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mckinsey-my.sharepoint.com/personal/tony_yang_mckinsey_com/Documents/Documents/Python/3. DKTrackerSnapshots/"/>
    </mc:Choice>
  </mc:AlternateContent>
  <xr:revisionPtr revIDLastSave="1" documentId="8_{122E61F3-8E2E-4B8B-9B15-48A253802009}" xr6:coauthVersionLast="47" xr6:coauthVersionMax="47" xr10:uidLastSave="{657EEA90-703D-4C78-9F0F-B256C25C71AD}"/>
  <bookViews>
    <workbookView xWindow="-108" yWindow="-108" windowWidth="23256" windowHeight="13896" xr2:uid="{21252052-83E8-43D3-9642-6838CCCFE45F}"/>
  </bookViews>
  <sheets>
    <sheet name="1. Output sheet" sheetId="4" r:id="rId1"/>
    <sheet name="2.1 Overall performance" sheetId="8" r:id="rId2"/>
    <sheet name="2.2 Individual tracker" sheetId="12" r:id="rId3"/>
    <sheet name="Admin" sheetId="7" r:id="rId4"/>
    <sheet name="Definitions" sheetId="11" r:id="rId5"/>
  </sheets>
  <definedNames>
    <definedName name="_xlnm._FilterDatabase" localSheetId="0" hidden="1">'1. Output sheet'!$C$1:$AD$2455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8" l="1"/>
  <c r="D12" i="8"/>
  <c r="Q369" i="8"/>
  <c r="AI369" i="8" s="1"/>
  <c r="Q370" i="8"/>
  <c r="AI370" i="8" s="1"/>
  <c r="Q371" i="8"/>
  <c r="AI371" i="8" s="1"/>
  <c r="Q372" i="8"/>
  <c r="AI372" i="8" s="1"/>
  <c r="Q373" i="8"/>
  <c r="AI373" i="8" s="1"/>
  <c r="Q374" i="8"/>
  <c r="AI374" i="8" s="1"/>
  <c r="Q375" i="8"/>
  <c r="AI375" i="8" s="1"/>
  <c r="Q376" i="8"/>
  <c r="AI376" i="8" s="1"/>
  <c r="Q377" i="8"/>
  <c r="AI377" i="8" s="1"/>
  <c r="Q378" i="8"/>
  <c r="AI378" i="8" s="1"/>
  <c r="Q379" i="8"/>
  <c r="AI379" i="8" s="1"/>
  <c r="Q380" i="8"/>
  <c r="AI380" i="8" s="1"/>
  <c r="Q381" i="8"/>
  <c r="AI381" i="8" s="1"/>
  <c r="Q382" i="8"/>
  <c r="AI382" i="8" s="1"/>
  <c r="Q383" i="8"/>
  <c r="AI383" i="8" s="1"/>
  <c r="Q384" i="8"/>
  <c r="AI384" i="8" s="1"/>
  <c r="Q368" i="8"/>
  <c r="AI368" i="8" s="1"/>
  <c r="D369" i="8"/>
  <c r="V369" i="8" s="1"/>
  <c r="E369" i="8"/>
  <c r="W369" i="8" s="1"/>
  <c r="F369" i="8"/>
  <c r="X369" i="8" s="1"/>
  <c r="G369" i="8"/>
  <c r="Y369" i="8" s="1"/>
  <c r="H369" i="8"/>
  <c r="Z369" i="8" s="1"/>
  <c r="I369" i="8"/>
  <c r="AA369" i="8" s="1"/>
  <c r="J369" i="8"/>
  <c r="AB369" i="8" s="1"/>
  <c r="K369" i="8"/>
  <c r="AC369" i="8" s="1"/>
  <c r="L369" i="8"/>
  <c r="AD369" i="8" s="1"/>
  <c r="M369" i="8"/>
  <c r="AE369" i="8" s="1"/>
  <c r="N369" i="8"/>
  <c r="AF369" i="8" s="1"/>
  <c r="O369" i="8"/>
  <c r="AG369" i="8" s="1"/>
  <c r="D370" i="8"/>
  <c r="V370" i="8" s="1"/>
  <c r="E370" i="8"/>
  <c r="W370" i="8" s="1"/>
  <c r="F370" i="8"/>
  <c r="X370" i="8" s="1"/>
  <c r="G370" i="8"/>
  <c r="Y370" i="8" s="1"/>
  <c r="H370" i="8"/>
  <c r="Z370" i="8" s="1"/>
  <c r="I370" i="8"/>
  <c r="AA370" i="8" s="1"/>
  <c r="J370" i="8"/>
  <c r="AB370" i="8" s="1"/>
  <c r="K370" i="8"/>
  <c r="AC370" i="8" s="1"/>
  <c r="L370" i="8"/>
  <c r="AD370" i="8" s="1"/>
  <c r="M370" i="8"/>
  <c r="AE370" i="8" s="1"/>
  <c r="N370" i="8"/>
  <c r="AF370" i="8" s="1"/>
  <c r="O370" i="8"/>
  <c r="AG370" i="8" s="1"/>
  <c r="D371" i="8"/>
  <c r="V371" i="8" s="1"/>
  <c r="E371" i="8"/>
  <c r="W371" i="8" s="1"/>
  <c r="F371" i="8"/>
  <c r="X371" i="8" s="1"/>
  <c r="G371" i="8"/>
  <c r="Y371" i="8" s="1"/>
  <c r="H371" i="8"/>
  <c r="Z371" i="8" s="1"/>
  <c r="I371" i="8"/>
  <c r="AA371" i="8" s="1"/>
  <c r="J371" i="8"/>
  <c r="AB371" i="8" s="1"/>
  <c r="K371" i="8"/>
  <c r="AC371" i="8" s="1"/>
  <c r="L371" i="8"/>
  <c r="AD371" i="8" s="1"/>
  <c r="M371" i="8"/>
  <c r="AE371" i="8" s="1"/>
  <c r="N371" i="8"/>
  <c r="AF371" i="8" s="1"/>
  <c r="O371" i="8"/>
  <c r="AG371" i="8" s="1"/>
  <c r="D372" i="8"/>
  <c r="V372" i="8" s="1"/>
  <c r="E372" i="8"/>
  <c r="W372" i="8" s="1"/>
  <c r="F372" i="8"/>
  <c r="X372" i="8" s="1"/>
  <c r="G372" i="8"/>
  <c r="Y372" i="8" s="1"/>
  <c r="H372" i="8"/>
  <c r="Z372" i="8" s="1"/>
  <c r="I372" i="8"/>
  <c r="AA372" i="8" s="1"/>
  <c r="J372" i="8"/>
  <c r="AB372" i="8" s="1"/>
  <c r="K372" i="8"/>
  <c r="AC372" i="8" s="1"/>
  <c r="L372" i="8"/>
  <c r="AD372" i="8" s="1"/>
  <c r="M372" i="8"/>
  <c r="AE372" i="8" s="1"/>
  <c r="N372" i="8"/>
  <c r="AF372" i="8" s="1"/>
  <c r="O372" i="8"/>
  <c r="AG372" i="8" s="1"/>
  <c r="D373" i="8"/>
  <c r="V373" i="8" s="1"/>
  <c r="E373" i="8"/>
  <c r="W373" i="8" s="1"/>
  <c r="F373" i="8"/>
  <c r="X373" i="8" s="1"/>
  <c r="G373" i="8"/>
  <c r="Y373" i="8" s="1"/>
  <c r="H373" i="8"/>
  <c r="Z373" i="8" s="1"/>
  <c r="I373" i="8"/>
  <c r="AA373" i="8" s="1"/>
  <c r="J373" i="8"/>
  <c r="AB373" i="8" s="1"/>
  <c r="K373" i="8"/>
  <c r="AC373" i="8" s="1"/>
  <c r="L373" i="8"/>
  <c r="AD373" i="8" s="1"/>
  <c r="M373" i="8"/>
  <c r="AE373" i="8" s="1"/>
  <c r="N373" i="8"/>
  <c r="AF373" i="8" s="1"/>
  <c r="O373" i="8"/>
  <c r="AG373" i="8" s="1"/>
  <c r="D374" i="8"/>
  <c r="V374" i="8" s="1"/>
  <c r="E374" i="8"/>
  <c r="W374" i="8" s="1"/>
  <c r="F374" i="8"/>
  <c r="X374" i="8" s="1"/>
  <c r="G374" i="8"/>
  <c r="Y374" i="8" s="1"/>
  <c r="H374" i="8"/>
  <c r="Z374" i="8" s="1"/>
  <c r="I374" i="8"/>
  <c r="AA374" i="8" s="1"/>
  <c r="J374" i="8"/>
  <c r="AB374" i="8" s="1"/>
  <c r="K374" i="8"/>
  <c r="AC374" i="8" s="1"/>
  <c r="L374" i="8"/>
  <c r="AD374" i="8" s="1"/>
  <c r="M374" i="8"/>
  <c r="AE374" i="8" s="1"/>
  <c r="N374" i="8"/>
  <c r="AF374" i="8" s="1"/>
  <c r="O374" i="8"/>
  <c r="AG374" i="8" s="1"/>
  <c r="D375" i="8"/>
  <c r="V375" i="8" s="1"/>
  <c r="E375" i="8"/>
  <c r="W375" i="8" s="1"/>
  <c r="F375" i="8"/>
  <c r="X375" i="8" s="1"/>
  <c r="G375" i="8"/>
  <c r="Y375" i="8" s="1"/>
  <c r="H375" i="8"/>
  <c r="Z375" i="8" s="1"/>
  <c r="I375" i="8"/>
  <c r="AA375" i="8" s="1"/>
  <c r="J375" i="8"/>
  <c r="AB375" i="8" s="1"/>
  <c r="K375" i="8"/>
  <c r="AC375" i="8" s="1"/>
  <c r="L375" i="8"/>
  <c r="AD375" i="8" s="1"/>
  <c r="M375" i="8"/>
  <c r="AE375" i="8" s="1"/>
  <c r="N375" i="8"/>
  <c r="AF375" i="8" s="1"/>
  <c r="O375" i="8"/>
  <c r="AG375" i="8" s="1"/>
  <c r="D376" i="8"/>
  <c r="V376" i="8" s="1"/>
  <c r="E376" i="8"/>
  <c r="W376" i="8" s="1"/>
  <c r="F376" i="8"/>
  <c r="X376" i="8" s="1"/>
  <c r="G376" i="8"/>
  <c r="Y376" i="8" s="1"/>
  <c r="H376" i="8"/>
  <c r="Z376" i="8" s="1"/>
  <c r="I376" i="8"/>
  <c r="AA376" i="8" s="1"/>
  <c r="J376" i="8"/>
  <c r="AB376" i="8" s="1"/>
  <c r="K376" i="8"/>
  <c r="AC376" i="8" s="1"/>
  <c r="L376" i="8"/>
  <c r="AD376" i="8" s="1"/>
  <c r="M376" i="8"/>
  <c r="AE376" i="8" s="1"/>
  <c r="N376" i="8"/>
  <c r="AF376" i="8" s="1"/>
  <c r="O376" i="8"/>
  <c r="AG376" i="8" s="1"/>
  <c r="D377" i="8"/>
  <c r="V377" i="8" s="1"/>
  <c r="E377" i="8"/>
  <c r="W377" i="8" s="1"/>
  <c r="F377" i="8"/>
  <c r="X377" i="8" s="1"/>
  <c r="G377" i="8"/>
  <c r="Y377" i="8" s="1"/>
  <c r="H377" i="8"/>
  <c r="Z377" i="8" s="1"/>
  <c r="I377" i="8"/>
  <c r="AA377" i="8" s="1"/>
  <c r="J377" i="8"/>
  <c r="AB377" i="8" s="1"/>
  <c r="K377" i="8"/>
  <c r="AC377" i="8" s="1"/>
  <c r="L377" i="8"/>
  <c r="AD377" i="8" s="1"/>
  <c r="M377" i="8"/>
  <c r="AE377" i="8" s="1"/>
  <c r="N377" i="8"/>
  <c r="AF377" i="8" s="1"/>
  <c r="O377" i="8"/>
  <c r="AG377" i="8" s="1"/>
  <c r="D378" i="8"/>
  <c r="V378" i="8" s="1"/>
  <c r="E378" i="8"/>
  <c r="W378" i="8" s="1"/>
  <c r="F378" i="8"/>
  <c r="X378" i="8" s="1"/>
  <c r="G378" i="8"/>
  <c r="Y378" i="8" s="1"/>
  <c r="H378" i="8"/>
  <c r="Z378" i="8" s="1"/>
  <c r="I378" i="8"/>
  <c r="AA378" i="8" s="1"/>
  <c r="J378" i="8"/>
  <c r="AB378" i="8" s="1"/>
  <c r="K378" i="8"/>
  <c r="AC378" i="8" s="1"/>
  <c r="L378" i="8"/>
  <c r="AD378" i="8" s="1"/>
  <c r="M378" i="8"/>
  <c r="AE378" i="8" s="1"/>
  <c r="N378" i="8"/>
  <c r="AF378" i="8" s="1"/>
  <c r="O378" i="8"/>
  <c r="AG378" i="8" s="1"/>
  <c r="D379" i="8"/>
  <c r="V379" i="8" s="1"/>
  <c r="E379" i="8"/>
  <c r="W379" i="8" s="1"/>
  <c r="F379" i="8"/>
  <c r="X379" i="8" s="1"/>
  <c r="G379" i="8"/>
  <c r="Y379" i="8" s="1"/>
  <c r="H379" i="8"/>
  <c r="Z379" i="8" s="1"/>
  <c r="I379" i="8"/>
  <c r="AA379" i="8" s="1"/>
  <c r="J379" i="8"/>
  <c r="AB379" i="8" s="1"/>
  <c r="K379" i="8"/>
  <c r="AC379" i="8" s="1"/>
  <c r="L379" i="8"/>
  <c r="AD379" i="8" s="1"/>
  <c r="M379" i="8"/>
  <c r="AE379" i="8" s="1"/>
  <c r="N379" i="8"/>
  <c r="AF379" i="8" s="1"/>
  <c r="O379" i="8"/>
  <c r="AG379" i="8" s="1"/>
  <c r="D380" i="8"/>
  <c r="V380" i="8" s="1"/>
  <c r="E380" i="8"/>
  <c r="W380" i="8" s="1"/>
  <c r="F380" i="8"/>
  <c r="X380" i="8" s="1"/>
  <c r="G380" i="8"/>
  <c r="Y380" i="8" s="1"/>
  <c r="H380" i="8"/>
  <c r="Z380" i="8" s="1"/>
  <c r="I380" i="8"/>
  <c r="AA380" i="8" s="1"/>
  <c r="J380" i="8"/>
  <c r="AB380" i="8" s="1"/>
  <c r="K380" i="8"/>
  <c r="AC380" i="8" s="1"/>
  <c r="L380" i="8"/>
  <c r="AD380" i="8" s="1"/>
  <c r="M380" i="8"/>
  <c r="AE380" i="8" s="1"/>
  <c r="N380" i="8"/>
  <c r="AF380" i="8" s="1"/>
  <c r="O380" i="8"/>
  <c r="AG380" i="8" s="1"/>
  <c r="D381" i="8"/>
  <c r="V381" i="8" s="1"/>
  <c r="E381" i="8"/>
  <c r="W381" i="8" s="1"/>
  <c r="F381" i="8"/>
  <c r="X381" i="8" s="1"/>
  <c r="G381" i="8"/>
  <c r="Y381" i="8" s="1"/>
  <c r="H381" i="8"/>
  <c r="Z381" i="8" s="1"/>
  <c r="I381" i="8"/>
  <c r="AA381" i="8" s="1"/>
  <c r="J381" i="8"/>
  <c r="AB381" i="8" s="1"/>
  <c r="K381" i="8"/>
  <c r="AC381" i="8" s="1"/>
  <c r="L381" i="8"/>
  <c r="AD381" i="8" s="1"/>
  <c r="M381" i="8"/>
  <c r="AE381" i="8" s="1"/>
  <c r="N381" i="8"/>
  <c r="AF381" i="8" s="1"/>
  <c r="O381" i="8"/>
  <c r="AG381" i="8" s="1"/>
  <c r="D382" i="8"/>
  <c r="V382" i="8" s="1"/>
  <c r="E382" i="8"/>
  <c r="W382" i="8" s="1"/>
  <c r="F382" i="8"/>
  <c r="X382" i="8" s="1"/>
  <c r="G382" i="8"/>
  <c r="Y382" i="8" s="1"/>
  <c r="H382" i="8"/>
  <c r="Z382" i="8" s="1"/>
  <c r="I382" i="8"/>
  <c r="AA382" i="8" s="1"/>
  <c r="J382" i="8"/>
  <c r="AB382" i="8" s="1"/>
  <c r="K382" i="8"/>
  <c r="AC382" i="8" s="1"/>
  <c r="L382" i="8"/>
  <c r="AD382" i="8" s="1"/>
  <c r="M382" i="8"/>
  <c r="AE382" i="8" s="1"/>
  <c r="N382" i="8"/>
  <c r="AF382" i="8" s="1"/>
  <c r="O382" i="8"/>
  <c r="AG382" i="8" s="1"/>
  <c r="D383" i="8"/>
  <c r="V383" i="8" s="1"/>
  <c r="E383" i="8"/>
  <c r="W383" i="8" s="1"/>
  <c r="F383" i="8"/>
  <c r="X383" i="8" s="1"/>
  <c r="G383" i="8"/>
  <c r="Y383" i="8" s="1"/>
  <c r="H383" i="8"/>
  <c r="Z383" i="8" s="1"/>
  <c r="I383" i="8"/>
  <c r="AA383" i="8" s="1"/>
  <c r="J383" i="8"/>
  <c r="AB383" i="8" s="1"/>
  <c r="K383" i="8"/>
  <c r="AC383" i="8" s="1"/>
  <c r="L383" i="8"/>
  <c r="AD383" i="8" s="1"/>
  <c r="M383" i="8"/>
  <c r="AE383" i="8" s="1"/>
  <c r="N383" i="8"/>
  <c r="AF383" i="8" s="1"/>
  <c r="O383" i="8"/>
  <c r="AG383" i="8" s="1"/>
  <c r="D384" i="8"/>
  <c r="V384" i="8" s="1"/>
  <c r="E384" i="8"/>
  <c r="W384" i="8" s="1"/>
  <c r="F384" i="8"/>
  <c r="X384" i="8" s="1"/>
  <c r="G384" i="8"/>
  <c r="Y384" i="8" s="1"/>
  <c r="H384" i="8"/>
  <c r="Z384" i="8" s="1"/>
  <c r="I384" i="8"/>
  <c r="AA384" i="8" s="1"/>
  <c r="J384" i="8"/>
  <c r="AB384" i="8" s="1"/>
  <c r="K384" i="8"/>
  <c r="AC384" i="8" s="1"/>
  <c r="L384" i="8"/>
  <c r="AD384" i="8" s="1"/>
  <c r="M384" i="8"/>
  <c r="AE384" i="8" s="1"/>
  <c r="N384" i="8"/>
  <c r="AF384" i="8" s="1"/>
  <c r="O384" i="8"/>
  <c r="AG384" i="8" s="1"/>
  <c r="E368" i="8"/>
  <c r="W368" i="8" s="1"/>
  <c r="F368" i="8"/>
  <c r="X368" i="8" s="1"/>
  <c r="G368" i="8"/>
  <c r="Y368" i="8" s="1"/>
  <c r="H368" i="8"/>
  <c r="Z368" i="8" s="1"/>
  <c r="I368" i="8"/>
  <c r="AA368" i="8" s="1"/>
  <c r="J368" i="8"/>
  <c r="AB368" i="8" s="1"/>
  <c r="K368" i="8"/>
  <c r="AC368" i="8" s="1"/>
  <c r="L368" i="8"/>
  <c r="AD368" i="8" s="1"/>
  <c r="M368" i="8"/>
  <c r="AE368" i="8" s="1"/>
  <c r="N368" i="8"/>
  <c r="AF368" i="8" s="1"/>
  <c r="O368" i="8"/>
  <c r="AG368" i="8" s="1"/>
  <c r="D368" i="8"/>
  <c r="V368" i="8" s="1"/>
  <c r="Q307" i="8"/>
  <c r="AI307" i="8" s="1"/>
  <c r="Q308" i="8"/>
  <c r="AI308" i="8" s="1"/>
  <c r="Q309" i="8"/>
  <c r="AI309" i="8" s="1"/>
  <c r="Q310" i="8"/>
  <c r="AI310" i="8" s="1"/>
  <c r="Q311" i="8"/>
  <c r="AI311" i="8" s="1"/>
  <c r="Q312" i="8"/>
  <c r="AI312" i="8" s="1"/>
  <c r="Q313" i="8"/>
  <c r="AI313" i="8" s="1"/>
  <c r="Q314" i="8"/>
  <c r="AI314" i="8" s="1"/>
  <c r="Q315" i="8"/>
  <c r="AI315" i="8" s="1"/>
  <c r="Q316" i="8"/>
  <c r="AI316" i="8" s="1"/>
  <c r="Q317" i="8"/>
  <c r="AI317" i="8" s="1"/>
  <c r="Q318" i="8"/>
  <c r="AI318" i="8" s="1"/>
  <c r="Q319" i="8"/>
  <c r="AI319" i="8" s="1"/>
  <c r="Q320" i="8"/>
  <c r="AI320" i="8" s="1"/>
  <c r="Q321" i="8"/>
  <c r="AI321" i="8" s="1"/>
  <c r="Q322" i="8"/>
  <c r="AI322" i="8" s="1"/>
  <c r="Q306" i="8"/>
  <c r="AI306" i="8" s="1"/>
  <c r="D307" i="8"/>
  <c r="V307" i="8" s="1"/>
  <c r="E307" i="8"/>
  <c r="W307" i="8" s="1"/>
  <c r="F307" i="8"/>
  <c r="X307" i="8" s="1"/>
  <c r="G307" i="8"/>
  <c r="Y307" i="8" s="1"/>
  <c r="H307" i="8"/>
  <c r="Z307" i="8" s="1"/>
  <c r="I307" i="8"/>
  <c r="AA307" i="8" s="1"/>
  <c r="J307" i="8"/>
  <c r="AB307" i="8" s="1"/>
  <c r="K307" i="8"/>
  <c r="AC307" i="8" s="1"/>
  <c r="L307" i="8"/>
  <c r="AD307" i="8" s="1"/>
  <c r="M307" i="8"/>
  <c r="AE307" i="8" s="1"/>
  <c r="N307" i="8"/>
  <c r="AF307" i="8" s="1"/>
  <c r="O307" i="8"/>
  <c r="AG307" i="8" s="1"/>
  <c r="D308" i="8"/>
  <c r="V308" i="8" s="1"/>
  <c r="E308" i="8"/>
  <c r="W308" i="8" s="1"/>
  <c r="F308" i="8"/>
  <c r="X308" i="8" s="1"/>
  <c r="G308" i="8"/>
  <c r="Y308" i="8" s="1"/>
  <c r="H308" i="8"/>
  <c r="Z308" i="8" s="1"/>
  <c r="I308" i="8"/>
  <c r="AA308" i="8" s="1"/>
  <c r="J308" i="8"/>
  <c r="AB308" i="8" s="1"/>
  <c r="K308" i="8"/>
  <c r="AC308" i="8" s="1"/>
  <c r="L308" i="8"/>
  <c r="AD308" i="8" s="1"/>
  <c r="M308" i="8"/>
  <c r="AE308" i="8" s="1"/>
  <c r="N308" i="8"/>
  <c r="AF308" i="8" s="1"/>
  <c r="O308" i="8"/>
  <c r="AG308" i="8" s="1"/>
  <c r="D309" i="8"/>
  <c r="V309" i="8" s="1"/>
  <c r="E309" i="8"/>
  <c r="W309" i="8" s="1"/>
  <c r="F309" i="8"/>
  <c r="X309" i="8" s="1"/>
  <c r="G309" i="8"/>
  <c r="Y309" i="8" s="1"/>
  <c r="H309" i="8"/>
  <c r="Z309" i="8" s="1"/>
  <c r="I309" i="8"/>
  <c r="AA309" i="8" s="1"/>
  <c r="J309" i="8"/>
  <c r="AB309" i="8" s="1"/>
  <c r="K309" i="8"/>
  <c r="AC309" i="8" s="1"/>
  <c r="L309" i="8"/>
  <c r="AD309" i="8" s="1"/>
  <c r="M309" i="8"/>
  <c r="AE309" i="8" s="1"/>
  <c r="N309" i="8"/>
  <c r="AF309" i="8" s="1"/>
  <c r="O309" i="8"/>
  <c r="AG309" i="8" s="1"/>
  <c r="D310" i="8"/>
  <c r="V310" i="8" s="1"/>
  <c r="E310" i="8"/>
  <c r="W310" i="8" s="1"/>
  <c r="F310" i="8"/>
  <c r="X310" i="8" s="1"/>
  <c r="G310" i="8"/>
  <c r="Y310" i="8" s="1"/>
  <c r="H310" i="8"/>
  <c r="Z310" i="8" s="1"/>
  <c r="I310" i="8"/>
  <c r="AA310" i="8" s="1"/>
  <c r="J310" i="8"/>
  <c r="AB310" i="8" s="1"/>
  <c r="K310" i="8"/>
  <c r="AC310" i="8" s="1"/>
  <c r="L310" i="8"/>
  <c r="AD310" i="8" s="1"/>
  <c r="M310" i="8"/>
  <c r="AE310" i="8" s="1"/>
  <c r="N310" i="8"/>
  <c r="AF310" i="8" s="1"/>
  <c r="O310" i="8"/>
  <c r="AG310" i="8" s="1"/>
  <c r="D311" i="8"/>
  <c r="V311" i="8" s="1"/>
  <c r="E311" i="8"/>
  <c r="W311" i="8" s="1"/>
  <c r="F311" i="8"/>
  <c r="X311" i="8" s="1"/>
  <c r="G311" i="8"/>
  <c r="Y311" i="8" s="1"/>
  <c r="H311" i="8"/>
  <c r="Z311" i="8" s="1"/>
  <c r="I311" i="8"/>
  <c r="AA311" i="8" s="1"/>
  <c r="J311" i="8"/>
  <c r="AB311" i="8" s="1"/>
  <c r="K311" i="8"/>
  <c r="AC311" i="8" s="1"/>
  <c r="L311" i="8"/>
  <c r="AD311" i="8" s="1"/>
  <c r="M311" i="8"/>
  <c r="AE311" i="8" s="1"/>
  <c r="N311" i="8"/>
  <c r="AF311" i="8" s="1"/>
  <c r="O311" i="8"/>
  <c r="AG311" i="8" s="1"/>
  <c r="D312" i="8"/>
  <c r="V312" i="8" s="1"/>
  <c r="E312" i="8"/>
  <c r="W312" i="8" s="1"/>
  <c r="F312" i="8"/>
  <c r="X312" i="8" s="1"/>
  <c r="G312" i="8"/>
  <c r="Y312" i="8" s="1"/>
  <c r="H312" i="8"/>
  <c r="Z312" i="8" s="1"/>
  <c r="I312" i="8"/>
  <c r="AA312" i="8" s="1"/>
  <c r="J312" i="8"/>
  <c r="AB312" i="8" s="1"/>
  <c r="K312" i="8"/>
  <c r="AC312" i="8" s="1"/>
  <c r="L312" i="8"/>
  <c r="AD312" i="8" s="1"/>
  <c r="M312" i="8"/>
  <c r="AE312" i="8" s="1"/>
  <c r="N312" i="8"/>
  <c r="AF312" i="8" s="1"/>
  <c r="O312" i="8"/>
  <c r="AG312" i="8" s="1"/>
  <c r="D313" i="8"/>
  <c r="V313" i="8" s="1"/>
  <c r="E313" i="8"/>
  <c r="W313" i="8" s="1"/>
  <c r="F313" i="8"/>
  <c r="X313" i="8" s="1"/>
  <c r="G313" i="8"/>
  <c r="Y313" i="8" s="1"/>
  <c r="H313" i="8"/>
  <c r="Z313" i="8" s="1"/>
  <c r="I313" i="8"/>
  <c r="AA313" i="8" s="1"/>
  <c r="J313" i="8"/>
  <c r="AB313" i="8" s="1"/>
  <c r="K313" i="8"/>
  <c r="AC313" i="8" s="1"/>
  <c r="L313" i="8"/>
  <c r="AD313" i="8" s="1"/>
  <c r="M313" i="8"/>
  <c r="AE313" i="8" s="1"/>
  <c r="N313" i="8"/>
  <c r="AF313" i="8" s="1"/>
  <c r="O313" i="8"/>
  <c r="AG313" i="8" s="1"/>
  <c r="D314" i="8"/>
  <c r="V314" i="8" s="1"/>
  <c r="E314" i="8"/>
  <c r="W314" i="8" s="1"/>
  <c r="F314" i="8"/>
  <c r="X314" i="8" s="1"/>
  <c r="G314" i="8"/>
  <c r="Y314" i="8" s="1"/>
  <c r="H314" i="8"/>
  <c r="Z314" i="8" s="1"/>
  <c r="I314" i="8"/>
  <c r="AA314" i="8" s="1"/>
  <c r="J314" i="8"/>
  <c r="AB314" i="8" s="1"/>
  <c r="K314" i="8"/>
  <c r="AC314" i="8" s="1"/>
  <c r="L314" i="8"/>
  <c r="AD314" i="8" s="1"/>
  <c r="M314" i="8"/>
  <c r="AE314" i="8" s="1"/>
  <c r="N314" i="8"/>
  <c r="AF314" i="8" s="1"/>
  <c r="O314" i="8"/>
  <c r="AG314" i="8" s="1"/>
  <c r="D315" i="8"/>
  <c r="V315" i="8" s="1"/>
  <c r="E315" i="8"/>
  <c r="W315" i="8" s="1"/>
  <c r="F315" i="8"/>
  <c r="X315" i="8" s="1"/>
  <c r="G315" i="8"/>
  <c r="Y315" i="8" s="1"/>
  <c r="H315" i="8"/>
  <c r="Z315" i="8" s="1"/>
  <c r="I315" i="8"/>
  <c r="AA315" i="8" s="1"/>
  <c r="J315" i="8"/>
  <c r="AB315" i="8" s="1"/>
  <c r="K315" i="8"/>
  <c r="AC315" i="8" s="1"/>
  <c r="L315" i="8"/>
  <c r="AD315" i="8" s="1"/>
  <c r="M315" i="8"/>
  <c r="AE315" i="8" s="1"/>
  <c r="N315" i="8"/>
  <c r="AF315" i="8" s="1"/>
  <c r="O315" i="8"/>
  <c r="AG315" i="8" s="1"/>
  <c r="D316" i="8"/>
  <c r="V316" i="8" s="1"/>
  <c r="E316" i="8"/>
  <c r="W316" i="8" s="1"/>
  <c r="F316" i="8"/>
  <c r="X316" i="8" s="1"/>
  <c r="G316" i="8"/>
  <c r="Y316" i="8" s="1"/>
  <c r="H316" i="8"/>
  <c r="Z316" i="8" s="1"/>
  <c r="I316" i="8"/>
  <c r="AA316" i="8" s="1"/>
  <c r="J316" i="8"/>
  <c r="AB316" i="8" s="1"/>
  <c r="K316" i="8"/>
  <c r="AC316" i="8" s="1"/>
  <c r="L316" i="8"/>
  <c r="AD316" i="8" s="1"/>
  <c r="M316" i="8"/>
  <c r="AE316" i="8" s="1"/>
  <c r="N316" i="8"/>
  <c r="AF316" i="8" s="1"/>
  <c r="O316" i="8"/>
  <c r="AG316" i="8" s="1"/>
  <c r="D317" i="8"/>
  <c r="V317" i="8" s="1"/>
  <c r="E317" i="8"/>
  <c r="W317" i="8" s="1"/>
  <c r="F317" i="8"/>
  <c r="X317" i="8" s="1"/>
  <c r="G317" i="8"/>
  <c r="Y317" i="8" s="1"/>
  <c r="H317" i="8"/>
  <c r="Z317" i="8" s="1"/>
  <c r="I317" i="8"/>
  <c r="AA317" i="8" s="1"/>
  <c r="J317" i="8"/>
  <c r="AB317" i="8" s="1"/>
  <c r="K317" i="8"/>
  <c r="AC317" i="8" s="1"/>
  <c r="L317" i="8"/>
  <c r="AD317" i="8" s="1"/>
  <c r="M317" i="8"/>
  <c r="AE317" i="8" s="1"/>
  <c r="N317" i="8"/>
  <c r="AF317" i="8" s="1"/>
  <c r="O317" i="8"/>
  <c r="AG317" i="8" s="1"/>
  <c r="D318" i="8"/>
  <c r="V318" i="8" s="1"/>
  <c r="E318" i="8"/>
  <c r="W318" i="8" s="1"/>
  <c r="F318" i="8"/>
  <c r="X318" i="8" s="1"/>
  <c r="G318" i="8"/>
  <c r="Y318" i="8" s="1"/>
  <c r="H318" i="8"/>
  <c r="Z318" i="8" s="1"/>
  <c r="I318" i="8"/>
  <c r="AA318" i="8" s="1"/>
  <c r="J318" i="8"/>
  <c r="AB318" i="8" s="1"/>
  <c r="K318" i="8"/>
  <c r="AC318" i="8" s="1"/>
  <c r="L318" i="8"/>
  <c r="AD318" i="8" s="1"/>
  <c r="M318" i="8"/>
  <c r="AE318" i="8" s="1"/>
  <c r="N318" i="8"/>
  <c r="AF318" i="8" s="1"/>
  <c r="O318" i="8"/>
  <c r="AG318" i="8" s="1"/>
  <c r="D319" i="8"/>
  <c r="V319" i="8" s="1"/>
  <c r="E319" i="8"/>
  <c r="W319" i="8" s="1"/>
  <c r="F319" i="8"/>
  <c r="X319" i="8" s="1"/>
  <c r="G319" i="8"/>
  <c r="Y319" i="8" s="1"/>
  <c r="H319" i="8"/>
  <c r="Z319" i="8" s="1"/>
  <c r="I319" i="8"/>
  <c r="AA319" i="8" s="1"/>
  <c r="J319" i="8"/>
  <c r="AB319" i="8" s="1"/>
  <c r="K319" i="8"/>
  <c r="AC319" i="8" s="1"/>
  <c r="L319" i="8"/>
  <c r="AD319" i="8" s="1"/>
  <c r="M319" i="8"/>
  <c r="AE319" i="8" s="1"/>
  <c r="N319" i="8"/>
  <c r="AF319" i="8" s="1"/>
  <c r="O319" i="8"/>
  <c r="AG319" i="8" s="1"/>
  <c r="D320" i="8"/>
  <c r="V320" i="8" s="1"/>
  <c r="E320" i="8"/>
  <c r="W320" i="8" s="1"/>
  <c r="F320" i="8"/>
  <c r="X320" i="8" s="1"/>
  <c r="G320" i="8"/>
  <c r="Y320" i="8" s="1"/>
  <c r="H320" i="8"/>
  <c r="Z320" i="8" s="1"/>
  <c r="I320" i="8"/>
  <c r="AA320" i="8" s="1"/>
  <c r="J320" i="8"/>
  <c r="AB320" i="8" s="1"/>
  <c r="K320" i="8"/>
  <c r="AC320" i="8" s="1"/>
  <c r="L320" i="8"/>
  <c r="AD320" i="8" s="1"/>
  <c r="M320" i="8"/>
  <c r="AE320" i="8" s="1"/>
  <c r="N320" i="8"/>
  <c r="AF320" i="8" s="1"/>
  <c r="O320" i="8"/>
  <c r="AG320" i="8" s="1"/>
  <c r="D321" i="8"/>
  <c r="V321" i="8" s="1"/>
  <c r="E321" i="8"/>
  <c r="W321" i="8" s="1"/>
  <c r="F321" i="8"/>
  <c r="X321" i="8" s="1"/>
  <c r="G321" i="8"/>
  <c r="Y321" i="8" s="1"/>
  <c r="H321" i="8"/>
  <c r="Z321" i="8" s="1"/>
  <c r="I321" i="8"/>
  <c r="AA321" i="8" s="1"/>
  <c r="J321" i="8"/>
  <c r="AB321" i="8" s="1"/>
  <c r="K321" i="8"/>
  <c r="AC321" i="8" s="1"/>
  <c r="L321" i="8"/>
  <c r="AD321" i="8" s="1"/>
  <c r="M321" i="8"/>
  <c r="AE321" i="8" s="1"/>
  <c r="N321" i="8"/>
  <c r="AF321" i="8" s="1"/>
  <c r="O321" i="8"/>
  <c r="AG321" i="8" s="1"/>
  <c r="D322" i="8"/>
  <c r="V322" i="8" s="1"/>
  <c r="E322" i="8"/>
  <c r="W322" i="8" s="1"/>
  <c r="F322" i="8"/>
  <c r="X322" i="8" s="1"/>
  <c r="G322" i="8"/>
  <c r="Y322" i="8" s="1"/>
  <c r="H322" i="8"/>
  <c r="Z322" i="8" s="1"/>
  <c r="I322" i="8"/>
  <c r="AA322" i="8" s="1"/>
  <c r="J322" i="8"/>
  <c r="AB322" i="8" s="1"/>
  <c r="K322" i="8"/>
  <c r="AC322" i="8" s="1"/>
  <c r="L322" i="8"/>
  <c r="AD322" i="8" s="1"/>
  <c r="M322" i="8"/>
  <c r="AE322" i="8" s="1"/>
  <c r="N322" i="8"/>
  <c r="AF322" i="8" s="1"/>
  <c r="O322" i="8"/>
  <c r="AG322" i="8" s="1"/>
  <c r="E306" i="8"/>
  <c r="F306" i="8"/>
  <c r="X306" i="8" s="1"/>
  <c r="G306" i="8"/>
  <c r="Y306" i="8" s="1"/>
  <c r="H306" i="8"/>
  <c r="Z306" i="8" s="1"/>
  <c r="I306" i="8"/>
  <c r="AA306" i="8" s="1"/>
  <c r="J306" i="8"/>
  <c r="AB306" i="8" s="1"/>
  <c r="K306" i="8"/>
  <c r="AC306" i="8" s="1"/>
  <c r="L306" i="8"/>
  <c r="AD306" i="8" s="1"/>
  <c r="M306" i="8"/>
  <c r="AE306" i="8" s="1"/>
  <c r="N306" i="8"/>
  <c r="AF306" i="8" s="1"/>
  <c r="O306" i="8"/>
  <c r="AG306" i="8" s="1"/>
  <c r="D306" i="8"/>
  <c r="Q245" i="8"/>
  <c r="AI245" i="8" s="1"/>
  <c r="Q246" i="8"/>
  <c r="AI246" i="8" s="1"/>
  <c r="Q247" i="8"/>
  <c r="AI247" i="8" s="1"/>
  <c r="Q248" i="8"/>
  <c r="AI248" i="8" s="1"/>
  <c r="Q249" i="8"/>
  <c r="AI249" i="8" s="1"/>
  <c r="Q250" i="8"/>
  <c r="AI250" i="8" s="1"/>
  <c r="Q251" i="8"/>
  <c r="AI251" i="8" s="1"/>
  <c r="Q252" i="8"/>
  <c r="AI252" i="8" s="1"/>
  <c r="Q253" i="8"/>
  <c r="AI253" i="8" s="1"/>
  <c r="Q254" i="8"/>
  <c r="AI254" i="8" s="1"/>
  <c r="Q255" i="8"/>
  <c r="AI255" i="8" s="1"/>
  <c r="Q256" i="8"/>
  <c r="AI256" i="8" s="1"/>
  <c r="Q257" i="8"/>
  <c r="AI257" i="8" s="1"/>
  <c r="Q258" i="8"/>
  <c r="AI258" i="8" s="1"/>
  <c r="Q259" i="8"/>
  <c r="AI259" i="8" s="1"/>
  <c r="Q260" i="8"/>
  <c r="AI260" i="8" s="1"/>
  <c r="Q244" i="8"/>
  <c r="AI244" i="8" s="1"/>
  <c r="D245" i="8"/>
  <c r="V245" i="8" s="1"/>
  <c r="E245" i="8"/>
  <c r="W245" i="8" s="1"/>
  <c r="F245" i="8"/>
  <c r="X245" i="8" s="1"/>
  <c r="G245" i="8"/>
  <c r="Y245" i="8" s="1"/>
  <c r="H245" i="8"/>
  <c r="Z245" i="8" s="1"/>
  <c r="I245" i="8"/>
  <c r="AA245" i="8" s="1"/>
  <c r="J245" i="8"/>
  <c r="AB245" i="8" s="1"/>
  <c r="K245" i="8"/>
  <c r="AC245" i="8" s="1"/>
  <c r="L245" i="8"/>
  <c r="AD245" i="8" s="1"/>
  <c r="M245" i="8"/>
  <c r="AE245" i="8" s="1"/>
  <c r="N245" i="8"/>
  <c r="AF245" i="8" s="1"/>
  <c r="O245" i="8"/>
  <c r="AG245" i="8" s="1"/>
  <c r="D246" i="8"/>
  <c r="V246" i="8" s="1"/>
  <c r="E246" i="8"/>
  <c r="W246" i="8" s="1"/>
  <c r="F246" i="8"/>
  <c r="X246" i="8" s="1"/>
  <c r="G246" i="8"/>
  <c r="Y246" i="8" s="1"/>
  <c r="H246" i="8"/>
  <c r="Z246" i="8" s="1"/>
  <c r="I246" i="8"/>
  <c r="AA246" i="8" s="1"/>
  <c r="J246" i="8"/>
  <c r="AB246" i="8" s="1"/>
  <c r="K246" i="8"/>
  <c r="AC246" i="8" s="1"/>
  <c r="L246" i="8"/>
  <c r="AD246" i="8" s="1"/>
  <c r="M246" i="8"/>
  <c r="AE246" i="8" s="1"/>
  <c r="N246" i="8"/>
  <c r="AF246" i="8" s="1"/>
  <c r="O246" i="8"/>
  <c r="AG246" i="8" s="1"/>
  <c r="D247" i="8"/>
  <c r="V247" i="8" s="1"/>
  <c r="E247" i="8"/>
  <c r="W247" i="8" s="1"/>
  <c r="F247" i="8"/>
  <c r="X247" i="8" s="1"/>
  <c r="G247" i="8"/>
  <c r="Y247" i="8" s="1"/>
  <c r="H247" i="8"/>
  <c r="Z247" i="8" s="1"/>
  <c r="I247" i="8"/>
  <c r="AA247" i="8" s="1"/>
  <c r="J247" i="8"/>
  <c r="AB247" i="8" s="1"/>
  <c r="K247" i="8"/>
  <c r="AC247" i="8" s="1"/>
  <c r="L247" i="8"/>
  <c r="AD247" i="8" s="1"/>
  <c r="M247" i="8"/>
  <c r="AE247" i="8" s="1"/>
  <c r="N247" i="8"/>
  <c r="AF247" i="8" s="1"/>
  <c r="O247" i="8"/>
  <c r="AG247" i="8" s="1"/>
  <c r="D248" i="8"/>
  <c r="V248" i="8" s="1"/>
  <c r="E248" i="8"/>
  <c r="W248" i="8" s="1"/>
  <c r="F248" i="8"/>
  <c r="X248" i="8" s="1"/>
  <c r="G248" i="8"/>
  <c r="Y248" i="8" s="1"/>
  <c r="H248" i="8"/>
  <c r="Z248" i="8" s="1"/>
  <c r="I248" i="8"/>
  <c r="AA248" i="8" s="1"/>
  <c r="J248" i="8"/>
  <c r="AB248" i="8" s="1"/>
  <c r="K248" i="8"/>
  <c r="AC248" i="8" s="1"/>
  <c r="L248" i="8"/>
  <c r="AD248" i="8" s="1"/>
  <c r="M248" i="8"/>
  <c r="AE248" i="8" s="1"/>
  <c r="N248" i="8"/>
  <c r="AF248" i="8" s="1"/>
  <c r="O248" i="8"/>
  <c r="AG248" i="8" s="1"/>
  <c r="D249" i="8"/>
  <c r="V249" i="8" s="1"/>
  <c r="E249" i="8"/>
  <c r="W249" i="8" s="1"/>
  <c r="F249" i="8"/>
  <c r="X249" i="8" s="1"/>
  <c r="G249" i="8"/>
  <c r="Y249" i="8" s="1"/>
  <c r="H249" i="8"/>
  <c r="Z249" i="8" s="1"/>
  <c r="I249" i="8"/>
  <c r="AA249" i="8" s="1"/>
  <c r="J249" i="8"/>
  <c r="AB249" i="8" s="1"/>
  <c r="K249" i="8"/>
  <c r="AC249" i="8" s="1"/>
  <c r="L249" i="8"/>
  <c r="AD249" i="8" s="1"/>
  <c r="M249" i="8"/>
  <c r="AE249" i="8" s="1"/>
  <c r="N249" i="8"/>
  <c r="AF249" i="8" s="1"/>
  <c r="O249" i="8"/>
  <c r="AG249" i="8" s="1"/>
  <c r="D250" i="8"/>
  <c r="V250" i="8" s="1"/>
  <c r="E250" i="8"/>
  <c r="W250" i="8" s="1"/>
  <c r="F250" i="8"/>
  <c r="X250" i="8" s="1"/>
  <c r="G250" i="8"/>
  <c r="Y250" i="8" s="1"/>
  <c r="H250" i="8"/>
  <c r="Z250" i="8" s="1"/>
  <c r="I250" i="8"/>
  <c r="AA250" i="8" s="1"/>
  <c r="J250" i="8"/>
  <c r="AB250" i="8" s="1"/>
  <c r="K250" i="8"/>
  <c r="AC250" i="8" s="1"/>
  <c r="L250" i="8"/>
  <c r="AD250" i="8" s="1"/>
  <c r="M250" i="8"/>
  <c r="AE250" i="8" s="1"/>
  <c r="N250" i="8"/>
  <c r="AF250" i="8" s="1"/>
  <c r="O250" i="8"/>
  <c r="AG250" i="8" s="1"/>
  <c r="D251" i="8"/>
  <c r="V251" i="8" s="1"/>
  <c r="E251" i="8"/>
  <c r="W251" i="8" s="1"/>
  <c r="F251" i="8"/>
  <c r="X251" i="8" s="1"/>
  <c r="G251" i="8"/>
  <c r="Y251" i="8" s="1"/>
  <c r="H251" i="8"/>
  <c r="Z251" i="8" s="1"/>
  <c r="I251" i="8"/>
  <c r="AA251" i="8" s="1"/>
  <c r="J251" i="8"/>
  <c r="AB251" i="8" s="1"/>
  <c r="K251" i="8"/>
  <c r="AC251" i="8" s="1"/>
  <c r="L251" i="8"/>
  <c r="AD251" i="8" s="1"/>
  <c r="M251" i="8"/>
  <c r="AE251" i="8" s="1"/>
  <c r="N251" i="8"/>
  <c r="AF251" i="8" s="1"/>
  <c r="O251" i="8"/>
  <c r="AG251" i="8" s="1"/>
  <c r="D252" i="8"/>
  <c r="V252" i="8" s="1"/>
  <c r="E252" i="8"/>
  <c r="W252" i="8" s="1"/>
  <c r="F252" i="8"/>
  <c r="X252" i="8" s="1"/>
  <c r="G252" i="8"/>
  <c r="Y252" i="8" s="1"/>
  <c r="H252" i="8"/>
  <c r="Z252" i="8" s="1"/>
  <c r="I252" i="8"/>
  <c r="AA252" i="8" s="1"/>
  <c r="J252" i="8"/>
  <c r="AB252" i="8" s="1"/>
  <c r="K252" i="8"/>
  <c r="AC252" i="8" s="1"/>
  <c r="L252" i="8"/>
  <c r="AD252" i="8" s="1"/>
  <c r="M252" i="8"/>
  <c r="AE252" i="8" s="1"/>
  <c r="N252" i="8"/>
  <c r="AF252" i="8" s="1"/>
  <c r="O252" i="8"/>
  <c r="AG252" i="8" s="1"/>
  <c r="D253" i="8"/>
  <c r="V253" i="8" s="1"/>
  <c r="E253" i="8"/>
  <c r="W253" i="8" s="1"/>
  <c r="F253" i="8"/>
  <c r="X253" i="8" s="1"/>
  <c r="G253" i="8"/>
  <c r="Y253" i="8" s="1"/>
  <c r="H253" i="8"/>
  <c r="Z253" i="8" s="1"/>
  <c r="I253" i="8"/>
  <c r="AA253" i="8" s="1"/>
  <c r="J253" i="8"/>
  <c r="AB253" i="8" s="1"/>
  <c r="K253" i="8"/>
  <c r="AC253" i="8" s="1"/>
  <c r="L253" i="8"/>
  <c r="AD253" i="8" s="1"/>
  <c r="M253" i="8"/>
  <c r="AE253" i="8" s="1"/>
  <c r="N253" i="8"/>
  <c r="AF253" i="8" s="1"/>
  <c r="O253" i="8"/>
  <c r="AG253" i="8" s="1"/>
  <c r="D254" i="8"/>
  <c r="V254" i="8" s="1"/>
  <c r="E254" i="8"/>
  <c r="W254" i="8" s="1"/>
  <c r="F254" i="8"/>
  <c r="X254" i="8" s="1"/>
  <c r="G254" i="8"/>
  <c r="Y254" i="8" s="1"/>
  <c r="H254" i="8"/>
  <c r="Z254" i="8" s="1"/>
  <c r="I254" i="8"/>
  <c r="AA254" i="8" s="1"/>
  <c r="J254" i="8"/>
  <c r="AB254" i="8" s="1"/>
  <c r="K254" i="8"/>
  <c r="AC254" i="8" s="1"/>
  <c r="L254" i="8"/>
  <c r="AD254" i="8" s="1"/>
  <c r="M254" i="8"/>
  <c r="AE254" i="8" s="1"/>
  <c r="N254" i="8"/>
  <c r="AF254" i="8" s="1"/>
  <c r="O254" i="8"/>
  <c r="AG254" i="8" s="1"/>
  <c r="D255" i="8"/>
  <c r="V255" i="8" s="1"/>
  <c r="E255" i="8"/>
  <c r="W255" i="8" s="1"/>
  <c r="F255" i="8"/>
  <c r="X255" i="8" s="1"/>
  <c r="G255" i="8"/>
  <c r="Y255" i="8" s="1"/>
  <c r="H255" i="8"/>
  <c r="Z255" i="8" s="1"/>
  <c r="I255" i="8"/>
  <c r="AA255" i="8" s="1"/>
  <c r="J255" i="8"/>
  <c r="AB255" i="8" s="1"/>
  <c r="K255" i="8"/>
  <c r="AC255" i="8" s="1"/>
  <c r="L255" i="8"/>
  <c r="AD255" i="8" s="1"/>
  <c r="M255" i="8"/>
  <c r="AE255" i="8" s="1"/>
  <c r="N255" i="8"/>
  <c r="AF255" i="8" s="1"/>
  <c r="O255" i="8"/>
  <c r="AG255" i="8" s="1"/>
  <c r="D256" i="8"/>
  <c r="V256" i="8" s="1"/>
  <c r="E256" i="8"/>
  <c r="W256" i="8" s="1"/>
  <c r="F256" i="8"/>
  <c r="X256" i="8" s="1"/>
  <c r="G256" i="8"/>
  <c r="Y256" i="8" s="1"/>
  <c r="H256" i="8"/>
  <c r="Z256" i="8" s="1"/>
  <c r="I256" i="8"/>
  <c r="AA256" i="8" s="1"/>
  <c r="J256" i="8"/>
  <c r="AB256" i="8" s="1"/>
  <c r="K256" i="8"/>
  <c r="AC256" i="8" s="1"/>
  <c r="L256" i="8"/>
  <c r="AD256" i="8" s="1"/>
  <c r="M256" i="8"/>
  <c r="AE256" i="8" s="1"/>
  <c r="N256" i="8"/>
  <c r="AF256" i="8" s="1"/>
  <c r="O256" i="8"/>
  <c r="AG256" i="8" s="1"/>
  <c r="D257" i="8"/>
  <c r="V257" i="8" s="1"/>
  <c r="E257" i="8"/>
  <c r="W257" i="8" s="1"/>
  <c r="F257" i="8"/>
  <c r="X257" i="8" s="1"/>
  <c r="G257" i="8"/>
  <c r="Y257" i="8" s="1"/>
  <c r="H257" i="8"/>
  <c r="Z257" i="8" s="1"/>
  <c r="I257" i="8"/>
  <c r="AA257" i="8" s="1"/>
  <c r="J257" i="8"/>
  <c r="AB257" i="8" s="1"/>
  <c r="K257" i="8"/>
  <c r="AC257" i="8" s="1"/>
  <c r="L257" i="8"/>
  <c r="AD257" i="8" s="1"/>
  <c r="M257" i="8"/>
  <c r="AE257" i="8" s="1"/>
  <c r="N257" i="8"/>
  <c r="AF257" i="8" s="1"/>
  <c r="O257" i="8"/>
  <c r="AG257" i="8" s="1"/>
  <c r="D258" i="8"/>
  <c r="V258" i="8" s="1"/>
  <c r="E258" i="8"/>
  <c r="F258" i="8"/>
  <c r="X258" i="8" s="1"/>
  <c r="G258" i="8"/>
  <c r="Y258" i="8" s="1"/>
  <c r="H258" i="8"/>
  <c r="Z258" i="8" s="1"/>
  <c r="I258" i="8"/>
  <c r="AA258" i="8" s="1"/>
  <c r="J258" i="8"/>
  <c r="AB258" i="8" s="1"/>
  <c r="K258" i="8"/>
  <c r="AC258" i="8" s="1"/>
  <c r="L258" i="8"/>
  <c r="AD258" i="8" s="1"/>
  <c r="M258" i="8"/>
  <c r="AE258" i="8" s="1"/>
  <c r="N258" i="8"/>
  <c r="AF258" i="8" s="1"/>
  <c r="O258" i="8"/>
  <c r="AG258" i="8" s="1"/>
  <c r="D259" i="8"/>
  <c r="V259" i="8" s="1"/>
  <c r="E259" i="8"/>
  <c r="W259" i="8" s="1"/>
  <c r="F259" i="8"/>
  <c r="X259" i="8" s="1"/>
  <c r="G259" i="8"/>
  <c r="Y259" i="8" s="1"/>
  <c r="H259" i="8"/>
  <c r="Z259" i="8" s="1"/>
  <c r="I259" i="8"/>
  <c r="AA259" i="8" s="1"/>
  <c r="J259" i="8"/>
  <c r="AB259" i="8" s="1"/>
  <c r="K259" i="8"/>
  <c r="AC259" i="8" s="1"/>
  <c r="L259" i="8"/>
  <c r="AD259" i="8" s="1"/>
  <c r="M259" i="8"/>
  <c r="AE259" i="8" s="1"/>
  <c r="N259" i="8"/>
  <c r="AF259" i="8" s="1"/>
  <c r="O259" i="8"/>
  <c r="AG259" i="8" s="1"/>
  <c r="D260" i="8"/>
  <c r="V260" i="8" s="1"/>
  <c r="E260" i="8"/>
  <c r="W260" i="8" s="1"/>
  <c r="F260" i="8"/>
  <c r="X260" i="8" s="1"/>
  <c r="G260" i="8"/>
  <c r="Y260" i="8" s="1"/>
  <c r="H260" i="8"/>
  <c r="Z260" i="8" s="1"/>
  <c r="I260" i="8"/>
  <c r="AA260" i="8" s="1"/>
  <c r="J260" i="8"/>
  <c r="AB260" i="8" s="1"/>
  <c r="K260" i="8"/>
  <c r="AC260" i="8" s="1"/>
  <c r="L260" i="8"/>
  <c r="AD260" i="8" s="1"/>
  <c r="M260" i="8"/>
  <c r="AE260" i="8" s="1"/>
  <c r="N260" i="8"/>
  <c r="AF260" i="8" s="1"/>
  <c r="O260" i="8"/>
  <c r="AG260" i="8" s="1"/>
  <c r="E244" i="8"/>
  <c r="W244" i="8" s="1"/>
  <c r="F244" i="8"/>
  <c r="X244" i="8" s="1"/>
  <c r="G244" i="8"/>
  <c r="Y244" i="8" s="1"/>
  <c r="H244" i="8"/>
  <c r="Z244" i="8" s="1"/>
  <c r="I244" i="8"/>
  <c r="AA244" i="8" s="1"/>
  <c r="J244" i="8"/>
  <c r="AB244" i="8" s="1"/>
  <c r="K244" i="8"/>
  <c r="AC244" i="8" s="1"/>
  <c r="L244" i="8"/>
  <c r="AD244" i="8" s="1"/>
  <c r="M244" i="8"/>
  <c r="AE244" i="8" s="1"/>
  <c r="N244" i="8"/>
  <c r="AF244" i="8" s="1"/>
  <c r="O244" i="8"/>
  <c r="AG244" i="8" s="1"/>
  <c r="D244" i="8"/>
  <c r="V244" i="8" s="1"/>
  <c r="Q182" i="8"/>
  <c r="AI182" i="8" s="1"/>
  <c r="D183" i="8"/>
  <c r="V183" i="8" s="1"/>
  <c r="E183" i="8"/>
  <c r="W183" i="8" s="1"/>
  <c r="F183" i="8"/>
  <c r="X183" i="8" s="1"/>
  <c r="G183" i="8"/>
  <c r="Y183" i="8" s="1"/>
  <c r="H183" i="8"/>
  <c r="Z183" i="8" s="1"/>
  <c r="I183" i="8"/>
  <c r="AA183" i="8" s="1"/>
  <c r="J183" i="8"/>
  <c r="AB183" i="8" s="1"/>
  <c r="K183" i="8"/>
  <c r="AC183" i="8" s="1"/>
  <c r="L183" i="8"/>
  <c r="AD183" i="8" s="1"/>
  <c r="M183" i="8"/>
  <c r="AE183" i="8" s="1"/>
  <c r="N183" i="8"/>
  <c r="AF183" i="8" s="1"/>
  <c r="O183" i="8"/>
  <c r="AG183" i="8" s="1"/>
  <c r="D184" i="8"/>
  <c r="V184" i="8" s="1"/>
  <c r="E184" i="8"/>
  <c r="W184" i="8" s="1"/>
  <c r="F184" i="8"/>
  <c r="X184" i="8" s="1"/>
  <c r="G184" i="8"/>
  <c r="Y184" i="8" s="1"/>
  <c r="H184" i="8"/>
  <c r="Z184" i="8" s="1"/>
  <c r="I184" i="8"/>
  <c r="AA184" i="8" s="1"/>
  <c r="J184" i="8"/>
  <c r="AB184" i="8" s="1"/>
  <c r="K184" i="8"/>
  <c r="AC184" i="8" s="1"/>
  <c r="L184" i="8"/>
  <c r="AD184" i="8" s="1"/>
  <c r="M184" i="8"/>
  <c r="AE184" i="8" s="1"/>
  <c r="N184" i="8"/>
  <c r="AF184" i="8" s="1"/>
  <c r="O184" i="8"/>
  <c r="AG184" i="8" s="1"/>
  <c r="D185" i="8"/>
  <c r="V185" i="8" s="1"/>
  <c r="E185" i="8"/>
  <c r="W185" i="8" s="1"/>
  <c r="F185" i="8"/>
  <c r="X185" i="8" s="1"/>
  <c r="G185" i="8"/>
  <c r="Y185" i="8" s="1"/>
  <c r="H185" i="8"/>
  <c r="Z185" i="8" s="1"/>
  <c r="I185" i="8"/>
  <c r="AA185" i="8" s="1"/>
  <c r="J185" i="8"/>
  <c r="AB185" i="8" s="1"/>
  <c r="K185" i="8"/>
  <c r="AC185" i="8" s="1"/>
  <c r="L185" i="8"/>
  <c r="AD185" i="8" s="1"/>
  <c r="M185" i="8"/>
  <c r="AE185" i="8" s="1"/>
  <c r="N185" i="8"/>
  <c r="AF185" i="8" s="1"/>
  <c r="O185" i="8"/>
  <c r="AG185" i="8" s="1"/>
  <c r="D186" i="8"/>
  <c r="V186" i="8" s="1"/>
  <c r="E186" i="8"/>
  <c r="W186" i="8" s="1"/>
  <c r="F186" i="8"/>
  <c r="X186" i="8" s="1"/>
  <c r="G186" i="8"/>
  <c r="Y186" i="8" s="1"/>
  <c r="H186" i="8"/>
  <c r="Z186" i="8" s="1"/>
  <c r="I186" i="8"/>
  <c r="AA186" i="8" s="1"/>
  <c r="J186" i="8"/>
  <c r="AB186" i="8" s="1"/>
  <c r="K186" i="8"/>
  <c r="AC186" i="8" s="1"/>
  <c r="L186" i="8"/>
  <c r="AD186" i="8" s="1"/>
  <c r="M186" i="8"/>
  <c r="AE186" i="8" s="1"/>
  <c r="N186" i="8"/>
  <c r="AF186" i="8" s="1"/>
  <c r="O186" i="8"/>
  <c r="AG186" i="8" s="1"/>
  <c r="D187" i="8"/>
  <c r="V187" i="8" s="1"/>
  <c r="E187" i="8"/>
  <c r="W187" i="8" s="1"/>
  <c r="F187" i="8"/>
  <c r="X187" i="8" s="1"/>
  <c r="G187" i="8"/>
  <c r="Y187" i="8" s="1"/>
  <c r="H187" i="8"/>
  <c r="Z187" i="8" s="1"/>
  <c r="I187" i="8"/>
  <c r="AA187" i="8" s="1"/>
  <c r="J187" i="8"/>
  <c r="AB187" i="8" s="1"/>
  <c r="K187" i="8"/>
  <c r="AC187" i="8" s="1"/>
  <c r="L187" i="8"/>
  <c r="AD187" i="8" s="1"/>
  <c r="M187" i="8"/>
  <c r="AE187" i="8" s="1"/>
  <c r="N187" i="8"/>
  <c r="AF187" i="8" s="1"/>
  <c r="O187" i="8"/>
  <c r="AG187" i="8" s="1"/>
  <c r="D188" i="8"/>
  <c r="V188" i="8" s="1"/>
  <c r="E188" i="8"/>
  <c r="W188" i="8" s="1"/>
  <c r="F188" i="8"/>
  <c r="X188" i="8" s="1"/>
  <c r="G188" i="8"/>
  <c r="Y188" i="8" s="1"/>
  <c r="H188" i="8"/>
  <c r="Z188" i="8" s="1"/>
  <c r="I188" i="8"/>
  <c r="AA188" i="8" s="1"/>
  <c r="J188" i="8"/>
  <c r="AB188" i="8" s="1"/>
  <c r="K188" i="8"/>
  <c r="AC188" i="8" s="1"/>
  <c r="L188" i="8"/>
  <c r="AD188" i="8" s="1"/>
  <c r="M188" i="8"/>
  <c r="AE188" i="8" s="1"/>
  <c r="N188" i="8"/>
  <c r="AF188" i="8" s="1"/>
  <c r="O188" i="8"/>
  <c r="AG188" i="8" s="1"/>
  <c r="D189" i="8"/>
  <c r="V189" i="8" s="1"/>
  <c r="E189" i="8"/>
  <c r="W189" i="8" s="1"/>
  <c r="F189" i="8"/>
  <c r="X189" i="8" s="1"/>
  <c r="G189" i="8"/>
  <c r="Y189" i="8" s="1"/>
  <c r="H189" i="8"/>
  <c r="Z189" i="8" s="1"/>
  <c r="I189" i="8"/>
  <c r="AA189" i="8" s="1"/>
  <c r="J189" i="8"/>
  <c r="AB189" i="8" s="1"/>
  <c r="K189" i="8"/>
  <c r="AC189" i="8" s="1"/>
  <c r="L189" i="8"/>
  <c r="AD189" i="8" s="1"/>
  <c r="M189" i="8"/>
  <c r="AE189" i="8" s="1"/>
  <c r="N189" i="8"/>
  <c r="AF189" i="8" s="1"/>
  <c r="O189" i="8"/>
  <c r="AG189" i="8" s="1"/>
  <c r="D190" i="8"/>
  <c r="V190" i="8" s="1"/>
  <c r="E190" i="8"/>
  <c r="W190" i="8" s="1"/>
  <c r="F190" i="8"/>
  <c r="X190" i="8" s="1"/>
  <c r="G190" i="8"/>
  <c r="Y190" i="8" s="1"/>
  <c r="H190" i="8"/>
  <c r="Z190" i="8" s="1"/>
  <c r="I190" i="8"/>
  <c r="AA190" i="8" s="1"/>
  <c r="J190" i="8"/>
  <c r="AB190" i="8" s="1"/>
  <c r="K190" i="8"/>
  <c r="AC190" i="8" s="1"/>
  <c r="L190" i="8"/>
  <c r="AD190" i="8" s="1"/>
  <c r="M190" i="8"/>
  <c r="AE190" i="8" s="1"/>
  <c r="N190" i="8"/>
  <c r="AF190" i="8" s="1"/>
  <c r="O190" i="8"/>
  <c r="AG190" i="8" s="1"/>
  <c r="D191" i="8"/>
  <c r="V191" i="8" s="1"/>
  <c r="E191" i="8"/>
  <c r="W191" i="8" s="1"/>
  <c r="F191" i="8"/>
  <c r="X191" i="8" s="1"/>
  <c r="G191" i="8"/>
  <c r="Y191" i="8" s="1"/>
  <c r="H191" i="8"/>
  <c r="Z191" i="8" s="1"/>
  <c r="I191" i="8"/>
  <c r="AA191" i="8" s="1"/>
  <c r="J191" i="8"/>
  <c r="AB191" i="8" s="1"/>
  <c r="K191" i="8"/>
  <c r="AC191" i="8" s="1"/>
  <c r="L191" i="8"/>
  <c r="AD191" i="8" s="1"/>
  <c r="M191" i="8"/>
  <c r="AE191" i="8" s="1"/>
  <c r="N191" i="8"/>
  <c r="AF191" i="8" s="1"/>
  <c r="O191" i="8"/>
  <c r="AG191" i="8" s="1"/>
  <c r="D192" i="8"/>
  <c r="V192" i="8" s="1"/>
  <c r="E192" i="8"/>
  <c r="W192" i="8" s="1"/>
  <c r="F192" i="8"/>
  <c r="X192" i="8" s="1"/>
  <c r="G192" i="8"/>
  <c r="Y192" i="8" s="1"/>
  <c r="H192" i="8"/>
  <c r="Z192" i="8" s="1"/>
  <c r="I192" i="8"/>
  <c r="AA192" i="8" s="1"/>
  <c r="J192" i="8"/>
  <c r="AB192" i="8" s="1"/>
  <c r="K192" i="8"/>
  <c r="AC192" i="8" s="1"/>
  <c r="L192" i="8"/>
  <c r="AD192" i="8" s="1"/>
  <c r="M192" i="8"/>
  <c r="AE192" i="8" s="1"/>
  <c r="N192" i="8"/>
  <c r="AF192" i="8" s="1"/>
  <c r="O192" i="8"/>
  <c r="AG192" i="8" s="1"/>
  <c r="D193" i="8"/>
  <c r="V193" i="8" s="1"/>
  <c r="E193" i="8"/>
  <c r="W193" i="8" s="1"/>
  <c r="F193" i="8"/>
  <c r="X193" i="8" s="1"/>
  <c r="G193" i="8"/>
  <c r="Y193" i="8" s="1"/>
  <c r="H193" i="8"/>
  <c r="Z193" i="8" s="1"/>
  <c r="I193" i="8"/>
  <c r="AA193" i="8" s="1"/>
  <c r="J193" i="8"/>
  <c r="AB193" i="8" s="1"/>
  <c r="K193" i="8"/>
  <c r="AC193" i="8" s="1"/>
  <c r="L193" i="8"/>
  <c r="AD193" i="8" s="1"/>
  <c r="M193" i="8"/>
  <c r="AE193" i="8" s="1"/>
  <c r="N193" i="8"/>
  <c r="AF193" i="8" s="1"/>
  <c r="O193" i="8"/>
  <c r="AG193" i="8" s="1"/>
  <c r="D194" i="8"/>
  <c r="V194" i="8" s="1"/>
  <c r="E194" i="8"/>
  <c r="W194" i="8" s="1"/>
  <c r="F194" i="8"/>
  <c r="X194" i="8" s="1"/>
  <c r="G194" i="8"/>
  <c r="Y194" i="8" s="1"/>
  <c r="H194" i="8"/>
  <c r="Z194" i="8" s="1"/>
  <c r="I194" i="8"/>
  <c r="AA194" i="8" s="1"/>
  <c r="J194" i="8"/>
  <c r="AB194" i="8" s="1"/>
  <c r="K194" i="8"/>
  <c r="AC194" i="8" s="1"/>
  <c r="L194" i="8"/>
  <c r="AD194" i="8" s="1"/>
  <c r="M194" i="8"/>
  <c r="AE194" i="8" s="1"/>
  <c r="N194" i="8"/>
  <c r="AF194" i="8" s="1"/>
  <c r="O194" i="8"/>
  <c r="AG194" i="8" s="1"/>
  <c r="D195" i="8"/>
  <c r="V195" i="8" s="1"/>
  <c r="E195" i="8"/>
  <c r="W195" i="8" s="1"/>
  <c r="F195" i="8"/>
  <c r="X195" i="8" s="1"/>
  <c r="G195" i="8"/>
  <c r="Y195" i="8" s="1"/>
  <c r="H195" i="8"/>
  <c r="Z195" i="8" s="1"/>
  <c r="I195" i="8"/>
  <c r="AA195" i="8" s="1"/>
  <c r="J195" i="8"/>
  <c r="AB195" i="8" s="1"/>
  <c r="K195" i="8"/>
  <c r="AC195" i="8" s="1"/>
  <c r="L195" i="8"/>
  <c r="AD195" i="8" s="1"/>
  <c r="M195" i="8"/>
  <c r="AE195" i="8" s="1"/>
  <c r="N195" i="8"/>
  <c r="AF195" i="8" s="1"/>
  <c r="O195" i="8"/>
  <c r="AG195" i="8" s="1"/>
  <c r="D196" i="8"/>
  <c r="V196" i="8" s="1"/>
  <c r="E196" i="8"/>
  <c r="W196" i="8" s="1"/>
  <c r="F196" i="8"/>
  <c r="X196" i="8" s="1"/>
  <c r="G196" i="8"/>
  <c r="Y196" i="8" s="1"/>
  <c r="H196" i="8"/>
  <c r="Z196" i="8" s="1"/>
  <c r="I196" i="8"/>
  <c r="AA196" i="8" s="1"/>
  <c r="J196" i="8"/>
  <c r="AB196" i="8" s="1"/>
  <c r="K196" i="8"/>
  <c r="AC196" i="8" s="1"/>
  <c r="L196" i="8"/>
  <c r="AD196" i="8" s="1"/>
  <c r="M196" i="8"/>
  <c r="AE196" i="8" s="1"/>
  <c r="N196" i="8"/>
  <c r="AF196" i="8" s="1"/>
  <c r="O196" i="8"/>
  <c r="AG196" i="8" s="1"/>
  <c r="D197" i="8"/>
  <c r="V197" i="8" s="1"/>
  <c r="E197" i="8"/>
  <c r="W197" i="8" s="1"/>
  <c r="F197" i="8"/>
  <c r="X197" i="8" s="1"/>
  <c r="G197" i="8"/>
  <c r="Y197" i="8" s="1"/>
  <c r="H197" i="8"/>
  <c r="Z197" i="8" s="1"/>
  <c r="I197" i="8"/>
  <c r="AA197" i="8" s="1"/>
  <c r="J197" i="8"/>
  <c r="AB197" i="8" s="1"/>
  <c r="K197" i="8"/>
  <c r="AC197" i="8" s="1"/>
  <c r="L197" i="8"/>
  <c r="AD197" i="8" s="1"/>
  <c r="M197" i="8"/>
  <c r="AE197" i="8" s="1"/>
  <c r="N197" i="8"/>
  <c r="AF197" i="8" s="1"/>
  <c r="O197" i="8"/>
  <c r="AG197" i="8" s="1"/>
  <c r="D198" i="8"/>
  <c r="V198" i="8" s="1"/>
  <c r="E198" i="8"/>
  <c r="W198" i="8" s="1"/>
  <c r="F198" i="8"/>
  <c r="X198" i="8" s="1"/>
  <c r="G198" i="8"/>
  <c r="Y198" i="8" s="1"/>
  <c r="H198" i="8"/>
  <c r="Z198" i="8" s="1"/>
  <c r="I198" i="8"/>
  <c r="AA198" i="8" s="1"/>
  <c r="J198" i="8"/>
  <c r="AB198" i="8" s="1"/>
  <c r="K198" i="8"/>
  <c r="AC198" i="8" s="1"/>
  <c r="L198" i="8"/>
  <c r="AD198" i="8" s="1"/>
  <c r="M198" i="8"/>
  <c r="AE198" i="8" s="1"/>
  <c r="N198" i="8"/>
  <c r="AF198" i="8" s="1"/>
  <c r="O198" i="8"/>
  <c r="AG198" i="8" s="1"/>
  <c r="E182" i="8"/>
  <c r="W182" i="8" s="1"/>
  <c r="F182" i="8"/>
  <c r="X182" i="8" s="1"/>
  <c r="G182" i="8"/>
  <c r="Y182" i="8" s="1"/>
  <c r="H182" i="8"/>
  <c r="Z182" i="8" s="1"/>
  <c r="I182" i="8"/>
  <c r="AA182" i="8" s="1"/>
  <c r="J182" i="8"/>
  <c r="AB182" i="8" s="1"/>
  <c r="K182" i="8"/>
  <c r="AC182" i="8" s="1"/>
  <c r="L182" i="8"/>
  <c r="AD182" i="8" s="1"/>
  <c r="M182" i="8"/>
  <c r="AE182" i="8" s="1"/>
  <c r="N182" i="8"/>
  <c r="AF182" i="8" s="1"/>
  <c r="O182" i="8"/>
  <c r="AG182" i="8" s="1"/>
  <c r="D182" i="8"/>
  <c r="V182" i="8" s="1"/>
  <c r="Q183" i="8"/>
  <c r="AI183" i="8" s="1"/>
  <c r="Q184" i="8"/>
  <c r="AI184" i="8" s="1"/>
  <c r="Q185" i="8"/>
  <c r="AI185" i="8" s="1"/>
  <c r="Q186" i="8"/>
  <c r="AI186" i="8" s="1"/>
  <c r="Q187" i="8"/>
  <c r="AI187" i="8" s="1"/>
  <c r="Q188" i="8"/>
  <c r="AI188" i="8" s="1"/>
  <c r="Q189" i="8"/>
  <c r="AI189" i="8" s="1"/>
  <c r="Q190" i="8"/>
  <c r="AI190" i="8" s="1"/>
  <c r="Q191" i="8"/>
  <c r="AI191" i="8" s="1"/>
  <c r="Q192" i="8"/>
  <c r="AI192" i="8" s="1"/>
  <c r="Q193" i="8"/>
  <c r="AI193" i="8" s="1"/>
  <c r="Q194" i="8"/>
  <c r="AI194" i="8" s="1"/>
  <c r="Q195" i="8"/>
  <c r="AI195" i="8" s="1"/>
  <c r="Q196" i="8"/>
  <c r="AI196" i="8" s="1"/>
  <c r="Q197" i="8"/>
  <c r="AI197" i="8" s="1"/>
  <c r="Q198" i="8"/>
  <c r="AI198" i="8" s="1"/>
  <c r="Q121" i="8"/>
  <c r="AI121" i="8" s="1"/>
  <c r="Q122" i="8"/>
  <c r="AI122" i="8" s="1"/>
  <c r="Q123" i="8"/>
  <c r="AI123" i="8" s="1"/>
  <c r="Q124" i="8"/>
  <c r="AI124" i="8" s="1"/>
  <c r="Q125" i="8"/>
  <c r="AI125" i="8" s="1"/>
  <c r="Q126" i="8"/>
  <c r="AI126" i="8" s="1"/>
  <c r="Q127" i="8"/>
  <c r="AI127" i="8" s="1"/>
  <c r="Q128" i="8"/>
  <c r="AI128" i="8" s="1"/>
  <c r="Q129" i="8"/>
  <c r="AI129" i="8" s="1"/>
  <c r="Q130" i="8"/>
  <c r="AI130" i="8" s="1"/>
  <c r="Q131" i="8"/>
  <c r="AI131" i="8" s="1"/>
  <c r="Q132" i="8"/>
  <c r="AI132" i="8" s="1"/>
  <c r="Q133" i="8"/>
  <c r="AI133" i="8" s="1"/>
  <c r="Q134" i="8"/>
  <c r="AI134" i="8" s="1"/>
  <c r="Q135" i="8"/>
  <c r="AI135" i="8" s="1"/>
  <c r="Q136" i="8"/>
  <c r="AI136" i="8" s="1"/>
  <c r="Q120" i="8"/>
  <c r="AI120" i="8" s="1"/>
  <c r="D120" i="8"/>
  <c r="V120" i="8" s="1"/>
  <c r="D121" i="8"/>
  <c r="V121" i="8" s="1"/>
  <c r="E121" i="8"/>
  <c r="W121" i="8" s="1"/>
  <c r="F121" i="8"/>
  <c r="X121" i="8" s="1"/>
  <c r="G121" i="8"/>
  <c r="Y121" i="8" s="1"/>
  <c r="H121" i="8"/>
  <c r="Z121" i="8" s="1"/>
  <c r="I121" i="8"/>
  <c r="AA121" i="8" s="1"/>
  <c r="J121" i="8"/>
  <c r="AB121" i="8" s="1"/>
  <c r="K121" i="8"/>
  <c r="AC121" i="8" s="1"/>
  <c r="L121" i="8"/>
  <c r="AD121" i="8" s="1"/>
  <c r="M121" i="8"/>
  <c r="AE121" i="8" s="1"/>
  <c r="N121" i="8"/>
  <c r="AF121" i="8" s="1"/>
  <c r="O121" i="8"/>
  <c r="AG121" i="8" s="1"/>
  <c r="D122" i="8"/>
  <c r="V122" i="8" s="1"/>
  <c r="E122" i="8"/>
  <c r="W122" i="8" s="1"/>
  <c r="F122" i="8"/>
  <c r="X122" i="8" s="1"/>
  <c r="G122" i="8"/>
  <c r="Y122" i="8" s="1"/>
  <c r="H122" i="8"/>
  <c r="Z122" i="8" s="1"/>
  <c r="I122" i="8"/>
  <c r="AA122" i="8" s="1"/>
  <c r="J122" i="8"/>
  <c r="AB122" i="8" s="1"/>
  <c r="K122" i="8"/>
  <c r="AC122" i="8" s="1"/>
  <c r="L122" i="8"/>
  <c r="AD122" i="8" s="1"/>
  <c r="M122" i="8"/>
  <c r="AE122" i="8" s="1"/>
  <c r="N122" i="8"/>
  <c r="AF122" i="8" s="1"/>
  <c r="O122" i="8"/>
  <c r="AG122" i="8" s="1"/>
  <c r="D123" i="8"/>
  <c r="V123" i="8" s="1"/>
  <c r="E123" i="8"/>
  <c r="W123" i="8" s="1"/>
  <c r="F123" i="8"/>
  <c r="X123" i="8" s="1"/>
  <c r="G123" i="8"/>
  <c r="Y123" i="8" s="1"/>
  <c r="H123" i="8"/>
  <c r="Z123" i="8" s="1"/>
  <c r="I123" i="8"/>
  <c r="AA123" i="8" s="1"/>
  <c r="J123" i="8"/>
  <c r="AB123" i="8" s="1"/>
  <c r="K123" i="8"/>
  <c r="AC123" i="8" s="1"/>
  <c r="L123" i="8"/>
  <c r="AD123" i="8" s="1"/>
  <c r="M123" i="8"/>
  <c r="AE123" i="8" s="1"/>
  <c r="N123" i="8"/>
  <c r="AF123" i="8" s="1"/>
  <c r="O123" i="8"/>
  <c r="AG123" i="8" s="1"/>
  <c r="D124" i="8"/>
  <c r="V124" i="8" s="1"/>
  <c r="E124" i="8"/>
  <c r="W124" i="8" s="1"/>
  <c r="F124" i="8"/>
  <c r="X124" i="8" s="1"/>
  <c r="G124" i="8"/>
  <c r="Y124" i="8" s="1"/>
  <c r="H124" i="8"/>
  <c r="Z124" i="8" s="1"/>
  <c r="I124" i="8"/>
  <c r="AA124" i="8" s="1"/>
  <c r="J124" i="8"/>
  <c r="AB124" i="8" s="1"/>
  <c r="K124" i="8"/>
  <c r="AC124" i="8" s="1"/>
  <c r="L124" i="8"/>
  <c r="AD124" i="8" s="1"/>
  <c r="M124" i="8"/>
  <c r="AE124" i="8" s="1"/>
  <c r="N124" i="8"/>
  <c r="AF124" i="8" s="1"/>
  <c r="O124" i="8"/>
  <c r="AG124" i="8" s="1"/>
  <c r="D125" i="8"/>
  <c r="V125" i="8" s="1"/>
  <c r="E125" i="8"/>
  <c r="W125" i="8" s="1"/>
  <c r="F125" i="8"/>
  <c r="X125" i="8" s="1"/>
  <c r="G125" i="8"/>
  <c r="Y125" i="8" s="1"/>
  <c r="H125" i="8"/>
  <c r="Z125" i="8" s="1"/>
  <c r="I125" i="8"/>
  <c r="AA125" i="8" s="1"/>
  <c r="J125" i="8"/>
  <c r="AB125" i="8" s="1"/>
  <c r="K125" i="8"/>
  <c r="AC125" i="8" s="1"/>
  <c r="L125" i="8"/>
  <c r="AD125" i="8" s="1"/>
  <c r="M125" i="8"/>
  <c r="AE125" i="8" s="1"/>
  <c r="N125" i="8"/>
  <c r="AF125" i="8" s="1"/>
  <c r="O125" i="8"/>
  <c r="AG125" i="8" s="1"/>
  <c r="D126" i="8"/>
  <c r="V126" i="8" s="1"/>
  <c r="E126" i="8"/>
  <c r="W126" i="8" s="1"/>
  <c r="F126" i="8"/>
  <c r="X126" i="8" s="1"/>
  <c r="G126" i="8"/>
  <c r="Y126" i="8" s="1"/>
  <c r="H126" i="8"/>
  <c r="Z126" i="8" s="1"/>
  <c r="I126" i="8"/>
  <c r="AA126" i="8" s="1"/>
  <c r="J126" i="8"/>
  <c r="AB126" i="8" s="1"/>
  <c r="K126" i="8"/>
  <c r="AC126" i="8" s="1"/>
  <c r="L126" i="8"/>
  <c r="AD126" i="8" s="1"/>
  <c r="M126" i="8"/>
  <c r="AE126" i="8" s="1"/>
  <c r="N126" i="8"/>
  <c r="AF126" i="8" s="1"/>
  <c r="O126" i="8"/>
  <c r="AG126" i="8" s="1"/>
  <c r="D127" i="8"/>
  <c r="V127" i="8" s="1"/>
  <c r="E127" i="8"/>
  <c r="W127" i="8" s="1"/>
  <c r="F127" i="8"/>
  <c r="X127" i="8" s="1"/>
  <c r="G127" i="8"/>
  <c r="Y127" i="8" s="1"/>
  <c r="H127" i="8"/>
  <c r="Z127" i="8" s="1"/>
  <c r="I127" i="8"/>
  <c r="AA127" i="8" s="1"/>
  <c r="J127" i="8"/>
  <c r="AB127" i="8" s="1"/>
  <c r="K127" i="8"/>
  <c r="AC127" i="8" s="1"/>
  <c r="L127" i="8"/>
  <c r="AD127" i="8" s="1"/>
  <c r="M127" i="8"/>
  <c r="AE127" i="8" s="1"/>
  <c r="N127" i="8"/>
  <c r="AF127" i="8" s="1"/>
  <c r="O127" i="8"/>
  <c r="AG127" i="8" s="1"/>
  <c r="D128" i="8"/>
  <c r="V128" i="8" s="1"/>
  <c r="E128" i="8"/>
  <c r="W128" i="8" s="1"/>
  <c r="F128" i="8"/>
  <c r="X128" i="8" s="1"/>
  <c r="G128" i="8"/>
  <c r="Y128" i="8" s="1"/>
  <c r="H128" i="8"/>
  <c r="Z128" i="8" s="1"/>
  <c r="I128" i="8"/>
  <c r="AA128" i="8" s="1"/>
  <c r="J128" i="8"/>
  <c r="AB128" i="8" s="1"/>
  <c r="K128" i="8"/>
  <c r="AC128" i="8" s="1"/>
  <c r="L128" i="8"/>
  <c r="AD128" i="8" s="1"/>
  <c r="M128" i="8"/>
  <c r="AE128" i="8" s="1"/>
  <c r="N128" i="8"/>
  <c r="AF128" i="8" s="1"/>
  <c r="O128" i="8"/>
  <c r="AG128" i="8" s="1"/>
  <c r="D129" i="8"/>
  <c r="V129" i="8" s="1"/>
  <c r="E129" i="8"/>
  <c r="W129" i="8" s="1"/>
  <c r="F129" i="8"/>
  <c r="X129" i="8" s="1"/>
  <c r="G129" i="8"/>
  <c r="Y129" i="8" s="1"/>
  <c r="H129" i="8"/>
  <c r="Z129" i="8" s="1"/>
  <c r="I129" i="8"/>
  <c r="AA129" i="8" s="1"/>
  <c r="J129" i="8"/>
  <c r="AB129" i="8" s="1"/>
  <c r="K129" i="8"/>
  <c r="AC129" i="8" s="1"/>
  <c r="L129" i="8"/>
  <c r="AD129" i="8" s="1"/>
  <c r="M129" i="8"/>
  <c r="AE129" i="8" s="1"/>
  <c r="N129" i="8"/>
  <c r="AF129" i="8" s="1"/>
  <c r="O129" i="8"/>
  <c r="AG129" i="8" s="1"/>
  <c r="D130" i="8"/>
  <c r="V130" i="8" s="1"/>
  <c r="E130" i="8"/>
  <c r="W130" i="8" s="1"/>
  <c r="F130" i="8"/>
  <c r="X130" i="8" s="1"/>
  <c r="G130" i="8"/>
  <c r="Y130" i="8" s="1"/>
  <c r="H130" i="8"/>
  <c r="Z130" i="8" s="1"/>
  <c r="I130" i="8"/>
  <c r="AA130" i="8" s="1"/>
  <c r="J130" i="8"/>
  <c r="AB130" i="8" s="1"/>
  <c r="K130" i="8"/>
  <c r="AC130" i="8" s="1"/>
  <c r="L130" i="8"/>
  <c r="AD130" i="8" s="1"/>
  <c r="M130" i="8"/>
  <c r="AE130" i="8" s="1"/>
  <c r="N130" i="8"/>
  <c r="AF130" i="8" s="1"/>
  <c r="O130" i="8"/>
  <c r="AG130" i="8" s="1"/>
  <c r="D131" i="8"/>
  <c r="V131" i="8" s="1"/>
  <c r="E131" i="8"/>
  <c r="W131" i="8" s="1"/>
  <c r="F131" i="8"/>
  <c r="X131" i="8" s="1"/>
  <c r="G131" i="8"/>
  <c r="Y131" i="8" s="1"/>
  <c r="H131" i="8"/>
  <c r="Z131" i="8" s="1"/>
  <c r="I131" i="8"/>
  <c r="AA131" i="8" s="1"/>
  <c r="J131" i="8"/>
  <c r="AB131" i="8" s="1"/>
  <c r="K131" i="8"/>
  <c r="AC131" i="8" s="1"/>
  <c r="L131" i="8"/>
  <c r="AD131" i="8" s="1"/>
  <c r="M131" i="8"/>
  <c r="AE131" i="8" s="1"/>
  <c r="N131" i="8"/>
  <c r="AF131" i="8" s="1"/>
  <c r="O131" i="8"/>
  <c r="AG131" i="8" s="1"/>
  <c r="D132" i="8"/>
  <c r="V132" i="8" s="1"/>
  <c r="E132" i="8"/>
  <c r="W132" i="8" s="1"/>
  <c r="F132" i="8"/>
  <c r="X132" i="8" s="1"/>
  <c r="G132" i="8"/>
  <c r="Y132" i="8" s="1"/>
  <c r="H132" i="8"/>
  <c r="Z132" i="8" s="1"/>
  <c r="I132" i="8"/>
  <c r="AA132" i="8" s="1"/>
  <c r="J132" i="8"/>
  <c r="AB132" i="8" s="1"/>
  <c r="K132" i="8"/>
  <c r="AC132" i="8" s="1"/>
  <c r="L132" i="8"/>
  <c r="AD132" i="8" s="1"/>
  <c r="M132" i="8"/>
  <c r="AE132" i="8" s="1"/>
  <c r="N132" i="8"/>
  <c r="AF132" i="8" s="1"/>
  <c r="O132" i="8"/>
  <c r="AG132" i="8" s="1"/>
  <c r="D133" i="8"/>
  <c r="V133" i="8" s="1"/>
  <c r="E133" i="8"/>
  <c r="W133" i="8" s="1"/>
  <c r="F133" i="8"/>
  <c r="X133" i="8" s="1"/>
  <c r="G133" i="8"/>
  <c r="Y133" i="8" s="1"/>
  <c r="H133" i="8"/>
  <c r="Z133" i="8" s="1"/>
  <c r="I133" i="8"/>
  <c r="AA133" i="8" s="1"/>
  <c r="J133" i="8"/>
  <c r="AB133" i="8" s="1"/>
  <c r="K133" i="8"/>
  <c r="AC133" i="8" s="1"/>
  <c r="L133" i="8"/>
  <c r="AD133" i="8" s="1"/>
  <c r="M133" i="8"/>
  <c r="AE133" i="8" s="1"/>
  <c r="N133" i="8"/>
  <c r="AF133" i="8" s="1"/>
  <c r="O133" i="8"/>
  <c r="AG133" i="8" s="1"/>
  <c r="D134" i="8"/>
  <c r="V134" i="8" s="1"/>
  <c r="E134" i="8"/>
  <c r="W134" i="8" s="1"/>
  <c r="F134" i="8"/>
  <c r="X134" i="8" s="1"/>
  <c r="G134" i="8"/>
  <c r="Y134" i="8" s="1"/>
  <c r="H134" i="8"/>
  <c r="Z134" i="8" s="1"/>
  <c r="I134" i="8"/>
  <c r="AA134" i="8" s="1"/>
  <c r="J134" i="8"/>
  <c r="AB134" i="8" s="1"/>
  <c r="K134" i="8"/>
  <c r="AC134" i="8" s="1"/>
  <c r="L134" i="8"/>
  <c r="AD134" i="8" s="1"/>
  <c r="M134" i="8"/>
  <c r="AE134" i="8" s="1"/>
  <c r="N134" i="8"/>
  <c r="AF134" i="8" s="1"/>
  <c r="O134" i="8"/>
  <c r="AG134" i="8" s="1"/>
  <c r="D135" i="8"/>
  <c r="V135" i="8" s="1"/>
  <c r="E135" i="8"/>
  <c r="W135" i="8" s="1"/>
  <c r="F135" i="8"/>
  <c r="X135" i="8" s="1"/>
  <c r="G135" i="8"/>
  <c r="Y135" i="8" s="1"/>
  <c r="H135" i="8"/>
  <c r="Z135" i="8" s="1"/>
  <c r="I135" i="8"/>
  <c r="AA135" i="8" s="1"/>
  <c r="J135" i="8"/>
  <c r="AB135" i="8" s="1"/>
  <c r="K135" i="8"/>
  <c r="AC135" i="8" s="1"/>
  <c r="L135" i="8"/>
  <c r="AD135" i="8" s="1"/>
  <c r="M135" i="8"/>
  <c r="AE135" i="8" s="1"/>
  <c r="N135" i="8"/>
  <c r="AF135" i="8" s="1"/>
  <c r="O135" i="8"/>
  <c r="AG135" i="8" s="1"/>
  <c r="D136" i="8"/>
  <c r="V136" i="8" s="1"/>
  <c r="E136" i="8"/>
  <c r="W136" i="8" s="1"/>
  <c r="F136" i="8"/>
  <c r="X136" i="8" s="1"/>
  <c r="G136" i="8"/>
  <c r="Y136" i="8" s="1"/>
  <c r="H136" i="8"/>
  <c r="Z136" i="8" s="1"/>
  <c r="I136" i="8"/>
  <c r="AA136" i="8" s="1"/>
  <c r="J136" i="8"/>
  <c r="AB136" i="8" s="1"/>
  <c r="K136" i="8"/>
  <c r="AC136" i="8" s="1"/>
  <c r="L136" i="8"/>
  <c r="AD136" i="8" s="1"/>
  <c r="M136" i="8"/>
  <c r="AE136" i="8" s="1"/>
  <c r="N136" i="8"/>
  <c r="AF136" i="8" s="1"/>
  <c r="O136" i="8"/>
  <c r="AG136" i="8" s="1"/>
  <c r="E120" i="8"/>
  <c r="W120" i="8" s="1"/>
  <c r="F120" i="8"/>
  <c r="X120" i="8" s="1"/>
  <c r="G120" i="8"/>
  <c r="Y120" i="8" s="1"/>
  <c r="H120" i="8"/>
  <c r="Z120" i="8" s="1"/>
  <c r="I120" i="8"/>
  <c r="AA120" i="8" s="1"/>
  <c r="J120" i="8"/>
  <c r="AB120" i="8" s="1"/>
  <c r="K120" i="8"/>
  <c r="AC120" i="8" s="1"/>
  <c r="L120" i="8"/>
  <c r="AD120" i="8" s="1"/>
  <c r="M120" i="8"/>
  <c r="AE120" i="8" s="1"/>
  <c r="N120" i="8"/>
  <c r="AF120" i="8" s="1"/>
  <c r="O120" i="8"/>
  <c r="AG120" i="8" s="1"/>
  <c r="D59" i="8"/>
  <c r="V59" i="8" s="1"/>
  <c r="E59" i="8"/>
  <c r="W59" i="8" s="1"/>
  <c r="F59" i="8"/>
  <c r="X59" i="8" s="1"/>
  <c r="G59" i="8"/>
  <c r="Y59" i="8" s="1"/>
  <c r="H59" i="8"/>
  <c r="Z59" i="8" s="1"/>
  <c r="I59" i="8"/>
  <c r="AA59" i="8" s="1"/>
  <c r="J59" i="8"/>
  <c r="AB59" i="8" s="1"/>
  <c r="K59" i="8"/>
  <c r="AC59" i="8" s="1"/>
  <c r="L59" i="8"/>
  <c r="AD59" i="8" s="1"/>
  <c r="M59" i="8"/>
  <c r="AE59" i="8" s="1"/>
  <c r="N59" i="8"/>
  <c r="AF59" i="8" s="1"/>
  <c r="O59" i="8"/>
  <c r="AG59" i="8" s="1"/>
  <c r="D60" i="8"/>
  <c r="V60" i="8" s="1"/>
  <c r="E60" i="8"/>
  <c r="W60" i="8" s="1"/>
  <c r="F60" i="8"/>
  <c r="X60" i="8" s="1"/>
  <c r="G60" i="8"/>
  <c r="Y60" i="8" s="1"/>
  <c r="H60" i="8"/>
  <c r="Z60" i="8" s="1"/>
  <c r="I60" i="8"/>
  <c r="AA60" i="8" s="1"/>
  <c r="J60" i="8"/>
  <c r="AB60" i="8" s="1"/>
  <c r="K60" i="8"/>
  <c r="AC60" i="8" s="1"/>
  <c r="L60" i="8"/>
  <c r="AD60" i="8" s="1"/>
  <c r="M60" i="8"/>
  <c r="AE60" i="8" s="1"/>
  <c r="N60" i="8"/>
  <c r="AF60" i="8" s="1"/>
  <c r="O60" i="8"/>
  <c r="AG60" i="8" s="1"/>
  <c r="D61" i="8"/>
  <c r="V61" i="8" s="1"/>
  <c r="E61" i="8"/>
  <c r="W61" i="8" s="1"/>
  <c r="F61" i="8"/>
  <c r="X61" i="8" s="1"/>
  <c r="G61" i="8"/>
  <c r="Y61" i="8" s="1"/>
  <c r="H61" i="8"/>
  <c r="Z61" i="8" s="1"/>
  <c r="I61" i="8"/>
  <c r="AA61" i="8" s="1"/>
  <c r="J61" i="8"/>
  <c r="AB61" i="8" s="1"/>
  <c r="K61" i="8"/>
  <c r="AC61" i="8" s="1"/>
  <c r="L61" i="8"/>
  <c r="AD61" i="8" s="1"/>
  <c r="M61" i="8"/>
  <c r="AE61" i="8" s="1"/>
  <c r="N61" i="8"/>
  <c r="AF61" i="8" s="1"/>
  <c r="O61" i="8"/>
  <c r="AG61" i="8" s="1"/>
  <c r="D62" i="8"/>
  <c r="V62" i="8" s="1"/>
  <c r="E62" i="8"/>
  <c r="W62" i="8" s="1"/>
  <c r="F62" i="8"/>
  <c r="X62" i="8" s="1"/>
  <c r="G62" i="8"/>
  <c r="Y62" i="8" s="1"/>
  <c r="H62" i="8"/>
  <c r="Z62" i="8" s="1"/>
  <c r="I62" i="8"/>
  <c r="AA62" i="8" s="1"/>
  <c r="J62" i="8"/>
  <c r="AB62" i="8" s="1"/>
  <c r="K62" i="8"/>
  <c r="AC62" i="8" s="1"/>
  <c r="L62" i="8"/>
  <c r="AD62" i="8" s="1"/>
  <c r="M62" i="8"/>
  <c r="AE62" i="8" s="1"/>
  <c r="N62" i="8"/>
  <c r="AF62" i="8" s="1"/>
  <c r="O62" i="8"/>
  <c r="AG62" i="8" s="1"/>
  <c r="D63" i="8"/>
  <c r="V63" i="8" s="1"/>
  <c r="E63" i="8"/>
  <c r="W63" i="8" s="1"/>
  <c r="F63" i="8"/>
  <c r="X63" i="8" s="1"/>
  <c r="G63" i="8"/>
  <c r="Y63" i="8" s="1"/>
  <c r="H63" i="8"/>
  <c r="Z63" i="8" s="1"/>
  <c r="I63" i="8"/>
  <c r="AA63" i="8" s="1"/>
  <c r="J63" i="8"/>
  <c r="AB63" i="8" s="1"/>
  <c r="K63" i="8"/>
  <c r="AC63" i="8" s="1"/>
  <c r="L63" i="8"/>
  <c r="AD63" i="8" s="1"/>
  <c r="M63" i="8"/>
  <c r="AE63" i="8" s="1"/>
  <c r="N63" i="8"/>
  <c r="AF63" i="8" s="1"/>
  <c r="O63" i="8"/>
  <c r="AG63" i="8" s="1"/>
  <c r="D64" i="8"/>
  <c r="V64" i="8" s="1"/>
  <c r="E64" i="8"/>
  <c r="W64" i="8" s="1"/>
  <c r="F64" i="8"/>
  <c r="X64" i="8" s="1"/>
  <c r="G64" i="8"/>
  <c r="Y64" i="8" s="1"/>
  <c r="H64" i="8"/>
  <c r="Z64" i="8" s="1"/>
  <c r="I64" i="8"/>
  <c r="AA64" i="8" s="1"/>
  <c r="J64" i="8"/>
  <c r="AB64" i="8" s="1"/>
  <c r="K64" i="8"/>
  <c r="AC64" i="8" s="1"/>
  <c r="L64" i="8"/>
  <c r="AD64" i="8" s="1"/>
  <c r="M64" i="8"/>
  <c r="AE64" i="8" s="1"/>
  <c r="N64" i="8"/>
  <c r="AF64" i="8" s="1"/>
  <c r="O64" i="8"/>
  <c r="AG64" i="8" s="1"/>
  <c r="D65" i="8"/>
  <c r="V65" i="8" s="1"/>
  <c r="E65" i="8"/>
  <c r="W65" i="8" s="1"/>
  <c r="F65" i="8"/>
  <c r="X65" i="8" s="1"/>
  <c r="G65" i="8"/>
  <c r="Y65" i="8" s="1"/>
  <c r="H65" i="8"/>
  <c r="Z65" i="8" s="1"/>
  <c r="I65" i="8"/>
  <c r="AA65" i="8" s="1"/>
  <c r="J65" i="8"/>
  <c r="AB65" i="8" s="1"/>
  <c r="K65" i="8"/>
  <c r="AC65" i="8" s="1"/>
  <c r="L65" i="8"/>
  <c r="AD65" i="8" s="1"/>
  <c r="M65" i="8"/>
  <c r="AE65" i="8" s="1"/>
  <c r="N65" i="8"/>
  <c r="AF65" i="8" s="1"/>
  <c r="O65" i="8"/>
  <c r="AG65" i="8" s="1"/>
  <c r="D66" i="8"/>
  <c r="V66" i="8" s="1"/>
  <c r="E66" i="8"/>
  <c r="W66" i="8" s="1"/>
  <c r="F66" i="8"/>
  <c r="X66" i="8" s="1"/>
  <c r="G66" i="8"/>
  <c r="Y66" i="8" s="1"/>
  <c r="H66" i="8"/>
  <c r="Z66" i="8" s="1"/>
  <c r="I66" i="8"/>
  <c r="AA66" i="8" s="1"/>
  <c r="J66" i="8"/>
  <c r="AB66" i="8" s="1"/>
  <c r="K66" i="8"/>
  <c r="AC66" i="8" s="1"/>
  <c r="L66" i="8"/>
  <c r="AD66" i="8" s="1"/>
  <c r="M66" i="8"/>
  <c r="AE66" i="8" s="1"/>
  <c r="N66" i="8"/>
  <c r="AF66" i="8" s="1"/>
  <c r="O66" i="8"/>
  <c r="AG66" i="8" s="1"/>
  <c r="D67" i="8"/>
  <c r="V67" i="8" s="1"/>
  <c r="E67" i="8"/>
  <c r="W67" i="8" s="1"/>
  <c r="F67" i="8"/>
  <c r="X67" i="8" s="1"/>
  <c r="G67" i="8"/>
  <c r="Y67" i="8" s="1"/>
  <c r="H67" i="8"/>
  <c r="Z67" i="8" s="1"/>
  <c r="I67" i="8"/>
  <c r="AA67" i="8" s="1"/>
  <c r="J67" i="8"/>
  <c r="AB67" i="8" s="1"/>
  <c r="K67" i="8"/>
  <c r="AC67" i="8" s="1"/>
  <c r="L67" i="8"/>
  <c r="AD67" i="8" s="1"/>
  <c r="M67" i="8"/>
  <c r="AE67" i="8" s="1"/>
  <c r="N67" i="8"/>
  <c r="AF67" i="8" s="1"/>
  <c r="O67" i="8"/>
  <c r="AG67" i="8" s="1"/>
  <c r="D68" i="8"/>
  <c r="V68" i="8" s="1"/>
  <c r="E68" i="8"/>
  <c r="W68" i="8" s="1"/>
  <c r="F68" i="8"/>
  <c r="X68" i="8" s="1"/>
  <c r="G68" i="8"/>
  <c r="Y68" i="8" s="1"/>
  <c r="H68" i="8"/>
  <c r="Z68" i="8" s="1"/>
  <c r="I68" i="8"/>
  <c r="AA68" i="8" s="1"/>
  <c r="J68" i="8"/>
  <c r="AB68" i="8" s="1"/>
  <c r="K68" i="8"/>
  <c r="AC68" i="8" s="1"/>
  <c r="L68" i="8"/>
  <c r="AD68" i="8" s="1"/>
  <c r="M68" i="8"/>
  <c r="AE68" i="8" s="1"/>
  <c r="N68" i="8"/>
  <c r="AF68" i="8" s="1"/>
  <c r="O68" i="8"/>
  <c r="AG68" i="8" s="1"/>
  <c r="D69" i="8"/>
  <c r="V69" i="8" s="1"/>
  <c r="E69" i="8"/>
  <c r="W69" i="8" s="1"/>
  <c r="F69" i="8"/>
  <c r="X69" i="8" s="1"/>
  <c r="G69" i="8"/>
  <c r="Y69" i="8" s="1"/>
  <c r="H69" i="8"/>
  <c r="Z69" i="8" s="1"/>
  <c r="I69" i="8"/>
  <c r="AA69" i="8" s="1"/>
  <c r="J69" i="8"/>
  <c r="AB69" i="8" s="1"/>
  <c r="K69" i="8"/>
  <c r="AC69" i="8" s="1"/>
  <c r="L69" i="8"/>
  <c r="AD69" i="8" s="1"/>
  <c r="M69" i="8"/>
  <c r="AE69" i="8" s="1"/>
  <c r="N69" i="8"/>
  <c r="AF69" i="8" s="1"/>
  <c r="O69" i="8"/>
  <c r="AG69" i="8" s="1"/>
  <c r="D70" i="8"/>
  <c r="V70" i="8" s="1"/>
  <c r="E70" i="8"/>
  <c r="W70" i="8" s="1"/>
  <c r="F70" i="8"/>
  <c r="X70" i="8" s="1"/>
  <c r="G70" i="8"/>
  <c r="Y70" i="8" s="1"/>
  <c r="H70" i="8"/>
  <c r="Z70" i="8" s="1"/>
  <c r="I70" i="8"/>
  <c r="AA70" i="8" s="1"/>
  <c r="J70" i="8"/>
  <c r="AB70" i="8" s="1"/>
  <c r="K70" i="8"/>
  <c r="AC70" i="8" s="1"/>
  <c r="L70" i="8"/>
  <c r="AD70" i="8" s="1"/>
  <c r="M70" i="8"/>
  <c r="AE70" i="8" s="1"/>
  <c r="N70" i="8"/>
  <c r="AF70" i="8" s="1"/>
  <c r="O70" i="8"/>
  <c r="AG70" i="8" s="1"/>
  <c r="D71" i="8"/>
  <c r="V71" i="8" s="1"/>
  <c r="E71" i="8"/>
  <c r="W71" i="8" s="1"/>
  <c r="F71" i="8"/>
  <c r="X71" i="8" s="1"/>
  <c r="G71" i="8"/>
  <c r="Y71" i="8" s="1"/>
  <c r="H71" i="8"/>
  <c r="Z71" i="8" s="1"/>
  <c r="I71" i="8"/>
  <c r="AA71" i="8" s="1"/>
  <c r="J71" i="8"/>
  <c r="AB71" i="8" s="1"/>
  <c r="K71" i="8"/>
  <c r="AC71" i="8" s="1"/>
  <c r="L71" i="8"/>
  <c r="AD71" i="8" s="1"/>
  <c r="M71" i="8"/>
  <c r="AE71" i="8" s="1"/>
  <c r="N71" i="8"/>
  <c r="AF71" i="8" s="1"/>
  <c r="O71" i="8"/>
  <c r="AG71" i="8" s="1"/>
  <c r="D72" i="8"/>
  <c r="V72" i="8" s="1"/>
  <c r="E72" i="8"/>
  <c r="W72" i="8" s="1"/>
  <c r="F72" i="8"/>
  <c r="X72" i="8" s="1"/>
  <c r="G72" i="8"/>
  <c r="Y72" i="8" s="1"/>
  <c r="H72" i="8"/>
  <c r="Z72" i="8" s="1"/>
  <c r="I72" i="8"/>
  <c r="AA72" i="8" s="1"/>
  <c r="J72" i="8"/>
  <c r="AB72" i="8" s="1"/>
  <c r="K72" i="8"/>
  <c r="AC72" i="8" s="1"/>
  <c r="L72" i="8"/>
  <c r="AD72" i="8" s="1"/>
  <c r="M72" i="8"/>
  <c r="AE72" i="8" s="1"/>
  <c r="N72" i="8"/>
  <c r="AF72" i="8" s="1"/>
  <c r="O72" i="8"/>
  <c r="AG72" i="8" s="1"/>
  <c r="D73" i="8"/>
  <c r="V73" i="8" s="1"/>
  <c r="E73" i="8"/>
  <c r="W73" i="8" s="1"/>
  <c r="F73" i="8"/>
  <c r="X73" i="8" s="1"/>
  <c r="G73" i="8"/>
  <c r="Y73" i="8" s="1"/>
  <c r="H73" i="8"/>
  <c r="Z73" i="8" s="1"/>
  <c r="I73" i="8"/>
  <c r="AA73" i="8" s="1"/>
  <c r="J73" i="8"/>
  <c r="AB73" i="8" s="1"/>
  <c r="K73" i="8"/>
  <c r="AC73" i="8" s="1"/>
  <c r="L73" i="8"/>
  <c r="AD73" i="8" s="1"/>
  <c r="M73" i="8"/>
  <c r="AE73" i="8" s="1"/>
  <c r="N73" i="8"/>
  <c r="AF73" i="8" s="1"/>
  <c r="O73" i="8"/>
  <c r="AG73" i="8" s="1"/>
  <c r="D74" i="8"/>
  <c r="V74" i="8" s="1"/>
  <c r="E74" i="8"/>
  <c r="W74" i="8" s="1"/>
  <c r="F74" i="8"/>
  <c r="X74" i="8" s="1"/>
  <c r="G74" i="8"/>
  <c r="Y74" i="8" s="1"/>
  <c r="H74" i="8"/>
  <c r="Z74" i="8" s="1"/>
  <c r="I74" i="8"/>
  <c r="AA74" i="8" s="1"/>
  <c r="J74" i="8"/>
  <c r="AB74" i="8" s="1"/>
  <c r="K74" i="8"/>
  <c r="AC74" i="8" s="1"/>
  <c r="L74" i="8"/>
  <c r="AD74" i="8" s="1"/>
  <c r="M74" i="8"/>
  <c r="AE74" i="8" s="1"/>
  <c r="N74" i="8"/>
  <c r="AF74" i="8" s="1"/>
  <c r="O74" i="8"/>
  <c r="AG74" i="8" s="1"/>
  <c r="E58" i="8"/>
  <c r="W58" i="8" s="1"/>
  <c r="F58" i="8"/>
  <c r="X58" i="8" s="1"/>
  <c r="G58" i="8"/>
  <c r="Y58" i="8" s="1"/>
  <c r="H58" i="8"/>
  <c r="Z58" i="8" s="1"/>
  <c r="I58" i="8"/>
  <c r="AA58" i="8" s="1"/>
  <c r="J58" i="8"/>
  <c r="AB58" i="8" s="1"/>
  <c r="K58" i="8"/>
  <c r="AC58" i="8" s="1"/>
  <c r="L58" i="8"/>
  <c r="AD58" i="8" s="1"/>
  <c r="M58" i="8"/>
  <c r="AE58" i="8" s="1"/>
  <c r="N58" i="8"/>
  <c r="AF58" i="8" s="1"/>
  <c r="O58" i="8"/>
  <c r="AG58" i="8" s="1"/>
  <c r="D58" i="8"/>
  <c r="V58" i="8" s="1"/>
  <c r="Q59" i="8"/>
  <c r="AI59" i="8" s="1"/>
  <c r="Q60" i="8"/>
  <c r="AI60" i="8" s="1"/>
  <c r="Q61" i="8"/>
  <c r="AI61" i="8" s="1"/>
  <c r="Q62" i="8"/>
  <c r="AI62" i="8" s="1"/>
  <c r="Q63" i="8"/>
  <c r="AI63" i="8" s="1"/>
  <c r="Q64" i="8"/>
  <c r="AI64" i="8" s="1"/>
  <c r="Q65" i="8"/>
  <c r="AI65" i="8" s="1"/>
  <c r="Q66" i="8"/>
  <c r="AI66" i="8" s="1"/>
  <c r="Q67" i="8"/>
  <c r="AI67" i="8" s="1"/>
  <c r="Q68" i="8"/>
  <c r="AI68" i="8" s="1"/>
  <c r="Q69" i="8"/>
  <c r="AI69" i="8" s="1"/>
  <c r="Q70" i="8"/>
  <c r="AI70" i="8" s="1"/>
  <c r="Q71" i="8"/>
  <c r="AI71" i="8" s="1"/>
  <c r="Q72" i="8"/>
  <c r="AI72" i="8" s="1"/>
  <c r="Q73" i="8"/>
  <c r="AI73" i="8" s="1"/>
  <c r="Q74" i="8"/>
  <c r="AI74" i="8" s="1"/>
  <c r="Q58" i="8"/>
  <c r="AI58" i="8" s="1"/>
  <c r="G17" i="12"/>
  <c r="H17" i="12"/>
  <c r="D18" i="12"/>
  <c r="E6" i="12"/>
  <c r="F6" i="12" s="1"/>
  <c r="G6" i="12" s="1"/>
  <c r="H6" i="12" s="1"/>
  <c r="I6" i="12" s="1"/>
  <c r="D1041" i="12"/>
  <c r="T1041" i="12" s="1"/>
  <c r="E1041" i="12"/>
  <c r="U1041" i="12" s="1"/>
  <c r="F1041" i="12"/>
  <c r="V1041" i="12" s="1"/>
  <c r="G1041" i="12"/>
  <c r="H1041" i="12"/>
  <c r="X1041" i="12" s="1"/>
  <c r="I1041" i="12"/>
  <c r="Y1041" i="12" s="1"/>
  <c r="J1041" i="12"/>
  <c r="Z1041" i="12" s="1"/>
  <c r="K1041" i="12"/>
  <c r="AA1041" i="12" s="1"/>
  <c r="L1041" i="12"/>
  <c r="AB1041" i="12" s="1"/>
  <c r="M1041" i="12"/>
  <c r="AC1041" i="12" s="1"/>
  <c r="N1041" i="12"/>
  <c r="O1041" i="12"/>
  <c r="AE1041" i="12" s="1"/>
  <c r="D1042" i="12"/>
  <c r="T1042" i="12" s="1"/>
  <c r="E1042" i="12"/>
  <c r="U1042" i="12" s="1"/>
  <c r="F1042" i="12"/>
  <c r="V1042" i="12" s="1"/>
  <c r="G1042" i="12"/>
  <c r="W1042" i="12" s="1"/>
  <c r="H1042" i="12"/>
  <c r="X1042" i="12" s="1"/>
  <c r="I1042" i="12"/>
  <c r="Y1042" i="12" s="1"/>
  <c r="J1042" i="12"/>
  <c r="Z1042" i="12" s="1"/>
  <c r="K1042" i="12"/>
  <c r="AA1042" i="12" s="1"/>
  <c r="L1042" i="12"/>
  <c r="AB1042" i="12" s="1"/>
  <c r="M1042" i="12"/>
  <c r="AC1042" i="12" s="1"/>
  <c r="N1042" i="12"/>
  <c r="AD1042" i="12" s="1"/>
  <c r="O1042" i="12"/>
  <c r="AE1042" i="12" s="1"/>
  <c r="D1043" i="12"/>
  <c r="E1043" i="12"/>
  <c r="U1043" i="12" s="1"/>
  <c r="F1043" i="12"/>
  <c r="V1043" i="12" s="1"/>
  <c r="G1043" i="12"/>
  <c r="W1043" i="12" s="1"/>
  <c r="H1043" i="12"/>
  <c r="X1043" i="12" s="1"/>
  <c r="I1043" i="12"/>
  <c r="Y1043" i="12" s="1"/>
  <c r="J1043" i="12"/>
  <c r="Z1043" i="12" s="1"/>
  <c r="K1043" i="12"/>
  <c r="AA1043" i="12" s="1"/>
  <c r="L1043" i="12"/>
  <c r="AB1043" i="12" s="1"/>
  <c r="M1043" i="12"/>
  <c r="AC1043" i="12" s="1"/>
  <c r="N1043" i="12"/>
  <c r="AD1043" i="12" s="1"/>
  <c r="O1043" i="12"/>
  <c r="AE1043" i="12" s="1"/>
  <c r="D1044" i="12"/>
  <c r="T1044" i="12" s="1"/>
  <c r="E1044" i="12"/>
  <c r="U1044" i="12" s="1"/>
  <c r="F1044" i="12"/>
  <c r="V1044" i="12" s="1"/>
  <c r="G1044" i="12"/>
  <c r="W1044" i="12" s="1"/>
  <c r="H1044" i="12"/>
  <c r="X1044" i="12" s="1"/>
  <c r="I1044" i="12"/>
  <c r="Y1044" i="12" s="1"/>
  <c r="J1044" i="12"/>
  <c r="Z1044" i="12" s="1"/>
  <c r="K1044" i="12"/>
  <c r="AA1044" i="12" s="1"/>
  <c r="L1044" i="12"/>
  <c r="AB1044" i="12" s="1"/>
  <c r="M1044" i="12"/>
  <c r="AC1044" i="12" s="1"/>
  <c r="N1044" i="12"/>
  <c r="AD1044" i="12" s="1"/>
  <c r="O1044" i="12"/>
  <c r="AE1044" i="12" s="1"/>
  <c r="D1045" i="12"/>
  <c r="T1045" i="12" s="1"/>
  <c r="E1045" i="12"/>
  <c r="U1045" i="12" s="1"/>
  <c r="F1045" i="12"/>
  <c r="V1045" i="12" s="1"/>
  <c r="G1045" i="12"/>
  <c r="W1045" i="12" s="1"/>
  <c r="H1045" i="12"/>
  <c r="X1045" i="12" s="1"/>
  <c r="I1045" i="12"/>
  <c r="Y1045" i="12" s="1"/>
  <c r="J1045" i="12"/>
  <c r="Z1045" i="12" s="1"/>
  <c r="K1045" i="12"/>
  <c r="AA1045" i="12" s="1"/>
  <c r="L1045" i="12"/>
  <c r="AB1045" i="12" s="1"/>
  <c r="M1045" i="12"/>
  <c r="AC1045" i="12" s="1"/>
  <c r="N1045" i="12"/>
  <c r="AD1045" i="12" s="1"/>
  <c r="O1045" i="12"/>
  <c r="D1046" i="12"/>
  <c r="T1046" i="12" s="1"/>
  <c r="E1046" i="12"/>
  <c r="U1046" i="12" s="1"/>
  <c r="F1046" i="12"/>
  <c r="V1046" i="12" s="1"/>
  <c r="G1046" i="12"/>
  <c r="W1046" i="12" s="1"/>
  <c r="H1046" i="12"/>
  <c r="X1046" i="12" s="1"/>
  <c r="I1046" i="12"/>
  <c r="Y1046" i="12" s="1"/>
  <c r="J1046" i="12"/>
  <c r="Z1046" i="12" s="1"/>
  <c r="K1046" i="12"/>
  <c r="AA1046" i="12" s="1"/>
  <c r="L1046" i="12"/>
  <c r="AB1046" i="12" s="1"/>
  <c r="M1046" i="12"/>
  <c r="AC1046" i="12" s="1"/>
  <c r="N1046" i="12"/>
  <c r="AD1046" i="12" s="1"/>
  <c r="O1046" i="12"/>
  <c r="AE1046" i="12" s="1"/>
  <c r="D1047" i="12"/>
  <c r="T1047" i="12" s="1"/>
  <c r="E1047" i="12"/>
  <c r="U1047" i="12" s="1"/>
  <c r="F1047" i="12"/>
  <c r="V1047" i="12" s="1"/>
  <c r="G1047" i="12"/>
  <c r="W1047" i="12" s="1"/>
  <c r="H1047" i="12"/>
  <c r="X1047" i="12" s="1"/>
  <c r="I1047" i="12"/>
  <c r="Y1047" i="12" s="1"/>
  <c r="J1047" i="12"/>
  <c r="Z1047" i="12" s="1"/>
  <c r="K1047" i="12"/>
  <c r="AA1047" i="12" s="1"/>
  <c r="L1047" i="12"/>
  <c r="AB1047" i="12" s="1"/>
  <c r="M1047" i="12"/>
  <c r="AC1047" i="12" s="1"/>
  <c r="N1047" i="12"/>
  <c r="AD1047" i="12" s="1"/>
  <c r="O1047" i="12"/>
  <c r="AE1047" i="12" s="1"/>
  <c r="D1048" i="12"/>
  <c r="T1048" i="12" s="1"/>
  <c r="E1048" i="12"/>
  <c r="U1048" i="12" s="1"/>
  <c r="F1048" i="12"/>
  <c r="V1048" i="12" s="1"/>
  <c r="G1048" i="12"/>
  <c r="W1048" i="12" s="1"/>
  <c r="H1048" i="12"/>
  <c r="X1048" i="12" s="1"/>
  <c r="I1048" i="12"/>
  <c r="Y1048" i="12" s="1"/>
  <c r="J1048" i="12"/>
  <c r="Z1048" i="12" s="1"/>
  <c r="K1048" i="12"/>
  <c r="AA1048" i="12" s="1"/>
  <c r="L1048" i="12"/>
  <c r="AB1048" i="12" s="1"/>
  <c r="M1048" i="12"/>
  <c r="AC1048" i="12" s="1"/>
  <c r="N1048" i="12"/>
  <c r="AD1048" i="12" s="1"/>
  <c r="O1048" i="12"/>
  <c r="AE1048" i="12" s="1"/>
  <c r="D1049" i="12"/>
  <c r="T1049" i="12" s="1"/>
  <c r="E1049" i="12"/>
  <c r="U1049" i="12" s="1"/>
  <c r="F1049" i="12"/>
  <c r="V1049" i="12" s="1"/>
  <c r="G1049" i="12"/>
  <c r="H1049" i="12"/>
  <c r="X1049" i="12" s="1"/>
  <c r="I1049" i="12"/>
  <c r="Y1049" i="12" s="1"/>
  <c r="J1049" i="12"/>
  <c r="Z1049" i="12" s="1"/>
  <c r="K1049" i="12"/>
  <c r="AA1049" i="12" s="1"/>
  <c r="L1049" i="12"/>
  <c r="AB1049" i="12" s="1"/>
  <c r="M1049" i="12"/>
  <c r="AC1049" i="12" s="1"/>
  <c r="N1049" i="12"/>
  <c r="AD1049" i="12" s="1"/>
  <c r="O1049" i="12"/>
  <c r="AE1049" i="12" s="1"/>
  <c r="D1050" i="12"/>
  <c r="E1050" i="12"/>
  <c r="U1050" i="12" s="1"/>
  <c r="F1050" i="12"/>
  <c r="V1050" i="12" s="1"/>
  <c r="G1050" i="12"/>
  <c r="W1050" i="12" s="1"/>
  <c r="H1050" i="12"/>
  <c r="X1050" i="12" s="1"/>
  <c r="I1050" i="12"/>
  <c r="Y1050" i="12" s="1"/>
  <c r="J1050" i="12"/>
  <c r="Z1050" i="12" s="1"/>
  <c r="K1050" i="12"/>
  <c r="AA1050" i="12" s="1"/>
  <c r="L1050" i="12"/>
  <c r="AB1050" i="12" s="1"/>
  <c r="M1050" i="12"/>
  <c r="AC1050" i="12" s="1"/>
  <c r="N1050" i="12"/>
  <c r="AD1050" i="12" s="1"/>
  <c r="O1050" i="12"/>
  <c r="AE1050" i="12" s="1"/>
  <c r="D1051" i="12"/>
  <c r="E1051" i="12"/>
  <c r="U1051" i="12" s="1"/>
  <c r="F1051" i="12"/>
  <c r="V1051" i="12" s="1"/>
  <c r="G1051" i="12"/>
  <c r="W1051" i="12" s="1"/>
  <c r="H1051" i="12"/>
  <c r="X1051" i="12" s="1"/>
  <c r="I1051" i="12"/>
  <c r="Y1051" i="12" s="1"/>
  <c r="J1051" i="12"/>
  <c r="Z1051" i="12" s="1"/>
  <c r="K1051" i="12"/>
  <c r="AA1051" i="12" s="1"/>
  <c r="L1051" i="12"/>
  <c r="AB1051" i="12" s="1"/>
  <c r="M1051" i="12"/>
  <c r="AC1051" i="12" s="1"/>
  <c r="N1051" i="12"/>
  <c r="AD1051" i="12" s="1"/>
  <c r="O1051" i="12"/>
  <c r="AE1051" i="12" s="1"/>
  <c r="D1052" i="12"/>
  <c r="T1052" i="12" s="1"/>
  <c r="E1052" i="12"/>
  <c r="U1052" i="12" s="1"/>
  <c r="F1052" i="12"/>
  <c r="V1052" i="12" s="1"/>
  <c r="G1052" i="12"/>
  <c r="W1052" i="12" s="1"/>
  <c r="H1052" i="12"/>
  <c r="X1052" i="12" s="1"/>
  <c r="I1052" i="12"/>
  <c r="Y1052" i="12" s="1"/>
  <c r="J1052" i="12"/>
  <c r="Z1052" i="12" s="1"/>
  <c r="K1052" i="12"/>
  <c r="AA1052" i="12" s="1"/>
  <c r="L1052" i="12"/>
  <c r="AB1052" i="12" s="1"/>
  <c r="M1052" i="12"/>
  <c r="AC1052" i="12" s="1"/>
  <c r="N1052" i="12"/>
  <c r="AD1052" i="12" s="1"/>
  <c r="O1052" i="12"/>
  <c r="AE1052" i="12" s="1"/>
  <c r="D1053" i="12"/>
  <c r="T1053" i="12" s="1"/>
  <c r="E1053" i="12"/>
  <c r="U1053" i="12" s="1"/>
  <c r="F1053" i="12"/>
  <c r="V1053" i="12" s="1"/>
  <c r="G1053" i="12"/>
  <c r="W1053" i="12" s="1"/>
  <c r="H1053" i="12"/>
  <c r="X1053" i="12" s="1"/>
  <c r="I1053" i="12"/>
  <c r="Y1053" i="12" s="1"/>
  <c r="J1053" i="12"/>
  <c r="Z1053" i="12" s="1"/>
  <c r="K1053" i="12"/>
  <c r="AA1053" i="12" s="1"/>
  <c r="L1053" i="12"/>
  <c r="AB1053" i="12" s="1"/>
  <c r="M1053" i="12"/>
  <c r="AC1053" i="12" s="1"/>
  <c r="N1053" i="12"/>
  <c r="AD1053" i="12" s="1"/>
  <c r="O1053" i="12"/>
  <c r="AE1053" i="12" s="1"/>
  <c r="D1054" i="12"/>
  <c r="T1054" i="12" s="1"/>
  <c r="E1054" i="12"/>
  <c r="U1054" i="12" s="1"/>
  <c r="F1054" i="12"/>
  <c r="V1054" i="12" s="1"/>
  <c r="G1054" i="12"/>
  <c r="W1054" i="12" s="1"/>
  <c r="H1054" i="12"/>
  <c r="X1054" i="12" s="1"/>
  <c r="I1054" i="12"/>
  <c r="Y1054" i="12" s="1"/>
  <c r="J1054" i="12"/>
  <c r="Z1054" i="12" s="1"/>
  <c r="K1054" i="12"/>
  <c r="AA1054" i="12" s="1"/>
  <c r="L1054" i="12"/>
  <c r="AB1054" i="12" s="1"/>
  <c r="M1054" i="12"/>
  <c r="AC1054" i="12" s="1"/>
  <c r="N1054" i="12"/>
  <c r="AD1054" i="12" s="1"/>
  <c r="O1054" i="12"/>
  <c r="AE1054" i="12" s="1"/>
  <c r="D1055" i="12"/>
  <c r="T1055" i="12" s="1"/>
  <c r="E1055" i="12"/>
  <c r="U1055" i="12" s="1"/>
  <c r="F1055" i="12"/>
  <c r="V1055" i="12" s="1"/>
  <c r="G1055" i="12"/>
  <c r="W1055" i="12" s="1"/>
  <c r="H1055" i="12"/>
  <c r="X1055" i="12" s="1"/>
  <c r="I1055" i="12"/>
  <c r="Y1055" i="12" s="1"/>
  <c r="J1055" i="12"/>
  <c r="Z1055" i="12" s="1"/>
  <c r="K1055" i="12"/>
  <c r="AA1055" i="12" s="1"/>
  <c r="L1055" i="12"/>
  <c r="AB1055" i="12" s="1"/>
  <c r="M1055" i="12"/>
  <c r="AC1055" i="12" s="1"/>
  <c r="N1055" i="12"/>
  <c r="AD1055" i="12" s="1"/>
  <c r="O1055" i="12"/>
  <c r="AE1055" i="12" s="1"/>
  <c r="D1056" i="12"/>
  <c r="T1056" i="12" s="1"/>
  <c r="E1056" i="12"/>
  <c r="F1056" i="12"/>
  <c r="V1056" i="12" s="1"/>
  <c r="G1056" i="12"/>
  <c r="W1056" i="12" s="1"/>
  <c r="H1056" i="12"/>
  <c r="X1056" i="12" s="1"/>
  <c r="I1056" i="12"/>
  <c r="Y1056" i="12" s="1"/>
  <c r="J1056" i="12"/>
  <c r="Z1056" i="12" s="1"/>
  <c r="K1056" i="12"/>
  <c r="AA1056" i="12" s="1"/>
  <c r="L1056" i="12"/>
  <c r="AB1056" i="12" s="1"/>
  <c r="M1056" i="12"/>
  <c r="AC1056" i="12" s="1"/>
  <c r="N1056" i="12"/>
  <c r="AD1056" i="12" s="1"/>
  <c r="O1056" i="12"/>
  <c r="AE1056" i="12" s="1"/>
  <c r="D1057" i="12"/>
  <c r="T1057" i="12" s="1"/>
  <c r="E1057" i="12"/>
  <c r="U1057" i="12" s="1"/>
  <c r="F1057" i="12"/>
  <c r="V1057" i="12" s="1"/>
  <c r="G1057" i="12"/>
  <c r="H1057" i="12"/>
  <c r="X1057" i="12" s="1"/>
  <c r="I1057" i="12"/>
  <c r="Y1057" i="12" s="1"/>
  <c r="J1057" i="12"/>
  <c r="Z1057" i="12" s="1"/>
  <c r="K1057" i="12"/>
  <c r="AA1057" i="12" s="1"/>
  <c r="L1057" i="12"/>
  <c r="AB1057" i="12" s="1"/>
  <c r="M1057" i="12"/>
  <c r="AC1057" i="12" s="1"/>
  <c r="N1057" i="12"/>
  <c r="AD1057" i="12" s="1"/>
  <c r="O1057" i="12"/>
  <c r="AE1057" i="12" s="1"/>
  <c r="D1058" i="12"/>
  <c r="E1058" i="12"/>
  <c r="U1058" i="12" s="1"/>
  <c r="F1058" i="12"/>
  <c r="V1058" i="12" s="1"/>
  <c r="G1058" i="12"/>
  <c r="W1058" i="12" s="1"/>
  <c r="H1058" i="12"/>
  <c r="X1058" i="12" s="1"/>
  <c r="I1058" i="12"/>
  <c r="Y1058" i="12" s="1"/>
  <c r="J1058" i="12"/>
  <c r="Z1058" i="12" s="1"/>
  <c r="K1058" i="12"/>
  <c r="AA1058" i="12" s="1"/>
  <c r="L1058" i="12"/>
  <c r="AB1058" i="12" s="1"/>
  <c r="M1058" i="12"/>
  <c r="AC1058" i="12" s="1"/>
  <c r="N1058" i="12"/>
  <c r="AD1058" i="12" s="1"/>
  <c r="O1058" i="12"/>
  <c r="AE1058" i="12" s="1"/>
  <c r="D1059" i="12"/>
  <c r="T1059" i="12" s="1"/>
  <c r="E1059" i="12"/>
  <c r="U1059" i="12" s="1"/>
  <c r="F1059" i="12"/>
  <c r="V1059" i="12" s="1"/>
  <c r="G1059" i="12"/>
  <c r="W1059" i="12" s="1"/>
  <c r="H1059" i="12"/>
  <c r="X1059" i="12" s="1"/>
  <c r="I1059" i="12"/>
  <c r="Y1059" i="12" s="1"/>
  <c r="J1059" i="12"/>
  <c r="Z1059" i="12" s="1"/>
  <c r="K1059" i="12"/>
  <c r="AA1059" i="12" s="1"/>
  <c r="L1059" i="12"/>
  <c r="AB1059" i="12" s="1"/>
  <c r="M1059" i="12"/>
  <c r="AC1059" i="12" s="1"/>
  <c r="N1059" i="12"/>
  <c r="AD1059" i="12" s="1"/>
  <c r="O1059" i="12"/>
  <c r="AE1059" i="12" s="1"/>
  <c r="D1060" i="12"/>
  <c r="T1060" i="12" s="1"/>
  <c r="E1060" i="12"/>
  <c r="U1060" i="12" s="1"/>
  <c r="F1060" i="12"/>
  <c r="V1060" i="12" s="1"/>
  <c r="G1060" i="12"/>
  <c r="W1060" i="12" s="1"/>
  <c r="H1060" i="12"/>
  <c r="X1060" i="12" s="1"/>
  <c r="I1060" i="12"/>
  <c r="J1060" i="12"/>
  <c r="Z1060" i="12" s="1"/>
  <c r="K1060" i="12"/>
  <c r="AA1060" i="12" s="1"/>
  <c r="L1060" i="12"/>
  <c r="AB1060" i="12" s="1"/>
  <c r="M1060" i="12"/>
  <c r="AC1060" i="12" s="1"/>
  <c r="N1060" i="12"/>
  <c r="AD1060" i="12" s="1"/>
  <c r="O1060" i="12"/>
  <c r="AE1060" i="12" s="1"/>
  <c r="D1061" i="12"/>
  <c r="T1061" i="12" s="1"/>
  <c r="E1061" i="12"/>
  <c r="U1061" i="12" s="1"/>
  <c r="F1061" i="12"/>
  <c r="V1061" i="12" s="1"/>
  <c r="G1061" i="12"/>
  <c r="W1061" i="12" s="1"/>
  <c r="H1061" i="12"/>
  <c r="X1061" i="12" s="1"/>
  <c r="I1061" i="12"/>
  <c r="Y1061" i="12" s="1"/>
  <c r="J1061" i="12"/>
  <c r="Z1061" i="12" s="1"/>
  <c r="K1061" i="12"/>
  <c r="AA1061" i="12" s="1"/>
  <c r="L1061" i="12"/>
  <c r="AB1061" i="12" s="1"/>
  <c r="M1061" i="12"/>
  <c r="AC1061" i="12" s="1"/>
  <c r="N1061" i="12"/>
  <c r="AD1061" i="12" s="1"/>
  <c r="O1061" i="12"/>
  <c r="AE1061" i="12" s="1"/>
  <c r="D1062" i="12"/>
  <c r="T1062" i="12" s="1"/>
  <c r="E1062" i="12"/>
  <c r="U1062" i="12" s="1"/>
  <c r="F1062" i="12"/>
  <c r="V1062" i="12" s="1"/>
  <c r="G1062" i="12"/>
  <c r="W1062" i="12" s="1"/>
  <c r="H1062" i="12"/>
  <c r="X1062" i="12" s="1"/>
  <c r="I1062" i="12"/>
  <c r="Y1062" i="12" s="1"/>
  <c r="J1062" i="12"/>
  <c r="Z1062" i="12" s="1"/>
  <c r="K1062" i="12"/>
  <c r="AA1062" i="12" s="1"/>
  <c r="L1062" i="12"/>
  <c r="AB1062" i="12" s="1"/>
  <c r="M1062" i="12"/>
  <c r="AC1062" i="12" s="1"/>
  <c r="N1062" i="12"/>
  <c r="AD1062" i="12" s="1"/>
  <c r="O1062" i="12"/>
  <c r="AE1062" i="12" s="1"/>
  <c r="D1063" i="12"/>
  <c r="T1063" i="12" s="1"/>
  <c r="E1063" i="12"/>
  <c r="U1063" i="12" s="1"/>
  <c r="F1063" i="12"/>
  <c r="V1063" i="12" s="1"/>
  <c r="G1063" i="12"/>
  <c r="W1063" i="12" s="1"/>
  <c r="H1063" i="12"/>
  <c r="X1063" i="12" s="1"/>
  <c r="I1063" i="12"/>
  <c r="Y1063" i="12" s="1"/>
  <c r="J1063" i="12"/>
  <c r="Z1063" i="12" s="1"/>
  <c r="K1063" i="12"/>
  <c r="AA1063" i="12" s="1"/>
  <c r="L1063" i="12"/>
  <c r="AB1063" i="12" s="1"/>
  <c r="M1063" i="12"/>
  <c r="AC1063" i="12" s="1"/>
  <c r="N1063" i="12"/>
  <c r="AD1063" i="12" s="1"/>
  <c r="O1063" i="12"/>
  <c r="AE1063" i="12" s="1"/>
  <c r="D1064" i="12"/>
  <c r="T1064" i="12" s="1"/>
  <c r="E1064" i="12"/>
  <c r="U1064" i="12" s="1"/>
  <c r="F1064" i="12"/>
  <c r="V1064" i="12" s="1"/>
  <c r="G1064" i="12"/>
  <c r="W1064" i="12" s="1"/>
  <c r="H1064" i="12"/>
  <c r="X1064" i="12" s="1"/>
  <c r="I1064" i="12"/>
  <c r="Y1064" i="12" s="1"/>
  <c r="J1064" i="12"/>
  <c r="Z1064" i="12" s="1"/>
  <c r="K1064" i="12"/>
  <c r="AA1064" i="12" s="1"/>
  <c r="L1064" i="12"/>
  <c r="AB1064" i="12" s="1"/>
  <c r="M1064" i="12"/>
  <c r="AC1064" i="12" s="1"/>
  <c r="N1064" i="12"/>
  <c r="AD1064" i="12" s="1"/>
  <c r="O1064" i="12"/>
  <c r="AE1064" i="12" s="1"/>
  <c r="D1065" i="12"/>
  <c r="T1065" i="12" s="1"/>
  <c r="E1065" i="12"/>
  <c r="U1065" i="12" s="1"/>
  <c r="F1065" i="12"/>
  <c r="V1065" i="12" s="1"/>
  <c r="G1065" i="12"/>
  <c r="W1065" i="12" s="1"/>
  <c r="H1065" i="12"/>
  <c r="X1065" i="12" s="1"/>
  <c r="I1065" i="12"/>
  <c r="Y1065" i="12" s="1"/>
  <c r="J1065" i="12"/>
  <c r="Z1065" i="12" s="1"/>
  <c r="K1065" i="12"/>
  <c r="AA1065" i="12" s="1"/>
  <c r="L1065" i="12"/>
  <c r="AB1065" i="12" s="1"/>
  <c r="M1065" i="12"/>
  <c r="AC1065" i="12" s="1"/>
  <c r="N1065" i="12"/>
  <c r="AD1065" i="12" s="1"/>
  <c r="O1065" i="12"/>
  <c r="AE1065" i="12" s="1"/>
  <c r="D1066" i="12"/>
  <c r="T1066" i="12" s="1"/>
  <c r="E1066" i="12"/>
  <c r="U1066" i="12" s="1"/>
  <c r="F1066" i="12"/>
  <c r="V1066" i="12" s="1"/>
  <c r="G1066" i="12"/>
  <c r="W1066" i="12" s="1"/>
  <c r="H1066" i="12"/>
  <c r="X1066" i="12" s="1"/>
  <c r="I1066" i="12"/>
  <c r="Y1066" i="12" s="1"/>
  <c r="J1066" i="12"/>
  <c r="Z1066" i="12" s="1"/>
  <c r="K1066" i="12"/>
  <c r="AA1066" i="12" s="1"/>
  <c r="L1066" i="12"/>
  <c r="AB1066" i="12" s="1"/>
  <c r="M1066" i="12"/>
  <c r="AC1066" i="12" s="1"/>
  <c r="N1066" i="12"/>
  <c r="AD1066" i="12" s="1"/>
  <c r="O1066" i="12"/>
  <c r="AE1066" i="12" s="1"/>
  <c r="D1067" i="12"/>
  <c r="T1067" i="12" s="1"/>
  <c r="E1067" i="12"/>
  <c r="U1067" i="12" s="1"/>
  <c r="F1067" i="12"/>
  <c r="V1067" i="12" s="1"/>
  <c r="G1067" i="12"/>
  <c r="W1067" i="12" s="1"/>
  <c r="H1067" i="12"/>
  <c r="X1067" i="12" s="1"/>
  <c r="I1067" i="12"/>
  <c r="Y1067" i="12" s="1"/>
  <c r="J1067" i="12"/>
  <c r="Z1067" i="12" s="1"/>
  <c r="K1067" i="12"/>
  <c r="AA1067" i="12" s="1"/>
  <c r="L1067" i="12"/>
  <c r="AB1067" i="12" s="1"/>
  <c r="M1067" i="12"/>
  <c r="AC1067" i="12" s="1"/>
  <c r="N1067" i="12"/>
  <c r="AD1067" i="12" s="1"/>
  <c r="O1067" i="12"/>
  <c r="AE1067" i="12" s="1"/>
  <c r="D1068" i="12"/>
  <c r="T1068" i="12" s="1"/>
  <c r="E1068" i="12"/>
  <c r="U1068" i="12" s="1"/>
  <c r="F1068" i="12"/>
  <c r="V1068" i="12" s="1"/>
  <c r="G1068" i="12"/>
  <c r="W1068" i="12" s="1"/>
  <c r="H1068" i="12"/>
  <c r="X1068" i="12" s="1"/>
  <c r="I1068" i="12"/>
  <c r="Y1068" i="12" s="1"/>
  <c r="J1068" i="12"/>
  <c r="Z1068" i="12" s="1"/>
  <c r="K1068" i="12"/>
  <c r="AA1068" i="12" s="1"/>
  <c r="L1068" i="12"/>
  <c r="AB1068" i="12" s="1"/>
  <c r="M1068" i="12"/>
  <c r="AC1068" i="12" s="1"/>
  <c r="N1068" i="12"/>
  <c r="AD1068" i="12" s="1"/>
  <c r="O1068" i="12"/>
  <c r="AE1068" i="12" s="1"/>
  <c r="E1040" i="12"/>
  <c r="F1040" i="12"/>
  <c r="V1040" i="12" s="1"/>
  <c r="G1040" i="12"/>
  <c r="H1040" i="12"/>
  <c r="X1040" i="12" s="1"/>
  <c r="I1040" i="12"/>
  <c r="Y1040" i="12" s="1"/>
  <c r="J1040" i="12"/>
  <c r="Z1040" i="12" s="1"/>
  <c r="K1040" i="12"/>
  <c r="AA1040" i="12" s="1"/>
  <c r="L1040" i="12"/>
  <c r="M1040" i="12"/>
  <c r="AC1040" i="12" s="1"/>
  <c r="N1040" i="12"/>
  <c r="AD1040" i="12" s="1"/>
  <c r="O1040" i="12"/>
  <c r="AE1040" i="12" s="1"/>
  <c r="D1040" i="12"/>
  <c r="D1007" i="12"/>
  <c r="T1007" i="12" s="1"/>
  <c r="E1007" i="12"/>
  <c r="U1007" i="12" s="1"/>
  <c r="F1007" i="12"/>
  <c r="V1007" i="12" s="1"/>
  <c r="G1007" i="12"/>
  <c r="W1007" i="12" s="1"/>
  <c r="H1007" i="12"/>
  <c r="X1007" i="12" s="1"/>
  <c r="I1007" i="12"/>
  <c r="Y1007" i="12" s="1"/>
  <c r="J1007" i="12"/>
  <c r="Z1007" i="12" s="1"/>
  <c r="K1007" i="12"/>
  <c r="AA1007" i="12" s="1"/>
  <c r="L1007" i="12"/>
  <c r="AB1007" i="12" s="1"/>
  <c r="M1007" i="12"/>
  <c r="AC1007" i="12" s="1"/>
  <c r="N1007" i="12"/>
  <c r="AD1007" i="12" s="1"/>
  <c r="O1007" i="12"/>
  <c r="D1008" i="12"/>
  <c r="T1008" i="12" s="1"/>
  <c r="E1008" i="12"/>
  <c r="U1008" i="12" s="1"/>
  <c r="F1008" i="12"/>
  <c r="V1008" i="12" s="1"/>
  <c r="G1008" i="12"/>
  <c r="W1008" i="12" s="1"/>
  <c r="H1008" i="12"/>
  <c r="X1008" i="12" s="1"/>
  <c r="I1008" i="12"/>
  <c r="Y1008" i="12" s="1"/>
  <c r="J1008" i="12"/>
  <c r="Z1008" i="12" s="1"/>
  <c r="K1008" i="12"/>
  <c r="AA1008" i="12" s="1"/>
  <c r="L1008" i="12"/>
  <c r="AB1008" i="12" s="1"/>
  <c r="M1008" i="12"/>
  <c r="AC1008" i="12" s="1"/>
  <c r="N1008" i="12"/>
  <c r="AD1008" i="12" s="1"/>
  <c r="O1008" i="12"/>
  <c r="D1009" i="12"/>
  <c r="T1009" i="12" s="1"/>
  <c r="E1009" i="12"/>
  <c r="U1009" i="12" s="1"/>
  <c r="F1009" i="12"/>
  <c r="V1009" i="12" s="1"/>
  <c r="G1009" i="12"/>
  <c r="W1009" i="12" s="1"/>
  <c r="H1009" i="12"/>
  <c r="X1009" i="12" s="1"/>
  <c r="I1009" i="12"/>
  <c r="Y1009" i="12" s="1"/>
  <c r="J1009" i="12"/>
  <c r="Z1009" i="12" s="1"/>
  <c r="K1009" i="12"/>
  <c r="AA1009" i="12" s="1"/>
  <c r="L1009" i="12"/>
  <c r="AB1009" i="12" s="1"/>
  <c r="M1009" i="12"/>
  <c r="AC1009" i="12" s="1"/>
  <c r="N1009" i="12"/>
  <c r="AD1009" i="12" s="1"/>
  <c r="O1009" i="12"/>
  <c r="D1010" i="12"/>
  <c r="T1010" i="12" s="1"/>
  <c r="E1010" i="12"/>
  <c r="U1010" i="12" s="1"/>
  <c r="F1010" i="12"/>
  <c r="V1010" i="12" s="1"/>
  <c r="G1010" i="12"/>
  <c r="W1010" i="12" s="1"/>
  <c r="H1010" i="12"/>
  <c r="X1010" i="12" s="1"/>
  <c r="I1010" i="12"/>
  <c r="Y1010" i="12" s="1"/>
  <c r="J1010" i="12"/>
  <c r="Z1010" i="12" s="1"/>
  <c r="K1010" i="12"/>
  <c r="AA1010" i="12" s="1"/>
  <c r="L1010" i="12"/>
  <c r="AB1010" i="12" s="1"/>
  <c r="M1010" i="12"/>
  <c r="AC1010" i="12" s="1"/>
  <c r="N1010" i="12"/>
  <c r="AD1010" i="12" s="1"/>
  <c r="O1010" i="12"/>
  <c r="D1011" i="12"/>
  <c r="T1011" i="12" s="1"/>
  <c r="E1011" i="12"/>
  <c r="U1011" i="12" s="1"/>
  <c r="F1011" i="12"/>
  <c r="V1011" i="12" s="1"/>
  <c r="G1011" i="12"/>
  <c r="W1011" i="12" s="1"/>
  <c r="H1011" i="12"/>
  <c r="X1011" i="12" s="1"/>
  <c r="I1011" i="12"/>
  <c r="Y1011" i="12" s="1"/>
  <c r="J1011" i="12"/>
  <c r="Z1011" i="12" s="1"/>
  <c r="K1011" i="12"/>
  <c r="AA1011" i="12" s="1"/>
  <c r="L1011" i="12"/>
  <c r="AB1011" i="12" s="1"/>
  <c r="M1011" i="12"/>
  <c r="AC1011" i="12" s="1"/>
  <c r="N1011" i="12"/>
  <c r="AD1011" i="12" s="1"/>
  <c r="O1011" i="12"/>
  <c r="D1012" i="12"/>
  <c r="T1012" i="12" s="1"/>
  <c r="E1012" i="12"/>
  <c r="U1012" i="12" s="1"/>
  <c r="F1012" i="12"/>
  <c r="V1012" i="12" s="1"/>
  <c r="G1012" i="12"/>
  <c r="W1012" i="12" s="1"/>
  <c r="H1012" i="12"/>
  <c r="X1012" i="12" s="1"/>
  <c r="I1012" i="12"/>
  <c r="Y1012" i="12" s="1"/>
  <c r="J1012" i="12"/>
  <c r="Z1012" i="12" s="1"/>
  <c r="K1012" i="12"/>
  <c r="AA1012" i="12" s="1"/>
  <c r="L1012" i="12"/>
  <c r="AB1012" i="12" s="1"/>
  <c r="M1012" i="12"/>
  <c r="AC1012" i="12" s="1"/>
  <c r="N1012" i="12"/>
  <c r="AD1012" i="12" s="1"/>
  <c r="O1012" i="12"/>
  <c r="D1013" i="12"/>
  <c r="T1013" i="12" s="1"/>
  <c r="E1013" i="12"/>
  <c r="U1013" i="12" s="1"/>
  <c r="F1013" i="12"/>
  <c r="V1013" i="12" s="1"/>
  <c r="G1013" i="12"/>
  <c r="W1013" i="12" s="1"/>
  <c r="H1013" i="12"/>
  <c r="X1013" i="12" s="1"/>
  <c r="I1013" i="12"/>
  <c r="Y1013" i="12" s="1"/>
  <c r="J1013" i="12"/>
  <c r="Z1013" i="12" s="1"/>
  <c r="K1013" i="12"/>
  <c r="AA1013" i="12" s="1"/>
  <c r="L1013" i="12"/>
  <c r="AB1013" i="12" s="1"/>
  <c r="M1013" i="12"/>
  <c r="AC1013" i="12" s="1"/>
  <c r="N1013" i="12"/>
  <c r="AD1013" i="12" s="1"/>
  <c r="O1013" i="12"/>
  <c r="D1014" i="12"/>
  <c r="T1014" i="12" s="1"/>
  <c r="E1014" i="12"/>
  <c r="U1014" i="12" s="1"/>
  <c r="F1014" i="12"/>
  <c r="V1014" i="12" s="1"/>
  <c r="G1014" i="12"/>
  <c r="W1014" i="12" s="1"/>
  <c r="H1014" i="12"/>
  <c r="X1014" i="12" s="1"/>
  <c r="I1014" i="12"/>
  <c r="Y1014" i="12" s="1"/>
  <c r="J1014" i="12"/>
  <c r="Z1014" i="12" s="1"/>
  <c r="K1014" i="12"/>
  <c r="AA1014" i="12" s="1"/>
  <c r="L1014" i="12"/>
  <c r="AB1014" i="12" s="1"/>
  <c r="M1014" i="12"/>
  <c r="AC1014" i="12" s="1"/>
  <c r="N1014" i="12"/>
  <c r="AD1014" i="12" s="1"/>
  <c r="O1014" i="12"/>
  <c r="D1015" i="12"/>
  <c r="T1015" i="12" s="1"/>
  <c r="E1015" i="12"/>
  <c r="U1015" i="12" s="1"/>
  <c r="F1015" i="12"/>
  <c r="V1015" i="12" s="1"/>
  <c r="G1015" i="12"/>
  <c r="W1015" i="12" s="1"/>
  <c r="H1015" i="12"/>
  <c r="X1015" i="12" s="1"/>
  <c r="I1015" i="12"/>
  <c r="Y1015" i="12" s="1"/>
  <c r="J1015" i="12"/>
  <c r="Z1015" i="12" s="1"/>
  <c r="K1015" i="12"/>
  <c r="AA1015" i="12" s="1"/>
  <c r="L1015" i="12"/>
  <c r="AB1015" i="12" s="1"/>
  <c r="M1015" i="12"/>
  <c r="AC1015" i="12" s="1"/>
  <c r="N1015" i="12"/>
  <c r="AD1015" i="12" s="1"/>
  <c r="O1015" i="12"/>
  <c r="D1016" i="12"/>
  <c r="T1016" i="12" s="1"/>
  <c r="E1016" i="12"/>
  <c r="U1016" i="12" s="1"/>
  <c r="F1016" i="12"/>
  <c r="V1016" i="12" s="1"/>
  <c r="G1016" i="12"/>
  <c r="W1016" i="12" s="1"/>
  <c r="H1016" i="12"/>
  <c r="X1016" i="12" s="1"/>
  <c r="I1016" i="12"/>
  <c r="Y1016" i="12" s="1"/>
  <c r="J1016" i="12"/>
  <c r="Z1016" i="12" s="1"/>
  <c r="K1016" i="12"/>
  <c r="AA1016" i="12" s="1"/>
  <c r="L1016" i="12"/>
  <c r="AB1016" i="12" s="1"/>
  <c r="M1016" i="12"/>
  <c r="AC1016" i="12" s="1"/>
  <c r="N1016" i="12"/>
  <c r="AD1016" i="12" s="1"/>
  <c r="O1016" i="12"/>
  <c r="D1017" i="12"/>
  <c r="T1017" i="12" s="1"/>
  <c r="E1017" i="12"/>
  <c r="U1017" i="12" s="1"/>
  <c r="F1017" i="12"/>
  <c r="V1017" i="12" s="1"/>
  <c r="G1017" i="12"/>
  <c r="W1017" i="12" s="1"/>
  <c r="H1017" i="12"/>
  <c r="X1017" i="12" s="1"/>
  <c r="I1017" i="12"/>
  <c r="Y1017" i="12" s="1"/>
  <c r="J1017" i="12"/>
  <c r="Z1017" i="12" s="1"/>
  <c r="K1017" i="12"/>
  <c r="AA1017" i="12" s="1"/>
  <c r="L1017" i="12"/>
  <c r="AB1017" i="12" s="1"/>
  <c r="M1017" i="12"/>
  <c r="AC1017" i="12" s="1"/>
  <c r="N1017" i="12"/>
  <c r="AD1017" i="12" s="1"/>
  <c r="O1017" i="12"/>
  <c r="D1018" i="12"/>
  <c r="T1018" i="12" s="1"/>
  <c r="E1018" i="12"/>
  <c r="U1018" i="12" s="1"/>
  <c r="F1018" i="12"/>
  <c r="V1018" i="12" s="1"/>
  <c r="G1018" i="12"/>
  <c r="W1018" i="12" s="1"/>
  <c r="H1018" i="12"/>
  <c r="X1018" i="12" s="1"/>
  <c r="I1018" i="12"/>
  <c r="Y1018" i="12" s="1"/>
  <c r="J1018" i="12"/>
  <c r="Z1018" i="12" s="1"/>
  <c r="K1018" i="12"/>
  <c r="AA1018" i="12" s="1"/>
  <c r="L1018" i="12"/>
  <c r="AB1018" i="12" s="1"/>
  <c r="M1018" i="12"/>
  <c r="AC1018" i="12" s="1"/>
  <c r="N1018" i="12"/>
  <c r="AD1018" i="12" s="1"/>
  <c r="O1018" i="12"/>
  <c r="D1019" i="12"/>
  <c r="T1019" i="12" s="1"/>
  <c r="E1019" i="12"/>
  <c r="U1019" i="12" s="1"/>
  <c r="F1019" i="12"/>
  <c r="V1019" i="12" s="1"/>
  <c r="G1019" i="12"/>
  <c r="W1019" i="12" s="1"/>
  <c r="H1019" i="12"/>
  <c r="X1019" i="12" s="1"/>
  <c r="I1019" i="12"/>
  <c r="Y1019" i="12" s="1"/>
  <c r="J1019" i="12"/>
  <c r="Z1019" i="12" s="1"/>
  <c r="K1019" i="12"/>
  <c r="AA1019" i="12" s="1"/>
  <c r="L1019" i="12"/>
  <c r="AB1019" i="12" s="1"/>
  <c r="M1019" i="12"/>
  <c r="AC1019" i="12" s="1"/>
  <c r="N1019" i="12"/>
  <c r="AD1019" i="12" s="1"/>
  <c r="O1019" i="12"/>
  <c r="D1020" i="12"/>
  <c r="T1020" i="12" s="1"/>
  <c r="E1020" i="12"/>
  <c r="U1020" i="12" s="1"/>
  <c r="F1020" i="12"/>
  <c r="V1020" i="12" s="1"/>
  <c r="G1020" i="12"/>
  <c r="W1020" i="12" s="1"/>
  <c r="H1020" i="12"/>
  <c r="X1020" i="12" s="1"/>
  <c r="I1020" i="12"/>
  <c r="Y1020" i="12" s="1"/>
  <c r="J1020" i="12"/>
  <c r="Z1020" i="12" s="1"/>
  <c r="K1020" i="12"/>
  <c r="AA1020" i="12" s="1"/>
  <c r="L1020" i="12"/>
  <c r="AB1020" i="12" s="1"/>
  <c r="M1020" i="12"/>
  <c r="AC1020" i="12" s="1"/>
  <c r="N1020" i="12"/>
  <c r="AD1020" i="12" s="1"/>
  <c r="O1020" i="12"/>
  <c r="D1021" i="12"/>
  <c r="T1021" i="12" s="1"/>
  <c r="E1021" i="12"/>
  <c r="U1021" i="12" s="1"/>
  <c r="F1021" i="12"/>
  <c r="V1021" i="12" s="1"/>
  <c r="G1021" i="12"/>
  <c r="W1021" i="12" s="1"/>
  <c r="H1021" i="12"/>
  <c r="X1021" i="12" s="1"/>
  <c r="I1021" i="12"/>
  <c r="Y1021" i="12" s="1"/>
  <c r="J1021" i="12"/>
  <c r="Z1021" i="12" s="1"/>
  <c r="K1021" i="12"/>
  <c r="AA1021" i="12" s="1"/>
  <c r="L1021" i="12"/>
  <c r="AB1021" i="12" s="1"/>
  <c r="M1021" i="12"/>
  <c r="AC1021" i="12" s="1"/>
  <c r="N1021" i="12"/>
  <c r="AD1021" i="12" s="1"/>
  <c r="O1021" i="12"/>
  <c r="D1022" i="12"/>
  <c r="T1022" i="12" s="1"/>
  <c r="E1022" i="12"/>
  <c r="U1022" i="12" s="1"/>
  <c r="F1022" i="12"/>
  <c r="V1022" i="12" s="1"/>
  <c r="G1022" i="12"/>
  <c r="W1022" i="12" s="1"/>
  <c r="H1022" i="12"/>
  <c r="X1022" i="12" s="1"/>
  <c r="I1022" i="12"/>
  <c r="Y1022" i="12" s="1"/>
  <c r="J1022" i="12"/>
  <c r="Z1022" i="12" s="1"/>
  <c r="K1022" i="12"/>
  <c r="AA1022" i="12" s="1"/>
  <c r="L1022" i="12"/>
  <c r="AB1022" i="12" s="1"/>
  <c r="M1022" i="12"/>
  <c r="AC1022" i="12" s="1"/>
  <c r="N1022" i="12"/>
  <c r="AD1022" i="12" s="1"/>
  <c r="O1022" i="12"/>
  <c r="D1023" i="12"/>
  <c r="T1023" i="12" s="1"/>
  <c r="E1023" i="12"/>
  <c r="U1023" i="12" s="1"/>
  <c r="F1023" i="12"/>
  <c r="V1023" i="12" s="1"/>
  <c r="G1023" i="12"/>
  <c r="W1023" i="12" s="1"/>
  <c r="H1023" i="12"/>
  <c r="X1023" i="12" s="1"/>
  <c r="I1023" i="12"/>
  <c r="Y1023" i="12" s="1"/>
  <c r="J1023" i="12"/>
  <c r="Z1023" i="12" s="1"/>
  <c r="K1023" i="12"/>
  <c r="AA1023" i="12" s="1"/>
  <c r="L1023" i="12"/>
  <c r="AB1023" i="12" s="1"/>
  <c r="M1023" i="12"/>
  <c r="AC1023" i="12" s="1"/>
  <c r="N1023" i="12"/>
  <c r="AD1023" i="12" s="1"/>
  <c r="O1023" i="12"/>
  <c r="D1024" i="12"/>
  <c r="T1024" i="12" s="1"/>
  <c r="E1024" i="12"/>
  <c r="U1024" i="12" s="1"/>
  <c r="F1024" i="12"/>
  <c r="V1024" i="12" s="1"/>
  <c r="G1024" i="12"/>
  <c r="W1024" i="12" s="1"/>
  <c r="H1024" i="12"/>
  <c r="X1024" i="12" s="1"/>
  <c r="I1024" i="12"/>
  <c r="Y1024" i="12" s="1"/>
  <c r="J1024" i="12"/>
  <c r="Z1024" i="12" s="1"/>
  <c r="K1024" i="12"/>
  <c r="AA1024" i="12" s="1"/>
  <c r="L1024" i="12"/>
  <c r="AB1024" i="12" s="1"/>
  <c r="M1024" i="12"/>
  <c r="AC1024" i="12" s="1"/>
  <c r="N1024" i="12"/>
  <c r="AD1024" i="12" s="1"/>
  <c r="O1024" i="12"/>
  <c r="D1025" i="12"/>
  <c r="T1025" i="12" s="1"/>
  <c r="E1025" i="12"/>
  <c r="U1025" i="12" s="1"/>
  <c r="F1025" i="12"/>
  <c r="V1025" i="12" s="1"/>
  <c r="G1025" i="12"/>
  <c r="W1025" i="12" s="1"/>
  <c r="H1025" i="12"/>
  <c r="X1025" i="12" s="1"/>
  <c r="I1025" i="12"/>
  <c r="Y1025" i="12" s="1"/>
  <c r="J1025" i="12"/>
  <c r="Z1025" i="12" s="1"/>
  <c r="K1025" i="12"/>
  <c r="AA1025" i="12" s="1"/>
  <c r="L1025" i="12"/>
  <c r="AB1025" i="12" s="1"/>
  <c r="M1025" i="12"/>
  <c r="AC1025" i="12" s="1"/>
  <c r="N1025" i="12"/>
  <c r="AD1025" i="12" s="1"/>
  <c r="O1025" i="12"/>
  <c r="D1026" i="12"/>
  <c r="T1026" i="12" s="1"/>
  <c r="E1026" i="12"/>
  <c r="U1026" i="12" s="1"/>
  <c r="F1026" i="12"/>
  <c r="V1026" i="12" s="1"/>
  <c r="G1026" i="12"/>
  <c r="W1026" i="12" s="1"/>
  <c r="H1026" i="12"/>
  <c r="X1026" i="12" s="1"/>
  <c r="I1026" i="12"/>
  <c r="Y1026" i="12" s="1"/>
  <c r="J1026" i="12"/>
  <c r="Z1026" i="12" s="1"/>
  <c r="K1026" i="12"/>
  <c r="AA1026" i="12" s="1"/>
  <c r="L1026" i="12"/>
  <c r="AB1026" i="12" s="1"/>
  <c r="M1026" i="12"/>
  <c r="AC1026" i="12" s="1"/>
  <c r="N1026" i="12"/>
  <c r="AD1026" i="12" s="1"/>
  <c r="O1026" i="12"/>
  <c r="D1027" i="12"/>
  <c r="T1027" i="12" s="1"/>
  <c r="E1027" i="12"/>
  <c r="U1027" i="12" s="1"/>
  <c r="F1027" i="12"/>
  <c r="V1027" i="12" s="1"/>
  <c r="G1027" i="12"/>
  <c r="W1027" i="12" s="1"/>
  <c r="H1027" i="12"/>
  <c r="X1027" i="12" s="1"/>
  <c r="I1027" i="12"/>
  <c r="Y1027" i="12" s="1"/>
  <c r="J1027" i="12"/>
  <c r="Z1027" i="12" s="1"/>
  <c r="K1027" i="12"/>
  <c r="AA1027" i="12" s="1"/>
  <c r="L1027" i="12"/>
  <c r="AB1027" i="12" s="1"/>
  <c r="M1027" i="12"/>
  <c r="AC1027" i="12" s="1"/>
  <c r="N1027" i="12"/>
  <c r="AD1027" i="12" s="1"/>
  <c r="O1027" i="12"/>
  <c r="D1028" i="12"/>
  <c r="T1028" i="12" s="1"/>
  <c r="E1028" i="12"/>
  <c r="U1028" i="12" s="1"/>
  <c r="F1028" i="12"/>
  <c r="G1028" i="12"/>
  <c r="W1028" i="12" s="1"/>
  <c r="H1028" i="12"/>
  <c r="X1028" i="12" s="1"/>
  <c r="I1028" i="12"/>
  <c r="Y1028" i="12" s="1"/>
  <c r="J1028" i="12"/>
  <c r="Z1028" i="12" s="1"/>
  <c r="K1028" i="12"/>
  <c r="AA1028" i="12" s="1"/>
  <c r="L1028" i="12"/>
  <c r="AB1028" i="12" s="1"/>
  <c r="M1028" i="12"/>
  <c r="AC1028" i="12" s="1"/>
  <c r="N1028" i="12"/>
  <c r="AD1028" i="12" s="1"/>
  <c r="O1028" i="12"/>
  <c r="D1029" i="12"/>
  <c r="T1029" i="12" s="1"/>
  <c r="E1029" i="12"/>
  <c r="U1029" i="12" s="1"/>
  <c r="F1029" i="12"/>
  <c r="V1029" i="12" s="1"/>
  <c r="G1029" i="12"/>
  <c r="W1029" i="12" s="1"/>
  <c r="H1029" i="12"/>
  <c r="X1029" i="12" s="1"/>
  <c r="I1029" i="12"/>
  <c r="Y1029" i="12" s="1"/>
  <c r="J1029" i="12"/>
  <c r="Z1029" i="12" s="1"/>
  <c r="K1029" i="12"/>
  <c r="AA1029" i="12" s="1"/>
  <c r="L1029" i="12"/>
  <c r="AB1029" i="12" s="1"/>
  <c r="M1029" i="12"/>
  <c r="AC1029" i="12" s="1"/>
  <c r="N1029" i="12"/>
  <c r="AD1029" i="12" s="1"/>
  <c r="O1029" i="12"/>
  <c r="D1030" i="12"/>
  <c r="T1030" i="12" s="1"/>
  <c r="E1030" i="12"/>
  <c r="U1030" i="12" s="1"/>
  <c r="F1030" i="12"/>
  <c r="V1030" i="12" s="1"/>
  <c r="G1030" i="12"/>
  <c r="W1030" i="12" s="1"/>
  <c r="H1030" i="12"/>
  <c r="X1030" i="12" s="1"/>
  <c r="I1030" i="12"/>
  <c r="Y1030" i="12" s="1"/>
  <c r="J1030" i="12"/>
  <c r="Z1030" i="12" s="1"/>
  <c r="K1030" i="12"/>
  <c r="AA1030" i="12" s="1"/>
  <c r="L1030" i="12"/>
  <c r="AB1030" i="12" s="1"/>
  <c r="M1030" i="12"/>
  <c r="AC1030" i="12" s="1"/>
  <c r="N1030" i="12"/>
  <c r="AD1030" i="12" s="1"/>
  <c r="O1030" i="12"/>
  <c r="D1031" i="12"/>
  <c r="T1031" i="12" s="1"/>
  <c r="E1031" i="12"/>
  <c r="U1031" i="12" s="1"/>
  <c r="F1031" i="12"/>
  <c r="V1031" i="12" s="1"/>
  <c r="G1031" i="12"/>
  <c r="W1031" i="12" s="1"/>
  <c r="H1031" i="12"/>
  <c r="X1031" i="12" s="1"/>
  <c r="I1031" i="12"/>
  <c r="Y1031" i="12" s="1"/>
  <c r="J1031" i="12"/>
  <c r="Z1031" i="12" s="1"/>
  <c r="K1031" i="12"/>
  <c r="AA1031" i="12" s="1"/>
  <c r="L1031" i="12"/>
  <c r="AB1031" i="12" s="1"/>
  <c r="M1031" i="12"/>
  <c r="AC1031" i="12" s="1"/>
  <c r="N1031" i="12"/>
  <c r="AD1031" i="12" s="1"/>
  <c r="O1031" i="12"/>
  <c r="D1032" i="12"/>
  <c r="T1032" i="12" s="1"/>
  <c r="E1032" i="12"/>
  <c r="U1032" i="12" s="1"/>
  <c r="F1032" i="12"/>
  <c r="V1032" i="12" s="1"/>
  <c r="G1032" i="12"/>
  <c r="W1032" i="12" s="1"/>
  <c r="H1032" i="12"/>
  <c r="X1032" i="12" s="1"/>
  <c r="I1032" i="12"/>
  <c r="Y1032" i="12" s="1"/>
  <c r="J1032" i="12"/>
  <c r="Z1032" i="12" s="1"/>
  <c r="K1032" i="12"/>
  <c r="AA1032" i="12" s="1"/>
  <c r="L1032" i="12"/>
  <c r="AB1032" i="12" s="1"/>
  <c r="M1032" i="12"/>
  <c r="AC1032" i="12" s="1"/>
  <c r="N1032" i="12"/>
  <c r="AD1032" i="12" s="1"/>
  <c r="O1032" i="12"/>
  <c r="D1033" i="12"/>
  <c r="T1033" i="12" s="1"/>
  <c r="E1033" i="12"/>
  <c r="U1033" i="12" s="1"/>
  <c r="F1033" i="12"/>
  <c r="V1033" i="12" s="1"/>
  <c r="G1033" i="12"/>
  <c r="W1033" i="12" s="1"/>
  <c r="H1033" i="12"/>
  <c r="X1033" i="12" s="1"/>
  <c r="I1033" i="12"/>
  <c r="Y1033" i="12" s="1"/>
  <c r="J1033" i="12"/>
  <c r="Z1033" i="12" s="1"/>
  <c r="K1033" i="12"/>
  <c r="AA1033" i="12" s="1"/>
  <c r="L1033" i="12"/>
  <c r="AB1033" i="12" s="1"/>
  <c r="M1033" i="12"/>
  <c r="AC1033" i="12" s="1"/>
  <c r="N1033" i="12"/>
  <c r="AD1033" i="12" s="1"/>
  <c r="O1033" i="12"/>
  <c r="D1034" i="12"/>
  <c r="T1034" i="12" s="1"/>
  <c r="E1034" i="12"/>
  <c r="F1034" i="12"/>
  <c r="V1034" i="12" s="1"/>
  <c r="G1034" i="12"/>
  <c r="W1034" i="12" s="1"/>
  <c r="H1034" i="12"/>
  <c r="X1034" i="12" s="1"/>
  <c r="I1034" i="12"/>
  <c r="Y1034" i="12" s="1"/>
  <c r="J1034" i="12"/>
  <c r="Z1034" i="12" s="1"/>
  <c r="K1034" i="12"/>
  <c r="AA1034" i="12" s="1"/>
  <c r="L1034" i="12"/>
  <c r="AB1034" i="12" s="1"/>
  <c r="M1034" i="12"/>
  <c r="AC1034" i="12" s="1"/>
  <c r="N1034" i="12"/>
  <c r="AD1034" i="12" s="1"/>
  <c r="O1034" i="12"/>
  <c r="E1006" i="12"/>
  <c r="U1006" i="12" s="1"/>
  <c r="F1006" i="12"/>
  <c r="G1006" i="12"/>
  <c r="W1006" i="12" s="1"/>
  <c r="H1006" i="12"/>
  <c r="X1006" i="12" s="1"/>
  <c r="I1006" i="12"/>
  <c r="J1006" i="12"/>
  <c r="Z1006" i="12" s="1"/>
  <c r="K1006" i="12"/>
  <c r="AA1006" i="12" s="1"/>
  <c r="L1006" i="12"/>
  <c r="AB1006" i="12" s="1"/>
  <c r="M1006" i="12"/>
  <c r="AC1006" i="12" s="1"/>
  <c r="N1006" i="12"/>
  <c r="AD1006" i="12" s="1"/>
  <c r="O1006" i="12"/>
  <c r="D1006" i="12"/>
  <c r="T1006" i="12" s="1"/>
  <c r="D977" i="12"/>
  <c r="T977" i="12" s="1"/>
  <c r="E977" i="12"/>
  <c r="U977" i="12" s="1"/>
  <c r="F977" i="12"/>
  <c r="V977" i="12" s="1"/>
  <c r="G977" i="12"/>
  <c r="W977" i="12" s="1"/>
  <c r="H977" i="12"/>
  <c r="X977" i="12" s="1"/>
  <c r="I977" i="12"/>
  <c r="Y977" i="12" s="1"/>
  <c r="J977" i="12"/>
  <c r="Z977" i="12" s="1"/>
  <c r="K977" i="12"/>
  <c r="AA977" i="12" s="1"/>
  <c r="L977" i="12"/>
  <c r="AB977" i="12" s="1"/>
  <c r="M977" i="12"/>
  <c r="N977" i="12"/>
  <c r="AD977" i="12" s="1"/>
  <c r="O977" i="12"/>
  <c r="D978" i="12"/>
  <c r="T978" i="12" s="1"/>
  <c r="E978" i="12"/>
  <c r="U978" i="12" s="1"/>
  <c r="F978" i="12"/>
  <c r="V978" i="12" s="1"/>
  <c r="G978" i="12"/>
  <c r="W978" i="12" s="1"/>
  <c r="H978" i="12"/>
  <c r="X978" i="12" s="1"/>
  <c r="I978" i="12"/>
  <c r="Y978" i="12" s="1"/>
  <c r="J978" i="12"/>
  <c r="Z978" i="12" s="1"/>
  <c r="K978" i="12"/>
  <c r="AA978" i="12" s="1"/>
  <c r="L978" i="12"/>
  <c r="AB978" i="12" s="1"/>
  <c r="M978" i="12"/>
  <c r="AC978" i="12" s="1"/>
  <c r="N978" i="12"/>
  <c r="AD978" i="12" s="1"/>
  <c r="O978" i="12"/>
  <c r="D979" i="12"/>
  <c r="T979" i="12" s="1"/>
  <c r="E979" i="12"/>
  <c r="U979" i="12" s="1"/>
  <c r="F979" i="12"/>
  <c r="V979" i="12" s="1"/>
  <c r="G979" i="12"/>
  <c r="W979" i="12" s="1"/>
  <c r="H979" i="12"/>
  <c r="I979" i="12"/>
  <c r="Y979" i="12" s="1"/>
  <c r="J979" i="12"/>
  <c r="Z979" i="12" s="1"/>
  <c r="K979" i="12"/>
  <c r="AA979" i="12" s="1"/>
  <c r="L979" i="12"/>
  <c r="AB979" i="12" s="1"/>
  <c r="M979" i="12"/>
  <c r="AC979" i="12" s="1"/>
  <c r="N979" i="12"/>
  <c r="AD979" i="12" s="1"/>
  <c r="O979" i="12"/>
  <c r="D980" i="12"/>
  <c r="T980" i="12" s="1"/>
  <c r="E980" i="12"/>
  <c r="U980" i="12" s="1"/>
  <c r="F980" i="12"/>
  <c r="V980" i="12" s="1"/>
  <c r="G980" i="12"/>
  <c r="W980" i="12" s="1"/>
  <c r="H980" i="12"/>
  <c r="X980" i="12" s="1"/>
  <c r="I980" i="12"/>
  <c r="Y980" i="12" s="1"/>
  <c r="J980" i="12"/>
  <c r="Z980" i="12" s="1"/>
  <c r="K980" i="12"/>
  <c r="AA980" i="12" s="1"/>
  <c r="L980" i="12"/>
  <c r="AB980" i="12" s="1"/>
  <c r="M980" i="12"/>
  <c r="AC980" i="12" s="1"/>
  <c r="N980" i="12"/>
  <c r="AD980" i="12" s="1"/>
  <c r="O980" i="12"/>
  <c r="D981" i="12"/>
  <c r="T981" i="12" s="1"/>
  <c r="E981" i="12"/>
  <c r="U981" i="12" s="1"/>
  <c r="F981" i="12"/>
  <c r="V981" i="12" s="1"/>
  <c r="G981" i="12"/>
  <c r="W981" i="12" s="1"/>
  <c r="H981" i="12"/>
  <c r="X981" i="12" s="1"/>
  <c r="I981" i="12"/>
  <c r="J981" i="12"/>
  <c r="Z981" i="12" s="1"/>
  <c r="K981" i="12"/>
  <c r="L981" i="12"/>
  <c r="AB981" i="12" s="1"/>
  <c r="M981" i="12"/>
  <c r="AC981" i="12" s="1"/>
  <c r="N981" i="12"/>
  <c r="AD981" i="12" s="1"/>
  <c r="O981" i="12"/>
  <c r="D982" i="12"/>
  <c r="T982" i="12" s="1"/>
  <c r="E982" i="12"/>
  <c r="U982" i="12" s="1"/>
  <c r="F982" i="12"/>
  <c r="V982" i="12" s="1"/>
  <c r="G982" i="12"/>
  <c r="W982" i="12" s="1"/>
  <c r="H982" i="12"/>
  <c r="X982" i="12" s="1"/>
  <c r="I982" i="12"/>
  <c r="Y982" i="12" s="1"/>
  <c r="J982" i="12"/>
  <c r="Z982" i="12" s="1"/>
  <c r="K982" i="12"/>
  <c r="AA982" i="12" s="1"/>
  <c r="L982" i="12"/>
  <c r="AB982" i="12" s="1"/>
  <c r="M982" i="12"/>
  <c r="AC982" i="12" s="1"/>
  <c r="N982" i="12"/>
  <c r="AD982" i="12" s="1"/>
  <c r="O982" i="12"/>
  <c r="D983" i="12"/>
  <c r="T983" i="12" s="1"/>
  <c r="E983" i="12"/>
  <c r="U983" i="12" s="1"/>
  <c r="F983" i="12"/>
  <c r="V983" i="12" s="1"/>
  <c r="G983" i="12"/>
  <c r="W983" i="12" s="1"/>
  <c r="H983" i="12"/>
  <c r="X983" i="12" s="1"/>
  <c r="I983" i="12"/>
  <c r="Y983" i="12" s="1"/>
  <c r="J983" i="12"/>
  <c r="Z983" i="12" s="1"/>
  <c r="K983" i="12"/>
  <c r="AA983" i="12" s="1"/>
  <c r="L983" i="12"/>
  <c r="AB983" i="12" s="1"/>
  <c r="M983" i="12"/>
  <c r="AC983" i="12" s="1"/>
  <c r="N983" i="12"/>
  <c r="AD983" i="12" s="1"/>
  <c r="O983" i="12"/>
  <c r="D984" i="12"/>
  <c r="T984" i="12" s="1"/>
  <c r="E984" i="12"/>
  <c r="U984" i="12" s="1"/>
  <c r="F984" i="12"/>
  <c r="V984" i="12" s="1"/>
  <c r="G984" i="12"/>
  <c r="W984" i="12" s="1"/>
  <c r="H984" i="12"/>
  <c r="X984" i="12" s="1"/>
  <c r="I984" i="12"/>
  <c r="Y984" i="12" s="1"/>
  <c r="J984" i="12"/>
  <c r="Z984" i="12" s="1"/>
  <c r="K984" i="12"/>
  <c r="AA984" i="12" s="1"/>
  <c r="L984" i="12"/>
  <c r="AB984" i="12" s="1"/>
  <c r="M984" i="12"/>
  <c r="AC984" i="12" s="1"/>
  <c r="N984" i="12"/>
  <c r="AD984" i="12" s="1"/>
  <c r="O984" i="12"/>
  <c r="D985" i="12"/>
  <c r="T985" i="12" s="1"/>
  <c r="E985" i="12"/>
  <c r="U985" i="12" s="1"/>
  <c r="F985" i="12"/>
  <c r="V985" i="12" s="1"/>
  <c r="G985" i="12"/>
  <c r="W985" i="12" s="1"/>
  <c r="H985" i="12"/>
  <c r="X985" i="12" s="1"/>
  <c r="I985" i="12"/>
  <c r="Y985" i="12" s="1"/>
  <c r="J985" i="12"/>
  <c r="Z985" i="12" s="1"/>
  <c r="K985" i="12"/>
  <c r="AA985" i="12" s="1"/>
  <c r="L985" i="12"/>
  <c r="AB985" i="12" s="1"/>
  <c r="M985" i="12"/>
  <c r="AC985" i="12" s="1"/>
  <c r="N985" i="12"/>
  <c r="AD985" i="12" s="1"/>
  <c r="O985" i="12"/>
  <c r="D986" i="12"/>
  <c r="T986" i="12" s="1"/>
  <c r="E986" i="12"/>
  <c r="U986" i="12" s="1"/>
  <c r="F986" i="12"/>
  <c r="V986" i="12" s="1"/>
  <c r="G986" i="12"/>
  <c r="W986" i="12" s="1"/>
  <c r="H986" i="12"/>
  <c r="X986" i="12" s="1"/>
  <c r="I986" i="12"/>
  <c r="Y986" i="12" s="1"/>
  <c r="J986" i="12"/>
  <c r="Z986" i="12" s="1"/>
  <c r="K986" i="12"/>
  <c r="AA986" i="12" s="1"/>
  <c r="L986" i="12"/>
  <c r="AB986" i="12" s="1"/>
  <c r="M986" i="12"/>
  <c r="AC986" i="12" s="1"/>
  <c r="N986" i="12"/>
  <c r="AD986" i="12" s="1"/>
  <c r="O986" i="12"/>
  <c r="D987" i="12"/>
  <c r="E987" i="12"/>
  <c r="U987" i="12" s="1"/>
  <c r="F987" i="12"/>
  <c r="V987" i="12" s="1"/>
  <c r="G987" i="12"/>
  <c r="W987" i="12" s="1"/>
  <c r="H987" i="12"/>
  <c r="X987" i="12" s="1"/>
  <c r="I987" i="12"/>
  <c r="Y987" i="12" s="1"/>
  <c r="J987" i="12"/>
  <c r="Z987" i="12" s="1"/>
  <c r="K987" i="12"/>
  <c r="AA987" i="12" s="1"/>
  <c r="L987" i="12"/>
  <c r="AB987" i="12" s="1"/>
  <c r="M987" i="12"/>
  <c r="AC987" i="12" s="1"/>
  <c r="N987" i="12"/>
  <c r="AD987" i="12" s="1"/>
  <c r="O987" i="12"/>
  <c r="D988" i="12"/>
  <c r="T988" i="12" s="1"/>
  <c r="E988" i="12"/>
  <c r="U988" i="12" s="1"/>
  <c r="F988" i="12"/>
  <c r="V988" i="12" s="1"/>
  <c r="G988" i="12"/>
  <c r="W988" i="12" s="1"/>
  <c r="H988" i="12"/>
  <c r="X988" i="12" s="1"/>
  <c r="I988" i="12"/>
  <c r="Y988" i="12" s="1"/>
  <c r="J988" i="12"/>
  <c r="Z988" i="12" s="1"/>
  <c r="K988" i="12"/>
  <c r="AA988" i="12" s="1"/>
  <c r="L988" i="12"/>
  <c r="AB988" i="12" s="1"/>
  <c r="M988" i="12"/>
  <c r="AC988" i="12" s="1"/>
  <c r="N988" i="12"/>
  <c r="AD988" i="12" s="1"/>
  <c r="O988" i="12"/>
  <c r="D989" i="12"/>
  <c r="T989" i="12" s="1"/>
  <c r="E989" i="12"/>
  <c r="U989" i="12" s="1"/>
  <c r="F989" i="12"/>
  <c r="V989" i="12" s="1"/>
  <c r="G989" i="12"/>
  <c r="W989" i="12" s="1"/>
  <c r="H989" i="12"/>
  <c r="X989" i="12" s="1"/>
  <c r="I989" i="12"/>
  <c r="Y989" i="12" s="1"/>
  <c r="J989" i="12"/>
  <c r="Z989" i="12" s="1"/>
  <c r="K989" i="12"/>
  <c r="AA989" i="12" s="1"/>
  <c r="L989" i="12"/>
  <c r="AB989" i="12" s="1"/>
  <c r="M989" i="12"/>
  <c r="AC989" i="12" s="1"/>
  <c r="N989" i="12"/>
  <c r="AD989" i="12" s="1"/>
  <c r="O989" i="12"/>
  <c r="D990" i="12"/>
  <c r="T990" i="12" s="1"/>
  <c r="E990" i="12"/>
  <c r="U990" i="12" s="1"/>
  <c r="F990" i="12"/>
  <c r="V990" i="12" s="1"/>
  <c r="G990" i="12"/>
  <c r="W990" i="12" s="1"/>
  <c r="H990" i="12"/>
  <c r="X990" i="12" s="1"/>
  <c r="I990" i="12"/>
  <c r="Y990" i="12" s="1"/>
  <c r="J990" i="12"/>
  <c r="Z990" i="12" s="1"/>
  <c r="K990" i="12"/>
  <c r="AA990" i="12" s="1"/>
  <c r="L990" i="12"/>
  <c r="AB990" i="12" s="1"/>
  <c r="M990" i="12"/>
  <c r="AC990" i="12" s="1"/>
  <c r="N990" i="12"/>
  <c r="AD990" i="12" s="1"/>
  <c r="O990" i="12"/>
  <c r="D991" i="12"/>
  <c r="T991" i="12" s="1"/>
  <c r="E991" i="12"/>
  <c r="U991" i="12" s="1"/>
  <c r="F991" i="12"/>
  <c r="V991" i="12" s="1"/>
  <c r="G991" i="12"/>
  <c r="W991" i="12" s="1"/>
  <c r="H991" i="12"/>
  <c r="X991" i="12" s="1"/>
  <c r="I991" i="12"/>
  <c r="Y991" i="12" s="1"/>
  <c r="J991" i="12"/>
  <c r="Z991" i="12" s="1"/>
  <c r="K991" i="12"/>
  <c r="AA991" i="12" s="1"/>
  <c r="L991" i="12"/>
  <c r="AB991" i="12" s="1"/>
  <c r="M991" i="12"/>
  <c r="N991" i="12"/>
  <c r="AD991" i="12" s="1"/>
  <c r="O991" i="12"/>
  <c r="D992" i="12"/>
  <c r="E992" i="12"/>
  <c r="U992" i="12" s="1"/>
  <c r="F992" i="12"/>
  <c r="V992" i="12" s="1"/>
  <c r="G992" i="12"/>
  <c r="W992" i="12" s="1"/>
  <c r="H992" i="12"/>
  <c r="X992" i="12" s="1"/>
  <c r="I992" i="12"/>
  <c r="Y992" i="12" s="1"/>
  <c r="J992" i="12"/>
  <c r="Z992" i="12" s="1"/>
  <c r="K992" i="12"/>
  <c r="AA992" i="12" s="1"/>
  <c r="L992" i="12"/>
  <c r="AB992" i="12" s="1"/>
  <c r="M992" i="12"/>
  <c r="AC992" i="12" s="1"/>
  <c r="N992" i="12"/>
  <c r="AD992" i="12" s="1"/>
  <c r="O992" i="12"/>
  <c r="D993" i="12"/>
  <c r="T993" i="12" s="1"/>
  <c r="E993" i="12"/>
  <c r="U993" i="12" s="1"/>
  <c r="F993" i="12"/>
  <c r="V993" i="12" s="1"/>
  <c r="G993" i="12"/>
  <c r="W993" i="12" s="1"/>
  <c r="H993" i="12"/>
  <c r="X993" i="12" s="1"/>
  <c r="I993" i="12"/>
  <c r="Y993" i="12" s="1"/>
  <c r="J993" i="12"/>
  <c r="Z993" i="12" s="1"/>
  <c r="K993" i="12"/>
  <c r="AA993" i="12" s="1"/>
  <c r="L993" i="12"/>
  <c r="AB993" i="12" s="1"/>
  <c r="M993" i="12"/>
  <c r="AC993" i="12" s="1"/>
  <c r="N993" i="12"/>
  <c r="AD993" i="12" s="1"/>
  <c r="O993" i="12"/>
  <c r="D994" i="12"/>
  <c r="E994" i="12"/>
  <c r="U994" i="12" s="1"/>
  <c r="F994" i="12"/>
  <c r="V994" i="12" s="1"/>
  <c r="G994" i="12"/>
  <c r="W994" i="12" s="1"/>
  <c r="H994" i="12"/>
  <c r="X994" i="12" s="1"/>
  <c r="I994" i="12"/>
  <c r="Y994" i="12" s="1"/>
  <c r="J994" i="12"/>
  <c r="Z994" i="12" s="1"/>
  <c r="K994" i="12"/>
  <c r="AA994" i="12" s="1"/>
  <c r="L994" i="12"/>
  <c r="AB994" i="12" s="1"/>
  <c r="M994" i="12"/>
  <c r="AC994" i="12" s="1"/>
  <c r="N994" i="12"/>
  <c r="AD994" i="12" s="1"/>
  <c r="O994" i="12"/>
  <c r="D995" i="12"/>
  <c r="T995" i="12" s="1"/>
  <c r="E995" i="12"/>
  <c r="U995" i="12" s="1"/>
  <c r="F995" i="12"/>
  <c r="V995" i="12" s="1"/>
  <c r="G995" i="12"/>
  <c r="W995" i="12" s="1"/>
  <c r="H995" i="12"/>
  <c r="X995" i="12" s="1"/>
  <c r="I995" i="12"/>
  <c r="Y995" i="12" s="1"/>
  <c r="J995" i="12"/>
  <c r="Z995" i="12" s="1"/>
  <c r="K995" i="12"/>
  <c r="AA995" i="12" s="1"/>
  <c r="L995" i="12"/>
  <c r="AB995" i="12" s="1"/>
  <c r="M995" i="12"/>
  <c r="AC995" i="12" s="1"/>
  <c r="N995" i="12"/>
  <c r="AD995" i="12" s="1"/>
  <c r="O995" i="12"/>
  <c r="D996" i="12"/>
  <c r="E996" i="12"/>
  <c r="U996" i="12" s="1"/>
  <c r="F996" i="12"/>
  <c r="V996" i="12" s="1"/>
  <c r="G996" i="12"/>
  <c r="W996" i="12" s="1"/>
  <c r="H996" i="12"/>
  <c r="X996" i="12" s="1"/>
  <c r="I996" i="12"/>
  <c r="Y996" i="12" s="1"/>
  <c r="J996" i="12"/>
  <c r="Z996" i="12" s="1"/>
  <c r="K996" i="12"/>
  <c r="AA996" i="12" s="1"/>
  <c r="L996" i="12"/>
  <c r="AB996" i="12" s="1"/>
  <c r="M996" i="12"/>
  <c r="AC996" i="12" s="1"/>
  <c r="N996" i="12"/>
  <c r="AD996" i="12" s="1"/>
  <c r="O996" i="12"/>
  <c r="D997" i="12"/>
  <c r="T997" i="12" s="1"/>
  <c r="E997" i="12"/>
  <c r="U997" i="12" s="1"/>
  <c r="F997" i="12"/>
  <c r="V997" i="12" s="1"/>
  <c r="G997" i="12"/>
  <c r="W997" i="12" s="1"/>
  <c r="H997" i="12"/>
  <c r="X997" i="12" s="1"/>
  <c r="I997" i="12"/>
  <c r="Y997" i="12" s="1"/>
  <c r="J997" i="12"/>
  <c r="Z997" i="12" s="1"/>
  <c r="K997" i="12"/>
  <c r="AA997" i="12" s="1"/>
  <c r="L997" i="12"/>
  <c r="AB997" i="12" s="1"/>
  <c r="M997" i="12"/>
  <c r="AC997" i="12" s="1"/>
  <c r="N997" i="12"/>
  <c r="AD997" i="12" s="1"/>
  <c r="O997" i="12"/>
  <c r="D998" i="12"/>
  <c r="E998" i="12"/>
  <c r="U998" i="12" s="1"/>
  <c r="F998" i="12"/>
  <c r="V998" i="12" s="1"/>
  <c r="G998" i="12"/>
  <c r="W998" i="12" s="1"/>
  <c r="H998" i="12"/>
  <c r="X998" i="12" s="1"/>
  <c r="I998" i="12"/>
  <c r="Y998" i="12" s="1"/>
  <c r="J998" i="12"/>
  <c r="Z998" i="12" s="1"/>
  <c r="K998" i="12"/>
  <c r="AA998" i="12" s="1"/>
  <c r="L998" i="12"/>
  <c r="AB998" i="12" s="1"/>
  <c r="M998" i="12"/>
  <c r="AC998" i="12" s="1"/>
  <c r="N998" i="12"/>
  <c r="AD998" i="12" s="1"/>
  <c r="O998" i="12"/>
  <c r="D999" i="12"/>
  <c r="T999" i="12" s="1"/>
  <c r="E999" i="12"/>
  <c r="U999" i="12" s="1"/>
  <c r="F999" i="12"/>
  <c r="V999" i="12" s="1"/>
  <c r="G999" i="12"/>
  <c r="W999" i="12" s="1"/>
  <c r="H999" i="12"/>
  <c r="X999" i="12" s="1"/>
  <c r="I999" i="12"/>
  <c r="Y999" i="12" s="1"/>
  <c r="J999" i="12"/>
  <c r="Z999" i="12" s="1"/>
  <c r="K999" i="12"/>
  <c r="AA999" i="12" s="1"/>
  <c r="L999" i="12"/>
  <c r="AB999" i="12" s="1"/>
  <c r="M999" i="12"/>
  <c r="AC999" i="12" s="1"/>
  <c r="N999" i="12"/>
  <c r="AD999" i="12" s="1"/>
  <c r="O999" i="12"/>
  <c r="D1000" i="12"/>
  <c r="E1000" i="12"/>
  <c r="U1000" i="12" s="1"/>
  <c r="F1000" i="12"/>
  <c r="V1000" i="12" s="1"/>
  <c r="G1000" i="12"/>
  <c r="W1000" i="12" s="1"/>
  <c r="H1000" i="12"/>
  <c r="X1000" i="12" s="1"/>
  <c r="I1000" i="12"/>
  <c r="Y1000" i="12" s="1"/>
  <c r="J1000" i="12"/>
  <c r="Z1000" i="12" s="1"/>
  <c r="K1000" i="12"/>
  <c r="AA1000" i="12" s="1"/>
  <c r="L1000" i="12"/>
  <c r="AB1000" i="12" s="1"/>
  <c r="M1000" i="12"/>
  <c r="AC1000" i="12" s="1"/>
  <c r="N1000" i="12"/>
  <c r="AD1000" i="12" s="1"/>
  <c r="O1000" i="12"/>
  <c r="D1001" i="12"/>
  <c r="T1001" i="12" s="1"/>
  <c r="E1001" i="12"/>
  <c r="U1001" i="12" s="1"/>
  <c r="F1001" i="12"/>
  <c r="V1001" i="12" s="1"/>
  <c r="G1001" i="12"/>
  <c r="W1001" i="12" s="1"/>
  <c r="H1001" i="12"/>
  <c r="X1001" i="12" s="1"/>
  <c r="I1001" i="12"/>
  <c r="Y1001" i="12" s="1"/>
  <c r="J1001" i="12"/>
  <c r="Z1001" i="12" s="1"/>
  <c r="K1001" i="12"/>
  <c r="AA1001" i="12" s="1"/>
  <c r="L1001" i="12"/>
  <c r="AB1001" i="12" s="1"/>
  <c r="M1001" i="12"/>
  <c r="AC1001" i="12" s="1"/>
  <c r="N1001" i="12"/>
  <c r="AD1001" i="12" s="1"/>
  <c r="O1001" i="12"/>
  <c r="D1002" i="12"/>
  <c r="E1002" i="12"/>
  <c r="U1002" i="12" s="1"/>
  <c r="F1002" i="12"/>
  <c r="V1002" i="12" s="1"/>
  <c r="G1002" i="12"/>
  <c r="W1002" i="12" s="1"/>
  <c r="H1002" i="12"/>
  <c r="X1002" i="12" s="1"/>
  <c r="I1002" i="12"/>
  <c r="Y1002" i="12" s="1"/>
  <c r="J1002" i="12"/>
  <c r="Z1002" i="12" s="1"/>
  <c r="K1002" i="12"/>
  <c r="AA1002" i="12" s="1"/>
  <c r="L1002" i="12"/>
  <c r="AB1002" i="12" s="1"/>
  <c r="M1002" i="12"/>
  <c r="AC1002" i="12" s="1"/>
  <c r="N1002" i="12"/>
  <c r="AD1002" i="12" s="1"/>
  <c r="O1002" i="12"/>
  <c r="D1003" i="12"/>
  <c r="T1003" i="12" s="1"/>
  <c r="E1003" i="12"/>
  <c r="U1003" i="12" s="1"/>
  <c r="F1003" i="12"/>
  <c r="V1003" i="12" s="1"/>
  <c r="G1003" i="12"/>
  <c r="W1003" i="12" s="1"/>
  <c r="H1003" i="12"/>
  <c r="X1003" i="12" s="1"/>
  <c r="I1003" i="12"/>
  <c r="Y1003" i="12" s="1"/>
  <c r="J1003" i="12"/>
  <c r="Z1003" i="12" s="1"/>
  <c r="K1003" i="12"/>
  <c r="AA1003" i="12" s="1"/>
  <c r="L1003" i="12"/>
  <c r="AB1003" i="12" s="1"/>
  <c r="M1003" i="12"/>
  <c r="AC1003" i="12" s="1"/>
  <c r="N1003" i="12"/>
  <c r="AD1003" i="12" s="1"/>
  <c r="O1003" i="12"/>
  <c r="D1004" i="12"/>
  <c r="T1004" i="12" s="1"/>
  <c r="E1004" i="12"/>
  <c r="U1004" i="12" s="1"/>
  <c r="F1004" i="12"/>
  <c r="V1004" i="12" s="1"/>
  <c r="G1004" i="12"/>
  <c r="W1004" i="12" s="1"/>
  <c r="H1004" i="12"/>
  <c r="X1004" i="12" s="1"/>
  <c r="I1004" i="12"/>
  <c r="Y1004" i="12" s="1"/>
  <c r="J1004" i="12"/>
  <c r="Z1004" i="12" s="1"/>
  <c r="K1004" i="12"/>
  <c r="AA1004" i="12" s="1"/>
  <c r="L1004" i="12"/>
  <c r="AB1004" i="12" s="1"/>
  <c r="M1004" i="12"/>
  <c r="AC1004" i="12" s="1"/>
  <c r="N1004" i="12"/>
  <c r="AD1004" i="12" s="1"/>
  <c r="O1004" i="12"/>
  <c r="E976" i="12"/>
  <c r="U976" i="12" s="1"/>
  <c r="F976" i="12"/>
  <c r="V976" i="12" s="1"/>
  <c r="G976" i="12"/>
  <c r="W976" i="12" s="1"/>
  <c r="H976" i="12"/>
  <c r="X976" i="12" s="1"/>
  <c r="I976" i="12"/>
  <c r="Y976" i="12" s="1"/>
  <c r="J976" i="12"/>
  <c r="Z976" i="12" s="1"/>
  <c r="K976" i="12"/>
  <c r="AA976" i="12" s="1"/>
  <c r="L976" i="12"/>
  <c r="M976" i="12"/>
  <c r="AC976" i="12" s="1"/>
  <c r="N976" i="12"/>
  <c r="O976" i="12"/>
  <c r="D976" i="12"/>
  <c r="D942" i="12"/>
  <c r="E942" i="12"/>
  <c r="F942" i="12"/>
  <c r="G942" i="12"/>
  <c r="H942" i="12"/>
  <c r="I942" i="12"/>
  <c r="J942" i="12"/>
  <c r="K942" i="12"/>
  <c r="L942" i="12"/>
  <c r="M942" i="12"/>
  <c r="N942" i="12"/>
  <c r="O942" i="12"/>
  <c r="D943" i="12"/>
  <c r="E943" i="12"/>
  <c r="F943" i="12"/>
  <c r="G943" i="12"/>
  <c r="H943" i="12"/>
  <c r="I943" i="12"/>
  <c r="J943" i="12"/>
  <c r="K943" i="12"/>
  <c r="L943" i="12"/>
  <c r="M943" i="12"/>
  <c r="N943" i="12"/>
  <c r="O943" i="12"/>
  <c r="D944" i="12"/>
  <c r="E944" i="12"/>
  <c r="F944" i="12"/>
  <c r="G944" i="12"/>
  <c r="H944" i="12"/>
  <c r="I944" i="12"/>
  <c r="J944" i="12"/>
  <c r="K944" i="12"/>
  <c r="L944" i="12"/>
  <c r="M944" i="12"/>
  <c r="N944" i="12"/>
  <c r="O944" i="12"/>
  <c r="D945" i="12"/>
  <c r="E945" i="12"/>
  <c r="F945" i="12"/>
  <c r="G945" i="12"/>
  <c r="H945" i="12"/>
  <c r="I945" i="12"/>
  <c r="J945" i="12"/>
  <c r="K945" i="12"/>
  <c r="L945" i="12"/>
  <c r="M945" i="12"/>
  <c r="N945" i="12"/>
  <c r="O945" i="12"/>
  <c r="D946" i="12"/>
  <c r="E946" i="12"/>
  <c r="F946" i="12"/>
  <c r="G946" i="12"/>
  <c r="H946" i="12"/>
  <c r="I946" i="12"/>
  <c r="J946" i="12"/>
  <c r="K946" i="12"/>
  <c r="L946" i="12"/>
  <c r="M946" i="12"/>
  <c r="N946" i="12"/>
  <c r="O946" i="12"/>
  <c r="D947" i="12"/>
  <c r="E947" i="12"/>
  <c r="F947" i="12"/>
  <c r="G947" i="12"/>
  <c r="H947" i="12"/>
  <c r="I947" i="12"/>
  <c r="J947" i="12"/>
  <c r="K947" i="12"/>
  <c r="L947" i="12"/>
  <c r="M947" i="12"/>
  <c r="N947" i="12"/>
  <c r="O947" i="12"/>
  <c r="D948" i="12"/>
  <c r="E948" i="12"/>
  <c r="F948" i="12"/>
  <c r="G948" i="12"/>
  <c r="H948" i="12"/>
  <c r="I948" i="12"/>
  <c r="J948" i="12"/>
  <c r="K948" i="12"/>
  <c r="L948" i="12"/>
  <c r="M948" i="12"/>
  <c r="N948" i="12"/>
  <c r="O948" i="12"/>
  <c r="D949" i="12"/>
  <c r="E949" i="12"/>
  <c r="F949" i="12"/>
  <c r="G949" i="12"/>
  <c r="H949" i="12"/>
  <c r="I949" i="12"/>
  <c r="J949" i="12"/>
  <c r="K949" i="12"/>
  <c r="L949" i="12"/>
  <c r="M949" i="12"/>
  <c r="N949" i="12"/>
  <c r="O949" i="12"/>
  <c r="D950" i="12"/>
  <c r="E950" i="12"/>
  <c r="F950" i="12"/>
  <c r="G950" i="12"/>
  <c r="H950" i="12"/>
  <c r="I950" i="12"/>
  <c r="J950" i="12"/>
  <c r="K950" i="12"/>
  <c r="L950" i="12"/>
  <c r="M950" i="12"/>
  <c r="N950" i="12"/>
  <c r="O950" i="12"/>
  <c r="D951" i="12"/>
  <c r="E951" i="12"/>
  <c r="F951" i="12"/>
  <c r="G951" i="12"/>
  <c r="H951" i="12"/>
  <c r="I951" i="12"/>
  <c r="J951" i="12"/>
  <c r="K951" i="12"/>
  <c r="L951" i="12"/>
  <c r="M951" i="12"/>
  <c r="N951" i="12"/>
  <c r="O951" i="12"/>
  <c r="D952" i="12"/>
  <c r="E952" i="12"/>
  <c r="F952" i="12"/>
  <c r="G952" i="12"/>
  <c r="H952" i="12"/>
  <c r="I952" i="12"/>
  <c r="J952" i="12"/>
  <c r="K952" i="12"/>
  <c r="L952" i="12"/>
  <c r="M952" i="12"/>
  <c r="N952" i="12"/>
  <c r="O952" i="12"/>
  <c r="D953" i="12"/>
  <c r="E953" i="12"/>
  <c r="F953" i="12"/>
  <c r="G953" i="12"/>
  <c r="H953" i="12"/>
  <c r="I953" i="12"/>
  <c r="J953" i="12"/>
  <c r="K953" i="12"/>
  <c r="L953" i="12"/>
  <c r="M953" i="12"/>
  <c r="N953" i="12"/>
  <c r="O953" i="12"/>
  <c r="D954" i="12"/>
  <c r="E954" i="12"/>
  <c r="F954" i="12"/>
  <c r="G954" i="12"/>
  <c r="H954" i="12"/>
  <c r="I954" i="12"/>
  <c r="J954" i="12"/>
  <c r="K954" i="12"/>
  <c r="L954" i="12"/>
  <c r="M954" i="12"/>
  <c r="N954" i="12"/>
  <c r="O954" i="12"/>
  <c r="D955" i="12"/>
  <c r="E955" i="12"/>
  <c r="F955" i="12"/>
  <c r="G955" i="12"/>
  <c r="H955" i="12"/>
  <c r="I955" i="12"/>
  <c r="J955" i="12"/>
  <c r="K955" i="12"/>
  <c r="L955" i="12"/>
  <c r="M955" i="12"/>
  <c r="N955" i="12"/>
  <c r="O955" i="12"/>
  <c r="D956" i="12"/>
  <c r="E956" i="12"/>
  <c r="F956" i="12"/>
  <c r="G956" i="12"/>
  <c r="H956" i="12"/>
  <c r="I956" i="12"/>
  <c r="J956" i="12"/>
  <c r="K956" i="12"/>
  <c r="L956" i="12"/>
  <c r="M956" i="12"/>
  <c r="N956" i="12"/>
  <c r="O956" i="12"/>
  <c r="D957" i="12"/>
  <c r="E957" i="12"/>
  <c r="F957" i="12"/>
  <c r="G957" i="12"/>
  <c r="H957" i="12"/>
  <c r="I957" i="12"/>
  <c r="J957" i="12"/>
  <c r="K957" i="12"/>
  <c r="L957" i="12"/>
  <c r="M957" i="12"/>
  <c r="N957" i="12"/>
  <c r="O957" i="12"/>
  <c r="D958" i="12"/>
  <c r="E958" i="12"/>
  <c r="F958" i="12"/>
  <c r="G958" i="12"/>
  <c r="H958" i="12"/>
  <c r="I958" i="12"/>
  <c r="J958" i="12"/>
  <c r="K958" i="12"/>
  <c r="L958" i="12"/>
  <c r="M958" i="12"/>
  <c r="N958" i="12"/>
  <c r="O958" i="12"/>
  <c r="D959" i="12"/>
  <c r="E959" i="12"/>
  <c r="F959" i="12"/>
  <c r="G959" i="12"/>
  <c r="H959" i="12"/>
  <c r="I959" i="12"/>
  <c r="J959" i="12"/>
  <c r="K959" i="12"/>
  <c r="L959" i="12"/>
  <c r="M959" i="12"/>
  <c r="N959" i="12"/>
  <c r="O959" i="12"/>
  <c r="D960" i="12"/>
  <c r="E960" i="12"/>
  <c r="F960" i="12"/>
  <c r="G960" i="12"/>
  <c r="H960" i="12"/>
  <c r="I960" i="12"/>
  <c r="J960" i="12"/>
  <c r="K960" i="12"/>
  <c r="L960" i="12"/>
  <c r="M960" i="12"/>
  <c r="N960" i="12"/>
  <c r="O960" i="12"/>
  <c r="D961" i="12"/>
  <c r="E961" i="12"/>
  <c r="F961" i="12"/>
  <c r="G961" i="12"/>
  <c r="H961" i="12"/>
  <c r="I961" i="12"/>
  <c r="J961" i="12"/>
  <c r="K961" i="12"/>
  <c r="L961" i="12"/>
  <c r="M961" i="12"/>
  <c r="N961" i="12"/>
  <c r="O961" i="12"/>
  <c r="D962" i="12"/>
  <c r="E962" i="12"/>
  <c r="F962" i="12"/>
  <c r="G962" i="12"/>
  <c r="H962" i="12"/>
  <c r="I962" i="12"/>
  <c r="J962" i="12"/>
  <c r="K962" i="12"/>
  <c r="L962" i="12"/>
  <c r="M962" i="12"/>
  <c r="N962" i="12"/>
  <c r="O962" i="12"/>
  <c r="D963" i="12"/>
  <c r="E963" i="12"/>
  <c r="F963" i="12"/>
  <c r="G963" i="12"/>
  <c r="H963" i="12"/>
  <c r="I963" i="12"/>
  <c r="J963" i="12"/>
  <c r="K963" i="12"/>
  <c r="L963" i="12"/>
  <c r="M963" i="12"/>
  <c r="N963" i="12"/>
  <c r="O963" i="12"/>
  <c r="D964" i="12"/>
  <c r="E964" i="12"/>
  <c r="F964" i="12"/>
  <c r="G964" i="12"/>
  <c r="H964" i="12"/>
  <c r="I964" i="12"/>
  <c r="J964" i="12"/>
  <c r="K964" i="12"/>
  <c r="L964" i="12"/>
  <c r="M964" i="12"/>
  <c r="N964" i="12"/>
  <c r="O964" i="12"/>
  <c r="D965" i="12"/>
  <c r="E965" i="12"/>
  <c r="F965" i="12"/>
  <c r="G965" i="12"/>
  <c r="H965" i="12"/>
  <c r="I965" i="12"/>
  <c r="J965" i="12"/>
  <c r="K965" i="12"/>
  <c r="L965" i="12"/>
  <c r="M965" i="12"/>
  <c r="N965" i="12"/>
  <c r="O965" i="12"/>
  <c r="D966" i="12"/>
  <c r="E966" i="12"/>
  <c r="F966" i="12"/>
  <c r="G966" i="12"/>
  <c r="H966" i="12"/>
  <c r="I966" i="12"/>
  <c r="J966" i="12"/>
  <c r="K966" i="12"/>
  <c r="L966" i="12"/>
  <c r="M966" i="12"/>
  <c r="N966" i="12"/>
  <c r="O966" i="12"/>
  <c r="D967" i="12"/>
  <c r="E967" i="12"/>
  <c r="F967" i="12"/>
  <c r="G967" i="12"/>
  <c r="H967" i="12"/>
  <c r="I967" i="12"/>
  <c r="J967" i="12"/>
  <c r="K967" i="12"/>
  <c r="L967" i="12"/>
  <c r="M967" i="12"/>
  <c r="N967" i="12"/>
  <c r="O967" i="12"/>
  <c r="D968" i="12"/>
  <c r="E968" i="12"/>
  <c r="F968" i="12"/>
  <c r="G968" i="12"/>
  <c r="H968" i="12"/>
  <c r="I968" i="12"/>
  <c r="J968" i="12"/>
  <c r="K968" i="12"/>
  <c r="L968" i="12"/>
  <c r="M968" i="12"/>
  <c r="N968" i="12"/>
  <c r="O968" i="12"/>
  <c r="D969" i="12"/>
  <c r="E969" i="12"/>
  <c r="F969" i="12"/>
  <c r="G969" i="12"/>
  <c r="H969" i="12"/>
  <c r="I969" i="12"/>
  <c r="J969" i="12"/>
  <c r="K969" i="12"/>
  <c r="L969" i="12"/>
  <c r="M969" i="12"/>
  <c r="N969" i="12"/>
  <c r="O969" i="12"/>
  <c r="E941" i="12"/>
  <c r="F941" i="12"/>
  <c r="G941" i="12"/>
  <c r="H941" i="12"/>
  <c r="I941" i="12"/>
  <c r="J941" i="12"/>
  <c r="K941" i="12"/>
  <c r="L941" i="12"/>
  <c r="M941" i="12"/>
  <c r="N941" i="12"/>
  <c r="O941" i="12"/>
  <c r="D941" i="12"/>
  <c r="D912" i="12"/>
  <c r="E912" i="12"/>
  <c r="F912" i="12"/>
  <c r="G912" i="12"/>
  <c r="H912" i="12"/>
  <c r="I912" i="12"/>
  <c r="J912" i="12"/>
  <c r="K912" i="12"/>
  <c r="L912" i="12"/>
  <c r="M912" i="12"/>
  <c r="N912" i="12"/>
  <c r="O912" i="12"/>
  <c r="D913" i="12"/>
  <c r="E913" i="12"/>
  <c r="F913" i="12"/>
  <c r="G913" i="12"/>
  <c r="H913" i="12"/>
  <c r="I913" i="12"/>
  <c r="J913" i="12"/>
  <c r="K913" i="12"/>
  <c r="L913" i="12"/>
  <c r="M913" i="12"/>
  <c r="N913" i="12"/>
  <c r="O913" i="12"/>
  <c r="D914" i="12"/>
  <c r="E914" i="12"/>
  <c r="F914" i="12"/>
  <c r="G914" i="12"/>
  <c r="H914" i="12"/>
  <c r="I914" i="12"/>
  <c r="J914" i="12"/>
  <c r="K914" i="12"/>
  <c r="L914" i="12"/>
  <c r="M914" i="12"/>
  <c r="N914" i="12"/>
  <c r="O914" i="12"/>
  <c r="D915" i="12"/>
  <c r="E915" i="12"/>
  <c r="F915" i="12"/>
  <c r="G915" i="12"/>
  <c r="H915" i="12"/>
  <c r="I915" i="12"/>
  <c r="J915" i="12"/>
  <c r="K915" i="12"/>
  <c r="L915" i="12"/>
  <c r="M915" i="12"/>
  <c r="N915" i="12"/>
  <c r="O915" i="12"/>
  <c r="D916" i="12"/>
  <c r="E916" i="12"/>
  <c r="F916" i="12"/>
  <c r="G916" i="12"/>
  <c r="H916" i="12"/>
  <c r="I916" i="12"/>
  <c r="J916" i="12"/>
  <c r="K916" i="12"/>
  <c r="L916" i="12"/>
  <c r="M916" i="12"/>
  <c r="N916" i="12"/>
  <c r="O916" i="12"/>
  <c r="D917" i="12"/>
  <c r="E917" i="12"/>
  <c r="F917" i="12"/>
  <c r="G917" i="12"/>
  <c r="H917" i="12"/>
  <c r="I917" i="12"/>
  <c r="J917" i="12"/>
  <c r="K917" i="12"/>
  <c r="L917" i="12"/>
  <c r="M917" i="12"/>
  <c r="N917" i="12"/>
  <c r="O917" i="12"/>
  <c r="D918" i="12"/>
  <c r="E918" i="12"/>
  <c r="F918" i="12"/>
  <c r="G918" i="12"/>
  <c r="H918" i="12"/>
  <c r="I918" i="12"/>
  <c r="J918" i="12"/>
  <c r="K918" i="12"/>
  <c r="L918" i="12"/>
  <c r="M918" i="12"/>
  <c r="N918" i="12"/>
  <c r="O918" i="12"/>
  <c r="D919" i="12"/>
  <c r="E919" i="12"/>
  <c r="F919" i="12"/>
  <c r="G919" i="12"/>
  <c r="H919" i="12"/>
  <c r="I919" i="12"/>
  <c r="J919" i="12"/>
  <c r="K919" i="12"/>
  <c r="L919" i="12"/>
  <c r="M919" i="12"/>
  <c r="N919" i="12"/>
  <c r="O919" i="12"/>
  <c r="D920" i="12"/>
  <c r="E920" i="12"/>
  <c r="F920" i="12"/>
  <c r="G920" i="12"/>
  <c r="H920" i="12"/>
  <c r="I920" i="12"/>
  <c r="J920" i="12"/>
  <c r="K920" i="12"/>
  <c r="L920" i="12"/>
  <c r="M920" i="12"/>
  <c r="N920" i="12"/>
  <c r="O920" i="12"/>
  <c r="D921" i="12"/>
  <c r="E921" i="12"/>
  <c r="F921" i="12"/>
  <c r="G921" i="12"/>
  <c r="H921" i="12"/>
  <c r="I921" i="12"/>
  <c r="J921" i="12"/>
  <c r="K921" i="12"/>
  <c r="L921" i="12"/>
  <c r="M921" i="12"/>
  <c r="N921" i="12"/>
  <c r="O921" i="12"/>
  <c r="D922" i="12"/>
  <c r="E922" i="12"/>
  <c r="F922" i="12"/>
  <c r="G922" i="12"/>
  <c r="H922" i="12"/>
  <c r="I922" i="12"/>
  <c r="J922" i="12"/>
  <c r="K922" i="12"/>
  <c r="L922" i="12"/>
  <c r="M922" i="12"/>
  <c r="N922" i="12"/>
  <c r="O922" i="12"/>
  <c r="D923" i="12"/>
  <c r="E923" i="12"/>
  <c r="F923" i="12"/>
  <c r="G923" i="12"/>
  <c r="H923" i="12"/>
  <c r="I923" i="12"/>
  <c r="J923" i="12"/>
  <c r="K923" i="12"/>
  <c r="L923" i="12"/>
  <c r="M923" i="12"/>
  <c r="N923" i="12"/>
  <c r="O923" i="12"/>
  <c r="D924" i="12"/>
  <c r="E924" i="12"/>
  <c r="F924" i="12"/>
  <c r="G924" i="12"/>
  <c r="H924" i="12"/>
  <c r="I924" i="12"/>
  <c r="J924" i="12"/>
  <c r="K924" i="12"/>
  <c r="L924" i="12"/>
  <c r="M924" i="12"/>
  <c r="N924" i="12"/>
  <c r="O924" i="12"/>
  <c r="D925" i="12"/>
  <c r="E925" i="12"/>
  <c r="F925" i="12"/>
  <c r="G925" i="12"/>
  <c r="H925" i="12"/>
  <c r="I925" i="12"/>
  <c r="J925" i="12"/>
  <c r="K925" i="12"/>
  <c r="L925" i="12"/>
  <c r="M925" i="12"/>
  <c r="N925" i="12"/>
  <c r="O925" i="12"/>
  <c r="D926" i="12"/>
  <c r="E926" i="12"/>
  <c r="F926" i="12"/>
  <c r="G926" i="12"/>
  <c r="H926" i="12"/>
  <c r="I926" i="12"/>
  <c r="J926" i="12"/>
  <c r="K926" i="12"/>
  <c r="L926" i="12"/>
  <c r="M926" i="12"/>
  <c r="N926" i="12"/>
  <c r="O926" i="12"/>
  <c r="D927" i="12"/>
  <c r="E927" i="12"/>
  <c r="F927" i="12"/>
  <c r="G927" i="12"/>
  <c r="H927" i="12"/>
  <c r="I927" i="12"/>
  <c r="J927" i="12"/>
  <c r="K927" i="12"/>
  <c r="L927" i="12"/>
  <c r="M927" i="12"/>
  <c r="N927" i="12"/>
  <c r="O927" i="12"/>
  <c r="D928" i="12"/>
  <c r="E928" i="12"/>
  <c r="F928" i="12"/>
  <c r="G928" i="12"/>
  <c r="H928" i="12"/>
  <c r="I928" i="12"/>
  <c r="J928" i="12"/>
  <c r="K928" i="12"/>
  <c r="L928" i="12"/>
  <c r="M928" i="12"/>
  <c r="N928" i="12"/>
  <c r="O928" i="12"/>
  <c r="D929" i="12"/>
  <c r="E929" i="12"/>
  <c r="F929" i="12"/>
  <c r="G929" i="12"/>
  <c r="H929" i="12"/>
  <c r="I929" i="12"/>
  <c r="J929" i="12"/>
  <c r="K929" i="12"/>
  <c r="L929" i="12"/>
  <c r="M929" i="12"/>
  <c r="N929" i="12"/>
  <c r="O929" i="12"/>
  <c r="D930" i="12"/>
  <c r="E930" i="12"/>
  <c r="F930" i="12"/>
  <c r="G930" i="12"/>
  <c r="H930" i="12"/>
  <c r="I930" i="12"/>
  <c r="J930" i="12"/>
  <c r="K930" i="12"/>
  <c r="L930" i="12"/>
  <c r="M930" i="12"/>
  <c r="N930" i="12"/>
  <c r="O930" i="12"/>
  <c r="D931" i="12"/>
  <c r="E931" i="12"/>
  <c r="F931" i="12"/>
  <c r="G931" i="12"/>
  <c r="H931" i="12"/>
  <c r="I931" i="12"/>
  <c r="J931" i="12"/>
  <c r="K931" i="12"/>
  <c r="L931" i="12"/>
  <c r="M931" i="12"/>
  <c r="N931" i="12"/>
  <c r="O931" i="12"/>
  <c r="D932" i="12"/>
  <c r="E932" i="12"/>
  <c r="F932" i="12"/>
  <c r="G932" i="12"/>
  <c r="H932" i="12"/>
  <c r="I932" i="12"/>
  <c r="J932" i="12"/>
  <c r="K932" i="12"/>
  <c r="L932" i="12"/>
  <c r="M932" i="12"/>
  <c r="N932" i="12"/>
  <c r="O932" i="12"/>
  <c r="D933" i="12"/>
  <c r="E933" i="12"/>
  <c r="F933" i="12"/>
  <c r="G933" i="12"/>
  <c r="H933" i="12"/>
  <c r="I933" i="12"/>
  <c r="J933" i="12"/>
  <c r="K933" i="12"/>
  <c r="L933" i="12"/>
  <c r="M933" i="12"/>
  <c r="N933" i="12"/>
  <c r="O933" i="12"/>
  <c r="D934" i="12"/>
  <c r="E934" i="12"/>
  <c r="F934" i="12"/>
  <c r="G934" i="12"/>
  <c r="H934" i="12"/>
  <c r="I934" i="12"/>
  <c r="J934" i="12"/>
  <c r="K934" i="12"/>
  <c r="L934" i="12"/>
  <c r="M934" i="12"/>
  <c r="N934" i="12"/>
  <c r="O934" i="12"/>
  <c r="D935" i="12"/>
  <c r="E935" i="12"/>
  <c r="F935" i="12"/>
  <c r="G935" i="12"/>
  <c r="H935" i="12"/>
  <c r="I935" i="12"/>
  <c r="J935" i="12"/>
  <c r="K935" i="12"/>
  <c r="L935" i="12"/>
  <c r="M935" i="12"/>
  <c r="N935" i="12"/>
  <c r="O935" i="12"/>
  <c r="D936" i="12"/>
  <c r="E936" i="12"/>
  <c r="F936" i="12"/>
  <c r="G936" i="12"/>
  <c r="H936" i="12"/>
  <c r="I936" i="12"/>
  <c r="J936" i="12"/>
  <c r="K936" i="12"/>
  <c r="L936" i="12"/>
  <c r="M936" i="12"/>
  <c r="N936" i="12"/>
  <c r="O936" i="12"/>
  <c r="D937" i="12"/>
  <c r="E937" i="12"/>
  <c r="F937" i="12"/>
  <c r="G937" i="12"/>
  <c r="H937" i="12"/>
  <c r="I937" i="12"/>
  <c r="J937" i="12"/>
  <c r="K937" i="12"/>
  <c r="L937" i="12"/>
  <c r="M937" i="12"/>
  <c r="N937" i="12"/>
  <c r="O937" i="12"/>
  <c r="D938" i="12"/>
  <c r="E938" i="12"/>
  <c r="F938" i="12"/>
  <c r="G938" i="12"/>
  <c r="H938" i="12"/>
  <c r="I938" i="12"/>
  <c r="J938" i="12"/>
  <c r="K938" i="12"/>
  <c r="L938" i="12"/>
  <c r="M938" i="12"/>
  <c r="N938" i="12"/>
  <c r="O938" i="12"/>
  <c r="D939" i="12"/>
  <c r="E939" i="12"/>
  <c r="F939" i="12"/>
  <c r="G939" i="12"/>
  <c r="H939" i="12"/>
  <c r="I939" i="12"/>
  <c r="J939" i="12"/>
  <c r="K939" i="12"/>
  <c r="L939" i="12"/>
  <c r="M939" i="12"/>
  <c r="N939" i="12"/>
  <c r="O939" i="12"/>
  <c r="E911" i="12"/>
  <c r="F911" i="12"/>
  <c r="G911" i="12"/>
  <c r="H911" i="12"/>
  <c r="I911" i="12"/>
  <c r="J911" i="12"/>
  <c r="K911" i="12"/>
  <c r="L911" i="12"/>
  <c r="M911" i="12"/>
  <c r="N911" i="12"/>
  <c r="O911" i="12"/>
  <c r="D911" i="12"/>
  <c r="AF1040" i="12"/>
  <c r="D875" i="12"/>
  <c r="T875" i="12" s="1"/>
  <c r="E875" i="12"/>
  <c r="U875" i="12" s="1"/>
  <c r="F875" i="12"/>
  <c r="V875" i="12" s="1"/>
  <c r="G875" i="12"/>
  <c r="W875" i="12" s="1"/>
  <c r="H875" i="12"/>
  <c r="X875" i="12" s="1"/>
  <c r="I875" i="12"/>
  <c r="J875" i="12"/>
  <c r="Z875" i="12" s="1"/>
  <c r="K875" i="12"/>
  <c r="AA875" i="12" s="1"/>
  <c r="L875" i="12"/>
  <c r="AB875" i="12" s="1"/>
  <c r="M875" i="12"/>
  <c r="N875" i="12"/>
  <c r="AD875" i="12" s="1"/>
  <c r="O875" i="12"/>
  <c r="AE875" i="12" s="1"/>
  <c r="D876" i="12"/>
  <c r="T876" i="12" s="1"/>
  <c r="E876" i="12"/>
  <c r="U876" i="12" s="1"/>
  <c r="F876" i="12"/>
  <c r="V876" i="12" s="1"/>
  <c r="G876" i="12"/>
  <c r="W876" i="12" s="1"/>
  <c r="H876" i="12"/>
  <c r="X876" i="12" s="1"/>
  <c r="I876" i="12"/>
  <c r="Y876" i="12" s="1"/>
  <c r="J876" i="12"/>
  <c r="K876" i="12"/>
  <c r="AA876" i="12" s="1"/>
  <c r="L876" i="12"/>
  <c r="AB876" i="12" s="1"/>
  <c r="M876" i="12"/>
  <c r="AC876" i="12" s="1"/>
  <c r="N876" i="12"/>
  <c r="AD876" i="12" s="1"/>
  <c r="O876" i="12"/>
  <c r="AE876" i="12" s="1"/>
  <c r="D877" i="12"/>
  <c r="T877" i="12" s="1"/>
  <c r="E877" i="12"/>
  <c r="U877" i="12" s="1"/>
  <c r="F877" i="12"/>
  <c r="V877" i="12" s="1"/>
  <c r="G877" i="12"/>
  <c r="W877" i="12" s="1"/>
  <c r="H877" i="12"/>
  <c r="X877" i="12" s="1"/>
  <c r="I877" i="12"/>
  <c r="Y877" i="12" s="1"/>
  <c r="J877" i="12"/>
  <c r="Z877" i="12" s="1"/>
  <c r="K877" i="12"/>
  <c r="AA877" i="12" s="1"/>
  <c r="L877" i="12"/>
  <c r="AB877" i="12" s="1"/>
  <c r="M877" i="12"/>
  <c r="AC877" i="12" s="1"/>
  <c r="N877" i="12"/>
  <c r="AD877" i="12" s="1"/>
  <c r="O877" i="12"/>
  <c r="AE877" i="12" s="1"/>
  <c r="D878" i="12"/>
  <c r="T878" i="12" s="1"/>
  <c r="E878" i="12"/>
  <c r="U878" i="12" s="1"/>
  <c r="F878" i="12"/>
  <c r="V878" i="12" s="1"/>
  <c r="G878" i="12"/>
  <c r="W878" i="12" s="1"/>
  <c r="H878" i="12"/>
  <c r="X878" i="12" s="1"/>
  <c r="I878" i="12"/>
  <c r="Y878" i="12" s="1"/>
  <c r="J878" i="12"/>
  <c r="Z878" i="12" s="1"/>
  <c r="K878" i="12"/>
  <c r="AA878" i="12" s="1"/>
  <c r="L878" i="12"/>
  <c r="AB878" i="12" s="1"/>
  <c r="M878" i="12"/>
  <c r="AC878" i="12" s="1"/>
  <c r="N878" i="12"/>
  <c r="AD878" i="12" s="1"/>
  <c r="O878" i="12"/>
  <c r="AE878" i="12" s="1"/>
  <c r="D879" i="12"/>
  <c r="T879" i="12" s="1"/>
  <c r="E879" i="12"/>
  <c r="F879" i="12"/>
  <c r="V879" i="12" s="1"/>
  <c r="G879" i="12"/>
  <c r="W879" i="12" s="1"/>
  <c r="H879" i="12"/>
  <c r="X879" i="12" s="1"/>
  <c r="I879" i="12"/>
  <c r="Y879" i="12" s="1"/>
  <c r="J879" i="12"/>
  <c r="Z879" i="12" s="1"/>
  <c r="K879" i="12"/>
  <c r="AA879" i="12" s="1"/>
  <c r="L879" i="12"/>
  <c r="AB879" i="12" s="1"/>
  <c r="M879" i="12"/>
  <c r="AC879" i="12" s="1"/>
  <c r="N879" i="12"/>
  <c r="AD879" i="12" s="1"/>
  <c r="O879" i="12"/>
  <c r="AE879" i="12" s="1"/>
  <c r="D880" i="12"/>
  <c r="T880" i="12" s="1"/>
  <c r="E880" i="12"/>
  <c r="U880" i="12" s="1"/>
  <c r="F880" i="12"/>
  <c r="V880" i="12" s="1"/>
  <c r="G880" i="12"/>
  <c r="W880" i="12" s="1"/>
  <c r="H880" i="12"/>
  <c r="X880" i="12" s="1"/>
  <c r="I880" i="12"/>
  <c r="Y880" i="12" s="1"/>
  <c r="J880" i="12"/>
  <c r="Z880" i="12" s="1"/>
  <c r="K880" i="12"/>
  <c r="AA880" i="12" s="1"/>
  <c r="L880" i="12"/>
  <c r="AB880" i="12" s="1"/>
  <c r="M880" i="12"/>
  <c r="AC880" i="12" s="1"/>
  <c r="N880" i="12"/>
  <c r="AD880" i="12" s="1"/>
  <c r="O880" i="12"/>
  <c r="AE880" i="12" s="1"/>
  <c r="D881" i="12"/>
  <c r="T881" i="12" s="1"/>
  <c r="E881" i="12"/>
  <c r="U881" i="12" s="1"/>
  <c r="F881" i="12"/>
  <c r="V881" i="12" s="1"/>
  <c r="G881" i="12"/>
  <c r="W881" i="12" s="1"/>
  <c r="H881" i="12"/>
  <c r="X881" i="12" s="1"/>
  <c r="I881" i="12"/>
  <c r="Y881" i="12" s="1"/>
  <c r="J881" i="12"/>
  <c r="Z881" i="12" s="1"/>
  <c r="K881" i="12"/>
  <c r="AA881" i="12" s="1"/>
  <c r="L881" i="12"/>
  <c r="AB881" i="12" s="1"/>
  <c r="M881" i="12"/>
  <c r="AC881" i="12" s="1"/>
  <c r="N881" i="12"/>
  <c r="AD881" i="12" s="1"/>
  <c r="O881" i="12"/>
  <c r="AE881" i="12" s="1"/>
  <c r="D882" i="12"/>
  <c r="T882" i="12" s="1"/>
  <c r="E882" i="12"/>
  <c r="U882" i="12" s="1"/>
  <c r="F882" i="12"/>
  <c r="V882" i="12" s="1"/>
  <c r="G882" i="12"/>
  <c r="W882" i="12" s="1"/>
  <c r="H882" i="12"/>
  <c r="X882" i="12" s="1"/>
  <c r="I882" i="12"/>
  <c r="Y882" i="12" s="1"/>
  <c r="J882" i="12"/>
  <c r="Z882" i="12" s="1"/>
  <c r="K882" i="12"/>
  <c r="AA882" i="12" s="1"/>
  <c r="L882" i="12"/>
  <c r="AB882" i="12" s="1"/>
  <c r="M882" i="12"/>
  <c r="AC882" i="12" s="1"/>
  <c r="N882" i="12"/>
  <c r="AD882" i="12" s="1"/>
  <c r="O882" i="12"/>
  <c r="AE882" i="12" s="1"/>
  <c r="D883" i="12"/>
  <c r="T883" i="12" s="1"/>
  <c r="E883" i="12"/>
  <c r="U883" i="12" s="1"/>
  <c r="F883" i="12"/>
  <c r="V883" i="12" s="1"/>
  <c r="G883" i="12"/>
  <c r="W883" i="12" s="1"/>
  <c r="H883" i="12"/>
  <c r="X883" i="12" s="1"/>
  <c r="I883" i="12"/>
  <c r="J883" i="12"/>
  <c r="Z883" i="12" s="1"/>
  <c r="K883" i="12"/>
  <c r="AA883" i="12" s="1"/>
  <c r="L883" i="12"/>
  <c r="AB883" i="12" s="1"/>
  <c r="M883" i="12"/>
  <c r="AC883" i="12" s="1"/>
  <c r="N883" i="12"/>
  <c r="AD883" i="12" s="1"/>
  <c r="O883" i="12"/>
  <c r="AE883" i="12" s="1"/>
  <c r="D884" i="12"/>
  <c r="T884" i="12" s="1"/>
  <c r="E884" i="12"/>
  <c r="U884" i="12" s="1"/>
  <c r="F884" i="12"/>
  <c r="V884" i="12" s="1"/>
  <c r="G884" i="12"/>
  <c r="W884" i="12" s="1"/>
  <c r="H884" i="12"/>
  <c r="X884" i="12" s="1"/>
  <c r="I884" i="12"/>
  <c r="Y884" i="12" s="1"/>
  <c r="J884" i="12"/>
  <c r="Z884" i="12" s="1"/>
  <c r="K884" i="12"/>
  <c r="AA884" i="12" s="1"/>
  <c r="L884" i="12"/>
  <c r="AB884" i="12" s="1"/>
  <c r="M884" i="12"/>
  <c r="AC884" i="12" s="1"/>
  <c r="N884" i="12"/>
  <c r="AD884" i="12" s="1"/>
  <c r="O884" i="12"/>
  <c r="AE884" i="12" s="1"/>
  <c r="D885" i="12"/>
  <c r="T885" i="12" s="1"/>
  <c r="E885" i="12"/>
  <c r="U885" i="12" s="1"/>
  <c r="F885" i="12"/>
  <c r="V885" i="12" s="1"/>
  <c r="G885" i="12"/>
  <c r="W885" i="12" s="1"/>
  <c r="H885" i="12"/>
  <c r="X885" i="12" s="1"/>
  <c r="I885" i="12"/>
  <c r="Y885" i="12" s="1"/>
  <c r="J885" i="12"/>
  <c r="Z885" i="12" s="1"/>
  <c r="K885" i="12"/>
  <c r="AA885" i="12" s="1"/>
  <c r="L885" i="12"/>
  <c r="AB885" i="12" s="1"/>
  <c r="M885" i="12"/>
  <c r="AC885" i="12" s="1"/>
  <c r="N885" i="12"/>
  <c r="AD885" i="12" s="1"/>
  <c r="O885" i="12"/>
  <c r="AE885" i="12" s="1"/>
  <c r="D886" i="12"/>
  <c r="T886" i="12" s="1"/>
  <c r="E886" i="12"/>
  <c r="U886" i="12" s="1"/>
  <c r="F886" i="12"/>
  <c r="V886" i="12" s="1"/>
  <c r="G886" i="12"/>
  <c r="W886" i="12" s="1"/>
  <c r="H886" i="12"/>
  <c r="X886" i="12" s="1"/>
  <c r="I886" i="12"/>
  <c r="Y886" i="12" s="1"/>
  <c r="J886" i="12"/>
  <c r="Z886" i="12" s="1"/>
  <c r="K886" i="12"/>
  <c r="AA886" i="12" s="1"/>
  <c r="L886" i="12"/>
  <c r="AB886" i="12" s="1"/>
  <c r="M886" i="12"/>
  <c r="AC886" i="12" s="1"/>
  <c r="N886" i="12"/>
  <c r="AD886" i="12" s="1"/>
  <c r="O886" i="12"/>
  <c r="AE886" i="12" s="1"/>
  <c r="D887" i="12"/>
  <c r="T887" i="12" s="1"/>
  <c r="E887" i="12"/>
  <c r="F887" i="12"/>
  <c r="V887" i="12" s="1"/>
  <c r="G887" i="12"/>
  <c r="W887" i="12" s="1"/>
  <c r="H887" i="12"/>
  <c r="X887" i="12" s="1"/>
  <c r="I887" i="12"/>
  <c r="Y887" i="12" s="1"/>
  <c r="J887" i="12"/>
  <c r="Z887" i="12" s="1"/>
  <c r="K887" i="12"/>
  <c r="AA887" i="12" s="1"/>
  <c r="L887" i="12"/>
  <c r="AB887" i="12" s="1"/>
  <c r="M887" i="12"/>
  <c r="AC887" i="12" s="1"/>
  <c r="N887" i="12"/>
  <c r="AD887" i="12" s="1"/>
  <c r="O887" i="12"/>
  <c r="AE887" i="12" s="1"/>
  <c r="D888" i="12"/>
  <c r="T888" i="12" s="1"/>
  <c r="E888" i="12"/>
  <c r="U888" i="12" s="1"/>
  <c r="F888" i="12"/>
  <c r="V888" i="12" s="1"/>
  <c r="G888" i="12"/>
  <c r="W888" i="12" s="1"/>
  <c r="H888" i="12"/>
  <c r="X888" i="12" s="1"/>
  <c r="I888" i="12"/>
  <c r="Y888" i="12" s="1"/>
  <c r="J888" i="12"/>
  <c r="Z888" i="12" s="1"/>
  <c r="K888" i="12"/>
  <c r="AA888" i="12" s="1"/>
  <c r="L888" i="12"/>
  <c r="AB888" i="12" s="1"/>
  <c r="M888" i="12"/>
  <c r="AC888" i="12" s="1"/>
  <c r="N888" i="12"/>
  <c r="AD888" i="12" s="1"/>
  <c r="O888" i="12"/>
  <c r="AE888" i="12" s="1"/>
  <c r="D889" i="12"/>
  <c r="T889" i="12" s="1"/>
  <c r="E889" i="12"/>
  <c r="U889" i="12" s="1"/>
  <c r="F889" i="12"/>
  <c r="V889" i="12" s="1"/>
  <c r="G889" i="12"/>
  <c r="W889" i="12" s="1"/>
  <c r="H889" i="12"/>
  <c r="X889" i="12" s="1"/>
  <c r="I889" i="12"/>
  <c r="Y889" i="12" s="1"/>
  <c r="J889" i="12"/>
  <c r="Z889" i="12" s="1"/>
  <c r="K889" i="12"/>
  <c r="AA889" i="12" s="1"/>
  <c r="L889" i="12"/>
  <c r="AB889" i="12" s="1"/>
  <c r="M889" i="12"/>
  <c r="AC889" i="12" s="1"/>
  <c r="N889" i="12"/>
  <c r="AD889" i="12" s="1"/>
  <c r="O889" i="12"/>
  <c r="AE889" i="12" s="1"/>
  <c r="D890" i="12"/>
  <c r="T890" i="12" s="1"/>
  <c r="E890" i="12"/>
  <c r="U890" i="12" s="1"/>
  <c r="F890" i="12"/>
  <c r="V890" i="12" s="1"/>
  <c r="G890" i="12"/>
  <c r="W890" i="12" s="1"/>
  <c r="H890" i="12"/>
  <c r="X890" i="12" s="1"/>
  <c r="I890" i="12"/>
  <c r="Y890" i="12" s="1"/>
  <c r="J890" i="12"/>
  <c r="Z890" i="12" s="1"/>
  <c r="K890" i="12"/>
  <c r="AA890" i="12" s="1"/>
  <c r="L890" i="12"/>
  <c r="AB890" i="12" s="1"/>
  <c r="M890" i="12"/>
  <c r="AC890" i="12" s="1"/>
  <c r="N890" i="12"/>
  <c r="AD890" i="12" s="1"/>
  <c r="O890" i="12"/>
  <c r="AE890" i="12" s="1"/>
  <c r="D891" i="12"/>
  <c r="T891" i="12" s="1"/>
  <c r="E891" i="12"/>
  <c r="U891" i="12" s="1"/>
  <c r="F891" i="12"/>
  <c r="V891" i="12" s="1"/>
  <c r="G891" i="12"/>
  <c r="W891" i="12" s="1"/>
  <c r="H891" i="12"/>
  <c r="X891" i="12" s="1"/>
  <c r="I891" i="12"/>
  <c r="J891" i="12"/>
  <c r="Z891" i="12" s="1"/>
  <c r="K891" i="12"/>
  <c r="AA891" i="12" s="1"/>
  <c r="L891" i="12"/>
  <c r="AB891" i="12" s="1"/>
  <c r="M891" i="12"/>
  <c r="AC891" i="12" s="1"/>
  <c r="N891" i="12"/>
  <c r="AD891" i="12" s="1"/>
  <c r="O891" i="12"/>
  <c r="AE891" i="12" s="1"/>
  <c r="D892" i="12"/>
  <c r="T892" i="12" s="1"/>
  <c r="E892" i="12"/>
  <c r="U892" i="12" s="1"/>
  <c r="F892" i="12"/>
  <c r="V892" i="12" s="1"/>
  <c r="G892" i="12"/>
  <c r="W892" i="12" s="1"/>
  <c r="H892" i="12"/>
  <c r="X892" i="12" s="1"/>
  <c r="I892" i="12"/>
  <c r="Y892" i="12" s="1"/>
  <c r="J892" i="12"/>
  <c r="Z892" i="12" s="1"/>
  <c r="K892" i="12"/>
  <c r="AA892" i="12" s="1"/>
  <c r="L892" i="12"/>
  <c r="AB892" i="12" s="1"/>
  <c r="M892" i="12"/>
  <c r="AC892" i="12" s="1"/>
  <c r="N892" i="12"/>
  <c r="AD892" i="12" s="1"/>
  <c r="O892" i="12"/>
  <c r="AE892" i="12" s="1"/>
  <c r="D893" i="12"/>
  <c r="T893" i="12" s="1"/>
  <c r="E893" i="12"/>
  <c r="U893" i="12" s="1"/>
  <c r="F893" i="12"/>
  <c r="V893" i="12" s="1"/>
  <c r="G893" i="12"/>
  <c r="W893" i="12" s="1"/>
  <c r="H893" i="12"/>
  <c r="X893" i="12" s="1"/>
  <c r="I893" i="12"/>
  <c r="Y893" i="12" s="1"/>
  <c r="J893" i="12"/>
  <c r="Z893" i="12" s="1"/>
  <c r="K893" i="12"/>
  <c r="AA893" i="12" s="1"/>
  <c r="L893" i="12"/>
  <c r="AB893" i="12" s="1"/>
  <c r="M893" i="12"/>
  <c r="AC893" i="12" s="1"/>
  <c r="N893" i="12"/>
  <c r="AD893" i="12" s="1"/>
  <c r="O893" i="12"/>
  <c r="AE893" i="12" s="1"/>
  <c r="D894" i="12"/>
  <c r="T894" i="12" s="1"/>
  <c r="E894" i="12"/>
  <c r="U894" i="12" s="1"/>
  <c r="F894" i="12"/>
  <c r="V894" i="12" s="1"/>
  <c r="G894" i="12"/>
  <c r="W894" i="12" s="1"/>
  <c r="H894" i="12"/>
  <c r="X894" i="12" s="1"/>
  <c r="I894" i="12"/>
  <c r="Y894" i="12" s="1"/>
  <c r="J894" i="12"/>
  <c r="Z894" i="12" s="1"/>
  <c r="K894" i="12"/>
  <c r="AA894" i="12" s="1"/>
  <c r="L894" i="12"/>
  <c r="AB894" i="12" s="1"/>
  <c r="M894" i="12"/>
  <c r="AC894" i="12" s="1"/>
  <c r="N894" i="12"/>
  <c r="AD894" i="12" s="1"/>
  <c r="O894" i="12"/>
  <c r="AE894" i="12" s="1"/>
  <c r="D895" i="12"/>
  <c r="T895" i="12" s="1"/>
  <c r="E895" i="12"/>
  <c r="F895" i="12"/>
  <c r="V895" i="12" s="1"/>
  <c r="G895" i="12"/>
  <c r="W895" i="12" s="1"/>
  <c r="H895" i="12"/>
  <c r="X895" i="12" s="1"/>
  <c r="I895" i="12"/>
  <c r="Y895" i="12" s="1"/>
  <c r="J895" i="12"/>
  <c r="Z895" i="12" s="1"/>
  <c r="K895" i="12"/>
  <c r="AA895" i="12" s="1"/>
  <c r="L895" i="12"/>
  <c r="AB895" i="12" s="1"/>
  <c r="M895" i="12"/>
  <c r="AC895" i="12" s="1"/>
  <c r="N895" i="12"/>
  <c r="O895" i="12"/>
  <c r="AE895" i="12" s="1"/>
  <c r="D896" i="12"/>
  <c r="T896" i="12" s="1"/>
  <c r="E896" i="12"/>
  <c r="U896" i="12" s="1"/>
  <c r="F896" i="12"/>
  <c r="V896" i="12" s="1"/>
  <c r="G896" i="12"/>
  <c r="W896" i="12" s="1"/>
  <c r="H896" i="12"/>
  <c r="X896" i="12" s="1"/>
  <c r="I896" i="12"/>
  <c r="Y896" i="12" s="1"/>
  <c r="J896" i="12"/>
  <c r="Z896" i="12" s="1"/>
  <c r="K896" i="12"/>
  <c r="AA896" i="12" s="1"/>
  <c r="L896" i="12"/>
  <c r="AB896" i="12" s="1"/>
  <c r="M896" i="12"/>
  <c r="AC896" i="12" s="1"/>
  <c r="N896" i="12"/>
  <c r="AD896" i="12" s="1"/>
  <c r="O896" i="12"/>
  <c r="AE896" i="12" s="1"/>
  <c r="D897" i="12"/>
  <c r="T897" i="12" s="1"/>
  <c r="E897" i="12"/>
  <c r="U897" i="12" s="1"/>
  <c r="F897" i="12"/>
  <c r="V897" i="12" s="1"/>
  <c r="G897" i="12"/>
  <c r="W897" i="12" s="1"/>
  <c r="H897" i="12"/>
  <c r="X897" i="12" s="1"/>
  <c r="I897" i="12"/>
  <c r="Y897" i="12" s="1"/>
  <c r="J897" i="12"/>
  <c r="Z897" i="12" s="1"/>
  <c r="K897" i="12"/>
  <c r="AA897" i="12" s="1"/>
  <c r="L897" i="12"/>
  <c r="AB897" i="12" s="1"/>
  <c r="M897" i="12"/>
  <c r="AC897" i="12" s="1"/>
  <c r="N897" i="12"/>
  <c r="AD897" i="12" s="1"/>
  <c r="O897" i="12"/>
  <c r="AE897" i="12" s="1"/>
  <c r="D898" i="12"/>
  <c r="T898" i="12" s="1"/>
  <c r="E898" i="12"/>
  <c r="U898" i="12" s="1"/>
  <c r="F898" i="12"/>
  <c r="V898" i="12" s="1"/>
  <c r="G898" i="12"/>
  <c r="W898" i="12" s="1"/>
  <c r="H898" i="12"/>
  <c r="X898" i="12" s="1"/>
  <c r="I898" i="12"/>
  <c r="Y898" i="12" s="1"/>
  <c r="J898" i="12"/>
  <c r="Z898" i="12" s="1"/>
  <c r="K898" i="12"/>
  <c r="AA898" i="12" s="1"/>
  <c r="L898" i="12"/>
  <c r="AB898" i="12" s="1"/>
  <c r="M898" i="12"/>
  <c r="AC898" i="12" s="1"/>
  <c r="N898" i="12"/>
  <c r="AD898" i="12" s="1"/>
  <c r="O898" i="12"/>
  <c r="AE898" i="12" s="1"/>
  <c r="D899" i="12"/>
  <c r="T899" i="12" s="1"/>
  <c r="E899" i="12"/>
  <c r="U899" i="12" s="1"/>
  <c r="F899" i="12"/>
  <c r="V899" i="12" s="1"/>
  <c r="G899" i="12"/>
  <c r="W899" i="12" s="1"/>
  <c r="H899" i="12"/>
  <c r="I899" i="12"/>
  <c r="J899" i="12"/>
  <c r="Z899" i="12" s="1"/>
  <c r="K899" i="12"/>
  <c r="AA899" i="12" s="1"/>
  <c r="L899" i="12"/>
  <c r="AB899" i="12" s="1"/>
  <c r="M899" i="12"/>
  <c r="AC899" i="12" s="1"/>
  <c r="N899" i="12"/>
  <c r="AD899" i="12" s="1"/>
  <c r="O899" i="12"/>
  <c r="AE899" i="12" s="1"/>
  <c r="D900" i="12"/>
  <c r="T900" i="12" s="1"/>
  <c r="E900" i="12"/>
  <c r="U900" i="12" s="1"/>
  <c r="F900" i="12"/>
  <c r="V900" i="12" s="1"/>
  <c r="G900" i="12"/>
  <c r="W900" i="12" s="1"/>
  <c r="H900" i="12"/>
  <c r="X900" i="12" s="1"/>
  <c r="I900" i="12"/>
  <c r="Y900" i="12" s="1"/>
  <c r="J900" i="12"/>
  <c r="Z900" i="12" s="1"/>
  <c r="K900" i="12"/>
  <c r="AA900" i="12" s="1"/>
  <c r="L900" i="12"/>
  <c r="AB900" i="12" s="1"/>
  <c r="M900" i="12"/>
  <c r="AC900" i="12" s="1"/>
  <c r="N900" i="12"/>
  <c r="AD900" i="12" s="1"/>
  <c r="O900" i="12"/>
  <c r="AE900" i="12" s="1"/>
  <c r="D901" i="12"/>
  <c r="T901" i="12" s="1"/>
  <c r="E901" i="12"/>
  <c r="U901" i="12" s="1"/>
  <c r="F901" i="12"/>
  <c r="V901" i="12" s="1"/>
  <c r="G901" i="12"/>
  <c r="W901" i="12" s="1"/>
  <c r="H901" i="12"/>
  <c r="X901" i="12" s="1"/>
  <c r="I901" i="12"/>
  <c r="Y901" i="12" s="1"/>
  <c r="J901" i="12"/>
  <c r="Z901" i="12" s="1"/>
  <c r="K901" i="12"/>
  <c r="AA901" i="12" s="1"/>
  <c r="L901" i="12"/>
  <c r="AB901" i="12" s="1"/>
  <c r="M901" i="12"/>
  <c r="AC901" i="12" s="1"/>
  <c r="N901" i="12"/>
  <c r="AD901" i="12" s="1"/>
  <c r="O901" i="12"/>
  <c r="AE901" i="12" s="1"/>
  <c r="D902" i="12"/>
  <c r="T902" i="12" s="1"/>
  <c r="E902" i="12"/>
  <c r="U902" i="12" s="1"/>
  <c r="F902" i="12"/>
  <c r="V902" i="12" s="1"/>
  <c r="G902" i="12"/>
  <c r="W902" i="12" s="1"/>
  <c r="H902" i="12"/>
  <c r="X902" i="12" s="1"/>
  <c r="I902" i="12"/>
  <c r="Y902" i="12" s="1"/>
  <c r="J902" i="12"/>
  <c r="Z902" i="12" s="1"/>
  <c r="K902" i="12"/>
  <c r="AA902" i="12" s="1"/>
  <c r="L902" i="12"/>
  <c r="M902" i="12"/>
  <c r="AC902" i="12" s="1"/>
  <c r="N902" i="12"/>
  <c r="AD902" i="12" s="1"/>
  <c r="O902" i="12"/>
  <c r="AE902" i="12" s="1"/>
  <c r="E874" i="12"/>
  <c r="U874" i="12" s="1"/>
  <c r="F874" i="12"/>
  <c r="V874" i="12" s="1"/>
  <c r="G874" i="12"/>
  <c r="W874" i="12" s="1"/>
  <c r="H874" i="12"/>
  <c r="X874" i="12" s="1"/>
  <c r="I874" i="12"/>
  <c r="J874" i="12"/>
  <c r="Z874" i="12" s="1"/>
  <c r="K874" i="12"/>
  <c r="AA874" i="12" s="1"/>
  <c r="L874" i="12"/>
  <c r="AB874" i="12" s="1"/>
  <c r="M874" i="12"/>
  <c r="AC874" i="12" s="1"/>
  <c r="N874" i="12"/>
  <c r="AD874" i="12" s="1"/>
  <c r="O874" i="12"/>
  <c r="AE874" i="12" s="1"/>
  <c r="D874" i="12"/>
  <c r="T874" i="12" s="1"/>
  <c r="D841" i="12"/>
  <c r="T841" i="12" s="1"/>
  <c r="E841" i="12"/>
  <c r="U841" i="12" s="1"/>
  <c r="F841" i="12"/>
  <c r="V841" i="12" s="1"/>
  <c r="G841" i="12"/>
  <c r="W841" i="12" s="1"/>
  <c r="H841" i="12"/>
  <c r="X841" i="12" s="1"/>
  <c r="I841" i="12"/>
  <c r="Y841" i="12" s="1"/>
  <c r="J841" i="12"/>
  <c r="K841" i="12"/>
  <c r="AA841" i="12" s="1"/>
  <c r="L841" i="12"/>
  <c r="AB841" i="12" s="1"/>
  <c r="M841" i="12"/>
  <c r="AC841" i="12" s="1"/>
  <c r="N841" i="12"/>
  <c r="AD841" i="12" s="1"/>
  <c r="O841" i="12"/>
  <c r="D842" i="12"/>
  <c r="T842" i="12" s="1"/>
  <c r="E842" i="12"/>
  <c r="U842" i="12" s="1"/>
  <c r="F842" i="12"/>
  <c r="V842" i="12" s="1"/>
  <c r="G842" i="12"/>
  <c r="W842" i="12" s="1"/>
  <c r="H842" i="12"/>
  <c r="X842" i="12" s="1"/>
  <c r="I842" i="12"/>
  <c r="Y842" i="12" s="1"/>
  <c r="J842" i="12"/>
  <c r="Z842" i="12" s="1"/>
  <c r="K842" i="12"/>
  <c r="AA842" i="12" s="1"/>
  <c r="L842" i="12"/>
  <c r="AB842" i="12" s="1"/>
  <c r="M842" i="12"/>
  <c r="AC842" i="12" s="1"/>
  <c r="N842" i="12"/>
  <c r="AD842" i="12" s="1"/>
  <c r="O842" i="12"/>
  <c r="D843" i="12"/>
  <c r="T843" i="12" s="1"/>
  <c r="E843" i="12"/>
  <c r="U843" i="12" s="1"/>
  <c r="F843" i="12"/>
  <c r="V843" i="12" s="1"/>
  <c r="G843" i="12"/>
  <c r="W843" i="12" s="1"/>
  <c r="H843" i="12"/>
  <c r="X843" i="12" s="1"/>
  <c r="I843" i="12"/>
  <c r="Y843" i="12" s="1"/>
  <c r="J843" i="12"/>
  <c r="Z843" i="12" s="1"/>
  <c r="K843" i="12"/>
  <c r="AA843" i="12" s="1"/>
  <c r="L843" i="12"/>
  <c r="AB843" i="12" s="1"/>
  <c r="M843" i="12"/>
  <c r="AC843" i="12" s="1"/>
  <c r="N843" i="12"/>
  <c r="AD843" i="12" s="1"/>
  <c r="O843" i="12"/>
  <c r="D844" i="12"/>
  <c r="T844" i="12" s="1"/>
  <c r="E844" i="12"/>
  <c r="U844" i="12" s="1"/>
  <c r="F844" i="12"/>
  <c r="V844" i="12" s="1"/>
  <c r="G844" i="12"/>
  <c r="W844" i="12" s="1"/>
  <c r="H844" i="12"/>
  <c r="X844" i="12" s="1"/>
  <c r="I844" i="12"/>
  <c r="Y844" i="12" s="1"/>
  <c r="J844" i="12"/>
  <c r="Z844" i="12" s="1"/>
  <c r="K844" i="12"/>
  <c r="AA844" i="12" s="1"/>
  <c r="L844" i="12"/>
  <c r="AB844" i="12" s="1"/>
  <c r="M844" i="12"/>
  <c r="AC844" i="12" s="1"/>
  <c r="N844" i="12"/>
  <c r="AD844" i="12" s="1"/>
  <c r="O844" i="12"/>
  <c r="D845" i="12"/>
  <c r="T845" i="12" s="1"/>
  <c r="E845" i="12"/>
  <c r="U845" i="12" s="1"/>
  <c r="F845" i="12"/>
  <c r="V845" i="12" s="1"/>
  <c r="G845" i="12"/>
  <c r="W845" i="12" s="1"/>
  <c r="H845" i="12"/>
  <c r="X845" i="12" s="1"/>
  <c r="I845" i="12"/>
  <c r="Y845" i="12" s="1"/>
  <c r="J845" i="12"/>
  <c r="Z845" i="12" s="1"/>
  <c r="K845" i="12"/>
  <c r="AA845" i="12" s="1"/>
  <c r="L845" i="12"/>
  <c r="AB845" i="12" s="1"/>
  <c r="M845" i="12"/>
  <c r="AC845" i="12" s="1"/>
  <c r="N845" i="12"/>
  <c r="AD845" i="12" s="1"/>
  <c r="O845" i="12"/>
  <c r="D846" i="12"/>
  <c r="T846" i="12" s="1"/>
  <c r="E846" i="12"/>
  <c r="U846" i="12" s="1"/>
  <c r="F846" i="12"/>
  <c r="V846" i="12" s="1"/>
  <c r="G846" i="12"/>
  <c r="W846" i="12" s="1"/>
  <c r="H846" i="12"/>
  <c r="X846" i="12" s="1"/>
  <c r="I846" i="12"/>
  <c r="Y846" i="12" s="1"/>
  <c r="J846" i="12"/>
  <c r="Z846" i="12" s="1"/>
  <c r="K846" i="12"/>
  <c r="AA846" i="12" s="1"/>
  <c r="L846" i="12"/>
  <c r="AB846" i="12" s="1"/>
  <c r="M846" i="12"/>
  <c r="AC846" i="12" s="1"/>
  <c r="N846" i="12"/>
  <c r="AD846" i="12" s="1"/>
  <c r="O846" i="12"/>
  <c r="D847" i="12"/>
  <c r="T847" i="12" s="1"/>
  <c r="E847" i="12"/>
  <c r="U847" i="12" s="1"/>
  <c r="F847" i="12"/>
  <c r="V847" i="12" s="1"/>
  <c r="G847" i="12"/>
  <c r="W847" i="12" s="1"/>
  <c r="H847" i="12"/>
  <c r="X847" i="12" s="1"/>
  <c r="I847" i="12"/>
  <c r="Y847" i="12" s="1"/>
  <c r="J847" i="12"/>
  <c r="Z847" i="12" s="1"/>
  <c r="K847" i="12"/>
  <c r="AA847" i="12" s="1"/>
  <c r="L847" i="12"/>
  <c r="AB847" i="12" s="1"/>
  <c r="M847" i="12"/>
  <c r="AC847" i="12" s="1"/>
  <c r="N847" i="12"/>
  <c r="AD847" i="12" s="1"/>
  <c r="O847" i="12"/>
  <c r="D848" i="12"/>
  <c r="T848" i="12" s="1"/>
  <c r="E848" i="12"/>
  <c r="U848" i="12" s="1"/>
  <c r="F848" i="12"/>
  <c r="V848" i="12" s="1"/>
  <c r="G848" i="12"/>
  <c r="W848" i="12" s="1"/>
  <c r="H848" i="12"/>
  <c r="X848" i="12" s="1"/>
  <c r="I848" i="12"/>
  <c r="Y848" i="12" s="1"/>
  <c r="J848" i="12"/>
  <c r="Z848" i="12" s="1"/>
  <c r="K848" i="12"/>
  <c r="AA848" i="12" s="1"/>
  <c r="L848" i="12"/>
  <c r="AB848" i="12" s="1"/>
  <c r="M848" i="12"/>
  <c r="AC848" i="12" s="1"/>
  <c r="N848" i="12"/>
  <c r="AD848" i="12" s="1"/>
  <c r="O848" i="12"/>
  <c r="D849" i="12"/>
  <c r="T849" i="12" s="1"/>
  <c r="E849" i="12"/>
  <c r="U849" i="12" s="1"/>
  <c r="F849" i="12"/>
  <c r="V849" i="12" s="1"/>
  <c r="G849" i="12"/>
  <c r="W849" i="12" s="1"/>
  <c r="H849" i="12"/>
  <c r="X849" i="12" s="1"/>
  <c r="I849" i="12"/>
  <c r="Y849" i="12" s="1"/>
  <c r="J849" i="12"/>
  <c r="Z849" i="12" s="1"/>
  <c r="K849" i="12"/>
  <c r="AA849" i="12" s="1"/>
  <c r="L849" i="12"/>
  <c r="AB849" i="12" s="1"/>
  <c r="M849" i="12"/>
  <c r="AC849" i="12" s="1"/>
  <c r="N849" i="12"/>
  <c r="AD849" i="12" s="1"/>
  <c r="O849" i="12"/>
  <c r="D850" i="12"/>
  <c r="E850" i="12"/>
  <c r="U850" i="12" s="1"/>
  <c r="F850" i="12"/>
  <c r="V850" i="12" s="1"/>
  <c r="G850" i="12"/>
  <c r="W850" i="12" s="1"/>
  <c r="H850" i="12"/>
  <c r="X850" i="12" s="1"/>
  <c r="I850" i="12"/>
  <c r="Y850" i="12" s="1"/>
  <c r="J850" i="12"/>
  <c r="Z850" i="12" s="1"/>
  <c r="K850" i="12"/>
  <c r="AA850" i="12" s="1"/>
  <c r="L850" i="12"/>
  <c r="AB850" i="12" s="1"/>
  <c r="M850" i="12"/>
  <c r="AC850" i="12" s="1"/>
  <c r="N850" i="12"/>
  <c r="AD850" i="12" s="1"/>
  <c r="O850" i="12"/>
  <c r="D851" i="12"/>
  <c r="T851" i="12" s="1"/>
  <c r="E851" i="12"/>
  <c r="U851" i="12" s="1"/>
  <c r="F851" i="12"/>
  <c r="V851" i="12" s="1"/>
  <c r="G851" i="12"/>
  <c r="W851" i="12" s="1"/>
  <c r="H851" i="12"/>
  <c r="X851" i="12" s="1"/>
  <c r="I851" i="12"/>
  <c r="Y851" i="12" s="1"/>
  <c r="J851" i="12"/>
  <c r="Z851" i="12" s="1"/>
  <c r="K851" i="12"/>
  <c r="AA851" i="12" s="1"/>
  <c r="L851" i="12"/>
  <c r="AB851" i="12" s="1"/>
  <c r="M851" i="12"/>
  <c r="AC851" i="12" s="1"/>
  <c r="N851" i="12"/>
  <c r="AD851" i="12" s="1"/>
  <c r="O851" i="12"/>
  <c r="D852" i="12"/>
  <c r="E852" i="12"/>
  <c r="U852" i="12" s="1"/>
  <c r="F852" i="12"/>
  <c r="V852" i="12" s="1"/>
  <c r="G852" i="12"/>
  <c r="W852" i="12" s="1"/>
  <c r="H852" i="12"/>
  <c r="X852" i="12" s="1"/>
  <c r="I852" i="12"/>
  <c r="Y852" i="12" s="1"/>
  <c r="J852" i="12"/>
  <c r="Z852" i="12" s="1"/>
  <c r="K852" i="12"/>
  <c r="AA852" i="12" s="1"/>
  <c r="L852" i="12"/>
  <c r="AB852" i="12" s="1"/>
  <c r="M852" i="12"/>
  <c r="AC852" i="12" s="1"/>
  <c r="N852" i="12"/>
  <c r="AD852" i="12" s="1"/>
  <c r="O852" i="12"/>
  <c r="D853" i="12"/>
  <c r="T853" i="12" s="1"/>
  <c r="E853" i="12"/>
  <c r="F853" i="12"/>
  <c r="V853" i="12" s="1"/>
  <c r="G853" i="12"/>
  <c r="W853" i="12" s="1"/>
  <c r="H853" i="12"/>
  <c r="X853" i="12" s="1"/>
  <c r="I853" i="12"/>
  <c r="Y853" i="12" s="1"/>
  <c r="J853" i="12"/>
  <c r="Z853" i="12" s="1"/>
  <c r="K853" i="12"/>
  <c r="AA853" i="12" s="1"/>
  <c r="L853" i="12"/>
  <c r="AB853" i="12" s="1"/>
  <c r="M853" i="12"/>
  <c r="AC853" i="12" s="1"/>
  <c r="N853" i="12"/>
  <c r="AD853" i="12" s="1"/>
  <c r="O853" i="12"/>
  <c r="D854" i="12"/>
  <c r="T854" i="12" s="1"/>
  <c r="E854" i="12"/>
  <c r="U854" i="12" s="1"/>
  <c r="F854" i="12"/>
  <c r="V854" i="12" s="1"/>
  <c r="G854" i="12"/>
  <c r="W854" i="12" s="1"/>
  <c r="H854" i="12"/>
  <c r="X854" i="12" s="1"/>
  <c r="I854" i="12"/>
  <c r="Y854" i="12" s="1"/>
  <c r="J854" i="12"/>
  <c r="Z854" i="12" s="1"/>
  <c r="K854" i="12"/>
  <c r="AA854" i="12" s="1"/>
  <c r="L854" i="12"/>
  <c r="AB854" i="12" s="1"/>
  <c r="M854" i="12"/>
  <c r="AC854" i="12" s="1"/>
  <c r="N854" i="12"/>
  <c r="AD854" i="12" s="1"/>
  <c r="O854" i="12"/>
  <c r="D855" i="12"/>
  <c r="T855" i="12" s="1"/>
  <c r="E855" i="12"/>
  <c r="U855" i="12" s="1"/>
  <c r="F855" i="12"/>
  <c r="V855" i="12" s="1"/>
  <c r="G855" i="12"/>
  <c r="W855" i="12" s="1"/>
  <c r="H855" i="12"/>
  <c r="X855" i="12" s="1"/>
  <c r="I855" i="12"/>
  <c r="Y855" i="12" s="1"/>
  <c r="J855" i="12"/>
  <c r="Z855" i="12" s="1"/>
  <c r="K855" i="12"/>
  <c r="AA855" i="12" s="1"/>
  <c r="L855" i="12"/>
  <c r="AB855" i="12" s="1"/>
  <c r="M855" i="12"/>
  <c r="AC855" i="12" s="1"/>
  <c r="N855" i="12"/>
  <c r="AD855" i="12" s="1"/>
  <c r="O855" i="12"/>
  <c r="D856" i="12"/>
  <c r="T856" i="12" s="1"/>
  <c r="E856" i="12"/>
  <c r="U856" i="12" s="1"/>
  <c r="F856" i="12"/>
  <c r="V856" i="12" s="1"/>
  <c r="G856" i="12"/>
  <c r="W856" i="12" s="1"/>
  <c r="H856" i="12"/>
  <c r="X856" i="12" s="1"/>
  <c r="I856" i="12"/>
  <c r="Y856" i="12" s="1"/>
  <c r="J856" i="12"/>
  <c r="Z856" i="12" s="1"/>
  <c r="K856" i="12"/>
  <c r="AA856" i="12" s="1"/>
  <c r="L856" i="12"/>
  <c r="AB856" i="12" s="1"/>
  <c r="M856" i="12"/>
  <c r="AC856" i="12" s="1"/>
  <c r="N856" i="12"/>
  <c r="AD856" i="12" s="1"/>
  <c r="O856" i="12"/>
  <c r="D857" i="12"/>
  <c r="T857" i="12" s="1"/>
  <c r="E857" i="12"/>
  <c r="U857" i="12" s="1"/>
  <c r="F857" i="12"/>
  <c r="V857" i="12" s="1"/>
  <c r="G857" i="12"/>
  <c r="W857" i="12" s="1"/>
  <c r="H857" i="12"/>
  <c r="X857" i="12" s="1"/>
  <c r="I857" i="12"/>
  <c r="Y857" i="12" s="1"/>
  <c r="J857" i="12"/>
  <c r="Z857" i="12" s="1"/>
  <c r="K857" i="12"/>
  <c r="AA857" i="12" s="1"/>
  <c r="L857" i="12"/>
  <c r="AB857" i="12" s="1"/>
  <c r="M857" i="12"/>
  <c r="AC857" i="12" s="1"/>
  <c r="N857" i="12"/>
  <c r="AD857" i="12" s="1"/>
  <c r="O857" i="12"/>
  <c r="D858" i="12"/>
  <c r="E858" i="12"/>
  <c r="U858" i="12" s="1"/>
  <c r="F858" i="12"/>
  <c r="V858" i="12" s="1"/>
  <c r="G858" i="12"/>
  <c r="W858" i="12" s="1"/>
  <c r="H858" i="12"/>
  <c r="X858" i="12" s="1"/>
  <c r="I858" i="12"/>
  <c r="Y858" i="12" s="1"/>
  <c r="J858" i="12"/>
  <c r="Z858" i="12" s="1"/>
  <c r="K858" i="12"/>
  <c r="AA858" i="12" s="1"/>
  <c r="L858" i="12"/>
  <c r="AB858" i="12" s="1"/>
  <c r="M858" i="12"/>
  <c r="AC858" i="12" s="1"/>
  <c r="N858" i="12"/>
  <c r="AD858" i="12" s="1"/>
  <c r="O858" i="12"/>
  <c r="D859" i="12"/>
  <c r="T859" i="12" s="1"/>
  <c r="E859" i="12"/>
  <c r="U859" i="12" s="1"/>
  <c r="F859" i="12"/>
  <c r="V859" i="12" s="1"/>
  <c r="G859" i="12"/>
  <c r="W859" i="12" s="1"/>
  <c r="H859" i="12"/>
  <c r="X859" i="12" s="1"/>
  <c r="I859" i="12"/>
  <c r="Y859" i="12" s="1"/>
  <c r="J859" i="12"/>
  <c r="Z859" i="12" s="1"/>
  <c r="K859" i="12"/>
  <c r="AA859" i="12" s="1"/>
  <c r="L859" i="12"/>
  <c r="AB859" i="12" s="1"/>
  <c r="M859" i="12"/>
  <c r="AC859" i="12" s="1"/>
  <c r="N859" i="12"/>
  <c r="AD859" i="12" s="1"/>
  <c r="O859" i="12"/>
  <c r="D860" i="12"/>
  <c r="E860" i="12"/>
  <c r="U860" i="12" s="1"/>
  <c r="F860" i="12"/>
  <c r="V860" i="12" s="1"/>
  <c r="G860" i="12"/>
  <c r="W860" i="12" s="1"/>
  <c r="H860" i="12"/>
  <c r="X860" i="12" s="1"/>
  <c r="I860" i="12"/>
  <c r="Y860" i="12" s="1"/>
  <c r="J860" i="12"/>
  <c r="Z860" i="12" s="1"/>
  <c r="K860" i="12"/>
  <c r="AA860" i="12" s="1"/>
  <c r="L860" i="12"/>
  <c r="AB860" i="12" s="1"/>
  <c r="M860" i="12"/>
  <c r="AC860" i="12" s="1"/>
  <c r="N860" i="12"/>
  <c r="AD860" i="12" s="1"/>
  <c r="O860" i="12"/>
  <c r="D861" i="12"/>
  <c r="T861" i="12" s="1"/>
  <c r="E861" i="12"/>
  <c r="U861" i="12" s="1"/>
  <c r="F861" i="12"/>
  <c r="V861" i="12" s="1"/>
  <c r="G861" i="12"/>
  <c r="W861" i="12" s="1"/>
  <c r="H861" i="12"/>
  <c r="X861" i="12" s="1"/>
  <c r="I861" i="12"/>
  <c r="Y861" i="12" s="1"/>
  <c r="J861" i="12"/>
  <c r="Z861" i="12" s="1"/>
  <c r="K861" i="12"/>
  <c r="AA861" i="12" s="1"/>
  <c r="L861" i="12"/>
  <c r="AB861" i="12" s="1"/>
  <c r="M861" i="12"/>
  <c r="AC861" i="12" s="1"/>
  <c r="N861" i="12"/>
  <c r="AD861" i="12" s="1"/>
  <c r="O861" i="12"/>
  <c r="D862" i="12"/>
  <c r="E862" i="12"/>
  <c r="U862" i="12" s="1"/>
  <c r="F862" i="12"/>
  <c r="V862" i="12" s="1"/>
  <c r="G862" i="12"/>
  <c r="W862" i="12" s="1"/>
  <c r="H862" i="12"/>
  <c r="X862" i="12" s="1"/>
  <c r="I862" i="12"/>
  <c r="Y862" i="12" s="1"/>
  <c r="J862" i="12"/>
  <c r="Z862" i="12" s="1"/>
  <c r="K862" i="12"/>
  <c r="AA862" i="12" s="1"/>
  <c r="L862" i="12"/>
  <c r="AB862" i="12" s="1"/>
  <c r="M862" i="12"/>
  <c r="AC862" i="12" s="1"/>
  <c r="N862" i="12"/>
  <c r="AD862" i="12" s="1"/>
  <c r="O862" i="12"/>
  <c r="D863" i="12"/>
  <c r="T863" i="12" s="1"/>
  <c r="E863" i="12"/>
  <c r="U863" i="12" s="1"/>
  <c r="F863" i="12"/>
  <c r="V863" i="12" s="1"/>
  <c r="G863" i="12"/>
  <c r="W863" i="12" s="1"/>
  <c r="H863" i="12"/>
  <c r="X863" i="12" s="1"/>
  <c r="I863" i="12"/>
  <c r="Y863" i="12" s="1"/>
  <c r="J863" i="12"/>
  <c r="Z863" i="12" s="1"/>
  <c r="K863" i="12"/>
  <c r="AA863" i="12" s="1"/>
  <c r="L863" i="12"/>
  <c r="AB863" i="12" s="1"/>
  <c r="M863" i="12"/>
  <c r="AC863" i="12" s="1"/>
  <c r="N863" i="12"/>
  <c r="AD863" i="12" s="1"/>
  <c r="O863" i="12"/>
  <c r="D864" i="12"/>
  <c r="E864" i="12"/>
  <c r="U864" i="12" s="1"/>
  <c r="F864" i="12"/>
  <c r="V864" i="12" s="1"/>
  <c r="G864" i="12"/>
  <c r="W864" i="12" s="1"/>
  <c r="H864" i="12"/>
  <c r="X864" i="12" s="1"/>
  <c r="I864" i="12"/>
  <c r="Y864" i="12" s="1"/>
  <c r="J864" i="12"/>
  <c r="Z864" i="12" s="1"/>
  <c r="K864" i="12"/>
  <c r="AA864" i="12" s="1"/>
  <c r="L864" i="12"/>
  <c r="AB864" i="12" s="1"/>
  <c r="M864" i="12"/>
  <c r="AC864" i="12" s="1"/>
  <c r="N864" i="12"/>
  <c r="AD864" i="12" s="1"/>
  <c r="O864" i="12"/>
  <c r="D865" i="12"/>
  <c r="T865" i="12" s="1"/>
  <c r="E865" i="12"/>
  <c r="U865" i="12" s="1"/>
  <c r="F865" i="12"/>
  <c r="V865" i="12" s="1"/>
  <c r="G865" i="12"/>
  <c r="W865" i="12" s="1"/>
  <c r="H865" i="12"/>
  <c r="X865" i="12" s="1"/>
  <c r="I865" i="12"/>
  <c r="Y865" i="12" s="1"/>
  <c r="J865" i="12"/>
  <c r="Z865" i="12" s="1"/>
  <c r="K865" i="12"/>
  <c r="AA865" i="12" s="1"/>
  <c r="L865" i="12"/>
  <c r="AB865" i="12" s="1"/>
  <c r="M865" i="12"/>
  <c r="AC865" i="12" s="1"/>
  <c r="N865" i="12"/>
  <c r="AD865" i="12" s="1"/>
  <c r="O865" i="12"/>
  <c r="D866" i="12"/>
  <c r="E866" i="12"/>
  <c r="U866" i="12" s="1"/>
  <c r="F866" i="12"/>
  <c r="V866" i="12" s="1"/>
  <c r="G866" i="12"/>
  <c r="W866" i="12" s="1"/>
  <c r="H866" i="12"/>
  <c r="X866" i="12" s="1"/>
  <c r="I866" i="12"/>
  <c r="Y866" i="12" s="1"/>
  <c r="J866" i="12"/>
  <c r="Z866" i="12" s="1"/>
  <c r="K866" i="12"/>
  <c r="AA866" i="12" s="1"/>
  <c r="L866" i="12"/>
  <c r="AB866" i="12" s="1"/>
  <c r="M866" i="12"/>
  <c r="AC866" i="12" s="1"/>
  <c r="N866" i="12"/>
  <c r="AD866" i="12" s="1"/>
  <c r="O866" i="12"/>
  <c r="D867" i="12"/>
  <c r="T867" i="12" s="1"/>
  <c r="E867" i="12"/>
  <c r="U867" i="12" s="1"/>
  <c r="F867" i="12"/>
  <c r="V867" i="12" s="1"/>
  <c r="G867" i="12"/>
  <c r="W867" i="12" s="1"/>
  <c r="H867" i="12"/>
  <c r="X867" i="12" s="1"/>
  <c r="I867" i="12"/>
  <c r="Y867" i="12" s="1"/>
  <c r="J867" i="12"/>
  <c r="Z867" i="12" s="1"/>
  <c r="K867" i="12"/>
  <c r="AA867" i="12" s="1"/>
  <c r="L867" i="12"/>
  <c r="AB867" i="12" s="1"/>
  <c r="M867" i="12"/>
  <c r="AC867" i="12" s="1"/>
  <c r="N867" i="12"/>
  <c r="AD867" i="12" s="1"/>
  <c r="O867" i="12"/>
  <c r="D868" i="12"/>
  <c r="E868" i="12"/>
  <c r="U868" i="12" s="1"/>
  <c r="F868" i="12"/>
  <c r="V868" i="12" s="1"/>
  <c r="G868" i="12"/>
  <c r="W868" i="12" s="1"/>
  <c r="H868" i="12"/>
  <c r="X868" i="12" s="1"/>
  <c r="I868" i="12"/>
  <c r="Y868" i="12" s="1"/>
  <c r="J868" i="12"/>
  <c r="Z868" i="12" s="1"/>
  <c r="K868" i="12"/>
  <c r="AA868" i="12" s="1"/>
  <c r="L868" i="12"/>
  <c r="AB868" i="12" s="1"/>
  <c r="M868" i="12"/>
  <c r="AC868" i="12" s="1"/>
  <c r="N868" i="12"/>
  <c r="AD868" i="12" s="1"/>
  <c r="O868" i="12"/>
  <c r="E840" i="12"/>
  <c r="F840" i="12"/>
  <c r="V840" i="12" s="1"/>
  <c r="G840" i="12"/>
  <c r="W840" i="12" s="1"/>
  <c r="H840" i="12"/>
  <c r="I840" i="12"/>
  <c r="Y840" i="12" s="1"/>
  <c r="J840" i="12"/>
  <c r="Z840" i="12" s="1"/>
  <c r="K840" i="12"/>
  <c r="AA840" i="12" s="1"/>
  <c r="L840" i="12"/>
  <c r="AB840" i="12" s="1"/>
  <c r="M840" i="12"/>
  <c r="AC840" i="12" s="1"/>
  <c r="N840" i="12"/>
  <c r="AD840" i="12" s="1"/>
  <c r="O840" i="12"/>
  <c r="D840" i="12"/>
  <c r="D811" i="12"/>
  <c r="T811" i="12" s="1"/>
  <c r="E811" i="12"/>
  <c r="U811" i="12" s="1"/>
  <c r="F811" i="12"/>
  <c r="V811" i="12" s="1"/>
  <c r="G811" i="12"/>
  <c r="W811" i="12" s="1"/>
  <c r="H811" i="12"/>
  <c r="X811" i="12" s="1"/>
  <c r="I811" i="12"/>
  <c r="Y811" i="12" s="1"/>
  <c r="J811" i="12"/>
  <c r="Z811" i="12" s="1"/>
  <c r="K811" i="12"/>
  <c r="AA811" i="12" s="1"/>
  <c r="L811" i="12"/>
  <c r="AB811" i="12" s="1"/>
  <c r="M811" i="12"/>
  <c r="N811" i="12"/>
  <c r="AD811" i="12" s="1"/>
  <c r="O811" i="12"/>
  <c r="D812" i="12"/>
  <c r="T812" i="12" s="1"/>
  <c r="E812" i="12"/>
  <c r="U812" i="12" s="1"/>
  <c r="F812" i="12"/>
  <c r="V812" i="12" s="1"/>
  <c r="G812" i="12"/>
  <c r="W812" i="12" s="1"/>
  <c r="H812" i="12"/>
  <c r="X812" i="12" s="1"/>
  <c r="I812" i="12"/>
  <c r="Y812" i="12" s="1"/>
  <c r="J812" i="12"/>
  <c r="Z812" i="12" s="1"/>
  <c r="K812" i="12"/>
  <c r="AA812" i="12" s="1"/>
  <c r="L812" i="12"/>
  <c r="AB812" i="12" s="1"/>
  <c r="M812" i="12"/>
  <c r="AC812" i="12" s="1"/>
  <c r="N812" i="12"/>
  <c r="AD812" i="12" s="1"/>
  <c r="O812" i="12"/>
  <c r="D813" i="12"/>
  <c r="T813" i="12" s="1"/>
  <c r="E813" i="12"/>
  <c r="U813" i="12" s="1"/>
  <c r="F813" i="12"/>
  <c r="V813" i="12" s="1"/>
  <c r="G813" i="12"/>
  <c r="W813" i="12" s="1"/>
  <c r="H813" i="12"/>
  <c r="X813" i="12" s="1"/>
  <c r="I813" i="12"/>
  <c r="Y813" i="12" s="1"/>
  <c r="J813" i="12"/>
  <c r="Z813" i="12" s="1"/>
  <c r="K813" i="12"/>
  <c r="AA813" i="12" s="1"/>
  <c r="L813" i="12"/>
  <c r="AB813" i="12" s="1"/>
  <c r="M813" i="12"/>
  <c r="AC813" i="12" s="1"/>
  <c r="N813" i="12"/>
  <c r="AD813" i="12" s="1"/>
  <c r="O813" i="12"/>
  <c r="D814" i="12"/>
  <c r="T814" i="12" s="1"/>
  <c r="E814" i="12"/>
  <c r="U814" i="12" s="1"/>
  <c r="F814" i="12"/>
  <c r="V814" i="12" s="1"/>
  <c r="G814" i="12"/>
  <c r="W814" i="12" s="1"/>
  <c r="H814" i="12"/>
  <c r="X814" i="12" s="1"/>
  <c r="I814" i="12"/>
  <c r="Y814" i="12" s="1"/>
  <c r="J814" i="12"/>
  <c r="Z814" i="12" s="1"/>
  <c r="K814" i="12"/>
  <c r="AA814" i="12" s="1"/>
  <c r="L814" i="12"/>
  <c r="AB814" i="12" s="1"/>
  <c r="M814" i="12"/>
  <c r="AC814" i="12" s="1"/>
  <c r="N814" i="12"/>
  <c r="O814" i="12"/>
  <c r="D815" i="12"/>
  <c r="T815" i="12" s="1"/>
  <c r="E815" i="12"/>
  <c r="U815" i="12" s="1"/>
  <c r="F815" i="12"/>
  <c r="V815" i="12" s="1"/>
  <c r="G815" i="12"/>
  <c r="W815" i="12" s="1"/>
  <c r="H815" i="12"/>
  <c r="X815" i="12" s="1"/>
  <c r="I815" i="12"/>
  <c r="Y815" i="12" s="1"/>
  <c r="J815" i="12"/>
  <c r="Z815" i="12" s="1"/>
  <c r="K815" i="12"/>
  <c r="AA815" i="12" s="1"/>
  <c r="L815" i="12"/>
  <c r="AB815" i="12" s="1"/>
  <c r="M815" i="12"/>
  <c r="AC815" i="12" s="1"/>
  <c r="N815" i="12"/>
  <c r="AD815" i="12" s="1"/>
  <c r="O815" i="12"/>
  <c r="D816" i="12"/>
  <c r="T816" i="12" s="1"/>
  <c r="E816" i="12"/>
  <c r="U816" i="12" s="1"/>
  <c r="F816" i="12"/>
  <c r="V816" i="12" s="1"/>
  <c r="G816" i="12"/>
  <c r="W816" i="12" s="1"/>
  <c r="H816" i="12"/>
  <c r="X816" i="12" s="1"/>
  <c r="I816" i="12"/>
  <c r="Y816" i="12" s="1"/>
  <c r="J816" i="12"/>
  <c r="Z816" i="12" s="1"/>
  <c r="K816" i="12"/>
  <c r="AA816" i="12" s="1"/>
  <c r="L816" i="12"/>
  <c r="AB816" i="12" s="1"/>
  <c r="M816" i="12"/>
  <c r="AC816" i="12" s="1"/>
  <c r="N816" i="12"/>
  <c r="AD816" i="12" s="1"/>
  <c r="O816" i="12"/>
  <c r="D817" i="12"/>
  <c r="T817" i="12" s="1"/>
  <c r="E817" i="12"/>
  <c r="U817" i="12" s="1"/>
  <c r="F817" i="12"/>
  <c r="V817" i="12" s="1"/>
  <c r="G817" i="12"/>
  <c r="W817" i="12" s="1"/>
  <c r="H817" i="12"/>
  <c r="X817" i="12" s="1"/>
  <c r="I817" i="12"/>
  <c r="Y817" i="12" s="1"/>
  <c r="J817" i="12"/>
  <c r="Z817" i="12" s="1"/>
  <c r="K817" i="12"/>
  <c r="AA817" i="12" s="1"/>
  <c r="L817" i="12"/>
  <c r="AB817" i="12" s="1"/>
  <c r="M817" i="12"/>
  <c r="AC817" i="12" s="1"/>
  <c r="N817" i="12"/>
  <c r="AD817" i="12" s="1"/>
  <c r="O817" i="12"/>
  <c r="D818" i="12"/>
  <c r="T818" i="12" s="1"/>
  <c r="E818" i="12"/>
  <c r="U818" i="12" s="1"/>
  <c r="F818" i="12"/>
  <c r="V818" i="12" s="1"/>
  <c r="G818" i="12"/>
  <c r="W818" i="12" s="1"/>
  <c r="H818" i="12"/>
  <c r="X818" i="12" s="1"/>
  <c r="I818" i="12"/>
  <c r="Y818" i="12" s="1"/>
  <c r="J818" i="12"/>
  <c r="Z818" i="12" s="1"/>
  <c r="K818" i="12"/>
  <c r="AA818" i="12" s="1"/>
  <c r="L818" i="12"/>
  <c r="AB818" i="12" s="1"/>
  <c r="M818" i="12"/>
  <c r="AC818" i="12" s="1"/>
  <c r="N818" i="12"/>
  <c r="AD818" i="12" s="1"/>
  <c r="O818" i="12"/>
  <c r="D819" i="12"/>
  <c r="T819" i="12" s="1"/>
  <c r="E819" i="12"/>
  <c r="U819" i="12" s="1"/>
  <c r="F819" i="12"/>
  <c r="V819" i="12" s="1"/>
  <c r="G819" i="12"/>
  <c r="W819" i="12" s="1"/>
  <c r="H819" i="12"/>
  <c r="X819" i="12" s="1"/>
  <c r="I819" i="12"/>
  <c r="Y819" i="12" s="1"/>
  <c r="J819" i="12"/>
  <c r="Z819" i="12" s="1"/>
  <c r="K819" i="12"/>
  <c r="AA819" i="12" s="1"/>
  <c r="L819" i="12"/>
  <c r="AB819" i="12" s="1"/>
  <c r="M819" i="12"/>
  <c r="AC819" i="12" s="1"/>
  <c r="N819" i="12"/>
  <c r="AD819" i="12" s="1"/>
  <c r="O819" i="12"/>
  <c r="D820" i="12"/>
  <c r="T820" i="12" s="1"/>
  <c r="E820" i="12"/>
  <c r="U820" i="12" s="1"/>
  <c r="F820" i="12"/>
  <c r="V820" i="12" s="1"/>
  <c r="G820" i="12"/>
  <c r="W820" i="12" s="1"/>
  <c r="H820" i="12"/>
  <c r="X820" i="12" s="1"/>
  <c r="I820" i="12"/>
  <c r="Y820" i="12" s="1"/>
  <c r="J820" i="12"/>
  <c r="Z820" i="12" s="1"/>
  <c r="K820" i="12"/>
  <c r="AA820" i="12" s="1"/>
  <c r="L820" i="12"/>
  <c r="AB820" i="12" s="1"/>
  <c r="M820" i="12"/>
  <c r="AC820" i="12" s="1"/>
  <c r="N820" i="12"/>
  <c r="AD820" i="12" s="1"/>
  <c r="O820" i="12"/>
  <c r="D821" i="12"/>
  <c r="T821" i="12" s="1"/>
  <c r="E821" i="12"/>
  <c r="U821" i="12" s="1"/>
  <c r="F821" i="12"/>
  <c r="V821" i="12" s="1"/>
  <c r="G821" i="12"/>
  <c r="W821" i="12" s="1"/>
  <c r="H821" i="12"/>
  <c r="X821" i="12" s="1"/>
  <c r="I821" i="12"/>
  <c r="Y821" i="12" s="1"/>
  <c r="J821" i="12"/>
  <c r="Z821" i="12" s="1"/>
  <c r="K821" i="12"/>
  <c r="AA821" i="12" s="1"/>
  <c r="L821" i="12"/>
  <c r="AB821" i="12" s="1"/>
  <c r="M821" i="12"/>
  <c r="AC821" i="12" s="1"/>
  <c r="N821" i="12"/>
  <c r="AD821" i="12" s="1"/>
  <c r="O821" i="12"/>
  <c r="D822" i="12"/>
  <c r="T822" i="12" s="1"/>
  <c r="E822" i="12"/>
  <c r="U822" i="12" s="1"/>
  <c r="F822" i="12"/>
  <c r="V822" i="12" s="1"/>
  <c r="G822" i="12"/>
  <c r="W822" i="12" s="1"/>
  <c r="H822" i="12"/>
  <c r="X822" i="12" s="1"/>
  <c r="I822" i="12"/>
  <c r="Y822" i="12" s="1"/>
  <c r="J822" i="12"/>
  <c r="Z822" i="12" s="1"/>
  <c r="K822" i="12"/>
  <c r="L822" i="12"/>
  <c r="AB822" i="12" s="1"/>
  <c r="M822" i="12"/>
  <c r="AC822" i="12" s="1"/>
  <c r="N822" i="12"/>
  <c r="AD822" i="12" s="1"/>
  <c r="O822" i="12"/>
  <c r="D823" i="12"/>
  <c r="T823" i="12" s="1"/>
  <c r="E823" i="12"/>
  <c r="U823" i="12" s="1"/>
  <c r="F823" i="12"/>
  <c r="V823" i="12" s="1"/>
  <c r="G823" i="12"/>
  <c r="W823" i="12" s="1"/>
  <c r="H823" i="12"/>
  <c r="X823" i="12" s="1"/>
  <c r="I823" i="12"/>
  <c r="Y823" i="12" s="1"/>
  <c r="J823" i="12"/>
  <c r="Z823" i="12" s="1"/>
  <c r="K823" i="12"/>
  <c r="AA823" i="12" s="1"/>
  <c r="L823" i="12"/>
  <c r="AB823" i="12" s="1"/>
  <c r="M823" i="12"/>
  <c r="AC823" i="12" s="1"/>
  <c r="N823" i="12"/>
  <c r="AD823" i="12" s="1"/>
  <c r="O823" i="12"/>
  <c r="D824" i="12"/>
  <c r="T824" i="12" s="1"/>
  <c r="E824" i="12"/>
  <c r="U824" i="12" s="1"/>
  <c r="F824" i="12"/>
  <c r="V824" i="12" s="1"/>
  <c r="G824" i="12"/>
  <c r="W824" i="12" s="1"/>
  <c r="H824" i="12"/>
  <c r="X824" i="12" s="1"/>
  <c r="I824" i="12"/>
  <c r="Y824" i="12" s="1"/>
  <c r="J824" i="12"/>
  <c r="Z824" i="12" s="1"/>
  <c r="K824" i="12"/>
  <c r="AA824" i="12" s="1"/>
  <c r="L824" i="12"/>
  <c r="AB824" i="12" s="1"/>
  <c r="M824" i="12"/>
  <c r="AC824" i="12" s="1"/>
  <c r="N824" i="12"/>
  <c r="AD824" i="12" s="1"/>
  <c r="O824" i="12"/>
  <c r="D825" i="12"/>
  <c r="T825" i="12" s="1"/>
  <c r="E825" i="12"/>
  <c r="U825" i="12" s="1"/>
  <c r="F825" i="12"/>
  <c r="V825" i="12" s="1"/>
  <c r="G825" i="12"/>
  <c r="W825" i="12" s="1"/>
  <c r="H825" i="12"/>
  <c r="X825" i="12" s="1"/>
  <c r="I825" i="12"/>
  <c r="Y825" i="12" s="1"/>
  <c r="J825" i="12"/>
  <c r="Z825" i="12" s="1"/>
  <c r="K825" i="12"/>
  <c r="AA825" i="12" s="1"/>
  <c r="L825" i="12"/>
  <c r="AB825" i="12" s="1"/>
  <c r="M825" i="12"/>
  <c r="AC825" i="12" s="1"/>
  <c r="N825" i="12"/>
  <c r="AD825" i="12" s="1"/>
  <c r="O825" i="12"/>
  <c r="D826" i="12"/>
  <c r="T826" i="12" s="1"/>
  <c r="E826" i="12"/>
  <c r="U826" i="12" s="1"/>
  <c r="F826" i="12"/>
  <c r="V826" i="12" s="1"/>
  <c r="G826" i="12"/>
  <c r="W826" i="12" s="1"/>
  <c r="H826" i="12"/>
  <c r="X826" i="12" s="1"/>
  <c r="I826" i="12"/>
  <c r="Y826" i="12" s="1"/>
  <c r="J826" i="12"/>
  <c r="Z826" i="12" s="1"/>
  <c r="K826" i="12"/>
  <c r="L826" i="12"/>
  <c r="AB826" i="12" s="1"/>
  <c r="M826" i="12"/>
  <c r="AC826" i="12" s="1"/>
  <c r="N826" i="12"/>
  <c r="AD826" i="12" s="1"/>
  <c r="O826" i="12"/>
  <c r="D827" i="12"/>
  <c r="T827" i="12" s="1"/>
  <c r="E827" i="12"/>
  <c r="U827" i="12" s="1"/>
  <c r="F827" i="12"/>
  <c r="V827" i="12" s="1"/>
  <c r="G827" i="12"/>
  <c r="W827" i="12" s="1"/>
  <c r="H827" i="12"/>
  <c r="X827" i="12" s="1"/>
  <c r="I827" i="12"/>
  <c r="Y827" i="12" s="1"/>
  <c r="J827" i="12"/>
  <c r="Z827" i="12" s="1"/>
  <c r="K827" i="12"/>
  <c r="AA827" i="12" s="1"/>
  <c r="L827" i="12"/>
  <c r="AB827" i="12" s="1"/>
  <c r="M827" i="12"/>
  <c r="AC827" i="12" s="1"/>
  <c r="N827" i="12"/>
  <c r="AD827" i="12" s="1"/>
  <c r="O827" i="12"/>
  <c r="D828" i="12"/>
  <c r="T828" i="12" s="1"/>
  <c r="E828" i="12"/>
  <c r="U828" i="12" s="1"/>
  <c r="F828" i="12"/>
  <c r="V828" i="12" s="1"/>
  <c r="G828" i="12"/>
  <c r="W828" i="12" s="1"/>
  <c r="H828" i="12"/>
  <c r="X828" i="12" s="1"/>
  <c r="I828" i="12"/>
  <c r="Y828" i="12" s="1"/>
  <c r="J828" i="12"/>
  <c r="Z828" i="12" s="1"/>
  <c r="K828" i="12"/>
  <c r="AA828" i="12" s="1"/>
  <c r="L828" i="12"/>
  <c r="AB828" i="12" s="1"/>
  <c r="M828" i="12"/>
  <c r="AC828" i="12" s="1"/>
  <c r="N828" i="12"/>
  <c r="AD828" i="12" s="1"/>
  <c r="O828" i="12"/>
  <c r="D829" i="12"/>
  <c r="T829" i="12" s="1"/>
  <c r="E829" i="12"/>
  <c r="U829" i="12" s="1"/>
  <c r="F829" i="12"/>
  <c r="V829" i="12" s="1"/>
  <c r="G829" i="12"/>
  <c r="W829" i="12" s="1"/>
  <c r="H829" i="12"/>
  <c r="X829" i="12" s="1"/>
  <c r="I829" i="12"/>
  <c r="Y829" i="12" s="1"/>
  <c r="J829" i="12"/>
  <c r="Z829" i="12" s="1"/>
  <c r="K829" i="12"/>
  <c r="AA829" i="12" s="1"/>
  <c r="L829" i="12"/>
  <c r="AB829" i="12" s="1"/>
  <c r="M829" i="12"/>
  <c r="AC829" i="12" s="1"/>
  <c r="N829" i="12"/>
  <c r="AD829" i="12" s="1"/>
  <c r="O829" i="12"/>
  <c r="D830" i="12"/>
  <c r="T830" i="12" s="1"/>
  <c r="E830" i="12"/>
  <c r="U830" i="12" s="1"/>
  <c r="F830" i="12"/>
  <c r="V830" i="12" s="1"/>
  <c r="G830" i="12"/>
  <c r="W830" i="12" s="1"/>
  <c r="H830" i="12"/>
  <c r="X830" i="12" s="1"/>
  <c r="I830" i="12"/>
  <c r="Y830" i="12" s="1"/>
  <c r="J830" i="12"/>
  <c r="Z830" i="12" s="1"/>
  <c r="K830" i="12"/>
  <c r="AA830" i="12" s="1"/>
  <c r="L830" i="12"/>
  <c r="AB830" i="12" s="1"/>
  <c r="M830" i="12"/>
  <c r="AC830" i="12" s="1"/>
  <c r="N830" i="12"/>
  <c r="AD830" i="12" s="1"/>
  <c r="O830" i="12"/>
  <c r="D831" i="12"/>
  <c r="T831" i="12" s="1"/>
  <c r="E831" i="12"/>
  <c r="U831" i="12" s="1"/>
  <c r="F831" i="12"/>
  <c r="V831" i="12" s="1"/>
  <c r="G831" i="12"/>
  <c r="W831" i="12" s="1"/>
  <c r="H831" i="12"/>
  <c r="X831" i="12" s="1"/>
  <c r="I831" i="12"/>
  <c r="Y831" i="12" s="1"/>
  <c r="J831" i="12"/>
  <c r="Z831" i="12" s="1"/>
  <c r="K831" i="12"/>
  <c r="AA831" i="12" s="1"/>
  <c r="L831" i="12"/>
  <c r="AB831" i="12" s="1"/>
  <c r="M831" i="12"/>
  <c r="N831" i="12"/>
  <c r="AD831" i="12" s="1"/>
  <c r="O831" i="12"/>
  <c r="D832" i="12"/>
  <c r="T832" i="12" s="1"/>
  <c r="E832" i="12"/>
  <c r="U832" i="12" s="1"/>
  <c r="F832" i="12"/>
  <c r="V832" i="12" s="1"/>
  <c r="G832" i="12"/>
  <c r="W832" i="12" s="1"/>
  <c r="H832" i="12"/>
  <c r="X832" i="12" s="1"/>
  <c r="I832" i="12"/>
  <c r="Y832" i="12" s="1"/>
  <c r="J832" i="12"/>
  <c r="Z832" i="12" s="1"/>
  <c r="K832" i="12"/>
  <c r="AA832" i="12" s="1"/>
  <c r="L832" i="12"/>
  <c r="AB832" i="12" s="1"/>
  <c r="M832" i="12"/>
  <c r="AC832" i="12" s="1"/>
  <c r="N832" i="12"/>
  <c r="AD832" i="12" s="1"/>
  <c r="O832" i="12"/>
  <c r="D833" i="12"/>
  <c r="T833" i="12" s="1"/>
  <c r="E833" i="12"/>
  <c r="U833" i="12" s="1"/>
  <c r="F833" i="12"/>
  <c r="V833" i="12" s="1"/>
  <c r="G833" i="12"/>
  <c r="W833" i="12" s="1"/>
  <c r="H833" i="12"/>
  <c r="X833" i="12" s="1"/>
  <c r="I833" i="12"/>
  <c r="Y833" i="12" s="1"/>
  <c r="J833" i="12"/>
  <c r="Z833" i="12" s="1"/>
  <c r="K833" i="12"/>
  <c r="AA833" i="12" s="1"/>
  <c r="L833" i="12"/>
  <c r="AB833" i="12" s="1"/>
  <c r="M833" i="12"/>
  <c r="AC833" i="12" s="1"/>
  <c r="N833" i="12"/>
  <c r="AD833" i="12" s="1"/>
  <c r="O833" i="12"/>
  <c r="D834" i="12"/>
  <c r="E834" i="12"/>
  <c r="U834" i="12" s="1"/>
  <c r="F834" i="12"/>
  <c r="V834" i="12" s="1"/>
  <c r="G834" i="12"/>
  <c r="W834" i="12" s="1"/>
  <c r="H834" i="12"/>
  <c r="X834" i="12" s="1"/>
  <c r="I834" i="12"/>
  <c r="Y834" i="12" s="1"/>
  <c r="J834" i="12"/>
  <c r="Z834" i="12" s="1"/>
  <c r="K834" i="12"/>
  <c r="AA834" i="12" s="1"/>
  <c r="L834" i="12"/>
  <c r="AB834" i="12" s="1"/>
  <c r="M834" i="12"/>
  <c r="AC834" i="12" s="1"/>
  <c r="N834" i="12"/>
  <c r="AD834" i="12" s="1"/>
  <c r="O834" i="12"/>
  <c r="D835" i="12"/>
  <c r="T835" i="12" s="1"/>
  <c r="E835" i="12"/>
  <c r="U835" i="12" s="1"/>
  <c r="F835" i="12"/>
  <c r="V835" i="12" s="1"/>
  <c r="G835" i="12"/>
  <c r="W835" i="12" s="1"/>
  <c r="H835" i="12"/>
  <c r="X835" i="12" s="1"/>
  <c r="I835" i="12"/>
  <c r="Y835" i="12" s="1"/>
  <c r="J835" i="12"/>
  <c r="Z835" i="12" s="1"/>
  <c r="K835" i="12"/>
  <c r="AA835" i="12" s="1"/>
  <c r="L835" i="12"/>
  <c r="AB835" i="12" s="1"/>
  <c r="M835" i="12"/>
  <c r="AC835" i="12" s="1"/>
  <c r="N835" i="12"/>
  <c r="AD835" i="12" s="1"/>
  <c r="O835" i="12"/>
  <c r="D836" i="12"/>
  <c r="T836" i="12" s="1"/>
  <c r="E836" i="12"/>
  <c r="U836" i="12" s="1"/>
  <c r="F836" i="12"/>
  <c r="V836" i="12" s="1"/>
  <c r="G836" i="12"/>
  <c r="W836" i="12" s="1"/>
  <c r="H836" i="12"/>
  <c r="X836" i="12" s="1"/>
  <c r="I836" i="12"/>
  <c r="Y836" i="12" s="1"/>
  <c r="J836" i="12"/>
  <c r="Z836" i="12" s="1"/>
  <c r="K836" i="12"/>
  <c r="AA836" i="12" s="1"/>
  <c r="L836" i="12"/>
  <c r="AB836" i="12" s="1"/>
  <c r="M836" i="12"/>
  <c r="AC836" i="12" s="1"/>
  <c r="N836" i="12"/>
  <c r="AD836" i="12" s="1"/>
  <c r="O836" i="12"/>
  <c r="D837" i="12"/>
  <c r="T837" i="12" s="1"/>
  <c r="E837" i="12"/>
  <c r="U837" i="12" s="1"/>
  <c r="F837" i="12"/>
  <c r="V837" i="12" s="1"/>
  <c r="G837" i="12"/>
  <c r="W837" i="12" s="1"/>
  <c r="H837" i="12"/>
  <c r="X837" i="12" s="1"/>
  <c r="I837" i="12"/>
  <c r="Y837" i="12" s="1"/>
  <c r="J837" i="12"/>
  <c r="Z837" i="12" s="1"/>
  <c r="K837" i="12"/>
  <c r="AA837" i="12" s="1"/>
  <c r="L837" i="12"/>
  <c r="AB837" i="12" s="1"/>
  <c r="M837" i="12"/>
  <c r="AC837" i="12" s="1"/>
  <c r="N837" i="12"/>
  <c r="AD837" i="12" s="1"/>
  <c r="O837" i="12"/>
  <c r="D838" i="12"/>
  <c r="T838" i="12" s="1"/>
  <c r="E838" i="12"/>
  <c r="U838" i="12" s="1"/>
  <c r="F838" i="12"/>
  <c r="V838" i="12" s="1"/>
  <c r="G838" i="12"/>
  <c r="W838" i="12" s="1"/>
  <c r="H838" i="12"/>
  <c r="X838" i="12" s="1"/>
  <c r="I838" i="12"/>
  <c r="Y838" i="12" s="1"/>
  <c r="J838" i="12"/>
  <c r="Z838" i="12" s="1"/>
  <c r="K838" i="12"/>
  <c r="AA838" i="12" s="1"/>
  <c r="L838" i="12"/>
  <c r="AB838" i="12" s="1"/>
  <c r="M838" i="12"/>
  <c r="AC838" i="12" s="1"/>
  <c r="N838" i="12"/>
  <c r="AD838" i="12" s="1"/>
  <c r="O838" i="12"/>
  <c r="E810" i="12"/>
  <c r="U810" i="12" s="1"/>
  <c r="F810" i="12"/>
  <c r="V810" i="12" s="1"/>
  <c r="G810" i="12"/>
  <c r="W810" i="12" s="1"/>
  <c r="H810" i="12"/>
  <c r="X810" i="12" s="1"/>
  <c r="I810" i="12"/>
  <c r="Y810" i="12" s="1"/>
  <c r="J810" i="12"/>
  <c r="Z810" i="12" s="1"/>
  <c r="K810" i="12"/>
  <c r="AA810" i="12" s="1"/>
  <c r="L810" i="12"/>
  <c r="AB810" i="12" s="1"/>
  <c r="M810" i="12"/>
  <c r="AC810" i="12" s="1"/>
  <c r="N810" i="12"/>
  <c r="O810" i="12"/>
  <c r="D810" i="12"/>
  <c r="T810" i="12" s="1"/>
  <c r="D776" i="12"/>
  <c r="E776" i="12"/>
  <c r="F776" i="12"/>
  <c r="G776" i="12"/>
  <c r="H776" i="12"/>
  <c r="I776" i="12"/>
  <c r="J776" i="12"/>
  <c r="K776" i="12"/>
  <c r="L776" i="12"/>
  <c r="M776" i="12"/>
  <c r="N776" i="12"/>
  <c r="O776" i="12"/>
  <c r="D777" i="12"/>
  <c r="E777" i="12"/>
  <c r="F777" i="12"/>
  <c r="G777" i="12"/>
  <c r="H777" i="12"/>
  <c r="I777" i="12"/>
  <c r="J777" i="12"/>
  <c r="K777" i="12"/>
  <c r="L777" i="12"/>
  <c r="M777" i="12"/>
  <c r="N777" i="12"/>
  <c r="O777" i="12"/>
  <c r="D778" i="12"/>
  <c r="E778" i="12"/>
  <c r="F778" i="12"/>
  <c r="G778" i="12"/>
  <c r="H778" i="12"/>
  <c r="I778" i="12"/>
  <c r="J778" i="12"/>
  <c r="K778" i="12"/>
  <c r="L778" i="12"/>
  <c r="M778" i="12"/>
  <c r="N778" i="12"/>
  <c r="O778" i="12"/>
  <c r="D779" i="12"/>
  <c r="E779" i="12"/>
  <c r="F779" i="12"/>
  <c r="G779" i="12"/>
  <c r="H779" i="12"/>
  <c r="I779" i="12"/>
  <c r="J779" i="12"/>
  <c r="K779" i="12"/>
  <c r="L779" i="12"/>
  <c r="M779" i="12"/>
  <c r="N779" i="12"/>
  <c r="O779" i="12"/>
  <c r="D780" i="12"/>
  <c r="E780" i="12"/>
  <c r="F780" i="12"/>
  <c r="G780" i="12"/>
  <c r="H780" i="12"/>
  <c r="I780" i="12"/>
  <c r="J780" i="12"/>
  <c r="K780" i="12"/>
  <c r="L780" i="12"/>
  <c r="M780" i="12"/>
  <c r="N780" i="12"/>
  <c r="O780" i="12"/>
  <c r="D781" i="12"/>
  <c r="E781" i="12"/>
  <c r="F781" i="12"/>
  <c r="G781" i="12"/>
  <c r="H781" i="12"/>
  <c r="I781" i="12"/>
  <c r="J781" i="12"/>
  <c r="K781" i="12"/>
  <c r="L781" i="12"/>
  <c r="M781" i="12"/>
  <c r="N781" i="12"/>
  <c r="O781" i="12"/>
  <c r="D782" i="12"/>
  <c r="E782" i="12"/>
  <c r="F782" i="12"/>
  <c r="G782" i="12"/>
  <c r="H782" i="12"/>
  <c r="I782" i="12"/>
  <c r="J782" i="12"/>
  <c r="K782" i="12"/>
  <c r="L782" i="12"/>
  <c r="M782" i="12"/>
  <c r="N782" i="12"/>
  <c r="O782" i="12"/>
  <c r="D783" i="12"/>
  <c r="E783" i="12"/>
  <c r="F783" i="12"/>
  <c r="G783" i="12"/>
  <c r="H783" i="12"/>
  <c r="I783" i="12"/>
  <c r="J783" i="12"/>
  <c r="K783" i="12"/>
  <c r="L783" i="12"/>
  <c r="M783" i="12"/>
  <c r="N783" i="12"/>
  <c r="O783" i="12"/>
  <c r="D784" i="12"/>
  <c r="E784" i="12"/>
  <c r="F784" i="12"/>
  <c r="G784" i="12"/>
  <c r="H784" i="12"/>
  <c r="I784" i="12"/>
  <c r="J784" i="12"/>
  <c r="K784" i="12"/>
  <c r="L784" i="12"/>
  <c r="M784" i="12"/>
  <c r="N784" i="12"/>
  <c r="O784" i="12"/>
  <c r="D785" i="12"/>
  <c r="E785" i="12"/>
  <c r="F785" i="12"/>
  <c r="G785" i="12"/>
  <c r="H785" i="12"/>
  <c r="I785" i="12"/>
  <c r="J785" i="12"/>
  <c r="K785" i="12"/>
  <c r="L785" i="12"/>
  <c r="M785" i="12"/>
  <c r="N785" i="12"/>
  <c r="O785" i="12"/>
  <c r="D786" i="12"/>
  <c r="E786" i="12"/>
  <c r="F786" i="12"/>
  <c r="G786" i="12"/>
  <c r="H786" i="12"/>
  <c r="I786" i="12"/>
  <c r="J786" i="12"/>
  <c r="K786" i="12"/>
  <c r="L786" i="12"/>
  <c r="M786" i="12"/>
  <c r="N786" i="12"/>
  <c r="O786" i="12"/>
  <c r="D787" i="12"/>
  <c r="E787" i="12"/>
  <c r="F787" i="12"/>
  <c r="G787" i="12"/>
  <c r="H787" i="12"/>
  <c r="I787" i="12"/>
  <c r="J787" i="12"/>
  <c r="K787" i="12"/>
  <c r="L787" i="12"/>
  <c r="M787" i="12"/>
  <c r="N787" i="12"/>
  <c r="O787" i="12"/>
  <c r="D788" i="12"/>
  <c r="E788" i="12"/>
  <c r="F788" i="12"/>
  <c r="G788" i="12"/>
  <c r="H788" i="12"/>
  <c r="I788" i="12"/>
  <c r="J788" i="12"/>
  <c r="K788" i="12"/>
  <c r="L788" i="12"/>
  <c r="M788" i="12"/>
  <c r="N788" i="12"/>
  <c r="O788" i="12"/>
  <c r="D789" i="12"/>
  <c r="E789" i="12"/>
  <c r="F789" i="12"/>
  <c r="G789" i="12"/>
  <c r="H789" i="12"/>
  <c r="I789" i="12"/>
  <c r="J789" i="12"/>
  <c r="K789" i="12"/>
  <c r="L789" i="12"/>
  <c r="M789" i="12"/>
  <c r="N789" i="12"/>
  <c r="O789" i="12"/>
  <c r="D790" i="12"/>
  <c r="E790" i="12"/>
  <c r="F790" i="12"/>
  <c r="G790" i="12"/>
  <c r="H790" i="12"/>
  <c r="I790" i="12"/>
  <c r="J790" i="12"/>
  <c r="K790" i="12"/>
  <c r="L790" i="12"/>
  <c r="M790" i="12"/>
  <c r="N790" i="12"/>
  <c r="O790" i="12"/>
  <c r="D791" i="12"/>
  <c r="E791" i="12"/>
  <c r="F791" i="12"/>
  <c r="G791" i="12"/>
  <c r="H791" i="12"/>
  <c r="I791" i="12"/>
  <c r="J791" i="12"/>
  <c r="K791" i="12"/>
  <c r="L791" i="12"/>
  <c r="M791" i="12"/>
  <c r="N791" i="12"/>
  <c r="O791" i="12"/>
  <c r="D792" i="12"/>
  <c r="E792" i="12"/>
  <c r="F792" i="12"/>
  <c r="G792" i="12"/>
  <c r="H792" i="12"/>
  <c r="I792" i="12"/>
  <c r="J792" i="12"/>
  <c r="K792" i="12"/>
  <c r="L792" i="12"/>
  <c r="M792" i="12"/>
  <c r="N792" i="12"/>
  <c r="O792" i="12"/>
  <c r="D793" i="12"/>
  <c r="E793" i="12"/>
  <c r="F793" i="12"/>
  <c r="G793" i="12"/>
  <c r="H793" i="12"/>
  <c r="I793" i="12"/>
  <c r="J793" i="12"/>
  <c r="K793" i="12"/>
  <c r="L793" i="12"/>
  <c r="M793" i="12"/>
  <c r="N793" i="12"/>
  <c r="O793" i="12"/>
  <c r="D794" i="12"/>
  <c r="E794" i="12"/>
  <c r="F794" i="12"/>
  <c r="G794" i="12"/>
  <c r="H794" i="12"/>
  <c r="I794" i="12"/>
  <c r="J794" i="12"/>
  <c r="K794" i="12"/>
  <c r="L794" i="12"/>
  <c r="M794" i="12"/>
  <c r="N794" i="12"/>
  <c r="O794" i="12"/>
  <c r="D795" i="12"/>
  <c r="E795" i="12"/>
  <c r="F795" i="12"/>
  <c r="G795" i="12"/>
  <c r="H795" i="12"/>
  <c r="I795" i="12"/>
  <c r="J795" i="12"/>
  <c r="K795" i="12"/>
  <c r="L795" i="12"/>
  <c r="M795" i="12"/>
  <c r="N795" i="12"/>
  <c r="O795" i="12"/>
  <c r="D796" i="12"/>
  <c r="E796" i="12"/>
  <c r="F796" i="12"/>
  <c r="G796" i="12"/>
  <c r="H796" i="12"/>
  <c r="I796" i="12"/>
  <c r="J796" i="12"/>
  <c r="K796" i="12"/>
  <c r="L796" i="12"/>
  <c r="M796" i="12"/>
  <c r="N796" i="12"/>
  <c r="O796" i="12"/>
  <c r="D797" i="12"/>
  <c r="E797" i="12"/>
  <c r="F797" i="12"/>
  <c r="G797" i="12"/>
  <c r="H797" i="12"/>
  <c r="I797" i="12"/>
  <c r="J797" i="12"/>
  <c r="K797" i="12"/>
  <c r="L797" i="12"/>
  <c r="M797" i="12"/>
  <c r="N797" i="12"/>
  <c r="O797" i="12"/>
  <c r="D798" i="12"/>
  <c r="E798" i="12"/>
  <c r="F798" i="12"/>
  <c r="G798" i="12"/>
  <c r="H798" i="12"/>
  <c r="I798" i="12"/>
  <c r="J798" i="12"/>
  <c r="K798" i="12"/>
  <c r="L798" i="12"/>
  <c r="M798" i="12"/>
  <c r="N798" i="12"/>
  <c r="O798" i="12"/>
  <c r="D799" i="12"/>
  <c r="E799" i="12"/>
  <c r="F799" i="12"/>
  <c r="G799" i="12"/>
  <c r="H799" i="12"/>
  <c r="I799" i="12"/>
  <c r="J799" i="12"/>
  <c r="K799" i="12"/>
  <c r="L799" i="12"/>
  <c r="M799" i="12"/>
  <c r="N799" i="12"/>
  <c r="O799" i="12"/>
  <c r="D800" i="12"/>
  <c r="E800" i="12"/>
  <c r="F800" i="12"/>
  <c r="G800" i="12"/>
  <c r="H800" i="12"/>
  <c r="I800" i="12"/>
  <c r="J800" i="12"/>
  <c r="K800" i="12"/>
  <c r="L800" i="12"/>
  <c r="M800" i="12"/>
  <c r="N800" i="12"/>
  <c r="O800" i="12"/>
  <c r="D801" i="12"/>
  <c r="E801" i="12"/>
  <c r="F801" i="12"/>
  <c r="G801" i="12"/>
  <c r="H801" i="12"/>
  <c r="I801" i="12"/>
  <c r="J801" i="12"/>
  <c r="K801" i="12"/>
  <c r="L801" i="12"/>
  <c r="M801" i="12"/>
  <c r="N801" i="12"/>
  <c r="O801" i="12"/>
  <c r="D802" i="12"/>
  <c r="E802" i="12"/>
  <c r="F802" i="12"/>
  <c r="G802" i="12"/>
  <c r="H802" i="12"/>
  <c r="I802" i="12"/>
  <c r="J802" i="12"/>
  <c r="K802" i="12"/>
  <c r="L802" i="12"/>
  <c r="M802" i="12"/>
  <c r="N802" i="12"/>
  <c r="O802" i="12"/>
  <c r="D803" i="12"/>
  <c r="E803" i="12"/>
  <c r="F803" i="12"/>
  <c r="G803" i="12"/>
  <c r="H803" i="12"/>
  <c r="I803" i="12"/>
  <c r="J803" i="12"/>
  <c r="K803" i="12"/>
  <c r="L803" i="12"/>
  <c r="M803" i="12"/>
  <c r="N803" i="12"/>
  <c r="O803" i="12"/>
  <c r="E775" i="12"/>
  <c r="F775" i="12"/>
  <c r="G775" i="12"/>
  <c r="H775" i="12"/>
  <c r="I775" i="12"/>
  <c r="J775" i="12"/>
  <c r="K775" i="12"/>
  <c r="L775" i="12"/>
  <c r="M775" i="12"/>
  <c r="N775" i="12"/>
  <c r="O775" i="12"/>
  <c r="D775" i="12"/>
  <c r="D746" i="12"/>
  <c r="E746" i="12"/>
  <c r="F746" i="12"/>
  <c r="G746" i="12"/>
  <c r="H746" i="12"/>
  <c r="I746" i="12"/>
  <c r="J746" i="12"/>
  <c r="K746" i="12"/>
  <c r="L746" i="12"/>
  <c r="M746" i="12"/>
  <c r="N746" i="12"/>
  <c r="O746" i="12"/>
  <c r="D747" i="12"/>
  <c r="E747" i="12"/>
  <c r="F747" i="12"/>
  <c r="G747" i="12"/>
  <c r="H747" i="12"/>
  <c r="I747" i="12"/>
  <c r="J747" i="12"/>
  <c r="K747" i="12"/>
  <c r="L747" i="12"/>
  <c r="M747" i="12"/>
  <c r="N747" i="12"/>
  <c r="O747" i="12"/>
  <c r="D748" i="12"/>
  <c r="E748" i="12"/>
  <c r="F748" i="12"/>
  <c r="G748" i="12"/>
  <c r="H748" i="12"/>
  <c r="I748" i="12"/>
  <c r="J748" i="12"/>
  <c r="K748" i="12"/>
  <c r="L748" i="12"/>
  <c r="M748" i="12"/>
  <c r="N748" i="12"/>
  <c r="O748" i="12"/>
  <c r="D749" i="12"/>
  <c r="E749" i="12"/>
  <c r="F749" i="12"/>
  <c r="G749" i="12"/>
  <c r="H749" i="12"/>
  <c r="I749" i="12"/>
  <c r="J749" i="12"/>
  <c r="K749" i="12"/>
  <c r="L749" i="12"/>
  <c r="M749" i="12"/>
  <c r="N749" i="12"/>
  <c r="O749" i="12"/>
  <c r="D750" i="12"/>
  <c r="E750" i="12"/>
  <c r="F750" i="12"/>
  <c r="G750" i="12"/>
  <c r="H750" i="12"/>
  <c r="I750" i="12"/>
  <c r="J750" i="12"/>
  <c r="K750" i="12"/>
  <c r="L750" i="12"/>
  <c r="M750" i="12"/>
  <c r="N750" i="12"/>
  <c r="O750" i="12"/>
  <c r="D751" i="12"/>
  <c r="E751" i="12"/>
  <c r="F751" i="12"/>
  <c r="G751" i="12"/>
  <c r="H751" i="12"/>
  <c r="I751" i="12"/>
  <c r="J751" i="12"/>
  <c r="K751" i="12"/>
  <c r="L751" i="12"/>
  <c r="M751" i="12"/>
  <c r="N751" i="12"/>
  <c r="O751" i="12"/>
  <c r="D752" i="12"/>
  <c r="E752" i="12"/>
  <c r="F752" i="12"/>
  <c r="G752" i="12"/>
  <c r="H752" i="12"/>
  <c r="I752" i="12"/>
  <c r="J752" i="12"/>
  <c r="K752" i="12"/>
  <c r="L752" i="12"/>
  <c r="M752" i="12"/>
  <c r="N752" i="12"/>
  <c r="O752" i="12"/>
  <c r="D753" i="12"/>
  <c r="E753" i="12"/>
  <c r="F753" i="12"/>
  <c r="G753" i="12"/>
  <c r="H753" i="12"/>
  <c r="I753" i="12"/>
  <c r="J753" i="12"/>
  <c r="K753" i="12"/>
  <c r="L753" i="12"/>
  <c r="M753" i="12"/>
  <c r="N753" i="12"/>
  <c r="O753" i="12"/>
  <c r="D754" i="12"/>
  <c r="E754" i="12"/>
  <c r="F754" i="12"/>
  <c r="G754" i="12"/>
  <c r="H754" i="12"/>
  <c r="I754" i="12"/>
  <c r="J754" i="12"/>
  <c r="K754" i="12"/>
  <c r="L754" i="12"/>
  <c r="M754" i="12"/>
  <c r="N754" i="12"/>
  <c r="O754" i="12"/>
  <c r="D755" i="12"/>
  <c r="E755" i="12"/>
  <c r="F755" i="12"/>
  <c r="G755" i="12"/>
  <c r="H755" i="12"/>
  <c r="I755" i="12"/>
  <c r="J755" i="12"/>
  <c r="K755" i="12"/>
  <c r="L755" i="12"/>
  <c r="M755" i="12"/>
  <c r="N755" i="12"/>
  <c r="O755" i="12"/>
  <c r="D756" i="12"/>
  <c r="E756" i="12"/>
  <c r="F756" i="12"/>
  <c r="G756" i="12"/>
  <c r="H756" i="12"/>
  <c r="I756" i="12"/>
  <c r="J756" i="12"/>
  <c r="K756" i="12"/>
  <c r="L756" i="12"/>
  <c r="M756" i="12"/>
  <c r="N756" i="12"/>
  <c r="O756" i="12"/>
  <c r="D757" i="12"/>
  <c r="E757" i="12"/>
  <c r="F757" i="12"/>
  <c r="G757" i="12"/>
  <c r="H757" i="12"/>
  <c r="I757" i="12"/>
  <c r="J757" i="12"/>
  <c r="K757" i="12"/>
  <c r="L757" i="12"/>
  <c r="M757" i="12"/>
  <c r="N757" i="12"/>
  <c r="O757" i="12"/>
  <c r="D758" i="12"/>
  <c r="E758" i="12"/>
  <c r="F758" i="12"/>
  <c r="G758" i="12"/>
  <c r="H758" i="12"/>
  <c r="I758" i="12"/>
  <c r="J758" i="12"/>
  <c r="K758" i="12"/>
  <c r="L758" i="12"/>
  <c r="M758" i="12"/>
  <c r="N758" i="12"/>
  <c r="O758" i="12"/>
  <c r="D759" i="12"/>
  <c r="E759" i="12"/>
  <c r="F759" i="12"/>
  <c r="G759" i="12"/>
  <c r="H759" i="12"/>
  <c r="I759" i="12"/>
  <c r="J759" i="12"/>
  <c r="K759" i="12"/>
  <c r="L759" i="12"/>
  <c r="M759" i="12"/>
  <c r="N759" i="12"/>
  <c r="O759" i="12"/>
  <c r="D760" i="12"/>
  <c r="E760" i="12"/>
  <c r="F760" i="12"/>
  <c r="G760" i="12"/>
  <c r="H760" i="12"/>
  <c r="I760" i="12"/>
  <c r="J760" i="12"/>
  <c r="K760" i="12"/>
  <c r="L760" i="12"/>
  <c r="M760" i="12"/>
  <c r="N760" i="12"/>
  <c r="O760" i="12"/>
  <c r="D761" i="12"/>
  <c r="E761" i="12"/>
  <c r="F761" i="12"/>
  <c r="G761" i="12"/>
  <c r="H761" i="12"/>
  <c r="I761" i="12"/>
  <c r="J761" i="12"/>
  <c r="K761" i="12"/>
  <c r="L761" i="12"/>
  <c r="M761" i="12"/>
  <c r="N761" i="12"/>
  <c r="O761" i="12"/>
  <c r="D762" i="12"/>
  <c r="E762" i="12"/>
  <c r="F762" i="12"/>
  <c r="G762" i="12"/>
  <c r="H762" i="12"/>
  <c r="I762" i="12"/>
  <c r="J762" i="12"/>
  <c r="K762" i="12"/>
  <c r="L762" i="12"/>
  <c r="M762" i="12"/>
  <c r="N762" i="12"/>
  <c r="O762" i="12"/>
  <c r="D763" i="12"/>
  <c r="E763" i="12"/>
  <c r="F763" i="12"/>
  <c r="G763" i="12"/>
  <c r="H763" i="12"/>
  <c r="I763" i="12"/>
  <c r="J763" i="12"/>
  <c r="K763" i="12"/>
  <c r="L763" i="12"/>
  <c r="M763" i="12"/>
  <c r="N763" i="12"/>
  <c r="O763" i="12"/>
  <c r="D764" i="12"/>
  <c r="E764" i="12"/>
  <c r="F764" i="12"/>
  <c r="G764" i="12"/>
  <c r="H764" i="12"/>
  <c r="I764" i="12"/>
  <c r="J764" i="12"/>
  <c r="K764" i="12"/>
  <c r="L764" i="12"/>
  <c r="M764" i="12"/>
  <c r="N764" i="12"/>
  <c r="O764" i="12"/>
  <c r="D765" i="12"/>
  <c r="E765" i="12"/>
  <c r="F765" i="12"/>
  <c r="G765" i="12"/>
  <c r="H765" i="12"/>
  <c r="I765" i="12"/>
  <c r="J765" i="12"/>
  <c r="K765" i="12"/>
  <c r="L765" i="12"/>
  <c r="M765" i="12"/>
  <c r="N765" i="12"/>
  <c r="O765" i="12"/>
  <c r="D766" i="12"/>
  <c r="E766" i="12"/>
  <c r="F766" i="12"/>
  <c r="G766" i="12"/>
  <c r="H766" i="12"/>
  <c r="I766" i="12"/>
  <c r="J766" i="12"/>
  <c r="K766" i="12"/>
  <c r="L766" i="12"/>
  <c r="M766" i="12"/>
  <c r="N766" i="12"/>
  <c r="O766" i="12"/>
  <c r="D767" i="12"/>
  <c r="E767" i="12"/>
  <c r="F767" i="12"/>
  <c r="G767" i="12"/>
  <c r="H767" i="12"/>
  <c r="I767" i="12"/>
  <c r="J767" i="12"/>
  <c r="K767" i="12"/>
  <c r="L767" i="12"/>
  <c r="M767" i="12"/>
  <c r="N767" i="12"/>
  <c r="O767" i="12"/>
  <c r="D768" i="12"/>
  <c r="E768" i="12"/>
  <c r="F768" i="12"/>
  <c r="G768" i="12"/>
  <c r="H768" i="12"/>
  <c r="I768" i="12"/>
  <c r="J768" i="12"/>
  <c r="K768" i="12"/>
  <c r="L768" i="12"/>
  <c r="M768" i="12"/>
  <c r="N768" i="12"/>
  <c r="O768" i="12"/>
  <c r="D769" i="12"/>
  <c r="E769" i="12"/>
  <c r="F769" i="12"/>
  <c r="G769" i="12"/>
  <c r="H769" i="12"/>
  <c r="I769" i="12"/>
  <c r="J769" i="12"/>
  <c r="K769" i="12"/>
  <c r="L769" i="12"/>
  <c r="M769" i="12"/>
  <c r="N769" i="12"/>
  <c r="O769" i="12"/>
  <c r="D770" i="12"/>
  <c r="E770" i="12"/>
  <c r="F770" i="12"/>
  <c r="G770" i="12"/>
  <c r="H770" i="12"/>
  <c r="I770" i="12"/>
  <c r="J770" i="12"/>
  <c r="K770" i="12"/>
  <c r="L770" i="12"/>
  <c r="M770" i="12"/>
  <c r="N770" i="12"/>
  <c r="O770" i="12"/>
  <c r="D771" i="12"/>
  <c r="E771" i="12"/>
  <c r="F771" i="12"/>
  <c r="G771" i="12"/>
  <c r="H771" i="12"/>
  <c r="I771" i="12"/>
  <c r="J771" i="12"/>
  <c r="K771" i="12"/>
  <c r="L771" i="12"/>
  <c r="M771" i="12"/>
  <c r="N771" i="12"/>
  <c r="O771" i="12"/>
  <c r="D772" i="12"/>
  <c r="E772" i="12"/>
  <c r="F772" i="12"/>
  <c r="G772" i="12"/>
  <c r="H772" i="12"/>
  <c r="I772" i="12"/>
  <c r="J772" i="12"/>
  <c r="K772" i="12"/>
  <c r="L772" i="12"/>
  <c r="M772" i="12"/>
  <c r="N772" i="12"/>
  <c r="O772" i="12"/>
  <c r="D773" i="12"/>
  <c r="E773" i="12"/>
  <c r="F773" i="12"/>
  <c r="G773" i="12"/>
  <c r="H773" i="12"/>
  <c r="I773" i="12"/>
  <c r="J773" i="12"/>
  <c r="K773" i="12"/>
  <c r="L773" i="12"/>
  <c r="M773" i="12"/>
  <c r="N773" i="12"/>
  <c r="O773" i="12"/>
  <c r="E745" i="12"/>
  <c r="F745" i="12"/>
  <c r="G745" i="12"/>
  <c r="H745" i="12"/>
  <c r="I745" i="12"/>
  <c r="J745" i="12"/>
  <c r="K745" i="12"/>
  <c r="L745" i="12"/>
  <c r="M745" i="12"/>
  <c r="N745" i="12"/>
  <c r="O745" i="12"/>
  <c r="D745" i="12"/>
  <c r="AB902" i="12"/>
  <c r="AF874" i="12"/>
  <c r="D709" i="12"/>
  <c r="E709" i="12"/>
  <c r="U709" i="12" s="1"/>
  <c r="F709" i="12"/>
  <c r="V709" i="12" s="1"/>
  <c r="G709" i="12"/>
  <c r="W709" i="12" s="1"/>
  <c r="H709" i="12"/>
  <c r="X709" i="12" s="1"/>
  <c r="I709" i="12"/>
  <c r="Y709" i="12" s="1"/>
  <c r="J709" i="12"/>
  <c r="Z709" i="12" s="1"/>
  <c r="K709" i="12"/>
  <c r="AA709" i="12" s="1"/>
  <c r="L709" i="12"/>
  <c r="AB709" i="12" s="1"/>
  <c r="M709" i="12"/>
  <c r="AC709" i="12" s="1"/>
  <c r="N709" i="12"/>
  <c r="AD709" i="12" s="1"/>
  <c r="O709" i="12"/>
  <c r="AE709" i="12" s="1"/>
  <c r="D710" i="12"/>
  <c r="T710" i="12" s="1"/>
  <c r="E710" i="12"/>
  <c r="U710" i="12" s="1"/>
  <c r="F710" i="12"/>
  <c r="V710" i="12" s="1"/>
  <c r="G710" i="12"/>
  <c r="W710" i="12" s="1"/>
  <c r="H710" i="12"/>
  <c r="X710" i="12" s="1"/>
  <c r="I710" i="12"/>
  <c r="Y710" i="12" s="1"/>
  <c r="J710" i="12"/>
  <c r="Z710" i="12" s="1"/>
  <c r="K710" i="12"/>
  <c r="AA710" i="12" s="1"/>
  <c r="L710" i="12"/>
  <c r="AB710" i="12" s="1"/>
  <c r="M710" i="12"/>
  <c r="AC710" i="12" s="1"/>
  <c r="N710" i="12"/>
  <c r="AD710" i="12" s="1"/>
  <c r="O710" i="12"/>
  <c r="AE710" i="12" s="1"/>
  <c r="D711" i="12"/>
  <c r="T711" i="12" s="1"/>
  <c r="E711" i="12"/>
  <c r="U711" i="12" s="1"/>
  <c r="F711" i="12"/>
  <c r="V711" i="12" s="1"/>
  <c r="G711" i="12"/>
  <c r="W711" i="12" s="1"/>
  <c r="H711" i="12"/>
  <c r="X711" i="12" s="1"/>
  <c r="I711" i="12"/>
  <c r="Y711" i="12" s="1"/>
  <c r="J711" i="12"/>
  <c r="Z711" i="12" s="1"/>
  <c r="K711" i="12"/>
  <c r="AA711" i="12" s="1"/>
  <c r="L711" i="12"/>
  <c r="AB711" i="12" s="1"/>
  <c r="M711" i="12"/>
  <c r="AC711" i="12" s="1"/>
  <c r="N711" i="12"/>
  <c r="AD711" i="12" s="1"/>
  <c r="O711" i="12"/>
  <c r="AE711" i="12" s="1"/>
  <c r="D712" i="12"/>
  <c r="T712" i="12" s="1"/>
  <c r="E712" i="12"/>
  <c r="U712" i="12" s="1"/>
  <c r="F712" i="12"/>
  <c r="G712" i="12"/>
  <c r="W712" i="12" s="1"/>
  <c r="H712" i="12"/>
  <c r="X712" i="12" s="1"/>
  <c r="I712" i="12"/>
  <c r="Y712" i="12" s="1"/>
  <c r="J712" i="12"/>
  <c r="Z712" i="12" s="1"/>
  <c r="K712" i="12"/>
  <c r="AA712" i="12" s="1"/>
  <c r="L712" i="12"/>
  <c r="AB712" i="12" s="1"/>
  <c r="M712" i="12"/>
  <c r="AC712" i="12" s="1"/>
  <c r="N712" i="12"/>
  <c r="AD712" i="12" s="1"/>
  <c r="O712" i="12"/>
  <c r="AE712" i="12" s="1"/>
  <c r="D713" i="12"/>
  <c r="T713" i="12" s="1"/>
  <c r="E713" i="12"/>
  <c r="U713" i="12" s="1"/>
  <c r="F713" i="12"/>
  <c r="V713" i="12" s="1"/>
  <c r="G713" i="12"/>
  <c r="W713" i="12" s="1"/>
  <c r="H713" i="12"/>
  <c r="X713" i="12" s="1"/>
  <c r="I713" i="12"/>
  <c r="Y713" i="12" s="1"/>
  <c r="J713" i="12"/>
  <c r="Z713" i="12" s="1"/>
  <c r="K713" i="12"/>
  <c r="AA713" i="12" s="1"/>
  <c r="L713" i="12"/>
  <c r="AB713" i="12" s="1"/>
  <c r="M713" i="12"/>
  <c r="AC713" i="12" s="1"/>
  <c r="N713" i="12"/>
  <c r="AD713" i="12" s="1"/>
  <c r="O713" i="12"/>
  <c r="AE713" i="12" s="1"/>
  <c r="D714" i="12"/>
  <c r="T714" i="12" s="1"/>
  <c r="E714" i="12"/>
  <c r="U714" i="12" s="1"/>
  <c r="F714" i="12"/>
  <c r="V714" i="12" s="1"/>
  <c r="G714" i="12"/>
  <c r="W714" i="12" s="1"/>
  <c r="H714" i="12"/>
  <c r="I714" i="12"/>
  <c r="Y714" i="12" s="1"/>
  <c r="J714" i="12"/>
  <c r="Z714" i="12" s="1"/>
  <c r="K714" i="12"/>
  <c r="AA714" i="12" s="1"/>
  <c r="L714" i="12"/>
  <c r="AB714" i="12" s="1"/>
  <c r="M714" i="12"/>
  <c r="AC714" i="12" s="1"/>
  <c r="N714" i="12"/>
  <c r="AD714" i="12" s="1"/>
  <c r="O714" i="12"/>
  <c r="AE714" i="12" s="1"/>
  <c r="D715" i="12"/>
  <c r="T715" i="12" s="1"/>
  <c r="E715" i="12"/>
  <c r="U715" i="12" s="1"/>
  <c r="F715" i="12"/>
  <c r="V715" i="12" s="1"/>
  <c r="G715" i="12"/>
  <c r="W715" i="12" s="1"/>
  <c r="H715" i="12"/>
  <c r="X715" i="12" s="1"/>
  <c r="I715" i="12"/>
  <c r="Y715" i="12" s="1"/>
  <c r="J715" i="12"/>
  <c r="Z715" i="12" s="1"/>
  <c r="K715" i="12"/>
  <c r="AA715" i="12" s="1"/>
  <c r="L715" i="12"/>
  <c r="AB715" i="12" s="1"/>
  <c r="M715" i="12"/>
  <c r="AC715" i="12" s="1"/>
  <c r="N715" i="12"/>
  <c r="O715" i="12"/>
  <c r="AE715" i="12" s="1"/>
  <c r="D716" i="12"/>
  <c r="E716" i="12"/>
  <c r="U716" i="12" s="1"/>
  <c r="F716" i="12"/>
  <c r="V716" i="12" s="1"/>
  <c r="G716" i="12"/>
  <c r="W716" i="12" s="1"/>
  <c r="H716" i="12"/>
  <c r="X716" i="12" s="1"/>
  <c r="I716" i="12"/>
  <c r="Y716" i="12" s="1"/>
  <c r="J716" i="12"/>
  <c r="Z716" i="12" s="1"/>
  <c r="K716" i="12"/>
  <c r="AA716" i="12" s="1"/>
  <c r="L716" i="12"/>
  <c r="AB716" i="12" s="1"/>
  <c r="M716" i="12"/>
  <c r="AC716" i="12" s="1"/>
  <c r="N716" i="12"/>
  <c r="AD716" i="12" s="1"/>
  <c r="O716" i="12"/>
  <c r="AE716" i="12" s="1"/>
  <c r="D717" i="12"/>
  <c r="T717" i="12" s="1"/>
  <c r="E717" i="12"/>
  <c r="U717" i="12" s="1"/>
  <c r="F717" i="12"/>
  <c r="V717" i="12" s="1"/>
  <c r="G717" i="12"/>
  <c r="W717" i="12" s="1"/>
  <c r="H717" i="12"/>
  <c r="X717" i="12" s="1"/>
  <c r="I717" i="12"/>
  <c r="Y717" i="12" s="1"/>
  <c r="J717" i="12"/>
  <c r="Z717" i="12" s="1"/>
  <c r="K717" i="12"/>
  <c r="AA717" i="12" s="1"/>
  <c r="L717" i="12"/>
  <c r="AB717" i="12" s="1"/>
  <c r="M717" i="12"/>
  <c r="AC717" i="12" s="1"/>
  <c r="N717" i="12"/>
  <c r="AD717" i="12" s="1"/>
  <c r="O717" i="12"/>
  <c r="AE717" i="12" s="1"/>
  <c r="D718" i="12"/>
  <c r="T718" i="12" s="1"/>
  <c r="E718" i="12"/>
  <c r="F718" i="12"/>
  <c r="V718" i="12" s="1"/>
  <c r="G718" i="12"/>
  <c r="W718" i="12" s="1"/>
  <c r="H718" i="12"/>
  <c r="X718" i="12" s="1"/>
  <c r="I718" i="12"/>
  <c r="Y718" i="12" s="1"/>
  <c r="J718" i="12"/>
  <c r="Z718" i="12" s="1"/>
  <c r="K718" i="12"/>
  <c r="AA718" i="12" s="1"/>
  <c r="L718" i="12"/>
  <c r="AB718" i="12" s="1"/>
  <c r="M718" i="12"/>
  <c r="AC718" i="12" s="1"/>
  <c r="N718" i="12"/>
  <c r="AD718" i="12" s="1"/>
  <c r="O718" i="12"/>
  <c r="AE718" i="12" s="1"/>
  <c r="D719" i="12"/>
  <c r="T719" i="12" s="1"/>
  <c r="E719" i="12"/>
  <c r="U719" i="12" s="1"/>
  <c r="F719" i="12"/>
  <c r="V719" i="12" s="1"/>
  <c r="G719" i="12"/>
  <c r="W719" i="12" s="1"/>
  <c r="H719" i="12"/>
  <c r="X719" i="12" s="1"/>
  <c r="I719" i="12"/>
  <c r="Y719" i="12" s="1"/>
  <c r="J719" i="12"/>
  <c r="Z719" i="12" s="1"/>
  <c r="K719" i="12"/>
  <c r="AA719" i="12" s="1"/>
  <c r="L719" i="12"/>
  <c r="AB719" i="12" s="1"/>
  <c r="M719" i="12"/>
  <c r="AC719" i="12" s="1"/>
  <c r="N719" i="12"/>
  <c r="AD719" i="12" s="1"/>
  <c r="O719" i="12"/>
  <c r="AE719" i="12" s="1"/>
  <c r="D720" i="12"/>
  <c r="T720" i="12" s="1"/>
  <c r="E720" i="12"/>
  <c r="U720" i="12" s="1"/>
  <c r="F720" i="12"/>
  <c r="V720" i="12" s="1"/>
  <c r="G720" i="12"/>
  <c r="W720" i="12" s="1"/>
  <c r="H720" i="12"/>
  <c r="X720" i="12" s="1"/>
  <c r="I720" i="12"/>
  <c r="Y720" i="12" s="1"/>
  <c r="J720" i="12"/>
  <c r="Z720" i="12" s="1"/>
  <c r="K720" i="12"/>
  <c r="AA720" i="12" s="1"/>
  <c r="L720" i="12"/>
  <c r="AB720" i="12" s="1"/>
  <c r="M720" i="12"/>
  <c r="AC720" i="12" s="1"/>
  <c r="N720" i="12"/>
  <c r="AD720" i="12" s="1"/>
  <c r="O720" i="12"/>
  <c r="AE720" i="12" s="1"/>
  <c r="D721" i="12"/>
  <c r="T721" i="12" s="1"/>
  <c r="E721" i="12"/>
  <c r="U721" i="12" s="1"/>
  <c r="F721" i="12"/>
  <c r="V721" i="12" s="1"/>
  <c r="G721" i="12"/>
  <c r="W721" i="12" s="1"/>
  <c r="H721" i="12"/>
  <c r="X721" i="12" s="1"/>
  <c r="I721" i="12"/>
  <c r="Y721" i="12" s="1"/>
  <c r="J721" i="12"/>
  <c r="K721" i="12"/>
  <c r="AA721" i="12" s="1"/>
  <c r="L721" i="12"/>
  <c r="AB721" i="12" s="1"/>
  <c r="M721" i="12"/>
  <c r="AC721" i="12" s="1"/>
  <c r="N721" i="12"/>
  <c r="AD721" i="12" s="1"/>
  <c r="O721" i="12"/>
  <c r="AE721" i="12" s="1"/>
  <c r="D722" i="12"/>
  <c r="T722" i="12" s="1"/>
  <c r="E722" i="12"/>
  <c r="U722" i="12" s="1"/>
  <c r="F722" i="12"/>
  <c r="V722" i="12" s="1"/>
  <c r="G722" i="12"/>
  <c r="W722" i="12" s="1"/>
  <c r="H722" i="12"/>
  <c r="X722" i="12" s="1"/>
  <c r="I722" i="12"/>
  <c r="Y722" i="12" s="1"/>
  <c r="J722" i="12"/>
  <c r="Z722" i="12" s="1"/>
  <c r="K722" i="12"/>
  <c r="AA722" i="12" s="1"/>
  <c r="L722" i="12"/>
  <c r="AB722" i="12" s="1"/>
  <c r="M722" i="12"/>
  <c r="AC722" i="12" s="1"/>
  <c r="N722" i="12"/>
  <c r="AD722" i="12" s="1"/>
  <c r="O722" i="12"/>
  <c r="AE722" i="12" s="1"/>
  <c r="D723" i="12"/>
  <c r="T723" i="12" s="1"/>
  <c r="E723" i="12"/>
  <c r="U723" i="12" s="1"/>
  <c r="F723" i="12"/>
  <c r="V723" i="12" s="1"/>
  <c r="G723" i="12"/>
  <c r="W723" i="12" s="1"/>
  <c r="H723" i="12"/>
  <c r="X723" i="12" s="1"/>
  <c r="I723" i="12"/>
  <c r="Y723" i="12" s="1"/>
  <c r="J723" i="12"/>
  <c r="Z723" i="12" s="1"/>
  <c r="K723" i="12"/>
  <c r="AA723" i="12" s="1"/>
  <c r="L723" i="12"/>
  <c r="AB723" i="12" s="1"/>
  <c r="M723" i="12"/>
  <c r="AC723" i="12" s="1"/>
  <c r="N723" i="12"/>
  <c r="AD723" i="12" s="1"/>
  <c r="O723" i="12"/>
  <c r="AE723" i="12" s="1"/>
  <c r="D724" i="12"/>
  <c r="E724" i="12"/>
  <c r="U724" i="12" s="1"/>
  <c r="F724" i="12"/>
  <c r="V724" i="12" s="1"/>
  <c r="G724" i="12"/>
  <c r="W724" i="12" s="1"/>
  <c r="H724" i="12"/>
  <c r="X724" i="12" s="1"/>
  <c r="I724" i="12"/>
  <c r="Y724" i="12" s="1"/>
  <c r="J724" i="12"/>
  <c r="Z724" i="12" s="1"/>
  <c r="K724" i="12"/>
  <c r="AA724" i="12" s="1"/>
  <c r="L724" i="12"/>
  <c r="AB724" i="12" s="1"/>
  <c r="M724" i="12"/>
  <c r="AC724" i="12" s="1"/>
  <c r="N724" i="12"/>
  <c r="AD724" i="12" s="1"/>
  <c r="O724" i="12"/>
  <c r="AE724" i="12" s="1"/>
  <c r="D725" i="12"/>
  <c r="T725" i="12" s="1"/>
  <c r="E725" i="12"/>
  <c r="U725" i="12" s="1"/>
  <c r="F725" i="12"/>
  <c r="V725" i="12" s="1"/>
  <c r="G725" i="12"/>
  <c r="W725" i="12" s="1"/>
  <c r="H725" i="12"/>
  <c r="X725" i="12" s="1"/>
  <c r="I725" i="12"/>
  <c r="Y725" i="12" s="1"/>
  <c r="J725" i="12"/>
  <c r="K725" i="12"/>
  <c r="AA725" i="12" s="1"/>
  <c r="L725" i="12"/>
  <c r="AB725" i="12" s="1"/>
  <c r="M725" i="12"/>
  <c r="AC725" i="12" s="1"/>
  <c r="N725" i="12"/>
  <c r="AD725" i="12" s="1"/>
  <c r="O725" i="12"/>
  <c r="AE725" i="12" s="1"/>
  <c r="D726" i="12"/>
  <c r="T726" i="12" s="1"/>
  <c r="E726" i="12"/>
  <c r="U726" i="12" s="1"/>
  <c r="F726" i="12"/>
  <c r="V726" i="12" s="1"/>
  <c r="G726" i="12"/>
  <c r="W726" i="12" s="1"/>
  <c r="H726" i="12"/>
  <c r="X726" i="12" s="1"/>
  <c r="I726" i="12"/>
  <c r="Y726" i="12" s="1"/>
  <c r="J726" i="12"/>
  <c r="Z726" i="12" s="1"/>
  <c r="K726" i="12"/>
  <c r="AA726" i="12" s="1"/>
  <c r="L726" i="12"/>
  <c r="AB726" i="12" s="1"/>
  <c r="M726" i="12"/>
  <c r="AC726" i="12" s="1"/>
  <c r="N726" i="12"/>
  <c r="AD726" i="12" s="1"/>
  <c r="O726" i="12"/>
  <c r="AE726" i="12" s="1"/>
  <c r="D727" i="12"/>
  <c r="T727" i="12" s="1"/>
  <c r="E727" i="12"/>
  <c r="U727" i="12" s="1"/>
  <c r="F727" i="12"/>
  <c r="V727" i="12" s="1"/>
  <c r="G727" i="12"/>
  <c r="W727" i="12" s="1"/>
  <c r="H727" i="12"/>
  <c r="X727" i="12" s="1"/>
  <c r="I727" i="12"/>
  <c r="Y727" i="12" s="1"/>
  <c r="J727" i="12"/>
  <c r="Z727" i="12" s="1"/>
  <c r="K727" i="12"/>
  <c r="AA727" i="12" s="1"/>
  <c r="L727" i="12"/>
  <c r="AB727" i="12" s="1"/>
  <c r="M727" i="12"/>
  <c r="AC727" i="12" s="1"/>
  <c r="N727" i="12"/>
  <c r="AD727" i="12" s="1"/>
  <c r="O727" i="12"/>
  <c r="AE727" i="12" s="1"/>
  <c r="D728" i="12"/>
  <c r="T728" i="12" s="1"/>
  <c r="E728" i="12"/>
  <c r="U728" i="12" s="1"/>
  <c r="F728" i="12"/>
  <c r="V728" i="12" s="1"/>
  <c r="G728" i="12"/>
  <c r="W728" i="12" s="1"/>
  <c r="H728" i="12"/>
  <c r="X728" i="12" s="1"/>
  <c r="I728" i="12"/>
  <c r="Y728" i="12" s="1"/>
  <c r="J728" i="12"/>
  <c r="Z728" i="12" s="1"/>
  <c r="K728" i="12"/>
  <c r="AA728" i="12" s="1"/>
  <c r="L728" i="12"/>
  <c r="AB728" i="12" s="1"/>
  <c r="M728" i="12"/>
  <c r="AC728" i="12" s="1"/>
  <c r="N728" i="12"/>
  <c r="AD728" i="12" s="1"/>
  <c r="O728" i="12"/>
  <c r="AE728" i="12" s="1"/>
  <c r="D729" i="12"/>
  <c r="T729" i="12" s="1"/>
  <c r="E729" i="12"/>
  <c r="U729" i="12" s="1"/>
  <c r="F729" i="12"/>
  <c r="V729" i="12" s="1"/>
  <c r="G729" i="12"/>
  <c r="W729" i="12" s="1"/>
  <c r="H729" i="12"/>
  <c r="X729" i="12" s="1"/>
  <c r="I729" i="12"/>
  <c r="Y729" i="12" s="1"/>
  <c r="J729" i="12"/>
  <c r="Z729" i="12" s="1"/>
  <c r="K729" i="12"/>
  <c r="AA729" i="12" s="1"/>
  <c r="L729" i="12"/>
  <c r="AB729" i="12" s="1"/>
  <c r="M729" i="12"/>
  <c r="AC729" i="12" s="1"/>
  <c r="N729" i="12"/>
  <c r="AD729" i="12" s="1"/>
  <c r="O729" i="12"/>
  <c r="AE729" i="12" s="1"/>
  <c r="D730" i="12"/>
  <c r="T730" i="12" s="1"/>
  <c r="E730" i="12"/>
  <c r="U730" i="12" s="1"/>
  <c r="F730" i="12"/>
  <c r="V730" i="12" s="1"/>
  <c r="G730" i="12"/>
  <c r="W730" i="12" s="1"/>
  <c r="H730" i="12"/>
  <c r="X730" i="12" s="1"/>
  <c r="I730" i="12"/>
  <c r="Y730" i="12" s="1"/>
  <c r="J730" i="12"/>
  <c r="Z730" i="12" s="1"/>
  <c r="K730" i="12"/>
  <c r="AA730" i="12" s="1"/>
  <c r="L730" i="12"/>
  <c r="AB730" i="12" s="1"/>
  <c r="M730" i="12"/>
  <c r="AC730" i="12" s="1"/>
  <c r="N730" i="12"/>
  <c r="AD730" i="12" s="1"/>
  <c r="O730" i="12"/>
  <c r="AE730" i="12" s="1"/>
  <c r="D731" i="12"/>
  <c r="T731" i="12" s="1"/>
  <c r="E731" i="12"/>
  <c r="U731" i="12" s="1"/>
  <c r="F731" i="12"/>
  <c r="V731" i="12" s="1"/>
  <c r="G731" i="12"/>
  <c r="W731" i="12" s="1"/>
  <c r="H731" i="12"/>
  <c r="X731" i="12" s="1"/>
  <c r="I731" i="12"/>
  <c r="Y731" i="12" s="1"/>
  <c r="J731" i="12"/>
  <c r="Z731" i="12" s="1"/>
  <c r="K731" i="12"/>
  <c r="AA731" i="12" s="1"/>
  <c r="L731" i="12"/>
  <c r="AB731" i="12" s="1"/>
  <c r="M731" i="12"/>
  <c r="AC731" i="12" s="1"/>
  <c r="N731" i="12"/>
  <c r="AD731" i="12" s="1"/>
  <c r="O731" i="12"/>
  <c r="AE731" i="12" s="1"/>
  <c r="D732" i="12"/>
  <c r="T732" i="12" s="1"/>
  <c r="E732" i="12"/>
  <c r="U732" i="12" s="1"/>
  <c r="F732" i="12"/>
  <c r="V732" i="12" s="1"/>
  <c r="G732" i="12"/>
  <c r="W732" i="12" s="1"/>
  <c r="H732" i="12"/>
  <c r="X732" i="12" s="1"/>
  <c r="I732" i="12"/>
  <c r="Y732" i="12" s="1"/>
  <c r="J732" i="12"/>
  <c r="Z732" i="12" s="1"/>
  <c r="K732" i="12"/>
  <c r="AA732" i="12" s="1"/>
  <c r="L732" i="12"/>
  <c r="AB732" i="12" s="1"/>
  <c r="M732" i="12"/>
  <c r="AC732" i="12" s="1"/>
  <c r="N732" i="12"/>
  <c r="AD732" i="12" s="1"/>
  <c r="O732" i="12"/>
  <c r="AE732" i="12" s="1"/>
  <c r="D733" i="12"/>
  <c r="T733" i="12" s="1"/>
  <c r="E733" i="12"/>
  <c r="U733" i="12" s="1"/>
  <c r="F733" i="12"/>
  <c r="V733" i="12" s="1"/>
  <c r="G733" i="12"/>
  <c r="W733" i="12" s="1"/>
  <c r="H733" i="12"/>
  <c r="X733" i="12" s="1"/>
  <c r="I733" i="12"/>
  <c r="Y733" i="12" s="1"/>
  <c r="J733" i="12"/>
  <c r="Z733" i="12" s="1"/>
  <c r="K733" i="12"/>
  <c r="AA733" i="12" s="1"/>
  <c r="L733" i="12"/>
  <c r="AB733" i="12" s="1"/>
  <c r="M733" i="12"/>
  <c r="AC733" i="12" s="1"/>
  <c r="N733" i="12"/>
  <c r="AD733" i="12" s="1"/>
  <c r="O733" i="12"/>
  <c r="AE733" i="12" s="1"/>
  <c r="D734" i="12"/>
  <c r="T734" i="12" s="1"/>
  <c r="E734" i="12"/>
  <c r="U734" i="12" s="1"/>
  <c r="F734" i="12"/>
  <c r="V734" i="12" s="1"/>
  <c r="G734" i="12"/>
  <c r="W734" i="12" s="1"/>
  <c r="H734" i="12"/>
  <c r="X734" i="12" s="1"/>
  <c r="I734" i="12"/>
  <c r="Y734" i="12" s="1"/>
  <c r="J734" i="12"/>
  <c r="Z734" i="12" s="1"/>
  <c r="K734" i="12"/>
  <c r="AA734" i="12" s="1"/>
  <c r="L734" i="12"/>
  <c r="AB734" i="12" s="1"/>
  <c r="M734" i="12"/>
  <c r="AC734" i="12" s="1"/>
  <c r="N734" i="12"/>
  <c r="AD734" i="12" s="1"/>
  <c r="O734" i="12"/>
  <c r="AE734" i="12" s="1"/>
  <c r="D735" i="12"/>
  <c r="T735" i="12" s="1"/>
  <c r="E735" i="12"/>
  <c r="U735" i="12" s="1"/>
  <c r="F735" i="12"/>
  <c r="V735" i="12" s="1"/>
  <c r="G735" i="12"/>
  <c r="W735" i="12" s="1"/>
  <c r="H735" i="12"/>
  <c r="X735" i="12" s="1"/>
  <c r="I735" i="12"/>
  <c r="Y735" i="12" s="1"/>
  <c r="J735" i="12"/>
  <c r="Z735" i="12" s="1"/>
  <c r="K735" i="12"/>
  <c r="AA735" i="12" s="1"/>
  <c r="L735" i="12"/>
  <c r="AB735" i="12" s="1"/>
  <c r="M735" i="12"/>
  <c r="AC735" i="12" s="1"/>
  <c r="N735" i="12"/>
  <c r="AD735" i="12" s="1"/>
  <c r="O735" i="12"/>
  <c r="AE735" i="12" s="1"/>
  <c r="D736" i="12"/>
  <c r="T736" i="12" s="1"/>
  <c r="E736" i="12"/>
  <c r="U736" i="12" s="1"/>
  <c r="F736" i="12"/>
  <c r="V736" i="12" s="1"/>
  <c r="G736" i="12"/>
  <c r="W736" i="12" s="1"/>
  <c r="H736" i="12"/>
  <c r="X736" i="12" s="1"/>
  <c r="I736" i="12"/>
  <c r="Y736" i="12" s="1"/>
  <c r="J736" i="12"/>
  <c r="Z736" i="12" s="1"/>
  <c r="K736" i="12"/>
  <c r="AA736" i="12" s="1"/>
  <c r="L736" i="12"/>
  <c r="AB736" i="12" s="1"/>
  <c r="M736" i="12"/>
  <c r="AC736" i="12" s="1"/>
  <c r="N736" i="12"/>
  <c r="AD736" i="12" s="1"/>
  <c r="O736" i="12"/>
  <c r="AE736" i="12" s="1"/>
  <c r="E708" i="12"/>
  <c r="U708" i="12" s="1"/>
  <c r="F708" i="12"/>
  <c r="V708" i="12" s="1"/>
  <c r="G708" i="12"/>
  <c r="H708" i="12"/>
  <c r="X708" i="12" s="1"/>
  <c r="I708" i="12"/>
  <c r="Y708" i="12" s="1"/>
  <c r="J708" i="12"/>
  <c r="Z708" i="12" s="1"/>
  <c r="K708" i="12"/>
  <c r="AA708" i="12" s="1"/>
  <c r="L708" i="12"/>
  <c r="AB708" i="12" s="1"/>
  <c r="M708" i="12"/>
  <c r="AC708" i="12" s="1"/>
  <c r="N708" i="12"/>
  <c r="AD708" i="12" s="1"/>
  <c r="O708" i="12"/>
  <c r="AE708" i="12" s="1"/>
  <c r="D708" i="12"/>
  <c r="T708" i="12" s="1"/>
  <c r="D675" i="12"/>
  <c r="T675" i="12" s="1"/>
  <c r="E675" i="12"/>
  <c r="U675" i="12" s="1"/>
  <c r="F675" i="12"/>
  <c r="V675" i="12" s="1"/>
  <c r="G675" i="12"/>
  <c r="H675" i="12"/>
  <c r="X675" i="12" s="1"/>
  <c r="I675" i="12"/>
  <c r="Y675" i="12" s="1"/>
  <c r="J675" i="12"/>
  <c r="Z675" i="12" s="1"/>
  <c r="K675" i="12"/>
  <c r="AA675" i="12" s="1"/>
  <c r="L675" i="12"/>
  <c r="AB675" i="12" s="1"/>
  <c r="M675" i="12"/>
  <c r="AC675" i="12" s="1"/>
  <c r="N675" i="12"/>
  <c r="AD675" i="12" s="1"/>
  <c r="O675" i="12"/>
  <c r="D676" i="12"/>
  <c r="E676" i="12"/>
  <c r="U676" i="12" s="1"/>
  <c r="F676" i="12"/>
  <c r="V676" i="12" s="1"/>
  <c r="G676" i="12"/>
  <c r="H676" i="12"/>
  <c r="X676" i="12" s="1"/>
  <c r="I676" i="12"/>
  <c r="Y676" i="12" s="1"/>
  <c r="J676" i="12"/>
  <c r="Z676" i="12" s="1"/>
  <c r="K676" i="12"/>
  <c r="AA676" i="12" s="1"/>
  <c r="L676" i="12"/>
  <c r="AB676" i="12" s="1"/>
  <c r="M676" i="12"/>
  <c r="AC676" i="12" s="1"/>
  <c r="N676" i="12"/>
  <c r="AD676" i="12" s="1"/>
  <c r="O676" i="12"/>
  <c r="D677" i="12"/>
  <c r="T677" i="12" s="1"/>
  <c r="E677" i="12"/>
  <c r="U677" i="12" s="1"/>
  <c r="F677" i="12"/>
  <c r="V677" i="12" s="1"/>
  <c r="G677" i="12"/>
  <c r="W677" i="12" s="1"/>
  <c r="H677" i="12"/>
  <c r="X677" i="12" s="1"/>
  <c r="I677" i="12"/>
  <c r="Y677" i="12" s="1"/>
  <c r="J677" i="12"/>
  <c r="Z677" i="12" s="1"/>
  <c r="K677" i="12"/>
  <c r="L677" i="12"/>
  <c r="AB677" i="12" s="1"/>
  <c r="M677" i="12"/>
  <c r="AC677" i="12" s="1"/>
  <c r="N677" i="12"/>
  <c r="AD677" i="12" s="1"/>
  <c r="O677" i="12"/>
  <c r="D678" i="12"/>
  <c r="E678" i="12"/>
  <c r="U678" i="12" s="1"/>
  <c r="F678" i="12"/>
  <c r="V678" i="12" s="1"/>
  <c r="G678" i="12"/>
  <c r="W678" i="12" s="1"/>
  <c r="H678" i="12"/>
  <c r="X678" i="12" s="1"/>
  <c r="I678" i="12"/>
  <c r="Y678" i="12" s="1"/>
  <c r="J678" i="12"/>
  <c r="Z678" i="12" s="1"/>
  <c r="K678" i="12"/>
  <c r="AA678" i="12" s="1"/>
  <c r="L678" i="12"/>
  <c r="AB678" i="12" s="1"/>
  <c r="M678" i="12"/>
  <c r="AC678" i="12" s="1"/>
  <c r="N678" i="12"/>
  <c r="AD678" i="12" s="1"/>
  <c r="O678" i="12"/>
  <c r="D679" i="12"/>
  <c r="T679" i="12" s="1"/>
  <c r="E679" i="12"/>
  <c r="U679" i="12" s="1"/>
  <c r="F679" i="12"/>
  <c r="V679" i="12" s="1"/>
  <c r="G679" i="12"/>
  <c r="W679" i="12" s="1"/>
  <c r="H679" i="12"/>
  <c r="X679" i="12" s="1"/>
  <c r="I679" i="12"/>
  <c r="Y679" i="12" s="1"/>
  <c r="J679" i="12"/>
  <c r="Z679" i="12" s="1"/>
  <c r="K679" i="12"/>
  <c r="AA679" i="12" s="1"/>
  <c r="L679" i="12"/>
  <c r="AB679" i="12" s="1"/>
  <c r="M679" i="12"/>
  <c r="AC679" i="12" s="1"/>
  <c r="N679" i="12"/>
  <c r="AD679" i="12" s="1"/>
  <c r="O679" i="12"/>
  <c r="D680" i="12"/>
  <c r="E680" i="12"/>
  <c r="U680" i="12" s="1"/>
  <c r="F680" i="12"/>
  <c r="V680" i="12" s="1"/>
  <c r="G680" i="12"/>
  <c r="W680" i="12" s="1"/>
  <c r="H680" i="12"/>
  <c r="X680" i="12" s="1"/>
  <c r="I680" i="12"/>
  <c r="Y680" i="12" s="1"/>
  <c r="J680" i="12"/>
  <c r="Z680" i="12" s="1"/>
  <c r="K680" i="12"/>
  <c r="AA680" i="12" s="1"/>
  <c r="L680" i="12"/>
  <c r="AB680" i="12" s="1"/>
  <c r="M680" i="12"/>
  <c r="AC680" i="12" s="1"/>
  <c r="N680" i="12"/>
  <c r="AD680" i="12" s="1"/>
  <c r="O680" i="12"/>
  <c r="D681" i="12"/>
  <c r="T681" i="12" s="1"/>
  <c r="E681" i="12"/>
  <c r="U681" i="12" s="1"/>
  <c r="F681" i="12"/>
  <c r="V681" i="12" s="1"/>
  <c r="G681" i="12"/>
  <c r="W681" i="12" s="1"/>
  <c r="H681" i="12"/>
  <c r="X681" i="12" s="1"/>
  <c r="I681" i="12"/>
  <c r="Y681" i="12" s="1"/>
  <c r="J681" i="12"/>
  <c r="Z681" i="12" s="1"/>
  <c r="K681" i="12"/>
  <c r="AA681" i="12" s="1"/>
  <c r="L681" i="12"/>
  <c r="AB681" i="12" s="1"/>
  <c r="M681" i="12"/>
  <c r="AC681" i="12" s="1"/>
  <c r="N681" i="12"/>
  <c r="AD681" i="12" s="1"/>
  <c r="O681" i="12"/>
  <c r="D682" i="12"/>
  <c r="E682" i="12"/>
  <c r="U682" i="12" s="1"/>
  <c r="F682" i="12"/>
  <c r="V682" i="12" s="1"/>
  <c r="G682" i="12"/>
  <c r="W682" i="12" s="1"/>
  <c r="H682" i="12"/>
  <c r="X682" i="12" s="1"/>
  <c r="I682" i="12"/>
  <c r="Y682" i="12" s="1"/>
  <c r="J682" i="12"/>
  <c r="Z682" i="12" s="1"/>
  <c r="K682" i="12"/>
  <c r="AA682" i="12" s="1"/>
  <c r="L682" i="12"/>
  <c r="AB682" i="12" s="1"/>
  <c r="M682" i="12"/>
  <c r="AC682" i="12" s="1"/>
  <c r="N682" i="12"/>
  <c r="AD682" i="12" s="1"/>
  <c r="O682" i="12"/>
  <c r="D683" i="12"/>
  <c r="T683" i="12" s="1"/>
  <c r="E683" i="12"/>
  <c r="U683" i="12" s="1"/>
  <c r="F683" i="12"/>
  <c r="V683" i="12" s="1"/>
  <c r="G683" i="12"/>
  <c r="W683" i="12" s="1"/>
  <c r="H683" i="12"/>
  <c r="X683" i="12" s="1"/>
  <c r="I683" i="12"/>
  <c r="Y683" i="12" s="1"/>
  <c r="J683" i="12"/>
  <c r="Z683" i="12" s="1"/>
  <c r="K683" i="12"/>
  <c r="AA683" i="12" s="1"/>
  <c r="L683" i="12"/>
  <c r="AB683" i="12" s="1"/>
  <c r="M683" i="12"/>
  <c r="AC683" i="12" s="1"/>
  <c r="N683" i="12"/>
  <c r="AD683" i="12" s="1"/>
  <c r="O683" i="12"/>
  <c r="D684" i="12"/>
  <c r="E684" i="12"/>
  <c r="U684" i="12" s="1"/>
  <c r="F684" i="12"/>
  <c r="V684" i="12" s="1"/>
  <c r="G684" i="12"/>
  <c r="W684" i="12" s="1"/>
  <c r="H684" i="12"/>
  <c r="X684" i="12" s="1"/>
  <c r="I684" i="12"/>
  <c r="Y684" i="12" s="1"/>
  <c r="J684" i="12"/>
  <c r="Z684" i="12" s="1"/>
  <c r="K684" i="12"/>
  <c r="AA684" i="12" s="1"/>
  <c r="L684" i="12"/>
  <c r="AB684" i="12" s="1"/>
  <c r="M684" i="12"/>
  <c r="AC684" i="12" s="1"/>
  <c r="N684" i="12"/>
  <c r="AD684" i="12" s="1"/>
  <c r="O684" i="12"/>
  <c r="D685" i="12"/>
  <c r="T685" i="12" s="1"/>
  <c r="E685" i="12"/>
  <c r="U685" i="12" s="1"/>
  <c r="F685" i="12"/>
  <c r="V685" i="12" s="1"/>
  <c r="G685" i="12"/>
  <c r="W685" i="12" s="1"/>
  <c r="H685" i="12"/>
  <c r="X685" i="12" s="1"/>
  <c r="I685" i="12"/>
  <c r="Y685" i="12" s="1"/>
  <c r="J685" i="12"/>
  <c r="Z685" i="12" s="1"/>
  <c r="K685" i="12"/>
  <c r="AA685" i="12" s="1"/>
  <c r="L685" i="12"/>
  <c r="AB685" i="12" s="1"/>
  <c r="M685" i="12"/>
  <c r="AC685" i="12" s="1"/>
  <c r="N685" i="12"/>
  <c r="AD685" i="12" s="1"/>
  <c r="O685" i="12"/>
  <c r="D686" i="12"/>
  <c r="E686" i="12"/>
  <c r="U686" i="12" s="1"/>
  <c r="F686" i="12"/>
  <c r="V686" i="12" s="1"/>
  <c r="G686" i="12"/>
  <c r="W686" i="12" s="1"/>
  <c r="H686" i="12"/>
  <c r="X686" i="12" s="1"/>
  <c r="I686" i="12"/>
  <c r="Y686" i="12" s="1"/>
  <c r="J686" i="12"/>
  <c r="Z686" i="12" s="1"/>
  <c r="K686" i="12"/>
  <c r="AA686" i="12" s="1"/>
  <c r="L686" i="12"/>
  <c r="AB686" i="12" s="1"/>
  <c r="M686" i="12"/>
  <c r="AC686" i="12" s="1"/>
  <c r="N686" i="12"/>
  <c r="AD686" i="12" s="1"/>
  <c r="O686" i="12"/>
  <c r="D687" i="12"/>
  <c r="T687" i="12" s="1"/>
  <c r="E687" i="12"/>
  <c r="U687" i="12" s="1"/>
  <c r="F687" i="12"/>
  <c r="V687" i="12" s="1"/>
  <c r="G687" i="12"/>
  <c r="W687" i="12" s="1"/>
  <c r="H687" i="12"/>
  <c r="X687" i="12" s="1"/>
  <c r="I687" i="12"/>
  <c r="Y687" i="12" s="1"/>
  <c r="J687" i="12"/>
  <c r="Z687" i="12" s="1"/>
  <c r="K687" i="12"/>
  <c r="AA687" i="12" s="1"/>
  <c r="L687" i="12"/>
  <c r="AB687" i="12" s="1"/>
  <c r="M687" i="12"/>
  <c r="AC687" i="12" s="1"/>
  <c r="N687" i="12"/>
  <c r="AD687" i="12" s="1"/>
  <c r="O687" i="12"/>
  <c r="D688" i="12"/>
  <c r="E688" i="12"/>
  <c r="U688" i="12" s="1"/>
  <c r="F688" i="12"/>
  <c r="V688" i="12" s="1"/>
  <c r="G688" i="12"/>
  <c r="W688" i="12" s="1"/>
  <c r="H688" i="12"/>
  <c r="X688" i="12" s="1"/>
  <c r="I688" i="12"/>
  <c r="Y688" i="12" s="1"/>
  <c r="J688" i="12"/>
  <c r="Z688" i="12" s="1"/>
  <c r="K688" i="12"/>
  <c r="AA688" i="12" s="1"/>
  <c r="L688" i="12"/>
  <c r="AB688" i="12" s="1"/>
  <c r="M688" i="12"/>
  <c r="AC688" i="12" s="1"/>
  <c r="N688" i="12"/>
  <c r="AD688" i="12" s="1"/>
  <c r="O688" i="12"/>
  <c r="D689" i="12"/>
  <c r="T689" i="12" s="1"/>
  <c r="E689" i="12"/>
  <c r="U689" i="12" s="1"/>
  <c r="F689" i="12"/>
  <c r="V689" i="12" s="1"/>
  <c r="G689" i="12"/>
  <c r="W689" i="12" s="1"/>
  <c r="H689" i="12"/>
  <c r="X689" i="12" s="1"/>
  <c r="I689" i="12"/>
  <c r="Y689" i="12" s="1"/>
  <c r="J689" i="12"/>
  <c r="Z689" i="12" s="1"/>
  <c r="K689" i="12"/>
  <c r="AA689" i="12" s="1"/>
  <c r="L689" i="12"/>
  <c r="AB689" i="12" s="1"/>
  <c r="M689" i="12"/>
  <c r="AC689" i="12" s="1"/>
  <c r="N689" i="12"/>
  <c r="AD689" i="12" s="1"/>
  <c r="O689" i="12"/>
  <c r="D690" i="12"/>
  <c r="E690" i="12"/>
  <c r="U690" i="12" s="1"/>
  <c r="F690" i="12"/>
  <c r="V690" i="12" s="1"/>
  <c r="G690" i="12"/>
  <c r="W690" i="12" s="1"/>
  <c r="H690" i="12"/>
  <c r="X690" i="12" s="1"/>
  <c r="I690" i="12"/>
  <c r="Y690" i="12" s="1"/>
  <c r="J690" i="12"/>
  <c r="Z690" i="12" s="1"/>
  <c r="K690" i="12"/>
  <c r="AA690" i="12" s="1"/>
  <c r="L690" i="12"/>
  <c r="AB690" i="12" s="1"/>
  <c r="M690" i="12"/>
  <c r="AC690" i="12" s="1"/>
  <c r="N690" i="12"/>
  <c r="AD690" i="12" s="1"/>
  <c r="O690" i="12"/>
  <c r="D691" i="12"/>
  <c r="T691" i="12" s="1"/>
  <c r="E691" i="12"/>
  <c r="U691" i="12" s="1"/>
  <c r="F691" i="12"/>
  <c r="V691" i="12" s="1"/>
  <c r="G691" i="12"/>
  <c r="W691" i="12" s="1"/>
  <c r="H691" i="12"/>
  <c r="I691" i="12"/>
  <c r="Y691" i="12" s="1"/>
  <c r="J691" i="12"/>
  <c r="Z691" i="12" s="1"/>
  <c r="K691" i="12"/>
  <c r="AA691" i="12" s="1"/>
  <c r="L691" i="12"/>
  <c r="AB691" i="12" s="1"/>
  <c r="M691" i="12"/>
  <c r="AC691" i="12" s="1"/>
  <c r="N691" i="12"/>
  <c r="AD691" i="12" s="1"/>
  <c r="O691" i="12"/>
  <c r="D692" i="12"/>
  <c r="E692" i="12"/>
  <c r="U692" i="12" s="1"/>
  <c r="F692" i="12"/>
  <c r="V692" i="12" s="1"/>
  <c r="G692" i="12"/>
  <c r="W692" i="12" s="1"/>
  <c r="H692" i="12"/>
  <c r="X692" i="12" s="1"/>
  <c r="I692" i="12"/>
  <c r="Y692" i="12" s="1"/>
  <c r="J692" i="12"/>
  <c r="Z692" i="12" s="1"/>
  <c r="K692" i="12"/>
  <c r="AA692" i="12" s="1"/>
  <c r="L692" i="12"/>
  <c r="AB692" i="12" s="1"/>
  <c r="M692" i="12"/>
  <c r="AC692" i="12" s="1"/>
  <c r="N692" i="12"/>
  <c r="AD692" i="12" s="1"/>
  <c r="O692" i="12"/>
  <c r="D693" i="12"/>
  <c r="T693" i="12" s="1"/>
  <c r="E693" i="12"/>
  <c r="U693" i="12" s="1"/>
  <c r="F693" i="12"/>
  <c r="V693" i="12" s="1"/>
  <c r="G693" i="12"/>
  <c r="W693" i="12" s="1"/>
  <c r="H693" i="12"/>
  <c r="X693" i="12" s="1"/>
  <c r="I693" i="12"/>
  <c r="Y693" i="12" s="1"/>
  <c r="J693" i="12"/>
  <c r="Z693" i="12" s="1"/>
  <c r="K693" i="12"/>
  <c r="AA693" i="12" s="1"/>
  <c r="L693" i="12"/>
  <c r="AB693" i="12" s="1"/>
  <c r="M693" i="12"/>
  <c r="AC693" i="12" s="1"/>
  <c r="N693" i="12"/>
  <c r="AD693" i="12" s="1"/>
  <c r="O693" i="12"/>
  <c r="D694" i="12"/>
  <c r="E694" i="12"/>
  <c r="U694" i="12" s="1"/>
  <c r="F694" i="12"/>
  <c r="V694" i="12" s="1"/>
  <c r="G694" i="12"/>
  <c r="W694" i="12" s="1"/>
  <c r="H694" i="12"/>
  <c r="X694" i="12" s="1"/>
  <c r="I694" i="12"/>
  <c r="Y694" i="12" s="1"/>
  <c r="J694" i="12"/>
  <c r="Z694" i="12" s="1"/>
  <c r="K694" i="12"/>
  <c r="AA694" i="12" s="1"/>
  <c r="L694" i="12"/>
  <c r="AB694" i="12" s="1"/>
  <c r="M694" i="12"/>
  <c r="AC694" i="12" s="1"/>
  <c r="N694" i="12"/>
  <c r="AD694" i="12" s="1"/>
  <c r="O694" i="12"/>
  <c r="D695" i="12"/>
  <c r="T695" i="12" s="1"/>
  <c r="E695" i="12"/>
  <c r="U695" i="12" s="1"/>
  <c r="F695" i="12"/>
  <c r="V695" i="12" s="1"/>
  <c r="G695" i="12"/>
  <c r="W695" i="12" s="1"/>
  <c r="H695" i="12"/>
  <c r="X695" i="12" s="1"/>
  <c r="I695" i="12"/>
  <c r="Y695" i="12" s="1"/>
  <c r="J695" i="12"/>
  <c r="Z695" i="12" s="1"/>
  <c r="K695" i="12"/>
  <c r="AA695" i="12" s="1"/>
  <c r="L695" i="12"/>
  <c r="AB695" i="12" s="1"/>
  <c r="M695" i="12"/>
  <c r="AC695" i="12" s="1"/>
  <c r="N695" i="12"/>
  <c r="AD695" i="12" s="1"/>
  <c r="O695" i="12"/>
  <c r="D696" i="12"/>
  <c r="E696" i="12"/>
  <c r="U696" i="12" s="1"/>
  <c r="F696" i="12"/>
  <c r="V696" i="12" s="1"/>
  <c r="G696" i="12"/>
  <c r="W696" i="12" s="1"/>
  <c r="H696" i="12"/>
  <c r="X696" i="12" s="1"/>
  <c r="I696" i="12"/>
  <c r="Y696" i="12" s="1"/>
  <c r="J696" i="12"/>
  <c r="Z696" i="12" s="1"/>
  <c r="K696" i="12"/>
  <c r="AA696" i="12" s="1"/>
  <c r="L696" i="12"/>
  <c r="AB696" i="12" s="1"/>
  <c r="M696" i="12"/>
  <c r="AC696" i="12" s="1"/>
  <c r="N696" i="12"/>
  <c r="AD696" i="12" s="1"/>
  <c r="O696" i="12"/>
  <c r="D697" i="12"/>
  <c r="T697" i="12" s="1"/>
  <c r="E697" i="12"/>
  <c r="U697" i="12" s="1"/>
  <c r="F697" i="12"/>
  <c r="V697" i="12" s="1"/>
  <c r="G697" i="12"/>
  <c r="W697" i="12" s="1"/>
  <c r="H697" i="12"/>
  <c r="X697" i="12" s="1"/>
  <c r="I697" i="12"/>
  <c r="Y697" i="12" s="1"/>
  <c r="J697" i="12"/>
  <c r="Z697" i="12" s="1"/>
  <c r="K697" i="12"/>
  <c r="AA697" i="12" s="1"/>
  <c r="L697" i="12"/>
  <c r="AB697" i="12" s="1"/>
  <c r="M697" i="12"/>
  <c r="AC697" i="12" s="1"/>
  <c r="N697" i="12"/>
  <c r="AD697" i="12" s="1"/>
  <c r="O697" i="12"/>
  <c r="D698" i="12"/>
  <c r="E698" i="12"/>
  <c r="U698" i="12" s="1"/>
  <c r="F698" i="12"/>
  <c r="V698" i="12" s="1"/>
  <c r="G698" i="12"/>
  <c r="W698" i="12" s="1"/>
  <c r="H698" i="12"/>
  <c r="X698" i="12" s="1"/>
  <c r="I698" i="12"/>
  <c r="Y698" i="12" s="1"/>
  <c r="J698" i="12"/>
  <c r="Z698" i="12" s="1"/>
  <c r="K698" i="12"/>
  <c r="AA698" i="12" s="1"/>
  <c r="L698" i="12"/>
  <c r="AB698" i="12" s="1"/>
  <c r="M698" i="12"/>
  <c r="AC698" i="12" s="1"/>
  <c r="N698" i="12"/>
  <c r="AD698" i="12" s="1"/>
  <c r="O698" i="12"/>
  <c r="D699" i="12"/>
  <c r="T699" i="12" s="1"/>
  <c r="E699" i="12"/>
  <c r="U699" i="12" s="1"/>
  <c r="F699" i="12"/>
  <c r="V699" i="12" s="1"/>
  <c r="G699" i="12"/>
  <c r="W699" i="12" s="1"/>
  <c r="H699" i="12"/>
  <c r="X699" i="12" s="1"/>
  <c r="I699" i="12"/>
  <c r="Y699" i="12" s="1"/>
  <c r="J699" i="12"/>
  <c r="Z699" i="12" s="1"/>
  <c r="K699" i="12"/>
  <c r="AA699" i="12" s="1"/>
  <c r="L699" i="12"/>
  <c r="AB699" i="12" s="1"/>
  <c r="M699" i="12"/>
  <c r="AC699" i="12" s="1"/>
  <c r="N699" i="12"/>
  <c r="AD699" i="12" s="1"/>
  <c r="O699" i="12"/>
  <c r="D700" i="12"/>
  <c r="E700" i="12"/>
  <c r="U700" i="12" s="1"/>
  <c r="F700" i="12"/>
  <c r="V700" i="12" s="1"/>
  <c r="G700" i="12"/>
  <c r="W700" i="12" s="1"/>
  <c r="H700" i="12"/>
  <c r="X700" i="12" s="1"/>
  <c r="I700" i="12"/>
  <c r="Y700" i="12" s="1"/>
  <c r="J700" i="12"/>
  <c r="Z700" i="12" s="1"/>
  <c r="K700" i="12"/>
  <c r="AA700" i="12" s="1"/>
  <c r="L700" i="12"/>
  <c r="AB700" i="12" s="1"/>
  <c r="M700" i="12"/>
  <c r="AC700" i="12" s="1"/>
  <c r="N700" i="12"/>
  <c r="AD700" i="12" s="1"/>
  <c r="O700" i="12"/>
  <c r="D701" i="12"/>
  <c r="T701" i="12" s="1"/>
  <c r="E701" i="12"/>
  <c r="U701" i="12" s="1"/>
  <c r="F701" i="12"/>
  <c r="V701" i="12" s="1"/>
  <c r="G701" i="12"/>
  <c r="H701" i="12"/>
  <c r="X701" i="12" s="1"/>
  <c r="I701" i="12"/>
  <c r="Y701" i="12" s="1"/>
  <c r="J701" i="12"/>
  <c r="Z701" i="12" s="1"/>
  <c r="K701" i="12"/>
  <c r="AA701" i="12" s="1"/>
  <c r="L701" i="12"/>
  <c r="AB701" i="12" s="1"/>
  <c r="M701" i="12"/>
  <c r="AC701" i="12" s="1"/>
  <c r="N701" i="12"/>
  <c r="AD701" i="12" s="1"/>
  <c r="O701" i="12"/>
  <c r="D702" i="12"/>
  <c r="E702" i="12"/>
  <c r="U702" i="12" s="1"/>
  <c r="F702" i="12"/>
  <c r="V702" i="12" s="1"/>
  <c r="G702" i="12"/>
  <c r="W702" i="12" s="1"/>
  <c r="H702" i="12"/>
  <c r="X702" i="12" s="1"/>
  <c r="I702" i="12"/>
  <c r="Y702" i="12" s="1"/>
  <c r="J702" i="12"/>
  <c r="Z702" i="12" s="1"/>
  <c r="K702" i="12"/>
  <c r="AA702" i="12" s="1"/>
  <c r="L702" i="12"/>
  <c r="AB702" i="12" s="1"/>
  <c r="M702" i="12"/>
  <c r="AC702" i="12" s="1"/>
  <c r="N702" i="12"/>
  <c r="AD702" i="12" s="1"/>
  <c r="O702" i="12"/>
  <c r="E674" i="12"/>
  <c r="F674" i="12"/>
  <c r="V674" i="12" s="1"/>
  <c r="G674" i="12"/>
  <c r="W674" i="12" s="1"/>
  <c r="H674" i="12"/>
  <c r="X674" i="12" s="1"/>
  <c r="I674" i="12"/>
  <c r="Y674" i="12" s="1"/>
  <c r="J674" i="12"/>
  <c r="Z674" i="12" s="1"/>
  <c r="K674" i="12"/>
  <c r="AA674" i="12" s="1"/>
  <c r="L674" i="12"/>
  <c r="AB674" i="12" s="1"/>
  <c r="M674" i="12"/>
  <c r="AC674" i="12" s="1"/>
  <c r="N674" i="12"/>
  <c r="AD674" i="12" s="1"/>
  <c r="O674" i="12"/>
  <c r="D674" i="12"/>
  <c r="D645" i="12"/>
  <c r="T645" i="12" s="1"/>
  <c r="E645" i="12"/>
  <c r="U645" i="12" s="1"/>
  <c r="F645" i="12"/>
  <c r="V645" i="12" s="1"/>
  <c r="G645" i="12"/>
  <c r="W645" i="12" s="1"/>
  <c r="H645" i="12"/>
  <c r="X645" i="12" s="1"/>
  <c r="I645" i="12"/>
  <c r="Y645" i="12" s="1"/>
  <c r="J645" i="12"/>
  <c r="Z645" i="12" s="1"/>
  <c r="K645" i="12"/>
  <c r="AA645" i="12" s="1"/>
  <c r="L645" i="12"/>
  <c r="AB645" i="12" s="1"/>
  <c r="M645" i="12"/>
  <c r="AC645" i="12" s="1"/>
  <c r="N645" i="12"/>
  <c r="AD645" i="12" s="1"/>
  <c r="O645" i="12"/>
  <c r="D646" i="12"/>
  <c r="T646" i="12" s="1"/>
  <c r="E646" i="12"/>
  <c r="U646" i="12" s="1"/>
  <c r="F646" i="12"/>
  <c r="V646" i="12" s="1"/>
  <c r="G646" i="12"/>
  <c r="W646" i="12" s="1"/>
  <c r="H646" i="12"/>
  <c r="X646" i="12" s="1"/>
  <c r="I646" i="12"/>
  <c r="Y646" i="12" s="1"/>
  <c r="J646" i="12"/>
  <c r="Z646" i="12" s="1"/>
  <c r="K646" i="12"/>
  <c r="AA646" i="12" s="1"/>
  <c r="L646" i="12"/>
  <c r="AB646" i="12" s="1"/>
  <c r="M646" i="12"/>
  <c r="AC646" i="12" s="1"/>
  <c r="N646" i="12"/>
  <c r="AD646" i="12" s="1"/>
  <c r="O646" i="12"/>
  <c r="D647" i="12"/>
  <c r="T647" i="12" s="1"/>
  <c r="E647" i="12"/>
  <c r="U647" i="12" s="1"/>
  <c r="F647" i="12"/>
  <c r="V647" i="12" s="1"/>
  <c r="G647" i="12"/>
  <c r="W647" i="12" s="1"/>
  <c r="H647" i="12"/>
  <c r="X647" i="12" s="1"/>
  <c r="I647" i="12"/>
  <c r="Y647" i="12" s="1"/>
  <c r="J647" i="12"/>
  <c r="Z647" i="12" s="1"/>
  <c r="K647" i="12"/>
  <c r="AA647" i="12" s="1"/>
  <c r="L647" i="12"/>
  <c r="AB647" i="12" s="1"/>
  <c r="M647" i="12"/>
  <c r="AC647" i="12" s="1"/>
  <c r="N647" i="12"/>
  <c r="AD647" i="12" s="1"/>
  <c r="O647" i="12"/>
  <c r="D648" i="12"/>
  <c r="T648" i="12" s="1"/>
  <c r="E648" i="12"/>
  <c r="U648" i="12" s="1"/>
  <c r="F648" i="12"/>
  <c r="V648" i="12" s="1"/>
  <c r="G648" i="12"/>
  <c r="W648" i="12" s="1"/>
  <c r="H648" i="12"/>
  <c r="X648" i="12" s="1"/>
  <c r="I648" i="12"/>
  <c r="Y648" i="12" s="1"/>
  <c r="J648" i="12"/>
  <c r="Z648" i="12" s="1"/>
  <c r="K648" i="12"/>
  <c r="AA648" i="12" s="1"/>
  <c r="L648" i="12"/>
  <c r="AB648" i="12" s="1"/>
  <c r="M648" i="12"/>
  <c r="AC648" i="12" s="1"/>
  <c r="N648" i="12"/>
  <c r="AD648" i="12" s="1"/>
  <c r="O648" i="12"/>
  <c r="D649" i="12"/>
  <c r="T649" i="12" s="1"/>
  <c r="E649" i="12"/>
  <c r="U649" i="12" s="1"/>
  <c r="F649" i="12"/>
  <c r="V649" i="12" s="1"/>
  <c r="G649" i="12"/>
  <c r="W649" i="12" s="1"/>
  <c r="H649" i="12"/>
  <c r="X649" i="12" s="1"/>
  <c r="I649" i="12"/>
  <c r="Y649" i="12" s="1"/>
  <c r="J649" i="12"/>
  <c r="Z649" i="12" s="1"/>
  <c r="K649" i="12"/>
  <c r="AA649" i="12" s="1"/>
  <c r="L649" i="12"/>
  <c r="AB649" i="12" s="1"/>
  <c r="M649" i="12"/>
  <c r="AC649" i="12" s="1"/>
  <c r="N649" i="12"/>
  <c r="AD649" i="12" s="1"/>
  <c r="O649" i="12"/>
  <c r="D650" i="12"/>
  <c r="T650" i="12" s="1"/>
  <c r="E650" i="12"/>
  <c r="U650" i="12" s="1"/>
  <c r="F650" i="12"/>
  <c r="V650" i="12" s="1"/>
  <c r="G650" i="12"/>
  <c r="W650" i="12" s="1"/>
  <c r="H650" i="12"/>
  <c r="X650" i="12" s="1"/>
  <c r="I650" i="12"/>
  <c r="Y650" i="12" s="1"/>
  <c r="J650" i="12"/>
  <c r="Z650" i="12" s="1"/>
  <c r="K650" i="12"/>
  <c r="AA650" i="12" s="1"/>
  <c r="L650" i="12"/>
  <c r="AB650" i="12" s="1"/>
  <c r="M650" i="12"/>
  <c r="AC650" i="12" s="1"/>
  <c r="N650" i="12"/>
  <c r="AD650" i="12" s="1"/>
  <c r="O650" i="12"/>
  <c r="D651" i="12"/>
  <c r="T651" i="12" s="1"/>
  <c r="E651" i="12"/>
  <c r="U651" i="12" s="1"/>
  <c r="F651" i="12"/>
  <c r="V651" i="12" s="1"/>
  <c r="G651" i="12"/>
  <c r="W651" i="12" s="1"/>
  <c r="H651" i="12"/>
  <c r="X651" i="12" s="1"/>
  <c r="I651" i="12"/>
  <c r="Y651" i="12" s="1"/>
  <c r="J651" i="12"/>
  <c r="Z651" i="12" s="1"/>
  <c r="K651" i="12"/>
  <c r="AA651" i="12" s="1"/>
  <c r="L651" i="12"/>
  <c r="AB651" i="12" s="1"/>
  <c r="M651" i="12"/>
  <c r="AC651" i="12" s="1"/>
  <c r="N651" i="12"/>
  <c r="AD651" i="12" s="1"/>
  <c r="O651" i="12"/>
  <c r="D652" i="12"/>
  <c r="E652" i="12"/>
  <c r="U652" i="12" s="1"/>
  <c r="F652" i="12"/>
  <c r="V652" i="12" s="1"/>
  <c r="G652" i="12"/>
  <c r="W652" i="12" s="1"/>
  <c r="H652" i="12"/>
  <c r="X652" i="12" s="1"/>
  <c r="I652" i="12"/>
  <c r="Y652" i="12" s="1"/>
  <c r="J652" i="12"/>
  <c r="Z652" i="12" s="1"/>
  <c r="K652" i="12"/>
  <c r="AA652" i="12" s="1"/>
  <c r="L652" i="12"/>
  <c r="AB652" i="12" s="1"/>
  <c r="M652" i="12"/>
  <c r="AC652" i="12" s="1"/>
  <c r="N652" i="12"/>
  <c r="AD652" i="12" s="1"/>
  <c r="O652" i="12"/>
  <c r="D653" i="12"/>
  <c r="T653" i="12" s="1"/>
  <c r="E653" i="12"/>
  <c r="U653" i="12" s="1"/>
  <c r="F653" i="12"/>
  <c r="V653" i="12" s="1"/>
  <c r="G653" i="12"/>
  <c r="W653" i="12" s="1"/>
  <c r="H653" i="12"/>
  <c r="X653" i="12" s="1"/>
  <c r="I653" i="12"/>
  <c r="Y653" i="12" s="1"/>
  <c r="J653" i="12"/>
  <c r="Z653" i="12" s="1"/>
  <c r="K653" i="12"/>
  <c r="AA653" i="12" s="1"/>
  <c r="L653" i="12"/>
  <c r="AB653" i="12" s="1"/>
  <c r="M653" i="12"/>
  <c r="AC653" i="12" s="1"/>
  <c r="N653" i="12"/>
  <c r="AD653" i="12" s="1"/>
  <c r="O653" i="12"/>
  <c r="D654" i="12"/>
  <c r="E654" i="12"/>
  <c r="U654" i="12" s="1"/>
  <c r="F654" i="12"/>
  <c r="V654" i="12" s="1"/>
  <c r="G654" i="12"/>
  <c r="W654" i="12" s="1"/>
  <c r="H654" i="12"/>
  <c r="X654" i="12" s="1"/>
  <c r="I654" i="12"/>
  <c r="Y654" i="12" s="1"/>
  <c r="J654" i="12"/>
  <c r="Z654" i="12" s="1"/>
  <c r="K654" i="12"/>
  <c r="AA654" i="12" s="1"/>
  <c r="L654" i="12"/>
  <c r="AB654" i="12" s="1"/>
  <c r="M654" i="12"/>
  <c r="AC654" i="12" s="1"/>
  <c r="N654" i="12"/>
  <c r="AD654" i="12" s="1"/>
  <c r="O654" i="12"/>
  <c r="D655" i="12"/>
  <c r="T655" i="12" s="1"/>
  <c r="E655" i="12"/>
  <c r="U655" i="12" s="1"/>
  <c r="F655" i="12"/>
  <c r="V655" i="12" s="1"/>
  <c r="G655" i="12"/>
  <c r="W655" i="12" s="1"/>
  <c r="H655" i="12"/>
  <c r="X655" i="12" s="1"/>
  <c r="I655" i="12"/>
  <c r="Y655" i="12" s="1"/>
  <c r="J655" i="12"/>
  <c r="Z655" i="12" s="1"/>
  <c r="K655" i="12"/>
  <c r="AA655" i="12" s="1"/>
  <c r="L655" i="12"/>
  <c r="AB655" i="12" s="1"/>
  <c r="M655" i="12"/>
  <c r="AC655" i="12" s="1"/>
  <c r="N655" i="12"/>
  <c r="AD655" i="12" s="1"/>
  <c r="O655" i="12"/>
  <c r="D656" i="12"/>
  <c r="E656" i="12"/>
  <c r="U656" i="12" s="1"/>
  <c r="F656" i="12"/>
  <c r="V656" i="12" s="1"/>
  <c r="G656" i="12"/>
  <c r="W656" i="12" s="1"/>
  <c r="H656" i="12"/>
  <c r="X656" i="12" s="1"/>
  <c r="I656" i="12"/>
  <c r="Y656" i="12" s="1"/>
  <c r="J656" i="12"/>
  <c r="Z656" i="12" s="1"/>
  <c r="K656" i="12"/>
  <c r="AA656" i="12" s="1"/>
  <c r="L656" i="12"/>
  <c r="AB656" i="12" s="1"/>
  <c r="M656" i="12"/>
  <c r="AC656" i="12" s="1"/>
  <c r="N656" i="12"/>
  <c r="AD656" i="12" s="1"/>
  <c r="O656" i="12"/>
  <c r="D657" i="12"/>
  <c r="T657" i="12" s="1"/>
  <c r="E657" i="12"/>
  <c r="U657" i="12" s="1"/>
  <c r="F657" i="12"/>
  <c r="V657" i="12" s="1"/>
  <c r="G657" i="12"/>
  <c r="W657" i="12" s="1"/>
  <c r="H657" i="12"/>
  <c r="X657" i="12" s="1"/>
  <c r="I657" i="12"/>
  <c r="Y657" i="12" s="1"/>
  <c r="J657" i="12"/>
  <c r="Z657" i="12" s="1"/>
  <c r="K657" i="12"/>
  <c r="AA657" i="12" s="1"/>
  <c r="L657" i="12"/>
  <c r="AB657" i="12" s="1"/>
  <c r="M657" i="12"/>
  <c r="AC657" i="12" s="1"/>
  <c r="N657" i="12"/>
  <c r="AD657" i="12" s="1"/>
  <c r="O657" i="12"/>
  <c r="D658" i="12"/>
  <c r="E658" i="12"/>
  <c r="U658" i="12" s="1"/>
  <c r="F658" i="12"/>
  <c r="V658" i="12" s="1"/>
  <c r="G658" i="12"/>
  <c r="W658" i="12" s="1"/>
  <c r="H658" i="12"/>
  <c r="X658" i="12" s="1"/>
  <c r="I658" i="12"/>
  <c r="Y658" i="12" s="1"/>
  <c r="J658" i="12"/>
  <c r="Z658" i="12" s="1"/>
  <c r="K658" i="12"/>
  <c r="AA658" i="12" s="1"/>
  <c r="L658" i="12"/>
  <c r="AB658" i="12" s="1"/>
  <c r="M658" i="12"/>
  <c r="AC658" i="12" s="1"/>
  <c r="N658" i="12"/>
  <c r="AD658" i="12" s="1"/>
  <c r="O658" i="12"/>
  <c r="D659" i="12"/>
  <c r="T659" i="12" s="1"/>
  <c r="E659" i="12"/>
  <c r="U659" i="12" s="1"/>
  <c r="F659" i="12"/>
  <c r="V659" i="12" s="1"/>
  <c r="G659" i="12"/>
  <c r="W659" i="12" s="1"/>
  <c r="H659" i="12"/>
  <c r="X659" i="12" s="1"/>
  <c r="I659" i="12"/>
  <c r="Y659" i="12" s="1"/>
  <c r="J659" i="12"/>
  <c r="Z659" i="12" s="1"/>
  <c r="K659" i="12"/>
  <c r="AA659" i="12" s="1"/>
  <c r="L659" i="12"/>
  <c r="AB659" i="12" s="1"/>
  <c r="M659" i="12"/>
  <c r="AC659" i="12" s="1"/>
  <c r="N659" i="12"/>
  <c r="AD659" i="12" s="1"/>
  <c r="O659" i="12"/>
  <c r="D660" i="12"/>
  <c r="E660" i="12"/>
  <c r="U660" i="12" s="1"/>
  <c r="F660" i="12"/>
  <c r="V660" i="12" s="1"/>
  <c r="G660" i="12"/>
  <c r="W660" i="12" s="1"/>
  <c r="H660" i="12"/>
  <c r="X660" i="12" s="1"/>
  <c r="I660" i="12"/>
  <c r="Y660" i="12" s="1"/>
  <c r="J660" i="12"/>
  <c r="Z660" i="12" s="1"/>
  <c r="K660" i="12"/>
  <c r="AA660" i="12" s="1"/>
  <c r="L660" i="12"/>
  <c r="AB660" i="12" s="1"/>
  <c r="M660" i="12"/>
  <c r="AC660" i="12" s="1"/>
  <c r="N660" i="12"/>
  <c r="AD660" i="12" s="1"/>
  <c r="O660" i="12"/>
  <c r="D661" i="12"/>
  <c r="T661" i="12" s="1"/>
  <c r="E661" i="12"/>
  <c r="U661" i="12" s="1"/>
  <c r="F661" i="12"/>
  <c r="V661" i="12" s="1"/>
  <c r="G661" i="12"/>
  <c r="W661" i="12" s="1"/>
  <c r="H661" i="12"/>
  <c r="X661" i="12" s="1"/>
  <c r="I661" i="12"/>
  <c r="Y661" i="12" s="1"/>
  <c r="J661" i="12"/>
  <c r="Z661" i="12" s="1"/>
  <c r="K661" i="12"/>
  <c r="AA661" i="12" s="1"/>
  <c r="L661" i="12"/>
  <c r="AB661" i="12" s="1"/>
  <c r="M661" i="12"/>
  <c r="AC661" i="12" s="1"/>
  <c r="N661" i="12"/>
  <c r="AD661" i="12" s="1"/>
  <c r="O661" i="12"/>
  <c r="D662" i="12"/>
  <c r="E662" i="12"/>
  <c r="U662" i="12" s="1"/>
  <c r="F662" i="12"/>
  <c r="V662" i="12" s="1"/>
  <c r="G662" i="12"/>
  <c r="W662" i="12" s="1"/>
  <c r="H662" i="12"/>
  <c r="X662" i="12" s="1"/>
  <c r="I662" i="12"/>
  <c r="Y662" i="12" s="1"/>
  <c r="J662" i="12"/>
  <c r="Z662" i="12" s="1"/>
  <c r="K662" i="12"/>
  <c r="AA662" i="12" s="1"/>
  <c r="L662" i="12"/>
  <c r="AB662" i="12" s="1"/>
  <c r="M662" i="12"/>
  <c r="AC662" i="12" s="1"/>
  <c r="N662" i="12"/>
  <c r="AD662" i="12" s="1"/>
  <c r="O662" i="12"/>
  <c r="D663" i="12"/>
  <c r="T663" i="12" s="1"/>
  <c r="E663" i="12"/>
  <c r="U663" i="12" s="1"/>
  <c r="F663" i="12"/>
  <c r="V663" i="12" s="1"/>
  <c r="G663" i="12"/>
  <c r="W663" i="12" s="1"/>
  <c r="H663" i="12"/>
  <c r="X663" i="12" s="1"/>
  <c r="I663" i="12"/>
  <c r="Y663" i="12" s="1"/>
  <c r="J663" i="12"/>
  <c r="Z663" i="12" s="1"/>
  <c r="K663" i="12"/>
  <c r="AA663" i="12" s="1"/>
  <c r="L663" i="12"/>
  <c r="AB663" i="12" s="1"/>
  <c r="M663" i="12"/>
  <c r="AC663" i="12" s="1"/>
  <c r="N663" i="12"/>
  <c r="AD663" i="12" s="1"/>
  <c r="O663" i="12"/>
  <c r="D664" i="12"/>
  <c r="E664" i="12"/>
  <c r="U664" i="12" s="1"/>
  <c r="F664" i="12"/>
  <c r="V664" i="12" s="1"/>
  <c r="G664" i="12"/>
  <c r="W664" i="12" s="1"/>
  <c r="H664" i="12"/>
  <c r="X664" i="12" s="1"/>
  <c r="I664" i="12"/>
  <c r="Y664" i="12" s="1"/>
  <c r="J664" i="12"/>
  <c r="Z664" i="12" s="1"/>
  <c r="K664" i="12"/>
  <c r="AA664" i="12" s="1"/>
  <c r="L664" i="12"/>
  <c r="AB664" i="12" s="1"/>
  <c r="M664" i="12"/>
  <c r="AC664" i="12" s="1"/>
  <c r="N664" i="12"/>
  <c r="AD664" i="12" s="1"/>
  <c r="O664" i="12"/>
  <c r="D665" i="12"/>
  <c r="T665" i="12" s="1"/>
  <c r="E665" i="12"/>
  <c r="U665" i="12" s="1"/>
  <c r="F665" i="12"/>
  <c r="V665" i="12" s="1"/>
  <c r="G665" i="12"/>
  <c r="W665" i="12" s="1"/>
  <c r="H665" i="12"/>
  <c r="X665" i="12" s="1"/>
  <c r="I665" i="12"/>
  <c r="Y665" i="12" s="1"/>
  <c r="J665" i="12"/>
  <c r="Z665" i="12" s="1"/>
  <c r="K665" i="12"/>
  <c r="AA665" i="12" s="1"/>
  <c r="L665" i="12"/>
  <c r="AB665" i="12" s="1"/>
  <c r="M665" i="12"/>
  <c r="AC665" i="12" s="1"/>
  <c r="N665" i="12"/>
  <c r="AD665" i="12" s="1"/>
  <c r="O665" i="12"/>
  <c r="D666" i="12"/>
  <c r="E666" i="12"/>
  <c r="U666" i="12" s="1"/>
  <c r="F666" i="12"/>
  <c r="V666" i="12" s="1"/>
  <c r="G666" i="12"/>
  <c r="W666" i="12" s="1"/>
  <c r="H666" i="12"/>
  <c r="X666" i="12" s="1"/>
  <c r="I666" i="12"/>
  <c r="Y666" i="12" s="1"/>
  <c r="J666" i="12"/>
  <c r="Z666" i="12" s="1"/>
  <c r="K666" i="12"/>
  <c r="AA666" i="12" s="1"/>
  <c r="L666" i="12"/>
  <c r="AB666" i="12" s="1"/>
  <c r="M666" i="12"/>
  <c r="AC666" i="12" s="1"/>
  <c r="N666" i="12"/>
  <c r="AD666" i="12" s="1"/>
  <c r="O666" i="12"/>
  <c r="D667" i="12"/>
  <c r="T667" i="12" s="1"/>
  <c r="E667" i="12"/>
  <c r="U667" i="12" s="1"/>
  <c r="F667" i="12"/>
  <c r="V667" i="12" s="1"/>
  <c r="G667" i="12"/>
  <c r="W667" i="12" s="1"/>
  <c r="H667" i="12"/>
  <c r="X667" i="12" s="1"/>
  <c r="I667" i="12"/>
  <c r="Y667" i="12" s="1"/>
  <c r="J667" i="12"/>
  <c r="K667" i="12"/>
  <c r="AA667" i="12" s="1"/>
  <c r="L667" i="12"/>
  <c r="AB667" i="12" s="1"/>
  <c r="M667" i="12"/>
  <c r="AC667" i="12" s="1"/>
  <c r="N667" i="12"/>
  <c r="AD667" i="12" s="1"/>
  <c r="O667" i="12"/>
  <c r="D668" i="12"/>
  <c r="E668" i="12"/>
  <c r="U668" i="12" s="1"/>
  <c r="F668" i="12"/>
  <c r="V668" i="12" s="1"/>
  <c r="G668" i="12"/>
  <c r="W668" i="12" s="1"/>
  <c r="H668" i="12"/>
  <c r="X668" i="12" s="1"/>
  <c r="I668" i="12"/>
  <c r="Y668" i="12" s="1"/>
  <c r="J668" i="12"/>
  <c r="Z668" i="12" s="1"/>
  <c r="K668" i="12"/>
  <c r="AA668" i="12" s="1"/>
  <c r="L668" i="12"/>
  <c r="AB668" i="12" s="1"/>
  <c r="M668" i="12"/>
  <c r="AC668" i="12" s="1"/>
  <c r="N668" i="12"/>
  <c r="AD668" i="12" s="1"/>
  <c r="O668" i="12"/>
  <c r="D669" i="12"/>
  <c r="T669" i="12" s="1"/>
  <c r="E669" i="12"/>
  <c r="U669" i="12" s="1"/>
  <c r="F669" i="12"/>
  <c r="V669" i="12" s="1"/>
  <c r="G669" i="12"/>
  <c r="W669" i="12" s="1"/>
  <c r="H669" i="12"/>
  <c r="X669" i="12" s="1"/>
  <c r="I669" i="12"/>
  <c r="Y669" i="12" s="1"/>
  <c r="J669" i="12"/>
  <c r="Z669" i="12" s="1"/>
  <c r="K669" i="12"/>
  <c r="AA669" i="12" s="1"/>
  <c r="L669" i="12"/>
  <c r="AB669" i="12" s="1"/>
  <c r="M669" i="12"/>
  <c r="AC669" i="12" s="1"/>
  <c r="N669" i="12"/>
  <c r="AD669" i="12" s="1"/>
  <c r="O669" i="12"/>
  <c r="D670" i="12"/>
  <c r="E670" i="12"/>
  <c r="U670" i="12" s="1"/>
  <c r="F670" i="12"/>
  <c r="V670" i="12" s="1"/>
  <c r="G670" i="12"/>
  <c r="W670" i="12" s="1"/>
  <c r="H670" i="12"/>
  <c r="X670" i="12" s="1"/>
  <c r="I670" i="12"/>
  <c r="Y670" i="12" s="1"/>
  <c r="J670" i="12"/>
  <c r="Z670" i="12" s="1"/>
  <c r="K670" i="12"/>
  <c r="AA670" i="12" s="1"/>
  <c r="L670" i="12"/>
  <c r="AB670" i="12" s="1"/>
  <c r="M670" i="12"/>
  <c r="AC670" i="12" s="1"/>
  <c r="N670" i="12"/>
  <c r="AD670" i="12" s="1"/>
  <c r="O670" i="12"/>
  <c r="D671" i="12"/>
  <c r="T671" i="12" s="1"/>
  <c r="E671" i="12"/>
  <c r="U671" i="12" s="1"/>
  <c r="F671" i="12"/>
  <c r="V671" i="12" s="1"/>
  <c r="G671" i="12"/>
  <c r="W671" i="12" s="1"/>
  <c r="H671" i="12"/>
  <c r="X671" i="12" s="1"/>
  <c r="I671" i="12"/>
  <c r="Y671" i="12" s="1"/>
  <c r="J671" i="12"/>
  <c r="Z671" i="12" s="1"/>
  <c r="K671" i="12"/>
  <c r="AA671" i="12" s="1"/>
  <c r="L671" i="12"/>
  <c r="AB671" i="12" s="1"/>
  <c r="M671" i="12"/>
  <c r="AC671" i="12" s="1"/>
  <c r="N671" i="12"/>
  <c r="AD671" i="12" s="1"/>
  <c r="O671" i="12"/>
  <c r="D672" i="12"/>
  <c r="E672" i="12"/>
  <c r="U672" i="12" s="1"/>
  <c r="F672" i="12"/>
  <c r="V672" i="12" s="1"/>
  <c r="G672" i="12"/>
  <c r="W672" i="12" s="1"/>
  <c r="H672" i="12"/>
  <c r="X672" i="12" s="1"/>
  <c r="I672" i="12"/>
  <c r="Y672" i="12" s="1"/>
  <c r="J672" i="12"/>
  <c r="Z672" i="12" s="1"/>
  <c r="K672" i="12"/>
  <c r="AA672" i="12" s="1"/>
  <c r="L672" i="12"/>
  <c r="AB672" i="12" s="1"/>
  <c r="M672" i="12"/>
  <c r="AC672" i="12" s="1"/>
  <c r="N672" i="12"/>
  <c r="AD672" i="12" s="1"/>
  <c r="O672" i="12"/>
  <c r="E644" i="12"/>
  <c r="F644" i="12"/>
  <c r="G644" i="12"/>
  <c r="W644" i="12" s="1"/>
  <c r="H644" i="12"/>
  <c r="X644" i="12" s="1"/>
  <c r="I644" i="12"/>
  <c r="J644" i="12"/>
  <c r="Z644" i="12" s="1"/>
  <c r="K644" i="12"/>
  <c r="AA644" i="12" s="1"/>
  <c r="L644" i="12"/>
  <c r="AB644" i="12" s="1"/>
  <c r="M644" i="12"/>
  <c r="AC644" i="12" s="1"/>
  <c r="N644" i="12"/>
  <c r="AD644" i="12" s="1"/>
  <c r="O644" i="12"/>
  <c r="D644" i="12"/>
  <c r="D610" i="12"/>
  <c r="E610" i="12"/>
  <c r="F610" i="12"/>
  <c r="G610" i="12"/>
  <c r="H610" i="12"/>
  <c r="I610" i="12"/>
  <c r="J610" i="12"/>
  <c r="K610" i="12"/>
  <c r="L610" i="12"/>
  <c r="M610" i="12"/>
  <c r="N610" i="12"/>
  <c r="O610" i="12"/>
  <c r="D611" i="12"/>
  <c r="E611" i="12"/>
  <c r="F611" i="12"/>
  <c r="G611" i="12"/>
  <c r="H611" i="12"/>
  <c r="I611" i="12"/>
  <c r="J611" i="12"/>
  <c r="K611" i="12"/>
  <c r="L611" i="12"/>
  <c r="M611" i="12"/>
  <c r="N611" i="12"/>
  <c r="O611" i="12"/>
  <c r="D612" i="12"/>
  <c r="E612" i="12"/>
  <c r="F612" i="12"/>
  <c r="G612" i="12"/>
  <c r="H612" i="12"/>
  <c r="I612" i="12"/>
  <c r="J612" i="12"/>
  <c r="K612" i="12"/>
  <c r="L612" i="12"/>
  <c r="M612" i="12"/>
  <c r="N612" i="12"/>
  <c r="O612" i="12"/>
  <c r="D613" i="12"/>
  <c r="E613" i="12"/>
  <c r="F613" i="12"/>
  <c r="G613" i="12"/>
  <c r="H613" i="12"/>
  <c r="I613" i="12"/>
  <c r="J613" i="12"/>
  <c r="K613" i="12"/>
  <c r="L613" i="12"/>
  <c r="M613" i="12"/>
  <c r="N613" i="12"/>
  <c r="O613" i="12"/>
  <c r="D614" i="12"/>
  <c r="E614" i="12"/>
  <c r="F614" i="12"/>
  <c r="G614" i="12"/>
  <c r="H614" i="12"/>
  <c r="I614" i="12"/>
  <c r="J614" i="12"/>
  <c r="K614" i="12"/>
  <c r="L614" i="12"/>
  <c r="M614" i="12"/>
  <c r="N614" i="12"/>
  <c r="O614" i="12"/>
  <c r="D615" i="12"/>
  <c r="E615" i="12"/>
  <c r="F615" i="12"/>
  <c r="G615" i="12"/>
  <c r="H615" i="12"/>
  <c r="I615" i="12"/>
  <c r="J615" i="12"/>
  <c r="K615" i="12"/>
  <c r="L615" i="12"/>
  <c r="M615" i="12"/>
  <c r="N615" i="12"/>
  <c r="O615" i="12"/>
  <c r="D616" i="12"/>
  <c r="E616" i="12"/>
  <c r="F616" i="12"/>
  <c r="G616" i="12"/>
  <c r="H616" i="12"/>
  <c r="I616" i="12"/>
  <c r="J616" i="12"/>
  <c r="K616" i="12"/>
  <c r="L616" i="12"/>
  <c r="M616" i="12"/>
  <c r="N616" i="12"/>
  <c r="O616" i="12"/>
  <c r="D617" i="12"/>
  <c r="E617" i="12"/>
  <c r="F617" i="12"/>
  <c r="G617" i="12"/>
  <c r="H617" i="12"/>
  <c r="I617" i="12"/>
  <c r="J617" i="12"/>
  <c r="K617" i="12"/>
  <c r="L617" i="12"/>
  <c r="M617" i="12"/>
  <c r="N617" i="12"/>
  <c r="O617" i="12"/>
  <c r="D618" i="12"/>
  <c r="E618" i="12"/>
  <c r="F618" i="12"/>
  <c r="G618" i="12"/>
  <c r="H618" i="12"/>
  <c r="I618" i="12"/>
  <c r="J618" i="12"/>
  <c r="K618" i="12"/>
  <c r="L618" i="12"/>
  <c r="M618" i="12"/>
  <c r="N618" i="12"/>
  <c r="O618" i="12"/>
  <c r="D619" i="12"/>
  <c r="E619" i="12"/>
  <c r="F619" i="12"/>
  <c r="G619" i="12"/>
  <c r="H619" i="12"/>
  <c r="I619" i="12"/>
  <c r="J619" i="12"/>
  <c r="K619" i="12"/>
  <c r="L619" i="12"/>
  <c r="M619" i="12"/>
  <c r="N619" i="12"/>
  <c r="O619" i="12"/>
  <c r="D620" i="12"/>
  <c r="E620" i="12"/>
  <c r="F620" i="12"/>
  <c r="G620" i="12"/>
  <c r="H620" i="12"/>
  <c r="I620" i="12"/>
  <c r="J620" i="12"/>
  <c r="K620" i="12"/>
  <c r="L620" i="12"/>
  <c r="M620" i="12"/>
  <c r="N620" i="12"/>
  <c r="O620" i="12"/>
  <c r="D621" i="12"/>
  <c r="E621" i="12"/>
  <c r="F621" i="12"/>
  <c r="G621" i="12"/>
  <c r="H621" i="12"/>
  <c r="I621" i="12"/>
  <c r="J621" i="12"/>
  <c r="K621" i="12"/>
  <c r="L621" i="12"/>
  <c r="M621" i="12"/>
  <c r="N621" i="12"/>
  <c r="O621" i="12"/>
  <c r="D622" i="12"/>
  <c r="E622" i="12"/>
  <c r="F622" i="12"/>
  <c r="G622" i="12"/>
  <c r="H622" i="12"/>
  <c r="I622" i="12"/>
  <c r="J622" i="12"/>
  <c r="K622" i="12"/>
  <c r="L622" i="12"/>
  <c r="M622" i="12"/>
  <c r="N622" i="12"/>
  <c r="O622" i="12"/>
  <c r="D623" i="12"/>
  <c r="E623" i="12"/>
  <c r="F623" i="12"/>
  <c r="G623" i="12"/>
  <c r="H623" i="12"/>
  <c r="I623" i="12"/>
  <c r="J623" i="12"/>
  <c r="K623" i="12"/>
  <c r="L623" i="12"/>
  <c r="M623" i="12"/>
  <c r="N623" i="12"/>
  <c r="O623" i="12"/>
  <c r="D624" i="12"/>
  <c r="E624" i="12"/>
  <c r="F624" i="12"/>
  <c r="G624" i="12"/>
  <c r="H624" i="12"/>
  <c r="I624" i="12"/>
  <c r="J624" i="12"/>
  <c r="K624" i="12"/>
  <c r="L624" i="12"/>
  <c r="M624" i="12"/>
  <c r="N624" i="12"/>
  <c r="O624" i="12"/>
  <c r="D625" i="12"/>
  <c r="E625" i="12"/>
  <c r="F625" i="12"/>
  <c r="G625" i="12"/>
  <c r="H625" i="12"/>
  <c r="I625" i="12"/>
  <c r="J625" i="12"/>
  <c r="K625" i="12"/>
  <c r="L625" i="12"/>
  <c r="M625" i="12"/>
  <c r="N625" i="12"/>
  <c r="O625" i="12"/>
  <c r="D626" i="12"/>
  <c r="E626" i="12"/>
  <c r="F626" i="12"/>
  <c r="G626" i="12"/>
  <c r="H626" i="12"/>
  <c r="I626" i="12"/>
  <c r="J626" i="12"/>
  <c r="K626" i="12"/>
  <c r="L626" i="12"/>
  <c r="M626" i="12"/>
  <c r="N626" i="12"/>
  <c r="O626" i="12"/>
  <c r="D627" i="12"/>
  <c r="E627" i="12"/>
  <c r="F627" i="12"/>
  <c r="G627" i="12"/>
  <c r="H627" i="12"/>
  <c r="I627" i="12"/>
  <c r="J627" i="12"/>
  <c r="K627" i="12"/>
  <c r="L627" i="12"/>
  <c r="M627" i="12"/>
  <c r="N627" i="12"/>
  <c r="O627" i="12"/>
  <c r="D628" i="12"/>
  <c r="E628" i="12"/>
  <c r="F628" i="12"/>
  <c r="G628" i="12"/>
  <c r="H628" i="12"/>
  <c r="I628" i="12"/>
  <c r="J628" i="12"/>
  <c r="K628" i="12"/>
  <c r="L628" i="12"/>
  <c r="M628" i="12"/>
  <c r="N628" i="12"/>
  <c r="O628" i="12"/>
  <c r="D629" i="12"/>
  <c r="E629" i="12"/>
  <c r="F629" i="12"/>
  <c r="G629" i="12"/>
  <c r="H629" i="12"/>
  <c r="I629" i="12"/>
  <c r="J629" i="12"/>
  <c r="K629" i="12"/>
  <c r="L629" i="12"/>
  <c r="M629" i="12"/>
  <c r="N629" i="12"/>
  <c r="O629" i="12"/>
  <c r="D630" i="12"/>
  <c r="E630" i="12"/>
  <c r="F630" i="12"/>
  <c r="G630" i="12"/>
  <c r="H630" i="12"/>
  <c r="I630" i="12"/>
  <c r="J630" i="12"/>
  <c r="K630" i="12"/>
  <c r="L630" i="12"/>
  <c r="M630" i="12"/>
  <c r="N630" i="12"/>
  <c r="O630" i="12"/>
  <c r="D631" i="12"/>
  <c r="E631" i="12"/>
  <c r="F631" i="12"/>
  <c r="G631" i="12"/>
  <c r="H631" i="12"/>
  <c r="I631" i="12"/>
  <c r="J631" i="12"/>
  <c r="K631" i="12"/>
  <c r="L631" i="12"/>
  <c r="M631" i="12"/>
  <c r="N631" i="12"/>
  <c r="O631" i="12"/>
  <c r="D632" i="12"/>
  <c r="E632" i="12"/>
  <c r="F632" i="12"/>
  <c r="G632" i="12"/>
  <c r="H632" i="12"/>
  <c r="I632" i="12"/>
  <c r="J632" i="12"/>
  <c r="K632" i="12"/>
  <c r="L632" i="12"/>
  <c r="M632" i="12"/>
  <c r="N632" i="12"/>
  <c r="O632" i="12"/>
  <c r="D633" i="12"/>
  <c r="E633" i="12"/>
  <c r="F633" i="12"/>
  <c r="G633" i="12"/>
  <c r="H633" i="12"/>
  <c r="I633" i="12"/>
  <c r="J633" i="12"/>
  <c r="K633" i="12"/>
  <c r="L633" i="12"/>
  <c r="M633" i="12"/>
  <c r="N633" i="12"/>
  <c r="O633" i="12"/>
  <c r="D634" i="12"/>
  <c r="E634" i="12"/>
  <c r="F634" i="12"/>
  <c r="G634" i="12"/>
  <c r="H634" i="12"/>
  <c r="I634" i="12"/>
  <c r="J634" i="12"/>
  <c r="K634" i="12"/>
  <c r="L634" i="12"/>
  <c r="M634" i="12"/>
  <c r="N634" i="12"/>
  <c r="O634" i="12"/>
  <c r="D635" i="12"/>
  <c r="E635" i="12"/>
  <c r="F635" i="12"/>
  <c r="G635" i="12"/>
  <c r="H635" i="12"/>
  <c r="I635" i="12"/>
  <c r="J635" i="12"/>
  <c r="K635" i="12"/>
  <c r="L635" i="12"/>
  <c r="M635" i="12"/>
  <c r="N635" i="12"/>
  <c r="O635" i="12"/>
  <c r="D636" i="12"/>
  <c r="E636" i="12"/>
  <c r="F636" i="12"/>
  <c r="G636" i="12"/>
  <c r="H636" i="12"/>
  <c r="I636" i="12"/>
  <c r="J636" i="12"/>
  <c r="K636" i="12"/>
  <c r="L636" i="12"/>
  <c r="M636" i="12"/>
  <c r="N636" i="12"/>
  <c r="O636" i="12"/>
  <c r="D637" i="12"/>
  <c r="E637" i="12"/>
  <c r="F637" i="12"/>
  <c r="G637" i="12"/>
  <c r="H637" i="12"/>
  <c r="I637" i="12"/>
  <c r="J637" i="12"/>
  <c r="K637" i="12"/>
  <c r="L637" i="12"/>
  <c r="M637" i="12"/>
  <c r="N637" i="12"/>
  <c r="O637" i="12"/>
  <c r="E609" i="12"/>
  <c r="F609" i="12"/>
  <c r="G609" i="12"/>
  <c r="H609" i="12"/>
  <c r="I609" i="12"/>
  <c r="J609" i="12"/>
  <c r="K609" i="12"/>
  <c r="L609" i="12"/>
  <c r="M609" i="12"/>
  <c r="N609" i="12"/>
  <c r="O609" i="12"/>
  <c r="D609" i="12"/>
  <c r="D580" i="12"/>
  <c r="E580" i="12"/>
  <c r="F580" i="12"/>
  <c r="G580" i="12"/>
  <c r="H580" i="12"/>
  <c r="I580" i="12"/>
  <c r="J580" i="12"/>
  <c r="K580" i="12"/>
  <c r="L580" i="12"/>
  <c r="M580" i="12"/>
  <c r="N580" i="12"/>
  <c r="O580" i="12"/>
  <c r="D581" i="12"/>
  <c r="E581" i="12"/>
  <c r="F581" i="12"/>
  <c r="G581" i="12"/>
  <c r="H581" i="12"/>
  <c r="I581" i="12"/>
  <c r="J581" i="12"/>
  <c r="K581" i="12"/>
  <c r="L581" i="12"/>
  <c r="M581" i="12"/>
  <c r="N581" i="12"/>
  <c r="O581" i="12"/>
  <c r="D582" i="12"/>
  <c r="E582" i="12"/>
  <c r="F582" i="12"/>
  <c r="G582" i="12"/>
  <c r="H582" i="12"/>
  <c r="I582" i="12"/>
  <c r="J582" i="12"/>
  <c r="K582" i="12"/>
  <c r="L582" i="12"/>
  <c r="M582" i="12"/>
  <c r="N582" i="12"/>
  <c r="O582" i="12"/>
  <c r="D583" i="12"/>
  <c r="E583" i="12"/>
  <c r="F583" i="12"/>
  <c r="G583" i="12"/>
  <c r="H583" i="12"/>
  <c r="I583" i="12"/>
  <c r="J583" i="12"/>
  <c r="K583" i="12"/>
  <c r="L583" i="12"/>
  <c r="M583" i="12"/>
  <c r="N583" i="12"/>
  <c r="O583" i="12"/>
  <c r="D584" i="12"/>
  <c r="E584" i="12"/>
  <c r="F584" i="12"/>
  <c r="G584" i="12"/>
  <c r="H584" i="12"/>
  <c r="I584" i="12"/>
  <c r="J584" i="12"/>
  <c r="K584" i="12"/>
  <c r="L584" i="12"/>
  <c r="M584" i="12"/>
  <c r="N584" i="12"/>
  <c r="O584" i="12"/>
  <c r="D585" i="12"/>
  <c r="E585" i="12"/>
  <c r="F585" i="12"/>
  <c r="G585" i="12"/>
  <c r="H585" i="12"/>
  <c r="I585" i="12"/>
  <c r="J585" i="12"/>
  <c r="K585" i="12"/>
  <c r="L585" i="12"/>
  <c r="M585" i="12"/>
  <c r="N585" i="12"/>
  <c r="O585" i="12"/>
  <c r="D586" i="12"/>
  <c r="E586" i="12"/>
  <c r="F586" i="12"/>
  <c r="G586" i="12"/>
  <c r="H586" i="12"/>
  <c r="I586" i="12"/>
  <c r="J586" i="12"/>
  <c r="K586" i="12"/>
  <c r="L586" i="12"/>
  <c r="M586" i="12"/>
  <c r="N586" i="12"/>
  <c r="O586" i="12"/>
  <c r="D587" i="12"/>
  <c r="E587" i="12"/>
  <c r="F587" i="12"/>
  <c r="G587" i="12"/>
  <c r="H587" i="12"/>
  <c r="I587" i="12"/>
  <c r="J587" i="12"/>
  <c r="K587" i="12"/>
  <c r="L587" i="12"/>
  <c r="M587" i="12"/>
  <c r="N587" i="12"/>
  <c r="O587" i="12"/>
  <c r="D588" i="12"/>
  <c r="E588" i="12"/>
  <c r="F588" i="12"/>
  <c r="G588" i="12"/>
  <c r="H588" i="12"/>
  <c r="I588" i="12"/>
  <c r="J588" i="12"/>
  <c r="K588" i="12"/>
  <c r="L588" i="12"/>
  <c r="M588" i="12"/>
  <c r="N588" i="12"/>
  <c r="O588" i="12"/>
  <c r="D589" i="12"/>
  <c r="E589" i="12"/>
  <c r="F589" i="12"/>
  <c r="G589" i="12"/>
  <c r="H589" i="12"/>
  <c r="I589" i="12"/>
  <c r="J589" i="12"/>
  <c r="K589" i="12"/>
  <c r="L589" i="12"/>
  <c r="M589" i="12"/>
  <c r="N589" i="12"/>
  <c r="O589" i="12"/>
  <c r="D590" i="12"/>
  <c r="E590" i="12"/>
  <c r="F590" i="12"/>
  <c r="G590" i="12"/>
  <c r="H590" i="12"/>
  <c r="I590" i="12"/>
  <c r="J590" i="12"/>
  <c r="K590" i="12"/>
  <c r="L590" i="12"/>
  <c r="M590" i="12"/>
  <c r="N590" i="12"/>
  <c r="O590" i="12"/>
  <c r="D591" i="12"/>
  <c r="E591" i="12"/>
  <c r="F591" i="12"/>
  <c r="G591" i="12"/>
  <c r="H591" i="12"/>
  <c r="I591" i="12"/>
  <c r="J591" i="12"/>
  <c r="K591" i="12"/>
  <c r="L591" i="12"/>
  <c r="M591" i="12"/>
  <c r="N591" i="12"/>
  <c r="O591" i="12"/>
  <c r="D592" i="12"/>
  <c r="E592" i="12"/>
  <c r="F592" i="12"/>
  <c r="G592" i="12"/>
  <c r="H592" i="12"/>
  <c r="I592" i="12"/>
  <c r="J592" i="12"/>
  <c r="K592" i="12"/>
  <c r="L592" i="12"/>
  <c r="M592" i="12"/>
  <c r="N592" i="12"/>
  <c r="O592" i="12"/>
  <c r="D593" i="12"/>
  <c r="E593" i="12"/>
  <c r="F593" i="12"/>
  <c r="G593" i="12"/>
  <c r="H593" i="12"/>
  <c r="I593" i="12"/>
  <c r="J593" i="12"/>
  <c r="K593" i="12"/>
  <c r="L593" i="12"/>
  <c r="M593" i="12"/>
  <c r="N593" i="12"/>
  <c r="O593" i="12"/>
  <c r="D594" i="12"/>
  <c r="E594" i="12"/>
  <c r="F594" i="12"/>
  <c r="G594" i="12"/>
  <c r="H594" i="12"/>
  <c r="I594" i="12"/>
  <c r="J594" i="12"/>
  <c r="K594" i="12"/>
  <c r="L594" i="12"/>
  <c r="M594" i="12"/>
  <c r="N594" i="12"/>
  <c r="O594" i="12"/>
  <c r="D595" i="12"/>
  <c r="E595" i="12"/>
  <c r="F595" i="12"/>
  <c r="G595" i="12"/>
  <c r="H595" i="12"/>
  <c r="I595" i="12"/>
  <c r="J595" i="12"/>
  <c r="K595" i="12"/>
  <c r="L595" i="12"/>
  <c r="M595" i="12"/>
  <c r="N595" i="12"/>
  <c r="O595" i="12"/>
  <c r="D596" i="12"/>
  <c r="E596" i="12"/>
  <c r="F596" i="12"/>
  <c r="G596" i="12"/>
  <c r="H596" i="12"/>
  <c r="I596" i="12"/>
  <c r="J596" i="12"/>
  <c r="K596" i="12"/>
  <c r="L596" i="12"/>
  <c r="M596" i="12"/>
  <c r="N596" i="12"/>
  <c r="O596" i="12"/>
  <c r="D597" i="12"/>
  <c r="E597" i="12"/>
  <c r="F597" i="12"/>
  <c r="G597" i="12"/>
  <c r="H597" i="12"/>
  <c r="I597" i="12"/>
  <c r="J597" i="12"/>
  <c r="K597" i="12"/>
  <c r="L597" i="12"/>
  <c r="M597" i="12"/>
  <c r="N597" i="12"/>
  <c r="O597" i="12"/>
  <c r="D598" i="12"/>
  <c r="E598" i="12"/>
  <c r="F598" i="12"/>
  <c r="G598" i="12"/>
  <c r="H598" i="12"/>
  <c r="I598" i="12"/>
  <c r="J598" i="12"/>
  <c r="K598" i="12"/>
  <c r="L598" i="12"/>
  <c r="M598" i="12"/>
  <c r="N598" i="12"/>
  <c r="O598" i="12"/>
  <c r="D599" i="12"/>
  <c r="E599" i="12"/>
  <c r="F599" i="12"/>
  <c r="G599" i="12"/>
  <c r="H599" i="12"/>
  <c r="I599" i="12"/>
  <c r="J599" i="12"/>
  <c r="K599" i="12"/>
  <c r="L599" i="12"/>
  <c r="M599" i="12"/>
  <c r="N599" i="12"/>
  <c r="O599" i="12"/>
  <c r="D600" i="12"/>
  <c r="E600" i="12"/>
  <c r="F600" i="12"/>
  <c r="G600" i="12"/>
  <c r="H600" i="12"/>
  <c r="I600" i="12"/>
  <c r="J600" i="12"/>
  <c r="K600" i="12"/>
  <c r="L600" i="12"/>
  <c r="M600" i="12"/>
  <c r="N600" i="12"/>
  <c r="O600" i="12"/>
  <c r="D601" i="12"/>
  <c r="E601" i="12"/>
  <c r="F601" i="12"/>
  <c r="G601" i="12"/>
  <c r="H601" i="12"/>
  <c r="I601" i="12"/>
  <c r="J601" i="12"/>
  <c r="K601" i="12"/>
  <c r="L601" i="12"/>
  <c r="M601" i="12"/>
  <c r="N601" i="12"/>
  <c r="O601" i="12"/>
  <c r="D602" i="12"/>
  <c r="E602" i="12"/>
  <c r="F602" i="12"/>
  <c r="G602" i="12"/>
  <c r="H602" i="12"/>
  <c r="I602" i="12"/>
  <c r="J602" i="12"/>
  <c r="K602" i="12"/>
  <c r="L602" i="12"/>
  <c r="M602" i="12"/>
  <c r="N602" i="12"/>
  <c r="O602" i="12"/>
  <c r="D603" i="12"/>
  <c r="E603" i="12"/>
  <c r="F603" i="12"/>
  <c r="G603" i="12"/>
  <c r="H603" i="12"/>
  <c r="I603" i="12"/>
  <c r="J603" i="12"/>
  <c r="K603" i="12"/>
  <c r="L603" i="12"/>
  <c r="M603" i="12"/>
  <c r="N603" i="12"/>
  <c r="O603" i="12"/>
  <c r="D604" i="12"/>
  <c r="E604" i="12"/>
  <c r="F604" i="12"/>
  <c r="G604" i="12"/>
  <c r="H604" i="12"/>
  <c r="I604" i="12"/>
  <c r="J604" i="12"/>
  <c r="K604" i="12"/>
  <c r="L604" i="12"/>
  <c r="M604" i="12"/>
  <c r="N604" i="12"/>
  <c r="O604" i="12"/>
  <c r="D605" i="12"/>
  <c r="E605" i="12"/>
  <c r="F605" i="12"/>
  <c r="G605" i="12"/>
  <c r="H605" i="12"/>
  <c r="I605" i="12"/>
  <c r="J605" i="12"/>
  <c r="K605" i="12"/>
  <c r="L605" i="12"/>
  <c r="M605" i="12"/>
  <c r="N605" i="12"/>
  <c r="O605" i="12"/>
  <c r="D606" i="12"/>
  <c r="E606" i="12"/>
  <c r="F606" i="12"/>
  <c r="G606" i="12"/>
  <c r="H606" i="12"/>
  <c r="I606" i="12"/>
  <c r="J606" i="12"/>
  <c r="K606" i="12"/>
  <c r="L606" i="12"/>
  <c r="M606" i="12"/>
  <c r="N606" i="12"/>
  <c r="O606" i="12"/>
  <c r="D607" i="12"/>
  <c r="E607" i="12"/>
  <c r="F607" i="12"/>
  <c r="G607" i="12"/>
  <c r="H607" i="12"/>
  <c r="I607" i="12"/>
  <c r="J607" i="12"/>
  <c r="K607" i="12"/>
  <c r="L607" i="12"/>
  <c r="M607" i="12"/>
  <c r="N607" i="12"/>
  <c r="O607" i="12"/>
  <c r="E579" i="12"/>
  <c r="F579" i="12"/>
  <c r="G579" i="12"/>
  <c r="H579" i="12"/>
  <c r="I579" i="12"/>
  <c r="J579" i="12"/>
  <c r="K579" i="12"/>
  <c r="L579" i="12"/>
  <c r="M579" i="12"/>
  <c r="N579" i="12"/>
  <c r="O579" i="12"/>
  <c r="D579" i="12"/>
  <c r="AF708" i="12"/>
  <c r="E541" i="12"/>
  <c r="U541" i="12" s="1"/>
  <c r="F541" i="12"/>
  <c r="V541" i="12" s="1"/>
  <c r="G541" i="12"/>
  <c r="W541" i="12" s="1"/>
  <c r="H541" i="12"/>
  <c r="X541" i="12" s="1"/>
  <c r="I541" i="12"/>
  <c r="Y541" i="12" s="1"/>
  <c r="J541" i="12"/>
  <c r="K541" i="12"/>
  <c r="AA541" i="12" s="1"/>
  <c r="L541" i="12"/>
  <c r="AB541" i="12" s="1"/>
  <c r="M541" i="12"/>
  <c r="AC541" i="12" s="1"/>
  <c r="N541" i="12"/>
  <c r="AD541" i="12" s="1"/>
  <c r="O541" i="12"/>
  <c r="AE541" i="12" s="1"/>
  <c r="E542" i="12"/>
  <c r="U542" i="12" s="1"/>
  <c r="F542" i="12"/>
  <c r="V542" i="12" s="1"/>
  <c r="G542" i="12"/>
  <c r="W542" i="12" s="1"/>
  <c r="H542" i="12"/>
  <c r="I542" i="12"/>
  <c r="Y542" i="12" s="1"/>
  <c r="J542" i="12"/>
  <c r="Z542" i="12" s="1"/>
  <c r="K542" i="12"/>
  <c r="L542" i="12"/>
  <c r="AB542" i="12" s="1"/>
  <c r="M542" i="12"/>
  <c r="AC542" i="12" s="1"/>
  <c r="N542" i="12"/>
  <c r="AD542" i="12" s="1"/>
  <c r="O542" i="12"/>
  <c r="AE542" i="12" s="1"/>
  <c r="E543" i="12"/>
  <c r="U543" i="12" s="1"/>
  <c r="F543" i="12"/>
  <c r="G543" i="12"/>
  <c r="H543" i="12"/>
  <c r="X543" i="12" s="1"/>
  <c r="I543" i="12"/>
  <c r="Y543" i="12" s="1"/>
  <c r="J543" i="12"/>
  <c r="Z543" i="12" s="1"/>
  <c r="K543" i="12"/>
  <c r="AA543" i="12" s="1"/>
  <c r="L543" i="12"/>
  <c r="AB543" i="12" s="1"/>
  <c r="M543" i="12"/>
  <c r="AC543" i="12" s="1"/>
  <c r="N543" i="12"/>
  <c r="AD543" i="12" s="1"/>
  <c r="O543" i="12"/>
  <c r="AE543" i="12" s="1"/>
  <c r="E544" i="12"/>
  <c r="U544" i="12" s="1"/>
  <c r="F544" i="12"/>
  <c r="V544" i="12" s="1"/>
  <c r="G544" i="12"/>
  <c r="W544" i="12" s="1"/>
  <c r="H544" i="12"/>
  <c r="X544" i="12" s="1"/>
  <c r="I544" i="12"/>
  <c r="Y544" i="12" s="1"/>
  <c r="J544" i="12"/>
  <c r="Z544" i="12" s="1"/>
  <c r="K544" i="12"/>
  <c r="AA544" i="12" s="1"/>
  <c r="L544" i="12"/>
  <c r="AB544" i="12" s="1"/>
  <c r="M544" i="12"/>
  <c r="N544" i="12"/>
  <c r="AD544" i="12" s="1"/>
  <c r="O544" i="12"/>
  <c r="AE544" i="12" s="1"/>
  <c r="E545" i="12"/>
  <c r="U545" i="12" s="1"/>
  <c r="F545" i="12"/>
  <c r="V545" i="12" s="1"/>
  <c r="G545" i="12"/>
  <c r="W545" i="12" s="1"/>
  <c r="H545" i="12"/>
  <c r="X545" i="12" s="1"/>
  <c r="I545" i="12"/>
  <c r="Y545" i="12" s="1"/>
  <c r="J545" i="12"/>
  <c r="Z545" i="12" s="1"/>
  <c r="K545" i="12"/>
  <c r="AA545" i="12" s="1"/>
  <c r="L545" i="12"/>
  <c r="AB545" i="12" s="1"/>
  <c r="M545" i="12"/>
  <c r="AC545" i="12" s="1"/>
  <c r="N545" i="12"/>
  <c r="O545" i="12"/>
  <c r="AE545" i="12" s="1"/>
  <c r="E546" i="12"/>
  <c r="U546" i="12" s="1"/>
  <c r="F546" i="12"/>
  <c r="V546" i="12" s="1"/>
  <c r="G546" i="12"/>
  <c r="W546" i="12" s="1"/>
  <c r="H546" i="12"/>
  <c r="X546" i="12" s="1"/>
  <c r="I546" i="12"/>
  <c r="Y546" i="12" s="1"/>
  <c r="J546" i="12"/>
  <c r="Z546" i="12" s="1"/>
  <c r="K546" i="12"/>
  <c r="AA546" i="12" s="1"/>
  <c r="L546" i="12"/>
  <c r="AB546" i="12" s="1"/>
  <c r="M546" i="12"/>
  <c r="AC546" i="12" s="1"/>
  <c r="N546" i="12"/>
  <c r="AD546" i="12" s="1"/>
  <c r="O546" i="12"/>
  <c r="AE546" i="12" s="1"/>
  <c r="E547" i="12"/>
  <c r="U547" i="12" s="1"/>
  <c r="F547" i="12"/>
  <c r="V547" i="12" s="1"/>
  <c r="G547" i="12"/>
  <c r="W547" i="12" s="1"/>
  <c r="H547" i="12"/>
  <c r="X547" i="12" s="1"/>
  <c r="I547" i="12"/>
  <c r="Y547" i="12" s="1"/>
  <c r="J547" i="12"/>
  <c r="Z547" i="12" s="1"/>
  <c r="K547" i="12"/>
  <c r="AA547" i="12" s="1"/>
  <c r="L547" i="12"/>
  <c r="AB547" i="12" s="1"/>
  <c r="M547" i="12"/>
  <c r="AC547" i="12" s="1"/>
  <c r="N547" i="12"/>
  <c r="AD547" i="12" s="1"/>
  <c r="O547" i="12"/>
  <c r="AE547" i="12" s="1"/>
  <c r="E548" i="12"/>
  <c r="U548" i="12" s="1"/>
  <c r="F548" i="12"/>
  <c r="V548" i="12" s="1"/>
  <c r="G548" i="12"/>
  <c r="W548" i="12" s="1"/>
  <c r="H548" i="12"/>
  <c r="X548" i="12" s="1"/>
  <c r="I548" i="12"/>
  <c r="J548" i="12"/>
  <c r="Z548" i="12" s="1"/>
  <c r="K548" i="12"/>
  <c r="AA548" i="12" s="1"/>
  <c r="L548" i="12"/>
  <c r="AB548" i="12" s="1"/>
  <c r="M548" i="12"/>
  <c r="AC548" i="12" s="1"/>
  <c r="N548" i="12"/>
  <c r="AD548" i="12" s="1"/>
  <c r="O548" i="12"/>
  <c r="AE548" i="12" s="1"/>
  <c r="E549" i="12"/>
  <c r="U549" i="12" s="1"/>
  <c r="F549" i="12"/>
  <c r="V549" i="12" s="1"/>
  <c r="G549" i="12"/>
  <c r="W549" i="12" s="1"/>
  <c r="H549" i="12"/>
  <c r="X549" i="12" s="1"/>
  <c r="I549" i="12"/>
  <c r="Y549" i="12" s="1"/>
  <c r="J549" i="12"/>
  <c r="Z549" i="12" s="1"/>
  <c r="K549" i="12"/>
  <c r="AA549" i="12" s="1"/>
  <c r="L549" i="12"/>
  <c r="AB549" i="12" s="1"/>
  <c r="M549" i="12"/>
  <c r="AC549" i="12" s="1"/>
  <c r="N549" i="12"/>
  <c r="AD549" i="12" s="1"/>
  <c r="O549" i="12"/>
  <c r="AE549" i="12" s="1"/>
  <c r="E550" i="12"/>
  <c r="U550" i="12" s="1"/>
  <c r="F550" i="12"/>
  <c r="V550" i="12" s="1"/>
  <c r="G550" i="12"/>
  <c r="W550" i="12" s="1"/>
  <c r="H550" i="12"/>
  <c r="I550" i="12"/>
  <c r="Y550" i="12" s="1"/>
  <c r="J550" i="12"/>
  <c r="Z550" i="12" s="1"/>
  <c r="K550" i="12"/>
  <c r="AA550" i="12" s="1"/>
  <c r="L550" i="12"/>
  <c r="AB550" i="12" s="1"/>
  <c r="M550" i="12"/>
  <c r="AC550" i="12" s="1"/>
  <c r="N550" i="12"/>
  <c r="AD550" i="12" s="1"/>
  <c r="O550" i="12"/>
  <c r="AE550" i="12" s="1"/>
  <c r="E551" i="12"/>
  <c r="U551" i="12" s="1"/>
  <c r="F551" i="12"/>
  <c r="G551" i="12"/>
  <c r="W551" i="12" s="1"/>
  <c r="H551" i="12"/>
  <c r="X551" i="12" s="1"/>
  <c r="I551" i="12"/>
  <c r="Y551" i="12" s="1"/>
  <c r="J551" i="12"/>
  <c r="Z551" i="12" s="1"/>
  <c r="K551" i="12"/>
  <c r="AA551" i="12" s="1"/>
  <c r="L551" i="12"/>
  <c r="AB551" i="12" s="1"/>
  <c r="M551" i="12"/>
  <c r="AC551" i="12" s="1"/>
  <c r="N551" i="12"/>
  <c r="AD551" i="12" s="1"/>
  <c r="O551" i="12"/>
  <c r="AE551" i="12" s="1"/>
  <c r="E552" i="12"/>
  <c r="U552" i="12" s="1"/>
  <c r="F552" i="12"/>
  <c r="V552" i="12" s="1"/>
  <c r="G552" i="12"/>
  <c r="W552" i="12" s="1"/>
  <c r="H552" i="12"/>
  <c r="X552" i="12" s="1"/>
  <c r="I552" i="12"/>
  <c r="Y552" i="12" s="1"/>
  <c r="J552" i="12"/>
  <c r="Z552" i="12" s="1"/>
  <c r="K552" i="12"/>
  <c r="AA552" i="12" s="1"/>
  <c r="L552" i="12"/>
  <c r="AB552" i="12" s="1"/>
  <c r="M552" i="12"/>
  <c r="AC552" i="12" s="1"/>
  <c r="N552" i="12"/>
  <c r="AD552" i="12" s="1"/>
  <c r="O552" i="12"/>
  <c r="AE552" i="12" s="1"/>
  <c r="E553" i="12"/>
  <c r="U553" i="12" s="1"/>
  <c r="F553" i="12"/>
  <c r="V553" i="12" s="1"/>
  <c r="G553" i="12"/>
  <c r="W553" i="12" s="1"/>
  <c r="H553" i="12"/>
  <c r="X553" i="12" s="1"/>
  <c r="I553" i="12"/>
  <c r="Y553" i="12" s="1"/>
  <c r="J553" i="12"/>
  <c r="Z553" i="12" s="1"/>
  <c r="K553" i="12"/>
  <c r="AA553" i="12" s="1"/>
  <c r="L553" i="12"/>
  <c r="AB553" i="12" s="1"/>
  <c r="M553" i="12"/>
  <c r="AC553" i="12" s="1"/>
  <c r="N553" i="12"/>
  <c r="AD553" i="12" s="1"/>
  <c r="O553" i="12"/>
  <c r="AE553" i="12" s="1"/>
  <c r="E554" i="12"/>
  <c r="U554" i="12" s="1"/>
  <c r="F554" i="12"/>
  <c r="V554" i="12" s="1"/>
  <c r="G554" i="12"/>
  <c r="W554" i="12" s="1"/>
  <c r="H554" i="12"/>
  <c r="X554" i="12" s="1"/>
  <c r="I554" i="12"/>
  <c r="Y554" i="12" s="1"/>
  <c r="J554" i="12"/>
  <c r="Z554" i="12" s="1"/>
  <c r="K554" i="12"/>
  <c r="AA554" i="12" s="1"/>
  <c r="L554" i="12"/>
  <c r="AB554" i="12" s="1"/>
  <c r="M554" i="12"/>
  <c r="AC554" i="12" s="1"/>
  <c r="N554" i="12"/>
  <c r="AD554" i="12" s="1"/>
  <c r="O554" i="12"/>
  <c r="AE554" i="12" s="1"/>
  <c r="E555" i="12"/>
  <c r="U555" i="12" s="1"/>
  <c r="F555" i="12"/>
  <c r="V555" i="12" s="1"/>
  <c r="G555" i="12"/>
  <c r="W555" i="12" s="1"/>
  <c r="H555" i="12"/>
  <c r="X555" i="12" s="1"/>
  <c r="I555" i="12"/>
  <c r="Y555" i="12" s="1"/>
  <c r="J555" i="12"/>
  <c r="Z555" i="12" s="1"/>
  <c r="K555" i="12"/>
  <c r="AA555" i="12" s="1"/>
  <c r="L555" i="12"/>
  <c r="M555" i="12"/>
  <c r="AC555" i="12" s="1"/>
  <c r="N555" i="12"/>
  <c r="AD555" i="12" s="1"/>
  <c r="O555" i="12"/>
  <c r="AE555" i="12" s="1"/>
  <c r="E556" i="12"/>
  <c r="U556" i="12" s="1"/>
  <c r="F556" i="12"/>
  <c r="V556" i="12" s="1"/>
  <c r="G556" i="12"/>
  <c r="W556" i="12" s="1"/>
  <c r="H556" i="12"/>
  <c r="X556" i="12" s="1"/>
  <c r="I556" i="12"/>
  <c r="Y556" i="12" s="1"/>
  <c r="J556" i="12"/>
  <c r="Z556" i="12" s="1"/>
  <c r="K556" i="12"/>
  <c r="AA556" i="12" s="1"/>
  <c r="L556" i="12"/>
  <c r="M556" i="12"/>
  <c r="AC556" i="12" s="1"/>
  <c r="N556" i="12"/>
  <c r="AD556" i="12" s="1"/>
  <c r="O556" i="12"/>
  <c r="AE556" i="12" s="1"/>
  <c r="E557" i="12"/>
  <c r="U557" i="12" s="1"/>
  <c r="F557" i="12"/>
  <c r="V557" i="12" s="1"/>
  <c r="G557" i="12"/>
  <c r="W557" i="12" s="1"/>
  <c r="H557" i="12"/>
  <c r="X557" i="12" s="1"/>
  <c r="I557" i="12"/>
  <c r="Y557" i="12" s="1"/>
  <c r="J557" i="12"/>
  <c r="Z557" i="12" s="1"/>
  <c r="K557" i="12"/>
  <c r="AA557" i="12" s="1"/>
  <c r="L557" i="12"/>
  <c r="AB557" i="12" s="1"/>
  <c r="M557" i="12"/>
  <c r="AC557" i="12" s="1"/>
  <c r="N557" i="12"/>
  <c r="AD557" i="12" s="1"/>
  <c r="O557" i="12"/>
  <c r="AE557" i="12" s="1"/>
  <c r="E558" i="12"/>
  <c r="U558" i="12" s="1"/>
  <c r="F558" i="12"/>
  <c r="V558" i="12" s="1"/>
  <c r="G558" i="12"/>
  <c r="W558" i="12" s="1"/>
  <c r="H558" i="12"/>
  <c r="I558" i="12"/>
  <c r="Y558" i="12" s="1"/>
  <c r="J558" i="12"/>
  <c r="Z558" i="12" s="1"/>
  <c r="K558" i="12"/>
  <c r="AA558" i="12" s="1"/>
  <c r="L558" i="12"/>
  <c r="AB558" i="12" s="1"/>
  <c r="M558" i="12"/>
  <c r="AC558" i="12" s="1"/>
  <c r="N558" i="12"/>
  <c r="AD558" i="12" s="1"/>
  <c r="O558" i="12"/>
  <c r="AE558" i="12" s="1"/>
  <c r="E559" i="12"/>
  <c r="U559" i="12" s="1"/>
  <c r="F559" i="12"/>
  <c r="G559" i="12"/>
  <c r="W559" i="12" s="1"/>
  <c r="H559" i="12"/>
  <c r="X559" i="12" s="1"/>
  <c r="I559" i="12"/>
  <c r="Y559" i="12" s="1"/>
  <c r="J559" i="12"/>
  <c r="Z559" i="12" s="1"/>
  <c r="K559" i="12"/>
  <c r="AA559" i="12" s="1"/>
  <c r="L559" i="12"/>
  <c r="AB559" i="12" s="1"/>
  <c r="M559" i="12"/>
  <c r="AC559" i="12" s="1"/>
  <c r="N559" i="12"/>
  <c r="AD559" i="12" s="1"/>
  <c r="O559" i="12"/>
  <c r="AE559" i="12" s="1"/>
  <c r="E560" i="12"/>
  <c r="U560" i="12" s="1"/>
  <c r="F560" i="12"/>
  <c r="V560" i="12" s="1"/>
  <c r="G560" i="12"/>
  <c r="W560" i="12" s="1"/>
  <c r="H560" i="12"/>
  <c r="X560" i="12" s="1"/>
  <c r="I560" i="12"/>
  <c r="Y560" i="12" s="1"/>
  <c r="J560" i="12"/>
  <c r="Z560" i="12" s="1"/>
  <c r="K560" i="12"/>
  <c r="AA560" i="12" s="1"/>
  <c r="L560" i="12"/>
  <c r="AB560" i="12" s="1"/>
  <c r="M560" i="12"/>
  <c r="AC560" i="12" s="1"/>
  <c r="N560" i="12"/>
  <c r="AD560" i="12" s="1"/>
  <c r="O560" i="12"/>
  <c r="AE560" i="12" s="1"/>
  <c r="E561" i="12"/>
  <c r="U561" i="12" s="1"/>
  <c r="F561" i="12"/>
  <c r="V561" i="12" s="1"/>
  <c r="G561" i="12"/>
  <c r="W561" i="12" s="1"/>
  <c r="H561" i="12"/>
  <c r="X561" i="12" s="1"/>
  <c r="I561" i="12"/>
  <c r="Y561" i="12" s="1"/>
  <c r="J561" i="12"/>
  <c r="Z561" i="12" s="1"/>
  <c r="K561" i="12"/>
  <c r="AA561" i="12" s="1"/>
  <c r="L561" i="12"/>
  <c r="AB561" i="12" s="1"/>
  <c r="M561" i="12"/>
  <c r="AC561" i="12" s="1"/>
  <c r="N561" i="12"/>
  <c r="AD561" i="12" s="1"/>
  <c r="O561" i="12"/>
  <c r="AE561" i="12" s="1"/>
  <c r="E562" i="12"/>
  <c r="U562" i="12" s="1"/>
  <c r="F562" i="12"/>
  <c r="V562" i="12" s="1"/>
  <c r="G562" i="12"/>
  <c r="W562" i="12" s="1"/>
  <c r="H562" i="12"/>
  <c r="X562" i="12" s="1"/>
  <c r="I562" i="12"/>
  <c r="Y562" i="12" s="1"/>
  <c r="J562" i="12"/>
  <c r="Z562" i="12" s="1"/>
  <c r="K562" i="12"/>
  <c r="AA562" i="12" s="1"/>
  <c r="L562" i="12"/>
  <c r="AB562" i="12" s="1"/>
  <c r="M562" i="12"/>
  <c r="AC562" i="12" s="1"/>
  <c r="N562" i="12"/>
  <c r="AD562" i="12" s="1"/>
  <c r="O562" i="12"/>
  <c r="AE562" i="12" s="1"/>
  <c r="E563" i="12"/>
  <c r="U563" i="12" s="1"/>
  <c r="F563" i="12"/>
  <c r="V563" i="12" s="1"/>
  <c r="G563" i="12"/>
  <c r="W563" i="12" s="1"/>
  <c r="H563" i="12"/>
  <c r="X563" i="12" s="1"/>
  <c r="I563" i="12"/>
  <c r="Y563" i="12" s="1"/>
  <c r="J563" i="12"/>
  <c r="Z563" i="12" s="1"/>
  <c r="K563" i="12"/>
  <c r="AA563" i="12" s="1"/>
  <c r="L563" i="12"/>
  <c r="AB563" i="12" s="1"/>
  <c r="M563" i="12"/>
  <c r="AC563" i="12" s="1"/>
  <c r="N563" i="12"/>
  <c r="AD563" i="12" s="1"/>
  <c r="O563" i="12"/>
  <c r="AE563" i="12" s="1"/>
  <c r="E564" i="12"/>
  <c r="U564" i="12" s="1"/>
  <c r="F564" i="12"/>
  <c r="V564" i="12" s="1"/>
  <c r="G564" i="12"/>
  <c r="W564" i="12" s="1"/>
  <c r="H564" i="12"/>
  <c r="X564" i="12" s="1"/>
  <c r="I564" i="12"/>
  <c r="Y564" i="12" s="1"/>
  <c r="J564" i="12"/>
  <c r="Z564" i="12" s="1"/>
  <c r="K564" i="12"/>
  <c r="AA564" i="12" s="1"/>
  <c r="L564" i="12"/>
  <c r="M564" i="12"/>
  <c r="AC564" i="12" s="1"/>
  <c r="N564" i="12"/>
  <c r="AD564" i="12" s="1"/>
  <c r="O564" i="12"/>
  <c r="AE564" i="12" s="1"/>
  <c r="E565" i="12"/>
  <c r="U565" i="12" s="1"/>
  <c r="F565" i="12"/>
  <c r="V565" i="12" s="1"/>
  <c r="G565" i="12"/>
  <c r="W565" i="12" s="1"/>
  <c r="H565" i="12"/>
  <c r="X565" i="12" s="1"/>
  <c r="I565" i="12"/>
  <c r="Y565" i="12" s="1"/>
  <c r="J565" i="12"/>
  <c r="Z565" i="12" s="1"/>
  <c r="K565" i="12"/>
  <c r="AA565" i="12" s="1"/>
  <c r="L565" i="12"/>
  <c r="AB565" i="12" s="1"/>
  <c r="M565" i="12"/>
  <c r="AC565" i="12" s="1"/>
  <c r="N565" i="12"/>
  <c r="AD565" i="12" s="1"/>
  <c r="O565" i="12"/>
  <c r="AE565" i="12" s="1"/>
  <c r="E566" i="12"/>
  <c r="U566" i="12" s="1"/>
  <c r="F566" i="12"/>
  <c r="V566" i="12" s="1"/>
  <c r="G566" i="12"/>
  <c r="W566" i="12" s="1"/>
  <c r="H566" i="12"/>
  <c r="I566" i="12"/>
  <c r="Y566" i="12" s="1"/>
  <c r="J566" i="12"/>
  <c r="Z566" i="12" s="1"/>
  <c r="K566" i="12"/>
  <c r="AA566" i="12" s="1"/>
  <c r="L566" i="12"/>
  <c r="AB566" i="12" s="1"/>
  <c r="M566" i="12"/>
  <c r="AC566" i="12" s="1"/>
  <c r="N566" i="12"/>
  <c r="AD566" i="12" s="1"/>
  <c r="O566" i="12"/>
  <c r="AE566" i="12" s="1"/>
  <c r="E567" i="12"/>
  <c r="U567" i="12" s="1"/>
  <c r="F567" i="12"/>
  <c r="G567" i="12"/>
  <c r="W567" i="12" s="1"/>
  <c r="H567" i="12"/>
  <c r="X567" i="12" s="1"/>
  <c r="I567" i="12"/>
  <c r="Y567" i="12" s="1"/>
  <c r="J567" i="12"/>
  <c r="Z567" i="12" s="1"/>
  <c r="K567" i="12"/>
  <c r="AA567" i="12" s="1"/>
  <c r="L567" i="12"/>
  <c r="AB567" i="12" s="1"/>
  <c r="M567" i="12"/>
  <c r="AC567" i="12" s="1"/>
  <c r="N567" i="12"/>
  <c r="AD567" i="12" s="1"/>
  <c r="O567" i="12"/>
  <c r="AE567" i="12" s="1"/>
  <c r="E568" i="12"/>
  <c r="U568" i="12" s="1"/>
  <c r="F568" i="12"/>
  <c r="V568" i="12" s="1"/>
  <c r="G568" i="12"/>
  <c r="W568" i="12" s="1"/>
  <c r="H568" i="12"/>
  <c r="X568" i="12" s="1"/>
  <c r="I568" i="12"/>
  <c r="Y568" i="12" s="1"/>
  <c r="J568" i="12"/>
  <c r="Z568" i="12" s="1"/>
  <c r="K568" i="12"/>
  <c r="AA568" i="12" s="1"/>
  <c r="L568" i="12"/>
  <c r="AB568" i="12" s="1"/>
  <c r="M568" i="12"/>
  <c r="AC568" i="12" s="1"/>
  <c r="N568" i="12"/>
  <c r="AD568" i="12" s="1"/>
  <c r="O568" i="12"/>
  <c r="AE568" i="12" s="1"/>
  <c r="E569" i="12"/>
  <c r="U569" i="12" s="1"/>
  <c r="F569" i="12"/>
  <c r="V569" i="12" s="1"/>
  <c r="G569" i="12"/>
  <c r="W569" i="12" s="1"/>
  <c r="H569" i="12"/>
  <c r="X569" i="12" s="1"/>
  <c r="I569" i="12"/>
  <c r="Y569" i="12" s="1"/>
  <c r="J569" i="12"/>
  <c r="Z569" i="12" s="1"/>
  <c r="K569" i="12"/>
  <c r="AA569" i="12" s="1"/>
  <c r="L569" i="12"/>
  <c r="AB569" i="12" s="1"/>
  <c r="M569" i="12"/>
  <c r="AC569" i="12" s="1"/>
  <c r="N569" i="12"/>
  <c r="AD569" i="12" s="1"/>
  <c r="O569" i="12"/>
  <c r="AE569" i="12" s="1"/>
  <c r="D542" i="12"/>
  <c r="T542" i="12" s="1"/>
  <c r="D543" i="12"/>
  <c r="T543" i="12" s="1"/>
  <c r="D544" i="12"/>
  <c r="D545" i="12"/>
  <c r="T545" i="12" s="1"/>
  <c r="D546" i="12"/>
  <c r="T546" i="12" s="1"/>
  <c r="D547" i="12"/>
  <c r="T547" i="12" s="1"/>
  <c r="D548" i="12"/>
  <c r="T548" i="12" s="1"/>
  <c r="D549" i="12"/>
  <c r="T549" i="12" s="1"/>
  <c r="D550" i="12"/>
  <c r="T550" i="12" s="1"/>
  <c r="D551" i="12"/>
  <c r="T551" i="12" s="1"/>
  <c r="D552" i="12"/>
  <c r="D553" i="12"/>
  <c r="T553" i="12" s="1"/>
  <c r="D554" i="12"/>
  <c r="T554" i="12" s="1"/>
  <c r="D555" i="12"/>
  <c r="T555" i="12" s="1"/>
  <c r="D556" i="12"/>
  <c r="T556" i="12" s="1"/>
  <c r="D557" i="12"/>
  <c r="T557" i="12" s="1"/>
  <c r="D558" i="12"/>
  <c r="T558" i="12" s="1"/>
  <c r="D559" i="12"/>
  <c r="T559" i="12" s="1"/>
  <c r="D560" i="12"/>
  <c r="D561" i="12"/>
  <c r="T561" i="12" s="1"/>
  <c r="D562" i="12"/>
  <c r="D563" i="12"/>
  <c r="T563" i="12" s="1"/>
  <c r="D564" i="12"/>
  <c r="T564" i="12" s="1"/>
  <c r="D565" i="12"/>
  <c r="T565" i="12" s="1"/>
  <c r="D566" i="12"/>
  <c r="T566" i="12" s="1"/>
  <c r="D567" i="12"/>
  <c r="T567" i="12" s="1"/>
  <c r="D568" i="12"/>
  <c r="T568" i="12" s="1"/>
  <c r="D569" i="12"/>
  <c r="T569" i="12" s="1"/>
  <c r="D541" i="12"/>
  <c r="D508" i="12"/>
  <c r="E508" i="12"/>
  <c r="U508" i="12" s="1"/>
  <c r="F508" i="12"/>
  <c r="V508" i="12" s="1"/>
  <c r="G508" i="12"/>
  <c r="W508" i="12" s="1"/>
  <c r="H508" i="12"/>
  <c r="X508" i="12" s="1"/>
  <c r="I508" i="12"/>
  <c r="Y508" i="12" s="1"/>
  <c r="J508" i="12"/>
  <c r="Z508" i="12" s="1"/>
  <c r="K508" i="12"/>
  <c r="AA508" i="12" s="1"/>
  <c r="L508" i="12"/>
  <c r="AB508" i="12" s="1"/>
  <c r="M508" i="12"/>
  <c r="AC508" i="12" s="1"/>
  <c r="N508" i="12"/>
  <c r="AD508" i="12" s="1"/>
  <c r="O508" i="12"/>
  <c r="D509" i="12"/>
  <c r="E509" i="12"/>
  <c r="U509" i="12" s="1"/>
  <c r="F509" i="12"/>
  <c r="V509" i="12" s="1"/>
  <c r="G509" i="12"/>
  <c r="W509" i="12" s="1"/>
  <c r="H509" i="12"/>
  <c r="X509" i="12" s="1"/>
  <c r="I509" i="12"/>
  <c r="Y509" i="12" s="1"/>
  <c r="J509" i="12"/>
  <c r="Z509" i="12" s="1"/>
  <c r="K509" i="12"/>
  <c r="AA509" i="12" s="1"/>
  <c r="L509" i="12"/>
  <c r="AB509" i="12" s="1"/>
  <c r="M509" i="12"/>
  <c r="AC509" i="12" s="1"/>
  <c r="N509" i="12"/>
  <c r="AD509" i="12" s="1"/>
  <c r="O509" i="12"/>
  <c r="D510" i="12"/>
  <c r="E510" i="12"/>
  <c r="U510" i="12" s="1"/>
  <c r="F510" i="12"/>
  <c r="V510" i="12" s="1"/>
  <c r="G510" i="12"/>
  <c r="W510" i="12" s="1"/>
  <c r="H510" i="12"/>
  <c r="I510" i="12"/>
  <c r="Y510" i="12" s="1"/>
  <c r="J510" i="12"/>
  <c r="Z510" i="12" s="1"/>
  <c r="K510" i="12"/>
  <c r="AA510" i="12" s="1"/>
  <c r="L510" i="12"/>
  <c r="AB510" i="12" s="1"/>
  <c r="M510" i="12"/>
  <c r="AC510" i="12" s="1"/>
  <c r="N510" i="12"/>
  <c r="AD510" i="12" s="1"/>
  <c r="O510" i="12"/>
  <c r="D511" i="12"/>
  <c r="E511" i="12"/>
  <c r="U511" i="12" s="1"/>
  <c r="F511" i="12"/>
  <c r="V511" i="12" s="1"/>
  <c r="G511" i="12"/>
  <c r="W511" i="12" s="1"/>
  <c r="H511" i="12"/>
  <c r="X511" i="12" s="1"/>
  <c r="I511" i="12"/>
  <c r="Y511" i="12" s="1"/>
  <c r="J511" i="12"/>
  <c r="Z511" i="12" s="1"/>
  <c r="K511" i="12"/>
  <c r="AA511" i="12" s="1"/>
  <c r="L511" i="12"/>
  <c r="AB511" i="12" s="1"/>
  <c r="M511" i="12"/>
  <c r="AC511" i="12" s="1"/>
  <c r="N511" i="12"/>
  <c r="AD511" i="12" s="1"/>
  <c r="O511" i="12"/>
  <c r="D512" i="12"/>
  <c r="E512" i="12"/>
  <c r="U512" i="12" s="1"/>
  <c r="F512" i="12"/>
  <c r="V512" i="12" s="1"/>
  <c r="G512" i="12"/>
  <c r="W512" i="12" s="1"/>
  <c r="H512" i="12"/>
  <c r="X512" i="12" s="1"/>
  <c r="I512" i="12"/>
  <c r="Y512" i="12" s="1"/>
  <c r="J512" i="12"/>
  <c r="Z512" i="12" s="1"/>
  <c r="K512" i="12"/>
  <c r="AA512" i="12" s="1"/>
  <c r="L512" i="12"/>
  <c r="AB512" i="12" s="1"/>
  <c r="M512" i="12"/>
  <c r="AC512" i="12" s="1"/>
  <c r="N512" i="12"/>
  <c r="AD512" i="12" s="1"/>
  <c r="O512" i="12"/>
  <c r="D513" i="12"/>
  <c r="E513" i="12"/>
  <c r="U513" i="12" s="1"/>
  <c r="F513" i="12"/>
  <c r="V513" i="12" s="1"/>
  <c r="G513" i="12"/>
  <c r="W513" i="12" s="1"/>
  <c r="H513" i="12"/>
  <c r="X513" i="12" s="1"/>
  <c r="I513" i="12"/>
  <c r="Y513" i="12" s="1"/>
  <c r="J513" i="12"/>
  <c r="Z513" i="12" s="1"/>
  <c r="K513" i="12"/>
  <c r="AA513" i="12" s="1"/>
  <c r="L513" i="12"/>
  <c r="AB513" i="12" s="1"/>
  <c r="M513" i="12"/>
  <c r="AC513" i="12" s="1"/>
  <c r="N513" i="12"/>
  <c r="AD513" i="12" s="1"/>
  <c r="O513" i="12"/>
  <c r="D514" i="12"/>
  <c r="E514" i="12"/>
  <c r="U514" i="12" s="1"/>
  <c r="F514" i="12"/>
  <c r="V514" i="12" s="1"/>
  <c r="G514" i="12"/>
  <c r="W514" i="12" s="1"/>
  <c r="H514" i="12"/>
  <c r="X514" i="12" s="1"/>
  <c r="I514" i="12"/>
  <c r="Y514" i="12" s="1"/>
  <c r="J514" i="12"/>
  <c r="Z514" i="12" s="1"/>
  <c r="K514" i="12"/>
  <c r="AA514" i="12" s="1"/>
  <c r="L514" i="12"/>
  <c r="AB514" i="12" s="1"/>
  <c r="M514" i="12"/>
  <c r="AC514" i="12" s="1"/>
  <c r="N514" i="12"/>
  <c r="AD514" i="12" s="1"/>
  <c r="O514" i="12"/>
  <c r="D515" i="12"/>
  <c r="E515" i="12"/>
  <c r="U515" i="12" s="1"/>
  <c r="F515" i="12"/>
  <c r="V515" i="12" s="1"/>
  <c r="G515" i="12"/>
  <c r="W515" i="12" s="1"/>
  <c r="H515" i="12"/>
  <c r="X515" i="12" s="1"/>
  <c r="I515" i="12"/>
  <c r="Y515" i="12" s="1"/>
  <c r="J515" i="12"/>
  <c r="Z515" i="12" s="1"/>
  <c r="K515" i="12"/>
  <c r="AA515" i="12" s="1"/>
  <c r="L515" i="12"/>
  <c r="AB515" i="12" s="1"/>
  <c r="M515" i="12"/>
  <c r="AC515" i="12" s="1"/>
  <c r="N515" i="12"/>
  <c r="AD515" i="12" s="1"/>
  <c r="O515" i="12"/>
  <c r="D516" i="12"/>
  <c r="E516" i="12"/>
  <c r="U516" i="12" s="1"/>
  <c r="F516" i="12"/>
  <c r="V516" i="12" s="1"/>
  <c r="G516" i="12"/>
  <c r="W516" i="12" s="1"/>
  <c r="H516" i="12"/>
  <c r="X516" i="12" s="1"/>
  <c r="I516" i="12"/>
  <c r="Y516" i="12" s="1"/>
  <c r="J516" i="12"/>
  <c r="Z516" i="12" s="1"/>
  <c r="K516" i="12"/>
  <c r="AA516" i="12" s="1"/>
  <c r="L516" i="12"/>
  <c r="AB516" i="12" s="1"/>
  <c r="M516" i="12"/>
  <c r="AC516" i="12" s="1"/>
  <c r="N516" i="12"/>
  <c r="AD516" i="12" s="1"/>
  <c r="O516" i="12"/>
  <c r="D517" i="12"/>
  <c r="E517" i="12"/>
  <c r="U517" i="12" s="1"/>
  <c r="F517" i="12"/>
  <c r="V517" i="12" s="1"/>
  <c r="G517" i="12"/>
  <c r="W517" i="12" s="1"/>
  <c r="H517" i="12"/>
  <c r="X517" i="12" s="1"/>
  <c r="I517" i="12"/>
  <c r="Y517" i="12" s="1"/>
  <c r="J517" i="12"/>
  <c r="Z517" i="12" s="1"/>
  <c r="K517" i="12"/>
  <c r="AA517" i="12" s="1"/>
  <c r="L517" i="12"/>
  <c r="AB517" i="12" s="1"/>
  <c r="M517" i="12"/>
  <c r="AC517" i="12" s="1"/>
  <c r="N517" i="12"/>
  <c r="AD517" i="12" s="1"/>
  <c r="O517" i="12"/>
  <c r="D518" i="12"/>
  <c r="E518" i="12"/>
  <c r="U518" i="12" s="1"/>
  <c r="F518" i="12"/>
  <c r="V518" i="12" s="1"/>
  <c r="G518" i="12"/>
  <c r="W518" i="12" s="1"/>
  <c r="H518" i="12"/>
  <c r="X518" i="12" s="1"/>
  <c r="I518" i="12"/>
  <c r="Y518" i="12" s="1"/>
  <c r="J518" i="12"/>
  <c r="Z518" i="12" s="1"/>
  <c r="K518" i="12"/>
  <c r="AA518" i="12" s="1"/>
  <c r="L518" i="12"/>
  <c r="AB518" i="12" s="1"/>
  <c r="M518" i="12"/>
  <c r="AC518" i="12" s="1"/>
  <c r="N518" i="12"/>
  <c r="AD518" i="12" s="1"/>
  <c r="O518" i="12"/>
  <c r="D519" i="12"/>
  <c r="E519" i="12"/>
  <c r="U519" i="12" s="1"/>
  <c r="F519" i="12"/>
  <c r="V519" i="12" s="1"/>
  <c r="G519" i="12"/>
  <c r="W519" i="12" s="1"/>
  <c r="H519" i="12"/>
  <c r="X519" i="12" s="1"/>
  <c r="I519" i="12"/>
  <c r="Y519" i="12" s="1"/>
  <c r="J519" i="12"/>
  <c r="Z519" i="12" s="1"/>
  <c r="K519" i="12"/>
  <c r="AA519" i="12" s="1"/>
  <c r="L519" i="12"/>
  <c r="AB519" i="12" s="1"/>
  <c r="M519" i="12"/>
  <c r="AC519" i="12" s="1"/>
  <c r="N519" i="12"/>
  <c r="AD519" i="12" s="1"/>
  <c r="O519" i="12"/>
  <c r="D520" i="12"/>
  <c r="E520" i="12"/>
  <c r="U520" i="12" s="1"/>
  <c r="F520" i="12"/>
  <c r="V520" i="12" s="1"/>
  <c r="G520" i="12"/>
  <c r="W520" i="12" s="1"/>
  <c r="H520" i="12"/>
  <c r="X520" i="12" s="1"/>
  <c r="I520" i="12"/>
  <c r="Y520" i="12" s="1"/>
  <c r="J520" i="12"/>
  <c r="Z520" i="12" s="1"/>
  <c r="K520" i="12"/>
  <c r="AA520" i="12" s="1"/>
  <c r="L520" i="12"/>
  <c r="AB520" i="12" s="1"/>
  <c r="M520" i="12"/>
  <c r="AC520" i="12" s="1"/>
  <c r="N520" i="12"/>
  <c r="AD520" i="12" s="1"/>
  <c r="O520" i="12"/>
  <c r="D521" i="12"/>
  <c r="E521" i="12"/>
  <c r="U521" i="12" s="1"/>
  <c r="F521" i="12"/>
  <c r="V521" i="12" s="1"/>
  <c r="G521" i="12"/>
  <c r="W521" i="12" s="1"/>
  <c r="H521" i="12"/>
  <c r="X521" i="12" s="1"/>
  <c r="I521" i="12"/>
  <c r="Y521" i="12" s="1"/>
  <c r="J521" i="12"/>
  <c r="Z521" i="12" s="1"/>
  <c r="K521" i="12"/>
  <c r="AA521" i="12" s="1"/>
  <c r="L521" i="12"/>
  <c r="AB521" i="12" s="1"/>
  <c r="M521" i="12"/>
  <c r="AC521" i="12" s="1"/>
  <c r="N521" i="12"/>
  <c r="AD521" i="12" s="1"/>
  <c r="O521" i="12"/>
  <c r="D522" i="12"/>
  <c r="E522" i="12"/>
  <c r="U522" i="12" s="1"/>
  <c r="F522" i="12"/>
  <c r="V522" i="12" s="1"/>
  <c r="G522" i="12"/>
  <c r="W522" i="12" s="1"/>
  <c r="H522" i="12"/>
  <c r="X522" i="12" s="1"/>
  <c r="I522" i="12"/>
  <c r="Y522" i="12" s="1"/>
  <c r="J522" i="12"/>
  <c r="Z522" i="12" s="1"/>
  <c r="K522" i="12"/>
  <c r="AA522" i="12" s="1"/>
  <c r="L522" i="12"/>
  <c r="AB522" i="12" s="1"/>
  <c r="M522" i="12"/>
  <c r="AC522" i="12" s="1"/>
  <c r="N522" i="12"/>
  <c r="AD522" i="12" s="1"/>
  <c r="O522" i="12"/>
  <c r="D523" i="12"/>
  <c r="E523" i="12"/>
  <c r="U523" i="12" s="1"/>
  <c r="F523" i="12"/>
  <c r="V523" i="12" s="1"/>
  <c r="G523" i="12"/>
  <c r="W523" i="12" s="1"/>
  <c r="H523" i="12"/>
  <c r="X523" i="12" s="1"/>
  <c r="I523" i="12"/>
  <c r="Y523" i="12" s="1"/>
  <c r="J523" i="12"/>
  <c r="Z523" i="12" s="1"/>
  <c r="K523" i="12"/>
  <c r="AA523" i="12" s="1"/>
  <c r="L523" i="12"/>
  <c r="AB523" i="12" s="1"/>
  <c r="M523" i="12"/>
  <c r="AC523" i="12" s="1"/>
  <c r="N523" i="12"/>
  <c r="AD523" i="12" s="1"/>
  <c r="O523" i="12"/>
  <c r="D524" i="12"/>
  <c r="E524" i="12"/>
  <c r="U524" i="12" s="1"/>
  <c r="F524" i="12"/>
  <c r="V524" i="12" s="1"/>
  <c r="G524" i="12"/>
  <c r="W524" i="12" s="1"/>
  <c r="H524" i="12"/>
  <c r="X524" i="12" s="1"/>
  <c r="I524" i="12"/>
  <c r="Y524" i="12" s="1"/>
  <c r="J524" i="12"/>
  <c r="Z524" i="12" s="1"/>
  <c r="K524" i="12"/>
  <c r="AA524" i="12" s="1"/>
  <c r="L524" i="12"/>
  <c r="AB524" i="12" s="1"/>
  <c r="M524" i="12"/>
  <c r="AC524" i="12" s="1"/>
  <c r="N524" i="12"/>
  <c r="AD524" i="12" s="1"/>
  <c r="O524" i="12"/>
  <c r="D525" i="12"/>
  <c r="E525" i="12"/>
  <c r="U525" i="12" s="1"/>
  <c r="F525" i="12"/>
  <c r="V525" i="12" s="1"/>
  <c r="G525" i="12"/>
  <c r="W525" i="12" s="1"/>
  <c r="H525" i="12"/>
  <c r="X525" i="12" s="1"/>
  <c r="I525" i="12"/>
  <c r="Y525" i="12" s="1"/>
  <c r="J525" i="12"/>
  <c r="Z525" i="12" s="1"/>
  <c r="K525" i="12"/>
  <c r="AA525" i="12" s="1"/>
  <c r="L525" i="12"/>
  <c r="AB525" i="12" s="1"/>
  <c r="M525" i="12"/>
  <c r="AC525" i="12" s="1"/>
  <c r="N525" i="12"/>
  <c r="AD525" i="12" s="1"/>
  <c r="O525" i="12"/>
  <c r="D526" i="12"/>
  <c r="E526" i="12"/>
  <c r="U526" i="12" s="1"/>
  <c r="F526" i="12"/>
  <c r="V526" i="12" s="1"/>
  <c r="G526" i="12"/>
  <c r="W526" i="12" s="1"/>
  <c r="H526" i="12"/>
  <c r="X526" i="12" s="1"/>
  <c r="I526" i="12"/>
  <c r="Y526" i="12" s="1"/>
  <c r="J526" i="12"/>
  <c r="Z526" i="12" s="1"/>
  <c r="K526" i="12"/>
  <c r="AA526" i="12" s="1"/>
  <c r="L526" i="12"/>
  <c r="AB526" i="12" s="1"/>
  <c r="M526" i="12"/>
  <c r="AC526" i="12" s="1"/>
  <c r="N526" i="12"/>
  <c r="AD526" i="12" s="1"/>
  <c r="O526" i="12"/>
  <c r="D527" i="12"/>
  <c r="E527" i="12"/>
  <c r="U527" i="12" s="1"/>
  <c r="F527" i="12"/>
  <c r="V527" i="12" s="1"/>
  <c r="G527" i="12"/>
  <c r="W527" i="12" s="1"/>
  <c r="H527" i="12"/>
  <c r="X527" i="12" s="1"/>
  <c r="I527" i="12"/>
  <c r="Y527" i="12" s="1"/>
  <c r="J527" i="12"/>
  <c r="Z527" i="12" s="1"/>
  <c r="K527" i="12"/>
  <c r="AA527" i="12" s="1"/>
  <c r="L527" i="12"/>
  <c r="AB527" i="12" s="1"/>
  <c r="M527" i="12"/>
  <c r="AC527" i="12" s="1"/>
  <c r="N527" i="12"/>
  <c r="AD527" i="12" s="1"/>
  <c r="O527" i="12"/>
  <c r="D528" i="12"/>
  <c r="E528" i="12"/>
  <c r="U528" i="12" s="1"/>
  <c r="F528" i="12"/>
  <c r="V528" i="12" s="1"/>
  <c r="G528" i="12"/>
  <c r="W528" i="12" s="1"/>
  <c r="H528" i="12"/>
  <c r="X528" i="12" s="1"/>
  <c r="I528" i="12"/>
  <c r="Y528" i="12" s="1"/>
  <c r="J528" i="12"/>
  <c r="Z528" i="12" s="1"/>
  <c r="K528" i="12"/>
  <c r="AA528" i="12" s="1"/>
  <c r="L528" i="12"/>
  <c r="AB528" i="12" s="1"/>
  <c r="M528" i="12"/>
  <c r="AC528" i="12" s="1"/>
  <c r="N528" i="12"/>
  <c r="AD528" i="12" s="1"/>
  <c r="O528" i="12"/>
  <c r="D529" i="12"/>
  <c r="E529" i="12"/>
  <c r="U529" i="12" s="1"/>
  <c r="F529" i="12"/>
  <c r="V529" i="12" s="1"/>
  <c r="G529" i="12"/>
  <c r="W529" i="12" s="1"/>
  <c r="H529" i="12"/>
  <c r="X529" i="12" s="1"/>
  <c r="I529" i="12"/>
  <c r="Y529" i="12" s="1"/>
  <c r="J529" i="12"/>
  <c r="Z529" i="12" s="1"/>
  <c r="K529" i="12"/>
  <c r="AA529" i="12" s="1"/>
  <c r="L529" i="12"/>
  <c r="AB529" i="12" s="1"/>
  <c r="M529" i="12"/>
  <c r="AC529" i="12" s="1"/>
  <c r="N529" i="12"/>
  <c r="AD529" i="12" s="1"/>
  <c r="O529" i="12"/>
  <c r="D530" i="12"/>
  <c r="T530" i="12" s="1"/>
  <c r="E530" i="12"/>
  <c r="U530" i="12" s="1"/>
  <c r="F530" i="12"/>
  <c r="V530" i="12" s="1"/>
  <c r="G530" i="12"/>
  <c r="W530" i="12" s="1"/>
  <c r="H530" i="12"/>
  <c r="X530" i="12" s="1"/>
  <c r="I530" i="12"/>
  <c r="Y530" i="12" s="1"/>
  <c r="J530" i="12"/>
  <c r="Z530" i="12" s="1"/>
  <c r="K530" i="12"/>
  <c r="AA530" i="12" s="1"/>
  <c r="L530" i="12"/>
  <c r="AB530" i="12" s="1"/>
  <c r="M530" i="12"/>
  <c r="AC530" i="12" s="1"/>
  <c r="N530" i="12"/>
  <c r="AD530" i="12" s="1"/>
  <c r="O530" i="12"/>
  <c r="D531" i="12"/>
  <c r="E531" i="12"/>
  <c r="U531" i="12" s="1"/>
  <c r="F531" i="12"/>
  <c r="V531" i="12" s="1"/>
  <c r="G531" i="12"/>
  <c r="W531" i="12" s="1"/>
  <c r="H531" i="12"/>
  <c r="X531" i="12" s="1"/>
  <c r="I531" i="12"/>
  <c r="Y531" i="12" s="1"/>
  <c r="J531" i="12"/>
  <c r="Z531" i="12" s="1"/>
  <c r="K531" i="12"/>
  <c r="AA531" i="12" s="1"/>
  <c r="L531" i="12"/>
  <c r="AB531" i="12" s="1"/>
  <c r="M531" i="12"/>
  <c r="AC531" i="12" s="1"/>
  <c r="N531" i="12"/>
  <c r="AD531" i="12" s="1"/>
  <c r="O531" i="12"/>
  <c r="D532" i="12"/>
  <c r="T532" i="12" s="1"/>
  <c r="E532" i="12"/>
  <c r="U532" i="12" s="1"/>
  <c r="F532" i="12"/>
  <c r="V532" i="12" s="1"/>
  <c r="G532" i="12"/>
  <c r="W532" i="12" s="1"/>
  <c r="H532" i="12"/>
  <c r="X532" i="12" s="1"/>
  <c r="I532" i="12"/>
  <c r="Y532" i="12" s="1"/>
  <c r="J532" i="12"/>
  <c r="Z532" i="12" s="1"/>
  <c r="K532" i="12"/>
  <c r="AA532" i="12" s="1"/>
  <c r="L532" i="12"/>
  <c r="AB532" i="12" s="1"/>
  <c r="M532" i="12"/>
  <c r="AC532" i="12" s="1"/>
  <c r="N532" i="12"/>
  <c r="AD532" i="12" s="1"/>
  <c r="O532" i="12"/>
  <c r="D533" i="12"/>
  <c r="E533" i="12"/>
  <c r="U533" i="12" s="1"/>
  <c r="F533" i="12"/>
  <c r="V533" i="12" s="1"/>
  <c r="G533" i="12"/>
  <c r="W533" i="12" s="1"/>
  <c r="H533" i="12"/>
  <c r="X533" i="12" s="1"/>
  <c r="I533" i="12"/>
  <c r="Y533" i="12" s="1"/>
  <c r="J533" i="12"/>
  <c r="Z533" i="12" s="1"/>
  <c r="K533" i="12"/>
  <c r="AA533" i="12" s="1"/>
  <c r="L533" i="12"/>
  <c r="AB533" i="12" s="1"/>
  <c r="M533" i="12"/>
  <c r="AC533" i="12" s="1"/>
  <c r="N533" i="12"/>
  <c r="AD533" i="12" s="1"/>
  <c r="O533" i="12"/>
  <c r="D534" i="12"/>
  <c r="T534" i="12" s="1"/>
  <c r="E534" i="12"/>
  <c r="U534" i="12" s="1"/>
  <c r="F534" i="12"/>
  <c r="V534" i="12" s="1"/>
  <c r="G534" i="12"/>
  <c r="W534" i="12" s="1"/>
  <c r="H534" i="12"/>
  <c r="X534" i="12" s="1"/>
  <c r="I534" i="12"/>
  <c r="Y534" i="12" s="1"/>
  <c r="J534" i="12"/>
  <c r="Z534" i="12" s="1"/>
  <c r="K534" i="12"/>
  <c r="AA534" i="12" s="1"/>
  <c r="L534" i="12"/>
  <c r="AB534" i="12" s="1"/>
  <c r="M534" i="12"/>
  <c r="AC534" i="12" s="1"/>
  <c r="N534" i="12"/>
  <c r="AD534" i="12" s="1"/>
  <c r="O534" i="12"/>
  <c r="D535" i="12"/>
  <c r="E535" i="12"/>
  <c r="U535" i="12" s="1"/>
  <c r="F535" i="12"/>
  <c r="V535" i="12" s="1"/>
  <c r="G535" i="12"/>
  <c r="W535" i="12" s="1"/>
  <c r="H535" i="12"/>
  <c r="X535" i="12" s="1"/>
  <c r="I535" i="12"/>
  <c r="Y535" i="12" s="1"/>
  <c r="J535" i="12"/>
  <c r="Z535" i="12" s="1"/>
  <c r="K535" i="12"/>
  <c r="AA535" i="12" s="1"/>
  <c r="L535" i="12"/>
  <c r="AB535" i="12" s="1"/>
  <c r="M535" i="12"/>
  <c r="AC535" i="12" s="1"/>
  <c r="N535" i="12"/>
  <c r="AD535" i="12" s="1"/>
  <c r="O535" i="12"/>
  <c r="E507" i="12"/>
  <c r="F507" i="12"/>
  <c r="V507" i="12" s="1"/>
  <c r="G507" i="12"/>
  <c r="H507" i="12"/>
  <c r="X507" i="12" s="1"/>
  <c r="I507" i="12"/>
  <c r="J507" i="12"/>
  <c r="Z507" i="12" s="1"/>
  <c r="K507" i="12"/>
  <c r="AA507" i="12" s="1"/>
  <c r="L507" i="12"/>
  <c r="AB507" i="12" s="1"/>
  <c r="M507" i="12"/>
  <c r="AC507" i="12" s="1"/>
  <c r="N507" i="12"/>
  <c r="AD507" i="12" s="1"/>
  <c r="O507" i="12"/>
  <c r="D507" i="12"/>
  <c r="D478" i="12"/>
  <c r="T478" i="12" s="1"/>
  <c r="E478" i="12"/>
  <c r="F478" i="12"/>
  <c r="V478" i="12" s="1"/>
  <c r="G478" i="12"/>
  <c r="W478" i="12" s="1"/>
  <c r="H478" i="12"/>
  <c r="X478" i="12" s="1"/>
  <c r="I478" i="12"/>
  <c r="Y478" i="12" s="1"/>
  <c r="J478" i="12"/>
  <c r="Z478" i="12" s="1"/>
  <c r="K478" i="12"/>
  <c r="AA478" i="12" s="1"/>
  <c r="L478" i="12"/>
  <c r="AB478" i="12" s="1"/>
  <c r="M478" i="12"/>
  <c r="AC478" i="12" s="1"/>
  <c r="N478" i="12"/>
  <c r="AD478" i="12" s="1"/>
  <c r="O478" i="12"/>
  <c r="D479" i="12"/>
  <c r="T479" i="12" s="1"/>
  <c r="E479" i="12"/>
  <c r="U479" i="12" s="1"/>
  <c r="F479" i="12"/>
  <c r="V479" i="12" s="1"/>
  <c r="G479" i="12"/>
  <c r="W479" i="12" s="1"/>
  <c r="H479" i="12"/>
  <c r="X479" i="12" s="1"/>
  <c r="I479" i="12"/>
  <c r="Y479" i="12" s="1"/>
  <c r="J479" i="12"/>
  <c r="Z479" i="12" s="1"/>
  <c r="K479" i="12"/>
  <c r="AA479" i="12" s="1"/>
  <c r="L479" i="12"/>
  <c r="AB479" i="12" s="1"/>
  <c r="M479" i="12"/>
  <c r="AC479" i="12" s="1"/>
  <c r="N479" i="12"/>
  <c r="AD479" i="12" s="1"/>
  <c r="O479" i="12"/>
  <c r="D480" i="12"/>
  <c r="T480" i="12" s="1"/>
  <c r="E480" i="12"/>
  <c r="U480" i="12" s="1"/>
  <c r="F480" i="12"/>
  <c r="V480" i="12" s="1"/>
  <c r="G480" i="12"/>
  <c r="W480" i="12" s="1"/>
  <c r="H480" i="12"/>
  <c r="X480" i="12" s="1"/>
  <c r="I480" i="12"/>
  <c r="Y480" i="12" s="1"/>
  <c r="J480" i="12"/>
  <c r="Z480" i="12" s="1"/>
  <c r="K480" i="12"/>
  <c r="AA480" i="12" s="1"/>
  <c r="L480" i="12"/>
  <c r="AB480" i="12" s="1"/>
  <c r="M480" i="12"/>
  <c r="AC480" i="12" s="1"/>
  <c r="N480" i="12"/>
  <c r="AD480" i="12" s="1"/>
  <c r="O480" i="12"/>
  <c r="D481" i="12"/>
  <c r="T481" i="12" s="1"/>
  <c r="E481" i="12"/>
  <c r="U481" i="12" s="1"/>
  <c r="F481" i="12"/>
  <c r="V481" i="12" s="1"/>
  <c r="G481" i="12"/>
  <c r="W481" i="12" s="1"/>
  <c r="H481" i="12"/>
  <c r="X481" i="12" s="1"/>
  <c r="I481" i="12"/>
  <c r="Y481" i="12" s="1"/>
  <c r="J481" i="12"/>
  <c r="Z481" i="12" s="1"/>
  <c r="K481" i="12"/>
  <c r="AA481" i="12" s="1"/>
  <c r="L481" i="12"/>
  <c r="AB481" i="12" s="1"/>
  <c r="M481" i="12"/>
  <c r="AC481" i="12" s="1"/>
  <c r="N481" i="12"/>
  <c r="AD481" i="12" s="1"/>
  <c r="O481" i="12"/>
  <c r="D482" i="12"/>
  <c r="T482" i="12" s="1"/>
  <c r="E482" i="12"/>
  <c r="U482" i="12" s="1"/>
  <c r="F482" i="12"/>
  <c r="G482" i="12"/>
  <c r="W482" i="12" s="1"/>
  <c r="H482" i="12"/>
  <c r="X482" i="12" s="1"/>
  <c r="I482" i="12"/>
  <c r="Y482" i="12" s="1"/>
  <c r="J482" i="12"/>
  <c r="Z482" i="12" s="1"/>
  <c r="K482" i="12"/>
  <c r="AA482" i="12" s="1"/>
  <c r="L482" i="12"/>
  <c r="AB482" i="12" s="1"/>
  <c r="M482" i="12"/>
  <c r="AC482" i="12" s="1"/>
  <c r="N482" i="12"/>
  <c r="AD482" i="12" s="1"/>
  <c r="O482" i="12"/>
  <c r="D483" i="12"/>
  <c r="T483" i="12" s="1"/>
  <c r="E483" i="12"/>
  <c r="U483" i="12" s="1"/>
  <c r="F483" i="12"/>
  <c r="V483" i="12" s="1"/>
  <c r="G483" i="12"/>
  <c r="W483" i="12" s="1"/>
  <c r="H483" i="12"/>
  <c r="X483" i="12" s="1"/>
  <c r="I483" i="12"/>
  <c r="Y483" i="12" s="1"/>
  <c r="J483" i="12"/>
  <c r="Z483" i="12" s="1"/>
  <c r="K483" i="12"/>
  <c r="AA483" i="12" s="1"/>
  <c r="L483" i="12"/>
  <c r="AB483" i="12" s="1"/>
  <c r="M483" i="12"/>
  <c r="AC483" i="12" s="1"/>
  <c r="N483" i="12"/>
  <c r="AD483" i="12" s="1"/>
  <c r="O483" i="12"/>
  <c r="D484" i="12"/>
  <c r="T484" i="12" s="1"/>
  <c r="E484" i="12"/>
  <c r="U484" i="12" s="1"/>
  <c r="F484" i="12"/>
  <c r="V484" i="12" s="1"/>
  <c r="G484" i="12"/>
  <c r="W484" i="12" s="1"/>
  <c r="H484" i="12"/>
  <c r="X484" i="12" s="1"/>
  <c r="I484" i="12"/>
  <c r="Y484" i="12" s="1"/>
  <c r="J484" i="12"/>
  <c r="Z484" i="12" s="1"/>
  <c r="K484" i="12"/>
  <c r="AA484" i="12" s="1"/>
  <c r="L484" i="12"/>
  <c r="AB484" i="12" s="1"/>
  <c r="M484" i="12"/>
  <c r="AC484" i="12" s="1"/>
  <c r="N484" i="12"/>
  <c r="AD484" i="12" s="1"/>
  <c r="O484" i="12"/>
  <c r="D485" i="12"/>
  <c r="E485" i="12"/>
  <c r="U485" i="12" s="1"/>
  <c r="F485" i="12"/>
  <c r="V485" i="12" s="1"/>
  <c r="G485" i="12"/>
  <c r="W485" i="12" s="1"/>
  <c r="H485" i="12"/>
  <c r="X485" i="12" s="1"/>
  <c r="I485" i="12"/>
  <c r="Y485" i="12" s="1"/>
  <c r="J485" i="12"/>
  <c r="Z485" i="12" s="1"/>
  <c r="K485" i="12"/>
  <c r="AA485" i="12" s="1"/>
  <c r="L485" i="12"/>
  <c r="AB485" i="12" s="1"/>
  <c r="M485" i="12"/>
  <c r="AC485" i="12" s="1"/>
  <c r="N485" i="12"/>
  <c r="AD485" i="12" s="1"/>
  <c r="O485" i="12"/>
  <c r="D486" i="12"/>
  <c r="T486" i="12" s="1"/>
  <c r="E486" i="12"/>
  <c r="U486" i="12" s="1"/>
  <c r="F486" i="12"/>
  <c r="V486" i="12" s="1"/>
  <c r="G486" i="12"/>
  <c r="W486" i="12" s="1"/>
  <c r="H486" i="12"/>
  <c r="X486" i="12" s="1"/>
  <c r="I486" i="12"/>
  <c r="Y486" i="12" s="1"/>
  <c r="J486" i="12"/>
  <c r="Z486" i="12" s="1"/>
  <c r="K486" i="12"/>
  <c r="AA486" i="12" s="1"/>
  <c r="L486" i="12"/>
  <c r="AB486" i="12" s="1"/>
  <c r="M486" i="12"/>
  <c r="AC486" i="12" s="1"/>
  <c r="N486" i="12"/>
  <c r="AD486" i="12" s="1"/>
  <c r="O486" i="12"/>
  <c r="D487" i="12"/>
  <c r="E487" i="12"/>
  <c r="U487" i="12" s="1"/>
  <c r="F487" i="12"/>
  <c r="V487" i="12" s="1"/>
  <c r="G487" i="12"/>
  <c r="W487" i="12" s="1"/>
  <c r="H487" i="12"/>
  <c r="X487" i="12" s="1"/>
  <c r="I487" i="12"/>
  <c r="Y487" i="12" s="1"/>
  <c r="J487" i="12"/>
  <c r="Z487" i="12" s="1"/>
  <c r="K487" i="12"/>
  <c r="AA487" i="12" s="1"/>
  <c r="L487" i="12"/>
  <c r="AB487" i="12" s="1"/>
  <c r="M487" i="12"/>
  <c r="AC487" i="12" s="1"/>
  <c r="N487" i="12"/>
  <c r="AD487" i="12" s="1"/>
  <c r="O487" i="12"/>
  <c r="D488" i="12"/>
  <c r="E488" i="12"/>
  <c r="U488" i="12" s="1"/>
  <c r="F488" i="12"/>
  <c r="V488" i="12" s="1"/>
  <c r="G488" i="12"/>
  <c r="H488" i="12"/>
  <c r="X488" i="12" s="1"/>
  <c r="I488" i="12"/>
  <c r="Y488" i="12" s="1"/>
  <c r="J488" i="12"/>
  <c r="Z488" i="12" s="1"/>
  <c r="K488" i="12"/>
  <c r="AA488" i="12" s="1"/>
  <c r="L488" i="12"/>
  <c r="AB488" i="12" s="1"/>
  <c r="M488" i="12"/>
  <c r="AC488" i="12" s="1"/>
  <c r="N488" i="12"/>
  <c r="AD488" i="12" s="1"/>
  <c r="O488" i="12"/>
  <c r="D489" i="12"/>
  <c r="E489" i="12"/>
  <c r="U489" i="12" s="1"/>
  <c r="F489" i="12"/>
  <c r="V489" i="12" s="1"/>
  <c r="G489" i="12"/>
  <c r="W489" i="12" s="1"/>
  <c r="H489" i="12"/>
  <c r="X489" i="12" s="1"/>
  <c r="I489" i="12"/>
  <c r="Y489" i="12" s="1"/>
  <c r="J489" i="12"/>
  <c r="Z489" i="12" s="1"/>
  <c r="K489" i="12"/>
  <c r="AA489" i="12" s="1"/>
  <c r="L489" i="12"/>
  <c r="AB489" i="12" s="1"/>
  <c r="M489" i="12"/>
  <c r="AC489" i="12" s="1"/>
  <c r="N489" i="12"/>
  <c r="AD489" i="12" s="1"/>
  <c r="O489" i="12"/>
  <c r="D490" i="12"/>
  <c r="E490" i="12"/>
  <c r="U490" i="12" s="1"/>
  <c r="F490" i="12"/>
  <c r="V490" i="12" s="1"/>
  <c r="G490" i="12"/>
  <c r="W490" i="12" s="1"/>
  <c r="H490" i="12"/>
  <c r="X490" i="12" s="1"/>
  <c r="I490" i="12"/>
  <c r="Y490" i="12" s="1"/>
  <c r="J490" i="12"/>
  <c r="Z490" i="12" s="1"/>
  <c r="K490" i="12"/>
  <c r="AA490" i="12" s="1"/>
  <c r="L490" i="12"/>
  <c r="AB490" i="12" s="1"/>
  <c r="M490" i="12"/>
  <c r="AC490" i="12" s="1"/>
  <c r="N490" i="12"/>
  <c r="AD490" i="12" s="1"/>
  <c r="O490" i="12"/>
  <c r="D491" i="12"/>
  <c r="E491" i="12"/>
  <c r="U491" i="12" s="1"/>
  <c r="F491" i="12"/>
  <c r="V491" i="12" s="1"/>
  <c r="G491" i="12"/>
  <c r="W491" i="12" s="1"/>
  <c r="H491" i="12"/>
  <c r="X491" i="12" s="1"/>
  <c r="I491" i="12"/>
  <c r="Y491" i="12" s="1"/>
  <c r="J491" i="12"/>
  <c r="Z491" i="12" s="1"/>
  <c r="K491" i="12"/>
  <c r="AA491" i="12" s="1"/>
  <c r="L491" i="12"/>
  <c r="AB491" i="12" s="1"/>
  <c r="M491" i="12"/>
  <c r="AC491" i="12" s="1"/>
  <c r="N491" i="12"/>
  <c r="AD491" i="12" s="1"/>
  <c r="O491" i="12"/>
  <c r="D492" i="12"/>
  <c r="E492" i="12"/>
  <c r="U492" i="12" s="1"/>
  <c r="F492" i="12"/>
  <c r="V492" i="12" s="1"/>
  <c r="G492" i="12"/>
  <c r="W492" i="12" s="1"/>
  <c r="H492" i="12"/>
  <c r="X492" i="12" s="1"/>
  <c r="I492" i="12"/>
  <c r="Y492" i="12" s="1"/>
  <c r="J492" i="12"/>
  <c r="Z492" i="12" s="1"/>
  <c r="K492" i="12"/>
  <c r="AA492" i="12" s="1"/>
  <c r="L492" i="12"/>
  <c r="AB492" i="12" s="1"/>
  <c r="M492" i="12"/>
  <c r="AC492" i="12" s="1"/>
  <c r="N492" i="12"/>
  <c r="AD492" i="12" s="1"/>
  <c r="O492" i="12"/>
  <c r="D493" i="12"/>
  <c r="E493" i="12"/>
  <c r="U493" i="12" s="1"/>
  <c r="F493" i="12"/>
  <c r="V493" i="12" s="1"/>
  <c r="G493" i="12"/>
  <c r="W493" i="12" s="1"/>
  <c r="H493" i="12"/>
  <c r="X493" i="12" s="1"/>
  <c r="I493" i="12"/>
  <c r="Y493" i="12" s="1"/>
  <c r="J493" i="12"/>
  <c r="Z493" i="12" s="1"/>
  <c r="K493" i="12"/>
  <c r="AA493" i="12" s="1"/>
  <c r="L493" i="12"/>
  <c r="AB493" i="12" s="1"/>
  <c r="M493" i="12"/>
  <c r="AC493" i="12" s="1"/>
  <c r="N493" i="12"/>
  <c r="AD493" i="12" s="1"/>
  <c r="O493" i="12"/>
  <c r="D494" i="12"/>
  <c r="E494" i="12"/>
  <c r="U494" i="12" s="1"/>
  <c r="F494" i="12"/>
  <c r="V494" i="12" s="1"/>
  <c r="G494" i="12"/>
  <c r="W494" i="12" s="1"/>
  <c r="H494" i="12"/>
  <c r="X494" i="12" s="1"/>
  <c r="I494" i="12"/>
  <c r="Y494" i="12" s="1"/>
  <c r="J494" i="12"/>
  <c r="Z494" i="12" s="1"/>
  <c r="K494" i="12"/>
  <c r="AA494" i="12" s="1"/>
  <c r="L494" i="12"/>
  <c r="AB494" i="12" s="1"/>
  <c r="M494" i="12"/>
  <c r="AC494" i="12" s="1"/>
  <c r="N494" i="12"/>
  <c r="AD494" i="12" s="1"/>
  <c r="O494" i="12"/>
  <c r="D495" i="12"/>
  <c r="E495" i="12"/>
  <c r="U495" i="12" s="1"/>
  <c r="F495" i="12"/>
  <c r="V495" i="12" s="1"/>
  <c r="G495" i="12"/>
  <c r="W495" i="12" s="1"/>
  <c r="H495" i="12"/>
  <c r="X495" i="12" s="1"/>
  <c r="I495" i="12"/>
  <c r="Y495" i="12" s="1"/>
  <c r="J495" i="12"/>
  <c r="Z495" i="12" s="1"/>
  <c r="K495" i="12"/>
  <c r="AA495" i="12" s="1"/>
  <c r="L495" i="12"/>
  <c r="AB495" i="12" s="1"/>
  <c r="M495" i="12"/>
  <c r="AC495" i="12" s="1"/>
  <c r="N495" i="12"/>
  <c r="AD495" i="12" s="1"/>
  <c r="O495" i="12"/>
  <c r="D496" i="12"/>
  <c r="E496" i="12"/>
  <c r="U496" i="12" s="1"/>
  <c r="F496" i="12"/>
  <c r="V496" i="12" s="1"/>
  <c r="G496" i="12"/>
  <c r="W496" i="12" s="1"/>
  <c r="H496" i="12"/>
  <c r="X496" i="12" s="1"/>
  <c r="I496" i="12"/>
  <c r="Y496" i="12" s="1"/>
  <c r="J496" i="12"/>
  <c r="Z496" i="12" s="1"/>
  <c r="K496" i="12"/>
  <c r="AA496" i="12" s="1"/>
  <c r="L496" i="12"/>
  <c r="AB496" i="12" s="1"/>
  <c r="M496" i="12"/>
  <c r="AC496" i="12" s="1"/>
  <c r="N496" i="12"/>
  <c r="AD496" i="12" s="1"/>
  <c r="O496" i="12"/>
  <c r="D497" i="12"/>
  <c r="E497" i="12"/>
  <c r="U497" i="12" s="1"/>
  <c r="F497" i="12"/>
  <c r="V497" i="12" s="1"/>
  <c r="G497" i="12"/>
  <c r="W497" i="12" s="1"/>
  <c r="H497" i="12"/>
  <c r="X497" i="12" s="1"/>
  <c r="I497" i="12"/>
  <c r="Y497" i="12" s="1"/>
  <c r="J497" i="12"/>
  <c r="Z497" i="12" s="1"/>
  <c r="K497" i="12"/>
  <c r="AA497" i="12" s="1"/>
  <c r="L497" i="12"/>
  <c r="AB497" i="12" s="1"/>
  <c r="M497" i="12"/>
  <c r="AC497" i="12" s="1"/>
  <c r="N497" i="12"/>
  <c r="AD497" i="12" s="1"/>
  <c r="O497" i="12"/>
  <c r="D498" i="12"/>
  <c r="E498" i="12"/>
  <c r="U498" i="12" s="1"/>
  <c r="F498" i="12"/>
  <c r="V498" i="12" s="1"/>
  <c r="G498" i="12"/>
  <c r="W498" i="12" s="1"/>
  <c r="H498" i="12"/>
  <c r="X498" i="12" s="1"/>
  <c r="I498" i="12"/>
  <c r="Y498" i="12" s="1"/>
  <c r="J498" i="12"/>
  <c r="Z498" i="12" s="1"/>
  <c r="K498" i="12"/>
  <c r="AA498" i="12" s="1"/>
  <c r="L498" i="12"/>
  <c r="AB498" i="12" s="1"/>
  <c r="M498" i="12"/>
  <c r="AC498" i="12" s="1"/>
  <c r="N498" i="12"/>
  <c r="AD498" i="12" s="1"/>
  <c r="O498" i="12"/>
  <c r="D499" i="12"/>
  <c r="E499" i="12"/>
  <c r="U499" i="12" s="1"/>
  <c r="F499" i="12"/>
  <c r="V499" i="12" s="1"/>
  <c r="G499" i="12"/>
  <c r="W499" i="12" s="1"/>
  <c r="H499" i="12"/>
  <c r="X499" i="12" s="1"/>
  <c r="I499" i="12"/>
  <c r="Y499" i="12" s="1"/>
  <c r="J499" i="12"/>
  <c r="Z499" i="12" s="1"/>
  <c r="K499" i="12"/>
  <c r="AA499" i="12" s="1"/>
  <c r="L499" i="12"/>
  <c r="AB499" i="12" s="1"/>
  <c r="M499" i="12"/>
  <c r="AC499" i="12" s="1"/>
  <c r="N499" i="12"/>
  <c r="AD499" i="12" s="1"/>
  <c r="O499" i="12"/>
  <c r="D500" i="12"/>
  <c r="E500" i="12"/>
  <c r="U500" i="12" s="1"/>
  <c r="F500" i="12"/>
  <c r="V500" i="12" s="1"/>
  <c r="G500" i="12"/>
  <c r="W500" i="12" s="1"/>
  <c r="H500" i="12"/>
  <c r="X500" i="12" s="1"/>
  <c r="I500" i="12"/>
  <c r="Y500" i="12" s="1"/>
  <c r="J500" i="12"/>
  <c r="Z500" i="12" s="1"/>
  <c r="K500" i="12"/>
  <c r="AA500" i="12" s="1"/>
  <c r="L500" i="12"/>
  <c r="AB500" i="12" s="1"/>
  <c r="M500" i="12"/>
  <c r="AC500" i="12" s="1"/>
  <c r="N500" i="12"/>
  <c r="AD500" i="12" s="1"/>
  <c r="O500" i="12"/>
  <c r="D501" i="12"/>
  <c r="E501" i="12"/>
  <c r="U501" i="12" s="1"/>
  <c r="F501" i="12"/>
  <c r="V501" i="12" s="1"/>
  <c r="G501" i="12"/>
  <c r="W501" i="12" s="1"/>
  <c r="H501" i="12"/>
  <c r="X501" i="12" s="1"/>
  <c r="I501" i="12"/>
  <c r="Y501" i="12" s="1"/>
  <c r="J501" i="12"/>
  <c r="Z501" i="12" s="1"/>
  <c r="K501" i="12"/>
  <c r="AA501" i="12" s="1"/>
  <c r="L501" i="12"/>
  <c r="AB501" i="12" s="1"/>
  <c r="M501" i="12"/>
  <c r="AC501" i="12" s="1"/>
  <c r="N501" i="12"/>
  <c r="AD501" i="12" s="1"/>
  <c r="O501" i="12"/>
  <c r="D502" i="12"/>
  <c r="E502" i="12"/>
  <c r="U502" i="12" s="1"/>
  <c r="F502" i="12"/>
  <c r="V502" i="12" s="1"/>
  <c r="G502" i="12"/>
  <c r="W502" i="12" s="1"/>
  <c r="H502" i="12"/>
  <c r="X502" i="12" s="1"/>
  <c r="I502" i="12"/>
  <c r="Y502" i="12" s="1"/>
  <c r="J502" i="12"/>
  <c r="Z502" i="12" s="1"/>
  <c r="K502" i="12"/>
  <c r="AA502" i="12" s="1"/>
  <c r="L502" i="12"/>
  <c r="AB502" i="12" s="1"/>
  <c r="M502" i="12"/>
  <c r="AC502" i="12" s="1"/>
  <c r="N502" i="12"/>
  <c r="AD502" i="12" s="1"/>
  <c r="O502" i="12"/>
  <c r="D503" i="12"/>
  <c r="E503" i="12"/>
  <c r="U503" i="12" s="1"/>
  <c r="F503" i="12"/>
  <c r="V503" i="12" s="1"/>
  <c r="G503" i="12"/>
  <c r="W503" i="12" s="1"/>
  <c r="H503" i="12"/>
  <c r="X503" i="12" s="1"/>
  <c r="I503" i="12"/>
  <c r="Y503" i="12" s="1"/>
  <c r="J503" i="12"/>
  <c r="Z503" i="12" s="1"/>
  <c r="K503" i="12"/>
  <c r="AA503" i="12" s="1"/>
  <c r="L503" i="12"/>
  <c r="AB503" i="12" s="1"/>
  <c r="M503" i="12"/>
  <c r="AC503" i="12" s="1"/>
  <c r="N503" i="12"/>
  <c r="AD503" i="12" s="1"/>
  <c r="O503" i="12"/>
  <c r="D504" i="12"/>
  <c r="E504" i="12"/>
  <c r="U504" i="12" s="1"/>
  <c r="F504" i="12"/>
  <c r="V504" i="12" s="1"/>
  <c r="G504" i="12"/>
  <c r="W504" i="12" s="1"/>
  <c r="H504" i="12"/>
  <c r="X504" i="12" s="1"/>
  <c r="I504" i="12"/>
  <c r="Y504" i="12" s="1"/>
  <c r="J504" i="12"/>
  <c r="Z504" i="12" s="1"/>
  <c r="K504" i="12"/>
  <c r="AA504" i="12" s="1"/>
  <c r="L504" i="12"/>
  <c r="AB504" i="12" s="1"/>
  <c r="M504" i="12"/>
  <c r="AC504" i="12" s="1"/>
  <c r="N504" i="12"/>
  <c r="AD504" i="12" s="1"/>
  <c r="O504" i="12"/>
  <c r="D505" i="12"/>
  <c r="E505" i="12"/>
  <c r="U505" i="12" s="1"/>
  <c r="F505" i="12"/>
  <c r="V505" i="12" s="1"/>
  <c r="G505" i="12"/>
  <c r="W505" i="12" s="1"/>
  <c r="H505" i="12"/>
  <c r="X505" i="12" s="1"/>
  <c r="I505" i="12"/>
  <c r="Y505" i="12" s="1"/>
  <c r="J505" i="12"/>
  <c r="Z505" i="12" s="1"/>
  <c r="K505" i="12"/>
  <c r="AA505" i="12" s="1"/>
  <c r="L505" i="12"/>
  <c r="AB505" i="12" s="1"/>
  <c r="M505" i="12"/>
  <c r="AC505" i="12" s="1"/>
  <c r="N505" i="12"/>
  <c r="AD505" i="12" s="1"/>
  <c r="O505" i="12"/>
  <c r="E477" i="12"/>
  <c r="F477" i="12"/>
  <c r="G477" i="12"/>
  <c r="W477" i="12" s="1"/>
  <c r="H477" i="12"/>
  <c r="X477" i="12" s="1"/>
  <c r="I477" i="12"/>
  <c r="Y477" i="12" s="1"/>
  <c r="J477" i="12"/>
  <c r="Z477" i="12" s="1"/>
  <c r="K477" i="12"/>
  <c r="AA477" i="12" s="1"/>
  <c r="L477" i="12"/>
  <c r="AB477" i="12" s="1"/>
  <c r="M477" i="12"/>
  <c r="AC477" i="12" s="1"/>
  <c r="N477" i="12"/>
  <c r="AD477" i="12" s="1"/>
  <c r="O477" i="12"/>
  <c r="D477" i="12"/>
  <c r="D443" i="12"/>
  <c r="E443" i="12"/>
  <c r="F443" i="12"/>
  <c r="G443" i="12"/>
  <c r="H443" i="12"/>
  <c r="I443" i="12"/>
  <c r="J443" i="12"/>
  <c r="K443" i="12"/>
  <c r="L443" i="12"/>
  <c r="M443" i="12"/>
  <c r="N443" i="12"/>
  <c r="O443" i="12"/>
  <c r="D444" i="12"/>
  <c r="E444" i="12"/>
  <c r="F444" i="12"/>
  <c r="G444" i="12"/>
  <c r="H444" i="12"/>
  <c r="I444" i="12"/>
  <c r="J444" i="12"/>
  <c r="K444" i="12"/>
  <c r="L444" i="12"/>
  <c r="M444" i="12"/>
  <c r="N444" i="12"/>
  <c r="O444" i="12"/>
  <c r="D445" i="12"/>
  <c r="E445" i="12"/>
  <c r="F445" i="12"/>
  <c r="G445" i="12"/>
  <c r="H445" i="12"/>
  <c r="I445" i="12"/>
  <c r="J445" i="12"/>
  <c r="K445" i="12"/>
  <c r="L445" i="12"/>
  <c r="M445" i="12"/>
  <c r="N445" i="12"/>
  <c r="O445" i="12"/>
  <c r="D446" i="12"/>
  <c r="E446" i="12"/>
  <c r="F446" i="12"/>
  <c r="G446" i="12"/>
  <c r="H446" i="12"/>
  <c r="I446" i="12"/>
  <c r="J446" i="12"/>
  <c r="K446" i="12"/>
  <c r="L446" i="12"/>
  <c r="M446" i="12"/>
  <c r="N446" i="12"/>
  <c r="O446" i="12"/>
  <c r="D447" i="12"/>
  <c r="E447" i="12"/>
  <c r="F447" i="12"/>
  <c r="G447" i="12"/>
  <c r="H447" i="12"/>
  <c r="I447" i="12"/>
  <c r="J447" i="12"/>
  <c r="K447" i="12"/>
  <c r="L447" i="12"/>
  <c r="M447" i="12"/>
  <c r="N447" i="12"/>
  <c r="O447" i="12"/>
  <c r="D448" i="12"/>
  <c r="E448" i="12"/>
  <c r="F448" i="12"/>
  <c r="G448" i="12"/>
  <c r="H448" i="12"/>
  <c r="I448" i="12"/>
  <c r="J448" i="12"/>
  <c r="K448" i="12"/>
  <c r="L448" i="12"/>
  <c r="M448" i="12"/>
  <c r="N448" i="12"/>
  <c r="O448" i="12"/>
  <c r="D449" i="12"/>
  <c r="E449" i="12"/>
  <c r="F449" i="12"/>
  <c r="G449" i="12"/>
  <c r="H449" i="12"/>
  <c r="I449" i="12"/>
  <c r="J449" i="12"/>
  <c r="K449" i="12"/>
  <c r="L449" i="12"/>
  <c r="M449" i="12"/>
  <c r="N449" i="12"/>
  <c r="O449" i="12"/>
  <c r="D450" i="12"/>
  <c r="E450" i="12"/>
  <c r="F450" i="12"/>
  <c r="G450" i="12"/>
  <c r="H450" i="12"/>
  <c r="I450" i="12"/>
  <c r="J450" i="12"/>
  <c r="K450" i="12"/>
  <c r="L450" i="12"/>
  <c r="M450" i="12"/>
  <c r="N450" i="12"/>
  <c r="O450" i="12"/>
  <c r="D451" i="12"/>
  <c r="E451" i="12"/>
  <c r="F451" i="12"/>
  <c r="G451" i="12"/>
  <c r="H451" i="12"/>
  <c r="I451" i="12"/>
  <c r="J451" i="12"/>
  <c r="K451" i="12"/>
  <c r="L451" i="12"/>
  <c r="M451" i="12"/>
  <c r="N451" i="12"/>
  <c r="O451" i="12"/>
  <c r="D452" i="12"/>
  <c r="E452" i="12"/>
  <c r="F452" i="12"/>
  <c r="G452" i="12"/>
  <c r="H452" i="12"/>
  <c r="I452" i="12"/>
  <c r="J452" i="12"/>
  <c r="K452" i="12"/>
  <c r="L452" i="12"/>
  <c r="M452" i="12"/>
  <c r="N452" i="12"/>
  <c r="O452" i="12"/>
  <c r="D453" i="12"/>
  <c r="E453" i="12"/>
  <c r="F453" i="12"/>
  <c r="G453" i="12"/>
  <c r="H453" i="12"/>
  <c r="I453" i="12"/>
  <c r="J453" i="12"/>
  <c r="K453" i="12"/>
  <c r="L453" i="12"/>
  <c r="M453" i="12"/>
  <c r="N453" i="12"/>
  <c r="O453" i="12"/>
  <c r="D454" i="12"/>
  <c r="E454" i="12"/>
  <c r="F454" i="12"/>
  <c r="G454" i="12"/>
  <c r="H454" i="12"/>
  <c r="I454" i="12"/>
  <c r="J454" i="12"/>
  <c r="K454" i="12"/>
  <c r="L454" i="12"/>
  <c r="M454" i="12"/>
  <c r="N454" i="12"/>
  <c r="O454" i="12"/>
  <c r="D455" i="12"/>
  <c r="E455" i="12"/>
  <c r="F455" i="12"/>
  <c r="G455" i="12"/>
  <c r="H455" i="12"/>
  <c r="I455" i="12"/>
  <c r="J455" i="12"/>
  <c r="K455" i="12"/>
  <c r="L455" i="12"/>
  <c r="M455" i="12"/>
  <c r="N455" i="12"/>
  <c r="O455" i="12"/>
  <c r="D456" i="12"/>
  <c r="E456" i="12"/>
  <c r="F456" i="12"/>
  <c r="G456" i="12"/>
  <c r="H456" i="12"/>
  <c r="I456" i="12"/>
  <c r="J456" i="12"/>
  <c r="K456" i="12"/>
  <c r="L456" i="12"/>
  <c r="M456" i="12"/>
  <c r="N456" i="12"/>
  <c r="O456" i="12"/>
  <c r="D457" i="12"/>
  <c r="E457" i="12"/>
  <c r="F457" i="12"/>
  <c r="G457" i="12"/>
  <c r="H457" i="12"/>
  <c r="I457" i="12"/>
  <c r="J457" i="12"/>
  <c r="K457" i="12"/>
  <c r="L457" i="12"/>
  <c r="M457" i="12"/>
  <c r="N457" i="12"/>
  <c r="O457" i="12"/>
  <c r="D458" i="12"/>
  <c r="E458" i="12"/>
  <c r="F458" i="12"/>
  <c r="G458" i="12"/>
  <c r="H458" i="12"/>
  <c r="I458" i="12"/>
  <c r="J458" i="12"/>
  <c r="K458" i="12"/>
  <c r="L458" i="12"/>
  <c r="M458" i="12"/>
  <c r="N458" i="12"/>
  <c r="O458" i="12"/>
  <c r="D459" i="12"/>
  <c r="E459" i="12"/>
  <c r="F459" i="12"/>
  <c r="G459" i="12"/>
  <c r="H459" i="12"/>
  <c r="I459" i="12"/>
  <c r="J459" i="12"/>
  <c r="K459" i="12"/>
  <c r="L459" i="12"/>
  <c r="M459" i="12"/>
  <c r="N459" i="12"/>
  <c r="O459" i="12"/>
  <c r="D460" i="12"/>
  <c r="E460" i="12"/>
  <c r="F460" i="12"/>
  <c r="G460" i="12"/>
  <c r="H460" i="12"/>
  <c r="I460" i="12"/>
  <c r="J460" i="12"/>
  <c r="K460" i="12"/>
  <c r="L460" i="12"/>
  <c r="M460" i="12"/>
  <c r="N460" i="12"/>
  <c r="O460" i="12"/>
  <c r="D461" i="12"/>
  <c r="E461" i="12"/>
  <c r="F461" i="12"/>
  <c r="G461" i="12"/>
  <c r="H461" i="12"/>
  <c r="I461" i="12"/>
  <c r="J461" i="12"/>
  <c r="K461" i="12"/>
  <c r="L461" i="12"/>
  <c r="M461" i="12"/>
  <c r="N461" i="12"/>
  <c r="O461" i="12"/>
  <c r="D462" i="12"/>
  <c r="E462" i="12"/>
  <c r="F462" i="12"/>
  <c r="G462" i="12"/>
  <c r="H462" i="12"/>
  <c r="I462" i="12"/>
  <c r="J462" i="12"/>
  <c r="K462" i="12"/>
  <c r="L462" i="12"/>
  <c r="M462" i="12"/>
  <c r="N462" i="12"/>
  <c r="O462" i="12"/>
  <c r="D463" i="12"/>
  <c r="E463" i="12"/>
  <c r="F463" i="12"/>
  <c r="G463" i="12"/>
  <c r="H463" i="12"/>
  <c r="I463" i="12"/>
  <c r="J463" i="12"/>
  <c r="K463" i="12"/>
  <c r="L463" i="12"/>
  <c r="M463" i="12"/>
  <c r="N463" i="12"/>
  <c r="O463" i="12"/>
  <c r="D464" i="12"/>
  <c r="E464" i="12"/>
  <c r="F464" i="12"/>
  <c r="G464" i="12"/>
  <c r="H464" i="12"/>
  <c r="I464" i="12"/>
  <c r="J464" i="12"/>
  <c r="K464" i="12"/>
  <c r="L464" i="12"/>
  <c r="M464" i="12"/>
  <c r="N464" i="12"/>
  <c r="O464" i="12"/>
  <c r="D465" i="12"/>
  <c r="E465" i="12"/>
  <c r="F465" i="12"/>
  <c r="G465" i="12"/>
  <c r="H465" i="12"/>
  <c r="I465" i="12"/>
  <c r="J465" i="12"/>
  <c r="K465" i="12"/>
  <c r="L465" i="12"/>
  <c r="M465" i="12"/>
  <c r="N465" i="12"/>
  <c r="O465" i="12"/>
  <c r="D466" i="12"/>
  <c r="E466" i="12"/>
  <c r="F466" i="12"/>
  <c r="G466" i="12"/>
  <c r="H466" i="12"/>
  <c r="I466" i="12"/>
  <c r="J466" i="12"/>
  <c r="K466" i="12"/>
  <c r="L466" i="12"/>
  <c r="M466" i="12"/>
  <c r="N466" i="12"/>
  <c r="O466" i="12"/>
  <c r="D467" i="12"/>
  <c r="E467" i="12"/>
  <c r="F467" i="12"/>
  <c r="G467" i="12"/>
  <c r="H467" i="12"/>
  <c r="I467" i="12"/>
  <c r="J467" i="12"/>
  <c r="K467" i="12"/>
  <c r="L467" i="12"/>
  <c r="M467" i="12"/>
  <c r="N467" i="12"/>
  <c r="O467" i="12"/>
  <c r="D468" i="12"/>
  <c r="E468" i="12"/>
  <c r="F468" i="12"/>
  <c r="G468" i="12"/>
  <c r="H468" i="12"/>
  <c r="I468" i="12"/>
  <c r="J468" i="12"/>
  <c r="K468" i="12"/>
  <c r="L468" i="12"/>
  <c r="M468" i="12"/>
  <c r="N468" i="12"/>
  <c r="O468" i="12"/>
  <c r="D469" i="12"/>
  <c r="E469" i="12"/>
  <c r="F469" i="12"/>
  <c r="G469" i="12"/>
  <c r="H469" i="12"/>
  <c r="I469" i="12"/>
  <c r="J469" i="12"/>
  <c r="K469" i="12"/>
  <c r="L469" i="12"/>
  <c r="M469" i="12"/>
  <c r="N469" i="12"/>
  <c r="O469" i="12"/>
  <c r="D470" i="12"/>
  <c r="E470" i="12"/>
  <c r="F470" i="12"/>
  <c r="G470" i="12"/>
  <c r="H470" i="12"/>
  <c r="I470" i="12"/>
  <c r="J470" i="12"/>
  <c r="K470" i="12"/>
  <c r="L470" i="12"/>
  <c r="M470" i="12"/>
  <c r="N470" i="12"/>
  <c r="O470" i="12"/>
  <c r="E442" i="12"/>
  <c r="F442" i="12"/>
  <c r="G442" i="12"/>
  <c r="H442" i="12"/>
  <c r="I442" i="12"/>
  <c r="J442" i="12"/>
  <c r="K442" i="12"/>
  <c r="L442" i="12"/>
  <c r="M442" i="12"/>
  <c r="N442" i="12"/>
  <c r="O442" i="12"/>
  <c r="D442" i="12"/>
  <c r="D413" i="12"/>
  <c r="E413" i="12"/>
  <c r="F413" i="12"/>
  <c r="G413" i="12"/>
  <c r="H413" i="12"/>
  <c r="I413" i="12"/>
  <c r="J413" i="12"/>
  <c r="K413" i="12"/>
  <c r="L413" i="12"/>
  <c r="M413" i="12"/>
  <c r="N413" i="12"/>
  <c r="O413" i="12"/>
  <c r="D414" i="12"/>
  <c r="E414" i="12"/>
  <c r="F414" i="12"/>
  <c r="G414" i="12"/>
  <c r="H414" i="12"/>
  <c r="I414" i="12"/>
  <c r="J414" i="12"/>
  <c r="K414" i="12"/>
  <c r="L414" i="12"/>
  <c r="M414" i="12"/>
  <c r="N414" i="12"/>
  <c r="O414" i="12"/>
  <c r="D415" i="12"/>
  <c r="E415" i="12"/>
  <c r="F415" i="12"/>
  <c r="G415" i="12"/>
  <c r="H415" i="12"/>
  <c r="I415" i="12"/>
  <c r="J415" i="12"/>
  <c r="K415" i="12"/>
  <c r="L415" i="12"/>
  <c r="M415" i="12"/>
  <c r="N415" i="12"/>
  <c r="O415" i="12"/>
  <c r="D416" i="12"/>
  <c r="E416" i="12"/>
  <c r="F416" i="12"/>
  <c r="G416" i="12"/>
  <c r="H416" i="12"/>
  <c r="I416" i="12"/>
  <c r="J416" i="12"/>
  <c r="K416" i="12"/>
  <c r="L416" i="12"/>
  <c r="M416" i="12"/>
  <c r="N416" i="12"/>
  <c r="O416" i="12"/>
  <c r="D417" i="12"/>
  <c r="E417" i="12"/>
  <c r="F417" i="12"/>
  <c r="G417" i="12"/>
  <c r="H417" i="12"/>
  <c r="I417" i="12"/>
  <c r="J417" i="12"/>
  <c r="K417" i="12"/>
  <c r="L417" i="12"/>
  <c r="M417" i="12"/>
  <c r="N417" i="12"/>
  <c r="O417" i="12"/>
  <c r="D418" i="12"/>
  <c r="E418" i="12"/>
  <c r="F418" i="12"/>
  <c r="G418" i="12"/>
  <c r="H418" i="12"/>
  <c r="I418" i="12"/>
  <c r="J418" i="12"/>
  <c r="K418" i="12"/>
  <c r="L418" i="12"/>
  <c r="M418" i="12"/>
  <c r="N418" i="12"/>
  <c r="O418" i="12"/>
  <c r="D419" i="12"/>
  <c r="E419" i="12"/>
  <c r="F419" i="12"/>
  <c r="G419" i="12"/>
  <c r="H419" i="12"/>
  <c r="I419" i="12"/>
  <c r="J419" i="12"/>
  <c r="K419" i="12"/>
  <c r="L419" i="12"/>
  <c r="M419" i="12"/>
  <c r="N419" i="12"/>
  <c r="O419" i="12"/>
  <c r="D420" i="12"/>
  <c r="E420" i="12"/>
  <c r="F420" i="12"/>
  <c r="G420" i="12"/>
  <c r="H420" i="12"/>
  <c r="I420" i="12"/>
  <c r="J420" i="12"/>
  <c r="K420" i="12"/>
  <c r="L420" i="12"/>
  <c r="M420" i="12"/>
  <c r="N420" i="12"/>
  <c r="O420" i="12"/>
  <c r="D421" i="12"/>
  <c r="E421" i="12"/>
  <c r="F421" i="12"/>
  <c r="G421" i="12"/>
  <c r="H421" i="12"/>
  <c r="I421" i="12"/>
  <c r="J421" i="12"/>
  <c r="K421" i="12"/>
  <c r="L421" i="12"/>
  <c r="M421" i="12"/>
  <c r="N421" i="12"/>
  <c r="O421" i="12"/>
  <c r="D422" i="12"/>
  <c r="E422" i="12"/>
  <c r="F422" i="12"/>
  <c r="G422" i="12"/>
  <c r="H422" i="12"/>
  <c r="I422" i="12"/>
  <c r="J422" i="12"/>
  <c r="K422" i="12"/>
  <c r="L422" i="12"/>
  <c r="M422" i="12"/>
  <c r="N422" i="12"/>
  <c r="O422" i="12"/>
  <c r="D423" i="12"/>
  <c r="E423" i="12"/>
  <c r="F423" i="12"/>
  <c r="G423" i="12"/>
  <c r="H423" i="12"/>
  <c r="I423" i="12"/>
  <c r="J423" i="12"/>
  <c r="K423" i="12"/>
  <c r="L423" i="12"/>
  <c r="M423" i="12"/>
  <c r="N423" i="12"/>
  <c r="O423" i="12"/>
  <c r="D424" i="12"/>
  <c r="E424" i="12"/>
  <c r="F424" i="12"/>
  <c r="G424" i="12"/>
  <c r="H424" i="12"/>
  <c r="I424" i="12"/>
  <c r="J424" i="12"/>
  <c r="K424" i="12"/>
  <c r="L424" i="12"/>
  <c r="M424" i="12"/>
  <c r="N424" i="12"/>
  <c r="O424" i="12"/>
  <c r="D425" i="12"/>
  <c r="E425" i="12"/>
  <c r="F425" i="12"/>
  <c r="G425" i="12"/>
  <c r="H425" i="12"/>
  <c r="I425" i="12"/>
  <c r="J425" i="12"/>
  <c r="K425" i="12"/>
  <c r="L425" i="12"/>
  <c r="M425" i="12"/>
  <c r="N425" i="12"/>
  <c r="O425" i="12"/>
  <c r="D426" i="12"/>
  <c r="E426" i="12"/>
  <c r="F426" i="12"/>
  <c r="G426" i="12"/>
  <c r="H426" i="12"/>
  <c r="I426" i="12"/>
  <c r="J426" i="12"/>
  <c r="K426" i="12"/>
  <c r="L426" i="12"/>
  <c r="M426" i="12"/>
  <c r="N426" i="12"/>
  <c r="O426" i="12"/>
  <c r="D427" i="12"/>
  <c r="E427" i="12"/>
  <c r="F427" i="12"/>
  <c r="G427" i="12"/>
  <c r="H427" i="12"/>
  <c r="I427" i="12"/>
  <c r="J427" i="12"/>
  <c r="K427" i="12"/>
  <c r="L427" i="12"/>
  <c r="M427" i="12"/>
  <c r="N427" i="12"/>
  <c r="O427" i="12"/>
  <c r="D428" i="12"/>
  <c r="E428" i="12"/>
  <c r="F428" i="12"/>
  <c r="G428" i="12"/>
  <c r="H428" i="12"/>
  <c r="I428" i="12"/>
  <c r="J428" i="12"/>
  <c r="K428" i="12"/>
  <c r="L428" i="12"/>
  <c r="M428" i="12"/>
  <c r="N428" i="12"/>
  <c r="O428" i="12"/>
  <c r="D429" i="12"/>
  <c r="E429" i="12"/>
  <c r="F429" i="12"/>
  <c r="G429" i="12"/>
  <c r="H429" i="12"/>
  <c r="I429" i="12"/>
  <c r="J429" i="12"/>
  <c r="K429" i="12"/>
  <c r="L429" i="12"/>
  <c r="M429" i="12"/>
  <c r="N429" i="12"/>
  <c r="O429" i="12"/>
  <c r="D430" i="12"/>
  <c r="E430" i="12"/>
  <c r="F430" i="12"/>
  <c r="G430" i="12"/>
  <c r="H430" i="12"/>
  <c r="I430" i="12"/>
  <c r="J430" i="12"/>
  <c r="K430" i="12"/>
  <c r="L430" i="12"/>
  <c r="M430" i="12"/>
  <c r="N430" i="12"/>
  <c r="O430" i="12"/>
  <c r="D431" i="12"/>
  <c r="E431" i="12"/>
  <c r="F431" i="12"/>
  <c r="G431" i="12"/>
  <c r="H431" i="12"/>
  <c r="I431" i="12"/>
  <c r="J431" i="12"/>
  <c r="K431" i="12"/>
  <c r="L431" i="12"/>
  <c r="M431" i="12"/>
  <c r="N431" i="12"/>
  <c r="O431" i="12"/>
  <c r="D432" i="12"/>
  <c r="E432" i="12"/>
  <c r="F432" i="12"/>
  <c r="G432" i="12"/>
  <c r="H432" i="12"/>
  <c r="I432" i="12"/>
  <c r="J432" i="12"/>
  <c r="K432" i="12"/>
  <c r="L432" i="12"/>
  <c r="M432" i="12"/>
  <c r="N432" i="12"/>
  <c r="O432" i="12"/>
  <c r="D433" i="12"/>
  <c r="E433" i="12"/>
  <c r="F433" i="12"/>
  <c r="G433" i="12"/>
  <c r="H433" i="12"/>
  <c r="I433" i="12"/>
  <c r="J433" i="12"/>
  <c r="K433" i="12"/>
  <c r="L433" i="12"/>
  <c r="M433" i="12"/>
  <c r="N433" i="12"/>
  <c r="O433" i="12"/>
  <c r="D434" i="12"/>
  <c r="E434" i="12"/>
  <c r="F434" i="12"/>
  <c r="G434" i="12"/>
  <c r="H434" i="12"/>
  <c r="I434" i="12"/>
  <c r="J434" i="12"/>
  <c r="K434" i="12"/>
  <c r="L434" i="12"/>
  <c r="M434" i="12"/>
  <c r="N434" i="12"/>
  <c r="O434" i="12"/>
  <c r="D435" i="12"/>
  <c r="E435" i="12"/>
  <c r="F435" i="12"/>
  <c r="G435" i="12"/>
  <c r="H435" i="12"/>
  <c r="I435" i="12"/>
  <c r="J435" i="12"/>
  <c r="K435" i="12"/>
  <c r="L435" i="12"/>
  <c r="M435" i="12"/>
  <c r="N435" i="12"/>
  <c r="O435" i="12"/>
  <c r="D436" i="12"/>
  <c r="E436" i="12"/>
  <c r="F436" i="12"/>
  <c r="G436" i="12"/>
  <c r="H436" i="12"/>
  <c r="I436" i="12"/>
  <c r="J436" i="12"/>
  <c r="K436" i="12"/>
  <c r="L436" i="12"/>
  <c r="M436" i="12"/>
  <c r="N436" i="12"/>
  <c r="O436" i="12"/>
  <c r="D437" i="12"/>
  <c r="E437" i="12"/>
  <c r="F437" i="12"/>
  <c r="G437" i="12"/>
  <c r="H437" i="12"/>
  <c r="I437" i="12"/>
  <c r="J437" i="12"/>
  <c r="K437" i="12"/>
  <c r="L437" i="12"/>
  <c r="M437" i="12"/>
  <c r="N437" i="12"/>
  <c r="O437" i="12"/>
  <c r="D438" i="12"/>
  <c r="E438" i="12"/>
  <c r="F438" i="12"/>
  <c r="G438" i="12"/>
  <c r="H438" i="12"/>
  <c r="I438" i="12"/>
  <c r="J438" i="12"/>
  <c r="K438" i="12"/>
  <c r="L438" i="12"/>
  <c r="M438" i="12"/>
  <c r="N438" i="12"/>
  <c r="O438" i="12"/>
  <c r="D439" i="12"/>
  <c r="E439" i="12"/>
  <c r="F439" i="12"/>
  <c r="G439" i="12"/>
  <c r="H439" i="12"/>
  <c r="I439" i="12"/>
  <c r="J439" i="12"/>
  <c r="K439" i="12"/>
  <c r="L439" i="12"/>
  <c r="M439" i="12"/>
  <c r="N439" i="12"/>
  <c r="O439" i="12"/>
  <c r="D440" i="12"/>
  <c r="E440" i="12"/>
  <c r="F440" i="12"/>
  <c r="G440" i="12"/>
  <c r="H440" i="12"/>
  <c r="I440" i="12"/>
  <c r="J440" i="12"/>
  <c r="K440" i="12"/>
  <c r="L440" i="12"/>
  <c r="M440" i="12"/>
  <c r="N440" i="12"/>
  <c r="O440" i="12"/>
  <c r="E412" i="12"/>
  <c r="F412" i="12"/>
  <c r="G412" i="12"/>
  <c r="H412" i="12"/>
  <c r="I412" i="12"/>
  <c r="J412" i="12"/>
  <c r="K412" i="12"/>
  <c r="L412" i="12"/>
  <c r="M412" i="12"/>
  <c r="N412" i="12"/>
  <c r="O412" i="12"/>
  <c r="D412" i="12"/>
  <c r="AF541" i="12"/>
  <c r="D94" i="8"/>
  <c r="E6" i="8"/>
  <c r="D363" i="8"/>
  <c r="V363" i="8" s="1"/>
  <c r="E363" i="8"/>
  <c r="W363" i="8" s="1"/>
  <c r="F363" i="8"/>
  <c r="X363" i="8" s="1"/>
  <c r="G363" i="8"/>
  <c r="Y363" i="8" s="1"/>
  <c r="H363" i="8"/>
  <c r="Z363" i="8" s="1"/>
  <c r="I363" i="8"/>
  <c r="AA363" i="8" s="1"/>
  <c r="J363" i="8"/>
  <c r="AB363" i="8" s="1"/>
  <c r="K363" i="8"/>
  <c r="AC363" i="8" s="1"/>
  <c r="L363" i="8"/>
  <c r="AD363" i="8" s="1"/>
  <c r="M363" i="8"/>
  <c r="AE363" i="8" s="1"/>
  <c r="N363" i="8"/>
  <c r="AF363" i="8" s="1"/>
  <c r="O363" i="8"/>
  <c r="AG363" i="8" s="1"/>
  <c r="E362" i="8"/>
  <c r="W362" i="8" s="1"/>
  <c r="F362" i="8"/>
  <c r="G362" i="8"/>
  <c r="Y362" i="8" s="1"/>
  <c r="H362" i="8"/>
  <c r="Z362" i="8" s="1"/>
  <c r="I362" i="8"/>
  <c r="J362" i="8"/>
  <c r="AB362" i="8" s="1"/>
  <c r="K362" i="8"/>
  <c r="AC362" i="8" s="1"/>
  <c r="L362" i="8"/>
  <c r="AD362" i="8" s="1"/>
  <c r="M362" i="8"/>
  <c r="N362" i="8"/>
  <c r="AF362" i="8" s="1"/>
  <c r="O362" i="8"/>
  <c r="AG362" i="8" s="1"/>
  <c r="D362" i="8"/>
  <c r="V362" i="8" s="1"/>
  <c r="D339" i="8"/>
  <c r="E339" i="8"/>
  <c r="F339" i="8"/>
  <c r="G339" i="8"/>
  <c r="H339" i="8"/>
  <c r="I339" i="8"/>
  <c r="J339" i="8"/>
  <c r="K339" i="8"/>
  <c r="L339" i="8"/>
  <c r="M339" i="8"/>
  <c r="N339" i="8"/>
  <c r="O339" i="8"/>
  <c r="D340" i="8"/>
  <c r="E340" i="8"/>
  <c r="F340" i="8"/>
  <c r="G340" i="8"/>
  <c r="H340" i="8"/>
  <c r="I340" i="8"/>
  <c r="J340" i="8"/>
  <c r="K340" i="8"/>
  <c r="L340" i="8"/>
  <c r="M340" i="8"/>
  <c r="N340" i="8"/>
  <c r="O340" i="8"/>
  <c r="D341" i="8"/>
  <c r="E341" i="8"/>
  <c r="F341" i="8"/>
  <c r="G341" i="8"/>
  <c r="H341" i="8"/>
  <c r="I341" i="8"/>
  <c r="J341" i="8"/>
  <c r="K341" i="8"/>
  <c r="L341" i="8"/>
  <c r="M341" i="8"/>
  <c r="N341" i="8"/>
  <c r="O341" i="8"/>
  <c r="D342" i="8"/>
  <c r="E342" i="8"/>
  <c r="F342" i="8"/>
  <c r="G342" i="8"/>
  <c r="H342" i="8"/>
  <c r="I342" i="8"/>
  <c r="J342" i="8"/>
  <c r="K342" i="8"/>
  <c r="L342" i="8"/>
  <c r="M342" i="8"/>
  <c r="N342" i="8"/>
  <c r="O342" i="8"/>
  <c r="D343" i="8"/>
  <c r="E343" i="8"/>
  <c r="F343" i="8"/>
  <c r="G343" i="8"/>
  <c r="H343" i="8"/>
  <c r="I343" i="8"/>
  <c r="J343" i="8"/>
  <c r="K343" i="8"/>
  <c r="L343" i="8"/>
  <c r="M343" i="8"/>
  <c r="N343" i="8"/>
  <c r="O343" i="8"/>
  <c r="D344" i="8"/>
  <c r="E344" i="8"/>
  <c r="F344" i="8"/>
  <c r="G344" i="8"/>
  <c r="H344" i="8"/>
  <c r="I344" i="8"/>
  <c r="J344" i="8"/>
  <c r="K344" i="8"/>
  <c r="L344" i="8"/>
  <c r="M344" i="8"/>
  <c r="N344" i="8"/>
  <c r="O344" i="8"/>
  <c r="D345" i="8"/>
  <c r="E345" i="8"/>
  <c r="F345" i="8"/>
  <c r="G345" i="8"/>
  <c r="H345" i="8"/>
  <c r="I345" i="8"/>
  <c r="J345" i="8"/>
  <c r="K345" i="8"/>
  <c r="L345" i="8"/>
  <c r="M345" i="8"/>
  <c r="N345" i="8"/>
  <c r="O345" i="8"/>
  <c r="D346" i="8"/>
  <c r="E346" i="8"/>
  <c r="F346" i="8"/>
  <c r="G346" i="8"/>
  <c r="H346" i="8"/>
  <c r="I346" i="8"/>
  <c r="J346" i="8"/>
  <c r="K346" i="8"/>
  <c r="L346" i="8"/>
  <c r="M346" i="8"/>
  <c r="N346" i="8"/>
  <c r="O346" i="8"/>
  <c r="D347" i="8"/>
  <c r="E347" i="8"/>
  <c r="F347" i="8"/>
  <c r="G347" i="8"/>
  <c r="H347" i="8"/>
  <c r="I347" i="8"/>
  <c r="J347" i="8"/>
  <c r="K347" i="8"/>
  <c r="L347" i="8"/>
  <c r="M347" i="8"/>
  <c r="N347" i="8"/>
  <c r="O347" i="8"/>
  <c r="D348" i="8"/>
  <c r="E348" i="8"/>
  <c r="F348" i="8"/>
  <c r="G348" i="8"/>
  <c r="H348" i="8"/>
  <c r="I348" i="8"/>
  <c r="J348" i="8"/>
  <c r="K348" i="8"/>
  <c r="L348" i="8"/>
  <c r="M348" i="8"/>
  <c r="N348" i="8"/>
  <c r="O348" i="8"/>
  <c r="D349" i="8"/>
  <c r="E349" i="8"/>
  <c r="F349" i="8"/>
  <c r="G349" i="8"/>
  <c r="H349" i="8"/>
  <c r="I349" i="8"/>
  <c r="J349" i="8"/>
  <c r="K349" i="8"/>
  <c r="L349" i="8"/>
  <c r="M349" i="8"/>
  <c r="N349" i="8"/>
  <c r="O349" i="8"/>
  <c r="D350" i="8"/>
  <c r="E350" i="8"/>
  <c r="F350" i="8"/>
  <c r="G350" i="8"/>
  <c r="H350" i="8"/>
  <c r="I350" i="8"/>
  <c r="J350" i="8"/>
  <c r="K350" i="8"/>
  <c r="L350" i="8"/>
  <c r="M350" i="8"/>
  <c r="N350" i="8"/>
  <c r="O350" i="8"/>
  <c r="D351" i="8"/>
  <c r="E351" i="8"/>
  <c r="F351" i="8"/>
  <c r="G351" i="8"/>
  <c r="H351" i="8"/>
  <c r="I351" i="8"/>
  <c r="J351" i="8"/>
  <c r="K351" i="8"/>
  <c r="L351" i="8"/>
  <c r="M351" i="8"/>
  <c r="N351" i="8"/>
  <c r="O351" i="8"/>
  <c r="D352" i="8"/>
  <c r="E352" i="8"/>
  <c r="F352" i="8"/>
  <c r="G352" i="8"/>
  <c r="H352" i="8"/>
  <c r="I352" i="8"/>
  <c r="J352" i="8"/>
  <c r="K352" i="8"/>
  <c r="L352" i="8"/>
  <c r="M352" i="8"/>
  <c r="N352" i="8"/>
  <c r="O352" i="8"/>
  <c r="D353" i="8"/>
  <c r="E353" i="8"/>
  <c r="F353" i="8"/>
  <c r="G353" i="8"/>
  <c r="H353" i="8"/>
  <c r="I353" i="8"/>
  <c r="J353" i="8"/>
  <c r="K353" i="8"/>
  <c r="L353" i="8"/>
  <c r="M353" i="8"/>
  <c r="N353" i="8"/>
  <c r="O353" i="8"/>
  <c r="D354" i="8"/>
  <c r="E354" i="8"/>
  <c r="F354" i="8"/>
  <c r="G354" i="8"/>
  <c r="H354" i="8"/>
  <c r="I354" i="8"/>
  <c r="J354" i="8"/>
  <c r="K354" i="8"/>
  <c r="L354" i="8"/>
  <c r="M354" i="8"/>
  <c r="N354" i="8"/>
  <c r="O354" i="8"/>
  <c r="E338" i="8"/>
  <c r="F338" i="8"/>
  <c r="G338" i="8"/>
  <c r="H338" i="8"/>
  <c r="I338" i="8"/>
  <c r="J338" i="8"/>
  <c r="K338" i="8"/>
  <c r="L338" i="8"/>
  <c r="M338" i="8"/>
  <c r="N338" i="8"/>
  <c r="O338" i="8"/>
  <c r="D338" i="8"/>
  <c r="D333" i="8"/>
  <c r="E333" i="8"/>
  <c r="F333" i="8"/>
  <c r="G333" i="8"/>
  <c r="H333" i="8"/>
  <c r="I333" i="8"/>
  <c r="J333" i="8"/>
  <c r="K333" i="8"/>
  <c r="L333" i="8"/>
  <c r="M333" i="8"/>
  <c r="N333" i="8"/>
  <c r="O333" i="8"/>
  <c r="E332" i="8"/>
  <c r="F332" i="8"/>
  <c r="G332" i="8"/>
  <c r="H332" i="8"/>
  <c r="I332" i="8"/>
  <c r="J332" i="8"/>
  <c r="K332" i="8"/>
  <c r="L332" i="8"/>
  <c r="M332" i="8"/>
  <c r="N332" i="8"/>
  <c r="O332" i="8"/>
  <c r="D332" i="8"/>
  <c r="Q363" i="8"/>
  <c r="Q362" i="8"/>
  <c r="Q354" i="8"/>
  <c r="Q353" i="8"/>
  <c r="Q352" i="8"/>
  <c r="Q351" i="8"/>
  <c r="Q350" i="8"/>
  <c r="Q349" i="8"/>
  <c r="Q348" i="8"/>
  <c r="Q347" i="8"/>
  <c r="Q346" i="8"/>
  <c r="Q345" i="8"/>
  <c r="Q344" i="8"/>
  <c r="Q343" i="8"/>
  <c r="Q342" i="8"/>
  <c r="Q341" i="8"/>
  <c r="Q340" i="8"/>
  <c r="Q339" i="8"/>
  <c r="Q338" i="8"/>
  <c r="Q333" i="8"/>
  <c r="Q332" i="8"/>
  <c r="D301" i="8"/>
  <c r="V301" i="8" s="1"/>
  <c r="E301" i="8"/>
  <c r="W301" i="8" s="1"/>
  <c r="F301" i="8"/>
  <c r="X301" i="8" s="1"/>
  <c r="G301" i="8"/>
  <c r="Y301" i="8" s="1"/>
  <c r="H301" i="8"/>
  <c r="Z301" i="8" s="1"/>
  <c r="I301" i="8"/>
  <c r="AA301" i="8" s="1"/>
  <c r="J301" i="8"/>
  <c r="AB301" i="8" s="1"/>
  <c r="K301" i="8"/>
  <c r="AC301" i="8" s="1"/>
  <c r="L301" i="8"/>
  <c r="AD301" i="8" s="1"/>
  <c r="M301" i="8"/>
  <c r="AE301" i="8" s="1"/>
  <c r="N301" i="8"/>
  <c r="AF301" i="8" s="1"/>
  <c r="O301" i="8"/>
  <c r="AG301" i="8" s="1"/>
  <c r="E300" i="8"/>
  <c r="W300" i="8" s="1"/>
  <c r="F300" i="8"/>
  <c r="G300" i="8"/>
  <c r="Y300" i="8" s="1"/>
  <c r="H300" i="8"/>
  <c r="Z300" i="8" s="1"/>
  <c r="I300" i="8"/>
  <c r="AA300" i="8" s="1"/>
  <c r="J300" i="8"/>
  <c r="AB300" i="8" s="1"/>
  <c r="K300" i="8"/>
  <c r="AC300" i="8" s="1"/>
  <c r="L300" i="8"/>
  <c r="AD300" i="8" s="1"/>
  <c r="M300" i="8"/>
  <c r="N300" i="8"/>
  <c r="O300" i="8"/>
  <c r="D300" i="8"/>
  <c r="D277" i="8"/>
  <c r="E277" i="8"/>
  <c r="F277" i="8"/>
  <c r="G277" i="8"/>
  <c r="H277" i="8"/>
  <c r="I277" i="8"/>
  <c r="J277" i="8"/>
  <c r="K277" i="8"/>
  <c r="L277" i="8"/>
  <c r="M277" i="8"/>
  <c r="N277" i="8"/>
  <c r="O277" i="8"/>
  <c r="D278" i="8"/>
  <c r="E278" i="8"/>
  <c r="F278" i="8"/>
  <c r="G278" i="8"/>
  <c r="H278" i="8"/>
  <c r="I278" i="8"/>
  <c r="J278" i="8"/>
  <c r="K278" i="8"/>
  <c r="L278" i="8"/>
  <c r="M278" i="8"/>
  <c r="N278" i="8"/>
  <c r="O278" i="8"/>
  <c r="D279" i="8"/>
  <c r="E279" i="8"/>
  <c r="F279" i="8"/>
  <c r="G279" i="8"/>
  <c r="H279" i="8"/>
  <c r="I279" i="8"/>
  <c r="J279" i="8"/>
  <c r="K279" i="8"/>
  <c r="L279" i="8"/>
  <c r="M279" i="8"/>
  <c r="N279" i="8"/>
  <c r="O279" i="8"/>
  <c r="D280" i="8"/>
  <c r="E280" i="8"/>
  <c r="F280" i="8"/>
  <c r="G280" i="8"/>
  <c r="H280" i="8"/>
  <c r="I280" i="8"/>
  <c r="J280" i="8"/>
  <c r="K280" i="8"/>
  <c r="L280" i="8"/>
  <c r="M280" i="8"/>
  <c r="N280" i="8"/>
  <c r="O280" i="8"/>
  <c r="D281" i="8"/>
  <c r="E281" i="8"/>
  <c r="F281" i="8"/>
  <c r="G281" i="8"/>
  <c r="H281" i="8"/>
  <c r="I281" i="8"/>
  <c r="J281" i="8"/>
  <c r="K281" i="8"/>
  <c r="L281" i="8"/>
  <c r="M281" i="8"/>
  <c r="N281" i="8"/>
  <c r="O281" i="8"/>
  <c r="D282" i="8"/>
  <c r="E282" i="8"/>
  <c r="F282" i="8"/>
  <c r="G282" i="8"/>
  <c r="H282" i="8"/>
  <c r="I282" i="8"/>
  <c r="J282" i="8"/>
  <c r="K282" i="8"/>
  <c r="L282" i="8"/>
  <c r="M282" i="8"/>
  <c r="N282" i="8"/>
  <c r="O282" i="8"/>
  <c r="D283" i="8"/>
  <c r="E283" i="8"/>
  <c r="F283" i="8"/>
  <c r="G283" i="8"/>
  <c r="H283" i="8"/>
  <c r="I283" i="8"/>
  <c r="J283" i="8"/>
  <c r="K283" i="8"/>
  <c r="L283" i="8"/>
  <c r="M283" i="8"/>
  <c r="N283" i="8"/>
  <c r="O283" i="8"/>
  <c r="D284" i="8"/>
  <c r="E284" i="8"/>
  <c r="F284" i="8"/>
  <c r="G284" i="8"/>
  <c r="H284" i="8"/>
  <c r="I284" i="8"/>
  <c r="J284" i="8"/>
  <c r="K284" i="8"/>
  <c r="L284" i="8"/>
  <c r="M284" i="8"/>
  <c r="N284" i="8"/>
  <c r="O284" i="8"/>
  <c r="D285" i="8"/>
  <c r="E285" i="8"/>
  <c r="F285" i="8"/>
  <c r="G285" i="8"/>
  <c r="H285" i="8"/>
  <c r="I285" i="8"/>
  <c r="J285" i="8"/>
  <c r="K285" i="8"/>
  <c r="L285" i="8"/>
  <c r="M285" i="8"/>
  <c r="N285" i="8"/>
  <c r="O285" i="8"/>
  <c r="D286" i="8"/>
  <c r="E286" i="8"/>
  <c r="F286" i="8"/>
  <c r="G286" i="8"/>
  <c r="H286" i="8"/>
  <c r="I286" i="8"/>
  <c r="J286" i="8"/>
  <c r="K286" i="8"/>
  <c r="L286" i="8"/>
  <c r="M286" i="8"/>
  <c r="N286" i="8"/>
  <c r="O286" i="8"/>
  <c r="D287" i="8"/>
  <c r="E287" i="8"/>
  <c r="F287" i="8"/>
  <c r="G287" i="8"/>
  <c r="H287" i="8"/>
  <c r="I287" i="8"/>
  <c r="J287" i="8"/>
  <c r="K287" i="8"/>
  <c r="L287" i="8"/>
  <c r="M287" i="8"/>
  <c r="N287" i="8"/>
  <c r="O287" i="8"/>
  <c r="D288" i="8"/>
  <c r="E288" i="8"/>
  <c r="F288" i="8"/>
  <c r="G288" i="8"/>
  <c r="H288" i="8"/>
  <c r="I288" i="8"/>
  <c r="J288" i="8"/>
  <c r="K288" i="8"/>
  <c r="L288" i="8"/>
  <c r="M288" i="8"/>
  <c r="N288" i="8"/>
  <c r="O288" i="8"/>
  <c r="D289" i="8"/>
  <c r="E289" i="8"/>
  <c r="F289" i="8"/>
  <c r="G289" i="8"/>
  <c r="H289" i="8"/>
  <c r="I289" i="8"/>
  <c r="J289" i="8"/>
  <c r="K289" i="8"/>
  <c r="L289" i="8"/>
  <c r="M289" i="8"/>
  <c r="N289" i="8"/>
  <c r="O289" i="8"/>
  <c r="D290" i="8"/>
  <c r="E290" i="8"/>
  <c r="F290" i="8"/>
  <c r="G290" i="8"/>
  <c r="H290" i="8"/>
  <c r="I290" i="8"/>
  <c r="J290" i="8"/>
  <c r="K290" i="8"/>
  <c r="L290" i="8"/>
  <c r="M290" i="8"/>
  <c r="N290" i="8"/>
  <c r="O290" i="8"/>
  <c r="D291" i="8"/>
  <c r="E291" i="8"/>
  <c r="F291" i="8"/>
  <c r="G291" i="8"/>
  <c r="H291" i="8"/>
  <c r="I291" i="8"/>
  <c r="J291" i="8"/>
  <c r="K291" i="8"/>
  <c r="L291" i="8"/>
  <c r="M291" i="8"/>
  <c r="N291" i="8"/>
  <c r="O291" i="8"/>
  <c r="D292" i="8"/>
  <c r="E292" i="8"/>
  <c r="F292" i="8"/>
  <c r="G292" i="8"/>
  <c r="H292" i="8"/>
  <c r="I292" i="8"/>
  <c r="J292" i="8"/>
  <c r="K292" i="8"/>
  <c r="L292" i="8"/>
  <c r="M292" i="8"/>
  <c r="N292" i="8"/>
  <c r="O292" i="8"/>
  <c r="E276" i="8"/>
  <c r="F276" i="8"/>
  <c r="G276" i="8"/>
  <c r="H276" i="8"/>
  <c r="I276" i="8"/>
  <c r="J276" i="8"/>
  <c r="K276" i="8"/>
  <c r="L276" i="8"/>
  <c r="M276" i="8"/>
  <c r="N276" i="8"/>
  <c r="O276" i="8"/>
  <c r="D276" i="8"/>
  <c r="Q271" i="8"/>
  <c r="Q270" i="8"/>
  <c r="D271" i="8"/>
  <c r="E271" i="8"/>
  <c r="F271" i="8"/>
  <c r="G271" i="8"/>
  <c r="H271" i="8"/>
  <c r="I271" i="8"/>
  <c r="J271" i="8"/>
  <c r="K271" i="8"/>
  <c r="L271" i="8"/>
  <c r="M271" i="8"/>
  <c r="N271" i="8"/>
  <c r="O271" i="8"/>
  <c r="E270" i="8"/>
  <c r="F270" i="8"/>
  <c r="G270" i="8"/>
  <c r="H270" i="8"/>
  <c r="I270" i="8"/>
  <c r="J270" i="8"/>
  <c r="K270" i="8"/>
  <c r="L270" i="8"/>
  <c r="M270" i="8"/>
  <c r="N270" i="8"/>
  <c r="O270" i="8"/>
  <c r="D270" i="8"/>
  <c r="Q301" i="8"/>
  <c r="Q300" i="8"/>
  <c r="Q292" i="8"/>
  <c r="Q291" i="8"/>
  <c r="Q290" i="8"/>
  <c r="Q289" i="8"/>
  <c r="Q288" i="8"/>
  <c r="Q287" i="8"/>
  <c r="Q286" i="8"/>
  <c r="Q285" i="8"/>
  <c r="Q284" i="8"/>
  <c r="Q283" i="8"/>
  <c r="Q282" i="8"/>
  <c r="Q281" i="8"/>
  <c r="Q280" i="8"/>
  <c r="Q279" i="8"/>
  <c r="Q278" i="8"/>
  <c r="Q277" i="8"/>
  <c r="Q276" i="8"/>
  <c r="Q239" i="8"/>
  <c r="Q238" i="8"/>
  <c r="D239" i="8"/>
  <c r="E239" i="8"/>
  <c r="W239" i="8" s="1"/>
  <c r="F239" i="8"/>
  <c r="X239" i="8" s="1"/>
  <c r="G239" i="8"/>
  <c r="Y239" i="8" s="1"/>
  <c r="H239" i="8"/>
  <c r="Z239" i="8" s="1"/>
  <c r="I239" i="8"/>
  <c r="AA239" i="8" s="1"/>
  <c r="J239" i="8"/>
  <c r="AB239" i="8" s="1"/>
  <c r="K239" i="8"/>
  <c r="AC239" i="8" s="1"/>
  <c r="L239" i="8"/>
  <c r="AD239" i="8" s="1"/>
  <c r="M239" i="8"/>
  <c r="AE239" i="8" s="1"/>
  <c r="N239" i="8"/>
  <c r="AF239" i="8" s="1"/>
  <c r="O239" i="8"/>
  <c r="AG239" i="8" s="1"/>
  <c r="E238" i="8"/>
  <c r="W238" i="8" s="1"/>
  <c r="F238" i="8"/>
  <c r="X238" i="8" s="1"/>
  <c r="G238" i="8"/>
  <c r="H238" i="8"/>
  <c r="I238" i="8"/>
  <c r="J238" i="8"/>
  <c r="AB238" i="8" s="1"/>
  <c r="K238" i="8"/>
  <c r="AC238" i="8" s="1"/>
  <c r="L238" i="8"/>
  <c r="AD238" i="8" s="1"/>
  <c r="M238" i="8"/>
  <c r="AE238" i="8" s="1"/>
  <c r="N238" i="8"/>
  <c r="AF238" i="8" s="1"/>
  <c r="O238" i="8"/>
  <c r="D238" i="8"/>
  <c r="V238" i="8" s="1"/>
  <c r="D215" i="8"/>
  <c r="E215" i="8"/>
  <c r="F215" i="8"/>
  <c r="G215" i="8"/>
  <c r="H215" i="8"/>
  <c r="I215" i="8"/>
  <c r="J215" i="8"/>
  <c r="K215" i="8"/>
  <c r="L215" i="8"/>
  <c r="M215" i="8"/>
  <c r="N215" i="8"/>
  <c r="O215" i="8"/>
  <c r="D216" i="8"/>
  <c r="E216" i="8"/>
  <c r="F216" i="8"/>
  <c r="G216" i="8"/>
  <c r="H216" i="8"/>
  <c r="I216" i="8"/>
  <c r="J216" i="8"/>
  <c r="K216" i="8"/>
  <c r="L216" i="8"/>
  <c r="M216" i="8"/>
  <c r="N216" i="8"/>
  <c r="O216" i="8"/>
  <c r="D217" i="8"/>
  <c r="E217" i="8"/>
  <c r="F217" i="8"/>
  <c r="G217" i="8"/>
  <c r="H217" i="8"/>
  <c r="I217" i="8"/>
  <c r="J217" i="8"/>
  <c r="K217" i="8"/>
  <c r="L217" i="8"/>
  <c r="M217" i="8"/>
  <c r="N217" i="8"/>
  <c r="O217" i="8"/>
  <c r="D218" i="8"/>
  <c r="E218" i="8"/>
  <c r="F218" i="8"/>
  <c r="G218" i="8"/>
  <c r="H218" i="8"/>
  <c r="I218" i="8"/>
  <c r="J218" i="8"/>
  <c r="K218" i="8"/>
  <c r="L218" i="8"/>
  <c r="M218" i="8"/>
  <c r="N218" i="8"/>
  <c r="O218" i="8"/>
  <c r="D219" i="8"/>
  <c r="E219" i="8"/>
  <c r="F219" i="8"/>
  <c r="G219" i="8"/>
  <c r="H219" i="8"/>
  <c r="I219" i="8"/>
  <c r="J219" i="8"/>
  <c r="K219" i="8"/>
  <c r="L219" i="8"/>
  <c r="M219" i="8"/>
  <c r="N219" i="8"/>
  <c r="O219" i="8"/>
  <c r="D220" i="8"/>
  <c r="E220" i="8"/>
  <c r="F220" i="8"/>
  <c r="G220" i="8"/>
  <c r="H220" i="8"/>
  <c r="I220" i="8"/>
  <c r="J220" i="8"/>
  <c r="K220" i="8"/>
  <c r="L220" i="8"/>
  <c r="M220" i="8"/>
  <c r="N220" i="8"/>
  <c r="O220" i="8"/>
  <c r="D221" i="8"/>
  <c r="E221" i="8"/>
  <c r="F221" i="8"/>
  <c r="G221" i="8"/>
  <c r="H221" i="8"/>
  <c r="I221" i="8"/>
  <c r="J221" i="8"/>
  <c r="K221" i="8"/>
  <c r="L221" i="8"/>
  <c r="M221" i="8"/>
  <c r="N221" i="8"/>
  <c r="O221" i="8"/>
  <c r="D222" i="8"/>
  <c r="E222" i="8"/>
  <c r="F222" i="8"/>
  <c r="G222" i="8"/>
  <c r="H222" i="8"/>
  <c r="I222" i="8"/>
  <c r="J222" i="8"/>
  <c r="K222" i="8"/>
  <c r="L222" i="8"/>
  <c r="M222" i="8"/>
  <c r="N222" i="8"/>
  <c r="O222" i="8"/>
  <c r="D223" i="8"/>
  <c r="E223" i="8"/>
  <c r="F223" i="8"/>
  <c r="G223" i="8"/>
  <c r="H223" i="8"/>
  <c r="I223" i="8"/>
  <c r="J223" i="8"/>
  <c r="K223" i="8"/>
  <c r="L223" i="8"/>
  <c r="M223" i="8"/>
  <c r="N223" i="8"/>
  <c r="O223" i="8"/>
  <c r="D224" i="8"/>
  <c r="E224" i="8"/>
  <c r="F224" i="8"/>
  <c r="G224" i="8"/>
  <c r="H224" i="8"/>
  <c r="I224" i="8"/>
  <c r="J224" i="8"/>
  <c r="K224" i="8"/>
  <c r="L224" i="8"/>
  <c r="M224" i="8"/>
  <c r="N224" i="8"/>
  <c r="O224" i="8"/>
  <c r="D225" i="8"/>
  <c r="E225" i="8"/>
  <c r="F225" i="8"/>
  <c r="G225" i="8"/>
  <c r="H225" i="8"/>
  <c r="I225" i="8"/>
  <c r="J225" i="8"/>
  <c r="K225" i="8"/>
  <c r="L225" i="8"/>
  <c r="M225" i="8"/>
  <c r="N225" i="8"/>
  <c r="O225" i="8"/>
  <c r="D226" i="8"/>
  <c r="E226" i="8"/>
  <c r="F226" i="8"/>
  <c r="G226" i="8"/>
  <c r="H226" i="8"/>
  <c r="I226" i="8"/>
  <c r="J226" i="8"/>
  <c r="K226" i="8"/>
  <c r="L226" i="8"/>
  <c r="M226" i="8"/>
  <c r="N226" i="8"/>
  <c r="O226" i="8"/>
  <c r="D227" i="8"/>
  <c r="E227" i="8"/>
  <c r="F227" i="8"/>
  <c r="G227" i="8"/>
  <c r="H227" i="8"/>
  <c r="I227" i="8"/>
  <c r="J227" i="8"/>
  <c r="K227" i="8"/>
  <c r="L227" i="8"/>
  <c r="M227" i="8"/>
  <c r="N227" i="8"/>
  <c r="O227" i="8"/>
  <c r="D228" i="8"/>
  <c r="E228" i="8"/>
  <c r="F228" i="8"/>
  <c r="G228" i="8"/>
  <c r="H228" i="8"/>
  <c r="I228" i="8"/>
  <c r="J228" i="8"/>
  <c r="K228" i="8"/>
  <c r="L228" i="8"/>
  <c r="M228" i="8"/>
  <c r="N228" i="8"/>
  <c r="O228" i="8"/>
  <c r="D229" i="8"/>
  <c r="E229" i="8"/>
  <c r="F229" i="8"/>
  <c r="G229" i="8"/>
  <c r="H229" i="8"/>
  <c r="I229" i="8"/>
  <c r="J229" i="8"/>
  <c r="K229" i="8"/>
  <c r="L229" i="8"/>
  <c r="M229" i="8"/>
  <c r="N229" i="8"/>
  <c r="O229" i="8"/>
  <c r="D230" i="8"/>
  <c r="E230" i="8"/>
  <c r="F230" i="8"/>
  <c r="G230" i="8"/>
  <c r="H230" i="8"/>
  <c r="I230" i="8"/>
  <c r="J230" i="8"/>
  <c r="K230" i="8"/>
  <c r="L230" i="8"/>
  <c r="M230" i="8"/>
  <c r="N230" i="8"/>
  <c r="O230" i="8"/>
  <c r="E214" i="8"/>
  <c r="F214" i="8"/>
  <c r="G214" i="8"/>
  <c r="H214" i="8"/>
  <c r="I214" i="8"/>
  <c r="J214" i="8"/>
  <c r="K214" i="8"/>
  <c r="L214" i="8"/>
  <c r="M214" i="8"/>
  <c r="N214" i="8"/>
  <c r="O214" i="8"/>
  <c r="D214" i="8"/>
  <c r="Q208" i="8"/>
  <c r="Q209" i="8"/>
  <c r="D209" i="8"/>
  <c r="E209" i="8"/>
  <c r="F209" i="8"/>
  <c r="G209" i="8"/>
  <c r="H209" i="8"/>
  <c r="I209" i="8"/>
  <c r="J209" i="8"/>
  <c r="K209" i="8"/>
  <c r="L209" i="8"/>
  <c r="M209" i="8"/>
  <c r="N209" i="8"/>
  <c r="O209" i="8"/>
  <c r="E208" i="8"/>
  <c r="F208" i="8"/>
  <c r="G208" i="8"/>
  <c r="H208" i="8"/>
  <c r="I208" i="8"/>
  <c r="J208" i="8"/>
  <c r="K208" i="8"/>
  <c r="L208" i="8"/>
  <c r="M208" i="8"/>
  <c r="N208" i="8"/>
  <c r="O208" i="8"/>
  <c r="D208" i="8"/>
  <c r="Q230" i="8"/>
  <c r="Q229" i="8"/>
  <c r="Q228" i="8"/>
  <c r="Q227" i="8"/>
  <c r="Q226" i="8"/>
  <c r="Q225" i="8"/>
  <c r="Q224" i="8"/>
  <c r="Q223" i="8"/>
  <c r="Q222" i="8"/>
  <c r="Q221" i="8"/>
  <c r="Q220" i="8"/>
  <c r="Q219" i="8"/>
  <c r="Q218" i="8"/>
  <c r="Q217" i="8"/>
  <c r="Q216" i="8"/>
  <c r="Q215" i="8"/>
  <c r="Q214" i="8"/>
  <c r="D80" i="12"/>
  <c r="D374" i="12"/>
  <c r="T374" i="12" s="1"/>
  <c r="E374" i="12"/>
  <c r="U374" i="12" s="1"/>
  <c r="F374" i="12"/>
  <c r="V374" i="12" s="1"/>
  <c r="G374" i="12"/>
  <c r="W374" i="12" s="1"/>
  <c r="H374" i="12"/>
  <c r="X374" i="12" s="1"/>
  <c r="I374" i="12"/>
  <c r="Y374" i="12" s="1"/>
  <c r="J374" i="12"/>
  <c r="Z374" i="12" s="1"/>
  <c r="K374" i="12"/>
  <c r="AA374" i="12" s="1"/>
  <c r="L374" i="12"/>
  <c r="AB374" i="12" s="1"/>
  <c r="M374" i="12"/>
  <c r="AC374" i="12" s="1"/>
  <c r="N374" i="12"/>
  <c r="AD374" i="12" s="1"/>
  <c r="O374" i="12"/>
  <c r="AE374" i="12" s="1"/>
  <c r="D375" i="12"/>
  <c r="T375" i="12" s="1"/>
  <c r="E375" i="12"/>
  <c r="U375" i="12" s="1"/>
  <c r="F375" i="12"/>
  <c r="V375" i="12" s="1"/>
  <c r="G375" i="12"/>
  <c r="W375" i="12" s="1"/>
  <c r="H375" i="12"/>
  <c r="X375" i="12" s="1"/>
  <c r="I375" i="12"/>
  <c r="Y375" i="12" s="1"/>
  <c r="J375" i="12"/>
  <c r="Z375" i="12" s="1"/>
  <c r="K375" i="12"/>
  <c r="AA375" i="12" s="1"/>
  <c r="L375" i="12"/>
  <c r="AB375" i="12" s="1"/>
  <c r="M375" i="12"/>
  <c r="AC375" i="12" s="1"/>
  <c r="N375" i="12"/>
  <c r="AD375" i="12" s="1"/>
  <c r="O375" i="12"/>
  <c r="AE375" i="12" s="1"/>
  <c r="D376" i="12"/>
  <c r="T376" i="12" s="1"/>
  <c r="E376" i="12"/>
  <c r="U376" i="12" s="1"/>
  <c r="F376" i="12"/>
  <c r="V376" i="12" s="1"/>
  <c r="G376" i="12"/>
  <c r="W376" i="12" s="1"/>
  <c r="H376" i="12"/>
  <c r="X376" i="12" s="1"/>
  <c r="I376" i="12"/>
  <c r="Y376" i="12" s="1"/>
  <c r="J376" i="12"/>
  <c r="Z376" i="12" s="1"/>
  <c r="K376" i="12"/>
  <c r="AA376" i="12" s="1"/>
  <c r="L376" i="12"/>
  <c r="AB376" i="12" s="1"/>
  <c r="M376" i="12"/>
  <c r="AC376" i="12" s="1"/>
  <c r="N376" i="12"/>
  <c r="AD376" i="12" s="1"/>
  <c r="O376" i="12"/>
  <c r="AE376" i="12" s="1"/>
  <c r="D377" i="12"/>
  <c r="T377" i="12" s="1"/>
  <c r="E377" i="12"/>
  <c r="U377" i="12" s="1"/>
  <c r="F377" i="12"/>
  <c r="V377" i="12" s="1"/>
  <c r="G377" i="12"/>
  <c r="W377" i="12" s="1"/>
  <c r="H377" i="12"/>
  <c r="X377" i="12" s="1"/>
  <c r="I377" i="12"/>
  <c r="Y377" i="12" s="1"/>
  <c r="J377" i="12"/>
  <c r="Z377" i="12" s="1"/>
  <c r="K377" i="12"/>
  <c r="AA377" i="12" s="1"/>
  <c r="L377" i="12"/>
  <c r="AB377" i="12" s="1"/>
  <c r="M377" i="12"/>
  <c r="AC377" i="12" s="1"/>
  <c r="N377" i="12"/>
  <c r="AD377" i="12" s="1"/>
  <c r="O377" i="12"/>
  <c r="AE377" i="12" s="1"/>
  <c r="D378" i="12"/>
  <c r="T378" i="12" s="1"/>
  <c r="E378" i="12"/>
  <c r="U378" i="12" s="1"/>
  <c r="F378" i="12"/>
  <c r="V378" i="12" s="1"/>
  <c r="G378" i="12"/>
  <c r="W378" i="12" s="1"/>
  <c r="H378" i="12"/>
  <c r="X378" i="12" s="1"/>
  <c r="I378" i="12"/>
  <c r="Y378" i="12" s="1"/>
  <c r="J378" i="12"/>
  <c r="Z378" i="12" s="1"/>
  <c r="K378" i="12"/>
  <c r="AA378" i="12" s="1"/>
  <c r="L378" i="12"/>
  <c r="AB378" i="12" s="1"/>
  <c r="M378" i="12"/>
  <c r="AC378" i="12" s="1"/>
  <c r="N378" i="12"/>
  <c r="AD378" i="12" s="1"/>
  <c r="O378" i="12"/>
  <c r="AE378" i="12" s="1"/>
  <c r="D379" i="12"/>
  <c r="T379" i="12" s="1"/>
  <c r="E379" i="12"/>
  <c r="U379" i="12" s="1"/>
  <c r="F379" i="12"/>
  <c r="V379" i="12" s="1"/>
  <c r="G379" i="12"/>
  <c r="W379" i="12" s="1"/>
  <c r="H379" i="12"/>
  <c r="X379" i="12" s="1"/>
  <c r="I379" i="12"/>
  <c r="Y379" i="12" s="1"/>
  <c r="J379" i="12"/>
  <c r="Z379" i="12" s="1"/>
  <c r="K379" i="12"/>
  <c r="AA379" i="12" s="1"/>
  <c r="L379" i="12"/>
  <c r="AB379" i="12" s="1"/>
  <c r="M379" i="12"/>
  <c r="AC379" i="12" s="1"/>
  <c r="N379" i="12"/>
  <c r="AD379" i="12" s="1"/>
  <c r="O379" i="12"/>
  <c r="AE379" i="12" s="1"/>
  <c r="D380" i="12"/>
  <c r="T380" i="12" s="1"/>
  <c r="E380" i="12"/>
  <c r="U380" i="12" s="1"/>
  <c r="F380" i="12"/>
  <c r="V380" i="12" s="1"/>
  <c r="G380" i="12"/>
  <c r="W380" i="12" s="1"/>
  <c r="H380" i="12"/>
  <c r="X380" i="12" s="1"/>
  <c r="I380" i="12"/>
  <c r="Y380" i="12" s="1"/>
  <c r="J380" i="12"/>
  <c r="Z380" i="12" s="1"/>
  <c r="K380" i="12"/>
  <c r="AA380" i="12" s="1"/>
  <c r="L380" i="12"/>
  <c r="AB380" i="12" s="1"/>
  <c r="M380" i="12"/>
  <c r="AC380" i="12" s="1"/>
  <c r="N380" i="12"/>
  <c r="AD380" i="12" s="1"/>
  <c r="O380" i="12"/>
  <c r="AE380" i="12" s="1"/>
  <c r="D381" i="12"/>
  <c r="T381" i="12" s="1"/>
  <c r="E381" i="12"/>
  <c r="U381" i="12" s="1"/>
  <c r="F381" i="12"/>
  <c r="V381" i="12" s="1"/>
  <c r="G381" i="12"/>
  <c r="W381" i="12" s="1"/>
  <c r="H381" i="12"/>
  <c r="X381" i="12" s="1"/>
  <c r="I381" i="12"/>
  <c r="Y381" i="12" s="1"/>
  <c r="J381" i="12"/>
  <c r="Z381" i="12" s="1"/>
  <c r="K381" i="12"/>
  <c r="AA381" i="12" s="1"/>
  <c r="L381" i="12"/>
  <c r="AB381" i="12" s="1"/>
  <c r="M381" i="12"/>
  <c r="AC381" i="12" s="1"/>
  <c r="N381" i="12"/>
  <c r="AD381" i="12" s="1"/>
  <c r="O381" i="12"/>
  <c r="AE381" i="12" s="1"/>
  <c r="D382" i="12"/>
  <c r="T382" i="12" s="1"/>
  <c r="E382" i="12"/>
  <c r="U382" i="12" s="1"/>
  <c r="F382" i="12"/>
  <c r="V382" i="12" s="1"/>
  <c r="G382" i="12"/>
  <c r="W382" i="12" s="1"/>
  <c r="H382" i="12"/>
  <c r="X382" i="12" s="1"/>
  <c r="I382" i="12"/>
  <c r="Y382" i="12" s="1"/>
  <c r="J382" i="12"/>
  <c r="Z382" i="12" s="1"/>
  <c r="K382" i="12"/>
  <c r="AA382" i="12" s="1"/>
  <c r="L382" i="12"/>
  <c r="AB382" i="12" s="1"/>
  <c r="M382" i="12"/>
  <c r="AC382" i="12" s="1"/>
  <c r="N382" i="12"/>
  <c r="AD382" i="12" s="1"/>
  <c r="O382" i="12"/>
  <c r="AE382" i="12" s="1"/>
  <c r="D383" i="12"/>
  <c r="T383" i="12" s="1"/>
  <c r="E383" i="12"/>
  <c r="U383" i="12" s="1"/>
  <c r="F383" i="12"/>
  <c r="V383" i="12" s="1"/>
  <c r="G383" i="12"/>
  <c r="W383" i="12" s="1"/>
  <c r="H383" i="12"/>
  <c r="X383" i="12" s="1"/>
  <c r="I383" i="12"/>
  <c r="Y383" i="12" s="1"/>
  <c r="J383" i="12"/>
  <c r="Z383" i="12" s="1"/>
  <c r="K383" i="12"/>
  <c r="AA383" i="12" s="1"/>
  <c r="L383" i="12"/>
  <c r="AB383" i="12" s="1"/>
  <c r="M383" i="12"/>
  <c r="AC383" i="12" s="1"/>
  <c r="N383" i="12"/>
  <c r="AD383" i="12" s="1"/>
  <c r="O383" i="12"/>
  <c r="AE383" i="12" s="1"/>
  <c r="D384" i="12"/>
  <c r="T384" i="12" s="1"/>
  <c r="E384" i="12"/>
  <c r="U384" i="12" s="1"/>
  <c r="F384" i="12"/>
  <c r="V384" i="12" s="1"/>
  <c r="G384" i="12"/>
  <c r="W384" i="12" s="1"/>
  <c r="H384" i="12"/>
  <c r="X384" i="12" s="1"/>
  <c r="I384" i="12"/>
  <c r="Y384" i="12" s="1"/>
  <c r="J384" i="12"/>
  <c r="Z384" i="12" s="1"/>
  <c r="K384" i="12"/>
  <c r="AA384" i="12" s="1"/>
  <c r="L384" i="12"/>
  <c r="AB384" i="12" s="1"/>
  <c r="M384" i="12"/>
  <c r="AC384" i="12" s="1"/>
  <c r="N384" i="12"/>
  <c r="AD384" i="12" s="1"/>
  <c r="O384" i="12"/>
  <c r="AE384" i="12" s="1"/>
  <c r="D385" i="12"/>
  <c r="T385" i="12" s="1"/>
  <c r="E385" i="12"/>
  <c r="U385" i="12" s="1"/>
  <c r="F385" i="12"/>
  <c r="V385" i="12" s="1"/>
  <c r="G385" i="12"/>
  <c r="W385" i="12" s="1"/>
  <c r="H385" i="12"/>
  <c r="X385" i="12" s="1"/>
  <c r="I385" i="12"/>
  <c r="Y385" i="12" s="1"/>
  <c r="J385" i="12"/>
  <c r="Z385" i="12" s="1"/>
  <c r="K385" i="12"/>
  <c r="AA385" i="12" s="1"/>
  <c r="L385" i="12"/>
  <c r="AB385" i="12" s="1"/>
  <c r="M385" i="12"/>
  <c r="AC385" i="12" s="1"/>
  <c r="N385" i="12"/>
  <c r="O385" i="12"/>
  <c r="AE385" i="12" s="1"/>
  <c r="D386" i="12"/>
  <c r="T386" i="12" s="1"/>
  <c r="E386" i="12"/>
  <c r="U386" i="12" s="1"/>
  <c r="F386" i="12"/>
  <c r="V386" i="12" s="1"/>
  <c r="G386" i="12"/>
  <c r="W386" i="12" s="1"/>
  <c r="H386" i="12"/>
  <c r="X386" i="12" s="1"/>
  <c r="I386" i="12"/>
  <c r="Y386" i="12" s="1"/>
  <c r="J386" i="12"/>
  <c r="Z386" i="12" s="1"/>
  <c r="K386" i="12"/>
  <c r="AA386" i="12" s="1"/>
  <c r="L386" i="12"/>
  <c r="AB386" i="12" s="1"/>
  <c r="M386" i="12"/>
  <c r="AC386" i="12" s="1"/>
  <c r="N386" i="12"/>
  <c r="AD386" i="12" s="1"/>
  <c r="O386" i="12"/>
  <c r="AE386" i="12" s="1"/>
  <c r="D387" i="12"/>
  <c r="T387" i="12" s="1"/>
  <c r="E387" i="12"/>
  <c r="U387" i="12" s="1"/>
  <c r="F387" i="12"/>
  <c r="V387" i="12" s="1"/>
  <c r="G387" i="12"/>
  <c r="W387" i="12" s="1"/>
  <c r="H387" i="12"/>
  <c r="X387" i="12" s="1"/>
  <c r="I387" i="12"/>
  <c r="Y387" i="12" s="1"/>
  <c r="J387" i="12"/>
  <c r="Z387" i="12" s="1"/>
  <c r="K387" i="12"/>
  <c r="AA387" i="12" s="1"/>
  <c r="L387" i="12"/>
  <c r="AB387" i="12" s="1"/>
  <c r="M387" i="12"/>
  <c r="AC387" i="12" s="1"/>
  <c r="N387" i="12"/>
  <c r="AD387" i="12" s="1"/>
  <c r="O387" i="12"/>
  <c r="AE387" i="12" s="1"/>
  <c r="D388" i="12"/>
  <c r="T388" i="12" s="1"/>
  <c r="E388" i="12"/>
  <c r="U388" i="12" s="1"/>
  <c r="F388" i="12"/>
  <c r="V388" i="12" s="1"/>
  <c r="G388" i="12"/>
  <c r="W388" i="12" s="1"/>
  <c r="H388" i="12"/>
  <c r="X388" i="12" s="1"/>
  <c r="I388" i="12"/>
  <c r="Y388" i="12" s="1"/>
  <c r="J388" i="12"/>
  <c r="Z388" i="12" s="1"/>
  <c r="K388" i="12"/>
  <c r="AA388" i="12" s="1"/>
  <c r="L388" i="12"/>
  <c r="AB388" i="12" s="1"/>
  <c r="M388" i="12"/>
  <c r="AC388" i="12" s="1"/>
  <c r="N388" i="12"/>
  <c r="AD388" i="12" s="1"/>
  <c r="O388" i="12"/>
  <c r="AE388" i="12" s="1"/>
  <c r="D389" i="12"/>
  <c r="T389" i="12" s="1"/>
  <c r="E389" i="12"/>
  <c r="U389" i="12" s="1"/>
  <c r="F389" i="12"/>
  <c r="V389" i="12" s="1"/>
  <c r="G389" i="12"/>
  <c r="W389" i="12" s="1"/>
  <c r="H389" i="12"/>
  <c r="X389" i="12" s="1"/>
  <c r="I389" i="12"/>
  <c r="Y389" i="12" s="1"/>
  <c r="J389" i="12"/>
  <c r="Z389" i="12" s="1"/>
  <c r="K389" i="12"/>
  <c r="AA389" i="12" s="1"/>
  <c r="L389" i="12"/>
  <c r="AB389" i="12" s="1"/>
  <c r="M389" i="12"/>
  <c r="AC389" i="12" s="1"/>
  <c r="N389" i="12"/>
  <c r="AD389" i="12" s="1"/>
  <c r="O389" i="12"/>
  <c r="AE389" i="12" s="1"/>
  <c r="D390" i="12"/>
  <c r="T390" i="12" s="1"/>
  <c r="E390" i="12"/>
  <c r="U390" i="12" s="1"/>
  <c r="F390" i="12"/>
  <c r="V390" i="12" s="1"/>
  <c r="G390" i="12"/>
  <c r="W390" i="12" s="1"/>
  <c r="H390" i="12"/>
  <c r="X390" i="12" s="1"/>
  <c r="I390" i="12"/>
  <c r="Y390" i="12" s="1"/>
  <c r="J390" i="12"/>
  <c r="Z390" i="12" s="1"/>
  <c r="K390" i="12"/>
  <c r="AA390" i="12" s="1"/>
  <c r="L390" i="12"/>
  <c r="AB390" i="12" s="1"/>
  <c r="M390" i="12"/>
  <c r="AC390" i="12" s="1"/>
  <c r="N390" i="12"/>
  <c r="AD390" i="12" s="1"/>
  <c r="O390" i="12"/>
  <c r="AE390" i="12" s="1"/>
  <c r="D391" i="12"/>
  <c r="T391" i="12" s="1"/>
  <c r="E391" i="12"/>
  <c r="U391" i="12" s="1"/>
  <c r="F391" i="12"/>
  <c r="V391" i="12" s="1"/>
  <c r="G391" i="12"/>
  <c r="W391" i="12" s="1"/>
  <c r="H391" i="12"/>
  <c r="X391" i="12" s="1"/>
  <c r="I391" i="12"/>
  <c r="Y391" i="12" s="1"/>
  <c r="J391" i="12"/>
  <c r="Z391" i="12" s="1"/>
  <c r="K391" i="12"/>
  <c r="AA391" i="12" s="1"/>
  <c r="L391" i="12"/>
  <c r="AB391" i="12" s="1"/>
  <c r="M391" i="12"/>
  <c r="AC391" i="12" s="1"/>
  <c r="N391" i="12"/>
  <c r="AD391" i="12" s="1"/>
  <c r="O391" i="12"/>
  <c r="AE391" i="12" s="1"/>
  <c r="D392" i="12"/>
  <c r="T392" i="12" s="1"/>
  <c r="E392" i="12"/>
  <c r="U392" i="12" s="1"/>
  <c r="F392" i="12"/>
  <c r="V392" i="12" s="1"/>
  <c r="G392" i="12"/>
  <c r="W392" i="12" s="1"/>
  <c r="H392" i="12"/>
  <c r="X392" i="12" s="1"/>
  <c r="I392" i="12"/>
  <c r="Y392" i="12" s="1"/>
  <c r="J392" i="12"/>
  <c r="Z392" i="12" s="1"/>
  <c r="K392" i="12"/>
  <c r="AA392" i="12" s="1"/>
  <c r="L392" i="12"/>
  <c r="AB392" i="12" s="1"/>
  <c r="M392" i="12"/>
  <c r="AC392" i="12" s="1"/>
  <c r="N392" i="12"/>
  <c r="AD392" i="12" s="1"/>
  <c r="O392" i="12"/>
  <c r="AE392" i="12" s="1"/>
  <c r="D393" i="12"/>
  <c r="T393" i="12" s="1"/>
  <c r="E393" i="12"/>
  <c r="U393" i="12" s="1"/>
  <c r="F393" i="12"/>
  <c r="V393" i="12" s="1"/>
  <c r="G393" i="12"/>
  <c r="W393" i="12" s="1"/>
  <c r="H393" i="12"/>
  <c r="X393" i="12" s="1"/>
  <c r="I393" i="12"/>
  <c r="Y393" i="12" s="1"/>
  <c r="J393" i="12"/>
  <c r="Z393" i="12" s="1"/>
  <c r="K393" i="12"/>
  <c r="AA393" i="12" s="1"/>
  <c r="L393" i="12"/>
  <c r="AB393" i="12" s="1"/>
  <c r="M393" i="12"/>
  <c r="AC393" i="12" s="1"/>
  <c r="N393" i="12"/>
  <c r="AD393" i="12" s="1"/>
  <c r="O393" i="12"/>
  <c r="AE393" i="12" s="1"/>
  <c r="D394" i="12"/>
  <c r="T394" i="12" s="1"/>
  <c r="E394" i="12"/>
  <c r="U394" i="12" s="1"/>
  <c r="F394" i="12"/>
  <c r="V394" i="12" s="1"/>
  <c r="G394" i="12"/>
  <c r="W394" i="12" s="1"/>
  <c r="H394" i="12"/>
  <c r="X394" i="12" s="1"/>
  <c r="I394" i="12"/>
  <c r="Y394" i="12" s="1"/>
  <c r="J394" i="12"/>
  <c r="Z394" i="12" s="1"/>
  <c r="K394" i="12"/>
  <c r="AA394" i="12" s="1"/>
  <c r="L394" i="12"/>
  <c r="AB394" i="12" s="1"/>
  <c r="M394" i="12"/>
  <c r="AC394" i="12" s="1"/>
  <c r="N394" i="12"/>
  <c r="AD394" i="12" s="1"/>
  <c r="O394" i="12"/>
  <c r="AE394" i="12" s="1"/>
  <c r="D395" i="12"/>
  <c r="T395" i="12" s="1"/>
  <c r="E395" i="12"/>
  <c r="U395" i="12" s="1"/>
  <c r="F395" i="12"/>
  <c r="V395" i="12" s="1"/>
  <c r="G395" i="12"/>
  <c r="W395" i="12" s="1"/>
  <c r="H395" i="12"/>
  <c r="X395" i="12" s="1"/>
  <c r="I395" i="12"/>
  <c r="Y395" i="12" s="1"/>
  <c r="J395" i="12"/>
  <c r="Z395" i="12" s="1"/>
  <c r="K395" i="12"/>
  <c r="AA395" i="12" s="1"/>
  <c r="L395" i="12"/>
  <c r="AB395" i="12" s="1"/>
  <c r="M395" i="12"/>
  <c r="AC395" i="12" s="1"/>
  <c r="N395" i="12"/>
  <c r="AD395" i="12" s="1"/>
  <c r="O395" i="12"/>
  <c r="AE395" i="12" s="1"/>
  <c r="D396" i="12"/>
  <c r="T396" i="12" s="1"/>
  <c r="E396" i="12"/>
  <c r="U396" i="12" s="1"/>
  <c r="F396" i="12"/>
  <c r="V396" i="12" s="1"/>
  <c r="G396" i="12"/>
  <c r="W396" i="12" s="1"/>
  <c r="H396" i="12"/>
  <c r="X396" i="12" s="1"/>
  <c r="I396" i="12"/>
  <c r="Y396" i="12" s="1"/>
  <c r="J396" i="12"/>
  <c r="Z396" i="12" s="1"/>
  <c r="K396" i="12"/>
  <c r="AA396" i="12" s="1"/>
  <c r="L396" i="12"/>
  <c r="AB396" i="12" s="1"/>
  <c r="M396" i="12"/>
  <c r="AC396" i="12" s="1"/>
  <c r="N396" i="12"/>
  <c r="AD396" i="12" s="1"/>
  <c r="O396" i="12"/>
  <c r="AE396" i="12" s="1"/>
  <c r="D397" i="12"/>
  <c r="T397" i="12" s="1"/>
  <c r="E397" i="12"/>
  <c r="U397" i="12" s="1"/>
  <c r="F397" i="12"/>
  <c r="V397" i="12" s="1"/>
  <c r="G397" i="12"/>
  <c r="W397" i="12" s="1"/>
  <c r="H397" i="12"/>
  <c r="X397" i="12" s="1"/>
  <c r="I397" i="12"/>
  <c r="Y397" i="12" s="1"/>
  <c r="J397" i="12"/>
  <c r="Z397" i="12" s="1"/>
  <c r="K397" i="12"/>
  <c r="AA397" i="12" s="1"/>
  <c r="L397" i="12"/>
  <c r="AB397" i="12" s="1"/>
  <c r="M397" i="12"/>
  <c r="AC397" i="12" s="1"/>
  <c r="N397" i="12"/>
  <c r="AD397" i="12" s="1"/>
  <c r="O397" i="12"/>
  <c r="AE397" i="12" s="1"/>
  <c r="D398" i="12"/>
  <c r="T398" i="12" s="1"/>
  <c r="E398" i="12"/>
  <c r="U398" i="12" s="1"/>
  <c r="F398" i="12"/>
  <c r="V398" i="12" s="1"/>
  <c r="G398" i="12"/>
  <c r="W398" i="12" s="1"/>
  <c r="H398" i="12"/>
  <c r="X398" i="12" s="1"/>
  <c r="I398" i="12"/>
  <c r="Y398" i="12" s="1"/>
  <c r="J398" i="12"/>
  <c r="Z398" i="12" s="1"/>
  <c r="K398" i="12"/>
  <c r="AA398" i="12" s="1"/>
  <c r="L398" i="12"/>
  <c r="AB398" i="12" s="1"/>
  <c r="M398" i="12"/>
  <c r="AC398" i="12" s="1"/>
  <c r="N398" i="12"/>
  <c r="AD398" i="12" s="1"/>
  <c r="O398" i="12"/>
  <c r="AE398" i="12" s="1"/>
  <c r="D399" i="12"/>
  <c r="T399" i="12" s="1"/>
  <c r="E399" i="12"/>
  <c r="U399" i="12" s="1"/>
  <c r="F399" i="12"/>
  <c r="V399" i="12" s="1"/>
  <c r="G399" i="12"/>
  <c r="H399" i="12"/>
  <c r="X399" i="12" s="1"/>
  <c r="I399" i="12"/>
  <c r="Y399" i="12" s="1"/>
  <c r="J399" i="12"/>
  <c r="Z399" i="12" s="1"/>
  <c r="K399" i="12"/>
  <c r="AA399" i="12" s="1"/>
  <c r="L399" i="12"/>
  <c r="AB399" i="12" s="1"/>
  <c r="M399" i="12"/>
  <c r="AC399" i="12" s="1"/>
  <c r="N399" i="12"/>
  <c r="AD399" i="12" s="1"/>
  <c r="O399" i="12"/>
  <c r="AE399" i="12" s="1"/>
  <c r="D400" i="12"/>
  <c r="T400" i="12" s="1"/>
  <c r="E400" i="12"/>
  <c r="U400" i="12" s="1"/>
  <c r="F400" i="12"/>
  <c r="V400" i="12" s="1"/>
  <c r="G400" i="12"/>
  <c r="W400" i="12" s="1"/>
  <c r="H400" i="12"/>
  <c r="X400" i="12" s="1"/>
  <c r="I400" i="12"/>
  <c r="Y400" i="12" s="1"/>
  <c r="J400" i="12"/>
  <c r="Z400" i="12" s="1"/>
  <c r="K400" i="12"/>
  <c r="AA400" i="12" s="1"/>
  <c r="L400" i="12"/>
  <c r="AB400" i="12" s="1"/>
  <c r="M400" i="12"/>
  <c r="AC400" i="12" s="1"/>
  <c r="N400" i="12"/>
  <c r="AD400" i="12" s="1"/>
  <c r="O400" i="12"/>
  <c r="AE400" i="12" s="1"/>
  <c r="D401" i="12"/>
  <c r="T401" i="12" s="1"/>
  <c r="E401" i="12"/>
  <c r="U401" i="12" s="1"/>
  <c r="F401" i="12"/>
  <c r="V401" i="12" s="1"/>
  <c r="G401" i="12"/>
  <c r="W401" i="12" s="1"/>
  <c r="H401" i="12"/>
  <c r="X401" i="12" s="1"/>
  <c r="I401" i="12"/>
  <c r="Y401" i="12" s="1"/>
  <c r="J401" i="12"/>
  <c r="Z401" i="12" s="1"/>
  <c r="K401" i="12"/>
  <c r="AA401" i="12" s="1"/>
  <c r="L401" i="12"/>
  <c r="AB401" i="12" s="1"/>
  <c r="M401" i="12"/>
  <c r="AC401" i="12" s="1"/>
  <c r="N401" i="12"/>
  <c r="AD401" i="12" s="1"/>
  <c r="O401" i="12"/>
  <c r="AE401" i="12" s="1"/>
  <c r="E373" i="12"/>
  <c r="F373" i="12"/>
  <c r="V373" i="12" s="1"/>
  <c r="G373" i="12"/>
  <c r="W373" i="12" s="1"/>
  <c r="H373" i="12"/>
  <c r="X373" i="12" s="1"/>
  <c r="I373" i="12"/>
  <c r="Y373" i="12" s="1"/>
  <c r="J373" i="12"/>
  <c r="Z373" i="12" s="1"/>
  <c r="K373" i="12"/>
  <c r="L373" i="12"/>
  <c r="AB373" i="12" s="1"/>
  <c r="M373" i="12"/>
  <c r="AC373" i="12" s="1"/>
  <c r="N373" i="12"/>
  <c r="AD373" i="12" s="1"/>
  <c r="O373" i="12"/>
  <c r="D373" i="12"/>
  <c r="T373" i="12" s="1"/>
  <c r="D340" i="12"/>
  <c r="T340" i="12" s="1"/>
  <c r="E340" i="12"/>
  <c r="U340" i="12" s="1"/>
  <c r="F340" i="12"/>
  <c r="V340" i="12" s="1"/>
  <c r="G340" i="12"/>
  <c r="W340" i="12" s="1"/>
  <c r="H340" i="12"/>
  <c r="X340" i="12" s="1"/>
  <c r="I340" i="12"/>
  <c r="Y340" i="12" s="1"/>
  <c r="J340" i="12"/>
  <c r="Z340" i="12" s="1"/>
  <c r="K340" i="12"/>
  <c r="AA340" i="12" s="1"/>
  <c r="L340" i="12"/>
  <c r="AB340" i="12" s="1"/>
  <c r="M340" i="12"/>
  <c r="AC340" i="12" s="1"/>
  <c r="N340" i="12"/>
  <c r="AD340" i="12" s="1"/>
  <c r="O340" i="12"/>
  <c r="D341" i="12"/>
  <c r="E341" i="12"/>
  <c r="U341" i="12" s="1"/>
  <c r="F341" i="12"/>
  <c r="V341" i="12" s="1"/>
  <c r="G341" i="12"/>
  <c r="W341" i="12" s="1"/>
  <c r="H341" i="12"/>
  <c r="X341" i="12" s="1"/>
  <c r="I341" i="12"/>
  <c r="Y341" i="12" s="1"/>
  <c r="J341" i="12"/>
  <c r="Z341" i="12" s="1"/>
  <c r="K341" i="12"/>
  <c r="AA341" i="12" s="1"/>
  <c r="L341" i="12"/>
  <c r="AB341" i="12" s="1"/>
  <c r="M341" i="12"/>
  <c r="AC341" i="12" s="1"/>
  <c r="N341" i="12"/>
  <c r="AD341" i="12" s="1"/>
  <c r="O341" i="12"/>
  <c r="D342" i="12"/>
  <c r="T342" i="12" s="1"/>
  <c r="E342" i="12"/>
  <c r="U342" i="12" s="1"/>
  <c r="F342" i="12"/>
  <c r="V342" i="12" s="1"/>
  <c r="G342" i="12"/>
  <c r="W342" i="12" s="1"/>
  <c r="H342" i="12"/>
  <c r="X342" i="12" s="1"/>
  <c r="I342" i="12"/>
  <c r="Y342" i="12" s="1"/>
  <c r="J342" i="12"/>
  <c r="Z342" i="12" s="1"/>
  <c r="K342" i="12"/>
  <c r="AA342" i="12" s="1"/>
  <c r="L342" i="12"/>
  <c r="AB342" i="12" s="1"/>
  <c r="M342" i="12"/>
  <c r="AC342" i="12" s="1"/>
  <c r="N342" i="12"/>
  <c r="AD342" i="12" s="1"/>
  <c r="O342" i="12"/>
  <c r="D343" i="12"/>
  <c r="E343" i="12"/>
  <c r="U343" i="12" s="1"/>
  <c r="F343" i="12"/>
  <c r="V343" i="12" s="1"/>
  <c r="G343" i="12"/>
  <c r="W343" i="12" s="1"/>
  <c r="H343" i="12"/>
  <c r="X343" i="12" s="1"/>
  <c r="I343" i="12"/>
  <c r="Y343" i="12" s="1"/>
  <c r="J343" i="12"/>
  <c r="Z343" i="12" s="1"/>
  <c r="K343" i="12"/>
  <c r="AA343" i="12" s="1"/>
  <c r="L343" i="12"/>
  <c r="AB343" i="12" s="1"/>
  <c r="M343" i="12"/>
  <c r="AC343" i="12" s="1"/>
  <c r="N343" i="12"/>
  <c r="AD343" i="12" s="1"/>
  <c r="O343" i="12"/>
  <c r="D344" i="12"/>
  <c r="T344" i="12" s="1"/>
  <c r="E344" i="12"/>
  <c r="U344" i="12" s="1"/>
  <c r="F344" i="12"/>
  <c r="V344" i="12" s="1"/>
  <c r="G344" i="12"/>
  <c r="W344" i="12" s="1"/>
  <c r="H344" i="12"/>
  <c r="X344" i="12" s="1"/>
  <c r="I344" i="12"/>
  <c r="J344" i="12"/>
  <c r="Z344" i="12" s="1"/>
  <c r="K344" i="12"/>
  <c r="AA344" i="12" s="1"/>
  <c r="L344" i="12"/>
  <c r="AB344" i="12" s="1"/>
  <c r="M344" i="12"/>
  <c r="AC344" i="12" s="1"/>
  <c r="N344" i="12"/>
  <c r="AD344" i="12" s="1"/>
  <c r="O344" i="12"/>
  <c r="D345" i="12"/>
  <c r="E345" i="12"/>
  <c r="U345" i="12" s="1"/>
  <c r="F345" i="12"/>
  <c r="V345" i="12" s="1"/>
  <c r="G345" i="12"/>
  <c r="W345" i="12" s="1"/>
  <c r="H345" i="12"/>
  <c r="X345" i="12" s="1"/>
  <c r="I345" i="12"/>
  <c r="Y345" i="12" s="1"/>
  <c r="J345" i="12"/>
  <c r="Z345" i="12" s="1"/>
  <c r="K345" i="12"/>
  <c r="AA345" i="12" s="1"/>
  <c r="L345" i="12"/>
  <c r="AB345" i="12" s="1"/>
  <c r="M345" i="12"/>
  <c r="AC345" i="12" s="1"/>
  <c r="N345" i="12"/>
  <c r="AD345" i="12" s="1"/>
  <c r="O345" i="12"/>
  <c r="D346" i="12"/>
  <c r="T346" i="12" s="1"/>
  <c r="E346" i="12"/>
  <c r="U346" i="12" s="1"/>
  <c r="F346" i="12"/>
  <c r="V346" i="12" s="1"/>
  <c r="G346" i="12"/>
  <c r="W346" i="12" s="1"/>
  <c r="H346" i="12"/>
  <c r="X346" i="12" s="1"/>
  <c r="I346" i="12"/>
  <c r="Y346" i="12" s="1"/>
  <c r="J346" i="12"/>
  <c r="Z346" i="12" s="1"/>
  <c r="K346" i="12"/>
  <c r="AA346" i="12" s="1"/>
  <c r="L346" i="12"/>
  <c r="AB346" i="12" s="1"/>
  <c r="M346" i="12"/>
  <c r="AC346" i="12" s="1"/>
  <c r="N346" i="12"/>
  <c r="AD346" i="12" s="1"/>
  <c r="O346" i="12"/>
  <c r="D347" i="12"/>
  <c r="E347" i="12"/>
  <c r="U347" i="12" s="1"/>
  <c r="F347" i="12"/>
  <c r="V347" i="12" s="1"/>
  <c r="G347" i="12"/>
  <c r="W347" i="12" s="1"/>
  <c r="H347" i="12"/>
  <c r="X347" i="12" s="1"/>
  <c r="I347" i="12"/>
  <c r="Y347" i="12" s="1"/>
  <c r="J347" i="12"/>
  <c r="Z347" i="12" s="1"/>
  <c r="K347" i="12"/>
  <c r="AA347" i="12" s="1"/>
  <c r="L347" i="12"/>
  <c r="AB347" i="12" s="1"/>
  <c r="M347" i="12"/>
  <c r="AC347" i="12" s="1"/>
  <c r="N347" i="12"/>
  <c r="AD347" i="12" s="1"/>
  <c r="O347" i="12"/>
  <c r="D348" i="12"/>
  <c r="T348" i="12" s="1"/>
  <c r="E348" i="12"/>
  <c r="U348" i="12" s="1"/>
  <c r="F348" i="12"/>
  <c r="V348" i="12" s="1"/>
  <c r="G348" i="12"/>
  <c r="W348" i="12" s="1"/>
  <c r="H348" i="12"/>
  <c r="X348" i="12" s="1"/>
  <c r="I348" i="12"/>
  <c r="J348" i="12"/>
  <c r="Z348" i="12" s="1"/>
  <c r="K348" i="12"/>
  <c r="AA348" i="12" s="1"/>
  <c r="L348" i="12"/>
  <c r="AB348" i="12" s="1"/>
  <c r="M348" i="12"/>
  <c r="AC348" i="12" s="1"/>
  <c r="N348" i="12"/>
  <c r="AD348" i="12" s="1"/>
  <c r="O348" i="12"/>
  <c r="D349" i="12"/>
  <c r="E349" i="12"/>
  <c r="U349" i="12" s="1"/>
  <c r="F349" i="12"/>
  <c r="V349" i="12" s="1"/>
  <c r="G349" i="12"/>
  <c r="W349" i="12" s="1"/>
  <c r="H349" i="12"/>
  <c r="X349" i="12" s="1"/>
  <c r="I349" i="12"/>
  <c r="Y349" i="12" s="1"/>
  <c r="J349" i="12"/>
  <c r="Z349" i="12" s="1"/>
  <c r="K349" i="12"/>
  <c r="AA349" i="12" s="1"/>
  <c r="L349" i="12"/>
  <c r="AB349" i="12" s="1"/>
  <c r="M349" i="12"/>
  <c r="AC349" i="12" s="1"/>
  <c r="N349" i="12"/>
  <c r="AD349" i="12" s="1"/>
  <c r="O349" i="12"/>
  <c r="D350" i="12"/>
  <c r="T350" i="12" s="1"/>
  <c r="E350" i="12"/>
  <c r="U350" i="12" s="1"/>
  <c r="F350" i="12"/>
  <c r="V350" i="12" s="1"/>
  <c r="G350" i="12"/>
  <c r="W350" i="12" s="1"/>
  <c r="H350" i="12"/>
  <c r="X350" i="12" s="1"/>
  <c r="I350" i="12"/>
  <c r="Y350" i="12" s="1"/>
  <c r="J350" i="12"/>
  <c r="Z350" i="12" s="1"/>
  <c r="K350" i="12"/>
  <c r="AA350" i="12" s="1"/>
  <c r="L350" i="12"/>
  <c r="AB350" i="12" s="1"/>
  <c r="M350" i="12"/>
  <c r="AC350" i="12" s="1"/>
  <c r="N350" i="12"/>
  <c r="AD350" i="12" s="1"/>
  <c r="O350" i="12"/>
  <c r="D351" i="12"/>
  <c r="E351" i="12"/>
  <c r="U351" i="12" s="1"/>
  <c r="F351" i="12"/>
  <c r="V351" i="12" s="1"/>
  <c r="G351" i="12"/>
  <c r="W351" i="12" s="1"/>
  <c r="H351" i="12"/>
  <c r="X351" i="12" s="1"/>
  <c r="I351" i="12"/>
  <c r="Y351" i="12" s="1"/>
  <c r="J351" i="12"/>
  <c r="Z351" i="12" s="1"/>
  <c r="K351" i="12"/>
  <c r="AA351" i="12" s="1"/>
  <c r="L351" i="12"/>
  <c r="AB351" i="12" s="1"/>
  <c r="M351" i="12"/>
  <c r="AC351" i="12" s="1"/>
  <c r="N351" i="12"/>
  <c r="AD351" i="12" s="1"/>
  <c r="O351" i="12"/>
  <c r="D352" i="12"/>
  <c r="T352" i="12" s="1"/>
  <c r="E352" i="12"/>
  <c r="U352" i="12" s="1"/>
  <c r="F352" i="12"/>
  <c r="V352" i="12" s="1"/>
  <c r="G352" i="12"/>
  <c r="W352" i="12" s="1"/>
  <c r="H352" i="12"/>
  <c r="X352" i="12" s="1"/>
  <c r="I352" i="12"/>
  <c r="Y352" i="12" s="1"/>
  <c r="J352" i="12"/>
  <c r="Z352" i="12" s="1"/>
  <c r="K352" i="12"/>
  <c r="AA352" i="12" s="1"/>
  <c r="L352" i="12"/>
  <c r="AB352" i="12" s="1"/>
  <c r="M352" i="12"/>
  <c r="AC352" i="12" s="1"/>
  <c r="N352" i="12"/>
  <c r="AD352" i="12" s="1"/>
  <c r="O352" i="12"/>
  <c r="D353" i="12"/>
  <c r="E353" i="12"/>
  <c r="U353" i="12" s="1"/>
  <c r="F353" i="12"/>
  <c r="V353" i="12" s="1"/>
  <c r="G353" i="12"/>
  <c r="W353" i="12" s="1"/>
  <c r="H353" i="12"/>
  <c r="X353" i="12" s="1"/>
  <c r="I353" i="12"/>
  <c r="Y353" i="12" s="1"/>
  <c r="J353" i="12"/>
  <c r="Z353" i="12" s="1"/>
  <c r="K353" i="12"/>
  <c r="AA353" i="12" s="1"/>
  <c r="L353" i="12"/>
  <c r="AB353" i="12" s="1"/>
  <c r="M353" i="12"/>
  <c r="AC353" i="12" s="1"/>
  <c r="N353" i="12"/>
  <c r="AD353" i="12" s="1"/>
  <c r="O353" i="12"/>
  <c r="D354" i="12"/>
  <c r="E354" i="12"/>
  <c r="U354" i="12" s="1"/>
  <c r="F354" i="12"/>
  <c r="V354" i="12" s="1"/>
  <c r="G354" i="12"/>
  <c r="W354" i="12" s="1"/>
  <c r="H354" i="12"/>
  <c r="X354" i="12" s="1"/>
  <c r="I354" i="12"/>
  <c r="Y354" i="12" s="1"/>
  <c r="J354" i="12"/>
  <c r="Z354" i="12" s="1"/>
  <c r="K354" i="12"/>
  <c r="AA354" i="12" s="1"/>
  <c r="L354" i="12"/>
  <c r="AB354" i="12" s="1"/>
  <c r="M354" i="12"/>
  <c r="AC354" i="12" s="1"/>
  <c r="N354" i="12"/>
  <c r="AD354" i="12" s="1"/>
  <c r="O354" i="12"/>
  <c r="D355" i="12"/>
  <c r="T355" i="12" s="1"/>
  <c r="E355" i="12"/>
  <c r="U355" i="12" s="1"/>
  <c r="F355" i="12"/>
  <c r="V355" i="12" s="1"/>
  <c r="G355" i="12"/>
  <c r="W355" i="12" s="1"/>
  <c r="H355" i="12"/>
  <c r="X355" i="12" s="1"/>
  <c r="I355" i="12"/>
  <c r="Y355" i="12" s="1"/>
  <c r="J355" i="12"/>
  <c r="Z355" i="12" s="1"/>
  <c r="K355" i="12"/>
  <c r="AA355" i="12" s="1"/>
  <c r="L355" i="12"/>
  <c r="AB355" i="12" s="1"/>
  <c r="M355" i="12"/>
  <c r="AC355" i="12" s="1"/>
  <c r="N355" i="12"/>
  <c r="AD355" i="12" s="1"/>
  <c r="O355" i="12"/>
  <c r="D356" i="12"/>
  <c r="T356" i="12" s="1"/>
  <c r="E356" i="12"/>
  <c r="U356" i="12" s="1"/>
  <c r="F356" i="12"/>
  <c r="V356" i="12" s="1"/>
  <c r="G356" i="12"/>
  <c r="W356" i="12" s="1"/>
  <c r="H356" i="12"/>
  <c r="X356" i="12" s="1"/>
  <c r="I356" i="12"/>
  <c r="Y356" i="12" s="1"/>
  <c r="J356" i="12"/>
  <c r="Z356" i="12" s="1"/>
  <c r="K356" i="12"/>
  <c r="AA356" i="12" s="1"/>
  <c r="L356" i="12"/>
  <c r="AB356" i="12" s="1"/>
  <c r="M356" i="12"/>
  <c r="AC356" i="12" s="1"/>
  <c r="N356" i="12"/>
  <c r="AD356" i="12" s="1"/>
  <c r="O356" i="12"/>
  <c r="D357" i="12"/>
  <c r="T357" i="12" s="1"/>
  <c r="E357" i="12"/>
  <c r="U357" i="12" s="1"/>
  <c r="F357" i="12"/>
  <c r="V357" i="12" s="1"/>
  <c r="G357" i="12"/>
  <c r="W357" i="12" s="1"/>
  <c r="H357" i="12"/>
  <c r="X357" i="12" s="1"/>
  <c r="I357" i="12"/>
  <c r="Y357" i="12" s="1"/>
  <c r="J357" i="12"/>
  <c r="Z357" i="12" s="1"/>
  <c r="K357" i="12"/>
  <c r="AA357" i="12" s="1"/>
  <c r="L357" i="12"/>
  <c r="AB357" i="12" s="1"/>
  <c r="M357" i="12"/>
  <c r="AC357" i="12" s="1"/>
  <c r="N357" i="12"/>
  <c r="AD357" i="12" s="1"/>
  <c r="O357" i="12"/>
  <c r="D358" i="12"/>
  <c r="T358" i="12" s="1"/>
  <c r="E358" i="12"/>
  <c r="U358" i="12" s="1"/>
  <c r="F358" i="12"/>
  <c r="V358" i="12" s="1"/>
  <c r="G358" i="12"/>
  <c r="W358" i="12" s="1"/>
  <c r="H358" i="12"/>
  <c r="X358" i="12" s="1"/>
  <c r="I358" i="12"/>
  <c r="Y358" i="12" s="1"/>
  <c r="J358" i="12"/>
  <c r="Z358" i="12" s="1"/>
  <c r="K358" i="12"/>
  <c r="AA358" i="12" s="1"/>
  <c r="L358" i="12"/>
  <c r="AB358" i="12" s="1"/>
  <c r="M358" i="12"/>
  <c r="AC358" i="12" s="1"/>
  <c r="N358" i="12"/>
  <c r="AD358" i="12" s="1"/>
  <c r="O358" i="12"/>
  <c r="D359" i="12"/>
  <c r="T359" i="12" s="1"/>
  <c r="E359" i="12"/>
  <c r="U359" i="12" s="1"/>
  <c r="F359" i="12"/>
  <c r="V359" i="12" s="1"/>
  <c r="G359" i="12"/>
  <c r="W359" i="12" s="1"/>
  <c r="H359" i="12"/>
  <c r="X359" i="12" s="1"/>
  <c r="I359" i="12"/>
  <c r="Y359" i="12" s="1"/>
  <c r="J359" i="12"/>
  <c r="Z359" i="12" s="1"/>
  <c r="K359" i="12"/>
  <c r="AA359" i="12" s="1"/>
  <c r="L359" i="12"/>
  <c r="AB359" i="12" s="1"/>
  <c r="M359" i="12"/>
  <c r="AC359" i="12" s="1"/>
  <c r="N359" i="12"/>
  <c r="AD359" i="12" s="1"/>
  <c r="O359" i="12"/>
  <c r="D360" i="12"/>
  <c r="T360" i="12" s="1"/>
  <c r="E360" i="12"/>
  <c r="U360" i="12" s="1"/>
  <c r="F360" i="12"/>
  <c r="V360" i="12" s="1"/>
  <c r="G360" i="12"/>
  <c r="W360" i="12" s="1"/>
  <c r="H360" i="12"/>
  <c r="X360" i="12" s="1"/>
  <c r="I360" i="12"/>
  <c r="Y360" i="12" s="1"/>
  <c r="J360" i="12"/>
  <c r="Z360" i="12" s="1"/>
  <c r="K360" i="12"/>
  <c r="AA360" i="12" s="1"/>
  <c r="L360" i="12"/>
  <c r="AB360" i="12" s="1"/>
  <c r="M360" i="12"/>
  <c r="AC360" i="12" s="1"/>
  <c r="N360" i="12"/>
  <c r="AD360" i="12" s="1"/>
  <c r="O360" i="12"/>
  <c r="D361" i="12"/>
  <c r="T361" i="12" s="1"/>
  <c r="E361" i="12"/>
  <c r="U361" i="12" s="1"/>
  <c r="F361" i="12"/>
  <c r="V361" i="12" s="1"/>
  <c r="G361" i="12"/>
  <c r="W361" i="12" s="1"/>
  <c r="H361" i="12"/>
  <c r="X361" i="12" s="1"/>
  <c r="I361" i="12"/>
  <c r="Y361" i="12" s="1"/>
  <c r="J361" i="12"/>
  <c r="Z361" i="12" s="1"/>
  <c r="K361" i="12"/>
  <c r="AA361" i="12" s="1"/>
  <c r="L361" i="12"/>
  <c r="AB361" i="12" s="1"/>
  <c r="M361" i="12"/>
  <c r="AC361" i="12" s="1"/>
  <c r="N361" i="12"/>
  <c r="AD361" i="12" s="1"/>
  <c r="O361" i="12"/>
  <c r="D362" i="12"/>
  <c r="T362" i="12" s="1"/>
  <c r="E362" i="12"/>
  <c r="U362" i="12" s="1"/>
  <c r="F362" i="12"/>
  <c r="V362" i="12" s="1"/>
  <c r="G362" i="12"/>
  <c r="H362" i="12"/>
  <c r="X362" i="12" s="1"/>
  <c r="I362" i="12"/>
  <c r="Y362" i="12" s="1"/>
  <c r="J362" i="12"/>
  <c r="Z362" i="12" s="1"/>
  <c r="K362" i="12"/>
  <c r="AA362" i="12" s="1"/>
  <c r="L362" i="12"/>
  <c r="AB362" i="12" s="1"/>
  <c r="M362" i="12"/>
  <c r="AC362" i="12" s="1"/>
  <c r="N362" i="12"/>
  <c r="AD362" i="12" s="1"/>
  <c r="O362" i="12"/>
  <c r="D363" i="12"/>
  <c r="T363" i="12" s="1"/>
  <c r="E363" i="12"/>
  <c r="F363" i="12"/>
  <c r="V363" i="12" s="1"/>
  <c r="G363" i="12"/>
  <c r="W363" i="12" s="1"/>
  <c r="H363" i="12"/>
  <c r="X363" i="12" s="1"/>
  <c r="I363" i="12"/>
  <c r="Y363" i="12" s="1"/>
  <c r="J363" i="12"/>
  <c r="Z363" i="12" s="1"/>
  <c r="K363" i="12"/>
  <c r="AA363" i="12" s="1"/>
  <c r="L363" i="12"/>
  <c r="AB363" i="12" s="1"/>
  <c r="M363" i="12"/>
  <c r="AC363" i="12" s="1"/>
  <c r="N363" i="12"/>
  <c r="AD363" i="12" s="1"/>
  <c r="O363" i="12"/>
  <c r="D364" i="12"/>
  <c r="T364" i="12" s="1"/>
  <c r="E364" i="12"/>
  <c r="U364" i="12" s="1"/>
  <c r="F364" i="12"/>
  <c r="V364" i="12" s="1"/>
  <c r="G364" i="12"/>
  <c r="W364" i="12" s="1"/>
  <c r="H364" i="12"/>
  <c r="X364" i="12" s="1"/>
  <c r="I364" i="12"/>
  <c r="Y364" i="12" s="1"/>
  <c r="J364" i="12"/>
  <c r="Z364" i="12" s="1"/>
  <c r="K364" i="12"/>
  <c r="AA364" i="12" s="1"/>
  <c r="L364" i="12"/>
  <c r="AB364" i="12" s="1"/>
  <c r="M364" i="12"/>
  <c r="AC364" i="12" s="1"/>
  <c r="N364" i="12"/>
  <c r="AD364" i="12" s="1"/>
  <c r="O364" i="12"/>
  <c r="D365" i="12"/>
  <c r="T365" i="12" s="1"/>
  <c r="E365" i="12"/>
  <c r="U365" i="12" s="1"/>
  <c r="F365" i="12"/>
  <c r="V365" i="12" s="1"/>
  <c r="G365" i="12"/>
  <c r="W365" i="12" s="1"/>
  <c r="H365" i="12"/>
  <c r="X365" i="12" s="1"/>
  <c r="I365" i="12"/>
  <c r="Y365" i="12" s="1"/>
  <c r="J365" i="12"/>
  <c r="Z365" i="12" s="1"/>
  <c r="K365" i="12"/>
  <c r="AA365" i="12" s="1"/>
  <c r="L365" i="12"/>
  <c r="AB365" i="12" s="1"/>
  <c r="M365" i="12"/>
  <c r="AC365" i="12" s="1"/>
  <c r="N365" i="12"/>
  <c r="AD365" i="12" s="1"/>
  <c r="O365" i="12"/>
  <c r="D366" i="12"/>
  <c r="E366" i="12"/>
  <c r="U366" i="12" s="1"/>
  <c r="F366" i="12"/>
  <c r="V366" i="12" s="1"/>
  <c r="G366" i="12"/>
  <c r="W366" i="12" s="1"/>
  <c r="H366" i="12"/>
  <c r="X366" i="12" s="1"/>
  <c r="I366" i="12"/>
  <c r="Y366" i="12" s="1"/>
  <c r="J366" i="12"/>
  <c r="Z366" i="12" s="1"/>
  <c r="K366" i="12"/>
  <c r="AA366" i="12" s="1"/>
  <c r="L366" i="12"/>
  <c r="AB366" i="12" s="1"/>
  <c r="M366" i="12"/>
  <c r="AC366" i="12" s="1"/>
  <c r="N366" i="12"/>
  <c r="AD366" i="12" s="1"/>
  <c r="O366" i="12"/>
  <c r="D367" i="12"/>
  <c r="T367" i="12" s="1"/>
  <c r="E367" i="12"/>
  <c r="U367" i="12" s="1"/>
  <c r="F367" i="12"/>
  <c r="V367" i="12" s="1"/>
  <c r="G367" i="12"/>
  <c r="W367" i="12" s="1"/>
  <c r="H367" i="12"/>
  <c r="X367" i="12" s="1"/>
  <c r="I367" i="12"/>
  <c r="Y367" i="12" s="1"/>
  <c r="J367" i="12"/>
  <c r="Z367" i="12" s="1"/>
  <c r="K367" i="12"/>
  <c r="AA367" i="12" s="1"/>
  <c r="L367" i="12"/>
  <c r="AB367" i="12" s="1"/>
  <c r="M367" i="12"/>
  <c r="AC367" i="12" s="1"/>
  <c r="N367" i="12"/>
  <c r="AD367" i="12" s="1"/>
  <c r="O367" i="12"/>
  <c r="E339" i="12"/>
  <c r="U339" i="12" s="1"/>
  <c r="F339" i="12"/>
  <c r="V339" i="12" s="1"/>
  <c r="G339" i="12"/>
  <c r="W339" i="12" s="1"/>
  <c r="H339" i="12"/>
  <c r="I339" i="12"/>
  <c r="Y339" i="12" s="1"/>
  <c r="J339" i="12"/>
  <c r="K339" i="12"/>
  <c r="AA339" i="12" s="1"/>
  <c r="L339" i="12"/>
  <c r="AB339" i="12" s="1"/>
  <c r="M339" i="12"/>
  <c r="AC339" i="12" s="1"/>
  <c r="N339" i="12"/>
  <c r="AD339" i="12" s="1"/>
  <c r="O339" i="12"/>
  <c r="D339" i="12"/>
  <c r="D310" i="12"/>
  <c r="T310" i="12" s="1"/>
  <c r="E310" i="12"/>
  <c r="U310" i="12" s="1"/>
  <c r="F310" i="12"/>
  <c r="V310" i="12" s="1"/>
  <c r="G310" i="12"/>
  <c r="W310" i="12" s="1"/>
  <c r="H310" i="12"/>
  <c r="X310" i="12" s="1"/>
  <c r="I310" i="12"/>
  <c r="Y310" i="12" s="1"/>
  <c r="J310" i="12"/>
  <c r="Z310" i="12" s="1"/>
  <c r="K310" i="12"/>
  <c r="AA310" i="12" s="1"/>
  <c r="L310" i="12"/>
  <c r="AB310" i="12" s="1"/>
  <c r="M310" i="12"/>
  <c r="AC310" i="12" s="1"/>
  <c r="N310" i="12"/>
  <c r="AD310" i="12" s="1"/>
  <c r="O310" i="12"/>
  <c r="D311" i="12"/>
  <c r="T311" i="12" s="1"/>
  <c r="E311" i="12"/>
  <c r="U311" i="12" s="1"/>
  <c r="F311" i="12"/>
  <c r="V311" i="12" s="1"/>
  <c r="G311" i="12"/>
  <c r="W311" i="12" s="1"/>
  <c r="H311" i="12"/>
  <c r="X311" i="12" s="1"/>
  <c r="I311" i="12"/>
  <c r="Y311" i="12" s="1"/>
  <c r="J311" i="12"/>
  <c r="K311" i="12"/>
  <c r="AA311" i="12" s="1"/>
  <c r="L311" i="12"/>
  <c r="AB311" i="12" s="1"/>
  <c r="M311" i="12"/>
  <c r="AC311" i="12" s="1"/>
  <c r="N311" i="12"/>
  <c r="AD311" i="12" s="1"/>
  <c r="O311" i="12"/>
  <c r="D312" i="12"/>
  <c r="T312" i="12" s="1"/>
  <c r="E312" i="12"/>
  <c r="U312" i="12" s="1"/>
  <c r="F312" i="12"/>
  <c r="V312" i="12" s="1"/>
  <c r="G312" i="12"/>
  <c r="W312" i="12" s="1"/>
  <c r="H312" i="12"/>
  <c r="X312" i="12" s="1"/>
  <c r="I312" i="12"/>
  <c r="Y312" i="12" s="1"/>
  <c r="J312" i="12"/>
  <c r="Z312" i="12" s="1"/>
  <c r="K312" i="12"/>
  <c r="AA312" i="12" s="1"/>
  <c r="L312" i="12"/>
  <c r="AB312" i="12" s="1"/>
  <c r="M312" i="12"/>
  <c r="AC312" i="12" s="1"/>
  <c r="N312" i="12"/>
  <c r="O312" i="12"/>
  <c r="D313" i="12"/>
  <c r="E313" i="12"/>
  <c r="U313" i="12" s="1"/>
  <c r="F313" i="12"/>
  <c r="V313" i="12" s="1"/>
  <c r="G313" i="12"/>
  <c r="W313" i="12" s="1"/>
  <c r="H313" i="12"/>
  <c r="X313" i="12" s="1"/>
  <c r="I313" i="12"/>
  <c r="Y313" i="12" s="1"/>
  <c r="J313" i="12"/>
  <c r="Z313" i="12" s="1"/>
  <c r="K313" i="12"/>
  <c r="AA313" i="12" s="1"/>
  <c r="L313" i="12"/>
  <c r="AB313" i="12" s="1"/>
  <c r="M313" i="12"/>
  <c r="AC313" i="12" s="1"/>
  <c r="N313" i="12"/>
  <c r="AD313" i="12" s="1"/>
  <c r="O313" i="12"/>
  <c r="D314" i="12"/>
  <c r="T314" i="12" s="1"/>
  <c r="E314" i="12"/>
  <c r="U314" i="12" s="1"/>
  <c r="F314" i="12"/>
  <c r="V314" i="12" s="1"/>
  <c r="G314" i="12"/>
  <c r="W314" i="12" s="1"/>
  <c r="H314" i="12"/>
  <c r="X314" i="12" s="1"/>
  <c r="I314" i="12"/>
  <c r="Y314" i="12" s="1"/>
  <c r="J314" i="12"/>
  <c r="Z314" i="12" s="1"/>
  <c r="K314" i="12"/>
  <c r="AA314" i="12" s="1"/>
  <c r="L314" i="12"/>
  <c r="AB314" i="12" s="1"/>
  <c r="M314" i="12"/>
  <c r="AC314" i="12" s="1"/>
  <c r="N314" i="12"/>
  <c r="AD314" i="12" s="1"/>
  <c r="O314" i="12"/>
  <c r="D315" i="12"/>
  <c r="E315" i="12"/>
  <c r="U315" i="12" s="1"/>
  <c r="F315" i="12"/>
  <c r="V315" i="12" s="1"/>
  <c r="G315" i="12"/>
  <c r="W315" i="12" s="1"/>
  <c r="H315" i="12"/>
  <c r="X315" i="12" s="1"/>
  <c r="I315" i="12"/>
  <c r="Y315" i="12" s="1"/>
  <c r="J315" i="12"/>
  <c r="Z315" i="12" s="1"/>
  <c r="K315" i="12"/>
  <c r="AA315" i="12" s="1"/>
  <c r="L315" i="12"/>
  <c r="AB315" i="12" s="1"/>
  <c r="M315" i="12"/>
  <c r="AC315" i="12" s="1"/>
  <c r="N315" i="12"/>
  <c r="AD315" i="12" s="1"/>
  <c r="O315" i="12"/>
  <c r="D316" i="12"/>
  <c r="T316" i="12" s="1"/>
  <c r="E316" i="12"/>
  <c r="F316" i="12"/>
  <c r="V316" i="12" s="1"/>
  <c r="G316" i="12"/>
  <c r="W316" i="12" s="1"/>
  <c r="H316" i="12"/>
  <c r="X316" i="12" s="1"/>
  <c r="I316" i="12"/>
  <c r="Y316" i="12" s="1"/>
  <c r="J316" i="12"/>
  <c r="Z316" i="12" s="1"/>
  <c r="K316" i="12"/>
  <c r="AA316" i="12" s="1"/>
  <c r="L316" i="12"/>
  <c r="AB316" i="12" s="1"/>
  <c r="M316" i="12"/>
  <c r="N316" i="12"/>
  <c r="AD316" i="12" s="1"/>
  <c r="O316" i="12"/>
  <c r="D317" i="12"/>
  <c r="E317" i="12"/>
  <c r="U317" i="12" s="1"/>
  <c r="F317" i="12"/>
  <c r="V317" i="12" s="1"/>
  <c r="G317" i="12"/>
  <c r="W317" i="12" s="1"/>
  <c r="H317" i="12"/>
  <c r="X317" i="12" s="1"/>
  <c r="I317" i="12"/>
  <c r="Y317" i="12" s="1"/>
  <c r="J317" i="12"/>
  <c r="Z317" i="12" s="1"/>
  <c r="K317" i="12"/>
  <c r="AA317" i="12" s="1"/>
  <c r="L317" i="12"/>
  <c r="AB317" i="12" s="1"/>
  <c r="M317" i="12"/>
  <c r="AC317" i="12" s="1"/>
  <c r="N317" i="12"/>
  <c r="AD317" i="12" s="1"/>
  <c r="O317" i="12"/>
  <c r="D318" i="12"/>
  <c r="T318" i="12" s="1"/>
  <c r="E318" i="12"/>
  <c r="F318" i="12"/>
  <c r="V318" i="12" s="1"/>
  <c r="G318" i="12"/>
  <c r="W318" i="12" s="1"/>
  <c r="H318" i="12"/>
  <c r="X318" i="12" s="1"/>
  <c r="I318" i="12"/>
  <c r="Y318" i="12" s="1"/>
  <c r="J318" i="12"/>
  <c r="Z318" i="12" s="1"/>
  <c r="K318" i="12"/>
  <c r="AA318" i="12" s="1"/>
  <c r="L318" i="12"/>
  <c r="AB318" i="12" s="1"/>
  <c r="M318" i="12"/>
  <c r="AC318" i="12" s="1"/>
  <c r="N318" i="12"/>
  <c r="AD318" i="12" s="1"/>
  <c r="O318" i="12"/>
  <c r="D319" i="12"/>
  <c r="E319" i="12"/>
  <c r="U319" i="12" s="1"/>
  <c r="F319" i="12"/>
  <c r="V319" i="12" s="1"/>
  <c r="G319" i="12"/>
  <c r="W319" i="12" s="1"/>
  <c r="H319" i="12"/>
  <c r="X319" i="12" s="1"/>
  <c r="I319" i="12"/>
  <c r="Y319" i="12" s="1"/>
  <c r="J319" i="12"/>
  <c r="Z319" i="12" s="1"/>
  <c r="K319" i="12"/>
  <c r="AA319" i="12" s="1"/>
  <c r="L319" i="12"/>
  <c r="AB319" i="12" s="1"/>
  <c r="M319" i="12"/>
  <c r="AC319" i="12" s="1"/>
  <c r="N319" i="12"/>
  <c r="AD319" i="12" s="1"/>
  <c r="O319" i="12"/>
  <c r="D320" i="12"/>
  <c r="T320" i="12" s="1"/>
  <c r="E320" i="12"/>
  <c r="U320" i="12" s="1"/>
  <c r="F320" i="12"/>
  <c r="V320" i="12" s="1"/>
  <c r="G320" i="12"/>
  <c r="W320" i="12" s="1"/>
  <c r="H320" i="12"/>
  <c r="X320" i="12" s="1"/>
  <c r="I320" i="12"/>
  <c r="Y320" i="12" s="1"/>
  <c r="J320" i="12"/>
  <c r="Z320" i="12" s="1"/>
  <c r="K320" i="12"/>
  <c r="AA320" i="12" s="1"/>
  <c r="L320" i="12"/>
  <c r="AB320" i="12" s="1"/>
  <c r="M320" i="12"/>
  <c r="AC320" i="12" s="1"/>
  <c r="N320" i="12"/>
  <c r="AD320" i="12" s="1"/>
  <c r="O320" i="12"/>
  <c r="D321" i="12"/>
  <c r="E321" i="12"/>
  <c r="U321" i="12" s="1"/>
  <c r="F321" i="12"/>
  <c r="V321" i="12" s="1"/>
  <c r="G321" i="12"/>
  <c r="W321" i="12" s="1"/>
  <c r="H321" i="12"/>
  <c r="X321" i="12" s="1"/>
  <c r="I321" i="12"/>
  <c r="Y321" i="12" s="1"/>
  <c r="J321" i="12"/>
  <c r="Z321" i="12" s="1"/>
  <c r="K321" i="12"/>
  <c r="AA321" i="12" s="1"/>
  <c r="L321" i="12"/>
  <c r="AB321" i="12" s="1"/>
  <c r="M321" i="12"/>
  <c r="AC321" i="12" s="1"/>
  <c r="N321" i="12"/>
  <c r="AD321" i="12" s="1"/>
  <c r="O321" i="12"/>
  <c r="D322" i="12"/>
  <c r="T322" i="12" s="1"/>
  <c r="E322" i="12"/>
  <c r="U322" i="12" s="1"/>
  <c r="F322" i="12"/>
  <c r="V322" i="12" s="1"/>
  <c r="G322" i="12"/>
  <c r="W322" i="12" s="1"/>
  <c r="H322" i="12"/>
  <c r="X322" i="12" s="1"/>
  <c r="I322" i="12"/>
  <c r="Y322" i="12" s="1"/>
  <c r="J322" i="12"/>
  <c r="Z322" i="12" s="1"/>
  <c r="K322" i="12"/>
  <c r="AA322" i="12" s="1"/>
  <c r="L322" i="12"/>
  <c r="AB322" i="12" s="1"/>
  <c r="M322" i="12"/>
  <c r="AC322" i="12" s="1"/>
  <c r="N322" i="12"/>
  <c r="AD322" i="12" s="1"/>
  <c r="O322" i="12"/>
  <c r="D323" i="12"/>
  <c r="E323" i="12"/>
  <c r="U323" i="12" s="1"/>
  <c r="F323" i="12"/>
  <c r="V323" i="12" s="1"/>
  <c r="G323" i="12"/>
  <c r="W323" i="12" s="1"/>
  <c r="H323" i="12"/>
  <c r="X323" i="12" s="1"/>
  <c r="I323" i="12"/>
  <c r="Y323" i="12" s="1"/>
  <c r="J323" i="12"/>
  <c r="Z323" i="12" s="1"/>
  <c r="K323" i="12"/>
  <c r="AA323" i="12" s="1"/>
  <c r="L323" i="12"/>
  <c r="AB323" i="12" s="1"/>
  <c r="M323" i="12"/>
  <c r="AC323" i="12" s="1"/>
  <c r="N323" i="12"/>
  <c r="AD323" i="12" s="1"/>
  <c r="O323" i="12"/>
  <c r="D324" i="12"/>
  <c r="T324" i="12" s="1"/>
  <c r="E324" i="12"/>
  <c r="U324" i="12" s="1"/>
  <c r="F324" i="12"/>
  <c r="V324" i="12" s="1"/>
  <c r="G324" i="12"/>
  <c r="W324" i="12" s="1"/>
  <c r="H324" i="12"/>
  <c r="X324" i="12" s="1"/>
  <c r="I324" i="12"/>
  <c r="Y324" i="12" s="1"/>
  <c r="J324" i="12"/>
  <c r="Z324" i="12" s="1"/>
  <c r="K324" i="12"/>
  <c r="AA324" i="12" s="1"/>
  <c r="L324" i="12"/>
  <c r="AB324" i="12" s="1"/>
  <c r="M324" i="12"/>
  <c r="N324" i="12"/>
  <c r="AD324" i="12" s="1"/>
  <c r="O324" i="12"/>
  <c r="D325" i="12"/>
  <c r="E325" i="12"/>
  <c r="U325" i="12" s="1"/>
  <c r="F325" i="12"/>
  <c r="V325" i="12" s="1"/>
  <c r="G325" i="12"/>
  <c r="W325" i="12" s="1"/>
  <c r="H325" i="12"/>
  <c r="X325" i="12" s="1"/>
  <c r="I325" i="12"/>
  <c r="Y325" i="12" s="1"/>
  <c r="J325" i="12"/>
  <c r="Z325" i="12" s="1"/>
  <c r="K325" i="12"/>
  <c r="AA325" i="12" s="1"/>
  <c r="L325" i="12"/>
  <c r="AB325" i="12" s="1"/>
  <c r="M325" i="12"/>
  <c r="AC325" i="12" s="1"/>
  <c r="N325" i="12"/>
  <c r="AD325" i="12" s="1"/>
  <c r="O325" i="12"/>
  <c r="D326" i="12"/>
  <c r="T326" i="12" s="1"/>
  <c r="E326" i="12"/>
  <c r="U326" i="12" s="1"/>
  <c r="F326" i="12"/>
  <c r="V326" i="12" s="1"/>
  <c r="G326" i="12"/>
  <c r="W326" i="12" s="1"/>
  <c r="H326" i="12"/>
  <c r="X326" i="12" s="1"/>
  <c r="I326" i="12"/>
  <c r="Y326" i="12" s="1"/>
  <c r="J326" i="12"/>
  <c r="Z326" i="12" s="1"/>
  <c r="K326" i="12"/>
  <c r="AA326" i="12" s="1"/>
  <c r="L326" i="12"/>
  <c r="AB326" i="12" s="1"/>
  <c r="M326" i="12"/>
  <c r="AC326" i="12" s="1"/>
  <c r="N326" i="12"/>
  <c r="AD326" i="12" s="1"/>
  <c r="O326" i="12"/>
  <c r="D327" i="12"/>
  <c r="E327" i="12"/>
  <c r="U327" i="12" s="1"/>
  <c r="F327" i="12"/>
  <c r="V327" i="12" s="1"/>
  <c r="G327" i="12"/>
  <c r="W327" i="12" s="1"/>
  <c r="H327" i="12"/>
  <c r="X327" i="12" s="1"/>
  <c r="I327" i="12"/>
  <c r="Y327" i="12" s="1"/>
  <c r="J327" i="12"/>
  <c r="Z327" i="12" s="1"/>
  <c r="K327" i="12"/>
  <c r="AA327" i="12" s="1"/>
  <c r="L327" i="12"/>
  <c r="AB327" i="12" s="1"/>
  <c r="M327" i="12"/>
  <c r="AC327" i="12" s="1"/>
  <c r="N327" i="12"/>
  <c r="AD327" i="12" s="1"/>
  <c r="O327" i="12"/>
  <c r="D328" i="12"/>
  <c r="T328" i="12" s="1"/>
  <c r="E328" i="12"/>
  <c r="U328" i="12" s="1"/>
  <c r="F328" i="12"/>
  <c r="V328" i="12" s="1"/>
  <c r="G328" i="12"/>
  <c r="W328" i="12" s="1"/>
  <c r="H328" i="12"/>
  <c r="X328" i="12" s="1"/>
  <c r="I328" i="12"/>
  <c r="Y328" i="12" s="1"/>
  <c r="J328" i="12"/>
  <c r="Z328" i="12" s="1"/>
  <c r="K328" i="12"/>
  <c r="AA328" i="12" s="1"/>
  <c r="L328" i="12"/>
  <c r="AB328" i="12" s="1"/>
  <c r="M328" i="12"/>
  <c r="AC328" i="12" s="1"/>
  <c r="N328" i="12"/>
  <c r="AD328" i="12" s="1"/>
  <c r="O328" i="12"/>
  <c r="D329" i="12"/>
  <c r="E329" i="12"/>
  <c r="U329" i="12" s="1"/>
  <c r="F329" i="12"/>
  <c r="V329" i="12" s="1"/>
  <c r="G329" i="12"/>
  <c r="W329" i="12" s="1"/>
  <c r="H329" i="12"/>
  <c r="X329" i="12" s="1"/>
  <c r="I329" i="12"/>
  <c r="Y329" i="12" s="1"/>
  <c r="J329" i="12"/>
  <c r="Z329" i="12" s="1"/>
  <c r="K329" i="12"/>
  <c r="AA329" i="12" s="1"/>
  <c r="L329" i="12"/>
  <c r="AB329" i="12" s="1"/>
  <c r="M329" i="12"/>
  <c r="AC329" i="12" s="1"/>
  <c r="N329" i="12"/>
  <c r="AD329" i="12" s="1"/>
  <c r="O329" i="12"/>
  <c r="D330" i="12"/>
  <c r="T330" i="12" s="1"/>
  <c r="E330" i="12"/>
  <c r="U330" i="12" s="1"/>
  <c r="F330" i="12"/>
  <c r="V330" i="12" s="1"/>
  <c r="G330" i="12"/>
  <c r="W330" i="12" s="1"/>
  <c r="H330" i="12"/>
  <c r="X330" i="12" s="1"/>
  <c r="I330" i="12"/>
  <c r="Y330" i="12" s="1"/>
  <c r="J330" i="12"/>
  <c r="Z330" i="12" s="1"/>
  <c r="K330" i="12"/>
  <c r="AA330" i="12" s="1"/>
  <c r="L330" i="12"/>
  <c r="AB330" i="12" s="1"/>
  <c r="M330" i="12"/>
  <c r="AC330" i="12" s="1"/>
  <c r="N330" i="12"/>
  <c r="AD330" i="12" s="1"/>
  <c r="O330" i="12"/>
  <c r="D331" i="12"/>
  <c r="E331" i="12"/>
  <c r="U331" i="12" s="1"/>
  <c r="F331" i="12"/>
  <c r="V331" i="12" s="1"/>
  <c r="G331" i="12"/>
  <c r="W331" i="12" s="1"/>
  <c r="H331" i="12"/>
  <c r="X331" i="12" s="1"/>
  <c r="I331" i="12"/>
  <c r="Y331" i="12" s="1"/>
  <c r="J331" i="12"/>
  <c r="Z331" i="12" s="1"/>
  <c r="K331" i="12"/>
  <c r="AA331" i="12" s="1"/>
  <c r="L331" i="12"/>
  <c r="AB331" i="12" s="1"/>
  <c r="M331" i="12"/>
  <c r="AC331" i="12" s="1"/>
  <c r="N331" i="12"/>
  <c r="AD331" i="12" s="1"/>
  <c r="O331" i="12"/>
  <c r="D332" i="12"/>
  <c r="T332" i="12" s="1"/>
  <c r="E332" i="12"/>
  <c r="U332" i="12" s="1"/>
  <c r="F332" i="12"/>
  <c r="V332" i="12" s="1"/>
  <c r="G332" i="12"/>
  <c r="W332" i="12" s="1"/>
  <c r="H332" i="12"/>
  <c r="X332" i="12" s="1"/>
  <c r="I332" i="12"/>
  <c r="Y332" i="12" s="1"/>
  <c r="J332" i="12"/>
  <c r="Z332" i="12" s="1"/>
  <c r="K332" i="12"/>
  <c r="AA332" i="12" s="1"/>
  <c r="L332" i="12"/>
  <c r="AB332" i="12" s="1"/>
  <c r="M332" i="12"/>
  <c r="AC332" i="12" s="1"/>
  <c r="N332" i="12"/>
  <c r="AD332" i="12" s="1"/>
  <c r="O332" i="12"/>
  <c r="D333" i="12"/>
  <c r="E333" i="12"/>
  <c r="U333" i="12" s="1"/>
  <c r="F333" i="12"/>
  <c r="V333" i="12" s="1"/>
  <c r="G333" i="12"/>
  <c r="W333" i="12" s="1"/>
  <c r="H333" i="12"/>
  <c r="X333" i="12" s="1"/>
  <c r="I333" i="12"/>
  <c r="Y333" i="12" s="1"/>
  <c r="J333" i="12"/>
  <c r="Z333" i="12" s="1"/>
  <c r="K333" i="12"/>
  <c r="AA333" i="12" s="1"/>
  <c r="L333" i="12"/>
  <c r="AB333" i="12" s="1"/>
  <c r="M333" i="12"/>
  <c r="AC333" i="12" s="1"/>
  <c r="N333" i="12"/>
  <c r="AD333" i="12" s="1"/>
  <c r="O333" i="12"/>
  <c r="D334" i="12"/>
  <c r="T334" i="12" s="1"/>
  <c r="E334" i="12"/>
  <c r="U334" i="12" s="1"/>
  <c r="F334" i="12"/>
  <c r="V334" i="12" s="1"/>
  <c r="G334" i="12"/>
  <c r="W334" i="12" s="1"/>
  <c r="H334" i="12"/>
  <c r="X334" i="12" s="1"/>
  <c r="I334" i="12"/>
  <c r="Y334" i="12" s="1"/>
  <c r="J334" i="12"/>
  <c r="Z334" i="12" s="1"/>
  <c r="K334" i="12"/>
  <c r="AA334" i="12" s="1"/>
  <c r="L334" i="12"/>
  <c r="AB334" i="12" s="1"/>
  <c r="M334" i="12"/>
  <c r="AC334" i="12" s="1"/>
  <c r="N334" i="12"/>
  <c r="AD334" i="12" s="1"/>
  <c r="O334" i="12"/>
  <c r="D335" i="12"/>
  <c r="E335" i="12"/>
  <c r="U335" i="12" s="1"/>
  <c r="F335" i="12"/>
  <c r="V335" i="12" s="1"/>
  <c r="G335" i="12"/>
  <c r="W335" i="12" s="1"/>
  <c r="H335" i="12"/>
  <c r="X335" i="12" s="1"/>
  <c r="I335" i="12"/>
  <c r="Y335" i="12" s="1"/>
  <c r="J335" i="12"/>
  <c r="Z335" i="12" s="1"/>
  <c r="K335" i="12"/>
  <c r="AA335" i="12" s="1"/>
  <c r="L335" i="12"/>
  <c r="AB335" i="12" s="1"/>
  <c r="M335" i="12"/>
  <c r="AC335" i="12" s="1"/>
  <c r="N335" i="12"/>
  <c r="AD335" i="12" s="1"/>
  <c r="O335" i="12"/>
  <c r="D336" i="12"/>
  <c r="T336" i="12" s="1"/>
  <c r="E336" i="12"/>
  <c r="U336" i="12" s="1"/>
  <c r="F336" i="12"/>
  <c r="V336" i="12" s="1"/>
  <c r="G336" i="12"/>
  <c r="W336" i="12" s="1"/>
  <c r="H336" i="12"/>
  <c r="X336" i="12" s="1"/>
  <c r="I336" i="12"/>
  <c r="Y336" i="12" s="1"/>
  <c r="J336" i="12"/>
  <c r="Z336" i="12" s="1"/>
  <c r="K336" i="12"/>
  <c r="AA336" i="12" s="1"/>
  <c r="L336" i="12"/>
  <c r="AB336" i="12" s="1"/>
  <c r="M336" i="12"/>
  <c r="AC336" i="12" s="1"/>
  <c r="N336" i="12"/>
  <c r="AD336" i="12" s="1"/>
  <c r="O336" i="12"/>
  <c r="D337" i="12"/>
  <c r="E337" i="12"/>
  <c r="U337" i="12" s="1"/>
  <c r="F337" i="12"/>
  <c r="V337" i="12" s="1"/>
  <c r="G337" i="12"/>
  <c r="W337" i="12" s="1"/>
  <c r="H337" i="12"/>
  <c r="X337" i="12" s="1"/>
  <c r="I337" i="12"/>
  <c r="Y337" i="12" s="1"/>
  <c r="J337" i="12"/>
  <c r="Z337" i="12" s="1"/>
  <c r="K337" i="12"/>
  <c r="AA337" i="12" s="1"/>
  <c r="L337" i="12"/>
  <c r="AB337" i="12" s="1"/>
  <c r="M337" i="12"/>
  <c r="AC337" i="12" s="1"/>
  <c r="N337" i="12"/>
  <c r="AD337" i="12" s="1"/>
  <c r="O337" i="12"/>
  <c r="E309" i="12"/>
  <c r="U309" i="12" s="1"/>
  <c r="F309" i="12"/>
  <c r="V309" i="12" s="1"/>
  <c r="G309" i="12"/>
  <c r="H309" i="12"/>
  <c r="X309" i="12" s="1"/>
  <c r="I309" i="12"/>
  <c r="Y309" i="12" s="1"/>
  <c r="J309" i="12"/>
  <c r="Z309" i="12" s="1"/>
  <c r="K309" i="12"/>
  <c r="AA309" i="12" s="1"/>
  <c r="L309" i="12"/>
  <c r="AB309" i="12" s="1"/>
  <c r="M309" i="12"/>
  <c r="AC309" i="12" s="1"/>
  <c r="N309" i="12"/>
  <c r="AD309" i="12" s="1"/>
  <c r="O309" i="12"/>
  <c r="D309" i="12"/>
  <c r="D278" i="12"/>
  <c r="D275" i="12"/>
  <c r="E275" i="12"/>
  <c r="F275" i="12"/>
  <c r="G275" i="12"/>
  <c r="H275" i="12"/>
  <c r="I275" i="12"/>
  <c r="J275" i="12"/>
  <c r="K275" i="12"/>
  <c r="L275" i="12"/>
  <c r="M275" i="12"/>
  <c r="N275" i="12"/>
  <c r="O275" i="12"/>
  <c r="D276" i="12"/>
  <c r="E276" i="12"/>
  <c r="F276" i="12"/>
  <c r="G276" i="12"/>
  <c r="H276" i="12"/>
  <c r="I276" i="12"/>
  <c r="J276" i="12"/>
  <c r="K276" i="12"/>
  <c r="L276" i="12"/>
  <c r="M276" i="12"/>
  <c r="N276" i="12"/>
  <c r="O276" i="12"/>
  <c r="D277" i="12"/>
  <c r="E277" i="12"/>
  <c r="F277" i="12"/>
  <c r="G277" i="12"/>
  <c r="H277" i="12"/>
  <c r="I277" i="12"/>
  <c r="J277" i="12"/>
  <c r="K277" i="12"/>
  <c r="L277" i="12"/>
  <c r="M277" i="12"/>
  <c r="N277" i="12"/>
  <c r="O277" i="12"/>
  <c r="E278" i="12"/>
  <c r="F278" i="12"/>
  <c r="G278" i="12"/>
  <c r="H278" i="12"/>
  <c r="I278" i="12"/>
  <c r="J278" i="12"/>
  <c r="K278" i="12"/>
  <c r="L278" i="12"/>
  <c r="M278" i="12"/>
  <c r="N278" i="12"/>
  <c r="O278" i="12"/>
  <c r="D279" i="12"/>
  <c r="E279" i="12"/>
  <c r="F279" i="12"/>
  <c r="G279" i="12"/>
  <c r="H279" i="12"/>
  <c r="I279" i="12"/>
  <c r="J279" i="12"/>
  <c r="K279" i="12"/>
  <c r="L279" i="12"/>
  <c r="M279" i="12"/>
  <c r="N279" i="12"/>
  <c r="O279" i="12"/>
  <c r="D280" i="12"/>
  <c r="E280" i="12"/>
  <c r="F280" i="12"/>
  <c r="G280" i="12"/>
  <c r="H280" i="12"/>
  <c r="I280" i="12"/>
  <c r="J280" i="12"/>
  <c r="K280" i="12"/>
  <c r="L280" i="12"/>
  <c r="M280" i="12"/>
  <c r="N280" i="12"/>
  <c r="O280" i="12"/>
  <c r="D281" i="12"/>
  <c r="E281" i="12"/>
  <c r="F281" i="12"/>
  <c r="G281" i="12"/>
  <c r="H281" i="12"/>
  <c r="I281" i="12"/>
  <c r="J281" i="12"/>
  <c r="K281" i="12"/>
  <c r="L281" i="12"/>
  <c r="M281" i="12"/>
  <c r="N281" i="12"/>
  <c r="O281" i="12"/>
  <c r="D282" i="12"/>
  <c r="E282" i="12"/>
  <c r="F282" i="12"/>
  <c r="G282" i="12"/>
  <c r="H282" i="12"/>
  <c r="I282" i="12"/>
  <c r="J282" i="12"/>
  <c r="K282" i="12"/>
  <c r="L282" i="12"/>
  <c r="M282" i="12"/>
  <c r="N282" i="12"/>
  <c r="O282" i="12"/>
  <c r="D283" i="12"/>
  <c r="E283" i="12"/>
  <c r="F283" i="12"/>
  <c r="G283" i="12"/>
  <c r="H283" i="12"/>
  <c r="I283" i="12"/>
  <c r="J283" i="12"/>
  <c r="K283" i="12"/>
  <c r="L283" i="12"/>
  <c r="M283" i="12"/>
  <c r="N283" i="12"/>
  <c r="O283" i="12"/>
  <c r="D284" i="12"/>
  <c r="E284" i="12"/>
  <c r="F284" i="12"/>
  <c r="G284" i="12"/>
  <c r="H284" i="12"/>
  <c r="I284" i="12"/>
  <c r="J284" i="12"/>
  <c r="K284" i="12"/>
  <c r="L284" i="12"/>
  <c r="M284" i="12"/>
  <c r="N284" i="12"/>
  <c r="O284" i="12"/>
  <c r="D285" i="12"/>
  <c r="E285" i="12"/>
  <c r="F285" i="12"/>
  <c r="G285" i="12"/>
  <c r="H285" i="12"/>
  <c r="I285" i="12"/>
  <c r="J285" i="12"/>
  <c r="K285" i="12"/>
  <c r="L285" i="12"/>
  <c r="M285" i="12"/>
  <c r="N285" i="12"/>
  <c r="O285" i="12"/>
  <c r="D286" i="12"/>
  <c r="E286" i="12"/>
  <c r="F286" i="12"/>
  <c r="G286" i="12"/>
  <c r="H286" i="12"/>
  <c r="I286" i="12"/>
  <c r="J286" i="12"/>
  <c r="K286" i="12"/>
  <c r="L286" i="12"/>
  <c r="M286" i="12"/>
  <c r="N286" i="12"/>
  <c r="O286" i="12"/>
  <c r="D287" i="12"/>
  <c r="E287" i="12"/>
  <c r="F287" i="12"/>
  <c r="G287" i="12"/>
  <c r="H287" i="12"/>
  <c r="I287" i="12"/>
  <c r="J287" i="12"/>
  <c r="K287" i="12"/>
  <c r="L287" i="12"/>
  <c r="M287" i="12"/>
  <c r="N287" i="12"/>
  <c r="O287" i="12"/>
  <c r="D288" i="12"/>
  <c r="E288" i="12"/>
  <c r="F288" i="12"/>
  <c r="G288" i="12"/>
  <c r="H288" i="12"/>
  <c r="I288" i="12"/>
  <c r="J288" i="12"/>
  <c r="K288" i="12"/>
  <c r="L288" i="12"/>
  <c r="M288" i="12"/>
  <c r="N288" i="12"/>
  <c r="O288" i="12"/>
  <c r="D289" i="12"/>
  <c r="E289" i="12"/>
  <c r="F289" i="12"/>
  <c r="G289" i="12"/>
  <c r="H289" i="12"/>
  <c r="I289" i="12"/>
  <c r="J289" i="12"/>
  <c r="K289" i="12"/>
  <c r="L289" i="12"/>
  <c r="M289" i="12"/>
  <c r="N289" i="12"/>
  <c r="O289" i="12"/>
  <c r="D290" i="12"/>
  <c r="E290" i="12"/>
  <c r="F290" i="12"/>
  <c r="G290" i="12"/>
  <c r="H290" i="12"/>
  <c r="I290" i="12"/>
  <c r="J290" i="12"/>
  <c r="K290" i="12"/>
  <c r="L290" i="12"/>
  <c r="M290" i="12"/>
  <c r="N290" i="12"/>
  <c r="O290" i="12"/>
  <c r="D291" i="12"/>
  <c r="E291" i="12"/>
  <c r="F291" i="12"/>
  <c r="G291" i="12"/>
  <c r="H291" i="12"/>
  <c r="I291" i="12"/>
  <c r="J291" i="12"/>
  <c r="K291" i="12"/>
  <c r="L291" i="12"/>
  <c r="M291" i="12"/>
  <c r="N291" i="12"/>
  <c r="O291" i="12"/>
  <c r="D292" i="12"/>
  <c r="E292" i="12"/>
  <c r="F292" i="12"/>
  <c r="G292" i="12"/>
  <c r="H292" i="12"/>
  <c r="I292" i="12"/>
  <c r="J292" i="12"/>
  <c r="K292" i="12"/>
  <c r="L292" i="12"/>
  <c r="M292" i="12"/>
  <c r="N292" i="12"/>
  <c r="O292" i="12"/>
  <c r="D293" i="12"/>
  <c r="E293" i="12"/>
  <c r="F293" i="12"/>
  <c r="G293" i="12"/>
  <c r="H293" i="12"/>
  <c r="I293" i="12"/>
  <c r="J293" i="12"/>
  <c r="K293" i="12"/>
  <c r="L293" i="12"/>
  <c r="M293" i="12"/>
  <c r="N293" i="12"/>
  <c r="O293" i="12"/>
  <c r="D294" i="12"/>
  <c r="E294" i="12"/>
  <c r="F294" i="12"/>
  <c r="G294" i="12"/>
  <c r="H294" i="12"/>
  <c r="I294" i="12"/>
  <c r="J294" i="12"/>
  <c r="K294" i="12"/>
  <c r="L294" i="12"/>
  <c r="M294" i="12"/>
  <c r="N294" i="12"/>
  <c r="O294" i="12"/>
  <c r="D295" i="12"/>
  <c r="E295" i="12"/>
  <c r="F295" i="12"/>
  <c r="G295" i="12"/>
  <c r="H295" i="12"/>
  <c r="I295" i="12"/>
  <c r="J295" i="12"/>
  <c r="K295" i="12"/>
  <c r="L295" i="12"/>
  <c r="M295" i="12"/>
  <c r="N295" i="12"/>
  <c r="O295" i="12"/>
  <c r="D296" i="12"/>
  <c r="E296" i="12"/>
  <c r="F296" i="12"/>
  <c r="G296" i="12"/>
  <c r="H296" i="12"/>
  <c r="I296" i="12"/>
  <c r="J296" i="12"/>
  <c r="K296" i="12"/>
  <c r="L296" i="12"/>
  <c r="M296" i="12"/>
  <c r="N296" i="12"/>
  <c r="O296" i="12"/>
  <c r="D297" i="12"/>
  <c r="E297" i="12"/>
  <c r="F297" i="12"/>
  <c r="G297" i="12"/>
  <c r="H297" i="12"/>
  <c r="I297" i="12"/>
  <c r="J297" i="12"/>
  <c r="K297" i="12"/>
  <c r="L297" i="12"/>
  <c r="M297" i="12"/>
  <c r="N297" i="12"/>
  <c r="O297" i="12"/>
  <c r="D298" i="12"/>
  <c r="E298" i="12"/>
  <c r="F298" i="12"/>
  <c r="G298" i="12"/>
  <c r="H298" i="12"/>
  <c r="I298" i="12"/>
  <c r="J298" i="12"/>
  <c r="K298" i="12"/>
  <c r="L298" i="12"/>
  <c r="M298" i="12"/>
  <c r="N298" i="12"/>
  <c r="O298" i="12"/>
  <c r="D299" i="12"/>
  <c r="E299" i="12"/>
  <c r="F299" i="12"/>
  <c r="G299" i="12"/>
  <c r="H299" i="12"/>
  <c r="I299" i="12"/>
  <c r="J299" i="12"/>
  <c r="K299" i="12"/>
  <c r="L299" i="12"/>
  <c r="M299" i="12"/>
  <c r="N299" i="12"/>
  <c r="O299" i="12"/>
  <c r="D300" i="12"/>
  <c r="E300" i="12"/>
  <c r="F300" i="12"/>
  <c r="G300" i="12"/>
  <c r="H300" i="12"/>
  <c r="I300" i="12"/>
  <c r="J300" i="12"/>
  <c r="K300" i="12"/>
  <c r="L300" i="12"/>
  <c r="M300" i="12"/>
  <c r="N300" i="12"/>
  <c r="O300" i="12"/>
  <c r="D301" i="12"/>
  <c r="E301" i="12"/>
  <c r="F301" i="12"/>
  <c r="G301" i="12"/>
  <c r="H301" i="12"/>
  <c r="I301" i="12"/>
  <c r="J301" i="12"/>
  <c r="K301" i="12"/>
  <c r="L301" i="12"/>
  <c r="M301" i="12"/>
  <c r="N301" i="12"/>
  <c r="O301" i="12"/>
  <c r="D302" i="12"/>
  <c r="E302" i="12"/>
  <c r="F302" i="12"/>
  <c r="G302" i="12"/>
  <c r="H302" i="12"/>
  <c r="I302" i="12"/>
  <c r="J302" i="12"/>
  <c r="K302" i="12"/>
  <c r="L302" i="12"/>
  <c r="M302" i="12"/>
  <c r="N302" i="12"/>
  <c r="O302" i="12"/>
  <c r="E274" i="12"/>
  <c r="F274" i="12"/>
  <c r="G274" i="12"/>
  <c r="H274" i="12"/>
  <c r="I274" i="12"/>
  <c r="J274" i="12"/>
  <c r="K274" i="12"/>
  <c r="L274" i="12"/>
  <c r="M274" i="12"/>
  <c r="N274" i="12"/>
  <c r="O274" i="12"/>
  <c r="D274" i="12"/>
  <c r="D244" i="12"/>
  <c r="D269" i="12"/>
  <c r="D245" i="12"/>
  <c r="E245" i="12"/>
  <c r="F245" i="12"/>
  <c r="G245" i="12"/>
  <c r="H245" i="12"/>
  <c r="I245" i="12"/>
  <c r="J245" i="12"/>
  <c r="K245" i="12"/>
  <c r="L245" i="12"/>
  <c r="M245" i="12"/>
  <c r="N245" i="12"/>
  <c r="O245" i="12"/>
  <c r="D246" i="12"/>
  <c r="E246" i="12"/>
  <c r="F246" i="12"/>
  <c r="G246" i="12"/>
  <c r="H246" i="12"/>
  <c r="I246" i="12"/>
  <c r="J246" i="12"/>
  <c r="K246" i="12"/>
  <c r="L246" i="12"/>
  <c r="M246" i="12"/>
  <c r="N246" i="12"/>
  <c r="O246" i="12"/>
  <c r="D247" i="12"/>
  <c r="E247" i="12"/>
  <c r="F247" i="12"/>
  <c r="G247" i="12"/>
  <c r="H247" i="12"/>
  <c r="I247" i="12"/>
  <c r="J247" i="12"/>
  <c r="K247" i="12"/>
  <c r="L247" i="12"/>
  <c r="M247" i="12"/>
  <c r="N247" i="12"/>
  <c r="O247" i="12"/>
  <c r="D248" i="12"/>
  <c r="E248" i="12"/>
  <c r="F248" i="12"/>
  <c r="G248" i="12"/>
  <c r="H248" i="12"/>
  <c r="I248" i="12"/>
  <c r="J248" i="12"/>
  <c r="K248" i="12"/>
  <c r="L248" i="12"/>
  <c r="M248" i="12"/>
  <c r="N248" i="12"/>
  <c r="O248" i="12"/>
  <c r="D249" i="12"/>
  <c r="E249" i="12"/>
  <c r="F249" i="12"/>
  <c r="G249" i="12"/>
  <c r="H249" i="12"/>
  <c r="I249" i="12"/>
  <c r="J249" i="12"/>
  <c r="K249" i="12"/>
  <c r="L249" i="12"/>
  <c r="M249" i="12"/>
  <c r="N249" i="12"/>
  <c r="O249" i="12"/>
  <c r="D250" i="12"/>
  <c r="E250" i="12"/>
  <c r="F250" i="12"/>
  <c r="G250" i="12"/>
  <c r="H250" i="12"/>
  <c r="I250" i="12"/>
  <c r="J250" i="12"/>
  <c r="K250" i="12"/>
  <c r="L250" i="12"/>
  <c r="M250" i="12"/>
  <c r="N250" i="12"/>
  <c r="O250" i="12"/>
  <c r="D251" i="12"/>
  <c r="E251" i="12"/>
  <c r="F251" i="12"/>
  <c r="G251" i="12"/>
  <c r="H251" i="12"/>
  <c r="I251" i="12"/>
  <c r="J251" i="12"/>
  <c r="K251" i="12"/>
  <c r="L251" i="12"/>
  <c r="M251" i="12"/>
  <c r="N251" i="12"/>
  <c r="O251" i="12"/>
  <c r="D252" i="12"/>
  <c r="E252" i="12"/>
  <c r="F252" i="12"/>
  <c r="G252" i="12"/>
  <c r="H252" i="12"/>
  <c r="I252" i="12"/>
  <c r="J252" i="12"/>
  <c r="K252" i="12"/>
  <c r="L252" i="12"/>
  <c r="M252" i="12"/>
  <c r="N252" i="12"/>
  <c r="O252" i="12"/>
  <c r="D253" i="12"/>
  <c r="E253" i="12"/>
  <c r="F253" i="12"/>
  <c r="G253" i="12"/>
  <c r="H253" i="12"/>
  <c r="I253" i="12"/>
  <c r="J253" i="12"/>
  <c r="K253" i="12"/>
  <c r="L253" i="12"/>
  <c r="M253" i="12"/>
  <c r="N253" i="12"/>
  <c r="O253" i="12"/>
  <c r="D254" i="12"/>
  <c r="E254" i="12"/>
  <c r="F254" i="12"/>
  <c r="G254" i="12"/>
  <c r="H254" i="12"/>
  <c r="I254" i="12"/>
  <c r="J254" i="12"/>
  <c r="K254" i="12"/>
  <c r="L254" i="12"/>
  <c r="M254" i="12"/>
  <c r="N254" i="12"/>
  <c r="O254" i="12"/>
  <c r="D255" i="12"/>
  <c r="E255" i="12"/>
  <c r="F255" i="12"/>
  <c r="G255" i="12"/>
  <c r="H255" i="12"/>
  <c r="I255" i="12"/>
  <c r="J255" i="12"/>
  <c r="K255" i="12"/>
  <c r="L255" i="12"/>
  <c r="M255" i="12"/>
  <c r="N255" i="12"/>
  <c r="O255" i="12"/>
  <c r="D256" i="12"/>
  <c r="E256" i="12"/>
  <c r="F256" i="12"/>
  <c r="G256" i="12"/>
  <c r="H256" i="12"/>
  <c r="I256" i="12"/>
  <c r="J256" i="12"/>
  <c r="K256" i="12"/>
  <c r="L256" i="12"/>
  <c r="M256" i="12"/>
  <c r="N256" i="12"/>
  <c r="O256" i="12"/>
  <c r="D257" i="12"/>
  <c r="E257" i="12"/>
  <c r="F257" i="12"/>
  <c r="G257" i="12"/>
  <c r="H257" i="12"/>
  <c r="I257" i="12"/>
  <c r="J257" i="12"/>
  <c r="K257" i="12"/>
  <c r="L257" i="12"/>
  <c r="M257" i="12"/>
  <c r="N257" i="12"/>
  <c r="O257" i="12"/>
  <c r="D258" i="12"/>
  <c r="E258" i="12"/>
  <c r="F258" i="12"/>
  <c r="G258" i="12"/>
  <c r="H258" i="12"/>
  <c r="I258" i="12"/>
  <c r="J258" i="12"/>
  <c r="K258" i="12"/>
  <c r="L258" i="12"/>
  <c r="M258" i="12"/>
  <c r="N258" i="12"/>
  <c r="O258" i="12"/>
  <c r="D259" i="12"/>
  <c r="E259" i="12"/>
  <c r="F259" i="12"/>
  <c r="G259" i="12"/>
  <c r="H259" i="12"/>
  <c r="I259" i="12"/>
  <c r="J259" i="12"/>
  <c r="K259" i="12"/>
  <c r="L259" i="12"/>
  <c r="M259" i="12"/>
  <c r="N259" i="12"/>
  <c r="O259" i="12"/>
  <c r="D260" i="12"/>
  <c r="E260" i="12"/>
  <c r="F260" i="12"/>
  <c r="G260" i="12"/>
  <c r="H260" i="12"/>
  <c r="I260" i="12"/>
  <c r="J260" i="12"/>
  <c r="K260" i="12"/>
  <c r="L260" i="12"/>
  <c r="M260" i="12"/>
  <c r="N260" i="12"/>
  <c r="O260" i="12"/>
  <c r="D261" i="12"/>
  <c r="E261" i="12"/>
  <c r="F261" i="12"/>
  <c r="G261" i="12"/>
  <c r="H261" i="12"/>
  <c r="I261" i="12"/>
  <c r="J261" i="12"/>
  <c r="K261" i="12"/>
  <c r="L261" i="12"/>
  <c r="M261" i="12"/>
  <c r="N261" i="12"/>
  <c r="O261" i="12"/>
  <c r="D262" i="12"/>
  <c r="E262" i="12"/>
  <c r="F262" i="12"/>
  <c r="G262" i="12"/>
  <c r="H262" i="12"/>
  <c r="I262" i="12"/>
  <c r="J262" i="12"/>
  <c r="K262" i="12"/>
  <c r="L262" i="12"/>
  <c r="M262" i="12"/>
  <c r="N262" i="12"/>
  <c r="O262" i="12"/>
  <c r="D263" i="12"/>
  <c r="E263" i="12"/>
  <c r="F263" i="12"/>
  <c r="G263" i="12"/>
  <c r="H263" i="12"/>
  <c r="I263" i="12"/>
  <c r="J263" i="12"/>
  <c r="K263" i="12"/>
  <c r="L263" i="12"/>
  <c r="M263" i="12"/>
  <c r="N263" i="12"/>
  <c r="O263" i="12"/>
  <c r="D264" i="12"/>
  <c r="E264" i="12"/>
  <c r="F264" i="12"/>
  <c r="G264" i="12"/>
  <c r="H264" i="12"/>
  <c r="I264" i="12"/>
  <c r="J264" i="12"/>
  <c r="K264" i="12"/>
  <c r="L264" i="12"/>
  <c r="M264" i="12"/>
  <c r="N264" i="12"/>
  <c r="O264" i="12"/>
  <c r="D265" i="12"/>
  <c r="E265" i="12"/>
  <c r="F265" i="12"/>
  <c r="G265" i="12"/>
  <c r="H265" i="12"/>
  <c r="I265" i="12"/>
  <c r="J265" i="12"/>
  <c r="K265" i="12"/>
  <c r="L265" i="12"/>
  <c r="M265" i="12"/>
  <c r="N265" i="12"/>
  <c r="O265" i="12"/>
  <c r="D266" i="12"/>
  <c r="E266" i="12"/>
  <c r="F266" i="12"/>
  <c r="G266" i="12"/>
  <c r="H266" i="12"/>
  <c r="I266" i="12"/>
  <c r="J266" i="12"/>
  <c r="K266" i="12"/>
  <c r="L266" i="12"/>
  <c r="M266" i="12"/>
  <c r="N266" i="12"/>
  <c r="O266" i="12"/>
  <c r="D267" i="12"/>
  <c r="E267" i="12"/>
  <c r="F267" i="12"/>
  <c r="G267" i="12"/>
  <c r="H267" i="12"/>
  <c r="I267" i="12"/>
  <c r="J267" i="12"/>
  <c r="K267" i="12"/>
  <c r="L267" i="12"/>
  <c r="M267" i="12"/>
  <c r="N267" i="12"/>
  <c r="O267" i="12"/>
  <c r="D268" i="12"/>
  <c r="E268" i="12"/>
  <c r="F268" i="12"/>
  <c r="G268" i="12"/>
  <c r="H268" i="12"/>
  <c r="I268" i="12"/>
  <c r="J268" i="12"/>
  <c r="K268" i="12"/>
  <c r="L268" i="12"/>
  <c r="M268" i="12"/>
  <c r="N268" i="12"/>
  <c r="O268" i="12"/>
  <c r="E269" i="12"/>
  <c r="F269" i="12"/>
  <c r="G269" i="12"/>
  <c r="H269" i="12"/>
  <c r="I269" i="12"/>
  <c r="J269" i="12"/>
  <c r="K269" i="12"/>
  <c r="L269" i="12"/>
  <c r="M269" i="12"/>
  <c r="N269" i="12"/>
  <c r="O269" i="12"/>
  <c r="D270" i="12"/>
  <c r="E270" i="12"/>
  <c r="F270" i="12"/>
  <c r="G270" i="12"/>
  <c r="H270" i="12"/>
  <c r="I270" i="12"/>
  <c r="J270" i="12"/>
  <c r="K270" i="12"/>
  <c r="L270" i="12"/>
  <c r="M270" i="12"/>
  <c r="N270" i="12"/>
  <c r="O270" i="12"/>
  <c r="D271" i="12"/>
  <c r="E271" i="12"/>
  <c r="F271" i="12"/>
  <c r="G271" i="12"/>
  <c r="H271" i="12"/>
  <c r="I271" i="12"/>
  <c r="J271" i="12"/>
  <c r="K271" i="12"/>
  <c r="L271" i="12"/>
  <c r="M271" i="12"/>
  <c r="N271" i="12"/>
  <c r="O271" i="12"/>
  <c r="D272" i="12"/>
  <c r="E272" i="12"/>
  <c r="F272" i="12"/>
  <c r="G272" i="12"/>
  <c r="H272" i="12"/>
  <c r="I272" i="12"/>
  <c r="J272" i="12"/>
  <c r="K272" i="12"/>
  <c r="L272" i="12"/>
  <c r="M272" i="12"/>
  <c r="N272" i="12"/>
  <c r="O272" i="12"/>
  <c r="E244" i="12"/>
  <c r="F244" i="12"/>
  <c r="G244" i="12"/>
  <c r="H244" i="12"/>
  <c r="I244" i="12"/>
  <c r="J244" i="12"/>
  <c r="K244" i="12"/>
  <c r="L244" i="12"/>
  <c r="M244" i="12"/>
  <c r="N244" i="12"/>
  <c r="O244" i="12"/>
  <c r="AF373" i="12"/>
  <c r="AF205" i="12"/>
  <c r="D206" i="12"/>
  <c r="T206" i="12" s="1"/>
  <c r="E206" i="12"/>
  <c r="U206" i="12" s="1"/>
  <c r="F206" i="12"/>
  <c r="V206" i="12" s="1"/>
  <c r="G206" i="12"/>
  <c r="W206" i="12" s="1"/>
  <c r="H206" i="12"/>
  <c r="X206" i="12" s="1"/>
  <c r="I206" i="12"/>
  <c r="Y206" i="12" s="1"/>
  <c r="J206" i="12"/>
  <c r="Z206" i="12" s="1"/>
  <c r="K206" i="12"/>
  <c r="AA206" i="12" s="1"/>
  <c r="L206" i="12"/>
  <c r="AB206" i="12" s="1"/>
  <c r="M206" i="12"/>
  <c r="AC206" i="12" s="1"/>
  <c r="N206" i="12"/>
  <c r="AD206" i="12" s="1"/>
  <c r="O206" i="12"/>
  <c r="AE206" i="12" s="1"/>
  <c r="D207" i="12"/>
  <c r="T207" i="12" s="1"/>
  <c r="E207" i="12"/>
  <c r="U207" i="12" s="1"/>
  <c r="F207" i="12"/>
  <c r="V207" i="12" s="1"/>
  <c r="G207" i="12"/>
  <c r="W207" i="12" s="1"/>
  <c r="H207" i="12"/>
  <c r="X207" i="12" s="1"/>
  <c r="I207" i="12"/>
  <c r="Y207" i="12" s="1"/>
  <c r="J207" i="12"/>
  <c r="Z207" i="12" s="1"/>
  <c r="K207" i="12"/>
  <c r="AA207" i="12" s="1"/>
  <c r="L207" i="12"/>
  <c r="AB207" i="12" s="1"/>
  <c r="M207" i="12"/>
  <c r="AC207" i="12" s="1"/>
  <c r="N207" i="12"/>
  <c r="AD207" i="12" s="1"/>
  <c r="O207" i="12"/>
  <c r="AE207" i="12" s="1"/>
  <c r="D208" i="12"/>
  <c r="T208" i="12" s="1"/>
  <c r="E208" i="12"/>
  <c r="U208" i="12" s="1"/>
  <c r="F208" i="12"/>
  <c r="V208" i="12" s="1"/>
  <c r="G208" i="12"/>
  <c r="W208" i="12" s="1"/>
  <c r="H208" i="12"/>
  <c r="X208" i="12" s="1"/>
  <c r="I208" i="12"/>
  <c r="Y208" i="12" s="1"/>
  <c r="J208" i="12"/>
  <c r="Z208" i="12" s="1"/>
  <c r="K208" i="12"/>
  <c r="AA208" i="12" s="1"/>
  <c r="L208" i="12"/>
  <c r="AB208" i="12" s="1"/>
  <c r="M208" i="12"/>
  <c r="AC208" i="12" s="1"/>
  <c r="N208" i="12"/>
  <c r="AD208" i="12" s="1"/>
  <c r="O208" i="12"/>
  <c r="AE208" i="12" s="1"/>
  <c r="D209" i="12"/>
  <c r="T209" i="12" s="1"/>
  <c r="E209" i="12"/>
  <c r="U209" i="12" s="1"/>
  <c r="F209" i="12"/>
  <c r="V209" i="12" s="1"/>
  <c r="G209" i="12"/>
  <c r="W209" i="12" s="1"/>
  <c r="H209" i="12"/>
  <c r="X209" i="12" s="1"/>
  <c r="I209" i="12"/>
  <c r="Y209" i="12" s="1"/>
  <c r="J209" i="12"/>
  <c r="Z209" i="12" s="1"/>
  <c r="K209" i="12"/>
  <c r="AA209" i="12" s="1"/>
  <c r="L209" i="12"/>
  <c r="AB209" i="12" s="1"/>
  <c r="M209" i="12"/>
  <c r="AC209" i="12" s="1"/>
  <c r="N209" i="12"/>
  <c r="AD209" i="12" s="1"/>
  <c r="O209" i="12"/>
  <c r="AE209" i="12" s="1"/>
  <c r="D210" i="12"/>
  <c r="T210" i="12" s="1"/>
  <c r="E210" i="12"/>
  <c r="U210" i="12" s="1"/>
  <c r="F210" i="12"/>
  <c r="V210" i="12" s="1"/>
  <c r="G210" i="12"/>
  <c r="W210" i="12" s="1"/>
  <c r="H210" i="12"/>
  <c r="X210" i="12" s="1"/>
  <c r="I210" i="12"/>
  <c r="Y210" i="12" s="1"/>
  <c r="J210" i="12"/>
  <c r="Z210" i="12" s="1"/>
  <c r="K210" i="12"/>
  <c r="AA210" i="12" s="1"/>
  <c r="L210" i="12"/>
  <c r="AB210" i="12" s="1"/>
  <c r="M210" i="12"/>
  <c r="AC210" i="12" s="1"/>
  <c r="N210" i="12"/>
  <c r="AD210" i="12" s="1"/>
  <c r="O210" i="12"/>
  <c r="AE210" i="12" s="1"/>
  <c r="D211" i="12"/>
  <c r="T211" i="12" s="1"/>
  <c r="E211" i="12"/>
  <c r="U211" i="12" s="1"/>
  <c r="F211" i="12"/>
  <c r="V211" i="12" s="1"/>
  <c r="G211" i="12"/>
  <c r="W211" i="12" s="1"/>
  <c r="H211" i="12"/>
  <c r="X211" i="12" s="1"/>
  <c r="I211" i="12"/>
  <c r="Y211" i="12" s="1"/>
  <c r="J211" i="12"/>
  <c r="Z211" i="12" s="1"/>
  <c r="K211" i="12"/>
  <c r="AA211" i="12" s="1"/>
  <c r="L211" i="12"/>
  <c r="AB211" i="12" s="1"/>
  <c r="M211" i="12"/>
  <c r="AC211" i="12" s="1"/>
  <c r="N211" i="12"/>
  <c r="AD211" i="12" s="1"/>
  <c r="O211" i="12"/>
  <c r="AE211" i="12" s="1"/>
  <c r="D212" i="12"/>
  <c r="T212" i="12" s="1"/>
  <c r="E212" i="12"/>
  <c r="U212" i="12" s="1"/>
  <c r="F212" i="12"/>
  <c r="V212" i="12" s="1"/>
  <c r="G212" i="12"/>
  <c r="W212" i="12" s="1"/>
  <c r="H212" i="12"/>
  <c r="X212" i="12" s="1"/>
  <c r="I212" i="12"/>
  <c r="Y212" i="12" s="1"/>
  <c r="J212" i="12"/>
  <c r="Z212" i="12" s="1"/>
  <c r="K212" i="12"/>
  <c r="AA212" i="12" s="1"/>
  <c r="L212" i="12"/>
  <c r="AB212" i="12" s="1"/>
  <c r="M212" i="12"/>
  <c r="AC212" i="12" s="1"/>
  <c r="N212" i="12"/>
  <c r="AD212" i="12" s="1"/>
  <c r="O212" i="12"/>
  <c r="AE212" i="12" s="1"/>
  <c r="D213" i="12"/>
  <c r="T213" i="12" s="1"/>
  <c r="E213" i="12"/>
  <c r="U213" i="12" s="1"/>
  <c r="F213" i="12"/>
  <c r="V213" i="12" s="1"/>
  <c r="G213" i="12"/>
  <c r="W213" i="12" s="1"/>
  <c r="H213" i="12"/>
  <c r="X213" i="12" s="1"/>
  <c r="I213" i="12"/>
  <c r="Y213" i="12" s="1"/>
  <c r="J213" i="12"/>
  <c r="Z213" i="12" s="1"/>
  <c r="K213" i="12"/>
  <c r="AA213" i="12" s="1"/>
  <c r="L213" i="12"/>
  <c r="AB213" i="12" s="1"/>
  <c r="M213" i="12"/>
  <c r="AC213" i="12" s="1"/>
  <c r="N213" i="12"/>
  <c r="AD213" i="12" s="1"/>
  <c r="O213" i="12"/>
  <c r="AE213" i="12" s="1"/>
  <c r="D214" i="12"/>
  <c r="T214" i="12" s="1"/>
  <c r="E214" i="12"/>
  <c r="U214" i="12" s="1"/>
  <c r="F214" i="12"/>
  <c r="V214" i="12" s="1"/>
  <c r="G214" i="12"/>
  <c r="W214" i="12" s="1"/>
  <c r="H214" i="12"/>
  <c r="X214" i="12" s="1"/>
  <c r="I214" i="12"/>
  <c r="Y214" i="12" s="1"/>
  <c r="J214" i="12"/>
  <c r="Z214" i="12" s="1"/>
  <c r="K214" i="12"/>
  <c r="AA214" i="12" s="1"/>
  <c r="L214" i="12"/>
  <c r="AB214" i="12" s="1"/>
  <c r="M214" i="12"/>
  <c r="AC214" i="12" s="1"/>
  <c r="N214" i="12"/>
  <c r="AD214" i="12" s="1"/>
  <c r="O214" i="12"/>
  <c r="AE214" i="12" s="1"/>
  <c r="D215" i="12"/>
  <c r="T215" i="12" s="1"/>
  <c r="E215" i="12"/>
  <c r="U215" i="12" s="1"/>
  <c r="F215" i="12"/>
  <c r="V215" i="12" s="1"/>
  <c r="G215" i="12"/>
  <c r="W215" i="12" s="1"/>
  <c r="H215" i="12"/>
  <c r="X215" i="12" s="1"/>
  <c r="I215" i="12"/>
  <c r="Y215" i="12" s="1"/>
  <c r="J215" i="12"/>
  <c r="Z215" i="12" s="1"/>
  <c r="K215" i="12"/>
  <c r="AA215" i="12" s="1"/>
  <c r="L215" i="12"/>
  <c r="AB215" i="12" s="1"/>
  <c r="M215" i="12"/>
  <c r="AC215" i="12" s="1"/>
  <c r="N215" i="12"/>
  <c r="AD215" i="12" s="1"/>
  <c r="O215" i="12"/>
  <c r="AE215" i="12" s="1"/>
  <c r="D216" i="12"/>
  <c r="T216" i="12" s="1"/>
  <c r="E216" i="12"/>
  <c r="U216" i="12" s="1"/>
  <c r="F216" i="12"/>
  <c r="V216" i="12" s="1"/>
  <c r="G216" i="12"/>
  <c r="W216" i="12" s="1"/>
  <c r="H216" i="12"/>
  <c r="X216" i="12" s="1"/>
  <c r="I216" i="12"/>
  <c r="Y216" i="12" s="1"/>
  <c r="J216" i="12"/>
  <c r="Z216" i="12" s="1"/>
  <c r="K216" i="12"/>
  <c r="AA216" i="12" s="1"/>
  <c r="L216" i="12"/>
  <c r="AB216" i="12" s="1"/>
  <c r="M216" i="12"/>
  <c r="AC216" i="12" s="1"/>
  <c r="N216" i="12"/>
  <c r="AD216" i="12" s="1"/>
  <c r="O216" i="12"/>
  <c r="AE216" i="12" s="1"/>
  <c r="D217" i="12"/>
  <c r="T217" i="12" s="1"/>
  <c r="E217" i="12"/>
  <c r="U217" i="12" s="1"/>
  <c r="F217" i="12"/>
  <c r="V217" i="12" s="1"/>
  <c r="G217" i="12"/>
  <c r="W217" i="12" s="1"/>
  <c r="H217" i="12"/>
  <c r="X217" i="12" s="1"/>
  <c r="I217" i="12"/>
  <c r="Y217" i="12" s="1"/>
  <c r="J217" i="12"/>
  <c r="Z217" i="12" s="1"/>
  <c r="K217" i="12"/>
  <c r="AA217" i="12" s="1"/>
  <c r="L217" i="12"/>
  <c r="AB217" i="12" s="1"/>
  <c r="M217" i="12"/>
  <c r="AC217" i="12" s="1"/>
  <c r="N217" i="12"/>
  <c r="AD217" i="12" s="1"/>
  <c r="O217" i="12"/>
  <c r="AE217" i="12" s="1"/>
  <c r="D218" i="12"/>
  <c r="T218" i="12" s="1"/>
  <c r="E218" i="12"/>
  <c r="U218" i="12" s="1"/>
  <c r="F218" i="12"/>
  <c r="V218" i="12" s="1"/>
  <c r="G218" i="12"/>
  <c r="W218" i="12" s="1"/>
  <c r="H218" i="12"/>
  <c r="X218" i="12" s="1"/>
  <c r="I218" i="12"/>
  <c r="Y218" i="12" s="1"/>
  <c r="J218" i="12"/>
  <c r="Z218" i="12" s="1"/>
  <c r="K218" i="12"/>
  <c r="AA218" i="12" s="1"/>
  <c r="L218" i="12"/>
  <c r="AB218" i="12" s="1"/>
  <c r="M218" i="12"/>
  <c r="AC218" i="12" s="1"/>
  <c r="N218" i="12"/>
  <c r="AD218" i="12" s="1"/>
  <c r="O218" i="12"/>
  <c r="AE218" i="12" s="1"/>
  <c r="D219" i="12"/>
  <c r="T219" i="12" s="1"/>
  <c r="E219" i="12"/>
  <c r="U219" i="12" s="1"/>
  <c r="F219" i="12"/>
  <c r="V219" i="12" s="1"/>
  <c r="G219" i="12"/>
  <c r="W219" i="12" s="1"/>
  <c r="H219" i="12"/>
  <c r="X219" i="12" s="1"/>
  <c r="I219" i="12"/>
  <c r="Y219" i="12" s="1"/>
  <c r="J219" i="12"/>
  <c r="Z219" i="12" s="1"/>
  <c r="K219" i="12"/>
  <c r="AA219" i="12" s="1"/>
  <c r="L219" i="12"/>
  <c r="AB219" i="12" s="1"/>
  <c r="M219" i="12"/>
  <c r="AC219" i="12" s="1"/>
  <c r="N219" i="12"/>
  <c r="AD219" i="12" s="1"/>
  <c r="O219" i="12"/>
  <c r="AE219" i="12" s="1"/>
  <c r="D220" i="12"/>
  <c r="T220" i="12" s="1"/>
  <c r="E220" i="12"/>
  <c r="U220" i="12" s="1"/>
  <c r="F220" i="12"/>
  <c r="V220" i="12" s="1"/>
  <c r="G220" i="12"/>
  <c r="W220" i="12" s="1"/>
  <c r="H220" i="12"/>
  <c r="X220" i="12" s="1"/>
  <c r="I220" i="12"/>
  <c r="Y220" i="12" s="1"/>
  <c r="J220" i="12"/>
  <c r="Z220" i="12" s="1"/>
  <c r="K220" i="12"/>
  <c r="AA220" i="12" s="1"/>
  <c r="L220" i="12"/>
  <c r="AB220" i="12" s="1"/>
  <c r="M220" i="12"/>
  <c r="AC220" i="12" s="1"/>
  <c r="N220" i="12"/>
  <c r="AD220" i="12" s="1"/>
  <c r="O220" i="12"/>
  <c r="AE220" i="12" s="1"/>
  <c r="D221" i="12"/>
  <c r="T221" i="12" s="1"/>
  <c r="E221" i="12"/>
  <c r="U221" i="12" s="1"/>
  <c r="F221" i="12"/>
  <c r="V221" i="12" s="1"/>
  <c r="G221" i="12"/>
  <c r="W221" i="12" s="1"/>
  <c r="H221" i="12"/>
  <c r="X221" i="12" s="1"/>
  <c r="I221" i="12"/>
  <c r="Y221" i="12" s="1"/>
  <c r="J221" i="12"/>
  <c r="Z221" i="12" s="1"/>
  <c r="K221" i="12"/>
  <c r="AA221" i="12" s="1"/>
  <c r="L221" i="12"/>
  <c r="AB221" i="12" s="1"/>
  <c r="M221" i="12"/>
  <c r="AC221" i="12" s="1"/>
  <c r="N221" i="12"/>
  <c r="AD221" i="12" s="1"/>
  <c r="O221" i="12"/>
  <c r="AE221" i="12" s="1"/>
  <c r="D222" i="12"/>
  <c r="T222" i="12" s="1"/>
  <c r="E222" i="12"/>
  <c r="U222" i="12" s="1"/>
  <c r="F222" i="12"/>
  <c r="V222" i="12" s="1"/>
  <c r="G222" i="12"/>
  <c r="W222" i="12" s="1"/>
  <c r="H222" i="12"/>
  <c r="X222" i="12" s="1"/>
  <c r="I222" i="12"/>
  <c r="Y222" i="12" s="1"/>
  <c r="J222" i="12"/>
  <c r="Z222" i="12" s="1"/>
  <c r="K222" i="12"/>
  <c r="AA222" i="12" s="1"/>
  <c r="L222" i="12"/>
  <c r="AB222" i="12" s="1"/>
  <c r="M222" i="12"/>
  <c r="AC222" i="12" s="1"/>
  <c r="N222" i="12"/>
  <c r="AD222" i="12" s="1"/>
  <c r="O222" i="12"/>
  <c r="AE222" i="12" s="1"/>
  <c r="D223" i="12"/>
  <c r="T223" i="12" s="1"/>
  <c r="E223" i="12"/>
  <c r="U223" i="12" s="1"/>
  <c r="F223" i="12"/>
  <c r="V223" i="12" s="1"/>
  <c r="G223" i="12"/>
  <c r="W223" i="12" s="1"/>
  <c r="H223" i="12"/>
  <c r="X223" i="12" s="1"/>
  <c r="I223" i="12"/>
  <c r="Y223" i="12" s="1"/>
  <c r="J223" i="12"/>
  <c r="Z223" i="12" s="1"/>
  <c r="K223" i="12"/>
  <c r="AA223" i="12" s="1"/>
  <c r="L223" i="12"/>
  <c r="AB223" i="12" s="1"/>
  <c r="M223" i="12"/>
  <c r="AC223" i="12" s="1"/>
  <c r="N223" i="12"/>
  <c r="AD223" i="12" s="1"/>
  <c r="O223" i="12"/>
  <c r="AE223" i="12" s="1"/>
  <c r="D224" i="12"/>
  <c r="T224" i="12" s="1"/>
  <c r="E224" i="12"/>
  <c r="U224" i="12" s="1"/>
  <c r="F224" i="12"/>
  <c r="V224" i="12" s="1"/>
  <c r="G224" i="12"/>
  <c r="W224" i="12" s="1"/>
  <c r="H224" i="12"/>
  <c r="X224" i="12" s="1"/>
  <c r="I224" i="12"/>
  <c r="Y224" i="12" s="1"/>
  <c r="J224" i="12"/>
  <c r="Z224" i="12" s="1"/>
  <c r="K224" i="12"/>
  <c r="AA224" i="12" s="1"/>
  <c r="L224" i="12"/>
  <c r="AB224" i="12" s="1"/>
  <c r="M224" i="12"/>
  <c r="AC224" i="12" s="1"/>
  <c r="N224" i="12"/>
  <c r="AD224" i="12" s="1"/>
  <c r="O224" i="12"/>
  <c r="AE224" i="12" s="1"/>
  <c r="D225" i="12"/>
  <c r="T225" i="12" s="1"/>
  <c r="E225" i="12"/>
  <c r="U225" i="12" s="1"/>
  <c r="F225" i="12"/>
  <c r="V225" i="12" s="1"/>
  <c r="G225" i="12"/>
  <c r="W225" i="12" s="1"/>
  <c r="H225" i="12"/>
  <c r="X225" i="12" s="1"/>
  <c r="I225" i="12"/>
  <c r="Y225" i="12" s="1"/>
  <c r="J225" i="12"/>
  <c r="Z225" i="12" s="1"/>
  <c r="K225" i="12"/>
  <c r="AA225" i="12" s="1"/>
  <c r="L225" i="12"/>
  <c r="AB225" i="12" s="1"/>
  <c r="M225" i="12"/>
  <c r="AC225" i="12" s="1"/>
  <c r="N225" i="12"/>
  <c r="AD225" i="12" s="1"/>
  <c r="O225" i="12"/>
  <c r="AE225" i="12" s="1"/>
  <c r="D226" i="12"/>
  <c r="T226" i="12" s="1"/>
  <c r="E226" i="12"/>
  <c r="U226" i="12" s="1"/>
  <c r="F226" i="12"/>
  <c r="V226" i="12" s="1"/>
  <c r="G226" i="12"/>
  <c r="W226" i="12" s="1"/>
  <c r="H226" i="12"/>
  <c r="X226" i="12" s="1"/>
  <c r="I226" i="12"/>
  <c r="Y226" i="12" s="1"/>
  <c r="J226" i="12"/>
  <c r="Z226" i="12" s="1"/>
  <c r="K226" i="12"/>
  <c r="AA226" i="12" s="1"/>
  <c r="L226" i="12"/>
  <c r="AB226" i="12" s="1"/>
  <c r="M226" i="12"/>
  <c r="AC226" i="12" s="1"/>
  <c r="N226" i="12"/>
  <c r="AD226" i="12" s="1"/>
  <c r="O226" i="12"/>
  <c r="AE226" i="12" s="1"/>
  <c r="D227" i="12"/>
  <c r="T227" i="12" s="1"/>
  <c r="E227" i="12"/>
  <c r="U227" i="12" s="1"/>
  <c r="F227" i="12"/>
  <c r="V227" i="12" s="1"/>
  <c r="G227" i="12"/>
  <c r="W227" i="12" s="1"/>
  <c r="H227" i="12"/>
  <c r="X227" i="12" s="1"/>
  <c r="I227" i="12"/>
  <c r="Y227" i="12" s="1"/>
  <c r="J227" i="12"/>
  <c r="Z227" i="12" s="1"/>
  <c r="K227" i="12"/>
  <c r="AA227" i="12" s="1"/>
  <c r="L227" i="12"/>
  <c r="AB227" i="12" s="1"/>
  <c r="M227" i="12"/>
  <c r="AC227" i="12" s="1"/>
  <c r="N227" i="12"/>
  <c r="AD227" i="12" s="1"/>
  <c r="O227" i="12"/>
  <c r="AE227" i="12" s="1"/>
  <c r="D228" i="12"/>
  <c r="T228" i="12" s="1"/>
  <c r="E228" i="12"/>
  <c r="U228" i="12" s="1"/>
  <c r="F228" i="12"/>
  <c r="V228" i="12" s="1"/>
  <c r="G228" i="12"/>
  <c r="W228" i="12" s="1"/>
  <c r="H228" i="12"/>
  <c r="X228" i="12" s="1"/>
  <c r="I228" i="12"/>
  <c r="Y228" i="12" s="1"/>
  <c r="J228" i="12"/>
  <c r="Z228" i="12" s="1"/>
  <c r="K228" i="12"/>
  <c r="AA228" i="12" s="1"/>
  <c r="L228" i="12"/>
  <c r="AB228" i="12" s="1"/>
  <c r="M228" i="12"/>
  <c r="AC228" i="12" s="1"/>
  <c r="N228" i="12"/>
  <c r="AD228" i="12" s="1"/>
  <c r="O228" i="12"/>
  <c r="AE228" i="12" s="1"/>
  <c r="D229" i="12"/>
  <c r="T229" i="12" s="1"/>
  <c r="E229" i="12"/>
  <c r="U229" i="12" s="1"/>
  <c r="F229" i="12"/>
  <c r="V229" i="12" s="1"/>
  <c r="G229" i="12"/>
  <c r="W229" i="12" s="1"/>
  <c r="H229" i="12"/>
  <c r="X229" i="12" s="1"/>
  <c r="I229" i="12"/>
  <c r="Y229" i="12" s="1"/>
  <c r="J229" i="12"/>
  <c r="Z229" i="12" s="1"/>
  <c r="K229" i="12"/>
  <c r="AA229" i="12" s="1"/>
  <c r="L229" i="12"/>
  <c r="AB229" i="12" s="1"/>
  <c r="M229" i="12"/>
  <c r="AC229" i="12" s="1"/>
  <c r="N229" i="12"/>
  <c r="AD229" i="12" s="1"/>
  <c r="O229" i="12"/>
  <c r="AE229" i="12" s="1"/>
  <c r="D230" i="12"/>
  <c r="T230" i="12" s="1"/>
  <c r="E230" i="12"/>
  <c r="U230" i="12" s="1"/>
  <c r="F230" i="12"/>
  <c r="V230" i="12" s="1"/>
  <c r="G230" i="12"/>
  <c r="W230" i="12" s="1"/>
  <c r="H230" i="12"/>
  <c r="X230" i="12" s="1"/>
  <c r="I230" i="12"/>
  <c r="Y230" i="12" s="1"/>
  <c r="J230" i="12"/>
  <c r="Z230" i="12" s="1"/>
  <c r="K230" i="12"/>
  <c r="AA230" i="12" s="1"/>
  <c r="L230" i="12"/>
  <c r="AB230" i="12" s="1"/>
  <c r="M230" i="12"/>
  <c r="AC230" i="12" s="1"/>
  <c r="N230" i="12"/>
  <c r="AD230" i="12" s="1"/>
  <c r="O230" i="12"/>
  <c r="AE230" i="12" s="1"/>
  <c r="D231" i="12"/>
  <c r="T231" i="12" s="1"/>
  <c r="E231" i="12"/>
  <c r="U231" i="12" s="1"/>
  <c r="F231" i="12"/>
  <c r="V231" i="12" s="1"/>
  <c r="G231" i="12"/>
  <c r="W231" i="12" s="1"/>
  <c r="H231" i="12"/>
  <c r="X231" i="12" s="1"/>
  <c r="I231" i="12"/>
  <c r="Y231" i="12" s="1"/>
  <c r="J231" i="12"/>
  <c r="Z231" i="12" s="1"/>
  <c r="K231" i="12"/>
  <c r="AA231" i="12" s="1"/>
  <c r="L231" i="12"/>
  <c r="AB231" i="12" s="1"/>
  <c r="M231" i="12"/>
  <c r="AC231" i="12" s="1"/>
  <c r="N231" i="12"/>
  <c r="AD231" i="12" s="1"/>
  <c r="O231" i="12"/>
  <c r="AE231" i="12" s="1"/>
  <c r="D232" i="12"/>
  <c r="T232" i="12" s="1"/>
  <c r="E232" i="12"/>
  <c r="U232" i="12" s="1"/>
  <c r="F232" i="12"/>
  <c r="V232" i="12" s="1"/>
  <c r="G232" i="12"/>
  <c r="W232" i="12" s="1"/>
  <c r="H232" i="12"/>
  <c r="X232" i="12" s="1"/>
  <c r="I232" i="12"/>
  <c r="Y232" i="12" s="1"/>
  <c r="J232" i="12"/>
  <c r="Z232" i="12" s="1"/>
  <c r="K232" i="12"/>
  <c r="AA232" i="12" s="1"/>
  <c r="L232" i="12"/>
  <c r="AB232" i="12" s="1"/>
  <c r="M232" i="12"/>
  <c r="AC232" i="12" s="1"/>
  <c r="N232" i="12"/>
  <c r="AD232" i="12" s="1"/>
  <c r="O232" i="12"/>
  <c r="AE232" i="12" s="1"/>
  <c r="D233" i="12"/>
  <c r="T233" i="12" s="1"/>
  <c r="E233" i="12"/>
  <c r="U233" i="12" s="1"/>
  <c r="F233" i="12"/>
  <c r="V233" i="12" s="1"/>
  <c r="G233" i="12"/>
  <c r="W233" i="12" s="1"/>
  <c r="H233" i="12"/>
  <c r="X233" i="12" s="1"/>
  <c r="I233" i="12"/>
  <c r="Y233" i="12" s="1"/>
  <c r="J233" i="12"/>
  <c r="Z233" i="12" s="1"/>
  <c r="K233" i="12"/>
  <c r="AA233" i="12" s="1"/>
  <c r="L233" i="12"/>
  <c r="AB233" i="12" s="1"/>
  <c r="M233" i="12"/>
  <c r="AC233" i="12" s="1"/>
  <c r="N233" i="12"/>
  <c r="AD233" i="12" s="1"/>
  <c r="O233" i="12"/>
  <c r="AE233" i="12" s="1"/>
  <c r="E205" i="12"/>
  <c r="U205" i="12" s="1"/>
  <c r="F205" i="12"/>
  <c r="V205" i="12" s="1"/>
  <c r="G205" i="12"/>
  <c r="W205" i="12" s="1"/>
  <c r="H205" i="12"/>
  <c r="X205" i="12" s="1"/>
  <c r="I205" i="12"/>
  <c r="Y205" i="12" s="1"/>
  <c r="J205" i="12"/>
  <c r="Z205" i="12" s="1"/>
  <c r="K205" i="12"/>
  <c r="AA205" i="12" s="1"/>
  <c r="L205" i="12"/>
  <c r="AB205" i="12" s="1"/>
  <c r="M205" i="12"/>
  <c r="AC205" i="12" s="1"/>
  <c r="N205" i="12"/>
  <c r="AD205" i="12" s="1"/>
  <c r="O205" i="12"/>
  <c r="AE205" i="12" s="1"/>
  <c r="D205" i="12"/>
  <c r="T205" i="12" s="1"/>
  <c r="D172" i="12"/>
  <c r="T172" i="12" s="1"/>
  <c r="E172" i="12"/>
  <c r="U172" i="12" s="1"/>
  <c r="F172" i="12"/>
  <c r="V172" i="12" s="1"/>
  <c r="G172" i="12"/>
  <c r="W172" i="12" s="1"/>
  <c r="H172" i="12"/>
  <c r="X172" i="12" s="1"/>
  <c r="I172" i="12"/>
  <c r="Y172" i="12" s="1"/>
  <c r="J172" i="12"/>
  <c r="Z172" i="12" s="1"/>
  <c r="K172" i="12"/>
  <c r="AA172" i="12" s="1"/>
  <c r="L172" i="12"/>
  <c r="AB172" i="12" s="1"/>
  <c r="M172" i="12"/>
  <c r="AC172" i="12" s="1"/>
  <c r="N172" i="12"/>
  <c r="AD172" i="12" s="1"/>
  <c r="O172" i="12"/>
  <c r="AE172" i="12" s="1"/>
  <c r="D173" i="12"/>
  <c r="T173" i="12" s="1"/>
  <c r="E173" i="12"/>
  <c r="U173" i="12" s="1"/>
  <c r="F173" i="12"/>
  <c r="V173" i="12" s="1"/>
  <c r="G173" i="12"/>
  <c r="W173" i="12" s="1"/>
  <c r="H173" i="12"/>
  <c r="X173" i="12" s="1"/>
  <c r="I173" i="12"/>
  <c r="Y173" i="12" s="1"/>
  <c r="J173" i="12"/>
  <c r="Z173" i="12" s="1"/>
  <c r="K173" i="12"/>
  <c r="AA173" i="12" s="1"/>
  <c r="L173" i="12"/>
  <c r="AB173" i="12" s="1"/>
  <c r="M173" i="12"/>
  <c r="AC173" i="12" s="1"/>
  <c r="N173" i="12"/>
  <c r="AD173" i="12" s="1"/>
  <c r="O173" i="12"/>
  <c r="AE173" i="12" s="1"/>
  <c r="D174" i="12"/>
  <c r="T174" i="12" s="1"/>
  <c r="E174" i="12"/>
  <c r="U174" i="12" s="1"/>
  <c r="F174" i="12"/>
  <c r="V174" i="12" s="1"/>
  <c r="G174" i="12"/>
  <c r="W174" i="12" s="1"/>
  <c r="H174" i="12"/>
  <c r="X174" i="12" s="1"/>
  <c r="I174" i="12"/>
  <c r="Y174" i="12" s="1"/>
  <c r="J174" i="12"/>
  <c r="Z174" i="12" s="1"/>
  <c r="K174" i="12"/>
  <c r="AA174" i="12" s="1"/>
  <c r="L174" i="12"/>
  <c r="AB174" i="12" s="1"/>
  <c r="M174" i="12"/>
  <c r="AC174" i="12" s="1"/>
  <c r="N174" i="12"/>
  <c r="AD174" i="12" s="1"/>
  <c r="O174" i="12"/>
  <c r="AE174" i="12" s="1"/>
  <c r="D175" i="12"/>
  <c r="T175" i="12" s="1"/>
  <c r="E175" i="12"/>
  <c r="U175" i="12" s="1"/>
  <c r="F175" i="12"/>
  <c r="V175" i="12" s="1"/>
  <c r="G175" i="12"/>
  <c r="W175" i="12" s="1"/>
  <c r="H175" i="12"/>
  <c r="X175" i="12" s="1"/>
  <c r="I175" i="12"/>
  <c r="Y175" i="12" s="1"/>
  <c r="J175" i="12"/>
  <c r="Z175" i="12" s="1"/>
  <c r="K175" i="12"/>
  <c r="AA175" i="12" s="1"/>
  <c r="L175" i="12"/>
  <c r="AB175" i="12" s="1"/>
  <c r="M175" i="12"/>
  <c r="AC175" i="12" s="1"/>
  <c r="N175" i="12"/>
  <c r="AD175" i="12" s="1"/>
  <c r="O175" i="12"/>
  <c r="AE175" i="12" s="1"/>
  <c r="D176" i="12"/>
  <c r="T176" i="12" s="1"/>
  <c r="E176" i="12"/>
  <c r="U176" i="12" s="1"/>
  <c r="F176" i="12"/>
  <c r="V176" i="12" s="1"/>
  <c r="G176" i="12"/>
  <c r="W176" i="12" s="1"/>
  <c r="H176" i="12"/>
  <c r="X176" i="12" s="1"/>
  <c r="I176" i="12"/>
  <c r="Y176" i="12" s="1"/>
  <c r="J176" i="12"/>
  <c r="Z176" i="12" s="1"/>
  <c r="K176" i="12"/>
  <c r="AA176" i="12" s="1"/>
  <c r="L176" i="12"/>
  <c r="AB176" i="12" s="1"/>
  <c r="M176" i="12"/>
  <c r="AC176" i="12" s="1"/>
  <c r="N176" i="12"/>
  <c r="AD176" i="12" s="1"/>
  <c r="O176" i="12"/>
  <c r="AE176" i="12" s="1"/>
  <c r="D177" i="12"/>
  <c r="T177" i="12" s="1"/>
  <c r="E177" i="12"/>
  <c r="U177" i="12" s="1"/>
  <c r="F177" i="12"/>
  <c r="V177" i="12" s="1"/>
  <c r="G177" i="12"/>
  <c r="W177" i="12" s="1"/>
  <c r="H177" i="12"/>
  <c r="X177" i="12" s="1"/>
  <c r="I177" i="12"/>
  <c r="Y177" i="12" s="1"/>
  <c r="J177" i="12"/>
  <c r="Z177" i="12" s="1"/>
  <c r="K177" i="12"/>
  <c r="AA177" i="12" s="1"/>
  <c r="L177" i="12"/>
  <c r="AB177" i="12" s="1"/>
  <c r="M177" i="12"/>
  <c r="AC177" i="12" s="1"/>
  <c r="N177" i="12"/>
  <c r="AD177" i="12" s="1"/>
  <c r="O177" i="12"/>
  <c r="AE177" i="12" s="1"/>
  <c r="D178" i="12"/>
  <c r="T178" i="12" s="1"/>
  <c r="E178" i="12"/>
  <c r="U178" i="12" s="1"/>
  <c r="F178" i="12"/>
  <c r="V178" i="12" s="1"/>
  <c r="G178" i="12"/>
  <c r="W178" i="12" s="1"/>
  <c r="H178" i="12"/>
  <c r="X178" i="12" s="1"/>
  <c r="I178" i="12"/>
  <c r="Y178" i="12" s="1"/>
  <c r="J178" i="12"/>
  <c r="Z178" i="12" s="1"/>
  <c r="K178" i="12"/>
  <c r="AA178" i="12" s="1"/>
  <c r="L178" i="12"/>
  <c r="AB178" i="12" s="1"/>
  <c r="M178" i="12"/>
  <c r="AC178" i="12" s="1"/>
  <c r="N178" i="12"/>
  <c r="AD178" i="12" s="1"/>
  <c r="O178" i="12"/>
  <c r="AE178" i="12" s="1"/>
  <c r="D179" i="12"/>
  <c r="T179" i="12" s="1"/>
  <c r="E179" i="12"/>
  <c r="U179" i="12" s="1"/>
  <c r="F179" i="12"/>
  <c r="V179" i="12" s="1"/>
  <c r="G179" i="12"/>
  <c r="W179" i="12" s="1"/>
  <c r="H179" i="12"/>
  <c r="X179" i="12" s="1"/>
  <c r="I179" i="12"/>
  <c r="Y179" i="12" s="1"/>
  <c r="J179" i="12"/>
  <c r="Z179" i="12" s="1"/>
  <c r="K179" i="12"/>
  <c r="AA179" i="12" s="1"/>
  <c r="L179" i="12"/>
  <c r="AB179" i="12" s="1"/>
  <c r="M179" i="12"/>
  <c r="AC179" i="12" s="1"/>
  <c r="N179" i="12"/>
  <c r="AD179" i="12" s="1"/>
  <c r="O179" i="12"/>
  <c r="AE179" i="12" s="1"/>
  <c r="D180" i="12"/>
  <c r="T180" i="12" s="1"/>
  <c r="E180" i="12"/>
  <c r="U180" i="12" s="1"/>
  <c r="F180" i="12"/>
  <c r="V180" i="12" s="1"/>
  <c r="G180" i="12"/>
  <c r="W180" i="12" s="1"/>
  <c r="H180" i="12"/>
  <c r="X180" i="12" s="1"/>
  <c r="I180" i="12"/>
  <c r="Y180" i="12" s="1"/>
  <c r="J180" i="12"/>
  <c r="Z180" i="12" s="1"/>
  <c r="K180" i="12"/>
  <c r="AA180" i="12" s="1"/>
  <c r="L180" i="12"/>
  <c r="AB180" i="12" s="1"/>
  <c r="M180" i="12"/>
  <c r="AC180" i="12" s="1"/>
  <c r="N180" i="12"/>
  <c r="AD180" i="12" s="1"/>
  <c r="O180" i="12"/>
  <c r="AE180" i="12" s="1"/>
  <c r="D181" i="12"/>
  <c r="T181" i="12" s="1"/>
  <c r="E181" i="12"/>
  <c r="U181" i="12" s="1"/>
  <c r="F181" i="12"/>
  <c r="V181" i="12" s="1"/>
  <c r="G181" i="12"/>
  <c r="W181" i="12" s="1"/>
  <c r="H181" i="12"/>
  <c r="X181" i="12" s="1"/>
  <c r="I181" i="12"/>
  <c r="Y181" i="12" s="1"/>
  <c r="J181" i="12"/>
  <c r="Z181" i="12" s="1"/>
  <c r="K181" i="12"/>
  <c r="AA181" i="12" s="1"/>
  <c r="L181" i="12"/>
  <c r="AB181" i="12" s="1"/>
  <c r="M181" i="12"/>
  <c r="AC181" i="12" s="1"/>
  <c r="N181" i="12"/>
  <c r="AD181" i="12" s="1"/>
  <c r="O181" i="12"/>
  <c r="AE181" i="12" s="1"/>
  <c r="D182" i="12"/>
  <c r="T182" i="12" s="1"/>
  <c r="E182" i="12"/>
  <c r="U182" i="12" s="1"/>
  <c r="F182" i="12"/>
  <c r="V182" i="12" s="1"/>
  <c r="G182" i="12"/>
  <c r="W182" i="12" s="1"/>
  <c r="H182" i="12"/>
  <c r="X182" i="12" s="1"/>
  <c r="I182" i="12"/>
  <c r="Y182" i="12" s="1"/>
  <c r="J182" i="12"/>
  <c r="Z182" i="12" s="1"/>
  <c r="K182" i="12"/>
  <c r="AA182" i="12" s="1"/>
  <c r="L182" i="12"/>
  <c r="AB182" i="12" s="1"/>
  <c r="M182" i="12"/>
  <c r="AC182" i="12" s="1"/>
  <c r="N182" i="12"/>
  <c r="AD182" i="12" s="1"/>
  <c r="O182" i="12"/>
  <c r="AE182" i="12" s="1"/>
  <c r="D183" i="12"/>
  <c r="T183" i="12" s="1"/>
  <c r="E183" i="12"/>
  <c r="U183" i="12" s="1"/>
  <c r="F183" i="12"/>
  <c r="V183" i="12" s="1"/>
  <c r="G183" i="12"/>
  <c r="W183" i="12" s="1"/>
  <c r="H183" i="12"/>
  <c r="X183" i="12" s="1"/>
  <c r="I183" i="12"/>
  <c r="Y183" i="12" s="1"/>
  <c r="J183" i="12"/>
  <c r="Z183" i="12" s="1"/>
  <c r="K183" i="12"/>
  <c r="AA183" i="12" s="1"/>
  <c r="L183" i="12"/>
  <c r="AB183" i="12" s="1"/>
  <c r="M183" i="12"/>
  <c r="AC183" i="12" s="1"/>
  <c r="N183" i="12"/>
  <c r="AD183" i="12" s="1"/>
  <c r="O183" i="12"/>
  <c r="AE183" i="12" s="1"/>
  <c r="D184" i="12"/>
  <c r="T184" i="12" s="1"/>
  <c r="E184" i="12"/>
  <c r="U184" i="12" s="1"/>
  <c r="F184" i="12"/>
  <c r="V184" i="12" s="1"/>
  <c r="G184" i="12"/>
  <c r="W184" i="12" s="1"/>
  <c r="H184" i="12"/>
  <c r="X184" i="12" s="1"/>
  <c r="I184" i="12"/>
  <c r="Y184" i="12" s="1"/>
  <c r="J184" i="12"/>
  <c r="Z184" i="12" s="1"/>
  <c r="K184" i="12"/>
  <c r="AA184" i="12" s="1"/>
  <c r="L184" i="12"/>
  <c r="AB184" i="12" s="1"/>
  <c r="M184" i="12"/>
  <c r="AC184" i="12" s="1"/>
  <c r="N184" i="12"/>
  <c r="AD184" i="12" s="1"/>
  <c r="O184" i="12"/>
  <c r="AE184" i="12" s="1"/>
  <c r="D185" i="12"/>
  <c r="T185" i="12" s="1"/>
  <c r="E185" i="12"/>
  <c r="U185" i="12" s="1"/>
  <c r="F185" i="12"/>
  <c r="V185" i="12" s="1"/>
  <c r="G185" i="12"/>
  <c r="W185" i="12" s="1"/>
  <c r="H185" i="12"/>
  <c r="X185" i="12" s="1"/>
  <c r="I185" i="12"/>
  <c r="Y185" i="12" s="1"/>
  <c r="J185" i="12"/>
  <c r="Z185" i="12" s="1"/>
  <c r="K185" i="12"/>
  <c r="AA185" i="12" s="1"/>
  <c r="L185" i="12"/>
  <c r="AB185" i="12" s="1"/>
  <c r="M185" i="12"/>
  <c r="AC185" i="12" s="1"/>
  <c r="N185" i="12"/>
  <c r="AD185" i="12" s="1"/>
  <c r="O185" i="12"/>
  <c r="AE185" i="12" s="1"/>
  <c r="D186" i="12"/>
  <c r="T186" i="12" s="1"/>
  <c r="E186" i="12"/>
  <c r="U186" i="12" s="1"/>
  <c r="F186" i="12"/>
  <c r="V186" i="12" s="1"/>
  <c r="G186" i="12"/>
  <c r="W186" i="12" s="1"/>
  <c r="H186" i="12"/>
  <c r="X186" i="12" s="1"/>
  <c r="I186" i="12"/>
  <c r="Y186" i="12" s="1"/>
  <c r="J186" i="12"/>
  <c r="Z186" i="12" s="1"/>
  <c r="K186" i="12"/>
  <c r="AA186" i="12" s="1"/>
  <c r="L186" i="12"/>
  <c r="AB186" i="12" s="1"/>
  <c r="M186" i="12"/>
  <c r="AC186" i="12" s="1"/>
  <c r="N186" i="12"/>
  <c r="AD186" i="12" s="1"/>
  <c r="O186" i="12"/>
  <c r="AE186" i="12" s="1"/>
  <c r="D187" i="12"/>
  <c r="T187" i="12" s="1"/>
  <c r="E187" i="12"/>
  <c r="U187" i="12" s="1"/>
  <c r="F187" i="12"/>
  <c r="V187" i="12" s="1"/>
  <c r="G187" i="12"/>
  <c r="W187" i="12" s="1"/>
  <c r="H187" i="12"/>
  <c r="X187" i="12" s="1"/>
  <c r="I187" i="12"/>
  <c r="Y187" i="12" s="1"/>
  <c r="J187" i="12"/>
  <c r="Z187" i="12" s="1"/>
  <c r="K187" i="12"/>
  <c r="AA187" i="12" s="1"/>
  <c r="L187" i="12"/>
  <c r="AB187" i="12" s="1"/>
  <c r="M187" i="12"/>
  <c r="AC187" i="12" s="1"/>
  <c r="N187" i="12"/>
  <c r="AD187" i="12" s="1"/>
  <c r="O187" i="12"/>
  <c r="AE187" i="12" s="1"/>
  <c r="D188" i="12"/>
  <c r="T188" i="12" s="1"/>
  <c r="E188" i="12"/>
  <c r="U188" i="12" s="1"/>
  <c r="F188" i="12"/>
  <c r="V188" i="12" s="1"/>
  <c r="G188" i="12"/>
  <c r="W188" i="12" s="1"/>
  <c r="H188" i="12"/>
  <c r="X188" i="12" s="1"/>
  <c r="I188" i="12"/>
  <c r="Y188" i="12" s="1"/>
  <c r="J188" i="12"/>
  <c r="Z188" i="12" s="1"/>
  <c r="K188" i="12"/>
  <c r="AA188" i="12" s="1"/>
  <c r="L188" i="12"/>
  <c r="AB188" i="12" s="1"/>
  <c r="M188" i="12"/>
  <c r="AC188" i="12" s="1"/>
  <c r="N188" i="12"/>
  <c r="AD188" i="12" s="1"/>
  <c r="O188" i="12"/>
  <c r="AE188" i="12" s="1"/>
  <c r="D189" i="12"/>
  <c r="T189" i="12" s="1"/>
  <c r="E189" i="12"/>
  <c r="U189" i="12" s="1"/>
  <c r="F189" i="12"/>
  <c r="V189" i="12" s="1"/>
  <c r="G189" i="12"/>
  <c r="W189" i="12" s="1"/>
  <c r="H189" i="12"/>
  <c r="X189" i="12" s="1"/>
  <c r="I189" i="12"/>
  <c r="Y189" i="12" s="1"/>
  <c r="J189" i="12"/>
  <c r="Z189" i="12" s="1"/>
  <c r="K189" i="12"/>
  <c r="AA189" i="12" s="1"/>
  <c r="L189" i="12"/>
  <c r="AB189" i="12" s="1"/>
  <c r="M189" i="12"/>
  <c r="AC189" i="12" s="1"/>
  <c r="N189" i="12"/>
  <c r="AD189" i="12" s="1"/>
  <c r="O189" i="12"/>
  <c r="AE189" i="12" s="1"/>
  <c r="D190" i="12"/>
  <c r="T190" i="12" s="1"/>
  <c r="E190" i="12"/>
  <c r="U190" i="12" s="1"/>
  <c r="F190" i="12"/>
  <c r="V190" i="12" s="1"/>
  <c r="G190" i="12"/>
  <c r="W190" i="12" s="1"/>
  <c r="H190" i="12"/>
  <c r="X190" i="12" s="1"/>
  <c r="I190" i="12"/>
  <c r="Y190" i="12" s="1"/>
  <c r="J190" i="12"/>
  <c r="Z190" i="12" s="1"/>
  <c r="K190" i="12"/>
  <c r="AA190" i="12" s="1"/>
  <c r="L190" i="12"/>
  <c r="AB190" i="12" s="1"/>
  <c r="M190" i="12"/>
  <c r="AC190" i="12" s="1"/>
  <c r="N190" i="12"/>
  <c r="AD190" i="12" s="1"/>
  <c r="O190" i="12"/>
  <c r="AE190" i="12" s="1"/>
  <c r="D191" i="12"/>
  <c r="T191" i="12" s="1"/>
  <c r="E191" i="12"/>
  <c r="U191" i="12" s="1"/>
  <c r="F191" i="12"/>
  <c r="V191" i="12" s="1"/>
  <c r="G191" i="12"/>
  <c r="W191" i="12" s="1"/>
  <c r="H191" i="12"/>
  <c r="X191" i="12" s="1"/>
  <c r="I191" i="12"/>
  <c r="Y191" i="12" s="1"/>
  <c r="J191" i="12"/>
  <c r="Z191" i="12" s="1"/>
  <c r="K191" i="12"/>
  <c r="AA191" i="12" s="1"/>
  <c r="L191" i="12"/>
  <c r="AB191" i="12" s="1"/>
  <c r="M191" i="12"/>
  <c r="AC191" i="12" s="1"/>
  <c r="N191" i="12"/>
  <c r="AD191" i="12" s="1"/>
  <c r="O191" i="12"/>
  <c r="AE191" i="12" s="1"/>
  <c r="D192" i="12"/>
  <c r="T192" i="12" s="1"/>
  <c r="E192" i="12"/>
  <c r="U192" i="12" s="1"/>
  <c r="F192" i="12"/>
  <c r="V192" i="12" s="1"/>
  <c r="G192" i="12"/>
  <c r="W192" i="12" s="1"/>
  <c r="H192" i="12"/>
  <c r="X192" i="12" s="1"/>
  <c r="I192" i="12"/>
  <c r="Y192" i="12" s="1"/>
  <c r="J192" i="12"/>
  <c r="Z192" i="12" s="1"/>
  <c r="K192" i="12"/>
  <c r="AA192" i="12" s="1"/>
  <c r="L192" i="12"/>
  <c r="AB192" i="12" s="1"/>
  <c r="M192" i="12"/>
  <c r="AC192" i="12" s="1"/>
  <c r="N192" i="12"/>
  <c r="AD192" i="12" s="1"/>
  <c r="O192" i="12"/>
  <c r="AE192" i="12" s="1"/>
  <c r="D193" i="12"/>
  <c r="T193" i="12" s="1"/>
  <c r="E193" i="12"/>
  <c r="U193" i="12" s="1"/>
  <c r="F193" i="12"/>
  <c r="V193" i="12" s="1"/>
  <c r="G193" i="12"/>
  <c r="W193" i="12" s="1"/>
  <c r="H193" i="12"/>
  <c r="X193" i="12" s="1"/>
  <c r="I193" i="12"/>
  <c r="Y193" i="12" s="1"/>
  <c r="J193" i="12"/>
  <c r="Z193" i="12" s="1"/>
  <c r="K193" i="12"/>
  <c r="AA193" i="12" s="1"/>
  <c r="L193" i="12"/>
  <c r="AB193" i="12" s="1"/>
  <c r="M193" i="12"/>
  <c r="AC193" i="12" s="1"/>
  <c r="N193" i="12"/>
  <c r="AD193" i="12" s="1"/>
  <c r="O193" i="12"/>
  <c r="AE193" i="12" s="1"/>
  <c r="D194" i="12"/>
  <c r="T194" i="12" s="1"/>
  <c r="E194" i="12"/>
  <c r="U194" i="12" s="1"/>
  <c r="F194" i="12"/>
  <c r="V194" i="12" s="1"/>
  <c r="G194" i="12"/>
  <c r="W194" i="12" s="1"/>
  <c r="H194" i="12"/>
  <c r="X194" i="12" s="1"/>
  <c r="I194" i="12"/>
  <c r="Y194" i="12" s="1"/>
  <c r="J194" i="12"/>
  <c r="Z194" i="12" s="1"/>
  <c r="K194" i="12"/>
  <c r="AA194" i="12" s="1"/>
  <c r="L194" i="12"/>
  <c r="AB194" i="12" s="1"/>
  <c r="M194" i="12"/>
  <c r="AC194" i="12" s="1"/>
  <c r="N194" i="12"/>
  <c r="AD194" i="12" s="1"/>
  <c r="O194" i="12"/>
  <c r="AE194" i="12" s="1"/>
  <c r="D195" i="12"/>
  <c r="T195" i="12" s="1"/>
  <c r="E195" i="12"/>
  <c r="U195" i="12" s="1"/>
  <c r="F195" i="12"/>
  <c r="V195" i="12" s="1"/>
  <c r="G195" i="12"/>
  <c r="W195" i="12" s="1"/>
  <c r="H195" i="12"/>
  <c r="X195" i="12" s="1"/>
  <c r="I195" i="12"/>
  <c r="Y195" i="12" s="1"/>
  <c r="J195" i="12"/>
  <c r="Z195" i="12" s="1"/>
  <c r="K195" i="12"/>
  <c r="AA195" i="12" s="1"/>
  <c r="L195" i="12"/>
  <c r="AB195" i="12" s="1"/>
  <c r="M195" i="12"/>
  <c r="AC195" i="12" s="1"/>
  <c r="N195" i="12"/>
  <c r="AD195" i="12" s="1"/>
  <c r="O195" i="12"/>
  <c r="AE195" i="12" s="1"/>
  <c r="D196" i="12"/>
  <c r="T196" i="12" s="1"/>
  <c r="E196" i="12"/>
  <c r="U196" i="12" s="1"/>
  <c r="F196" i="12"/>
  <c r="V196" i="12" s="1"/>
  <c r="G196" i="12"/>
  <c r="W196" i="12" s="1"/>
  <c r="H196" i="12"/>
  <c r="X196" i="12" s="1"/>
  <c r="I196" i="12"/>
  <c r="Y196" i="12" s="1"/>
  <c r="J196" i="12"/>
  <c r="Z196" i="12" s="1"/>
  <c r="K196" i="12"/>
  <c r="AA196" i="12" s="1"/>
  <c r="L196" i="12"/>
  <c r="AB196" i="12" s="1"/>
  <c r="M196" i="12"/>
  <c r="AC196" i="12" s="1"/>
  <c r="N196" i="12"/>
  <c r="AD196" i="12" s="1"/>
  <c r="O196" i="12"/>
  <c r="AE196" i="12" s="1"/>
  <c r="D197" i="12"/>
  <c r="T197" i="12" s="1"/>
  <c r="E197" i="12"/>
  <c r="U197" i="12" s="1"/>
  <c r="F197" i="12"/>
  <c r="V197" i="12" s="1"/>
  <c r="G197" i="12"/>
  <c r="W197" i="12" s="1"/>
  <c r="H197" i="12"/>
  <c r="X197" i="12" s="1"/>
  <c r="I197" i="12"/>
  <c r="Y197" i="12" s="1"/>
  <c r="J197" i="12"/>
  <c r="Z197" i="12" s="1"/>
  <c r="K197" i="12"/>
  <c r="AA197" i="12" s="1"/>
  <c r="L197" i="12"/>
  <c r="AB197" i="12" s="1"/>
  <c r="M197" i="12"/>
  <c r="AC197" i="12" s="1"/>
  <c r="N197" i="12"/>
  <c r="AD197" i="12" s="1"/>
  <c r="O197" i="12"/>
  <c r="AE197" i="12" s="1"/>
  <c r="D198" i="12"/>
  <c r="T198" i="12" s="1"/>
  <c r="E198" i="12"/>
  <c r="U198" i="12" s="1"/>
  <c r="F198" i="12"/>
  <c r="V198" i="12" s="1"/>
  <c r="G198" i="12"/>
  <c r="W198" i="12" s="1"/>
  <c r="H198" i="12"/>
  <c r="X198" i="12" s="1"/>
  <c r="I198" i="12"/>
  <c r="Y198" i="12" s="1"/>
  <c r="J198" i="12"/>
  <c r="Z198" i="12" s="1"/>
  <c r="K198" i="12"/>
  <c r="AA198" i="12" s="1"/>
  <c r="L198" i="12"/>
  <c r="AB198" i="12" s="1"/>
  <c r="M198" i="12"/>
  <c r="AC198" i="12" s="1"/>
  <c r="N198" i="12"/>
  <c r="AD198" i="12" s="1"/>
  <c r="O198" i="12"/>
  <c r="AE198" i="12" s="1"/>
  <c r="D199" i="12"/>
  <c r="T199" i="12" s="1"/>
  <c r="E199" i="12"/>
  <c r="U199" i="12" s="1"/>
  <c r="F199" i="12"/>
  <c r="V199" i="12" s="1"/>
  <c r="G199" i="12"/>
  <c r="W199" i="12" s="1"/>
  <c r="H199" i="12"/>
  <c r="X199" i="12" s="1"/>
  <c r="I199" i="12"/>
  <c r="Y199" i="12" s="1"/>
  <c r="J199" i="12"/>
  <c r="Z199" i="12" s="1"/>
  <c r="K199" i="12"/>
  <c r="AA199" i="12" s="1"/>
  <c r="L199" i="12"/>
  <c r="AB199" i="12" s="1"/>
  <c r="M199" i="12"/>
  <c r="AC199" i="12" s="1"/>
  <c r="N199" i="12"/>
  <c r="AD199" i="12" s="1"/>
  <c r="O199" i="12"/>
  <c r="AE199" i="12" s="1"/>
  <c r="E171" i="12"/>
  <c r="U171" i="12" s="1"/>
  <c r="F171" i="12"/>
  <c r="V171" i="12" s="1"/>
  <c r="G171" i="12"/>
  <c r="W171" i="12" s="1"/>
  <c r="H171" i="12"/>
  <c r="X171" i="12" s="1"/>
  <c r="I171" i="12"/>
  <c r="Y171" i="12" s="1"/>
  <c r="J171" i="12"/>
  <c r="Z171" i="12" s="1"/>
  <c r="K171" i="12"/>
  <c r="AA171" i="12" s="1"/>
  <c r="L171" i="12"/>
  <c r="AB171" i="12" s="1"/>
  <c r="M171" i="12"/>
  <c r="AC171" i="12" s="1"/>
  <c r="N171" i="12"/>
  <c r="AD171" i="12" s="1"/>
  <c r="O171" i="12"/>
  <c r="AE171" i="12" s="1"/>
  <c r="D171" i="12"/>
  <c r="T171" i="12" s="1"/>
  <c r="D141" i="12"/>
  <c r="T141" i="12" s="1"/>
  <c r="D142" i="12"/>
  <c r="T142" i="12" s="1"/>
  <c r="E142" i="12"/>
  <c r="U142" i="12" s="1"/>
  <c r="F142" i="12"/>
  <c r="V142" i="12" s="1"/>
  <c r="G142" i="12"/>
  <c r="W142" i="12" s="1"/>
  <c r="H142" i="12"/>
  <c r="X142" i="12" s="1"/>
  <c r="I142" i="12"/>
  <c r="Y142" i="12" s="1"/>
  <c r="J142" i="12"/>
  <c r="Z142" i="12" s="1"/>
  <c r="K142" i="12"/>
  <c r="AA142" i="12" s="1"/>
  <c r="L142" i="12"/>
  <c r="AB142" i="12" s="1"/>
  <c r="M142" i="12"/>
  <c r="AC142" i="12" s="1"/>
  <c r="N142" i="12"/>
  <c r="AD142" i="12" s="1"/>
  <c r="O142" i="12"/>
  <c r="AE142" i="12" s="1"/>
  <c r="D143" i="12"/>
  <c r="T143" i="12" s="1"/>
  <c r="E143" i="12"/>
  <c r="U143" i="12" s="1"/>
  <c r="F143" i="12"/>
  <c r="V143" i="12" s="1"/>
  <c r="G143" i="12"/>
  <c r="W143" i="12" s="1"/>
  <c r="H143" i="12"/>
  <c r="X143" i="12" s="1"/>
  <c r="I143" i="12"/>
  <c r="Y143" i="12" s="1"/>
  <c r="J143" i="12"/>
  <c r="Z143" i="12" s="1"/>
  <c r="K143" i="12"/>
  <c r="AA143" i="12" s="1"/>
  <c r="L143" i="12"/>
  <c r="AB143" i="12" s="1"/>
  <c r="M143" i="12"/>
  <c r="AC143" i="12" s="1"/>
  <c r="N143" i="12"/>
  <c r="AD143" i="12" s="1"/>
  <c r="O143" i="12"/>
  <c r="AE143" i="12" s="1"/>
  <c r="D144" i="12"/>
  <c r="T144" i="12" s="1"/>
  <c r="E144" i="12"/>
  <c r="U144" i="12" s="1"/>
  <c r="F144" i="12"/>
  <c r="V144" i="12" s="1"/>
  <c r="G144" i="12"/>
  <c r="W144" i="12" s="1"/>
  <c r="H144" i="12"/>
  <c r="X144" i="12" s="1"/>
  <c r="I144" i="12"/>
  <c r="Y144" i="12" s="1"/>
  <c r="J144" i="12"/>
  <c r="Z144" i="12" s="1"/>
  <c r="K144" i="12"/>
  <c r="AA144" i="12" s="1"/>
  <c r="L144" i="12"/>
  <c r="AB144" i="12" s="1"/>
  <c r="M144" i="12"/>
  <c r="AC144" i="12" s="1"/>
  <c r="N144" i="12"/>
  <c r="AD144" i="12" s="1"/>
  <c r="O144" i="12"/>
  <c r="AE144" i="12" s="1"/>
  <c r="D145" i="12"/>
  <c r="T145" i="12" s="1"/>
  <c r="E145" i="12"/>
  <c r="U145" i="12" s="1"/>
  <c r="F145" i="12"/>
  <c r="V145" i="12" s="1"/>
  <c r="G145" i="12"/>
  <c r="W145" i="12" s="1"/>
  <c r="H145" i="12"/>
  <c r="X145" i="12" s="1"/>
  <c r="I145" i="12"/>
  <c r="Y145" i="12" s="1"/>
  <c r="J145" i="12"/>
  <c r="Z145" i="12" s="1"/>
  <c r="K145" i="12"/>
  <c r="AA145" i="12" s="1"/>
  <c r="L145" i="12"/>
  <c r="AB145" i="12" s="1"/>
  <c r="M145" i="12"/>
  <c r="AC145" i="12" s="1"/>
  <c r="N145" i="12"/>
  <c r="AD145" i="12" s="1"/>
  <c r="O145" i="12"/>
  <c r="AE145" i="12" s="1"/>
  <c r="D146" i="12"/>
  <c r="T146" i="12" s="1"/>
  <c r="E146" i="12"/>
  <c r="U146" i="12" s="1"/>
  <c r="F146" i="12"/>
  <c r="V146" i="12" s="1"/>
  <c r="G146" i="12"/>
  <c r="W146" i="12" s="1"/>
  <c r="H146" i="12"/>
  <c r="X146" i="12" s="1"/>
  <c r="I146" i="12"/>
  <c r="Y146" i="12" s="1"/>
  <c r="J146" i="12"/>
  <c r="Z146" i="12" s="1"/>
  <c r="K146" i="12"/>
  <c r="AA146" i="12" s="1"/>
  <c r="L146" i="12"/>
  <c r="AB146" i="12" s="1"/>
  <c r="M146" i="12"/>
  <c r="AC146" i="12" s="1"/>
  <c r="N146" i="12"/>
  <c r="AD146" i="12" s="1"/>
  <c r="O146" i="12"/>
  <c r="AE146" i="12" s="1"/>
  <c r="D147" i="12"/>
  <c r="T147" i="12" s="1"/>
  <c r="E147" i="12"/>
  <c r="U147" i="12" s="1"/>
  <c r="F147" i="12"/>
  <c r="V147" i="12" s="1"/>
  <c r="G147" i="12"/>
  <c r="W147" i="12" s="1"/>
  <c r="H147" i="12"/>
  <c r="X147" i="12" s="1"/>
  <c r="I147" i="12"/>
  <c r="Y147" i="12" s="1"/>
  <c r="J147" i="12"/>
  <c r="Z147" i="12" s="1"/>
  <c r="K147" i="12"/>
  <c r="AA147" i="12" s="1"/>
  <c r="L147" i="12"/>
  <c r="AB147" i="12" s="1"/>
  <c r="M147" i="12"/>
  <c r="AC147" i="12" s="1"/>
  <c r="N147" i="12"/>
  <c r="AD147" i="12" s="1"/>
  <c r="O147" i="12"/>
  <c r="AE147" i="12" s="1"/>
  <c r="D148" i="12"/>
  <c r="T148" i="12" s="1"/>
  <c r="E148" i="12"/>
  <c r="U148" i="12" s="1"/>
  <c r="F148" i="12"/>
  <c r="V148" i="12" s="1"/>
  <c r="G148" i="12"/>
  <c r="W148" i="12" s="1"/>
  <c r="H148" i="12"/>
  <c r="X148" i="12" s="1"/>
  <c r="I148" i="12"/>
  <c r="Y148" i="12" s="1"/>
  <c r="J148" i="12"/>
  <c r="Z148" i="12" s="1"/>
  <c r="K148" i="12"/>
  <c r="AA148" i="12" s="1"/>
  <c r="L148" i="12"/>
  <c r="AB148" i="12" s="1"/>
  <c r="M148" i="12"/>
  <c r="AC148" i="12" s="1"/>
  <c r="N148" i="12"/>
  <c r="AD148" i="12" s="1"/>
  <c r="O148" i="12"/>
  <c r="AE148" i="12" s="1"/>
  <c r="D149" i="12"/>
  <c r="T149" i="12" s="1"/>
  <c r="E149" i="12"/>
  <c r="U149" i="12" s="1"/>
  <c r="F149" i="12"/>
  <c r="V149" i="12" s="1"/>
  <c r="G149" i="12"/>
  <c r="W149" i="12" s="1"/>
  <c r="H149" i="12"/>
  <c r="X149" i="12" s="1"/>
  <c r="I149" i="12"/>
  <c r="Y149" i="12" s="1"/>
  <c r="J149" i="12"/>
  <c r="Z149" i="12" s="1"/>
  <c r="K149" i="12"/>
  <c r="AA149" i="12" s="1"/>
  <c r="L149" i="12"/>
  <c r="AB149" i="12" s="1"/>
  <c r="M149" i="12"/>
  <c r="AC149" i="12" s="1"/>
  <c r="N149" i="12"/>
  <c r="AD149" i="12" s="1"/>
  <c r="O149" i="12"/>
  <c r="AE149" i="12" s="1"/>
  <c r="D150" i="12"/>
  <c r="T150" i="12" s="1"/>
  <c r="E150" i="12"/>
  <c r="U150" i="12" s="1"/>
  <c r="F150" i="12"/>
  <c r="V150" i="12" s="1"/>
  <c r="G150" i="12"/>
  <c r="W150" i="12" s="1"/>
  <c r="H150" i="12"/>
  <c r="X150" i="12" s="1"/>
  <c r="I150" i="12"/>
  <c r="Y150" i="12" s="1"/>
  <c r="J150" i="12"/>
  <c r="Z150" i="12" s="1"/>
  <c r="K150" i="12"/>
  <c r="AA150" i="12" s="1"/>
  <c r="L150" i="12"/>
  <c r="AB150" i="12" s="1"/>
  <c r="M150" i="12"/>
  <c r="AC150" i="12" s="1"/>
  <c r="N150" i="12"/>
  <c r="AD150" i="12" s="1"/>
  <c r="O150" i="12"/>
  <c r="AE150" i="12" s="1"/>
  <c r="D151" i="12"/>
  <c r="T151" i="12" s="1"/>
  <c r="E151" i="12"/>
  <c r="U151" i="12" s="1"/>
  <c r="F151" i="12"/>
  <c r="V151" i="12" s="1"/>
  <c r="G151" i="12"/>
  <c r="W151" i="12" s="1"/>
  <c r="H151" i="12"/>
  <c r="X151" i="12" s="1"/>
  <c r="I151" i="12"/>
  <c r="Y151" i="12" s="1"/>
  <c r="J151" i="12"/>
  <c r="Z151" i="12" s="1"/>
  <c r="K151" i="12"/>
  <c r="AA151" i="12" s="1"/>
  <c r="L151" i="12"/>
  <c r="AB151" i="12" s="1"/>
  <c r="M151" i="12"/>
  <c r="AC151" i="12" s="1"/>
  <c r="N151" i="12"/>
  <c r="AD151" i="12" s="1"/>
  <c r="O151" i="12"/>
  <c r="AE151" i="12" s="1"/>
  <c r="D152" i="12"/>
  <c r="T152" i="12" s="1"/>
  <c r="E152" i="12"/>
  <c r="U152" i="12" s="1"/>
  <c r="F152" i="12"/>
  <c r="V152" i="12" s="1"/>
  <c r="G152" i="12"/>
  <c r="W152" i="12" s="1"/>
  <c r="H152" i="12"/>
  <c r="X152" i="12" s="1"/>
  <c r="I152" i="12"/>
  <c r="Y152" i="12" s="1"/>
  <c r="J152" i="12"/>
  <c r="Z152" i="12" s="1"/>
  <c r="K152" i="12"/>
  <c r="AA152" i="12" s="1"/>
  <c r="L152" i="12"/>
  <c r="AB152" i="12" s="1"/>
  <c r="M152" i="12"/>
  <c r="AC152" i="12" s="1"/>
  <c r="N152" i="12"/>
  <c r="AD152" i="12" s="1"/>
  <c r="O152" i="12"/>
  <c r="AE152" i="12" s="1"/>
  <c r="D153" i="12"/>
  <c r="T153" i="12" s="1"/>
  <c r="E153" i="12"/>
  <c r="U153" i="12" s="1"/>
  <c r="F153" i="12"/>
  <c r="V153" i="12" s="1"/>
  <c r="G153" i="12"/>
  <c r="W153" i="12" s="1"/>
  <c r="H153" i="12"/>
  <c r="X153" i="12" s="1"/>
  <c r="I153" i="12"/>
  <c r="Y153" i="12" s="1"/>
  <c r="J153" i="12"/>
  <c r="Z153" i="12" s="1"/>
  <c r="K153" i="12"/>
  <c r="AA153" i="12" s="1"/>
  <c r="L153" i="12"/>
  <c r="AB153" i="12" s="1"/>
  <c r="M153" i="12"/>
  <c r="AC153" i="12" s="1"/>
  <c r="N153" i="12"/>
  <c r="AD153" i="12" s="1"/>
  <c r="O153" i="12"/>
  <c r="AE153" i="12" s="1"/>
  <c r="D154" i="12"/>
  <c r="T154" i="12" s="1"/>
  <c r="E154" i="12"/>
  <c r="U154" i="12" s="1"/>
  <c r="F154" i="12"/>
  <c r="V154" i="12" s="1"/>
  <c r="G154" i="12"/>
  <c r="W154" i="12" s="1"/>
  <c r="H154" i="12"/>
  <c r="X154" i="12" s="1"/>
  <c r="I154" i="12"/>
  <c r="Y154" i="12" s="1"/>
  <c r="J154" i="12"/>
  <c r="Z154" i="12" s="1"/>
  <c r="K154" i="12"/>
  <c r="AA154" i="12" s="1"/>
  <c r="L154" i="12"/>
  <c r="AB154" i="12" s="1"/>
  <c r="M154" i="12"/>
  <c r="AC154" i="12" s="1"/>
  <c r="N154" i="12"/>
  <c r="AD154" i="12" s="1"/>
  <c r="O154" i="12"/>
  <c r="AE154" i="12" s="1"/>
  <c r="D155" i="12"/>
  <c r="T155" i="12" s="1"/>
  <c r="E155" i="12"/>
  <c r="U155" i="12" s="1"/>
  <c r="F155" i="12"/>
  <c r="V155" i="12" s="1"/>
  <c r="G155" i="12"/>
  <c r="W155" i="12" s="1"/>
  <c r="H155" i="12"/>
  <c r="X155" i="12" s="1"/>
  <c r="I155" i="12"/>
  <c r="Y155" i="12" s="1"/>
  <c r="J155" i="12"/>
  <c r="Z155" i="12" s="1"/>
  <c r="K155" i="12"/>
  <c r="AA155" i="12" s="1"/>
  <c r="L155" i="12"/>
  <c r="AB155" i="12" s="1"/>
  <c r="M155" i="12"/>
  <c r="AC155" i="12" s="1"/>
  <c r="N155" i="12"/>
  <c r="AD155" i="12" s="1"/>
  <c r="O155" i="12"/>
  <c r="AE155" i="12" s="1"/>
  <c r="D156" i="12"/>
  <c r="T156" i="12" s="1"/>
  <c r="E156" i="12"/>
  <c r="U156" i="12" s="1"/>
  <c r="F156" i="12"/>
  <c r="V156" i="12" s="1"/>
  <c r="G156" i="12"/>
  <c r="W156" i="12" s="1"/>
  <c r="H156" i="12"/>
  <c r="X156" i="12" s="1"/>
  <c r="I156" i="12"/>
  <c r="Y156" i="12" s="1"/>
  <c r="J156" i="12"/>
  <c r="Z156" i="12" s="1"/>
  <c r="K156" i="12"/>
  <c r="AA156" i="12" s="1"/>
  <c r="L156" i="12"/>
  <c r="AB156" i="12" s="1"/>
  <c r="M156" i="12"/>
  <c r="AC156" i="12" s="1"/>
  <c r="N156" i="12"/>
  <c r="AD156" i="12" s="1"/>
  <c r="O156" i="12"/>
  <c r="AE156" i="12" s="1"/>
  <c r="D157" i="12"/>
  <c r="T157" i="12" s="1"/>
  <c r="E157" i="12"/>
  <c r="U157" i="12" s="1"/>
  <c r="F157" i="12"/>
  <c r="V157" i="12" s="1"/>
  <c r="G157" i="12"/>
  <c r="W157" i="12" s="1"/>
  <c r="H157" i="12"/>
  <c r="X157" i="12" s="1"/>
  <c r="I157" i="12"/>
  <c r="Y157" i="12" s="1"/>
  <c r="J157" i="12"/>
  <c r="Z157" i="12" s="1"/>
  <c r="K157" i="12"/>
  <c r="AA157" i="12" s="1"/>
  <c r="L157" i="12"/>
  <c r="AB157" i="12" s="1"/>
  <c r="M157" i="12"/>
  <c r="AC157" i="12" s="1"/>
  <c r="N157" i="12"/>
  <c r="AD157" i="12" s="1"/>
  <c r="O157" i="12"/>
  <c r="AE157" i="12" s="1"/>
  <c r="D158" i="12"/>
  <c r="T158" i="12" s="1"/>
  <c r="E158" i="12"/>
  <c r="U158" i="12" s="1"/>
  <c r="F158" i="12"/>
  <c r="V158" i="12" s="1"/>
  <c r="G158" i="12"/>
  <c r="W158" i="12" s="1"/>
  <c r="H158" i="12"/>
  <c r="X158" i="12" s="1"/>
  <c r="I158" i="12"/>
  <c r="Y158" i="12" s="1"/>
  <c r="J158" i="12"/>
  <c r="Z158" i="12" s="1"/>
  <c r="K158" i="12"/>
  <c r="AA158" i="12" s="1"/>
  <c r="L158" i="12"/>
  <c r="AB158" i="12" s="1"/>
  <c r="M158" i="12"/>
  <c r="AC158" i="12" s="1"/>
  <c r="N158" i="12"/>
  <c r="AD158" i="12" s="1"/>
  <c r="O158" i="12"/>
  <c r="AE158" i="12" s="1"/>
  <c r="D159" i="12"/>
  <c r="T159" i="12" s="1"/>
  <c r="E159" i="12"/>
  <c r="U159" i="12" s="1"/>
  <c r="F159" i="12"/>
  <c r="V159" i="12" s="1"/>
  <c r="G159" i="12"/>
  <c r="W159" i="12" s="1"/>
  <c r="H159" i="12"/>
  <c r="X159" i="12" s="1"/>
  <c r="I159" i="12"/>
  <c r="Y159" i="12" s="1"/>
  <c r="J159" i="12"/>
  <c r="Z159" i="12" s="1"/>
  <c r="K159" i="12"/>
  <c r="AA159" i="12" s="1"/>
  <c r="L159" i="12"/>
  <c r="AB159" i="12" s="1"/>
  <c r="M159" i="12"/>
  <c r="AC159" i="12" s="1"/>
  <c r="N159" i="12"/>
  <c r="AD159" i="12" s="1"/>
  <c r="O159" i="12"/>
  <c r="AE159" i="12" s="1"/>
  <c r="D160" i="12"/>
  <c r="T160" i="12" s="1"/>
  <c r="E160" i="12"/>
  <c r="U160" i="12" s="1"/>
  <c r="F160" i="12"/>
  <c r="V160" i="12" s="1"/>
  <c r="G160" i="12"/>
  <c r="W160" i="12" s="1"/>
  <c r="H160" i="12"/>
  <c r="X160" i="12" s="1"/>
  <c r="I160" i="12"/>
  <c r="Y160" i="12" s="1"/>
  <c r="J160" i="12"/>
  <c r="Z160" i="12" s="1"/>
  <c r="K160" i="12"/>
  <c r="AA160" i="12" s="1"/>
  <c r="L160" i="12"/>
  <c r="AB160" i="12" s="1"/>
  <c r="M160" i="12"/>
  <c r="AC160" i="12" s="1"/>
  <c r="N160" i="12"/>
  <c r="AD160" i="12" s="1"/>
  <c r="O160" i="12"/>
  <c r="AE160" i="12" s="1"/>
  <c r="D161" i="12"/>
  <c r="T161" i="12" s="1"/>
  <c r="E161" i="12"/>
  <c r="U161" i="12" s="1"/>
  <c r="F161" i="12"/>
  <c r="V161" i="12" s="1"/>
  <c r="G161" i="12"/>
  <c r="W161" i="12" s="1"/>
  <c r="H161" i="12"/>
  <c r="X161" i="12" s="1"/>
  <c r="I161" i="12"/>
  <c r="Y161" i="12" s="1"/>
  <c r="J161" i="12"/>
  <c r="Z161" i="12" s="1"/>
  <c r="K161" i="12"/>
  <c r="AA161" i="12" s="1"/>
  <c r="L161" i="12"/>
  <c r="AB161" i="12" s="1"/>
  <c r="M161" i="12"/>
  <c r="AC161" i="12" s="1"/>
  <c r="N161" i="12"/>
  <c r="AD161" i="12" s="1"/>
  <c r="O161" i="12"/>
  <c r="AE161" i="12" s="1"/>
  <c r="D162" i="12"/>
  <c r="T162" i="12" s="1"/>
  <c r="E162" i="12"/>
  <c r="U162" i="12" s="1"/>
  <c r="F162" i="12"/>
  <c r="V162" i="12" s="1"/>
  <c r="G162" i="12"/>
  <c r="W162" i="12" s="1"/>
  <c r="H162" i="12"/>
  <c r="X162" i="12" s="1"/>
  <c r="I162" i="12"/>
  <c r="Y162" i="12" s="1"/>
  <c r="J162" i="12"/>
  <c r="Z162" i="12" s="1"/>
  <c r="K162" i="12"/>
  <c r="AA162" i="12" s="1"/>
  <c r="L162" i="12"/>
  <c r="AB162" i="12" s="1"/>
  <c r="M162" i="12"/>
  <c r="AC162" i="12" s="1"/>
  <c r="N162" i="12"/>
  <c r="AD162" i="12" s="1"/>
  <c r="O162" i="12"/>
  <c r="AE162" i="12" s="1"/>
  <c r="D163" i="12"/>
  <c r="T163" i="12" s="1"/>
  <c r="E163" i="12"/>
  <c r="U163" i="12" s="1"/>
  <c r="F163" i="12"/>
  <c r="V163" i="12" s="1"/>
  <c r="G163" i="12"/>
  <c r="W163" i="12" s="1"/>
  <c r="H163" i="12"/>
  <c r="X163" i="12" s="1"/>
  <c r="I163" i="12"/>
  <c r="Y163" i="12" s="1"/>
  <c r="J163" i="12"/>
  <c r="Z163" i="12" s="1"/>
  <c r="K163" i="12"/>
  <c r="AA163" i="12" s="1"/>
  <c r="L163" i="12"/>
  <c r="AB163" i="12" s="1"/>
  <c r="M163" i="12"/>
  <c r="AC163" i="12" s="1"/>
  <c r="N163" i="12"/>
  <c r="AD163" i="12" s="1"/>
  <c r="O163" i="12"/>
  <c r="AE163" i="12" s="1"/>
  <c r="D164" i="12"/>
  <c r="T164" i="12" s="1"/>
  <c r="E164" i="12"/>
  <c r="U164" i="12" s="1"/>
  <c r="F164" i="12"/>
  <c r="V164" i="12" s="1"/>
  <c r="G164" i="12"/>
  <c r="W164" i="12" s="1"/>
  <c r="H164" i="12"/>
  <c r="X164" i="12" s="1"/>
  <c r="I164" i="12"/>
  <c r="Y164" i="12" s="1"/>
  <c r="J164" i="12"/>
  <c r="Z164" i="12" s="1"/>
  <c r="K164" i="12"/>
  <c r="AA164" i="12" s="1"/>
  <c r="L164" i="12"/>
  <c r="AB164" i="12" s="1"/>
  <c r="M164" i="12"/>
  <c r="AC164" i="12" s="1"/>
  <c r="N164" i="12"/>
  <c r="AD164" i="12" s="1"/>
  <c r="O164" i="12"/>
  <c r="AE164" i="12" s="1"/>
  <c r="D165" i="12"/>
  <c r="T165" i="12" s="1"/>
  <c r="E165" i="12"/>
  <c r="U165" i="12" s="1"/>
  <c r="F165" i="12"/>
  <c r="V165" i="12" s="1"/>
  <c r="G165" i="12"/>
  <c r="W165" i="12" s="1"/>
  <c r="H165" i="12"/>
  <c r="X165" i="12" s="1"/>
  <c r="I165" i="12"/>
  <c r="Y165" i="12" s="1"/>
  <c r="J165" i="12"/>
  <c r="Z165" i="12" s="1"/>
  <c r="K165" i="12"/>
  <c r="AA165" i="12" s="1"/>
  <c r="L165" i="12"/>
  <c r="AB165" i="12" s="1"/>
  <c r="M165" i="12"/>
  <c r="AC165" i="12" s="1"/>
  <c r="N165" i="12"/>
  <c r="AD165" i="12" s="1"/>
  <c r="O165" i="12"/>
  <c r="AE165" i="12" s="1"/>
  <c r="D166" i="12"/>
  <c r="T166" i="12" s="1"/>
  <c r="E166" i="12"/>
  <c r="U166" i="12" s="1"/>
  <c r="F166" i="12"/>
  <c r="V166" i="12" s="1"/>
  <c r="G166" i="12"/>
  <c r="W166" i="12" s="1"/>
  <c r="H166" i="12"/>
  <c r="X166" i="12" s="1"/>
  <c r="I166" i="12"/>
  <c r="Y166" i="12" s="1"/>
  <c r="J166" i="12"/>
  <c r="Z166" i="12" s="1"/>
  <c r="K166" i="12"/>
  <c r="AA166" i="12" s="1"/>
  <c r="L166" i="12"/>
  <c r="AB166" i="12" s="1"/>
  <c r="M166" i="12"/>
  <c r="AC166" i="12" s="1"/>
  <c r="N166" i="12"/>
  <c r="AD166" i="12" s="1"/>
  <c r="O166" i="12"/>
  <c r="AE166" i="12" s="1"/>
  <c r="D167" i="12"/>
  <c r="T167" i="12" s="1"/>
  <c r="E167" i="12"/>
  <c r="U167" i="12" s="1"/>
  <c r="F167" i="12"/>
  <c r="V167" i="12" s="1"/>
  <c r="G167" i="12"/>
  <c r="W167" i="12" s="1"/>
  <c r="H167" i="12"/>
  <c r="X167" i="12" s="1"/>
  <c r="I167" i="12"/>
  <c r="Y167" i="12" s="1"/>
  <c r="J167" i="12"/>
  <c r="Z167" i="12" s="1"/>
  <c r="K167" i="12"/>
  <c r="AA167" i="12" s="1"/>
  <c r="L167" i="12"/>
  <c r="AB167" i="12" s="1"/>
  <c r="M167" i="12"/>
  <c r="AC167" i="12" s="1"/>
  <c r="N167" i="12"/>
  <c r="AD167" i="12" s="1"/>
  <c r="O167" i="12"/>
  <c r="AE167" i="12" s="1"/>
  <c r="D168" i="12"/>
  <c r="T168" i="12" s="1"/>
  <c r="E168" i="12"/>
  <c r="U168" i="12" s="1"/>
  <c r="F168" i="12"/>
  <c r="V168" i="12" s="1"/>
  <c r="G168" i="12"/>
  <c r="W168" i="12" s="1"/>
  <c r="H168" i="12"/>
  <c r="X168" i="12" s="1"/>
  <c r="I168" i="12"/>
  <c r="Y168" i="12" s="1"/>
  <c r="J168" i="12"/>
  <c r="Z168" i="12" s="1"/>
  <c r="K168" i="12"/>
  <c r="AA168" i="12" s="1"/>
  <c r="L168" i="12"/>
  <c r="AB168" i="12" s="1"/>
  <c r="M168" i="12"/>
  <c r="AC168" i="12" s="1"/>
  <c r="N168" i="12"/>
  <c r="AD168" i="12" s="1"/>
  <c r="O168" i="12"/>
  <c r="AE168" i="12" s="1"/>
  <c r="D169" i="12"/>
  <c r="T169" i="12" s="1"/>
  <c r="E169" i="12"/>
  <c r="U169" i="12" s="1"/>
  <c r="F169" i="12"/>
  <c r="V169" i="12" s="1"/>
  <c r="G169" i="12"/>
  <c r="W169" i="12" s="1"/>
  <c r="H169" i="12"/>
  <c r="X169" i="12" s="1"/>
  <c r="I169" i="12"/>
  <c r="Y169" i="12" s="1"/>
  <c r="J169" i="12"/>
  <c r="Z169" i="12" s="1"/>
  <c r="K169" i="12"/>
  <c r="AA169" i="12" s="1"/>
  <c r="L169" i="12"/>
  <c r="AB169" i="12" s="1"/>
  <c r="M169" i="12"/>
  <c r="AC169" i="12" s="1"/>
  <c r="N169" i="12"/>
  <c r="AD169" i="12" s="1"/>
  <c r="O169" i="12"/>
  <c r="AE169" i="12" s="1"/>
  <c r="E141" i="12"/>
  <c r="U141" i="12" s="1"/>
  <c r="F141" i="12"/>
  <c r="V141" i="12" s="1"/>
  <c r="G141" i="12"/>
  <c r="W141" i="12" s="1"/>
  <c r="H141" i="12"/>
  <c r="X141" i="12" s="1"/>
  <c r="I141" i="12"/>
  <c r="Y141" i="12" s="1"/>
  <c r="J141" i="12"/>
  <c r="Z141" i="12" s="1"/>
  <c r="K141" i="12"/>
  <c r="AA141" i="12" s="1"/>
  <c r="L141" i="12"/>
  <c r="AB141" i="12" s="1"/>
  <c r="M141" i="12"/>
  <c r="AC141" i="12" s="1"/>
  <c r="N141" i="12"/>
  <c r="AD141" i="12" s="1"/>
  <c r="O141" i="12"/>
  <c r="AE141" i="12" s="1"/>
  <c r="D107" i="12"/>
  <c r="E107" i="12"/>
  <c r="F107" i="12"/>
  <c r="G107" i="12"/>
  <c r="H107" i="12"/>
  <c r="I107" i="12"/>
  <c r="J107" i="12"/>
  <c r="K107" i="12"/>
  <c r="L107" i="12"/>
  <c r="M107" i="12"/>
  <c r="N107" i="12"/>
  <c r="O107" i="12"/>
  <c r="D108" i="12"/>
  <c r="E108" i="12"/>
  <c r="F108" i="12"/>
  <c r="G108" i="12"/>
  <c r="H108" i="12"/>
  <c r="I108" i="12"/>
  <c r="J108" i="12"/>
  <c r="K108" i="12"/>
  <c r="L108" i="12"/>
  <c r="M108" i="12"/>
  <c r="N108" i="12"/>
  <c r="O108" i="12"/>
  <c r="D109" i="12"/>
  <c r="E109" i="12"/>
  <c r="F109" i="12"/>
  <c r="G109" i="12"/>
  <c r="H109" i="12"/>
  <c r="I109" i="12"/>
  <c r="J109" i="12"/>
  <c r="K109" i="12"/>
  <c r="L109" i="12"/>
  <c r="M109" i="12"/>
  <c r="N109" i="12"/>
  <c r="O109" i="12"/>
  <c r="D110" i="12"/>
  <c r="E110" i="12"/>
  <c r="F110" i="12"/>
  <c r="G110" i="12"/>
  <c r="H110" i="12"/>
  <c r="I110" i="12"/>
  <c r="J110" i="12"/>
  <c r="K110" i="12"/>
  <c r="L110" i="12"/>
  <c r="M110" i="12"/>
  <c r="N110" i="12"/>
  <c r="O110" i="12"/>
  <c r="D111" i="12"/>
  <c r="E111" i="12"/>
  <c r="F111" i="12"/>
  <c r="G111" i="12"/>
  <c r="H111" i="12"/>
  <c r="I111" i="12"/>
  <c r="J111" i="12"/>
  <c r="K111" i="12"/>
  <c r="L111" i="12"/>
  <c r="M111" i="12"/>
  <c r="N111" i="12"/>
  <c r="O111" i="12"/>
  <c r="D112" i="12"/>
  <c r="E112" i="12"/>
  <c r="F112" i="12"/>
  <c r="G112" i="12"/>
  <c r="H112" i="12"/>
  <c r="I112" i="12"/>
  <c r="J112" i="12"/>
  <c r="K112" i="12"/>
  <c r="L112" i="12"/>
  <c r="M112" i="12"/>
  <c r="N112" i="12"/>
  <c r="O112" i="12"/>
  <c r="D113" i="12"/>
  <c r="E113" i="12"/>
  <c r="F113" i="12"/>
  <c r="G113" i="12"/>
  <c r="H113" i="12"/>
  <c r="I113" i="12"/>
  <c r="J113" i="12"/>
  <c r="K113" i="12"/>
  <c r="L113" i="12"/>
  <c r="M113" i="12"/>
  <c r="N113" i="12"/>
  <c r="O113" i="12"/>
  <c r="D114" i="12"/>
  <c r="E114" i="12"/>
  <c r="F114" i="12"/>
  <c r="G114" i="12"/>
  <c r="H114" i="12"/>
  <c r="I114" i="12"/>
  <c r="J114" i="12"/>
  <c r="K114" i="12"/>
  <c r="L114" i="12"/>
  <c r="M114" i="12"/>
  <c r="N114" i="12"/>
  <c r="O114" i="12"/>
  <c r="D115" i="12"/>
  <c r="E115" i="12"/>
  <c r="F115" i="12"/>
  <c r="G115" i="12"/>
  <c r="H115" i="12"/>
  <c r="I115" i="12"/>
  <c r="J115" i="12"/>
  <c r="K115" i="12"/>
  <c r="L115" i="12"/>
  <c r="M115" i="12"/>
  <c r="N115" i="12"/>
  <c r="O115" i="12"/>
  <c r="D116" i="12"/>
  <c r="E116" i="12"/>
  <c r="F116" i="12"/>
  <c r="G116" i="12"/>
  <c r="H116" i="12"/>
  <c r="I116" i="12"/>
  <c r="J116" i="12"/>
  <c r="K116" i="12"/>
  <c r="L116" i="12"/>
  <c r="M116" i="12"/>
  <c r="N116" i="12"/>
  <c r="O116" i="12"/>
  <c r="D117" i="12"/>
  <c r="E117" i="12"/>
  <c r="F117" i="12"/>
  <c r="G117" i="12"/>
  <c r="H117" i="12"/>
  <c r="I117" i="12"/>
  <c r="J117" i="12"/>
  <c r="K117" i="12"/>
  <c r="L117" i="12"/>
  <c r="M117" i="12"/>
  <c r="N117" i="12"/>
  <c r="O117" i="12"/>
  <c r="D118" i="12"/>
  <c r="E118" i="12"/>
  <c r="F118" i="12"/>
  <c r="G118" i="12"/>
  <c r="H118" i="12"/>
  <c r="I118" i="12"/>
  <c r="J118" i="12"/>
  <c r="K118" i="12"/>
  <c r="L118" i="12"/>
  <c r="M118" i="12"/>
  <c r="N118" i="12"/>
  <c r="O118" i="12"/>
  <c r="D119" i="12"/>
  <c r="E119" i="12"/>
  <c r="F119" i="12"/>
  <c r="G119" i="12"/>
  <c r="H119" i="12"/>
  <c r="I119" i="12"/>
  <c r="J119" i="12"/>
  <c r="K119" i="12"/>
  <c r="L119" i="12"/>
  <c r="M119" i="12"/>
  <c r="N119" i="12"/>
  <c r="O119" i="12"/>
  <c r="D120" i="12"/>
  <c r="E120" i="12"/>
  <c r="F120" i="12"/>
  <c r="G120" i="12"/>
  <c r="H120" i="12"/>
  <c r="I120" i="12"/>
  <c r="J120" i="12"/>
  <c r="K120" i="12"/>
  <c r="L120" i="12"/>
  <c r="M120" i="12"/>
  <c r="N120" i="12"/>
  <c r="O120" i="12"/>
  <c r="D121" i="12"/>
  <c r="E121" i="12"/>
  <c r="F121" i="12"/>
  <c r="G121" i="12"/>
  <c r="H121" i="12"/>
  <c r="I121" i="12"/>
  <c r="J121" i="12"/>
  <c r="K121" i="12"/>
  <c r="L121" i="12"/>
  <c r="M121" i="12"/>
  <c r="N121" i="12"/>
  <c r="O121" i="12"/>
  <c r="D122" i="12"/>
  <c r="E122" i="12"/>
  <c r="F122" i="12"/>
  <c r="G122" i="12"/>
  <c r="H122" i="12"/>
  <c r="I122" i="12"/>
  <c r="J122" i="12"/>
  <c r="K122" i="12"/>
  <c r="L122" i="12"/>
  <c r="M122" i="12"/>
  <c r="N122" i="12"/>
  <c r="O122" i="12"/>
  <c r="D123" i="12"/>
  <c r="E123" i="12"/>
  <c r="F123" i="12"/>
  <c r="G123" i="12"/>
  <c r="H123" i="12"/>
  <c r="I123" i="12"/>
  <c r="J123" i="12"/>
  <c r="K123" i="12"/>
  <c r="L123" i="12"/>
  <c r="M123" i="12"/>
  <c r="N123" i="12"/>
  <c r="O123" i="12"/>
  <c r="D124" i="12"/>
  <c r="E124" i="12"/>
  <c r="F124" i="12"/>
  <c r="G124" i="12"/>
  <c r="H124" i="12"/>
  <c r="I124" i="12"/>
  <c r="J124" i="12"/>
  <c r="K124" i="12"/>
  <c r="L124" i="12"/>
  <c r="M124" i="12"/>
  <c r="N124" i="12"/>
  <c r="O124" i="12"/>
  <c r="D125" i="12"/>
  <c r="E125" i="12"/>
  <c r="F125" i="12"/>
  <c r="G125" i="12"/>
  <c r="H125" i="12"/>
  <c r="I125" i="12"/>
  <c r="J125" i="12"/>
  <c r="K125" i="12"/>
  <c r="L125" i="12"/>
  <c r="M125" i="12"/>
  <c r="N125" i="12"/>
  <c r="O125" i="12"/>
  <c r="D126" i="12"/>
  <c r="E126" i="12"/>
  <c r="F126" i="12"/>
  <c r="G126" i="12"/>
  <c r="H126" i="12"/>
  <c r="I126" i="12"/>
  <c r="J126" i="12"/>
  <c r="K126" i="12"/>
  <c r="L126" i="12"/>
  <c r="M126" i="12"/>
  <c r="N126" i="12"/>
  <c r="O126" i="12"/>
  <c r="D127" i="12"/>
  <c r="E127" i="12"/>
  <c r="F127" i="12"/>
  <c r="G127" i="12"/>
  <c r="H127" i="12"/>
  <c r="I127" i="12"/>
  <c r="J127" i="12"/>
  <c r="K127" i="12"/>
  <c r="L127" i="12"/>
  <c r="M127" i="12"/>
  <c r="N127" i="12"/>
  <c r="O127" i="12"/>
  <c r="D128" i="12"/>
  <c r="E128" i="12"/>
  <c r="F128" i="12"/>
  <c r="G128" i="12"/>
  <c r="H128" i="12"/>
  <c r="I128" i="12"/>
  <c r="J128" i="12"/>
  <c r="K128" i="12"/>
  <c r="L128" i="12"/>
  <c r="M128" i="12"/>
  <c r="N128" i="12"/>
  <c r="O128" i="12"/>
  <c r="D129" i="12"/>
  <c r="E129" i="12"/>
  <c r="F129" i="12"/>
  <c r="G129" i="12"/>
  <c r="H129" i="12"/>
  <c r="I129" i="12"/>
  <c r="J129" i="12"/>
  <c r="K129" i="12"/>
  <c r="L129" i="12"/>
  <c r="M129" i="12"/>
  <c r="N129" i="12"/>
  <c r="O129" i="12"/>
  <c r="D130" i="12"/>
  <c r="E130" i="12"/>
  <c r="F130" i="12"/>
  <c r="G130" i="12"/>
  <c r="H130" i="12"/>
  <c r="I130" i="12"/>
  <c r="J130" i="12"/>
  <c r="K130" i="12"/>
  <c r="L130" i="12"/>
  <c r="M130" i="12"/>
  <c r="N130" i="12"/>
  <c r="O130" i="12"/>
  <c r="D131" i="12"/>
  <c r="E131" i="12"/>
  <c r="F131" i="12"/>
  <c r="G131" i="12"/>
  <c r="H131" i="12"/>
  <c r="I131" i="12"/>
  <c r="J131" i="12"/>
  <c r="K131" i="12"/>
  <c r="L131" i="12"/>
  <c r="M131" i="12"/>
  <c r="N131" i="12"/>
  <c r="O131" i="12"/>
  <c r="D132" i="12"/>
  <c r="E132" i="12"/>
  <c r="F132" i="12"/>
  <c r="G132" i="12"/>
  <c r="H132" i="12"/>
  <c r="I132" i="12"/>
  <c r="J132" i="12"/>
  <c r="K132" i="12"/>
  <c r="L132" i="12"/>
  <c r="M132" i="12"/>
  <c r="N132" i="12"/>
  <c r="O132" i="12"/>
  <c r="D133" i="12"/>
  <c r="E133" i="12"/>
  <c r="F133" i="12"/>
  <c r="G133" i="12"/>
  <c r="H133" i="12"/>
  <c r="I133" i="12"/>
  <c r="J133" i="12"/>
  <c r="K133" i="12"/>
  <c r="L133" i="12"/>
  <c r="M133" i="12"/>
  <c r="N133" i="12"/>
  <c r="O133" i="12"/>
  <c r="D134" i="12"/>
  <c r="E134" i="12"/>
  <c r="F134" i="12"/>
  <c r="G134" i="12"/>
  <c r="H134" i="12"/>
  <c r="I134" i="12"/>
  <c r="J134" i="12"/>
  <c r="K134" i="12"/>
  <c r="L134" i="12"/>
  <c r="M134" i="12"/>
  <c r="N134" i="12"/>
  <c r="O134" i="12"/>
  <c r="E106" i="12"/>
  <c r="F106" i="12"/>
  <c r="G106" i="12"/>
  <c r="H106" i="12"/>
  <c r="I106" i="12"/>
  <c r="J106" i="12"/>
  <c r="K106" i="12"/>
  <c r="L106" i="12"/>
  <c r="M106" i="12"/>
  <c r="N106" i="12"/>
  <c r="O106" i="12"/>
  <c r="D106" i="12"/>
  <c r="D77" i="12"/>
  <c r="E77" i="12"/>
  <c r="F77" i="12"/>
  <c r="G77" i="12"/>
  <c r="H77" i="12"/>
  <c r="I77" i="12"/>
  <c r="J77" i="12"/>
  <c r="K77" i="12"/>
  <c r="L77" i="12"/>
  <c r="M77" i="12"/>
  <c r="N77" i="12"/>
  <c r="O77" i="12"/>
  <c r="D78" i="12"/>
  <c r="E78" i="12"/>
  <c r="F78" i="12"/>
  <c r="G78" i="12"/>
  <c r="H78" i="12"/>
  <c r="I78" i="12"/>
  <c r="J78" i="12"/>
  <c r="K78" i="12"/>
  <c r="L78" i="12"/>
  <c r="M78" i="12"/>
  <c r="N78" i="12"/>
  <c r="O78" i="12"/>
  <c r="D79" i="12"/>
  <c r="E79" i="12"/>
  <c r="F79" i="12"/>
  <c r="G79" i="12"/>
  <c r="H79" i="12"/>
  <c r="I79" i="12"/>
  <c r="J79" i="12"/>
  <c r="K79" i="12"/>
  <c r="L79" i="12"/>
  <c r="M79" i="12"/>
  <c r="N79" i="12"/>
  <c r="O79" i="12"/>
  <c r="E80" i="12"/>
  <c r="F80" i="12"/>
  <c r="G80" i="12"/>
  <c r="H80" i="12"/>
  <c r="I80" i="12"/>
  <c r="J80" i="12"/>
  <c r="K80" i="12"/>
  <c r="L80" i="12"/>
  <c r="M80" i="12"/>
  <c r="N80" i="12"/>
  <c r="O80" i="12"/>
  <c r="D81" i="12"/>
  <c r="E81" i="12"/>
  <c r="F81" i="12"/>
  <c r="G81" i="12"/>
  <c r="H81" i="12"/>
  <c r="I81" i="12"/>
  <c r="J81" i="12"/>
  <c r="K81" i="12"/>
  <c r="L81" i="12"/>
  <c r="M81" i="12"/>
  <c r="N81" i="12"/>
  <c r="O81" i="12"/>
  <c r="D82" i="12"/>
  <c r="E82" i="12"/>
  <c r="F82" i="12"/>
  <c r="G82" i="12"/>
  <c r="H82" i="12"/>
  <c r="I82" i="12"/>
  <c r="J82" i="12"/>
  <c r="K82" i="12"/>
  <c r="L82" i="12"/>
  <c r="M82" i="12"/>
  <c r="N82" i="12"/>
  <c r="O82" i="12"/>
  <c r="D83" i="12"/>
  <c r="E83" i="12"/>
  <c r="F83" i="12"/>
  <c r="G83" i="12"/>
  <c r="H83" i="12"/>
  <c r="I83" i="12"/>
  <c r="J83" i="12"/>
  <c r="K83" i="12"/>
  <c r="L83" i="12"/>
  <c r="M83" i="12"/>
  <c r="N83" i="12"/>
  <c r="O83" i="12"/>
  <c r="D84" i="12"/>
  <c r="E84" i="12"/>
  <c r="F84" i="12"/>
  <c r="G84" i="12"/>
  <c r="H84" i="12"/>
  <c r="I84" i="12"/>
  <c r="J84" i="12"/>
  <c r="K84" i="12"/>
  <c r="L84" i="12"/>
  <c r="M84" i="12"/>
  <c r="N84" i="12"/>
  <c r="O84" i="12"/>
  <c r="D85" i="12"/>
  <c r="E85" i="12"/>
  <c r="F85" i="12"/>
  <c r="G85" i="12"/>
  <c r="H85" i="12"/>
  <c r="I85" i="12"/>
  <c r="J85" i="12"/>
  <c r="K85" i="12"/>
  <c r="L85" i="12"/>
  <c r="M85" i="12"/>
  <c r="N85" i="12"/>
  <c r="O85" i="12"/>
  <c r="D86" i="12"/>
  <c r="E86" i="12"/>
  <c r="F86" i="12"/>
  <c r="G86" i="12"/>
  <c r="H86" i="12"/>
  <c r="I86" i="12"/>
  <c r="J86" i="12"/>
  <c r="K86" i="12"/>
  <c r="L86" i="12"/>
  <c r="M86" i="12"/>
  <c r="N86" i="12"/>
  <c r="O86" i="12"/>
  <c r="D87" i="12"/>
  <c r="E87" i="12"/>
  <c r="F87" i="12"/>
  <c r="G87" i="12"/>
  <c r="H87" i="12"/>
  <c r="I87" i="12"/>
  <c r="J87" i="12"/>
  <c r="K87" i="12"/>
  <c r="L87" i="12"/>
  <c r="M87" i="12"/>
  <c r="N87" i="12"/>
  <c r="O87" i="12"/>
  <c r="D88" i="12"/>
  <c r="E88" i="12"/>
  <c r="F88" i="12"/>
  <c r="G88" i="12"/>
  <c r="H88" i="12"/>
  <c r="I88" i="12"/>
  <c r="J88" i="12"/>
  <c r="K88" i="12"/>
  <c r="L88" i="12"/>
  <c r="M88" i="12"/>
  <c r="N88" i="12"/>
  <c r="O88" i="12"/>
  <c r="D89" i="12"/>
  <c r="E89" i="12"/>
  <c r="F89" i="12"/>
  <c r="G89" i="12"/>
  <c r="H89" i="12"/>
  <c r="I89" i="12"/>
  <c r="J89" i="12"/>
  <c r="K89" i="12"/>
  <c r="L89" i="12"/>
  <c r="M89" i="12"/>
  <c r="N89" i="12"/>
  <c r="O89" i="12"/>
  <c r="D90" i="12"/>
  <c r="E90" i="12"/>
  <c r="F90" i="12"/>
  <c r="G90" i="12"/>
  <c r="H90" i="12"/>
  <c r="I90" i="12"/>
  <c r="J90" i="12"/>
  <c r="K90" i="12"/>
  <c r="L90" i="12"/>
  <c r="M90" i="12"/>
  <c r="N90" i="12"/>
  <c r="O90" i="12"/>
  <c r="D91" i="12"/>
  <c r="E91" i="12"/>
  <c r="F91" i="12"/>
  <c r="G91" i="12"/>
  <c r="H91" i="12"/>
  <c r="I91" i="12"/>
  <c r="J91" i="12"/>
  <c r="K91" i="12"/>
  <c r="L91" i="12"/>
  <c r="M91" i="12"/>
  <c r="N91" i="12"/>
  <c r="O91" i="12"/>
  <c r="D92" i="12"/>
  <c r="E92" i="12"/>
  <c r="F92" i="12"/>
  <c r="G92" i="12"/>
  <c r="H92" i="12"/>
  <c r="I92" i="12"/>
  <c r="J92" i="12"/>
  <c r="K92" i="12"/>
  <c r="L92" i="12"/>
  <c r="M92" i="12"/>
  <c r="N92" i="12"/>
  <c r="O92" i="12"/>
  <c r="D93" i="12"/>
  <c r="E93" i="12"/>
  <c r="F93" i="12"/>
  <c r="G93" i="12"/>
  <c r="H93" i="12"/>
  <c r="I93" i="12"/>
  <c r="J93" i="12"/>
  <c r="K93" i="12"/>
  <c r="L93" i="12"/>
  <c r="M93" i="12"/>
  <c r="N93" i="12"/>
  <c r="O93" i="12"/>
  <c r="D94" i="12"/>
  <c r="E94" i="12"/>
  <c r="F94" i="12"/>
  <c r="G94" i="12"/>
  <c r="H94" i="12"/>
  <c r="I94" i="12"/>
  <c r="J94" i="12"/>
  <c r="K94" i="12"/>
  <c r="L94" i="12"/>
  <c r="M94" i="12"/>
  <c r="N94" i="12"/>
  <c r="O94" i="12"/>
  <c r="D95" i="12"/>
  <c r="E95" i="12"/>
  <c r="F95" i="12"/>
  <c r="G95" i="12"/>
  <c r="H95" i="12"/>
  <c r="I95" i="12"/>
  <c r="J95" i="12"/>
  <c r="K95" i="12"/>
  <c r="L95" i="12"/>
  <c r="M95" i="12"/>
  <c r="N95" i="12"/>
  <c r="O95" i="12"/>
  <c r="D96" i="12"/>
  <c r="E96" i="12"/>
  <c r="F96" i="12"/>
  <c r="G96" i="12"/>
  <c r="H96" i="12"/>
  <c r="I96" i="12"/>
  <c r="J96" i="12"/>
  <c r="K96" i="12"/>
  <c r="L96" i="12"/>
  <c r="M96" i="12"/>
  <c r="N96" i="12"/>
  <c r="O96" i="12"/>
  <c r="D97" i="12"/>
  <c r="E97" i="12"/>
  <c r="F97" i="12"/>
  <c r="G97" i="12"/>
  <c r="H97" i="12"/>
  <c r="I97" i="12"/>
  <c r="J97" i="12"/>
  <c r="K97" i="12"/>
  <c r="L97" i="12"/>
  <c r="M97" i="12"/>
  <c r="N97" i="12"/>
  <c r="O97" i="12"/>
  <c r="D98" i="12"/>
  <c r="E98" i="12"/>
  <c r="F98" i="12"/>
  <c r="G98" i="12"/>
  <c r="H98" i="12"/>
  <c r="I98" i="12"/>
  <c r="J98" i="12"/>
  <c r="K98" i="12"/>
  <c r="L98" i="12"/>
  <c r="M98" i="12"/>
  <c r="N98" i="12"/>
  <c r="O98" i="12"/>
  <c r="D99" i="12"/>
  <c r="E99" i="12"/>
  <c r="F99" i="12"/>
  <c r="G99" i="12"/>
  <c r="H99" i="12"/>
  <c r="I99" i="12"/>
  <c r="J99" i="12"/>
  <c r="K99" i="12"/>
  <c r="L99" i="12"/>
  <c r="M99" i="12"/>
  <c r="N99" i="12"/>
  <c r="O99" i="12"/>
  <c r="D100" i="12"/>
  <c r="E100" i="12"/>
  <c r="F100" i="12"/>
  <c r="G100" i="12"/>
  <c r="H100" i="12"/>
  <c r="I100" i="12"/>
  <c r="J100" i="12"/>
  <c r="K100" i="12"/>
  <c r="L100" i="12"/>
  <c r="M100" i="12"/>
  <c r="N100" i="12"/>
  <c r="O100" i="12"/>
  <c r="D101" i="12"/>
  <c r="E101" i="12"/>
  <c r="F101" i="12"/>
  <c r="G101" i="12"/>
  <c r="H101" i="12"/>
  <c r="I101" i="12"/>
  <c r="J101" i="12"/>
  <c r="K101" i="12"/>
  <c r="L101" i="12"/>
  <c r="M101" i="12"/>
  <c r="N101" i="12"/>
  <c r="O101" i="12"/>
  <c r="D102" i="12"/>
  <c r="E102" i="12"/>
  <c r="F102" i="12"/>
  <c r="G102" i="12"/>
  <c r="H102" i="12"/>
  <c r="I102" i="12"/>
  <c r="J102" i="12"/>
  <c r="K102" i="12"/>
  <c r="L102" i="12"/>
  <c r="M102" i="12"/>
  <c r="N102" i="12"/>
  <c r="O102" i="12"/>
  <c r="D103" i="12"/>
  <c r="E103" i="12"/>
  <c r="F103" i="12"/>
  <c r="G103" i="12"/>
  <c r="H103" i="12"/>
  <c r="I103" i="12"/>
  <c r="J103" i="12"/>
  <c r="K103" i="12"/>
  <c r="L103" i="12"/>
  <c r="M103" i="12"/>
  <c r="N103" i="12"/>
  <c r="O103" i="12"/>
  <c r="D104" i="12"/>
  <c r="E104" i="12"/>
  <c r="F104" i="12"/>
  <c r="G104" i="12"/>
  <c r="H104" i="12"/>
  <c r="I104" i="12"/>
  <c r="J104" i="12"/>
  <c r="K104" i="12"/>
  <c r="L104" i="12"/>
  <c r="M104" i="12"/>
  <c r="N104" i="12"/>
  <c r="O104" i="12"/>
  <c r="E76" i="12"/>
  <c r="F76" i="12"/>
  <c r="G76" i="12"/>
  <c r="H76" i="12"/>
  <c r="I76" i="12"/>
  <c r="J76" i="12"/>
  <c r="K76" i="12"/>
  <c r="L76" i="12"/>
  <c r="M76" i="12"/>
  <c r="N76" i="12"/>
  <c r="O76" i="12"/>
  <c r="D76" i="12"/>
  <c r="Q177" i="8"/>
  <c r="Q176" i="8"/>
  <c r="Q153" i="8"/>
  <c r="Q154" i="8"/>
  <c r="Q155" i="8"/>
  <c r="Q156" i="8"/>
  <c r="Q157" i="8"/>
  <c r="Q158" i="8"/>
  <c r="Q159" i="8"/>
  <c r="Q160" i="8"/>
  <c r="Q161" i="8"/>
  <c r="Q162" i="8"/>
  <c r="Q163" i="8"/>
  <c r="Q164" i="8"/>
  <c r="Q165" i="8"/>
  <c r="Q166" i="8"/>
  <c r="Q167" i="8"/>
  <c r="Q168" i="8"/>
  <c r="Q152" i="8"/>
  <c r="Q147" i="8"/>
  <c r="Q146" i="8"/>
  <c r="Q91" i="8"/>
  <c r="Q92" i="8"/>
  <c r="Q93" i="8"/>
  <c r="Q94" i="8"/>
  <c r="Q95" i="8"/>
  <c r="Q96" i="8"/>
  <c r="Q97" i="8"/>
  <c r="Q98" i="8"/>
  <c r="Q99" i="8"/>
  <c r="Q100" i="8"/>
  <c r="Q101" i="8"/>
  <c r="Q102" i="8"/>
  <c r="Q103" i="8"/>
  <c r="Q104" i="8"/>
  <c r="Q105" i="8"/>
  <c r="Q106" i="8"/>
  <c r="Q90" i="8"/>
  <c r="Q85" i="8"/>
  <c r="Q84" i="8"/>
  <c r="Q115" i="8"/>
  <c r="Q114" i="8"/>
  <c r="D15" i="8" l="1"/>
  <c r="P369" i="8"/>
  <c r="AH369" i="8" s="1"/>
  <c r="P315" i="8"/>
  <c r="AH315" i="8" s="1"/>
  <c r="P313" i="8"/>
  <c r="AH313" i="8" s="1"/>
  <c r="P245" i="8"/>
  <c r="AH245" i="8" s="1"/>
  <c r="P317" i="8"/>
  <c r="AH317" i="8" s="1"/>
  <c r="P371" i="8"/>
  <c r="AH371" i="8" s="1"/>
  <c r="P316" i="8"/>
  <c r="AH316" i="8" s="1"/>
  <c r="P370" i="8"/>
  <c r="AH370" i="8" s="1"/>
  <c r="P314" i="8"/>
  <c r="AH314" i="8" s="1"/>
  <c r="P256" i="8"/>
  <c r="AH256" i="8" s="1"/>
  <c r="P312" i="8"/>
  <c r="AH312" i="8" s="1"/>
  <c r="P255" i="8"/>
  <c r="AH255" i="8" s="1"/>
  <c r="P311" i="8"/>
  <c r="AH311" i="8" s="1"/>
  <c r="P254" i="8"/>
  <c r="AH254" i="8" s="1"/>
  <c r="P310" i="8"/>
  <c r="AH310" i="8" s="1"/>
  <c r="P253" i="8"/>
  <c r="AH253" i="8" s="1"/>
  <c r="P309" i="8"/>
  <c r="AH309" i="8" s="1"/>
  <c r="P379" i="8"/>
  <c r="AH379" i="8" s="1"/>
  <c r="P252" i="8"/>
  <c r="AH252" i="8" s="1"/>
  <c r="P308" i="8"/>
  <c r="AH308" i="8" s="1"/>
  <c r="P378" i="8"/>
  <c r="AH378" i="8" s="1"/>
  <c r="P251" i="8"/>
  <c r="AH251" i="8" s="1"/>
  <c r="P307" i="8"/>
  <c r="AH307" i="8" s="1"/>
  <c r="P377" i="8"/>
  <c r="AH377" i="8" s="1"/>
  <c r="P250" i="8"/>
  <c r="AH250" i="8" s="1"/>
  <c r="P376" i="8"/>
  <c r="AH376" i="8" s="1"/>
  <c r="P249" i="8"/>
  <c r="AH249" i="8" s="1"/>
  <c r="P375" i="8"/>
  <c r="AH375" i="8" s="1"/>
  <c r="P248" i="8"/>
  <c r="AH248" i="8" s="1"/>
  <c r="P374" i="8"/>
  <c r="AH374" i="8" s="1"/>
  <c r="P247" i="8"/>
  <c r="AH247" i="8" s="1"/>
  <c r="P320" i="8"/>
  <c r="AH320" i="8" s="1"/>
  <c r="P373" i="8"/>
  <c r="AH373" i="8" s="1"/>
  <c r="P246" i="8"/>
  <c r="AH246" i="8" s="1"/>
  <c r="P318" i="8"/>
  <c r="AH318" i="8" s="1"/>
  <c r="P372" i="8"/>
  <c r="AH372" i="8" s="1"/>
  <c r="P381" i="8"/>
  <c r="AH381" i="8" s="1"/>
  <c r="P258" i="8"/>
  <c r="AH258" i="8" s="1"/>
  <c r="P319" i="8"/>
  <c r="AH319" i="8" s="1"/>
  <c r="P368" i="8"/>
  <c r="AH368" i="8" s="1"/>
  <c r="P384" i="8"/>
  <c r="AH384" i="8" s="1"/>
  <c r="P382" i="8"/>
  <c r="AH382" i="8" s="1"/>
  <c r="P306" i="8"/>
  <c r="AH306" i="8" s="1"/>
  <c r="P257" i="8"/>
  <c r="AH257" i="8" s="1"/>
  <c r="P321" i="8"/>
  <c r="AH321" i="8" s="1"/>
  <c r="W306" i="8"/>
  <c r="P383" i="8"/>
  <c r="AH383" i="8" s="1"/>
  <c r="V306" i="8"/>
  <c r="P260" i="8"/>
  <c r="AH260" i="8" s="1"/>
  <c r="P244" i="8"/>
  <c r="P380" i="8"/>
  <c r="AH380" i="8" s="1"/>
  <c r="W258" i="8"/>
  <c r="P259" i="8"/>
  <c r="AH259" i="8" s="1"/>
  <c r="P322" i="8"/>
  <c r="AH322" i="8" s="1"/>
  <c r="P196" i="8"/>
  <c r="AH196" i="8" s="1"/>
  <c r="P188" i="8"/>
  <c r="AH188" i="8" s="1"/>
  <c r="P197" i="8"/>
  <c r="AH197" i="8" s="1"/>
  <c r="P189" i="8"/>
  <c r="AH189" i="8" s="1"/>
  <c r="P191" i="8"/>
  <c r="AH191" i="8" s="1"/>
  <c r="P183" i="8"/>
  <c r="AH183" i="8" s="1"/>
  <c r="P194" i="8"/>
  <c r="AH194" i="8" s="1"/>
  <c r="P186" i="8"/>
  <c r="AH186" i="8" s="1"/>
  <c r="P192" i="8"/>
  <c r="AH192" i="8" s="1"/>
  <c r="P184" i="8"/>
  <c r="AH184" i="8" s="1"/>
  <c r="P193" i="8"/>
  <c r="AH193" i="8" s="1"/>
  <c r="P185" i="8"/>
  <c r="AH185" i="8" s="1"/>
  <c r="P195" i="8"/>
  <c r="AH195" i="8" s="1"/>
  <c r="P187" i="8"/>
  <c r="AH187" i="8" s="1"/>
  <c r="P198" i="8"/>
  <c r="AH198" i="8" s="1"/>
  <c r="P190" i="8"/>
  <c r="AH190" i="8" s="1"/>
  <c r="P182" i="8"/>
  <c r="AH182" i="8" s="1"/>
  <c r="P63" i="8"/>
  <c r="AH63" i="8" s="1"/>
  <c r="P126" i="8"/>
  <c r="AH126" i="8" s="1"/>
  <c r="P130" i="8"/>
  <c r="AH130" i="8" s="1"/>
  <c r="P128" i="8"/>
  <c r="AH128" i="8" s="1"/>
  <c r="P64" i="8"/>
  <c r="AH64" i="8" s="1"/>
  <c r="P62" i="8"/>
  <c r="AH62" i="8" s="1"/>
  <c r="P61" i="8"/>
  <c r="AH61" i="8" s="1"/>
  <c r="P60" i="8"/>
  <c r="AH60" i="8" s="1"/>
  <c r="P59" i="8"/>
  <c r="AH59" i="8" s="1"/>
  <c r="P132" i="8"/>
  <c r="AH132" i="8" s="1"/>
  <c r="P131" i="8"/>
  <c r="AH131" i="8" s="1"/>
  <c r="P129" i="8"/>
  <c r="AH129" i="8" s="1"/>
  <c r="P127" i="8"/>
  <c r="AH127" i="8" s="1"/>
  <c r="P125" i="8"/>
  <c r="AH125" i="8" s="1"/>
  <c r="P124" i="8"/>
  <c r="AH124" i="8" s="1"/>
  <c r="P123" i="8"/>
  <c r="AH123" i="8" s="1"/>
  <c r="P122" i="8"/>
  <c r="AH122" i="8" s="1"/>
  <c r="P121" i="8"/>
  <c r="AH121" i="8" s="1"/>
  <c r="P133" i="8"/>
  <c r="AH133" i="8" s="1"/>
  <c r="P136" i="8"/>
  <c r="AH136" i="8" s="1"/>
  <c r="P134" i="8"/>
  <c r="AH134" i="8" s="1"/>
  <c r="P120" i="8"/>
  <c r="AH120" i="8" s="1"/>
  <c r="P135" i="8"/>
  <c r="AH135" i="8" s="1"/>
  <c r="P65" i="8"/>
  <c r="AH65" i="8" s="1"/>
  <c r="P72" i="8"/>
  <c r="AH72" i="8" s="1"/>
  <c r="P74" i="8"/>
  <c r="AH74" i="8" s="1"/>
  <c r="P70" i="8"/>
  <c r="AH70" i="8" s="1"/>
  <c r="P68" i="8"/>
  <c r="AH68" i="8" s="1"/>
  <c r="P67" i="8"/>
  <c r="AH67" i="8" s="1"/>
  <c r="P66" i="8"/>
  <c r="AH66" i="8" s="1"/>
  <c r="P73" i="8"/>
  <c r="AH73" i="8" s="1"/>
  <c r="P71" i="8"/>
  <c r="AH71" i="8" s="1"/>
  <c r="P69" i="8"/>
  <c r="AH69" i="8" s="1"/>
  <c r="P58" i="8"/>
  <c r="AH58" i="8" s="1"/>
  <c r="H16" i="12"/>
  <c r="E11" i="12"/>
  <c r="D65" i="12"/>
  <c r="N65" i="12" s="1"/>
  <c r="D64" i="12"/>
  <c r="N64" i="12" s="1"/>
  <c r="D62" i="12"/>
  <c r="N62" i="12" s="1"/>
  <c r="H36" i="12"/>
  <c r="H61" i="12"/>
  <c r="R61" i="12" s="1"/>
  <c r="G33" i="12"/>
  <c r="G61" i="12"/>
  <c r="Q61" i="12" s="1"/>
  <c r="H30" i="12"/>
  <c r="F52" i="12"/>
  <c r="P52" i="12" s="1"/>
  <c r="G30" i="12"/>
  <c r="D49" i="12"/>
  <c r="N49" i="12" s="1"/>
  <c r="F30" i="12"/>
  <c r="D46" i="12"/>
  <c r="N46" i="12" s="1"/>
  <c r="G29" i="12"/>
  <c r="H45" i="12"/>
  <c r="R45" i="12" s="1"/>
  <c r="D24" i="12"/>
  <c r="G45" i="12"/>
  <c r="Q45" i="12" s="1"/>
  <c r="H20" i="12"/>
  <c r="H32" i="12"/>
  <c r="D20" i="12"/>
  <c r="H64" i="12"/>
  <c r="R64" i="12" s="1"/>
  <c r="H48" i="12"/>
  <c r="R48" i="12" s="1"/>
  <c r="H42" i="12"/>
  <c r="R42" i="12" s="1"/>
  <c r="G27" i="12"/>
  <c r="H14" i="12"/>
  <c r="H58" i="12"/>
  <c r="R58" i="12" s="1"/>
  <c r="G42" i="12"/>
  <c r="Q42" i="12" s="1"/>
  <c r="F27" i="12"/>
  <c r="G14" i="12"/>
  <c r="G58" i="12"/>
  <c r="Q58" i="12" s="1"/>
  <c r="F42" i="12"/>
  <c r="P42" i="12" s="1"/>
  <c r="E27" i="12"/>
  <c r="F14" i="12"/>
  <c r="F58" i="12"/>
  <c r="P58" i="12" s="1"/>
  <c r="G39" i="12"/>
  <c r="Q39" i="12" s="1"/>
  <c r="F26" i="12"/>
  <c r="G13" i="12"/>
  <c r="G55" i="12"/>
  <c r="Q55" i="12" s="1"/>
  <c r="F39" i="12"/>
  <c r="P39" i="12" s="1"/>
  <c r="F8" i="12"/>
  <c r="F24" i="12"/>
  <c r="G11" i="12"/>
  <c r="F55" i="12"/>
  <c r="P55" i="12" s="1"/>
  <c r="E39" i="12"/>
  <c r="O39" i="12" s="1"/>
  <c r="E8" i="12"/>
  <c r="E24" i="12"/>
  <c r="F11" i="12"/>
  <c r="E55" i="12"/>
  <c r="O55" i="12" s="1"/>
  <c r="D36" i="12"/>
  <c r="E23" i="12"/>
  <c r="F10" i="12"/>
  <c r="E52" i="12"/>
  <c r="O52" i="12" s="1"/>
  <c r="D34" i="12"/>
  <c r="E21" i="12"/>
  <c r="F38" i="12"/>
  <c r="P38" i="12" s="1"/>
  <c r="D52" i="12"/>
  <c r="N52" i="12" s="1"/>
  <c r="H33" i="12"/>
  <c r="D21" i="12"/>
  <c r="E65" i="12"/>
  <c r="O65" i="12" s="1"/>
  <c r="E49" i="12"/>
  <c r="O49" i="12" s="1"/>
  <c r="G36" i="12"/>
  <c r="F33" i="12"/>
  <c r="E30" i="12"/>
  <c r="D27" i="12"/>
  <c r="H23" i="12"/>
  <c r="G20" i="12"/>
  <c r="F17" i="12"/>
  <c r="E14" i="12"/>
  <c r="D11" i="12"/>
  <c r="D38" i="12"/>
  <c r="N38" i="12" s="1"/>
  <c r="G64" i="12"/>
  <c r="Q64" i="12" s="1"/>
  <c r="F61" i="12"/>
  <c r="P61" i="12" s="1"/>
  <c r="E58" i="12"/>
  <c r="O58" i="12" s="1"/>
  <c r="D55" i="12"/>
  <c r="N55" i="12" s="1"/>
  <c r="H51" i="12"/>
  <c r="R51" i="12" s="1"/>
  <c r="G48" i="12"/>
  <c r="Q48" i="12" s="1"/>
  <c r="F45" i="12"/>
  <c r="P45" i="12" s="1"/>
  <c r="E42" i="12"/>
  <c r="O42" i="12" s="1"/>
  <c r="D39" i="12"/>
  <c r="N39" i="12" s="1"/>
  <c r="F36" i="12"/>
  <c r="E33" i="12"/>
  <c r="D30" i="12"/>
  <c r="H26" i="12"/>
  <c r="G23" i="12"/>
  <c r="F20" i="12"/>
  <c r="E17" i="12"/>
  <c r="D14" i="12"/>
  <c r="H10" i="12"/>
  <c r="H38" i="12"/>
  <c r="R38" i="12" s="1"/>
  <c r="F64" i="12"/>
  <c r="P64" i="12" s="1"/>
  <c r="E61" i="12"/>
  <c r="O61" i="12" s="1"/>
  <c r="D58" i="12"/>
  <c r="N58" i="12" s="1"/>
  <c r="H54" i="12"/>
  <c r="R54" i="12" s="1"/>
  <c r="G51" i="12"/>
  <c r="Q51" i="12" s="1"/>
  <c r="F48" i="12"/>
  <c r="P48" i="12" s="1"/>
  <c r="E45" i="12"/>
  <c r="O45" i="12" s="1"/>
  <c r="D42" i="12"/>
  <c r="N42" i="12" s="1"/>
  <c r="E36" i="12"/>
  <c r="D33" i="12"/>
  <c r="H29" i="12"/>
  <c r="G26" i="12"/>
  <c r="F23" i="12"/>
  <c r="E20" i="12"/>
  <c r="D17" i="12"/>
  <c r="H13" i="12"/>
  <c r="G10" i="12"/>
  <c r="G38" i="12"/>
  <c r="Q38" i="12" s="1"/>
  <c r="E64" i="12"/>
  <c r="O64" i="12" s="1"/>
  <c r="D61" i="12"/>
  <c r="N61" i="12" s="1"/>
  <c r="H57" i="12"/>
  <c r="R57" i="12" s="1"/>
  <c r="G54" i="12"/>
  <c r="Q54" i="12" s="1"/>
  <c r="F51" i="12"/>
  <c r="P51" i="12" s="1"/>
  <c r="E48" i="12"/>
  <c r="O48" i="12" s="1"/>
  <c r="D45" i="12"/>
  <c r="N45" i="12" s="1"/>
  <c r="H41" i="12"/>
  <c r="R41" i="12" s="1"/>
  <c r="H60" i="12"/>
  <c r="R60" i="12" s="1"/>
  <c r="G57" i="12"/>
  <c r="Q57" i="12" s="1"/>
  <c r="F54" i="12"/>
  <c r="P54" i="12" s="1"/>
  <c r="E51" i="12"/>
  <c r="O51" i="12" s="1"/>
  <c r="D48" i="12"/>
  <c r="N48" i="12" s="1"/>
  <c r="H44" i="12"/>
  <c r="R44" i="12" s="1"/>
  <c r="G41" i="12"/>
  <c r="Q41" i="12" s="1"/>
  <c r="H35" i="12"/>
  <c r="G32" i="12"/>
  <c r="F29" i="12"/>
  <c r="E26" i="12"/>
  <c r="D23" i="12"/>
  <c r="H19" i="12"/>
  <c r="G16" i="12"/>
  <c r="F13" i="12"/>
  <c r="E10" i="12"/>
  <c r="E38" i="12"/>
  <c r="O38" i="12" s="1"/>
  <c r="H63" i="12"/>
  <c r="R63" i="12" s="1"/>
  <c r="G60" i="12"/>
  <c r="Q60" i="12" s="1"/>
  <c r="F57" i="12"/>
  <c r="P57" i="12" s="1"/>
  <c r="E54" i="12"/>
  <c r="O54" i="12" s="1"/>
  <c r="D51" i="12"/>
  <c r="N51" i="12" s="1"/>
  <c r="H47" i="12"/>
  <c r="R47" i="12" s="1"/>
  <c r="G44" i="12"/>
  <c r="Q44" i="12" s="1"/>
  <c r="F41" i="12"/>
  <c r="P41" i="12" s="1"/>
  <c r="G35" i="12"/>
  <c r="F32" i="12"/>
  <c r="E29" i="12"/>
  <c r="D26" i="12"/>
  <c r="H22" i="12"/>
  <c r="G19" i="12"/>
  <c r="F16" i="12"/>
  <c r="E13" i="12"/>
  <c r="D10" i="12"/>
  <c r="H66" i="12"/>
  <c r="R66" i="12" s="1"/>
  <c r="G63" i="12"/>
  <c r="Q63" i="12" s="1"/>
  <c r="F60" i="12"/>
  <c r="P60" i="12" s="1"/>
  <c r="E57" i="12"/>
  <c r="O57" i="12" s="1"/>
  <c r="D54" i="12"/>
  <c r="N54" i="12" s="1"/>
  <c r="H50" i="12"/>
  <c r="R50" i="12" s="1"/>
  <c r="G47" i="12"/>
  <c r="Q47" i="12" s="1"/>
  <c r="F44" i="12"/>
  <c r="P44" i="12" s="1"/>
  <c r="E41" i="12"/>
  <c r="O41" i="12" s="1"/>
  <c r="F35" i="12"/>
  <c r="E32" i="12"/>
  <c r="D29" i="12"/>
  <c r="H25" i="12"/>
  <c r="G22" i="12"/>
  <c r="F19" i="12"/>
  <c r="E16" i="12"/>
  <c r="D13" i="12"/>
  <c r="H9" i="12"/>
  <c r="G66" i="12"/>
  <c r="Q66" i="12" s="1"/>
  <c r="F63" i="12"/>
  <c r="P63" i="12" s="1"/>
  <c r="E60" i="12"/>
  <c r="O60" i="12" s="1"/>
  <c r="D57" i="12"/>
  <c r="N57" i="12" s="1"/>
  <c r="H53" i="12"/>
  <c r="R53" i="12" s="1"/>
  <c r="G50" i="12"/>
  <c r="Q50" i="12" s="1"/>
  <c r="F47" i="12"/>
  <c r="P47" i="12" s="1"/>
  <c r="E44" i="12"/>
  <c r="O44" i="12" s="1"/>
  <c r="D41" i="12"/>
  <c r="N41" i="12" s="1"/>
  <c r="E35" i="12"/>
  <c r="D32" i="12"/>
  <c r="H28" i="12"/>
  <c r="G25" i="12"/>
  <c r="F22" i="12"/>
  <c r="E19" i="12"/>
  <c r="D16" i="12"/>
  <c r="H12" i="12"/>
  <c r="G9" i="12"/>
  <c r="F66" i="12"/>
  <c r="P66" i="12" s="1"/>
  <c r="E63" i="12"/>
  <c r="O63" i="12" s="1"/>
  <c r="D60" i="12"/>
  <c r="N60" i="12" s="1"/>
  <c r="H56" i="12"/>
  <c r="R56" i="12" s="1"/>
  <c r="G53" i="12"/>
  <c r="Q53" i="12" s="1"/>
  <c r="F50" i="12"/>
  <c r="P50" i="12" s="1"/>
  <c r="E47" i="12"/>
  <c r="O47" i="12" s="1"/>
  <c r="D44" i="12"/>
  <c r="N44" i="12" s="1"/>
  <c r="H40" i="12"/>
  <c r="R40" i="12" s="1"/>
  <c r="D35" i="12"/>
  <c r="H31" i="12"/>
  <c r="G28" i="12"/>
  <c r="F25" i="12"/>
  <c r="E22" i="12"/>
  <c r="D19" i="12"/>
  <c r="H15" i="12"/>
  <c r="G12" i="12"/>
  <c r="F9" i="12"/>
  <c r="E66" i="12"/>
  <c r="O66" i="12" s="1"/>
  <c r="D63" i="12"/>
  <c r="N63" i="12" s="1"/>
  <c r="H59" i="12"/>
  <c r="R59" i="12" s="1"/>
  <c r="G56" i="12"/>
  <c r="Q56" i="12" s="1"/>
  <c r="F53" i="12"/>
  <c r="P53" i="12" s="1"/>
  <c r="E50" i="12"/>
  <c r="O50" i="12" s="1"/>
  <c r="D47" i="12"/>
  <c r="N47" i="12" s="1"/>
  <c r="H43" i="12"/>
  <c r="R43" i="12" s="1"/>
  <c r="G40" i="12"/>
  <c r="Q40" i="12" s="1"/>
  <c r="H34" i="12"/>
  <c r="G31" i="12"/>
  <c r="F28" i="12"/>
  <c r="E25" i="12"/>
  <c r="D22" i="12"/>
  <c r="H18" i="12"/>
  <c r="G15" i="12"/>
  <c r="F12" i="12"/>
  <c r="E9" i="12"/>
  <c r="D66" i="12"/>
  <c r="H62" i="12"/>
  <c r="R62" i="12" s="1"/>
  <c r="G59" i="12"/>
  <c r="Q59" i="12" s="1"/>
  <c r="F56" i="12"/>
  <c r="P56" i="12" s="1"/>
  <c r="E53" i="12"/>
  <c r="O53" i="12" s="1"/>
  <c r="D50" i="12"/>
  <c r="N50" i="12" s="1"/>
  <c r="H46" i="12"/>
  <c r="R46" i="12" s="1"/>
  <c r="G43" i="12"/>
  <c r="Q43" i="12" s="1"/>
  <c r="F40" i="12"/>
  <c r="P40" i="12" s="1"/>
  <c r="D8" i="12"/>
  <c r="G34" i="12"/>
  <c r="F31" i="12"/>
  <c r="E28" i="12"/>
  <c r="D25" i="12"/>
  <c r="H21" i="12"/>
  <c r="G18" i="12"/>
  <c r="F15" i="12"/>
  <c r="E12" i="12"/>
  <c r="D9" i="12"/>
  <c r="H65" i="12"/>
  <c r="R65" i="12" s="1"/>
  <c r="G62" i="12"/>
  <c r="Q62" i="12" s="1"/>
  <c r="F59" i="12"/>
  <c r="P59" i="12" s="1"/>
  <c r="E56" i="12"/>
  <c r="O56" i="12" s="1"/>
  <c r="D53" i="12"/>
  <c r="N53" i="12" s="1"/>
  <c r="H49" i="12"/>
  <c r="R49" i="12" s="1"/>
  <c r="G46" i="12"/>
  <c r="Q46" i="12" s="1"/>
  <c r="F43" i="12"/>
  <c r="P43" i="12" s="1"/>
  <c r="E40" i="12"/>
  <c r="O40" i="12" s="1"/>
  <c r="H8" i="12"/>
  <c r="F34" i="12"/>
  <c r="E31" i="12"/>
  <c r="D28" i="12"/>
  <c r="H24" i="12"/>
  <c r="G21" i="12"/>
  <c r="F18" i="12"/>
  <c r="E15" i="12"/>
  <c r="D12" i="12"/>
  <c r="G65" i="12"/>
  <c r="Q65" i="12" s="1"/>
  <c r="F62" i="12"/>
  <c r="P62" i="12" s="1"/>
  <c r="E59" i="12"/>
  <c r="O59" i="12" s="1"/>
  <c r="D56" i="12"/>
  <c r="N56" i="12" s="1"/>
  <c r="H52" i="12"/>
  <c r="R52" i="12" s="1"/>
  <c r="G49" i="12"/>
  <c r="Q49" i="12" s="1"/>
  <c r="F46" i="12"/>
  <c r="P46" i="12" s="1"/>
  <c r="E43" i="12"/>
  <c r="O43" i="12" s="1"/>
  <c r="D40" i="12"/>
  <c r="N40" i="12" s="1"/>
  <c r="G8" i="12"/>
  <c r="E34" i="12"/>
  <c r="D31" i="12"/>
  <c r="H27" i="12"/>
  <c r="G24" i="12"/>
  <c r="F21" i="12"/>
  <c r="E18" i="12"/>
  <c r="D15" i="12"/>
  <c r="H11" i="12"/>
  <c r="F65" i="12"/>
  <c r="E62" i="12"/>
  <c r="O62" i="12" s="1"/>
  <c r="D59" i="12"/>
  <c r="N59" i="12" s="1"/>
  <c r="H55" i="12"/>
  <c r="R55" i="12" s="1"/>
  <c r="G52" i="12"/>
  <c r="F49" i="12"/>
  <c r="P49" i="12" s="1"/>
  <c r="E46" i="12"/>
  <c r="O46" i="12" s="1"/>
  <c r="D43" i="12"/>
  <c r="N43" i="12" s="1"/>
  <c r="H39" i="12"/>
  <c r="R39" i="12" s="1"/>
  <c r="L975" i="12"/>
  <c r="AB975" i="12" s="1"/>
  <c r="L873" i="12"/>
  <c r="AB873" i="12" s="1"/>
  <c r="K774" i="12"/>
  <c r="O910" i="12"/>
  <c r="L910" i="12"/>
  <c r="E578" i="12"/>
  <c r="P385" i="12"/>
  <c r="AF385" i="12" s="1"/>
  <c r="J910" i="12"/>
  <c r="P935" i="12"/>
  <c r="H910" i="12"/>
  <c r="P920" i="12"/>
  <c r="M975" i="12"/>
  <c r="P437" i="12"/>
  <c r="P433" i="12"/>
  <c r="P430" i="12"/>
  <c r="P429" i="12"/>
  <c r="P421" i="12"/>
  <c r="P417" i="12"/>
  <c r="P414" i="12"/>
  <c r="P413" i="12"/>
  <c r="P468" i="12"/>
  <c r="P464" i="12"/>
  <c r="P460" i="12"/>
  <c r="J578" i="12"/>
  <c r="P773" i="12"/>
  <c r="P772" i="12"/>
  <c r="P769" i="12"/>
  <c r="P768" i="12"/>
  <c r="P757" i="12"/>
  <c r="P756" i="12"/>
  <c r="P753" i="12"/>
  <c r="P752" i="12"/>
  <c r="P748" i="12"/>
  <c r="P779" i="12"/>
  <c r="P776" i="12"/>
  <c r="P811" i="12"/>
  <c r="P938" i="12"/>
  <c r="P934" i="12"/>
  <c r="P933" i="12"/>
  <c r="P929" i="12"/>
  <c r="P925" i="12"/>
  <c r="P921" i="12"/>
  <c r="P918" i="12"/>
  <c r="P917" i="12"/>
  <c r="P945" i="12"/>
  <c r="P981" i="12"/>
  <c r="P764" i="12"/>
  <c r="P760" i="12"/>
  <c r="P937" i="12"/>
  <c r="P380" i="12"/>
  <c r="AF380" i="12" s="1"/>
  <c r="AD385" i="12"/>
  <c r="N441" i="12"/>
  <c r="AC977" i="12"/>
  <c r="P597" i="12"/>
  <c r="P581" i="12"/>
  <c r="P632" i="12"/>
  <c r="I744" i="12"/>
  <c r="P765" i="12"/>
  <c r="P761" i="12"/>
  <c r="P749" i="12"/>
  <c r="P788" i="12"/>
  <c r="H873" i="12"/>
  <c r="X873" i="12" s="1"/>
  <c r="P977" i="12"/>
  <c r="N910" i="12"/>
  <c r="P914" i="12"/>
  <c r="H744" i="12"/>
  <c r="M910" i="12"/>
  <c r="P930" i="12"/>
  <c r="P926" i="12"/>
  <c r="P922" i="12"/>
  <c r="P416" i="12"/>
  <c r="P770" i="12"/>
  <c r="P766" i="12"/>
  <c r="P762" i="12"/>
  <c r="P758" i="12"/>
  <c r="P754" i="12"/>
  <c r="P750" i="12"/>
  <c r="P795" i="12"/>
  <c r="J839" i="12"/>
  <c r="Z839" i="12" s="1"/>
  <c r="P876" i="12"/>
  <c r="AF876" i="12" s="1"/>
  <c r="P927" i="12"/>
  <c r="P913" i="12"/>
  <c r="K910" i="12"/>
  <c r="P960" i="12"/>
  <c r="P377" i="12"/>
  <c r="AF377" i="12" s="1"/>
  <c r="P432" i="12"/>
  <c r="L441" i="12"/>
  <c r="P459" i="12"/>
  <c r="I910" i="12"/>
  <c r="P939" i="12"/>
  <c r="P931" i="12"/>
  <c r="P924" i="12"/>
  <c r="P923" i="12"/>
  <c r="P919" i="12"/>
  <c r="P915" i="12"/>
  <c r="P951" i="12"/>
  <c r="P947" i="12"/>
  <c r="P979" i="12"/>
  <c r="L1005" i="12"/>
  <c r="AB1005" i="12" s="1"/>
  <c r="P932" i="12"/>
  <c r="P928" i="12"/>
  <c r="P912" i="12"/>
  <c r="M578" i="12"/>
  <c r="P606" i="12"/>
  <c r="P602" i="12"/>
  <c r="P598" i="12"/>
  <c r="P594" i="12"/>
  <c r="P590" i="12"/>
  <c r="P586" i="12"/>
  <c r="P582" i="12"/>
  <c r="P614" i="12"/>
  <c r="P613" i="12"/>
  <c r="P936" i="12"/>
  <c r="P916" i="12"/>
  <c r="P285" i="12"/>
  <c r="L540" i="12"/>
  <c r="AB540" i="12" s="1"/>
  <c r="I540" i="12"/>
  <c r="Y540" i="12" s="1"/>
  <c r="K540" i="12"/>
  <c r="AA540" i="12" s="1"/>
  <c r="AA542" i="12"/>
  <c r="P604" i="12"/>
  <c r="P600" i="12"/>
  <c r="P596" i="12"/>
  <c r="P592" i="12"/>
  <c r="P588" i="12"/>
  <c r="P584" i="12"/>
  <c r="P580" i="12"/>
  <c r="P635" i="12"/>
  <c r="P631" i="12"/>
  <c r="P627" i="12"/>
  <c r="P623" i="12"/>
  <c r="P619" i="12"/>
  <c r="P615" i="12"/>
  <c r="L608" i="12"/>
  <c r="P691" i="12"/>
  <c r="X691" i="12"/>
  <c r="P438" i="12"/>
  <c r="P435" i="12"/>
  <c r="P434" i="12"/>
  <c r="P431" i="12"/>
  <c r="P428" i="12"/>
  <c r="P427" i="12"/>
  <c r="P426" i="12"/>
  <c r="P424" i="12"/>
  <c r="P423" i="12"/>
  <c r="P422" i="12"/>
  <c r="P420" i="12"/>
  <c r="P419" i="12"/>
  <c r="P469" i="12"/>
  <c r="P466" i="12"/>
  <c r="P465" i="12"/>
  <c r="P462" i="12"/>
  <c r="P458" i="12"/>
  <c r="P454" i="12"/>
  <c r="P453" i="12"/>
  <c r="P449" i="12"/>
  <c r="P446" i="12"/>
  <c r="P445" i="12"/>
  <c r="I673" i="12"/>
  <c r="Y673" i="12" s="1"/>
  <c r="P605" i="12"/>
  <c r="P601" i="12"/>
  <c r="P593" i="12"/>
  <c r="P589" i="12"/>
  <c r="P585" i="12"/>
  <c r="P391" i="12"/>
  <c r="AF391" i="12" s="1"/>
  <c r="P439" i="12"/>
  <c r="P450" i="12"/>
  <c r="V477" i="12"/>
  <c r="F476" i="12"/>
  <c r="V476" i="12" s="1"/>
  <c r="U478" i="12"/>
  <c r="P478" i="12"/>
  <c r="P763" i="12"/>
  <c r="P751" i="12"/>
  <c r="P747" i="12"/>
  <c r="P287" i="12"/>
  <c r="P279" i="12"/>
  <c r="P275" i="12"/>
  <c r="G308" i="12"/>
  <c r="W308" i="12" s="1"/>
  <c r="P311" i="12"/>
  <c r="P767" i="12"/>
  <c r="P759" i="12"/>
  <c r="P755" i="12"/>
  <c r="P771" i="12"/>
  <c r="I372" i="12"/>
  <c r="Y372" i="12" s="1"/>
  <c r="P443" i="12"/>
  <c r="P607" i="12"/>
  <c r="P603" i="12"/>
  <c r="P599" i="12"/>
  <c r="P595" i="12"/>
  <c r="P591" i="12"/>
  <c r="P587" i="12"/>
  <c r="P583" i="12"/>
  <c r="P630" i="12"/>
  <c r="P618" i="12"/>
  <c r="P610" i="12"/>
  <c r="J774" i="12"/>
  <c r="N873" i="12"/>
  <c r="AD873" i="12" s="1"/>
  <c r="P968" i="12"/>
  <c r="P470" i="12"/>
  <c r="E476" i="12"/>
  <c r="U476" i="12" s="1"/>
  <c r="H506" i="12"/>
  <c r="X506" i="12" s="1"/>
  <c r="P855" i="12"/>
  <c r="X979" i="12"/>
  <c r="P634" i="12"/>
  <c r="P628" i="12"/>
  <c r="P626" i="12"/>
  <c r="P625" i="12"/>
  <c r="P624" i="12"/>
  <c r="P622" i="12"/>
  <c r="P621" i="12"/>
  <c r="P620" i="12"/>
  <c r="P617" i="12"/>
  <c r="N608" i="12"/>
  <c r="J608" i="12"/>
  <c r="P612" i="12"/>
  <c r="M744" i="12"/>
  <c r="P803" i="12"/>
  <c r="P799" i="12"/>
  <c r="P796" i="12"/>
  <c r="P792" i="12"/>
  <c r="P791" i="12"/>
  <c r="P787" i="12"/>
  <c r="P784" i="12"/>
  <c r="P783" i="12"/>
  <c r="H774" i="12"/>
  <c r="AA981" i="12"/>
  <c r="F1005" i="12"/>
  <c r="V1005" i="12" s="1"/>
  <c r="I1005" i="12"/>
  <c r="Y1005" i="12" s="1"/>
  <c r="P436" i="12"/>
  <c r="J441" i="12"/>
  <c r="P637" i="12"/>
  <c r="P636" i="12"/>
  <c r="P633" i="12"/>
  <c r="P734" i="12"/>
  <c r="AF734" i="12" s="1"/>
  <c r="P718" i="12"/>
  <c r="AF718" i="12" s="1"/>
  <c r="P800" i="12"/>
  <c r="D839" i="12"/>
  <c r="T839" i="12" s="1"/>
  <c r="P440" i="12"/>
  <c r="P467" i="12"/>
  <c r="P463" i="12"/>
  <c r="P461" i="12"/>
  <c r="P455" i="12"/>
  <c r="P447" i="12"/>
  <c r="K744" i="12"/>
  <c r="N809" i="12"/>
  <c r="AD809" i="12" s="1"/>
  <c r="D578" i="12"/>
  <c r="K673" i="12"/>
  <c r="AA673" i="12" s="1"/>
  <c r="G673" i="12"/>
  <c r="W673" i="12" s="1"/>
  <c r="P962" i="12"/>
  <c r="P953" i="12"/>
  <c r="P942" i="12"/>
  <c r="P1028" i="12"/>
  <c r="H411" i="12"/>
  <c r="P456" i="12"/>
  <c r="P452" i="12"/>
  <c r="P448" i="12"/>
  <c r="K441" i="12"/>
  <c r="P444" i="12"/>
  <c r="D476" i="12"/>
  <c r="T476" i="12" s="1"/>
  <c r="O578" i="12"/>
  <c r="Z876" i="12"/>
  <c r="O476" i="12"/>
  <c r="N578" i="12"/>
  <c r="P735" i="12"/>
  <c r="AF735" i="12" s="1"/>
  <c r="P826" i="12"/>
  <c r="P822" i="12"/>
  <c r="P819" i="12"/>
  <c r="O809" i="12"/>
  <c r="P969" i="12"/>
  <c r="P966" i="12"/>
  <c r="P965" i="12"/>
  <c r="P961" i="12"/>
  <c r="P957" i="12"/>
  <c r="P949" i="12"/>
  <c r="P946" i="12"/>
  <c r="L940" i="12"/>
  <c r="L578" i="12"/>
  <c r="F744" i="12"/>
  <c r="P789" i="12"/>
  <c r="P786" i="12"/>
  <c r="P785" i="12"/>
  <c r="P782" i="12"/>
  <c r="P781" i="12"/>
  <c r="P778" i="12"/>
  <c r="P777" i="12"/>
  <c r="M809" i="12"/>
  <c r="AC809" i="12" s="1"/>
  <c r="P667" i="12"/>
  <c r="J673" i="12"/>
  <c r="Z673" i="12" s="1"/>
  <c r="P725" i="12"/>
  <c r="AF725" i="12" s="1"/>
  <c r="P721" i="12"/>
  <c r="AF721" i="12" s="1"/>
  <c r="P802" i="12"/>
  <c r="P801" i="12"/>
  <c r="P798" i="12"/>
  <c r="P797" i="12"/>
  <c r="P793" i="12"/>
  <c r="P1056" i="12"/>
  <c r="AF1056" i="12" s="1"/>
  <c r="P418" i="12"/>
  <c r="P415" i="12"/>
  <c r="Z841" i="12"/>
  <c r="P889" i="12"/>
  <c r="AF889" i="12" s="1"/>
  <c r="P958" i="12"/>
  <c r="P954" i="12"/>
  <c r="P950" i="12"/>
  <c r="P967" i="12"/>
  <c r="O940" i="12"/>
  <c r="P943" i="12"/>
  <c r="P629" i="12"/>
  <c r="P616" i="12"/>
  <c r="P611" i="12"/>
  <c r="D643" i="12"/>
  <c r="T643" i="12" s="1"/>
  <c r="P853" i="12"/>
  <c r="G910" i="12"/>
  <c r="D411" i="12"/>
  <c r="G578" i="12"/>
  <c r="P794" i="12"/>
  <c r="P790" i="12"/>
  <c r="P964" i="12"/>
  <c r="P963" i="12"/>
  <c r="P959" i="12"/>
  <c r="P956" i="12"/>
  <c r="P955" i="12"/>
  <c r="P952" i="12"/>
  <c r="P948" i="12"/>
  <c r="P944" i="12"/>
  <c r="N975" i="12"/>
  <c r="AD975" i="12" s="1"/>
  <c r="P1034" i="12"/>
  <c r="F578" i="12"/>
  <c r="AD895" i="12"/>
  <c r="E910" i="12"/>
  <c r="U1056" i="12"/>
  <c r="D1039" i="12"/>
  <c r="T1039" i="12" s="1"/>
  <c r="P1064" i="12"/>
  <c r="AF1064" i="12" s="1"/>
  <c r="K1039" i="12"/>
  <c r="AA1039" i="12" s="1"/>
  <c r="G1039" i="12"/>
  <c r="W1039" i="12" s="1"/>
  <c r="E1039" i="12"/>
  <c r="U1039" i="12" s="1"/>
  <c r="U1040" i="12"/>
  <c r="J1039" i="12"/>
  <c r="Z1039" i="12" s="1"/>
  <c r="I1039" i="12"/>
  <c r="Y1039" i="12" s="1"/>
  <c r="T1040" i="12"/>
  <c r="V1028" i="12"/>
  <c r="N1005" i="12"/>
  <c r="AD1005" i="12" s="1"/>
  <c r="J1005" i="12"/>
  <c r="Z1005" i="12" s="1"/>
  <c r="H1005" i="12"/>
  <c r="X1005" i="12" s="1"/>
  <c r="O1005" i="12"/>
  <c r="D1005" i="12"/>
  <c r="T1005" i="12" s="1"/>
  <c r="K975" i="12"/>
  <c r="AA975" i="12" s="1"/>
  <c r="I975" i="12"/>
  <c r="Y975" i="12" s="1"/>
  <c r="P976" i="12"/>
  <c r="AD976" i="12"/>
  <c r="O975" i="12"/>
  <c r="T976" i="12"/>
  <c r="D975" i="12"/>
  <c r="J940" i="12"/>
  <c r="N940" i="12"/>
  <c r="I940" i="12"/>
  <c r="G940" i="12"/>
  <c r="F940" i="12"/>
  <c r="E940" i="12"/>
  <c r="H940" i="12"/>
  <c r="K940" i="12"/>
  <c r="P941" i="12"/>
  <c r="M940" i="12"/>
  <c r="P911" i="12"/>
  <c r="F910" i="12"/>
  <c r="AC975" i="12"/>
  <c r="AB976" i="12"/>
  <c r="K1005" i="12"/>
  <c r="AA1005" i="12" s="1"/>
  <c r="P1021" i="12"/>
  <c r="P1042" i="12"/>
  <c r="AF1042" i="12" s="1"/>
  <c r="W1049" i="12"/>
  <c r="P1049" i="12"/>
  <c r="AF1049" i="12" s="1"/>
  <c r="P990" i="12"/>
  <c r="M1005" i="12"/>
  <c r="AC1005" i="12" s="1"/>
  <c r="P1015" i="12"/>
  <c r="P1027" i="12"/>
  <c r="U1034" i="12"/>
  <c r="Y981" i="12"/>
  <c r="P987" i="12"/>
  <c r="T994" i="12"/>
  <c r="P994" i="12"/>
  <c r="T998" i="12"/>
  <c r="P998" i="12"/>
  <c r="T1002" i="12"/>
  <c r="P1002" i="12"/>
  <c r="P1009" i="12"/>
  <c r="P1022" i="12"/>
  <c r="P984" i="12"/>
  <c r="E975" i="12"/>
  <c r="T1058" i="12"/>
  <c r="P1058" i="12"/>
  <c r="AF1058" i="12" s="1"/>
  <c r="D940" i="12"/>
  <c r="F975" i="12"/>
  <c r="P1023" i="12"/>
  <c r="P1044" i="12"/>
  <c r="AF1044" i="12" s="1"/>
  <c r="AE1045" i="12"/>
  <c r="O1039" i="12"/>
  <c r="AE1039" i="12" s="1"/>
  <c r="G975" i="12"/>
  <c r="P991" i="12"/>
  <c r="P995" i="12"/>
  <c r="P999" i="12"/>
  <c r="P1003" i="12"/>
  <c r="P1017" i="12"/>
  <c r="W1041" i="12"/>
  <c r="P1041" i="12"/>
  <c r="AF1041" i="12" s="1"/>
  <c r="T1043" i="12"/>
  <c r="P1043" i="12"/>
  <c r="AF1043" i="12" s="1"/>
  <c r="P1045" i="12"/>
  <c r="AF1045" i="12" s="1"/>
  <c r="H975" i="12"/>
  <c r="P982" i="12"/>
  <c r="P988" i="12"/>
  <c r="V1006" i="12"/>
  <c r="P1011" i="12"/>
  <c r="L1039" i="12"/>
  <c r="AB1039" i="12" s="1"/>
  <c r="D910" i="12"/>
  <c r="P985" i="12"/>
  <c r="AC991" i="12"/>
  <c r="P1024" i="12"/>
  <c r="P1030" i="12"/>
  <c r="W1057" i="12"/>
  <c r="P1057" i="12"/>
  <c r="AF1057" i="12" s="1"/>
  <c r="J975" i="12"/>
  <c r="P980" i="12"/>
  <c r="P983" i="12"/>
  <c r="Y1006" i="12"/>
  <c r="T992" i="12"/>
  <c r="P992" i="12"/>
  <c r="T996" i="12"/>
  <c r="P996" i="12"/>
  <c r="T1000" i="12"/>
  <c r="P1000" i="12"/>
  <c r="M1039" i="12"/>
  <c r="AC1039" i="12" s="1"/>
  <c r="Y1060" i="12"/>
  <c r="P1060" i="12"/>
  <c r="AF1060" i="12" s="1"/>
  <c r="P978" i="12"/>
  <c r="E1005" i="12"/>
  <c r="U1005" i="12" s="1"/>
  <c r="P1019" i="12"/>
  <c r="P1025" i="12"/>
  <c r="P989" i="12"/>
  <c r="P1013" i="12"/>
  <c r="P1052" i="12"/>
  <c r="AF1052" i="12" s="1"/>
  <c r="P986" i="12"/>
  <c r="P1007" i="12"/>
  <c r="W1040" i="12"/>
  <c r="AD1041" i="12"/>
  <c r="N1039" i="12"/>
  <c r="AD1039" i="12" s="1"/>
  <c r="T1050" i="12"/>
  <c r="P1050" i="12"/>
  <c r="AF1050" i="12" s="1"/>
  <c r="P1053" i="12"/>
  <c r="AF1053" i="12" s="1"/>
  <c r="T987" i="12"/>
  <c r="P993" i="12"/>
  <c r="P997" i="12"/>
  <c r="P1001" i="12"/>
  <c r="G1005" i="12"/>
  <c r="W1005" i="12" s="1"/>
  <c r="P1026" i="12"/>
  <c r="P1032" i="12"/>
  <c r="T1051" i="12"/>
  <c r="P1051" i="12"/>
  <c r="AF1051" i="12" s="1"/>
  <c r="P1047" i="12"/>
  <c r="AF1047" i="12" s="1"/>
  <c r="P1055" i="12"/>
  <c r="AF1055" i="12" s="1"/>
  <c r="P1063" i="12"/>
  <c r="AF1063" i="12" s="1"/>
  <c r="P1029" i="12"/>
  <c r="P1031" i="12"/>
  <c r="P1033" i="12"/>
  <c r="P1068" i="12"/>
  <c r="AF1068" i="12" s="1"/>
  <c r="AB1040" i="12"/>
  <c r="P1065" i="12"/>
  <c r="AF1065" i="12" s="1"/>
  <c r="P1046" i="12"/>
  <c r="AF1046" i="12" s="1"/>
  <c r="P1054" i="12"/>
  <c r="AF1054" i="12" s="1"/>
  <c r="P1062" i="12"/>
  <c r="AF1062" i="12" s="1"/>
  <c r="F1039" i="12"/>
  <c r="V1039" i="12" s="1"/>
  <c r="P1059" i="12"/>
  <c r="AF1059" i="12" s="1"/>
  <c r="P1067" i="12"/>
  <c r="AF1067" i="12" s="1"/>
  <c r="P1004" i="12"/>
  <c r="P1006" i="12"/>
  <c r="P1008" i="12"/>
  <c r="P1010" i="12"/>
  <c r="P1012" i="12"/>
  <c r="P1014" i="12"/>
  <c r="P1016" i="12"/>
  <c r="P1018" i="12"/>
  <c r="P1020" i="12"/>
  <c r="H1039" i="12"/>
  <c r="X1039" i="12" s="1"/>
  <c r="P1048" i="12"/>
  <c r="AF1048" i="12" s="1"/>
  <c r="P1061" i="12"/>
  <c r="AF1061" i="12" s="1"/>
  <c r="P1066" i="12"/>
  <c r="AF1066" i="12" s="1"/>
  <c r="P892" i="12"/>
  <c r="AF892" i="12" s="1"/>
  <c r="X899" i="12"/>
  <c r="I873" i="12"/>
  <c r="Y873" i="12" s="1"/>
  <c r="P877" i="12"/>
  <c r="AF877" i="12" s="1"/>
  <c r="J873" i="12"/>
  <c r="Z873" i="12" s="1"/>
  <c r="F873" i="12"/>
  <c r="V873" i="12" s="1"/>
  <c r="G873" i="12"/>
  <c r="W873" i="12" s="1"/>
  <c r="D873" i="12"/>
  <c r="T873" i="12" s="1"/>
  <c r="P867" i="12"/>
  <c r="O839" i="12"/>
  <c r="U853" i="12"/>
  <c r="P852" i="12"/>
  <c r="P865" i="12"/>
  <c r="G839" i="12"/>
  <c r="W839" i="12" s="1"/>
  <c r="T840" i="12"/>
  <c r="P815" i="12"/>
  <c r="P816" i="12"/>
  <c r="P834" i="12"/>
  <c r="AA826" i="12"/>
  <c r="AC831" i="12"/>
  <c r="AA822" i="12"/>
  <c r="AD814" i="12"/>
  <c r="E809" i="12"/>
  <c r="U809" i="12" s="1"/>
  <c r="I774" i="12"/>
  <c r="P780" i="12"/>
  <c r="O774" i="12"/>
  <c r="G774" i="12"/>
  <c r="E774" i="12"/>
  <c r="M774" i="12"/>
  <c r="N774" i="12"/>
  <c r="L774" i="12"/>
  <c r="P775" i="12"/>
  <c r="F774" i="12"/>
  <c r="L744" i="12"/>
  <c r="E744" i="12"/>
  <c r="O744" i="12"/>
  <c r="N744" i="12"/>
  <c r="J744" i="12"/>
  <c r="P745" i="12"/>
  <c r="D744" i="12"/>
  <c r="AD810" i="12"/>
  <c r="P831" i="12"/>
  <c r="H839" i="12"/>
  <c r="X839" i="12" s="1"/>
  <c r="P843" i="12"/>
  <c r="T852" i="12"/>
  <c r="G744" i="12"/>
  <c r="P814" i="12"/>
  <c r="P830" i="12"/>
  <c r="F839" i="12"/>
  <c r="V839" i="12" s="1"/>
  <c r="P842" i="12"/>
  <c r="P850" i="12"/>
  <c r="T862" i="12"/>
  <c r="P862" i="12"/>
  <c r="D809" i="12"/>
  <c r="P823" i="12"/>
  <c r="P827" i="12"/>
  <c r="U895" i="12"/>
  <c r="P895" i="12"/>
  <c r="AF895" i="12" s="1"/>
  <c r="P817" i="12"/>
  <c r="I839" i="12"/>
  <c r="Y839" i="12" s="1"/>
  <c r="K839" i="12"/>
  <c r="AA839" i="12" s="1"/>
  <c r="P897" i="12"/>
  <c r="AF897" i="12" s="1"/>
  <c r="P746" i="12"/>
  <c r="D774" i="12"/>
  <c r="F809" i="12"/>
  <c r="P812" i="12"/>
  <c r="P820" i="12"/>
  <c r="L839" i="12"/>
  <c r="AB839" i="12" s="1"/>
  <c r="P845" i="12"/>
  <c r="T864" i="12"/>
  <c r="P864" i="12"/>
  <c r="Y891" i="12"/>
  <c r="P891" i="12"/>
  <c r="AF891" i="12" s="1"/>
  <c r="G809" i="12"/>
  <c r="P837" i="12"/>
  <c r="M839" i="12"/>
  <c r="AC839" i="12" s="1"/>
  <c r="H809" i="12"/>
  <c r="P810" i="12"/>
  <c r="AC811" i="12"/>
  <c r="P824" i="12"/>
  <c r="P836" i="12"/>
  <c r="N839" i="12"/>
  <c r="AD839" i="12" s="1"/>
  <c r="P844" i="12"/>
  <c r="P857" i="12"/>
  <c r="I809" i="12"/>
  <c r="P833" i="12"/>
  <c r="P854" i="12"/>
  <c r="T866" i="12"/>
  <c r="P866" i="12"/>
  <c r="P884" i="12"/>
  <c r="AF884" i="12" s="1"/>
  <c r="P885" i="12"/>
  <c r="AF885" i="12" s="1"/>
  <c r="J809" i="12"/>
  <c r="P832" i="12"/>
  <c r="P847" i="12"/>
  <c r="P859" i="12"/>
  <c r="Y883" i="12"/>
  <c r="P883" i="12"/>
  <c r="AF883" i="12" s="1"/>
  <c r="P900" i="12"/>
  <c r="AF900" i="12" s="1"/>
  <c r="K809" i="12"/>
  <c r="P818" i="12"/>
  <c r="P821" i="12"/>
  <c r="P829" i="12"/>
  <c r="P856" i="12"/>
  <c r="Y875" i="12"/>
  <c r="P875" i="12"/>
  <c r="AF875" i="12" s="1"/>
  <c r="P878" i="12"/>
  <c r="AF878" i="12" s="1"/>
  <c r="L809" i="12"/>
  <c r="P825" i="12"/>
  <c r="P828" i="12"/>
  <c r="X840" i="12"/>
  <c r="P846" i="12"/>
  <c r="T868" i="12"/>
  <c r="P868" i="12"/>
  <c r="U887" i="12"/>
  <c r="P887" i="12"/>
  <c r="AF887" i="12" s="1"/>
  <c r="P813" i="12"/>
  <c r="T834" i="12"/>
  <c r="P841" i="12"/>
  <c r="P849" i="12"/>
  <c r="T858" i="12"/>
  <c r="P858" i="12"/>
  <c r="P861" i="12"/>
  <c r="Y899" i="12"/>
  <c r="P899" i="12"/>
  <c r="AF899" i="12" s="1"/>
  <c r="P840" i="12"/>
  <c r="U879" i="12"/>
  <c r="P879" i="12"/>
  <c r="AF879" i="12" s="1"/>
  <c r="P838" i="12"/>
  <c r="U840" i="12"/>
  <c r="E839" i="12"/>
  <c r="U839" i="12" s="1"/>
  <c r="T850" i="12"/>
  <c r="AC875" i="12"/>
  <c r="M873" i="12"/>
  <c r="AC873" i="12" s="1"/>
  <c r="P835" i="12"/>
  <c r="P848" i="12"/>
  <c r="P851" i="12"/>
  <c r="T860" i="12"/>
  <c r="P860" i="12"/>
  <c r="P863" i="12"/>
  <c r="P881" i="12"/>
  <c r="AF881" i="12" s="1"/>
  <c r="O873" i="12"/>
  <c r="AE873" i="12" s="1"/>
  <c r="Y874" i="12"/>
  <c r="P886" i="12"/>
  <c r="AF886" i="12" s="1"/>
  <c r="P894" i="12"/>
  <c r="AF894" i="12" s="1"/>
  <c r="P902" i="12"/>
  <c r="AF902" i="12" s="1"/>
  <c r="E873" i="12"/>
  <c r="P880" i="12"/>
  <c r="AF880" i="12" s="1"/>
  <c r="P888" i="12"/>
  <c r="AF888" i="12" s="1"/>
  <c r="P896" i="12"/>
  <c r="AF896" i="12" s="1"/>
  <c r="P893" i="12"/>
  <c r="AF893" i="12" s="1"/>
  <c r="P901" i="12"/>
  <c r="AF901" i="12" s="1"/>
  <c r="P882" i="12"/>
  <c r="AF882" i="12" s="1"/>
  <c r="P890" i="12"/>
  <c r="AF890" i="12" s="1"/>
  <c r="P898" i="12"/>
  <c r="AF898" i="12" s="1"/>
  <c r="K873" i="12"/>
  <c r="AA873" i="12" s="1"/>
  <c r="Z725" i="12"/>
  <c r="P729" i="12"/>
  <c r="AF729" i="12" s="1"/>
  <c r="P733" i="12"/>
  <c r="AF733" i="12" s="1"/>
  <c r="P719" i="12"/>
  <c r="AF719" i="12" s="1"/>
  <c r="P728" i="12"/>
  <c r="AF728" i="12" s="1"/>
  <c r="U718" i="12"/>
  <c r="P727" i="12"/>
  <c r="AF727" i="12" s="1"/>
  <c r="Z721" i="12"/>
  <c r="P726" i="12"/>
  <c r="AF726" i="12" s="1"/>
  <c r="G707" i="12"/>
  <c r="W707" i="12" s="1"/>
  <c r="E707" i="12"/>
  <c r="U707" i="12" s="1"/>
  <c r="F707" i="12"/>
  <c r="V707" i="12" s="1"/>
  <c r="W708" i="12"/>
  <c r="W676" i="12"/>
  <c r="AA677" i="12"/>
  <c r="P677" i="12"/>
  <c r="P659" i="12"/>
  <c r="P663" i="12"/>
  <c r="P665" i="12"/>
  <c r="Z667" i="12"/>
  <c r="P649" i="12"/>
  <c r="O643" i="12"/>
  <c r="P661" i="12"/>
  <c r="F643" i="12"/>
  <c r="V643" i="12" s="1"/>
  <c r="I643" i="12"/>
  <c r="Y643" i="12" s="1"/>
  <c r="E643" i="12"/>
  <c r="U643" i="12" s="1"/>
  <c r="K643" i="12"/>
  <c r="Y644" i="12"/>
  <c r="H643" i="12"/>
  <c r="X643" i="12" s="1"/>
  <c r="D608" i="12"/>
  <c r="M608" i="12"/>
  <c r="I608" i="12"/>
  <c r="H608" i="12"/>
  <c r="O608" i="12"/>
  <c r="G608" i="12"/>
  <c r="F608" i="12"/>
  <c r="K608" i="12"/>
  <c r="E608" i="12"/>
  <c r="K578" i="12"/>
  <c r="I578" i="12"/>
  <c r="H578" i="12"/>
  <c r="T660" i="12"/>
  <c r="P660" i="12"/>
  <c r="T696" i="12"/>
  <c r="P696" i="12"/>
  <c r="P644" i="12"/>
  <c r="P646" i="12"/>
  <c r="P657" i="12"/>
  <c r="T670" i="12"/>
  <c r="P670" i="12"/>
  <c r="T682" i="12"/>
  <c r="P682" i="12"/>
  <c r="P685" i="12"/>
  <c r="P711" i="12"/>
  <c r="AF711" i="12" s="1"/>
  <c r="G643" i="12"/>
  <c r="P579" i="12"/>
  <c r="T644" i="12"/>
  <c r="T656" i="12"/>
  <c r="P656" i="12"/>
  <c r="P675" i="12"/>
  <c r="T698" i="12"/>
  <c r="P698" i="12"/>
  <c r="T709" i="12"/>
  <c r="P709" i="12"/>
  <c r="AF709" i="12" s="1"/>
  <c r="J643" i="12"/>
  <c r="U644" i="12"/>
  <c r="P653" i="12"/>
  <c r="P687" i="12"/>
  <c r="V644" i="12"/>
  <c r="T652" i="12"/>
  <c r="P652" i="12"/>
  <c r="T674" i="12"/>
  <c r="P674" i="12"/>
  <c r="W675" i="12"/>
  <c r="T684" i="12"/>
  <c r="P684" i="12"/>
  <c r="J707" i="12"/>
  <c r="Z707" i="12" s="1"/>
  <c r="L643" i="12"/>
  <c r="T666" i="12"/>
  <c r="P666" i="12"/>
  <c r="U674" i="12"/>
  <c r="E673" i="12"/>
  <c r="U673" i="12" s="1"/>
  <c r="P689" i="12"/>
  <c r="T700" i="12"/>
  <c r="P700" i="12"/>
  <c r="M643" i="12"/>
  <c r="T672" i="12"/>
  <c r="P672" i="12"/>
  <c r="T686" i="12"/>
  <c r="P686" i="12"/>
  <c r="N643" i="12"/>
  <c r="T662" i="12"/>
  <c r="P662" i="12"/>
  <c r="T702" i="12"/>
  <c r="P702" i="12"/>
  <c r="N707" i="12"/>
  <c r="AD707" i="12" s="1"/>
  <c r="AD715" i="12"/>
  <c r="T724" i="12"/>
  <c r="P724" i="12"/>
  <c r="AF724" i="12" s="1"/>
  <c r="P609" i="12"/>
  <c r="P650" i="12"/>
  <c r="D673" i="12"/>
  <c r="H673" i="12"/>
  <c r="X673" i="12" s="1"/>
  <c r="T676" i="12"/>
  <c r="P676" i="12"/>
  <c r="T688" i="12"/>
  <c r="P688" i="12"/>
  <c r="P713" i="12"/>
  <c r="AF713" i="12" s="1"/>
  <c r="P645" i="12"/>
  <c r="P647" i="12"/>
  <c r="T658" i="12"/>
  <c r="P658" i="12"/>
  <c r="F673" i="12"/>
  <c r="V673" i="12" s="1"/>
  <c r="P679" i="12"/>
  <c r="P693" i="12"/>
  <c r="W701" i="12"/>
  <c r="P701" i="12"/>
  <c r="L707" i="12"/>
  <c r="AB707" i="12" s="1"/>
  <c r="V712" i="12"/>
  <c r="P712" i="12"/>
  <c r="AF712" i="12" s="1"/>
  <c r="P655" i="12"/>
  <c r="P669" i="12"/>
  <c r="T690" i="12"/>
  <c r="P690" i="12"/>
  <c r="M707" i="12"/>
  <c r="AC707" i="12" s="1"/>
  <c r="P714" i="12"/>
  <c r="AF714" i="12" s="1"/>
  <c r="T654" i="12"/>
  <c r="P654" i="12"/>
  <c r="T678" i="12"/>
  <c r="P678" i="12"/>
  <c r="P695" i="12"/>
  <c r="P651" i="12"/>
  <c r="T668" i="12"/>
  <c r="P668" i="12"/>
  <c r="L673" i="12"/>
  <c r="AB673" i="12" s="1"/>
  <c r="P681" i="12"/>
  <c r="T692" i="12"/>
  <c r="P692" i="12"/>
  <c r="M673" i="12"/>
  <c r="AC673" i="12" s="1"/>
  <c r="P697" i="12"/>
  <c r="T664" i="12"/>
  <c r="P664" i="12"/>
  <c r="N673" i="12"/>
  <c r="AD673" i="12" s="1"/>
  <c r="T680" i="12"/>
  <c r="P680" i="12"/>
  <c r="T694" i="12"/>
  <c r="P694" i="12"/>
  <c r="X714" i="12"/>
  <c r="H707" i="12"/>
  <c r="X707" i="12" s="1"/>
  <c r="T716" i="12"/>
  <c r="P716" i="12"/>
  <c r="AF716" i="12" s="1"/>
  <c r="P648" i="12"/>
  <c r="P671" i="12"/>
  <c r="O673" i="12"/>
  <c r="P683" i="12"/>
  <c r="P699" i="12"/>
  <c r="P710" i="12"/>
  <c r="AF710" i="12" s="1"/>
  <c r="O707" i="12"/>
  <c r="AE707" i="12" s="1"/>
  <c r="P715" i="12"/>
  <c r="AF715" i="12" s="1"/>
  <c r="P723" i="12"/>
  <c r="AF723" i="12" s="1"/>
  <c r="P731" i="12"/>
  <c r="AF731" i="12" s="1"/>
  <c r="P720" i="12"/>
  <c r="AF720" i="12" s="1"/>
  <c r="P736" i="12"/>
  <c r="AF736" i="12" s="1"/>
  <c r="P717" i="12"/>
  <c r="AF717" i="12" s="1"/>
  <c r="D707" i="12"/>
  <c r="P722" i="12"/>
  <c r="AF722" i="12" s="1"/>
  <c r="P730" i="12"/>
  <c r="AF730" i="12" s="1"/>
  <c r="I707" i="12"/>
  <c r="Y707" i="12" s="1"/>
  <c r="P732" i="12"/>
  <c r="AF732" i="12" s="1"/>
  <c r="K707" i="12"/>
  <c r="AA707" i="12" s="1"/>
  <c r="E540" i="12"/>
  <c r="U540" i="12" s="1"/>
  <c r="F540" i="12"/>
  <c r="V540" i="12" s="1"/>
  <c r="Y548" i="12"/>
  <c r="N540" i="12"/>
  <c r="AD540" i="12" s="1"/>
  <c r="P554" i="12"/>
  <c r="AF554" i="12" s="1"/>
  <c r="AB555" i="12"/>
  <c r="P562" i="12"/>
  <c r="AF562" i="12" s="1"/>
  <c r="T562" i="12"/>
  <c r="M506" i="12"/>
  <c r="AC506" i="12" s="1"/>
  <c r="X510" i="12"/>
  <c r="J506" i="12"/>
  <c r="Z506" i="12" s="1"/>
  <c r="I506" i="12"/>
  <c r="Y506" i="12" s="1"/>
  <c r="G506" i="12"/>
  <c r="W506" i="12" s="1"/>
  <c r="O506" i="12"/>
  <c r="Y507" i="12"/>
  <c r="G476" i="12"/>
  <c r="W476" i="12" s="1"/>
  <c r="P477" i="12"/>
  <c r="M441" i="12"/>
  <c r="I441" i="12"/>
  <c r="H441" i="12"/>
  <c r="E441" i="12"/>
  <c r="O441" i="12"/>
  <c r="F441" i="12"/>
  <c r="P442" i="12"/>
  <c r="G441" i="12"/>
  <c r="D441" i="12"/>
  <c r="N411" i="12"/>
  <c r="M411" i="12"/>
  <c r="O411" i="12"/>
  <c r="I411" i="12"/>
  <c r="L411" i="12"/>
  <c r="G411" i="12"/>
  <c r="F411" i="12"/>
  <c r="J411" i="12"/>
  <c r="K411" i="12"/>
  <c r="E411" i="12"/>
  <c r="T526" i="12"/>
  <c r="P526" i="12"/>
  <c r="I476" i="12"/>
  <c r="T477" i="12"/>
  <c r="N506" i="12"/>
  <c r="AD506" i="12" s="1"/>
  <c r="T512" i="12"/>
  <c r="P512" i="12"/>
  <c r="T520" i="12"/>
  <c r="P520" i="12"/>
  <c r="T533" i="12"/>
  <c r="P533" i="12"/>
  <c r="T500" i="12"/>
  <c r="P500" i="12"/>
  <c r="J476" i="12"/>
  <c r="U477" i="12"/>
  <c r="P481" i="12"/>
  <c r="T493" i="12"/>
  <c r="P493" i="12"/>
  <c r="T501" i="12"/>
  <c r="P501" i="12"/>
  <c r="T527" i="12"/>
  <c r="P527" i="12"/>
  <c r="T492" i="12"/>
  <c r="P492" i="12"/>
  <c r="P412" i="12"/>
  <c r="K476" i="12"/>
  <c r="T487" i="12"/>
  <c r="P487" i="12"/>
  <c r="T513" i="12"/>
  <c r="P513" i="12"/>
  <c r="T521" i="12"/>
  <c r="P521" i="12"/>
  <c r="L476" i="12"/>
  <c r="P479" i="12"/>
  <c r="P484" i="12"/>
  <c r="T494" i="12"/>
  <c r="P494" i="12"/>
  <c r="T502" i="12"/>
  <c r="P502" i="12"/>
  <c r="W507" i="12"/>
  <c r="J540" i="12"/>
  <c r="Z540" i="12" s="1"/>
  <c r="M476" i="12"/>
  <c r="W488" i="12"/>
  <c r="T514" i="12"/>
  <c r="P514" i="12"/>
  <c r="T528" i="12"/>
  <c r="P528" i="12"/>
  <c r="T535" i="12"/>
  <c r="P535" i="12"/>
  <c r="H476" i="12"/>
  <c r="N476" i="12"/>
  <c r="V482" i="12"/>
  <c r="T495" i="12"/>
  <c r="P495" i="12"/>
  <c r="T503" i="12"/>
  <c r="P503" i="12"/>
  <c r="T522" i="12"/>
  <c r="P522" i="12"/>
  <c r="T544" i="12"/>
  <c r="P544" i="12"/>
  <c r="AF544" i="12" s="1"/>
  <c r="P480" i="12"/>
  <c r="T488" i="12"/>
  <c r="P488" i="12"/>
  <c r="T507" i="12"/>
  <c r="P507" i="12"/>
  <c r="T515" i="12"/>
  <c r="P515" i="12"/>
  <c r="T529" i="12"/>
  <c r="P529" i="12"/>
  <c r="X542" i="12"/>
  <c r="H540" i="12"/>
  <c r="X540" i="12" s="1"/>
  <c r="P542" i="12"/>
  <c r="AF542" i="12" s="1"/>
  <c r="P543" i="12"/>
  <c r="AF543" i="12" s="1"/>
  <c r="P482" i="12"/>
  <c r="T496" i="12"/>
  <c r="P496" i="12"/>
  <c r="T504" i="12"/>
  <c r="P504" i="12"/>
  <c r="U507" i="12"/>
  <c r="E506" i="12"/>
  <c r="U506" i="12" s="1"/>
  <c r="T523" i="12"/>
  <c r="P523" i="12"/>
  <c r="G540" i="12"/>
  <c r="W540" i="12" s="1"/>
  <c r="P546" i="12"/>
  <c r="AF546" i="12" s="1"/>
  <c r="T560" i="12"/>
  <c r="P560" i="12"/>
  <c r="AF560" i="12" s="1"/>
  <c r="AB564" i="12"/>
  <c r="P564" i="12"/>
  <c r="AF564" i="12" s="1"/>
  <c r="X566" i="12"/>
  <c r="P566" i="12"/>
  <c r="AF566" i="12" s="1"/>
  <c r="P567" i="12"/>
  <c r="AF567" i="12" s="1"/>
  <c r="T485" i="12"/>
  <c r="P485" i="12"/>
  <c r="F506" i="12"/>
  <c r="V506" i="12" s="1"/>
  <c r="T508" i="12"/>
  <c r="P508" i="12"/>
  <c r="T516" i="12"/>
  <c r="P516" i="12"/>
  <c r="P545" i="12"/>
  <c r="AF545" i="12" s="1"/>
  <c r="AD545" i="12"/>
  <c r="AB556" i="12"/>
  <c r="P556" i="12"/>
  <c r="AF556" i="12" s="1"/>
  <c r="X558" i="12"/>
  <c r="P558" i="12"/>
  <c r="AF558" i="12" s="1"/>
  <c r="P559" i="12"/>
  <c r="AF559" i="12" s="1"/>
  <c r="P457" i="12"/>
  <c r="T489" i="12"/>
  <c r="P489" i="12"/>
  <c r="T497" i="12"/>
  <c r="P497" i="12"/>
  <c r="T505" i="12"/>
  <c r="P505" i="12"/>
  <c r="T517" i="12"/>
  <c r="P517" i="12"/>
  <c r="T552" i="12"/>
  <c r="P552" i="12"/>
  <c r="AF552" i="12" s="1"/>
  <c r="P561" i="12"/>
  <c r="AF561" i="12" s="1"/>
  <c r="P425" i="12"/>
  <c r="T509" i="12"/>
  <c r="P509" i="12"/>
  <c r="T524" i="12"/>
  <c r="P524" i="12"/>
  <c r="O540" i="12"/>
  <c r="AE540" i="12" s="1"/>
  <c r="X550" i="12"/>
  <c r="P550" i="12"/>
  <c r="AF550" i="12" s="1"/>
  <c r="P551" i="12"/>
  <c r="AF551" i="12" s="1"/>
  <c r="P553" i="12"/>
  <c r="AF553" i="12" s="1"/>
  <c r="P451" i="12"/>
  <c r="T490" i="12"/>
  <c r="P490" i="12"/>
  <c r="T498" i="12"/>
  <c r="P498" i="12"/>
  <c r="D506" i="12"/>
  <c r="T518" i="12"/>
  <c r="P518" i="12"/>
  <c r="T531" i="12"/>
  <c r="P531" i="12"/>
  <c r="T510" i="12"/>
  <c r="P510" i="12"/>
  <c r="T525" i="12"/>
  <c r="P525" i="12"/>
  <c r="P548" i="12"/>
  <c r="AF548" i="12" s="1"/>
  <c r="P483" i="12"/>
  <c r="P486" i="12"/>
  <c r="T491" i="12"/>
  <c r="P491" i="12"/>
  <c r="T499" i="12"/>
  <c r="P499" i="12"/>
  <c r="K506" i="12"/>
  <c r="AA506" i="12" s="1"/>
  <c r="T519" i="12"/>
  <c r="P519" i="12"/>
  <c r="T541" i="12"/>
  <c r="D540" i="12"/>
  <c r="L506" i="12"/>
  <c r="AB506" i="12" s="1"/>
  <c r="T511" i="12"/>
  <c r="P511" i="12"/>
  <c r="M540" i="12"/>
  <c r="AC540" i="12" s="1"/>
  <c r="P530" i="12"/>
  <c r="P532" i="12"/>
  <c r="P534" i="12"/>
  <c r="Z541" i="12"/>
  <c r="V543" i="12"/>
  <c r="V551" i="12"/>
  <c r="V559" i="12"/>
  <c r="V567" i="12"/>
  <c r="W543" i="12"/>
  <c r="AC544" i="12"/>
  <c r="P569" i="12"/>
  <c r="AF569" i="12" s="1"/>
  <c r="P547" i="12"/>
  <c r="AF547" i="12" s="1"/>
  <c r="P555" i="12"/>
  <c r="AF555" i="12" s="1"/>
  <c r="P563" i="12"/>
  <c r="AF563" i="12" s="1"/>
  <c r="P568" i="12"/>
  <c r="AF568" i="12" s="1"/>
  <c r="P549" i="12"/>
  <c r="AF549" i="12" s="1"/>
  <c r="P557" i="12"/>
  <c r="AF557" i="12" s="1"/>
  <c r="P565" i="12"/>
  <c r="AF565" i="12" s="1"/>
  <c r="D9" i="8"/>
  <c r="F6" i="8"/>
  <c r="E11" i="8" s="1"/>
  <c r="D8" i="8"/>
  <c r="P230" i="8"/>
  <c r="R230" i="8" s="1"/>
  <c r="P227" i="8"/>
  <c r="R227" i="8" s="1"/>
  <c r="P218" i="8"/>
  <c r="R218" i="8" s="1"/>
  <c r="Q299" i="8"/>
  <c r="N207" i="8"/>
  <c r="N231" i="8" s="1"/>
  <c r="N232" i="8" s="1"/>
  <c r="Q331" i="8"/>
  <c r="O331" i="8"/>
  <c r="O355" i="8" s="1"/>
  <c r="O356" i="8" s="1"/>
  <c r="P354" i="8"/>
  <c r="R354" i="8" s="1"/>
  <c r="P351" i="8"/>
  <c r="R351" i="8" s="1"/>
  <c r="P347" i="8"/>
  <c r="R347" i="8" s="1"/>
  <c r="P343" i="8"/>
  <c r="R343" i="8" s="1"/>
  <c r="P226" i="8"/>
  <c r="R226" i="8" s="1"/>
  <c r="P209" i="8"/>
  <c r="R209" i="8" s="1"/>
  <c r="P228" i="8"/>
  <c r="R228" i="8" s="1"/>
  <c r="P224" i="8"/>
  <c r="R224" i="8" s="1"/>
  <c r="P220" i="8"/>
  <c r="R220" i="8" s="1"/>
  <c r="P216" i="8"/>
  <c r="R216" i="8" s="1"/>
  <c r="P284" i="8"/>
  <c r="R284" i="8" s="1"/>
  <c r="P280" i="8"/>
  <c r="R280" i="8" s="1"/>
  <c r="P289" i="8"/>
  <c r="R289" i="8" s="1"/>
  <c r="P285" i="8"/>
  <c r="R285" i="8" s="1"/>
  <c r="P281" i="8"/>
  <c r="R281" i="8" s="1"/>
  <c r="P277" i="8"/>
  <c r="R277" i="8" s="1"/>
  <c r="P288" i="8"/>
  <c r="R288" i="8" s="1"/>
  <c r="P333" i="8"/>
  <c r="R333" i="8" s="1"/>
  <c r="P350" i="8"/>
  <c r="R350" i="8" s="1"/>
  <c r="P229" i="8"/>
  <c r="R229" i="8" s="1"/>
  <c r="P225" i="8"/>
  <c r="R225" i="8" s="1"/>
  <c r="P223" i="8"/>
  <c r="R223" i="8" s="1"/>
  <c r="P222" i="8"/>
  <c r="R222" i="8" s="1"/>
  <c r="P221" i="8"/>
  <c r="R221" i="8" s="1"/>
  <c r="P219" i="8"/>
  <c r="R219" i="8" s="1"/>
  <c r="P217" i="8"/>
  <c r="R217" i="8" s="1"/>
  <c r="P215" i="8"/>
  <c r="R215" i="8" s="1"/>
  <c r="P346" i="8"/>
  <c r="R346" i="8" s="1"/>
  <c r="P344" i="8"/>
  <c r="R344" i="8" s="1"/>
  <c r="P239" i="8"/>
  <c r="AH239" i="8" s="1"/>
  <c r="P279" i="8"/>
  <c r="R279" i="8" s="1"/>
  <c r="P352" i="8"/>
  <c r="R352" i="8" s="1"/>
  <c r="P348" i="8"/>
  <c r="R348" i="8" s="1"/>
  <c r="P292" i="8"/>
  <c r="R292" i="8" s="1"/>
  <c r="P271" i="8"/>
  <c r="R271" i="8" s="1"/>
  <c r="P291" i="8"/>
  <c r="R291" i="8" s="1"/>
  <c r="P290" i="8"/>
  <c r="R290" i="8" s="1"/>
  <c r="P287" i="8"/>
  <c r="R287" i="8" s="1"/>
  <c r="P286" i="8"/>
  <c r="R286" i="8" s="1"/>
  <c r="P283" i="8"/>
  <c r="R283" i="8" s="1"/>
  <c r="P282" i="8"/>
  <c r="R282" i="8" s="1"/>
  <c r="P278" i="8"/>
  <c r="R278" i="8" s="1"/>
  <c r="P353" i="8"/>
  <c r="R353" i="8" s="1"/>
  <c r="P349" i="8"/>
  <c r="R349" i="8" s="1"/>
  <c r="P345" i="8"/>
  <c r="R345" i="8" s="1"/>
  <c r="O207" i="8"/>
  <c r="O231" i="8" s="1"/>
  <c r="O232" i="8" s="1"/>
  <c r="Q361" i="8"/>
  <c r="M361" i="8"/>
  <c r="I361" i="8"/>
  <c r="F361" i="8"/>
  <c r="AA362" i="8"/>
  <c r="N361" i="8"/>
  <c r="G361" i="8"/>
  <c r="X362" i="8"/>
  <c r="O361" i="8"/>
  <c r="E361" i="8"/>
  <c r="D361" i="8"/>
  <c r="P342" i="8"/>
  <c r="R342" i="8" s="1"/>
  <c r="P341" i="8"/>
  <c r="R341" i="8" s="1"/>
  <c r="P339" i="8"/>
  <c r="R339" i="8" s="1"/>
  <c r="P340" i="8"/>
  <c r="R340" i="8" s="1"/>
  <c r="M331" i="8"/>
  <c r="M355" i="8" s="1"/>
  <c r="M356" i="8" s="1"/>
  <c r="L331" i="8"/>
  <c r="L355" i="8" s="1"/>
  <c r="L356" i="8" s="1"/>
  <c r="K331" i="8"/>
  <c r="K355" i="8" s="1"/>
  <c r="K356" i="8" s="1"/>
  <c r="I331" i="8"/>
  <c r="I355" i="8" s="1"/>
  <c r="I356" i="8" s="1"/>
  <c r="F331" i="8"/>
  <c r="J331" i="8"/>
  <c r="J355" i="8" s="1"/>
  <c r="J356" i="8" s="1"/>
  <c r="H331" i="8"/>
  <c r="H355" i="8" s="1"/>
  <c r="G331" i="8"/>
  <c r="G355" i="8" s="1"/>
  <c r="G356" i="8" s="1"/>
  <c r="E331" i="8"/>
  <c r="E355" i="8" s="1"/>
  <c r="N331" i="8"/>
  <c r="P332" i="8"/>
  <c r="R332" i="8" s="1"/>
  <c r="H361" i="8"/>
  <c r="AE362" i="8"/>
  <c r="P363" i="8"/>
  <c r="AH363" i="8" s="1"/>
  <c r="D331" i="8"/>
  <c r="D355" i="8" s="1"/>
  <c r="J361" i="8"/>
  <c r="K361" i="8"/>
  <c r="L361" i="8"/>
  <c r="P362" i="8"/>
  <c r="AH362" i="8" s="1"/>
  <c r="P338" i="8"/>
  <c r="R338" i="8" s="1"/>
  <c r="P301" i="8"/>
  <c r="AH301" i="8" s="1"/>
  <c r="M299" i="8"/>
  <c r="D299" i="8"/>
  <c r="O299" i="8"/>
  <c r="N299" i="8"/>
  <c r="F299" i="8"/>
  <c r="X300" i="8"/>
  <c r="E299" i="8"/>
  <c r="AE300" i="8"/>
  <c r="G299" i="8"/>
  <c r="I269" i="8"/>
  <c r="I293" i="8" s="1"/>
  <c r="I294" i="8" s="1"/>
  <c r="H269" i="8"/>
  <c r="H293" i="8" s="1"/>
  <c r="H294" i="8" s="1"/>
  <c r="O269" i="8"/>
  <c r="O293" i="8" s="1"/>
  <c r="O294" i="8" s="1"/>
  <c r="N269" i="8"/>
  <c r="N293" i="8" s="1"/>
  <c r="N294" i="8" s="1"/>
  <c r="M269" i="8"/>
  <c r="M293" i="8" s="1"/>
  <c r="M294" i="8" s="1"/>
  <c r="L269" i="8"/>
  <c r="L293" i="8" s="1"/>
  <c r="L294" i="8" s="1"/>
  <c r="K269" i="8"/>
  <c r="K293" i="8" s="1"/>
  <c r="K294" i="8" s="1"/>
  <c r="J269" i="8"/>
  <c r="J293" i="8" s="1"/>
  <c r="J294" i="8" s="1"/>
  <c r="G269" i="8"/>
  <c r="G293" i="8" s="1"/>
  <c r="G294" i="8" s="1"/>
  <c r="F269" i="8"/>
  <c r="F293" i="8" s="1"/>
  <c r="F294" i="8" s="1"/>
  <c r="E269" i="8"/>
  <c r="E293" i="8" s="1"/>
  <c r="E294" i="8" s="1"/>
  <c r="P270" i="8"/>
  <c r="R270" i="8" s="1"/>
  <c r="H299" i="8"/>
  <c r="I299" i="8"/>
  <c r="AF300" i="8"/>
  <c r="D269" i="8"/>
  <c r="D293" i="8" s="1"/>
  <c r="J299" i="8"/>
  <c r="AG300" i="8"/>
  <c r="K299" i="8"/>
  <c r="L299" i="8"/>
  <c r="P300" i="8"/>
  <c r="AH300" i="8" s="1"/>
  <c r="V300" i="8"/>
  <c r="P276" i="8"/>
  <c r="Q269" i="8"/>
  <c r="Q237" i="8"/>
  <c r="I237" i="8"/>
  <c r="H237" i="8"/>
  <c r="G237" i="8"/>
  <c r="V239" i="8"/>
  <c r="O237" i="8"/>
  <c r="M237" i="8"/>
  <c r="E237" i="8"/>
  <c r="F237" i="8"/>
  <c r="Z238" i="8"/>
  <c r="AA238" i="8"/>
  <c r="N237" i="8"/>
  <c r="D237" i="8"/>
  <c r="H207" i="8"/>
  <c r="G207" i="8"/>
  <c r="G231" i="8" s="1"/>
  <c r="G232" i="8" s="1"/>
  <c r="M207" i="8"/>
  <c r="M231" i="8" s="1"/>
  <c r="M232" i="8" s="1"/>
  <c r="L207" i="8"/>
  <c r="K207" i="8"/>
  <c r="J207" i="8"/>
  <c r="J231" i="8" s="1"/>
  <c r="J232" i="8" s="1"/>
  <c r="F207" i="8"/>
  <c r="E207" i="8"/>
  <c r="I207" i="8"/>
  <c r="I231" i="8" s="1"/>
  <c r="I232" i="8" s="1"/>
  <c r="P208" i="8"/>
  <c r="R208" i="8" s="1"/>
  <c r="D207" i="8"/>
  <c r="D231" i="8" s="1"/>
  <c r="J237" i="8"/>
  <c r="AG238" i="8"/>
  <c r="K237" i="8"/>
  <c r="L237" i="8"/>
  <c r="P238" i="8"/>
  <c r="AH238" i="8" s="1"/>
  <c r="Y238" i="8"/>
  <c r="P214" i="8"/>
  <c r="Q207" i="8"/>
  <c r="P254" i="12"/>
  <c r="P246" i="12"/>
  <c r="O243" i="12"/>
  <c r="L273" i="12"/>
  <c r="P249" i="12"/>
  <c r="P286" i="12"/>
  <c r="P282" i="12"/>
  <c r="P312" i="12"/>
  <c r="P310" i="12"/>
  <c r="P245" i="12"/>
  <c r="P300" i="12"/>
  <c r="Z311" i="12"/>
  <c r="P302" i="12"/>
  <c r="P299" i="12"/>
  <c r="P298" i="12"/>
  <c r="P294" i="12"/>
  <c r="P291" i="12"/>
  <c r="P290" i="12"/>
  <c r="P324" i="12"/>
  <c r="P318" i="12"/>
  <c r="P316" i="12"/>
  <c r="P396" i="12"/>
  <c r="AF396" i="12" s="1"/>
  <c r="P314" i="12"/>
  <c r="P362" i="12"/>
  <c r="AD312" i="12"/>
  <c r="P268" i="12"/>
  <c r="P266" i="12"/>
  <c r="P265" i="12"/>
  <c r="P264" i="12"/>
  <c r="P262" i="12"/>
  <c r="P261" i="12"/>
  <c r="P260" i="12"/>
  <c r="P258" i="12"/>
  <c r="P257" i="12"/>
  <c r="P256" i="12"/>
  <c r="P253" i="12"/>
  <c r="P252" i="12"/>
  <c r="P250" i="12"/>
  <c r="P248" i="12"/>
  <c r="P272" i="12"/>
  <c r="P276" i="12"/>
  <c r="P366" i="12"/>
  <c r="P354" i="12"/>
  <c r="P390" i="12"/>
  <c r="AF390" i="12" s="1"/>
  <c r="P296" i="12"/>
  <c r="P292" i="12"/>
  <c r="P288" i="12"/>
  <c r="P284" i="12"/>
  <c r="P280" i="12"/>
  <c r="E338" i="12"/>
  <c r="U338" i="12" s="1"/>
  <c r="P348" i="12"/>
  <c r="I338" i="12"/>
  <c r="Y338" i="12" s="1"/>
  <c r="P399" i="12"/>
  <c r="AF399" i="12" s="1"/>
  <c r="P375" i="12"/>
  <c r="AF375" i="12" s="1"/>
  <c r="P270" i="12"/>
  <c r="P277" i="12"/>
  <c r="J338" i="12"/>
  <c r="Z338" i="12" s="1"/>
  <c r="N273" i="12"/>
  <c r="P301" i="12"/>
  <c r="P297" i="12"/>
  <c r="P295" i="12"/>
  <c r="P293" i="12"/>
  <c r="P289" i="12"/>
  <c r="P281" i="12"/>
  <c r="P267" i="12"/>
  <c r="P263" i="12"/>
  <c r="P255" i="12"/>
  <c r="P251" i="12"/>
  <c r="P247" i="12"/>
  <c r="P271" i="12"/>
  <c r="K338" i="12"/>
  <c r="AA338" i="12" s="1"/>
  <c r="W399" i="12"/>
  <c r="P398" i="12"/>
  <c r="AF398" i="12" s="1"/>
  <c r="P393" i="12"/>
  <c r="AF393" i="12" s="1"/>
  <c r="P374" i="12"/>
  <c r="AF374" i="12" s="1"/>
  <c r="P383" i="12"/>
  <c r="AF383" i="12" s="1"/>
  <c r="O372" i="12"/>
  <c r="AE372" i="12" s="1"/>
  <c r="K372" i="12"/>
  <c r="AA372" i="12" s="1"/>
  <c r="P382" i="12"/>
  <c r="AF382" i="12" s="1"/>
  <c r="P388" i="12"/>
  <c r="AF388" i="12" s="1"/>
  <c r="J372" i="12"/>
  <c r="Z372" i="12" s="1"/>
  <c r="AE373" i="12"/>
  <c r="N372" i="12"/>
  <c r="AD372" i="12" s="1"/>
  <c r="Y348" i="12"/>
  <c r="U363" i="12"/>
  <c r="P364" i="12"/>
  <c r="T366" i="12"/>
  <c r="P360" i="12"/>
  <c r="O338" i="12"/>
  <c r="Y344" i="12"/>
  <c r="P356" i="12"/>
  <c r="T354" i="12"/>
  <c r="P352" i="12"/>
  <c r="P358" i="12"/>
  <c r="W362" i="12"/>
  <c r="U318" i="12"/>
  <c r="AC324" i="12"/>
  <c r="D308" i="12"/>
  <c r="T308" i="12" s="1"/>
  <c r="AC316" i="12"/>
  <c r="M308" i="12"/>
  <c r="AC308" i="12" s="1"/>
  <c r="W309" i="12"/>
  <c r="F308" i="12"/>
  <c r="V308" i="12" s="1"/>
  <c r="O308" i="12"/>
  <c r="P309" i="12"/>
  <c r="P278" i="12"/>
  <c r="J273" i="12"/>
  <c r="M273" i="12"/>
  <c r="I273" i="12"/>
  <c r="H273" i="12"/>
  <c r="E273" i="12"/>
  <c r="K273" i="12"/>
  <c r="O273" i="12"/>
  <c r="G273" i="12"/>
  <c r="D273" i="12"/>
  <c r="P269" i="12"/>
  <c r="D243" i="12"/>
  <c r="N243" i="12"/>
  <c r="M243" i="12"/>
  <c r="K243" i="12"/>
  <c r="G243" i="12"/>
  <c r="F243" i="12"/>
  <c r="I243" i="12"/>
  <c r="L243" i="12"/>
  <c r="J243" i="12"/>
  <c r="H243" i="12"/>
  <c r="E243" i="12"/>
  <c r="I308" i="12"/>
  <c r="T309" i="12"/>
  <c r="T313" i="12"/>
  <c r="P313" i="12"/>
  <c r="U316" i="12"/>
  <c r="P330" i="12"/>
  <c r="T339" i="12"/>
  <c r="P339" i="12"/>
  <c r="P342" i="12"/>
  <c r="T353" i="12"/>
  <c r="P353" i="12"/>
  <c r="J308" i="12"/>
  <c r="T337" i="12"/>
  <c r="P337" i="12"/>
  <c r="P244" i="12"/>
  <c r="K308" i="12"/>
  <c r="T323" i="12"/>
  <c r="P323" i="12"/>
  <c r="T329" i="12"/>
  <c r="P329" i="12"/>
  <c r="D338" i="12"/>
  <c r="P259" i="12"/>
  <c r="L308" i="12"/>
  <c r="T319" i="12"/>
  <c r="P319" i="12"/>
  <c r="P320" i="12"/>
  <c r="T341" i="12"/>
  <c r="P341" i="12"/>
  <c r="P344" i="12"/>
  <c r="H308" i="12"/>
  <c r="P332" i="12"/>
  <c r="F338" i="12"/>
  <c r="V338" i="12" s="1"/>
  <c r="X339" i="12"/>
  <c r="H338" i="12"/>
  <c r="X338" i="12" s="1"/>
  <c r="N308" i="12"/>
  <c r="G338" i="12"/>
  <c r="W338" i="12" s="1"/>
  <c r="P346" i="12"/>
  <c r="P274" i="12"/>
  <c r="T331" i="12"/>
  <c r="P331" i="12"/>
  <c r="T343" i="12"/>
  <c r="P343" i="12"/>
  <c r="F273" i="12"/>
  <c r="P326" i="12"/>
  <c r="L338" i="12"/>
  <c r="AB338" i="12" s="1"/>
  <c r="T317" i="12"/>
  <c r="P317" i="12"/>
  <c r="T325" i="12"/>
  <c r="P325" i="12"/>
  <c r="P334" i="12"/>
  <c r="N338" i="12"/>
  <c r="AD338" i="12" s="1"/>
  <c r="T345" i="12"/>
  <c r="P345" i="12"/>
  <c r="M338" i="12"/>
  <c r="AC338" i="12" s="1"/>
  <c r="P350" i="12"/>
  <c r="T333" i="12"/>
  <c r="P333" i="12"/>
  <c r="T347" i="12"/>
  <c r="P347" i="12"/>
  <c r="U373" i="12"/>
  <c r="E372" i="12"/>
  <c r="U372" i="12" s="1"/>
  <c r="P283" i="12"/>
  <c r="T321" i="12"/>
  <c r="P321" i="12"/>
  <c r="P322" i="12"/>
  <c r="P336" i="12"/>
  <c r="E308" i="12"/>
  <c r="T315" i="12"/>
  <c r="P315" i="12"/>
  <c r="P328" i="12"/>
  <c r="T349" i="12"/>
  <c r="P349" i="12"/>
  <c r="P340" i="12"/>
  <c r="T327" i="12"/>
  <c r="P327" i="12"/>
  <c r="T335" i="12"/>
  <c r="P335" i="12"/>
  <c r="Z339" i="12"/>
  <c r="T351" i="12"/>
  <c r="P351" i="12"/>
  <c r="AA373" i="12"/>
  <c r="P401" i="12"/>
  <c r="AF401" i="12" s="1"/>
  <c r="D372" i="12"/>
  <c r="P379" i="12"/>
  <c r="AF379" i="12" s="1"/>
  <c r="P387" i="12"/>
  <c r="AF387" i="12" s="1"/>
  <c r="P395" i="12"/>
  <c r="AF395" i="12" s="1"/>
  <c r="F372" i="12"/>
  <c r="V372" i="12" s="1"/>
  <c r="G372" i="12"/>
  <c r="W372" i="12" s="1"/>
  <c r="P376" i="12"/>
  <c r="AF376" i="12" s="1"/>
  <c r="P384" i="12"/>
  <c r="AF384" i="12" s="1"/>
  <c r="P392" i="12"/>
  <c r="AF392" i="12" s="1"/>
  <c r="P400" i="12"/>
  <c r="AF400" i="12" s="1"/>
  <c r="P355" i="12"/>
  <c r="P357" i="12"/>
  <c r="P359" i="12"/>
  <c r="P361" i="12"/>
  <c r="P363" i="12"/>
  <c r="P365" i="12"/>
  <c r="P367" i="12"/>
  <c r="H372" i="12"/>
  <c r="X372" i="12" s="1"/>
  <c r="P381" i="12"/>
  <c r="AF381" i="12" s="1"/>
  <c r="P389" i="12"/>
  <c r="AF389" i="12" s="1"/>
  <c r="P397" i="12"/>
  <c r="AF397" i="12" s="1"/>
  <c r="P378" i="12"/>
  <c r="AF378" i="12" s="1"/>
  <c r="P386" i="12"/>
  <c r="AF386" i="12" s="1"/>
  <c r="P394" i="12"/>
  <c r="AF394" i="12" s="1"/>
  <c r="L372" i="12"/>
  <c r="AB372" i="12" s="1"/>
  <c r="M372" i="12"/>
  <c r="AC372" i="12" s="1"/>
  <c r="I204" i="12"/>
  <c r="Y204" i="12" s="1"/>
  <c r="D204" i="12"/>
  <c r="T204" i="12" s="1"/>
  <c r="O204" i="12"/>
  <c r="AE204" i="12" s="1"/>
  <c r="N204" i="12"/>
  <c r="AD204" i="12" s="1"/>
  <c r="M204" i="12"/>
  <c r="AC204" i="12" s="1"/>
  <c r="K204" i="12"/>
  <c r="AA204" i="12" s="1"/>
  <c r="L204" i="12"/>
  <c r="AB204" i="12" s="1"/>
  <c r="J204" i="12"/>
  <c r="Z204" i="12" s="1"/>
  <c r="F204" i="12"/>
  <c r="V204" i="12" s="1"/>
  <c r="H204" i="12"/>
  <c r="X204" i="12" s="1"/>
  <c r="G204" i="12"/>
  <c r="W204" i="12" s="1"/>
  <c r="E204" i="12"/>
  <c r="U204" i="12" s="1"/>
  <c r="P229" i="12"/>
  <c r="AF229" i="12" s="1"/>
  <c r="P210" i="12"/>
  <c r="AF210" i="12" s="1"/>
  <c r="P214" i="12"/>
  <c r="AF214" i="12" s="1"/>
  <c r="P218" i="12"/>
  <c r="AF218" i="12" s="1"/>
  <c r="P226" i="12"/>
  <c r="AF226" i="12" s="1"/>
  <c r="P215" i="12"/>
  <c r="AF215" i="12" s="1"/>
  <c r="P231" i="12"/>
  <c r="AF231" i="12" s="1"/>
  <c r="P223" i="12"/>
  <c r="AF223" i="12" s="1"/>
  <c r="P222" i="12"/>
  <c r="AF222" i="12" s="1"/>
  <c r="P230" i="12"/>
  <c r="AF230" i="12" s="1"/>
  <c r="P209" i="12"/>
  <c r="AF209" i="12" s="1"/>
  <c r="P221" i="12"/>
  <c r="AF221" i="12" s="1"/>
  <c r="P225" i="12"/>
  <c r="AF225" i="12" s="1"/>
  <c r="P233" i="12"/>
  <c r="AF233" i="12" s="1"/>
  <c r="P217" i="12"/>
  <c r="AF217" i="12" s="1"/>
  <c r="P212" i="12"/>
  <c r="AF212" i="12" s="1"/>
  <c r="P216" i="12"/>
  <c r="AF216" i="12" s="1"/>
  <c r="P228" i="12"/>
  <c r="AF228" i="12" s="1"/>
  <c r="P208" i="12"/>
  <c r="AF208" i="12" s="1"/>
  <c r="P220" i="12"/>
  <c r="AF220" i="12" s="1"/>
  <c r="P224" i="12"/>
  <c r="AF224" i="12" s="1"/>
  <c r="P232" i="12"/>
  <c r="AF232" i="12" s="1"/>
  <c r="P213" i="12"/>
  <c r="AF213" i="12" s="1"/>
  <c r="P211" i="12"/>
  <c r="AF211" i="12" s="1"/>
  <c r="P219" i="12"/>
  <c r="AF219" i="12" s="1"/>
  <c r="P227" i="12"/>
  <c r="AF227" i="12" s="1"/>
  <c r="P206" i="12"/>
  <c r="AF206" i="12" s="1"/>
  <c r="P207" i="12"/>
  <c r="AF207" i="12" s="1"/>
  <c r="P176" i="12"/>
  <c r="AF176" i="12" s="1"/>
  <c r="P102" i="12"/>
  <c r="P98" i="12"/>
  <c r="P94" i="12"/>
  <c r="P90" i="12"/>
  <c r="P86" i="12"/>
  <c r="P82" i="12"/>
  <c r="P103" i="12"/>
  <c r="P99" i="12"/>
  <c r="P95" i="12"/>
  <c r="P91" i="12"/>
  <c r="P87" i="12"/>
  <c r="P83" i="12"/>
  <c r="P79" i="12"/>
  <c r="P134" i="12"/>
  <c r="P130" i="12"/>
  <c r="P126" i="12"/>
  <c r="P122" i="12"/>
  <c r="P118" i="12"/>
  <c r="P114" i="12"/>
  <c r="P110" i="12"/>
  <c r="P107" i="12"/>
  <c r="P123" i="12"/>
  <c r="P104" i="12"/>
  <c r="P96" i="12"/>
  <c r="P92" i="12"/>
  <c r="P88" i="12"/>
  <c r="P131" i="12"/>
  <c r="P127" i="12"/>
  <c r="P119" i="12"/>
  <c r="P115" i="12"/>
  <c r="P111" i="12"/>
  <c r="P101" i="12"/>
  <c r="P85" i="12"/>
  <c r="P133" i="12"/>
  <c r="P132" i="12"/>
  <c r="P128" i="12"/>
  <c r="P117" i="12"/>
  <c r="P116" i="12"/>
  <c r="P112" i="12"/>
  <c r="P148" i="12"/>
  <c r="AF148" i="12" s="1"/>
  <c r="P97" i="12"/>
  <c r="P93" i="12"/>
  <c r="P89" i="12"/>
  <c r="P81" i="12"/>
  <c r="P77" i="12"/>
  <c r="P124" i="12"/>
  <c r="P120" i="12"/>
  <c r="P108" i="12"/>
  <c r="P106" i="12"/>
  <c r="P109" i="12"/>
  <c r="P100" i="12"/>
  <c r="P84" i="12"/>
  <c r="P78" i="12"/>
  <c r="P129" i="12"/>
  <c r="P125" i="12"/>
  <c r="P121" i="12"/>
  <c r="P113" i="12"/>
  <c r="P76" i="12"/>
  <c r="P147" i="12"/>
  <c r="AF147" i="12" s="1"/>
  <c r="P146" i="12"/>
  <c r="AF146" i="12" s="1"/>
  <c r="P143" i="12"/>
  <c r="AF143" i="12" s="1"/>
  <c r="P142" i="12"/>
  <c r="AF142" i="12" s="1"/>
  <c r="P197" i="12"/>
  <c r="AF197" i="12" s="1"/>
  <c r="P174" i="12"/>
  <c r="AF174" i="12" s="1"/>
  <c r="P80" i="12"/>
  <c r="H105" i="12"/>
  <c r="P157" i="12"/>
  <c r="AF157" i="12" s="1"/>
  <c r="P153" i="12"/>
  <c r="AF153" i="12" s="1"/>
  <c r="P149" i="12"/>
  <c r="AF149" i="12" s="1"/>
  <c r="P145" i="12"/>
  <c r="AF145" i="12" s="1"/>
  <c r="P196" i="12"/>
  <c r="AF196" i="12" s="1"/>
  <c r="P192" i="12"/>
  <c r="AF192" i="12" s="1"/>
  <c r="P188" i="12"/>
  <c r="AF188" i="12" s="1"/>
  <c r="P184" i="12"/>
  <c r="AF184" i="12" s="1"/>
  <c r="P180" i="12"/>
  <c r="AF180" i="12" s="1"/>
  <c r="P194" i="12"/>
  <c r="AF194" i="12" s="1"/>
  <c r="P193" i="12"/>
  <c r="AF193" i="12" s="1"/>
  <c r="P190" i="12"/>
  <c r="AF190" i="12" s="1"/>
  <c r="P189" i="12"/>
  <c r="AF189" i="12" s="1"/>
  <c r="P186" i="12"/>
  <c r="AF186" i="12" s="1"/>
  <c r="P185" i="12"/>
  <c r="AF185" i="12" s="1"/>
  <c r="P182" i="12"/>
  <c r="AF182" i="12" s="1"/>
  <c r="P181" i="12"/>
  <c r="AF181" i="12" s="1"/>
  <c r="P166" i="12"/>
  <c r="AF166" i="12" s="1"/>
  <c r="P150" i="12"/>
  <c r="AF150" i="12" s="1"/>
  <c r="P167" i="12"/>
  <c r="AF167" i="12" s="1"/>
  <c r="P165" i="12"/>
  <c r="AF165" i="12" s="1"/>
  <c r="P163" i="12"/>
  <c r="AF163" i="12" s="1"/>
  <c r="P160" i="12"/>
  <c r="AF160" i="12" s="1"/>
  <c r="P159" i="12"/>
  <c r="AF159" i="12" s="1"/>
  <c r="P156" i="12"/>
  <c r="AF156" i="12" s="1"/>
  <c r="P155" i="12"/>
  <c r="AF155" i="12" s="1"/>
  <c r="P152" i="12"/>
  <c r="AF152" i="12" s="1"/>
  <c r="P151" i="12"/>
  <c r="AF151" i="12" s="1"/>
  <c r="P144" i="12"/>
  <c r="AF144" i="12" s="1"/>
  <c r="P169" i="12"/>
  <c r="AF169" i="12" s="1"/>
  <c r="E140" i="12"/>
  <c r="U140" i="12" s="1"/>
  <c r="P162" i="12"/>
  <c r="AF162" i="12" s="1"/>
  <c r="P154" i="12"/>
  <c r="AF154" i="12" s="1"/>
  <c r="P198" i="12"/>
  <c r="AF198" i="12" s="1"/>
  <c r="P164" i="12"/>
  <c r="AF164" i="12" s="1"/>
  <c r="P158" i="12"/>
  <c r="AF158" i="12" s="1"/>
  <c r="I170" i="12"/>
  <c r="Y170" i="12" s="1"/>
  <c r="P199" i="12"/>
  <c r="AF199" i="12" s="1"/>
  <c r="P195" i="12"/>
  <c r="AF195" i="12" s="1"/>
  <c r="P191" i="12"/>
  <c r="AF191" i="12" s="1"/>
  <c r="P187" i="12"/>
  <c r="AF187" i="12" s="1"/>
  <c r="P183" i="12"/>
  <c r="AF183" i="12" s="1"/>
  <c r="P179" i="12"/>
  <c r="AF179" i="12" s="1"/>
  <c r="P175" i="12"/>
  <c r="AF175" i="12" s="1"/>
  <c r="P178" i="12"/>
  <c r="AF178" i="12" s="1"/>
  <c r="P177" i="12"/>
  <c r="AF177" i="12" s="1"/>
  <c r="P173" i="12"/>
  <c r="AF173" i="12" s="1"/>
  <c r="P168" i="12"/>
  <c r="AF168" i="12" s="1"/>
  <c r="P161" i="12"/>
  <c r="AF161" i="12" s="1"/>
  <c r="D170" i="12"/>
  <c r="T170" i="12" s="1"/>
  <c r="O170" i="12"/>
  <c r="AE170" i="12" s="1"/>
  <c r="M170" i="12"/>
  <c r="AC170" i="12" s="1"/>
  <c r="K170" i="12"/>
  <c r="AA170" i="12" s="1"/>
  <c r="J170" i="12"/>
  <c r="Z170" i="12" s="1"/>
  <c r="F170" i="12"/>
  <c r="V170" i="12" s="1"/>
  <c r="N170" i="12"/>
  <c r="AD170" i="12" s="1"/>
  <c r="H170" i="12"/>
  <c r="X170" i="12" s="1"/>
  <c r="E170" i="12"/>
  <c r="U170" i="12" s="1"/>
  <c r="G170" i="12"/>
  <c r="W170" i="12" s="1"/>
  <c r="L170" i="12"/>
  <c r="AB170" i="12" s="1"/>
  <c r="O140" i="12"/>
  <c r="AE140" i="12" s="1"/>
  <c r="N140" i="12"/>
  <c r="AD140" i="12" s="1"/>
  <c r="L140" i="12"/>
  <c r="AB140" i="12" s="1"/>
  <c r="F140" i="12"/>
  <c r="V140" i="12" s="1"/>
  <c r="G140" i="12"/>
  <c r="W140" i="12" s="1"/>
  <c r="M140" i="12"/>
  <c r="AC140" i="12" s="1"/>
  <c r="K140" i="12"/>
  <c r="AA140" i="12" s="1"/>
  <c r="H140" i="12"/>
  <c r="X140" i="12" s="1"/>
  <c r="P141" i="12"/>
  <c r="AF141" i="12" s="1"/>
  <c r="P172" i="12"/>
  <c r="AF172" i="12" s="1"/>
  <c r="I140" i="12"/>
  <c r="Y140" i="12" s="1"/>
  <c r="P171" i="12"/>
  <c r="AF171" i="12" s="1"/>
  <c r="J140" i="12"/>
  <c r="Z140" i="12" s="1"/>
  <c r="D140" i="12"/>
  <c r="T140" i="12" s="1"/>
  <c r="M105" i="12"/>
  <c r="L105" i="12"/>
  <c r="N105" i="12"/>
  <c r="J105" i="12"/>
  <c r="I105" i="12"/>
  <c r="G105" i="12"/>
  <c r="F105" i="12"/>
  <c r="K105" i="12"/>
  <c r="O105" i="12"/>
  <c r="D105" i="12"/>
  <c r="E105" i="12"/>
  <c r="J75" i="12"/>
  <c r="F75" i="12"/>
  <c r="O75" i="12"/>
  <c r="N75" i="12"/>
  <c r="M75" i="12"/>
  <c r="L75" i="12"/>
  <c r="K75" i="12"/>
  <c r="I75" i="12"/>
  <c r="H75" i="12"/>
  <c r="G75" i="12"/>
  <c r="E75" i="12"/>
  <c r="D75" i="12"/>
  <c r="Q113" i="8"/>
  <c r="Q175" i="8"/>
  <c r="Q145" i="8"/>
  <c r="D177" i="8"/>
  <c r="E177" i="8"/>
  <c r="W177" i="8" s="1"/>
  <c r="F177" i="8"/>
  <c r="X177" i="8" s="1"/>
  <c r="G177" i="8"/>
  <c r="Y177" i="8" s="1"/>
  <c r="H177" i="8"/>
  <c r="Z177" i="8" s="1"/>
  <c r="I177" i="8"/>
  <c r="AA177" i="8" s="1"/>
  <c r="J177" i="8"/>
  <c r="AB177" i="8" s="1"/>
  <c r="K177" i="8"/>
  <c r="AC177" i="8" s="1"/>
  <c r="L177" i="8"/>
  <c r="AD177" i="8" s="1"/>
  <c r="M177" i="8"/>
  <c r="AE177" i="8" s="1"/>
  <c r="N177" i="8"/>
  <c r="AF177" i="8" s="1"/>
  <c r="O177" i="8"/>
  <c r="AG177" i="8" s="1"/>
  <c r="E176" i="8"/>
  <c r="W176" i="8" s="1"/>
  <c r="F176" i="8"/>
  <c r="G176" i="8"/>
  <c r="H176" i="8"/>
  <c r="Z176" i="8" s="1"/>
  <c r="I176" i="8"/>
  <c r="AA176" i="8" s="1"/>
  <c r="J176" i="8"/>
  <c r="K176" i="8"/>
  <c r="L176" i="8"/>
  <c r="AD176" i="8" s="1"/>
  <c r="M176" i="8"/>
  <c r="N176" i="8"/>
  <c r="AF176" i="8" s="1"/>
  <c r="O176" i="8"/>
  <c r="AG176" i="8" s="1"/>
  <c r="D176" i="8"/>
  <c r="V176" i="8" s="1"/>
  <c r="D152" i="8"/>
  <c r="D153" i="8"/>
  <c r="E153" i="8"/>
  <c r="F153" i="8"/>
  <c r="G153" i="8"/>
  <c r="H153" i="8"/>
  <c r="I153" i="8"/>
  <c r="J153" i="8"/>
  <c r="K153" i="8"/>
  <c r="L153" i="8"/>
  <c r="M153" i="8"/>
  <c r="N153" i="8"/>
  <c r="O153" i="8"/>
  <c r="D154" i="8"/>
  <c r="E154" i="8"/>
  <c r="F154" i="8"/>
  <c r="G154" i="8"/>
  <c r="H154" i="8"/>
  <c r="I154" i="8"/>
  <c r="J154" i="8"/>
  <c r="K154" i="8"/>
  <c r="L154" i="8"/>
  <c r="M154" i="8"/>
  <c r="N154" i="8"/>
  <c r="O154" i="8"/>
  <c r="D155" i="8"/>
  <c r="E155" i="8"/>
  <c r="F155" i="8"/>
  <c r="G155" i="8"/>
  <c r="H155" i="8"/>
  <c r="I155" i="8"/>
  <c r="J155" i="8"/>
  <c r="K155" i="8"/>
  <c r="L155" i="8"/>
  <c r="M155" i="8"/>
  <c r="N155" i="8"/>
  <c r="O155" i="8"/>
  <c r="D156" i="8"/>
  <c r="E156" i="8"/>
  <c r="F156" i="8"/>
  <c r="G156" i="8"/>
  <c r="H156" i="8"/>
  <c r="I156" i="8"/>
  <c r="J156" i="8"/>
  <c r="K156" i="8"/>
  <c r="L156" i="8"/>
  <c r="M156" i="8"/>
  <c r="N156" i="8"/>
  <c r="O156" i="8"/>
  <c r="D157" i="8"/>
  <c r="E157" i="8"/>
  <c r="F157" i="8"/>
  <c r="G157" i="8"/>
  <c r="H157" i="8"/>
  <c r="I157" i="8"/>
  <c r="J157" i="8"/>
  <c r="K157" i="8"/>
  <c r="L157" i="8"/>
  <c r="M157" i="8"/>
  <c r="N157" i="8"/>
  <c r="O157" i="8"/>
  <c r="D158" i="8"/>
  <c r="E158" i="8"/>
  <c r="F158" i="8"/>
  <c r="G158" i="8"/>
  <c r="H158" i="8"/>
  <c r="I158" i="8"/>
  <c r="J158" i="8"/>
  <c r="K158" i="8"/>
  <c r="L158" i="8"/>
  <c r="M158" i="8"/>
  <c r="N158" i="8"/>
  <c r="O158" i="8"/>
  <c r="D159" i="8"/>
  <c r="E159" i="8"/>
  <c r="F159" i="8"/>
  <c r="G159" i="8"/>
  <c r="H159" i="8"/>
  <c r="I159" i="8"/>
  <c r="J159" i="8"/>
  <c r="K159" i="8"/>
  <c r="L159" i="8"/>
  <c r="M159" i="8"/>
  <c r="N159" i="8"/>
  <c r="O159" i="8"/>
  <c r="D160" i="8"/>
  <c r="E160" i="8"/>
  <c r="F160" i="8"/>
  <c r="G160" i="8"/>
  <c r="H160" i="8"/>
  <c r="I160" i="8"/>
  <c r="J160" i="8"/>
  <c r="K160" i="8"/>
  <c r="L160" i="8"/>
  <c r="M160" i="8"/>
  <c r="N160" i="8"/>
  <c r="O160" i="8"/>
  <c r="D161" i="8"/>
  <c r="E161" i="8"/>
  <c r="F161" i="8"/>
  <c r="G161" i="8"/>
  <c r="H161" i="8"/>
  <c r="I161" i="8"/>
  <c r="J161" i="8"/>
  <c r="K161" i="8"/>
  <c r="L161" i="8"/>
  <c r="M161" i="8"/>
  <c r="N161" i="8"/>
  <c r="O161" i="8"/>
  <c r="D162" i="8"/>
  <c r="E162" i="8"/>
  <c r="F162" i="8"/>
  <c r="G162" i="8"/>
  <c r="H162" i="8"/>
  <c r="I162" i="8"/>
  <c r="J162" i="8"/>
  <c r="K162" i="8"/>
  <c r="L162" i="8"/>
  <c r="M162" i="8"/>
  <c r="N162" i="8"/>
  <c r="O162" i="8"/>
  <c r="D163" i="8"/>
  <c r="E163" i="8"/>
  <c r="F163" i="8"/>
  <c r="G163" i="8"/>
  <c r="H163" i="8"/>
  <c r="I163" i="8"/>
  <c r="J163" i="8"/>
  <c r="K163" i="8"/>
  <c r="L163" i="8"/>
  <c r="M163" i="8"/>
  <c r="N163" i="8"/>
  <c r="O163" i="8"/>
  <c r="D164" i="8"/>
  <c r="E164" i="8"/>
  <c r="F164" i="8"/>
  <c r="G164" i="8"/>
  <c r="H164" i="8"/>
  <c r="I164" i="8"/>
  <c r="J164" i="8"/>
  <c r="K164" i="8"/>
  <c r="L164" i="8"/>
  <c r="M164" i="8"/>
  <c r="N164" i="8"/>
  <c r="O164" i="8"/>
  <c r="D165" i="8"/>
  <c r="E165" i="8"/>
  <c r="F165" i="8"/>
  <c r="G165" i="8"/>
  <c r="H165" i="8"/>
  <c r="I165" i="8"/>
  <c r="J165" i="8"/>
  <c r="K165" i="8"/>
  <c r="L165" i="8"/>
  <c r="M165" i="8"/>
  <c r="N165" i="8"/>
  <c r="O165" i="8"/>
  <c r="D166" i="8"/>
  <c r="E166" i="8"/>
  <c r="F166" i="8"/>
  <c r="G166" i="8"/>
  <c r="H166" i="8"/>
  <c r="I166" i="8"/>
  <c r="J166" i="8"/>
  <c r="K166" i="8"/>
  <c r="L166" i="8"/>
  <c r="M166" i="8"/>
  <c r="N166" i="8"/>
  <c r="O166" i="8"/>
  <c r="D167" i="8"/>
  <c r="E167" i="8"/>
  <c r="F167" i="8"/>
  <c r="G167" i="8"/>
  <c r="H167" i="8"/>
  <c r="I167" i="8"/>
  <c r="J167" i="8"/>
  <c r="K167" i="8"/>
  <c r="L167" i="8"/>
  <c r="M167" i="8"/>
  <c r="N167" i="8"/>
  <c r="O167" i="8"/>
  <c r="D168" i="8"/>
  <c r="E168" i="8"/>
  <c r="F168" i="8"/>
  <c r="G168" i="8"/>
  <c r="H168" i="8"/>
  <c r="I168" i="8"/>
  <c r="J168" i="8"/>
  <c r="K168" i="8"/>
  <c r="L168" i="8"/>
  <c r="M168" i="8"/>
  <c r="N168" i="8"/>
  <c r="O168" i="8"/>
  <c r="E152" i="8"/>
  <c r="F152" i="8"/>
  <c r="G152" i="8"/>
  <c r="H152" i="8"/>
  <c r="I152" i="8"/>
  <c r="J152" i="8"/>
  <c r="K152" i="8"/>
  <c r="L152" i="8"/>
  <c r="M152" i="8"/>
  <c r="N152" i="8"/>
  <c r="O152" i="8"/>
  <c r="D146" i="8"/>
  <c r="D147" i="8"/>
  <c r="E147" i="8"/>
  <c r="F147" i="8"/>
  <c r="G147" i="8"/>
  <c r="H147" i="8"/>
  <c r="I147" i="8"/>
  <c r="J147" i="8"/>
  <c r="K147" i="8"/>
  <c r="L147" i="8"/>
  <c r="M147" i="8"/>
  <c r="N147" i="8"/>
  <c r="O147" i="8"/>
  <c r="E146" i="8"/>
  <c r="F146" i="8"/>
  <c r="G146" i="8"/>
  <c r="H146" i="8"/>
  <c r="I146" i="8"/>
  <c r="J146" i="8"/>
  <c r="K146" i="8"/>
  <c r="L146" i="8"/>
  <c r="M146" i="8"/>
  <c r="N146" i="8"/>
  <c r="O146" i="8"/>
  <c r="D84" i="8"/>
  <c r="D115" i="8"/>
  <c r="V115" i="8" s="1"/>
  <c r="E115" i="8"/>
  <c r="W115" i="8" s="1"/>
  <c r="F115" i="8"/>
  <c r="X115" i="8" s="1"/>
  <c r="G115" i="8"/>
  <c r="Y115" i="8" s="1"/>
  <c r="H115" i="8"/>
  <c r="Z115" i="8" s="1"/>
  <c r="I115" i="8"/>
  <c r="AA115" i="8" s="1"/>
  <c r="J115" i="8"/>
  <c r="AB115" i="8" s="1"/>
  <c r="K115" i="8"/>
  <c r="AC115" i="8" s="1"/>
  <c r="L115" i="8"/>
  <c r="AD115" i="8" s="1"/>
  <c r="M115" i="8"/>
  <c r="AE115" i="8" s="1"/>
  <c r="N115" i="8"/>
  <c r="AF115" i="8" s="1"/>
  <c r="O115" i="8"/>
  <c r="AG115" i="8" s="1"/>
  <c r="E114" i="8"/>
  <c r="W114" i="8" s="1"/>
  <c r="F114" i="8"/>
  <c r="G114" i="8"/>
  <c r="Y114" i="8" s="1"/>
  <c r="H114" i="8"/>
  <c r="Z114" i="8" s="1"/>
  <c r="I114" i="8"/>
  <c r="J114" i="8"/>
  <c r="K114" i="8"/>
  <c r="L114" i="8"/>
  <c r="M114" i="8"/>
  <c r="N114" i="8"/>
  <c r="AF114" i="8" s="1"/>
  <c r="O114" i="8"/>
  <c r="AG114" i="8" s="1"/>
  <c r="D114" i="8"/>
  <c r="V114" i="8" s="1"/>
  <c r="E90" i="8"/>
  <c r="F90" i="8"/>
  <c r="G90" i="8"/>
  <c r="H90" i="8"/>
  <c r="I90" i="8"/>
  <c r="J90" i="8"/>
  <c r="K90" i="8"/>
  <c r="L90" i="8"/>
  <c r="M90" i="8"/>
  <c r="N90" i="8"/>
  <c r="O90" i="8"/>
  <c r="E91" i="8"/>
  <c r="F91" i="8"/>
  <c r="G91" i="8"/>
  <c r="H91" i="8"/>
  <c r="I91" i="8"/>
  <c r="J91" i="8"/>
  <c r="K91" i="8"/>
  <c r="L91" i="8"/>
  <c r="M91" i="8"/>
  <c r="N91" i="8"/>
  <c r="O91" i="8"/>
  <c r="E92" i="8"/>
  <c r="F92" i="8"/>
  <c r="G92" i="8"/>
  <c r="H92" i="8"/>
  <c r="I92" i="8"/>
  <c r="J92" i="8"/>
  <c r="K92" i="8"/>
  <c r="L92" i="8"/>
  <c r="M92" i="8"/>
  <c r="N92" i="8"/>
  <c r="O92" i="8"/>
  <c r="E93" i="8"/>
  <c r="F93" i="8"/>
  <c r="G93" i="8"/>
  <c r="H93" i="8"/>
  <c r="I93" i="8"/>
  <c r="J93" i="8"/>
  <c r="K93" i="8"/>
  <c r="L93" i="8"/>
  <c r="M93" i="8"/>
  <c r="N93" i="8"/>
  <c r="O93" i="8"/>
  <c r="E94" i="8"/>
  <c r="F94" i="8"/>
  <c r="G94" i="8"/>
  <c r="H94" i="8"/>
  <c r="I94" i="8"/>
  <c r="J94" i="8"/>
  <c r="K94" i="8"/>
  <c r="L94" i="8"/>
  <c r="M94" i="8"/>
  <c r="N94" i="8"/>
  <c r="O94" i="8"/>
  <c r="E95" i="8"/>
  <c r="F95" i="8"/>
  <c r="G95" i="8"/>
  <c r="H95" i="8"/>
  <c r="I95" i="8"/>
  <c r="J95" i="8"/>
  <c r="K95" i="8"/>
  <c r="L95" i="8"/>
  <c r="M95" i="8"/>
  <c r="N95" i="8"/>
  <c r="O95" i="8"/>
  <c r="E96" i="8"/>
  <c r="F96" i="8"/>
  <c r="G96" i="8"/>
  <c r="H96" i="8"/>
  <c r="I96" i="8"/>
  <c r="J96" i="8"/>
  <c r="K96" i="8"/>
  <c r="L96" i="8"/>
  <c r="M96" i="8"/>
  <c r="N96" i="8"/>
  <c r="O96" i="8"/>
  <c r="E97" i="8"/>
  <c r="F97" i="8"/>
  <c r="G97" i="8"/>
  <c r="H97" i="8"/>
  <c r="I97" i="8"/>
  <c r="J97" i="8"/>
  <c r="K97" i="8"/>
  <c r="L97" i="8"/>
  <c r="M97" i="8"/>
  <c r="N97" i="8"/>
  <c r="O97" i="8"/>
  <c r="E98" i="8"/>
  <c r="F98" i="8"/>
  <c r="G98" i="8"/>
  <c r="H98" i="8"/>
  <c r="I98" i="8"/>
  <c r="J98" i="8"/>
  <c r="K98" i="8"/>
  <c r="L98" i="8"/>
  <c r="M98" i="8"/>
  <c r="N98" i="8"/>
  <c r="O98" i="8"/>
  <c r="E99" i="8"/>
  <c r="F99" i="8"/>
  <c r="G99" i="8"/>
  <c r="H99" i="8"/>
  <c r="I99" i="8"/>
  <c r="J99" i="8"/>
  <c r="K99" i="8"/>
  <c r="L99" i="8"/>
  <c r="M99" i="8"/>
  <c r="N99" i="8"/>
  <c r="O99" i="8"/>
  <c r="E100" i="8"/>
  <c r="F100" i="8"/>
  <c r="G100" i="8"/>
  <c r="H100" i="8"/>
  <c r="I100" i="8"/>
  <c r="J100" i="8"/>
  <c r="K100" i="8"/>
  <c r="L100" i="8"/>
  <c r="M100" i="8"/>
  <c r="N100" i="8"/>
  <c r="O100" i="8"/>
  <c r="E101" i="8"/>
  <c r="F101" i="8"/>
  <c r="G101" i="8"/>
  <c r="H101" i="8"/>
  <c r="I101" i="8"/>
  <c r="J101" i="8"/>
  <c r="K101" i="8"/>
  <c r="L101" i="8"/>
  <c r="M101" i="8"/>
  <c r="N101" i="8"/>
  <c r="O101" i="8"/>
  <c r="E102" i="8"/>
  <c r="F102" i="8"/>
  <c r="G102" i="8"/>
  <c r="H102" i="8"/>
  <c r="I102" i="8"/>
  <c r="J102" i="8"/>
  <c r="K102" i="8"/>
  <c r="L102" i="8"/>
  <c r="M102" i="8"/>
  <c r="N102" i="8"/>
  <c r="O102" i="8"/>
  <c r="E103" i="8"/>
  <c r="F103" i="8"/>
  <c r="G103" i="8"/>
  <c r="H103" i="8"/>
  <c r="I103" i="8"/>
  <c r="J103" i="8"/>
  <c r="K103" i="8"/>
  <c r="L103" i="8"/>
  <c r="M103" i="8"/>
  <c r="N103" i="8"/>
  <c r="O103" i="8"/>
  <c r="E104" i="8"/>
  <c r="F104" i="8"/>
  <c r="G104" i="8"/>
  <c r="H104" i="8"/>
  <c r="I104" i="8"/>
  <c r="J104" i="8"/>
  <c r="K104" i="8"/>
  <c r="L104" i="8"/>
  <c r="M104" i="8"/>
  <c r="N104" i="8"/>
  <c r="O104" i="8"/>
  <c r="E105" i="8"/>
  <c r="F105" i="8"/>
  <c r="G105" i="8"/>
  <c r="H105" i="8"/>
  <c r="I105" i="8"/>
  <c r="J105" i="8"/>
  <c r="K105" i="8"/>
  <c r="L105" i="8"/>
  <c r="M105" i="8"/>
  <c r="N105" i="8"/>
  <c r="O105" i="8"/>
  <c r="E106" i="8"/>
  <c r="F106" i="8"/>
  <c r="G106" i="8"/>
  <c r="H106" i="8"/>
  <c r="I106" i="8"/>
  <c r="J106" i="8"/>
  <c r="K106" i="8"/>
  <c r="L106" i="8"/>
  <c r="M106" i="8"/>
  <c r="N106" i="8"/>
  <c r="O106" i="8"/>
  <c r="D91" i="8"/>
  <c r="D92" i="8"/>
  <c r="D93" i="8"/>
  <c r="D95" i="8"/>
  <c r="D96" i="8"/>
  <c r="D97" i="8"/>
  <c r="D98" i="8"/>
  <c r="D99" i="8"/>
  <c r="D100" i="8"/>
  <c r="D101" i="8"/>
  <c r="D102" i="8"/>
  <c r="D103" i="8"/>
  <c r="D104" i="8"/>
  <c r="D105" i="8"/>
  <c r="D106" i="8"/>
  <c r="D90" i="8"/>
  <c r="D85" i="8"/>
  <c r="E85" i="8"/>
  <c r="F85" i="8"/>
  <c r="G85" i="8"/>
  <c r="H85" i="8"/>
  <c r="I85" i="8"/>
  <c r="J85" i="8"/>
  <c r="K85" i="8"/>
  <c r="L85" i="8"/>
  <c r="M85" i="8"/>
  <c r="N85" i="8"/>
  <c r="O85" i="8"/>
  <c r="E84" i="8"/>
  <c r="F84" i="8"/>
  <c r="G84" i="8"/>
  <c r="H84" i="8"/>
  <c r="I84" i="8"/>
  <c r="J84" i="8"/>
  <c r="K84" i="8"/>
  <c r="L84" i="8"/>
  <c r="M84" i="8"/>
  <c r="N84" i="8"/>
  <c r="O84" i="8"/>
  <c r="Q53" i="8"/>
  <c r="AI53" i="8" s="1"/>
  <c r="O53" i="8"/>
  <c r="AG53" i="8" s="1"/>
  <c r="N53" i="8"/>
  <c r="AF53" i="8" s="1"/>
  <c r="M53" i="8"/>
  <c r="AE53" i="8" s="1"/>
  <c r="L53" i="8"/>
  <c r="AD53" i="8" s="1"/>
  <c r="K53" i="8"/>
  <c r="AC53" i="8" s="1"/>
  <c r="J53" i="8"/>
  <c r="AB53" i="8" s="1"/>
  <c r="I53" i="8"/>
  <c r="AA53" i="8" s="1"/>
  <c r="H53" i="8"/>
  <c r="Z53" i="8" s="1"/>
  <c r="G53" i="8"/>
  <c r="Y53" i="8" s="1"/>
  <c r="F53" i="8"/>
  <c r="X53" i="8" s="1"/>
  <c r="E53" i="8"/>
  <c r="W53" i="8" s="1"/>
  <c r="D53" i="8"/>
  <c r="V53" i="8" s="1"/>
  <c r="Q52" i="8"/>
  <c r="O52" i="8"/>
  <c r="N52" i="8"/>
  <c r="M52" i="8"/>
  <c r="L52" i="8"/>
  <c r="AD52" i="8" s="1"/>
  <c r="K52" i="8"/>
  <c r="J52" i="8"/>
  <c r="AB52" i="8" s="1"/>
  <c r="I52" i="8"/>
  <c r="H52" i="8"/>
  <c r="G52" i="8"/>
  <c r="F52" i="8"/>
  <c r="E52" i="8"/>
  <c r="D52" i="8"/>
  <c r="V52" i="8" s="1"/>
  <c r="D29" i="8"/>
  <c r="E29" i="8"/>
  <c r="F29" i="8"/>
  <c r="G29" i="8"/>
  <c r="H29" i="8"/>
  <c r="I29" i="8"/>
  <c r="J29" i="8"/>
  <c r="K29" i="8"/>
  <c r="L29" i="8"/>
  <c r="M29" i="8"/>
  <c r="N29" i="8"/>
  <c r="O29" i="8"/>
  <c r="D30" i="8"/>
  <c r="E30" i="8"/>
  <c r="F30" i="8"/>
  <c r="G30" i="8"/>
  <c r="H30" i="8"/>
  <c r="I30" i="8"/>
  <c r="J30" i="8"/>
  <c r="K30" i="8"/>
  <c r="L30" i="8"/>
  <c r="M30" i="8"/>
  <c r="N30" i="8"/>
  <c r="O30" i="8"/>
  <c r="D31" i="8"/>
  <c r="E31" i="8"/>
  <c r="F31" i="8"/>
  <c r="G31" i="8"/>
  <c r="H31" i="8"/>
  <c r="I31" i="8"/>
  <c r="J31" i="8"/>
  <c r="K31" i="8"/>
  <c r="L31" i="8"/>
  <c r="M31" i="8"/>
  <c r="N31" i="8"/>
  <c r="O31" i="8"/>
  <c r="D32" i="8"/>
  <c r="E32" i="8"/>
  <c r="F32" i="8"/>
  <c r="G32" i="8"/>
  <c r="H32" i="8"/>
  <c r="I32" i="8"/>
  <c r="J32" i="8"/>
  <c r="K32" i="8"/>
  <c r="L32" i="8"/>
  <c r="M32" i="8"/>
  <c r="N32" i="8"/>
  <c r="O32" i="8"/>
  <c r="D33" i="8"/>
  <c r="E33" i="8"/>
  <c r="F33" i="8"/>
  <c r="G33" i="8"/>
  <c r="H33" i="8"/>
  <c r="I33" i="8"/>
  <c r="J33" i="8"/>
  <c r="K33" i="8"/>
  <c r="L33" i="8"/>
  <c r="M33" i="8"/>
  <c r="N33" i="8"/>
  <c r="O33" i="8"/>
  <c r="D34" i="8"/>
  <c r="E34" i="8"/>
  <c r="F34" i="8"/>
  <c r="G34" i="8"/>
  <c r="H34" i="8"/>
  <c r="I34" i="8"/>
  <c r="J34" i="8"/>
  <c r="K34" i="8"/>
  <c r="L34" i="8"/>
  <c r="M34" i="8"/>
  <c r="N34" i="8"/>
  <c r="O34" i="8"/>
  <c r="D35" i="8"/>
  <c r="E35" i="8"/>
  <c r="F35" i="8"/>
  <c r="G35" i="8"/>
  <c r="H35" i="8"/>
  <c r="I35" i="8"/>
  <c r="J35" i="8"/>
  <c r="K35" i="8"/>
  <c r="L35" i="8"/>
  <c r="M35" i="8"/>
  <c r="N35" i="8"/>
  <c r="O35" i="8"/>
  <c r="D36" i="8"/>
  <c r="E36" i="8"/>
  <c r="F36" i="8"/>
  <c r="G36" i="8"/>
  <c r="H36" i="8"/>
  <c r="I36" i="8"/>
  <c r="J36" i="8"/>
  <c r="K36" i="8"/>
  <c r="L36" i="8"/>
  <c r="M36" i="8"/>
  <c r="N36" i="8"/>
  <c r="O36" i="8"/>
  <c r="D37" i="8"/>
  <c r="E37" i="8"/>
  <c r="F37" i="8"/>
  <c r="G37" i="8"/>
  <c r="H37" i="8"/>
  <c r="I37" i="8"/>
  <c r="J37" i="8"/>
  <c r="K37" i="8"/>
  <c r="L37" i="8"/>
  <c r="M37" i="8"/>
  <c r="N37" i="8"/>
  <c r="O37" i="8"/>
  <c r="D38" i="8"/>
  <c r="E38" i="8"/>
  <c r="F38" i="8"/>
  <c r="G38" i="8"/>
  <c r="H38" i="8"/>
  <c r="I38" i="8"/>
  <c r="J38" i="8"/>
  <c r="K38" i="8"/>
  <c r="L38" i="8"/>
  <c r="M38" i="8"/>
  <c r="N38" i="8"/>
  <c r="O38" i="8"/>
  <c r="D39" i="8"/>
  <c r="E39" i="8"/>
  <c r="F39" i="8"/>
  <c r="G39" i="8"/>
  <c r="H39" i="8"/>
  <c r="I39" i="8"/>
  <c r="J39" i="8"/>
  <c r="K39" i="8"/>
  <c r="L39" i="8"/>
  <c r="M39" i="8"/>
  <c r="N39" i="8"/>
  <c r="O39" i="8"/>
  <c r="D40" i="8"/>
  <c r="E40" i="8"/>
  <c r="F40" i="8"/>
  <c r="G40" i="8"/>
  <c r="H40" i="8"/>
  <c r="I40" i="8"/>
  <c r="J40" i="8"/>
  <c r="K40" i="8"/>
  <c r="L40" i="8"/>
  <c r="M40" i="8"/>
  <c r="N40" i="8"/>
  <c r="O40" i="8"/>
  <c r="D41" i="8"/>
  <c r="E41" i="8"/>
  <c r="F41" i="8"/>
  <c r="G41" i="8"/>
  <c r="H41" i="8"/>
  <c r="I41" i="8"/>
  <c r="J41" i="8"/>
  <c r="K41" i="8"/>
  <c r="L41" i="8"/>
  <c r="M41" i="8"/>
  <c r="N41" i="8"/>
  <c r="O41" i="8"/>
  <c r="D42" i="8"/>
  <c r="E42" i="8"/>
  <c r="F42" i="8"/>
  <c r="G42" i="8"/>
  <c r="H42" i="8"/>
  <c r="I42" i="8"/>
  <c r="J42" i="8"/>
  <c r="K42" i="8"/>
  <c r="L42" i="8"/>
  <c r="M42" i="8"/>
  <c r="N42" i="8"/>
  <c r="O42" i="8"/>
  <c r="D43" i="8"/>
  <c r="E43" i="8"/>
  <c r="F43" i="8"/>
  <c r="G43" i="8"/>
  <c r="H43" i="8"/>
  <c r="I43" i="8"/>
  <c r="J43" i="8"/>
  <c r="K43" i="8"/>
  <c r="L43" i="8"/>
  <c r="M43" i="8"/>
  <c r="N43" i="8"/>
  <c r="O43" i="8"/>
  <c r="D44" i="8"/>
  <c r="E44" i="8"/>
  <c r="F44" i="8"/>
  <c r="G44" i="8"/>
  <c r="H44" i="8"/>
  <c r="I44" i="8"/>
  <c r="J44" i="8"/>
  <c r="K44" i="8"/>
  <c r="L44" i="8"/>
  <c r="M44" i="8"/>
  <c r="N44" i="8"/>
  <c r="O44" i="8"/>
  <c r="E28" i="8"/>
  <c r="F28" i="8"/>
  <c r="G28" i="8"/>
  <c r="H28" i="8"/>
  <c r="I28" i="8"/>
  <c r="J28" i="8"/>
  <c r="K28" i="8"/>
  <c r="L28" i="8"/>
  <c r="M28" i="8"/>
  <c r="N28" i="8"/>
  <c r="O28" i="8"/>
  <c r="D28" i="8"/>
  <c r="D22" i="8"/>
  <c r="Q29" i="8"/>
  <c r="Q30" i="8"/>
  <c r="Q31" i="8"/>
  <c r="Q32" i="8"/>
  <c r="Q33" i="8"/>
  <c r="Q34" i="8"/>
  <c r="Q35" i="8"/>
  <c r="Q36" i="8"/>
  <c r="Q37" i="8"/>
  <c r="Q38" i="8"/>
  <c r="Q39" i="8"/>
  <c r="Q40" i="8"/>
  <c r="Q41" i="8"/>
  <c r="Q42" i="8"/>
  <c r="Q43" i="8"/>
  <c r="Q44" i="8"/>
  <c r="Q28" i="8"/>
  <c r="Q23" i="8"/>
  <c r="Q22" i="8"/>
  <c r="M22" i="8"/>
  <c r="N22" i="8"/>
  <c r="O22" i="8"/>
  <c r="M23" i="8"/>
  <c r="N23" i="8"/>
  <c r="O23" i="8"/>
  <c r="D23" i="8"/>
  <c r="E23" i="8"/>
  <c r="F23" i="8"/>
  <c r="G23" i="8"/>
  <c r="H23" i="8"/>
  <c r="I23" i="8"/>
  <c r="J23" i="8"/>
  <c r="K23" i="8"/>
  <c r="L23" i="8"/>
  <c r="E22" i="8"/>
  <c r="F22" i="8"/>
  <c r="G22" i="8"/>
  <c r="H22" i="8"/>
  <c r="I22" i="8"/>
  <c r="J22" i="8"/>
  <c r="K22" i="8"/>
  <c r="L22" i="8"/>
  <c r="AB237" i="8" l="1"/>
  <c r="J261" i="8"/>
  <c r="X237" i="8"/>
  <c r="F261" i="8"/>
  <c r="AB299" i="8"/>
  <c r="J323" i="8"/>
  <c r="V299" i="8"/>
  <c r="D323" i="8"/>
  <c r="AF361" i="8"/>
  <c r="N385" i="8"/>
  <c r="W237" i="8"/>
  <c r="E261" i="8"/>
  <c r="Y299" i="8"/>
  <c r="G323" i="8"/>
  <c r="AE299" i="8"/>
  <c r="M323" i="8"/>
  <c r="AE237" i="8"/>
  <c r="M261" i="8"/>
  <c r="X361" i="8"/>
  <c r="F385" i="8"/>
  <c r="AG237" i="8"/>
  <c r="O261" i="8"/>
  <c r="AA299" i="8"/>
  <c r="I323" i="8"/>
  <c r="W299" i="8"/>
  <c r="E323" i="8"/>
  <c r="Z361" i="8"/>
  <c r="H385" i="8"/>
  <c r="V361" i="8"/>
  <c r="D385" i="8"/>
  <c r="AA361" i="8"/>
  <c r="I385" i="8"/>
  <c r="AH244" i="8"/>
  <c r="V237" i="8"/>
  <c r="D261" i="8"/>
  <c r="Z299" i="8"/>
  <c r="H323" i="8"/>
  <c r="W361" i="8"/>
  <c r="E385" i="8"/>
  <c r="AE361" i="8"/>
  <c r="M385" i="8"/>
  <c r="AD237" i="8"/>
  <c r="L261" i="8"/>
  <c r="AF237" i="8"/>
  <c r="N261" i="8"/>
  <c r="Y237" i="8"/>
  <c r="G261" i="8"/>
  <c r="AD299" i="8"/>
  <c r="L323" i="8"/>
  <c r="X299" i="8"/>
  <c r="F323" i="8"/>
  <c r="AD361" i="8"/>
  <c r="L385" i="8"/>
  <c r="AG361" i="8"/>
  <c r="O385" i="8"/>
  <c r="AC237" i="8"/>
  <c r="K261" i="8"/>
  <c r="Z237" i="8"/>
  <c r="H261" i="8"/>
  <c r="AC299" i="8"/>
  <c r="K323" i="8"/>
  <c r="AF299" i="8"/>
  <c r="N323" i="8"/>
  <c r="AC361" i="8"/>
  <c r="K385" i="8"/>
  <c r="AA237" i="8"/>
  <c r="I261" i="8"/>
  <c r="AG299" i="8"/>
  <c r="O323" i="8"/>
  <c r="AB361" i="8"/>
  <c r="J385" i="8"/>
  <c r="Y361" i="8"/>
  <c r="G385" i="8"/>
  <c r="E12" i="8"/>
  <c r="E15" i="8" s="1"/>
  <c r="J22" i="12"/>
  <c r="H242" i="12"/>
  <c r="H909" i="12"/>
  <c r="J31" i="12"/>
  <c r="R239" i="8"/>
  <c r="N410" i="12"/>
  <c r="G577" i="12"/>
  <c r="F577" i="12"/>
  <c r="L577" i="12"/>
  <c r="O909" i="12"/>
  <c r="I743" i="12"/>
  <c r="K642" i="12"/>
  <c r="AA642" i="12" s="1"/>
  <c r="J52" i="12"/>
  <c r="T52" i="12" s="1"/>
  <c r="Q52" i="12"/>
  <c r="J17" i="12"/>
  <c r="J14" i="12"/>
  <c r="J65" i="12"/>
  <c r="T65" i="12" s="1"/>
  <c r="P65" i="12"/>
  <c r="J10" i="12"/>
  <c r="N974" i="12"/>
  <c r="AD974" i="12" s="1"/>
  <c r="J66" i="12"/>
  <c r="T66" i="12" s="1"/>
  <c r="N66" i="12"/>
  <c r="J24" i="12"/>
  <c r="J23" i="12"/>
  <c r="D7" i="8"/>
  <c r="J18" i="12"/>
  <c r="J36" i="12"/>
  <c r="J21" i="12"/>
  <c r="H410" i="12"/>
  <c r="J39" i="12"/>
  <c r="T39" i="12" s="1"/>
  <c r="K743" i="12"/>
  <c r="J909" i="12"/>
  <c r="J34" i="12"/>
  <c r="J28" i="12"/>
  <c r="J63" i="12"/>
  <c r="T63" i="12" s="1"/>
  <c r="J61" i="12"/>
  <c r="T61" i="12" s="1"/>
  <c r="O808" i="12"/>
  <c r="J60" i="12"/>
  <c r="T60" i="12" s="1"/>
  <c r="J64" i="12"/>
  <c r="T64" i="12" s="1"/>
  <c r="J58" i="12"/>
  <c r="T58" i="12" s="1"/>
  <c r="J46" i="12"/>
  <c r="T46" i="12" s="1"/>
  <c r="J40" i="12"/>
  <c r="T40" i="12" s="1"/>
  <c r="J25" i="12"/>
  <c r="F7" i="12"/>
  <c r="G37" i="12"/>
  <c r="Q37" i="12" s="1"/>
  <c r="J49" i="12"/>
  <c r="T49" i="12" s="1"/>
  <c r="O475" i="12"/>
  <c r="I577" i="12"/>
  <c r="H37" i="12"/>
  <c r="R37" i="12" s="1"/>
  <c r="J19" i="12"/>
  <c r="J16" i="12"/>
  <c r="J20" i="12"/>
  <c r="F37" i="12"/>
  <c r="P37" i="12" s="1"/>
  <c r="M909" i="12"/>
  <c r="J62" i="12"/>
  <c r="T62" i="12" s="1"/>
  <c r="J13" i="12"/>
  <c r="D37" i="12"/>
  <c r="K909" i="12"/>
  <c r="E37" i="12"/>
  <c r="O37" i="12" s="1"/>
  <c r="E7" i="12"/>
  <c r="J43" i="12"/>
  <c r="T43" i="12" s="1"/>
  <c r="G7" i="12"/>
  <c r="H743" i="12"/>
  <c r="J57" i="12"/>
  <c r="T57" i="12" s="1"/>
  <c r="H7" i="12"/>
  <c r="J54" i="12"/>
  <c r="T54" i="12" s="1"/>
  <c r="J55" i="12"/>
  <c r="T55" i="12" s="1"/>
  <c r="J51" i="12"/>
  <c r="T51" i="12" s="1"/>
  <c r="J48" i="12"/>
  <c r="T48" i="12" s="1"/>
  <c r="J59" i="12"/>
  <c r="T59" i="12" s="1"/>
  <c r="J8" i="12"/>
  <c r="D7" i="12"/>
  <c r="J56" i="12"/>
  <c r="T56" i="12" s="1"/>
  <c r="J38" i="12"/>
  <c r="T38" i="12" s="1"/>
  <c r="J53" i="12"/>
  <c r="T53" i="12" s="1"/>
  <c r="J11" i="12"/>
  <c r="J15" i="12"/>
  <c r="J50" i="12"/>
  <c r="T50" i="12" s="1"/>
  <c r="J35" i="12"/>
  <c r="J33" i="12"/>
  <c r="J12" i="12"/>
  <c r="J47" i="12"/>
  <c r="T47" i="12" s="1"/>
  <c r="J32" i="12"/>
  <c r="J45" i="12"/>
  <c r="T45" i="12" s="1"/>
  <c r="J30" i="12"/>
  <c r="J44" i="12"/>
  <c r="T44" i="12" s="1"/>
  <c r="J29" i="12"/>
  <c r="J42" i="12"/>
  <c r="T42" i="12" s="1"/>
  <c r="J9" i="12"/>
  <c r="J41" i="12"/>
  <c r="T41" i="12" s="1"/>
  <c r="J26" i="12"/>
  <c r="J27" i="12"/>
  <c r="H577" i="12"/>
  <c r="L743" i="12"/>
  <c r="N577" i="12"/>
  <c r="L909" i="12"/>
  <c r="E743" i="12"/>
  <c r="K410" i="12"/>
  <c r="F909" i="12"/>
  <c r="J410" i="12"/>
  <c r="F743" i="12"/>
  <c r="O642" i="12"/>
  <c r="E909" i="12"/>
  <c r="J577" i="12"/>
  <c r="M577" i="12"/>
  <c r="D577" i="12"/>
  <c r="D642" i="12"/>
  <c r="T642" i="12" s="1"/>
  <c r="N909" i="12"/>
  <c r="D410" i="12"/>
  <c r="M743" i="12"/>
  <c r="P411" i="12"/>
  <c r="G909" i="12"/>
  <c r="O577" i="12"/>
  <c r="P608" i="12"/>
  <c r="I909" i="12"/>
  <c r="F410" i="12"/>
  <c r="N743" i="12"/>
  <c r="G410" i="12"/>
  <c r="L410" i="12"/>
  <c r="D974" i="12"/>
  <c r="T974" i="12" s="1"/>
  <c r="L974" i="12"/>
  <c r="AB974" i="12" s="1"/>
  <c r="O242" i="12"/>
  <c r="I410" i="12"/>
  <c r="P744" i="12"/>
  <c r="G743" i="12"/>
  <c r="J743" i="12"/>
  <c r="M410" i="12"/>
  <c r="O743" i="12"/>
  <c r="L242" i="12"/>
  <c r="G242" i="12"/>
  <c r="H642" i="12"/>
  <c r="X642" i="12" s="1"/>
  <c r="N808" i="12"/>
  <c r="AD808" i="12" s="1"/>
  <c r="G475" i="12"/>
  <c r="W475" i="12" s="1"/>
  <c r="P774" i="12"/>
  <c r="I974" i="12"/>
  <c r="Y974" i="12" s="1"/>
  <c r="P1039" i="12"/>
  <c r="AF1039" i="12" s="1"/>
  <c r="O974" i="12"/>
  <c r="P1005" i="12"/>
  <c r="M974" i="12"/>
  <c r="AC974" i="12" s="1"/>
  <c r="T975" i="12"/>
  <c r="P940" i="12"/>
  <c r="H974" i="12"/>
  <c r="X974" i="12" s="1"/>
  <c r="X975" i="12"/>
  <c r="F974" i="12"/>
  <c r="V974" i="12" s="1"/>
  <c r="V975" i="12"/>
  <c r="Z975" i="12"/>
  <c r="J974" i="12"/>
  <c r="Z974" i="12" s="1"/>
  <c r="P975" i="12"/>
  <c r="E974" i="12"/>
  <c r="U975" i="12"/>
  <c r="P910" i="12"/>
  <c r="D909" i="12"/>
  <c r="G974" i="12"/>
  <c r="W974" i="12" s="1"/>
  <c r="W975" i="12"/>
  <c r="K974" i="12"/>
  <c r="AA974" i="12" s="1"/>
  <c r="M808" i="12"/>
  <c r="AC808" i="12" s="1"/>
  <c r="D743" i="12"/>
  <c r="P809" i="12"/>
  <c r="D808" i="12"/>
  <c r="T809" i="12"/>
  <c r="Y809" i="12"/>
  <c r="I808" i="12"/>
  <c r="Y808" i="12" s="1"/>
  <c r="AA809" i="12"/>
  <c r="K808" i="12"/>
  <c r="AA808" i="12" s="1"/>
  <c r="U873" i="12"/>
  <c r="P873" i="12"/>
  <c r="AF873" i="12" s="1"/>
  <c r="F808" i="12"/>
  <c r="V808" i="12" s="1"/>
  <c r="V809" i="12"/>
  <c r="H808" i="12"/>
  <c r="X808" i="12" s="1"/>
  <c r="X809" i="12"/>
  <c r="E808" i="12"/>
  <c r="U808" i="12" s="1"/>
  <c r="Z809" i="12"/>
  <c r="J808" i="12"/>
  <c r="Z808" i="12" s="1"/>
  <c r="AB809" i="12"/>
  <c r="L808" i="12"/>
  <c r="AB808" i="12" s="1"/>
  <c r="P839" i="12"/>
  <c r="G808" i="12"/>
  <c r="W808" i="12" s="1"/>
  <c r="W809" i="12"/>
  <c r="P643" i="12"/>
  <c r="AA643" i="12"/>
  <c r="I642" i="12"/>
  <c r="Y642" i="12" s="1"/>
  <c r="E577" i="12"/>
  <c r="K577" i="12"/>
  <c r="P578" i="12"/>
  <c r="J642" i="12"/>
  <c r="Z642" i="12" s="1"/>
  <c r="Z643" i="12"/>
  <c r="L642" i="12"/>
  <c r="AB642" i="12" s="1"/>
  <c r="AB643" i="12"/>
  <c r="N642" i="12"/>
  <c r="AD642" i="12" s="1"/>
  <c r="AD643" i="12"/>
  <c r="F642" i="12"/>
  <c r="V642" i="12" s="1"/>
  <c r="W643" i="12"/>
  <c r="G642" i="12"/>
  <c r="W642" i="12" s="1"/>
  <c r="T673" i="12"/>
  <c r="P673" i="12"/>
  <c r="M642" i="12"/>
  <c r="AC642" i="12" s="1"/>
  <c r="AC643" i="12"/>
  <c r="T707" i="12"/>
  <c r="P707" i="12"/>
  <c r="AF707" i="12" s="1"/>
  <c r="E642" i="12"/>
  <c r="U642" i="12" s="1"/>
  <c r="P476" i="12"/>
  <c r="P441" i="12"/>
  <c r="E410" i="12"/>
  <c r="O410" i="12"/>
  <c r="Z476" i="12"/>
  <c r="J475" i="12"/>
  <c r="Z475" i="12" s="1"/>
  <c r="F475" i="12"/>
  <c r="V475" i="12" s="1"/>
  <c r="M475" i="12"/>
  <c r="AC475" i="12" s="1"/>
  <c r="AC476" i="12"/>
  <c r="K475" i="12"/>
  <c r="AA475" i="12" s="1"/>
  <c r="AA476" i="12"/>
  <c r="T540" i="12"/>
  <c r="P540" i="12"/>
  <c r="AF540" i="12" s="1"/>
  <c r="E475" i="12"/>
  <c r="U475" i="12" s="1"/>
  <c r="T506" i="12"/>
  <c r="P506" i="12"/>
  <c r="D475" i="12"/>
  <c r="N475" i="12"/>
  <c r="AD475" i="12" s="1"/>
  <c r="AD476" i="12"/>
  <c r="Y476" i="12"/>
  <c r="I475" i="12"/>
  <c r="Y475" i="12" s="1"/>
  <c r="X476" i="12"/>
  <c r="H475" i="12"/>
  <c r="X475" i="12" s="1"/>
  <c r="L475" i="12"/>
  <c r="AB475" i="12" s="1"/>
  <c r="AB476" i="12"/>
  <c r="D14" i="8"/>
  <c r="E14" i="8"/>
  <c r="D10" i="8"/>
  <c r="G6" i="8"/>
  <c r="F12" i="8" s="1"/>
  <c r="F15" i="8" s="1"/>
  <c r="E8" i="8"/>
  <c r="E9" i="8"/>
  <c r="L231" i="8"/>
  <c r="L232" i="8" s="1"/>
  <c r="H231" i="8"/>
  <c r="H232" i="8" s="1"/>
  <c r="P293" i="8"/>
  <c r="Q293" i="8" s="1"/>
  <c r="R301" i="8"/>
  <c r="D294" i="8"/>
  <c r="E356" i="8"/>
  <c r="E231" i="8"/>
  <c r="E232" i="8" s="1"/>
  <c r="H356" i="8"/>
  <c r="F231" i="8"/>
  <c r="F232" i="8" s="1"/>
  <c r="F355" i="8"/>
  <c r="F356" i="8" s="1"/>
  <c r="K231" i="8"/>
  <c r="K232" i="8" s="1"/>
  <c r="N355" i="8"/>
  <c r="N356" i="8" s="1"/>
  <c r="R363" i="8"/>
  <c r="R362" i="8"/>
  <c r="P331" i="8"/>
  <c r="R331" i="8" s="1"/>
  <c r="P361" i="8"/>
  <c r="R300" i="8"/>
  <c r="P269" i="8"/>
  <c r="R269" i="8" s="1"/>
  <c r="P299" i="8"/>
  <c r="R276" i="8"/>
  <c r="P237" i="8"/>
  <c r="AH237" i="8" s="1"/>
  <c r="R238" i="8"/>
  <c r="P207" i="8"/>
  <c r="R207" i="8" s="1"/>
  <c r="R214" i="8"/>
  <c r="E242" i="12"/>
  <c r="K242" i="12"/>
  <c r="N242" i="12"/>
  <c r="O307" i="12"/>
  <c r="M242" i="12"/>
  <c r="P243" i="12"/>
  <c r="D242" i="12"/>
  <c r="J242" i="12"/>
  <c r="F307" i="12"/>
  <c r="V307" i="12" s="1"/>
  <c r="P308" i="12"/>
  <c r="P273" i="12"/>
  <c r="F242" i="12"/>
  <c r="I242" i="12"/>
  <c r="X308" i="12"/>
  <c r="H307" i="12"/>
  <c r="X307" i="12" s="1"/>
  <c r="Z308" i="12"/>
  <c r="J307" i="12"/>
  <c r="Z307" i="12" s="1"/>
  <c r="L307" i="12"/>
  <c r="AB307" i="12" s="1"/>
  <c r="AB308" i="12"/>
  <c r="T338" i="12"/>
  <c r="P338" i="12"/>
  <c r="T372" i="12"/>
  <c r="P372" i="12"/>
  <c r="AF372" i="12" s="1"/>
  <c r="U308" i="12"/>
  <c r="E307" i="12"/>
  <c r="U307" i="12" s="1"/>
  <c r="N307" i="12"/>
  <c r="AD307" i="12" s="1"/>
  <c r="AD308" i="12"/>
  <c r="M307" i="12"/>
  <c r="AC307" i="12" s="1"/>
  <c r="G307" i="12"/>
  <c r="W307" i="12" s="1"/>
  <c r="Y308" i="12"/>
  <c r="I307" i="12"/>
  <c r="Y307" i="12" s="1"/>
  <c r="K307" i="12"/>
  <c r="AA307" i="12" s="1"/>
  <c r="AA308" i="12"/>
  <c r="D307" i="12"/>
  <c r="P204" i="12"/>
  <c r="AF204" i="12" s="1"/>
  <c r="G74" i="12"/>
  <c r="E74" i="12"/>
  <c r="N74" i="12"/>
  <c r="L74" i="12"/>
  <c r="O74" i="12"/>
  <c r="I74" i="12"/>
  <c r="H74" i="12"/>
  <c r="J74" i="12"/>
  <c r="K74" i="12"/>
  <c r="M74" i="12"/>
  <c r="F74" i="12"/>
  <c r="I139" i="12"/>
  <c r="Y139" i="12" s="1"/>
  <c r="J175" i="8"/>
  <c r="P105" i="12"/>
  <c r="D74" i="12"/>
  <c r="P75" i="12"/>
  <c r="K139" i="12"/>
  <c r="AA139" i="12" s="1"/>
  <c r="M139" i="12"/>
  <c r="AC139" i="12" s="1"/>
  <c r="H139" i="12"/>
  <c r="X139" i="12" s="1"/>
  <c r="F139" i="12"/>
  <c r="V139" i="12" s="1"/>
  <c r="O139" i="12"/>
  <c r="AE139" i="12" s="1"/>
  <c r="L139" i="12"/>
  <c r="AB139" i="12" s="1"/>
  <c r="J139" i="12"/>
  <c r="Z139" i="12" s="1"/>
  <c r="P170" i="12"/>
  <c r="AF170" i="12" s="1"/>
  <c r="E139" i="12"/>
  <c r="U139" i="12" s="1"/>
  <c r="G139" i="12"/>
  <c r="W139" i="12" s="1"/>
  <c r="N139" i="12"/>
  <c r="AD139" i="12" s="1"/>
  <c r="D139" i="12"/>
  <c r="T139" i="12" s="1"/>
  <c r="P140" i="12"/>
  <c r="AF140" i="12" s="1"/>
  <c r="K175" i="8"/>
  <c r="I51" i="8"/>
  <c r="O83" i="8"/>
  <c r="O107" i="8" s="1"/>
  <c r="O108" i="8" s="1"/>
  <c r="K145" i="8"/>
  <c r="K169" i="8" s="1"/>
  <c r="K170" i="8" s="1"/>
  <c r="L145" i="8"/>
  <c r="L169" i="8" s="1"/>
  <c r="L170" i="8" s="1"/>
  <c r="D113" i="8"/>
  <c r="O51" i="8"/>
  <c r="L83" i="8"/>
  <c r="L107" i="8" s="1"/>
  <c r="L108" i="8" s="1"/>
  <c r="P85" i="8"/>
  <c r="R85" i="8" s="1"/>
  <c r="H51" i="8"/>
  <c r="F175" i="8"/>
  <c r="G175" i="8"/>
  <c r="M175" i="8"/>
  <c r="E175" i="8"/>
  <c r="D145" i="8"/>
  <c r="D169" i="8" s="1"/>
  <c r="F145" i="8"/>
  <c r="F169" i="8" s="1"/>
  <c r="F170" i="8" s="1"/>
  <c r="H83" i="8"/>
  <c r="H107" i="8" s="1"/>
  <c r="H108" i="8" s="1"/>
  <c r="F51" i="8"/>
  <c r="N83" i="8"/>
  <c r="N107" i="8" s="1"/>
  <c r="N108" i="8" s="1"/>
  <c r="Q83" i="8"/>
  <c r="G51" i="8"/>
  <c r="Z52" i="8"/>
  <c r="P165" i="8"/>
  <c r="R165" i="8" s="1"/>
  <c r="I145" i="8"/>
  <c r="I169" i="8" s="1"/>
  <c r="I170" i="8" s="1"/>
  <c r="H175" i="8"/>
  <c r="P163" i="8"/>
  <c r="R163" i="8" s="1"/>
  <c r="M51" i="8"/>
  <c r="P84" i="8"/>
  <c r="R84" i="8" s="1"/>
  <c r="N51" i="8"/>
  <c r="F83" i="8"/>
  <c r="F107" i="8" s="1"/>
  <c r="F108" i="8" s="1"/>
  <c r="L113" i="8"/>
  <c r="Q51" i="8"/>
  <c r="AI51" i="8" s="1"/>
  <c r="I83" i="8"/>
  <c r="I107" i="8" s="1"/>
  <c r="I108" i="8" s="1"/>
  <c r="P157" i="8"/>
  <c r="R157" i="8" s="1"/>
  <c r="P97" i="8"/>
  <c r="R97" i="8" s="1"/>
  <c r="E145" i="8"/>
  <c r="E169" i="8" s="1"/>
  <c r="E170" i="8" s="1"/>
  <c r="E51" i="8"/>
  <c r="M83" i="8"/>
  <c r="M107" i="8" s="1"/>
  <c r="M108" i="8" s="1"/>
  <c r="P96" i="8"/>
  <c r="R96" i="8" s="1"/>
  <c r="O113" i="8"/>
  <c r="J51" i="8"/>
  <c r="Y52" i="8"/>
  <c r="E113" i="8"/>
  <c r="M113" i="8"/>
  <c r="O145" i="8"/>
  <c r="O169" i="8" s="1"/>
  <c r="O170" i="8" s="1"/>
  <c r="K51" i="8"/>
  <c r="X52" i="8"/>
  <c r="P101" i="8"/>
  <c r="R101" i="8" s="1"/>
  <c r="G113" i="8"/>
  <c r="P168" i="8"/>
  <c r="R168" i="8" s="1"/>
  <c r="I175" i="8"/>
  <c r="L51" i="8"/>
  <c r="W52" i="8"/>
  <c r="P95" i="8"/>
  <c r="R95" i="8" s="1"/>
  <c r="P106" i="8"/>
  <c r="R106" i="8" s="1"/>
  <c r="H113" i="8"/>
  <c r="P147" i="8"/>
  <c r="R147" i="8" s="1"/>
  <c r="L175" i="8"/>
  <c r="P177" i="8"/>
  <c r="P102" i="8"/>
  <c r="R102" i="8" s="1"/>
  <c r="N113" i="8"/>
  <c r="P156" i="8"/>
  <c r="R156" i="8" s="1"/>
  <c r="E83" i="8"/>
  <c r="E107" i="8" s="1"/>
  <c r="E108" i="8" s="1"/>
  <c r="P167" i="8"/>
  <c r="R167" i="8" s="1"/>
  <c r="D83" i="8"/>
  <c r="D107" i="8" s="1"/>
  <c r="D108" i="8" s="1"/>
  <c r="P100" i="8"/>
  <c r="R100" i="8" s="1"/>
  <c r="P105" i="8"/>
  <c r="R105" i="8" s="1"/>
  <c r="P115" i="8"/>
  <c r="AI52" i="8"/>
  <c r="P99" i="8"/>
  <c r="R99" i="8" s="1"/>
  <c r="P155" i="8"/>
  <c r="R155" i="8" s="1"/>
  <c r="P162" i="8"/>
  <c r="R162" i="8" s="1"/>
  <c r="P166" i="8"/>
  <c r="R166" i="8" s="1"/>
  <c r="AG52" i="8"/>
  <c r="G83" i="8"/>
  <c r="G107" i="8" s="1"/>
  <c r="G108" i="8" s="1"/>
  <c r="P93" i="8"/>
  <c r="R93" i="8" s="1"/>
  <c r="P104" i="8"/>
  <c r="R104" i="8" s="1"/>
  <c r="G145" i="8"/>
  <c r="G169" i="8" s="1"/>
  <c r="G170" i="8" s="1"/>
  <c r="J145" i="8"/>
  <c r="J169" i="8" s="1"/>
  <c r="J170" i="8" s="1"/>
  <c r="P160" i="8"/>
  <c r="R160" i="8" s="1"/>
  <c r="P161" i="8"/>
  <c r="R161" i="8" s="1"/>
  <c r="AF52" i="8"/>
  <c r="J83" i="8"/>
  <c r="J107" i="8" s="1"/>
  <c r="J108" i="8" s="1"/>
  <c r="F113" i="8"/>
  <c r="H145" i="8"/>
  <c r="H169" i="8" s="1"/>
  <c r="H170" i="8" s="1"/>
  <c r="AE52" i="8"/>
  <c r="P94" i="8"/>
  <c r="R94" i="8" s="1"/>
  <c r="P98" i="8"/>
  <c r="R98" i="8" s="1"/>
  <c r="P103" i="8"/>
  <c r="R103" i="8" s="1"/>
  <c r="P159" i="8"/>
  <c r="R159" i="8" s="1"/>
  <c r="AC52" i="8"/>
  <c r="K83" i="8"/>
  <c r="K107" i="8" s="1"/>
  <c r="K108" i="8" s="1"/>
  <c r="P92" i="8"/>
  <c r="R92" i="8" s="1"/>
  <c r="I113" i="8"/>
  <c r="N145" i="8"/>
  <c r="N169" i="8" s="1"/>
  <c r="N170" i="8" s="1"/>
  <c r="P164" i="8"/>
  <c r="R164" i="8" s="1"/>
  <c r="J113" i="8"/>
  <c r="P153" i="8"/>
  <c r="R153" i="8" s="1"/>
  <c r="AA52" i="8"/>
  <c r="P91" i="8"/>
  <c r="R91" i="8" s="1"/>
  <c r="K113" i="8"/>
  <c r="M145" i="8"/>
  <c r="M169" i="8" s="1"/>
  <c r="M170" i="8" s="1"/>
  <c r="P154" i="8"/>
  <c r="R154" i="8" s="1"/>
  <c r="P158" i="8"/>
  <c r="R158" i="8" s="1"/>
  <c r="D175" i="8"/>
  <c r="N175" i="8"/>
  <c r="P176" i="8"/>
  <c r="R176" i="8" s="1"/>
  <c r="O175" i="8"/>
  <c r="V177" i="8"/>
  <c r="X176" i="8"/>
  <c r="Y176" i="8"/>
  <c r="P152" i="8"/>
  <c r="R152" i="8" s="1"/>
  <c r="AB176" i="8"/>
  <c r="P146" i="8"/>
  <c r="R146" i="8" s="1"/>
  <c r="AC176" i="8"/>
  <c r="AE176" i="8"/>
  <c r="P114" i="8"/>
  <c r="X114" i="8"/>
  <c r="P90" i="8"/>
  <c r="R90" i="8" s="1"/>
  <c r="AA114" i="8"/>
  <c r="AB114" i="8"/>
  <c r="AC114" i="8"/>
  <c r="AD114" i="8"/>
  <c r="AE114" i="8"/>
  <c r="P53" i="8"/>
  <c r="P52" i="8"/>
  <c r="D51" i="8"/>
  <c r="D75" i="8" s="1"/>
  <c r="P28" i="8"/>
  <c r="P29" i="8"/>
  <c r="P42" i="8"/>
  <c r="P38" i="8"/>
  <c r="P34" i="8"/>
  <c r="P30" i="8"/>
  <c r="P43" i="8"/>
  <c r="P39" i="8"/>
  <c r="P35" i="8"/>
  <c r="P31" i="8"/>
  <c r="P40" i="8"/>
  <c r="P36" i="8"/>
  <c r="P32" i="8"/>
  <c r="P41" i="8"/>
  <c r="P37" i="8"/>
  <c r="P33" i="8"/>
  <c r="P44" i="8"/>
  <c r="M21" i="8"/>
  <c r="M45" i="8" s="1"/>
  <c r="M46" i="8" s="1"/>
  <c r="P23" i="8"/>
  <c r="R23" i="8" s="1"/>
  <c r="D21" i="8"/>
  <c r="D45" i="8" s="1"/>
  <c r="P22" i="8"/>
  <c r="R22" i="8" s="1"/>
  <c r="Q21" i="8"/>
  <c r="K21" i="8"/>
  <c r="K45" i="8" s="1"/>
  <c r="K46" i="8" s="1"/>
  <c r="J21" i="8"/>
  <c r="J45" i="8" s="1"/>
  <c r="J46" i="8" s="1"/>
  <c r="I21" i="8"/>
  <c r="I45" i="8" s="1"/>
  <c r="I46" i="8" s="1"/>
  <c r="N21" i="8"/>
  <c r="N45" i="8" s="1"/>
  <c r="N46" i="8" s="1"/>
  <c r="F21" i="8"/>
  <c r="F45" i="8" s="1"/>
  <c r="F46" i="8" s="1"/>
  <c r="E21" i="8"/>
  <c r="E45" i="8" s="1"/>
  <c r="E46" i="8" s="1"/>
  <c r="O21" i="8"/>
  <c r="O45" i="8" s="1"/>
  <c r="O46" i="8" s="1"/>
  <c r="H21" i="8"/>
  <c r="H45" i="8" s="1"/>
  <c r="H46" i="8" s="1"/>
  <c r="G21" i="8"/>
  <c r="G45" i="8" s="1"/>
  <c r="G46" i="8" s="1"/>
  <c r="L21" i="8"/>
  <c r="L45" i="8" s="1"/>
  <c r="L46" i="8" s="1"/>
  <c r="AG323" i="8" l="1"/>
  <c r="O324" i="8"/>
  <c r="AG324" i="8" s="1"/>
  <c r="AC323" i="8"/>
  <c r="K324" i="8"/>
  <c r="AC324" i="8" s="1"/>
  <c r="AE323" i="8"/>
  <c r="M324" i="8"/>
  <c r="AE324" i="8" s="1"/>
  <c r="V323" i="8"/>
  <c r="P323" i="8"/>
  <c r="Q323" i="8"/>
  <c r="D324" i="8"/>
  <c r="V324" i="8" s="1"/>
  <c r="AD385" i="8"/>
  <c r="L386" i="8"/>
  <c r="AD386" i="8" s="1"/>
  <c r="AF261" i="8"/>
  <c r="N262" i="8"/>
  <c r="AF262" i="8" s="1"/>
  <c r="Z323" i="8"/>
  <c r="H324" i="8"/>
  <c r="Z324" i="8" s="1"/>
  <c r="V385" i="8"/>
  <c r="P385" i="8"/>
  <c r="Q385" i="8"/>
  <c r="D386" i="8"/>
  <c r="V386" i="8" s="1"/>
  <c r="AG261" i="8"/>
  <c r="O262" i="8"/>
  <c r="AG262" i="8" s="1"/>
  <c r="AA261" i="8"/>
  <c r="I262" i="8"/>
  <c r="AA262" i="8" s="1"/>
  <c r="Z261" i="8"/>
  <c r="H262" i="8"/>
  <c r="Z262" i="8" s="1"/>
  <c r="Y323" i="8"/>
  <c r="G324" i="8"/>
  <c r="Y324" i="8" s="1"/>
  <c r="AB323" i="8"/>
  <c r="J324" i="8"/>
  <c r="AB324" i="8" s="1"/>
  <c r="X323" i="8"/>
  <c r="F324" i="8"/>
  <c r="X324" i="8" s="1"/>
  <c r="AD261" i="8"/>
  <c r="L262" i="8"/>
  <c r="AD262" i="8" s="1"/>
  <c r="V261" i="8"/>
  <c r="Q261" i="8"/>
  <c r="D262" i="8"/>
  <c r="V262" i="8" s="1"/>
  <c r="P261" i="8"/>
  <c r="Z385" i="8"/>
  <c r="H386" i="8"/>
  <c r="Z386" i="8" s="1"/>
  <c r="Y385" i="8"/>
  <c r="G386" i="8"/>
  <c r="Y386" i="8" s="1"/>
  <c r="AC385" i="8"/>
  <c r="K386" i="8"/>
  <c r="AC386" i="8" s="1"/>
  <c r="AC261" i="8"/>
  <c r="K262" i="8"/>
  <c r="AC262" i="8" s="1"/>
  <c r="X385" i="8"/>
  <c r="F386" i="8"/>
  <c r="X386" i="8" s="1"/>
  <c r="W261" i="8"/>
  <c r="E262" i="8"/>
  <c r="W262" i="8" s="1"/>
  <c r="X261" i="8"/>
  <c r="F262" i="8"/>
  <c r="X262" i="8" s="1"/>
  <c r="AD323" i="8"/>
  <c r="L324" i="8"/>
  <c r="AD324" i="8" s="1"/>
  <c r="AE385" i="8"/>
  <c r="M386" i="8"/>
  <c r="AE386" i="8" s="1"/>
  <c r="W323" i="8"/>
  <c r="E324" i="8"/>
  <c r="W324" i="8" s="1"/>
  <c r="AB385" i="8"/>
  <c r="J386" i="8"/>
  <c r="AB386" i="8" s="1"/>
  <c r="AF323" i="8"/>
  <c r="N324" i="8"/>
  <c r="AF324" i="8" s="1"/>
  <c r="AE261" i="8"/>
  <c r="M262" i="8"/>
  <c r="AE262" i="8" s="1"/>
  <c r="AF385" i="8"/>
  <c r="N386" i="8"/>
  <c r="AF386" i="8" s="1"/>
  <c r="AB261" i="8"/>
  <c r="J262" i="8"/>
  <c r="AB262" i="8" s="1"/>
  <c r="D76" i="8"/>
  <c r="V76" i="8" s="1"/>
  <c r="V75" i="8"/>
  <c r="AG385" i="8"/>
  <c r="O386" i="8"/>
  <c r="AG386" i="8" s="1"/>
  <c r="Y261" i="8"/>
  <c r="G262" i="8"/>
  <c r="Y262" i="8" s="1"/>
  <c r="W385" i="8"/>
  <c r="E386" i="8"/>
  <c r="W386" i="8" s="1"/>
  <c r="AA385" i="8"/>
  <c r="I386" i="8"/>
  <c r="AA386" i="8" s="1"/>
  <c r="AA323" i="8"/>
  <c r="I324" i="8"/>
  <c r="AA324" i="8" s="1"/>
  <c r="AE175" i="8"/>
  <c r="M199" i="8"/>
  <c r="Y175" i="8"/>
  <c r="G199" i="8"/>
  <c r="AA175" i="8"/>
  <c r="I199" i="8"/>
  <c r="X175" i="8"/>
  <c r="F199" i="8"/>
  <c r="AF175" i="8"/>
  <c r="N199" i="8"/>
  <c r="AD175" i="8"/>
  <c r="L199" i="8"/>
  <c r="W175" i="8"/>
  <c r="E199" i="8"/>
  <c r="AG175" i="8"/>
  <c r="O199" i="8"/>
  <c r="V175" i="8"/>
  <c r="D199" i="8"/>
  <c r="V199" i="8" s="1"/>
  <c r="Z175" i="8"/>
  <c r="H199" i="8"/>
  <c r="AC175" i="8"/>
  <c r="K199" i="8"/>
  <c r="AB175" i="8"/>
  <c r="J199" i="8"/>
  <c r="AA113" i="8"/>
  <c r="I137" i="8"/>
  <c r="V113" i="8"/>
  <c r="D137" i="8"/>
  <c r="V137" i="8" s="1"/>
  <c r="AC113" i="8"/>
  <c r="K137" i="8"/>
  <c r="AF113" i="8"/>
  <c r="N137" i="8"/>
  <c r="AB113" i="8"/>
  <c r="J137" i="8"/>
  <c r="AG113" i="8"/>
  <c r="O137" i="8"/>
  <c r="X113" i="8"/>
  <c r="F137" i="8"/>
  <c r="AE113" i="8"/>
  <c r="M137" i="8"/>
  <c r="W113" i="8"/>
  <c r="E137" i="8"/>
  <c r="Y113" i="8"/>
  <c r="G137" i="8"/>
  <c r="Z113" i="8"/>
  <c r="H137" i="8"/>
  <c r="AD113" i="8"/>
  <c r="L137" i="8"/>
  <c r="AG51" i="8"/>
  <c r="O75" i="8"/>
  <c r="W51" i="8"/>
  <c r="E75" i="8"/>
  <c r="AF51" i="8"/>
  <c r="N75" i="8"/>
  <c r="Y51" i="8"/>
  <c r="G75" i="8"/>
  <c r="AD51" i="8"/>
  <c r="L75" i="8"/>
  <c r="AE51" i="8"/>
  <c r="M75" i="8"/>
  <c r="X51" i="8"/>
  <c r="F75" i="8"/>
  <c r="Z51" i="8"/>
  <c r="H75" i="8"/>
  <c r="AA51" i="8"/>
  <c r="I75" i="8"/>
  <c r="AB51" i="8"/>
  <c r="J75" i="8"/>
  <c r="AC51" i="8"/>
  <c r="K75" i="8"/>
  <c r="F11" i="8"/>
  <c r="F14" i="8" s="1"/>
  <c r="F9" i="8"/>
  <c r="E10" i="8"/>
  <c r="E13" i="8" s="1"/>
  <c r="F8" i="8"/>
  <c r="J7" i="12"/>
  <c r="J37" i="12"/>
  <c r="T37" i="12" s="1"/>
  <c r="N37" i="12"/>
  <c r="P909" i="12"/>
  <c r="P410" i="12"/>
  <c r="P577" i="12"/>
  <c r="P743" i="12"/>
  <c r="P242" i="12"/>
  <c r="U974" i="12"/>
  <c r="P974" i="12"/>
  <c r="T808" i="12"/>
  <c r="P808" i="12"/>
  <c r="P642" i="12"/>
  <c r="P475" i="12"/>
  <c r="T475" i="12"/>
  <c r="D13" i="8"/>
  <c r="E7" i="8"/>
  <c r="H6" i="8"/>
  <c r="G12" i="8" s="1"/>
  <c r="G15" i="8" s="1"/>
  <c r="P294" i="8"/>
  <c r="R293" i="8"/>
  <c r="R294" i="8" s="1"/>
  <c r="Q294" i="8"/>
  <c r="R237" i="8"/>
  <c r="AH361" i="8"/>
  <c r="R361" i="8"/>
  <c r="P355" i="8"/>
  <c r="D356" i="8"/>
  <c r="AH299" i="8"/>
  <c r="R299" i="8"/>
  <c r="P231" i="8"/>
  <c r="D232" i="8"/>
  <c r="P307" i="12"/>
  <c r="T307" i="12"/>
  <c r="P74" i="12"/>
  <c r="P139" i="12"/>
  <c r="AF139" i="12" s="1"/>
  <c r="AH114" i="8"/>
  <c r="R114" i="8"/>
  <c r="AH115" i="8"/>
  <c r="R115" i="8"/>
  <c r="AH177" i="8"/>
  <c r="R177" i="8"/>
  <c r="P145" i="8"/>
  <c r="R145" i="8" s="1"/>
  <c r="P83" i="8"/>
  <c r="R83" i="8" s="1"/>
  <c r="P113" i="8"/>
  <c r="P51" i="8"/>
  <c r="V51" i="8"/>
  <c r="R52" i="8"/>
  <c r="AJ52" i="8" s="1"/>
  <c r="AH52" i="8"/>
  <c r="R53" i="8"/>
  <c r="AJ53" i="8" s="1"/>
  <c r="AH53" i="8"/>
  <c r="P169" i="8"/>
  <c r="P175" i="8"/>
  <c r="R175" i="8" s="1"/>
  <c r="AH176" i="8"/>
  <c r="D170" i="8"/>
  <c r="P107" i="8"/>
  <c r="Q45" i="8"/>
  <c r="Q46" i="8" s="1"/>
  <c r="P45" i="8"/>
  <c r="P46" i="8" s="1"/>
  <c r="D46" i="8"/>
  <c r="P21" i="8"/>
  <c r="R21" i="8" s="1"/>
  <c r="H76" i="8" l="1"/>
  <c r="Z76" i="8" s="1"/>
  <c r="Z75" i="8"/>
  <c r="L138" i="8"/>
  <c r="AD138" i="8" s="1"/>
  <c r="AD137" i="8"/>
  <c r="N138" i="8"/>
  <c r="AF138" i="8" s="1"/>
  <c r="AF137" i="8"/>
  <c r="J200" i="8"/>
  <c r="AB200" i="8" s="1"/>
  <c r="AB199" i="8"/>
  <c r="F200" i="8"/>
  <c r="X200" i="8" s="1"/>
  <c r="X199" i="8"/>
  <c r="J76" i="8"/>
  <c r="AB76" i="8" s="1"/>
  <c r="AB75" i="8"/>
  <c r="E76" i="8"/>
  <c r="W76" i="8" s="1"/>
  <c r="W75" i="8"/>
  <c r="O138" i="8"/>
  <c r="AG138" i="8" s="1"/>
  <c r="AG137" i="8"/>
  <c r="H200" i="8"/>
  <c r="Z200" i="8" s="1"/>
  <c r="Z199" i="8"/>
  <c r="L200" i="8"/>
  <c r="AD200" i="8" s="1"/>
  <c r="AD199" i="8"/>
  <c r="AI261" i="8"/>
  <c r="Q262" i="8"/>
  <c r="AI262" i="8" s="1"/>
  <c r="AI385" i="8"/>
  <c r="Q386" i="8"/>
  <c r="AI386" i="8" s="1"/>
  <c r="G76" i="8"/>
  <c r="Y76" i="8" s="1"/>
  <c r="Y75" i="8"/>
  <c r="M138" i="8"/>
  <c r="AE138" i="8" s="1"/>
  <c r="AE137" i="8"/>
  <c r="O200" i="8"/>
  <c r="AG200" i="8" s="1"/>
  <c r="AG199" i="8"/>
  <c r="AH323" i="8"/>
  <c r="P324" i="8"/>
  <c r="AH324" i="8" s="1"/>
  <c r="K76" i="8"/>
  <c r="AC76" i="8" s="1"/>
  <c r="AC75" i="8"/>
  <c r="N76" i="8"/>
  <c r="AF76" i="8" s="1"/>
  <c r="AF75" i="8"/>
  <c r="F138" i="8"/>
  <c r="X138" i="8" s="1"/>
  <c r="X137" i="8"/>
  <c r="K200" i="8"/>
  <c r="AC200" i="8" s="1"/>
  <c r="AC199" i="8"/>
  <c r="AH261" i="8"/>
  <c r="P262" i="8"/>
  <c r="AH262" i="8" s="1"/>
  <c r="M76" i="8"/>
  <c r="AE76" i="8" s="1"/>
  <c r="AE75" i="8"/>
  <c r="G138" i="8"/>
  <c r="Y138" i="8" s="1"/>
  <c r="Y137" i="8"/>
  <c r="G200" i="8"/>
  <c r="Y200" i="8" s="1"/>
  <c r="Y199" i="8"/>
  <c r="I76" i="8"/>
  <c r="AA76" i="8" s="1"/>
  <c r="AA75" i="8"/>
  <c r="E138" i="8"/>
  <c r="W138" i="8" s="1"/>
  <c r="W137" i="8"/>
  <c r="J138" i="8"/>
  <c r="AB138" i="8" s="1"/>
  <c r="AB137" i="8"/>
  <c r="M200" i="8"/>
  <c r="AE200" i="8" s="1"/>
  <c r="AE199" i="8"/>
  <c r="AH385" i="8"/>
  <c r="P386" i="8"/>
  <c r="AH386" i="8" s="1"/>
  <c r="F76" i="8"/>
  <c r="X76" i="8" s="1"/>
  <c r="X75" i="8"/>
  <c r="H138" i="8"/>
  <c r="Z138" i="8" s="1"/>
  <c r="Z137" i="8"/>
  <c r="K138" i="8"/>
  <c r="AC138" i="8" s="1"/>
  <c r="AC137" i="8"/>
  <c r="E200" i="8"/>
  <c r="W200" i="8" s="1"/>
  <c r="W199" i="8"/>
  <c r="I200" i="8"/>
  <c r="AA200" i="8" s="1"/>
  <c r="AA199" i="8"/>
  <c r="L76" i="8"/>
  <c r="AD76" i="8" s="1"/>
  <c r="AD75" i="8"/>
  <c r="O76" i="8"/>
  <c r="AG76" i="8" s="1"/>
  <c r="AG75" i="8"/>
  <c r="I138" i="8"/>
  <c r="AA138" i="8" s="1"/>
  <c r="AA137" i="8"/>
  <c r="N200" i="8"/>
  <c r="AF200" i="8" s="1"/>
  <c r="AF199" i="8"/>
  <c r="AI323" i="8"/>
  <c r="Q324" i="8"/>
  <c r="AI324" i="8" s="1"/>
  <c r="D200" i="8"/>
  <c r="V200" i="8" s="1"/>
  <c r="P199" i="8"/>
  <c r="Q199" i="8"/>
  <c r="D138" i="8"/>
  <c r="V138" i="8" s="1"/>
  <c r="Q137" i="8"/>
  <c r="P137" i="8"/>
  <c r="F7" i="8"/>
  <c r="P75" i="8"/>
  <c r="Q75" i="8"/>
  <c r="F10" i="8"/>
  <c r="F13" i="8" s="1"/>
  <c r="G8" i="8"/>
  <c r="I6" i="8"/>
  <c r="H9" i="8" s="1"/>
  <c r="G11" i="8"/>
  <c r="G9" i="8"/>
  <c r="Q355" i="8"/>
  <c r="P356" i="8"/>
  <c r="Q231" i="8"/>
  <c r="P232" i="8"/>
  <c r="AH113" i="8"/>
  <c r="R113" i="8"/>
  <c r="P108" i="8"/>
  <c r="Q107" i="8"/>
  <c r="P170" i="8"/>
  <c r="Q169" i="8"/>
  <c r="R51" i="8"/>
  <c r="AJ51" i="8" s="1"/>
  <c r="AH51" i="8"/>
  <c r="AH175" i="8"/>
  <c r="Q76" i="8" l="1"/>
  <c r="AI76" i="8" s="1"/>
  <c r="AI75" i="8"/>
  <c r="P200" i="8"/>
  <c r="AH200" i="8" s="1"/>
  <c r="AH199" i="8"/>
  <c r="P76" i="8"/>
  <c r="AH76" i="8" s="1"/>
  <c r="AH75" i="8"/>
  <c r="P138" i="8"/>
  <c r="AH138" i="8" s="1"/>
  <c r="AH137" i="8"/>
  <c r="Q138" i="8"/>
  <c r="AI138" i="8" s="1"/>
  <c r="AI137" i="8"/>
  <c r="Q200" i="8"/>
  <c r="AI200" i="8" s="1"/>
  <c r="AI199" i="8"/>
  <c r="H8" i="8"/>
  <c r="J8" i="8" s="1"/>
  <c r="H11" i="8"/>
  <c r="J11" i="8" s="1"/>
  <c r="H12" i="8"/>
  <c r="H15" i="8" s="1"/>
  <c r="J15" i="8" s="1"/>
  <c r="G7" i="8"/>
  <c r="J9" i="8"/>
  <c r="G10" i="8"/>
  <c r="G14" i="8"/>
  <c r="R355" i="8"/>
  <c r="R356" i="8" s="1"/>
  <c r="Q356" i="8"/>
  <c r="R231" i="8"/>
  <c r="R232" i="8" s="1"/>
  <c r="Q232" i="8"/>
  <c r="R169" i="8"/>
  <c r="R170" i="8" s="1"/>
  <c r="Q170" i="8"/>
  <c r="R107" i="8"/>
  <c r="R108" i="8" s="1"/>
  <c r="Q108" i="8"/>
  <c r="H7" i="8" l="1"/>
  <c r="J7" i="8" s="1"/>
  <c r="H14" i="8"/>
  <c r="J14" i="8" s="1"/>
  <c r="J12" i="8"/>
  <c r="H10" i="8"/>
  <c r="H13" i="8" s="1"/>
  <c r="G13" i="8"/>
  <c r="J13" i="8" l="1"/>
  <c r="J10" i="8"/>
</calcChain>
</file>

<file path=xl/sharedStrings.xml><?xml version="1.0" encoding="utf-8"?>
<sst xmlns="http://schemas.openxmlformats.org/spreadsheetml/2006/main" count="33149" uniqueCount="4431">
  <si>
    <t>Latest backlog update:</t>
  </si>
  <si>
    <t>Input: Which delivery step is the order in? (Drop down list)</t>
  </si>
  <si>
    <t>(Optional) Input: Comment</t>
  </si>
  <si>
    <t>Delta MRC</t>
  </si>
  <si>
    <t>Customer name</t>
  </si>
  <si>
    <t>SalesProjectID_ContractNumber</t>
  </si>
  <si>
    <t>ServiceID_Crid</t>
  </si>
  <si>
    <t>Project ID AX</t>
  </si>
  <si>
    <t>Delivery Project Manager</t>
  </si>
  <si>
    <t>Segment Red.</t>
  </si>
  <si>
    <t>Project Stage</t>
  </si>
  <si>
    <t>Dateofcreation_ContractApproved</t>
  </si>
  <si>
    <t>Committed RFS</t>
  </si>
  <si>
    <t>Customer AgreedRFS/ConfirmedDeliveryDate</t>
  </si>
  <si>
    <t>DELIVERYCATEGORY</t>
  </si>
  <si>
    <t>Date signed</t>
  </si>
  <si>
    <t>Planning complete date</t>
  </si>
  <si>
    <t>Design complete date</t>
  </si>
  <si>
    <t>Correct RFS</t>
  </si>
  <si>
    <t>Actual RFS</t>
  </si>
  <si>
    <t>Expected RFS</t>
  </si>
  <si>
    <t>Deliveryconfirmationdate_Configsignoffdate</t>
  </si>
  <si>
    <t>Customer Agreed RFS</t>
  </si>
  <si>
    <t>CUSTOMERCONFIRMEDDELIVERYDATE</t>
  </si>
  <si>
    <t>CUSTOMERDEFERREDDELIVERYDATE</t>
  </si>
  <si>
    <t>ReadyForBilling</t>
  </si>
  <si>
    <t>ProjectTypeValue</t>
  </si>
  <si>
    <t>SOURCE</t>
  </si>
  <si>
    <t>3. Installation preparation and digging order</t>
  </si>
  <si>
    <t>2.3 Internal resource constraints (e.g., no one to work on the order)</t>
  </si>
  <si>
    <t xml:space="preserve">Afventer design (var i tvivl om kolonne D er sat rigtig) </t>
  </si>
  <si>
    <t>A.P. Møller og Hustru Chastine Mc-Kinney Møllers Fond Til Almene Formaal</t>
  </si>
  <si>
    <t>102301</t>
  </si>
  <si>
    <t>NKA-059687</t>
  </si>
  <si>
    <t>Christoffer Møller Andersen</t>
  </si>
  <si>
    <t>Enterprise DK</t>
  </si>
  <si>
    <t>In Process</t>
  </si>
  <si>
    <t>Own OnNet</t>
  </si>
  <si>
    <t>2025-03-14</t>
  </si>
  <si>
    <t>2025-05-09</t>
  </si>
  <si>
    <t>2025-05-30</t>
  </si>
  <si>
    <t>New Sales</t>
  </si>
  <si>
    <t>BO</t>
  </si>
  <si>
    <t>5. Configuration</t>
  </si>
  <si>
    <t>2.4 Pending equipment/product to be ready for installations</t>
  </si>
  <si>
    <t>SVdato - 27/05/2025</t>
  </si>
  <si>
    <t>NML-059688</t>
  </si>
  <si>
    <t>3rd Party</t>
  </si>
  <si>
    <t>Steps/instructions for backlog tracker:</t>
  </si>
  <si>
    <t>3.1.1 Pending external 3rd party: Open-Net</t>
  </si>
  <si>
    <t>On track</t>
  </si>
  <si>
    <t>Aabenraa Kommune</t>
  </si>
  <si>
    <t>103678</t>
  </si>
  <si>
    <t>NKA-060363</t>
  </si>
  <si>
    <t>Jane Birgitte Høgaard</t>
  </si>
  <si>
    <t>Public DK</t>
  </si>
  <si>
    <t>2025-04-25</t>
  </si>
  <si>
    <t>2025-06-20</t>
  </si>
  <si>
    <t>2025-06-10</t>
  </si>
  <si>
    <t>2025-05-14</t>
  </si>
  <si>
    <t>2025-06-25</t>
  </si>
  <si>
    <r>
      <t>1. Please filter/find your name in Column K to find your current and new orders</t>
    </r>
    <r>
      <rPr>
        <b/>
        <sz val="11"/>
        <color theme="1"/>
        <rFont val="Arial"/>
        <family val="2"/>
        <scheme val="minor"/>
      </rPr>
      <t xml:space="preserve"> </t>
    </r>
    <r>
      <rPr>
        <b/>
        <sz val="9.35"/>
        <color theme="1"/>
        <rFont val="Arial"/>
        <family val="2"/>
      </rPr>
      <t>(And press "See just mine")</t>
    </r>
  </si>
  <si>
    <t>Follows projektID 103678</t>
  </si>
  <si>
    <t>103680</t>
  </si>
  <si>
    <t>Change</t>
  </si>
  <si>
    <t>2. For current/old and new orders: Choose from drop down list in Column C the "stage" an orders is in</t>
  </si>
  <si>
    <t>105970</t>
  </si>
  <si>
    <t>NKA-055946</t>
  </si>
  <si>
    <t>2024-08-27</t>
  </si>
  <si>
    <t>2024-09-12</t>
  </si>
  <si>
    <t>3. For current/old and new orders: Choose from drop down list in Column D the "status" of an order in the stage</t>
  </si>
  <si>
    <t>Cancelled/terminated/On hold</t>
  </si>
  <si>
    <t>Other (incl. termination, on hold, unassigned statuses etc.)</t>
  </si>
  <si>
    <t>Pending termination</t>
  </si>
  <si>
    <t>95083</t>
  </si>
  <si>
    <t>NKA-053695</t>
  </si>
  <si>
    <t>Kristijan Krsteski</t>
  </si>
  <si>
    <t>RFS</t>
  </si>
  <si>
    <t xml:space="preserve">4. (Optional) Provide a short comment in Column E to describe in detail the reason/rationale for the "status" in Column D </t>
  </si>
  <si>
    <t>3.1 Pending external 3rd party: Any 3rd party</t>
  </si>
  <si>
    <t>Ordering issues</t>
  </si>
  <si>
    <t>Aarhus Business College</t>
  </si>
  <si>
    <t>101953</t>
  </si>
  <si>
    <t>NKA-058344</t>
  </si>
  <si>
    <t>Morten Skytte</t>
  </si>
  <si>
    <t>2025-03-21</t>
  </si>
  <si>
    <t>2025-06-06</t>
  </si>
  <si>
    <t>2025-06-13</t>
  </si>
  <si>
    <t>Waiting for date from 3. part</t>
  </si>
  <si>
    <t>102560</t>
  </si>
  <si>
    <t>NKA-058767</t>
  </si>
  <si>
    <t>2025-06-29</t>
  </si>
  <si>
    <t>105408</t>
  </si>
  <si>
    <t>NKA-006093</t>
  </si>
  <si>
    <t>2017-10-18</t>
  </si>
  <si>
    <t>2017-10-18 14:06:00.000</t>
  </si>
  <si>
    <t>Information (please read):</t>
  </si>
  <si>
    <t>NKA-010029</t>
  </si>
  <si>
    <t>A. The orders in this backlog tracker will always be what is currently in the backlog at a point-in-time</t>
  </si>
  <si>
    <t>NKA-053439</t>
  </si>
  <si>
    <t>2024-03-27</t>
  </si>
  <si>
    <t>2024-04-15 12:08:00.000</t>
  </si>
  <si>
    <t>2024-04-09 11:18:00.000</t>
  </si>
  <si>
    <r>
      <t>B.</t>
    </r>
    <r>
      <rPr>
        <sz val="11"/>
        <rFont val="Arial"/>
        <family val="2"/>
      </rPr>
      <t xml:space="preserve"> Please update this Excel continuously when there is an update in Delivery Step and Status for an order</t>
    </r>
  </si>
  <si>
    <t>6. Cabling splicing and installation</t>
  </si>
  <si>
    <t>2.6 Order in queue: Being processed</t>
  </si>
  <si>
    <t>Aarhus Kommune - Filmby Aarhus</t>
  </si>
  <si>
    <t>103444</t>
  </si>
  <si>
    <t>NKA-060636</t>
  </si>
  <si>
    <t>2025-05-20 08:02:00.000</t>
  </si>
  <si>
    <t>2025-05-20 12:30:00.000</t>
  </si>
  <si>
    <t>2025-06-27</t>
  </si>
  <si>
    <t>2025-07-04</t>
  </si>
  <si>
    <r>
      <t>C.</t>
    </r>
    <r>
      <rPr>
        <sz val="11"/>
        <rFont val="Arial"/>
        <family val="2"/>
      </rPr>
      <t xml:space="preserve"> Please do not write anything else other than what is provided in the drop-down menu in column C and D</t>
    </r>
  </si>
  <si>
    <t>NKA-060637</t>
  </si>
  <si>
    <t>2025-05-20 08:03:00.000</t>
  </si>
  <si>
    <t>2025-05-20 12:31:00.000</t>
  </si>
  <si>
    <r>
      <rPr>
        <sz val="11"/>
        <rFont val="Arial"/>
        <family val="2"/>
      </rPr>
      <t xml:space="preserve">D.  Please do not write "On track" </t>
    </r>
    <r>
      <rPr>
        <sz val="11"/>
        <rFont val="Arial"/>
        <family val="2"/>
        <scheme val="minor"/>
      </rPr>
      <t>as a Status in Column D (Can be a comment in Column E)</t>
    </r>
  </si>
  <si>
    <t>NKA-060638</t>
  </si>
  <si>
    <t>2025-05-20 08:00:00.000</t>
  </si>
  <si>
    <t>2025-05-20 12:32:00.000</t>
  </si>
  <si>
    <r>
      <rPr>
        <sz val="11"/>
        <color theme="1"/>
        <rFont val="Arial"/>
        <family val="2"/>
      </rPr>
      <t xml:space="preserve">E. </t>
    </r>
    <r>
      <rPr>
        <sz val="11"/>
        <color theme="1"/>
        <rFont val="Arial"/>
        <family val="2"/>
        <scheme val="minor"/>
      </rPr>
      <t>The "Other (incl. termination, on hold, unassigned statuses etc.)" status should be strictly used when an order cannot be assigned any of the statuses provided</t>
    </r>
  </si>
  <si>
    <t>We have just recived equitment today, and waiting on konfig to be done</t>
  </si>
  <si>
    <t>Abc Lavpris Hovedkontor</t>
  </si>
  <si>
    <t>102649</t>
  </si>
  <si>
    <t>NKA-060126</t>
  </si>
  <si>
    <t>Jeppe Mutinda Mbinda</t>
  </si>
  <si>
    <t>Own with Digging</t>
  </si>
  <si>
    <t>2025-08-29</t>
  </si>
  <si>
    <r>
      <rPr>
        <sz val="11"/>
        <color theme="1"/>
        <rFont val="Arial"/>
        <family val="2"/>
      </rPr>
      <t xml:space="preserve">F. Please always provide input in both Column C and D for all orders, otherwise an order is ineligible for </t>
    </r>
    <r>
      <rPr>
        <sz val="11"/>
        <color theme="1"/>
        <rFont val="Arial"/>
        <family val="2"/>
        <scheme val="minor"/>
      </rPr>
      <t>analysis</t>
    </r>
  </si>
  <si>
    <t>NKA-060127</t>
  </si>
  <si>
    <t>G. Please choose "10. Delivered" on Column C when an order is delivered and finished</t>
  </si>
  <si>
    <t>NKA-060128</t>
  </si>
  <si>
    <t>NKA-060129</t>
  </si>
  <si>
    <t>NKA-060130</t>
  </si>
  <si>
    <t>NKA-060131</t>
  </si>
  <si>
    <t>2025-04-02 08:21:00.000</t>
  </si>
  <si>
    <t>Process moving forward:</t>
  </si>
  <si>
    <t>NKA-060132</t>
  </si>
  <si>
    <t>A. A copy of the this backlog tracker will be saved and stored at 18:00 on a daily basis, acting as basis for analysis</t>
  </si>
  <si>
    <t>NKA-060133</t>
  </si>
  <si>
    <t>2025-04-02 08:22:00.000</t>
  </si>
  <si>
    <t>B. The backlog tracker will be refreshed and updated at 18:30 on Tuesdays and Thursdays, and retaining all information for the orders that are still present in the backlog</t>
  </si>
  <si>
    <t>NKA-060134</t>
  </si>
  <si>
    <t>NKA-060135</t>
  </si>
  <si>
    <t>NKA-060136</t>
  </si>
  <si>
    <t>Mandatory columns to be filled</t>
  </si>
  <si>
    <t>NKA-060137</t>
  </si>
  <si>
    <t>Optional columns to be filled</t>
  </si>
  <si>
    <t>NKA-060138</t>
  </si>
  <si>
    <t>NKA-060139</t>
  </si>
  <si>
    <t>NKA-060140</t>
  </si>
  <si>
    <t>NKA-060141</t>
  </si>
  <si>
    <t>NKA-060172</t>
  </si>
  <si>
    <t>NKA-060173</t>
  </si>
  <si>
    <t>NMA-060124</t>
  </si>
  <si>
    <t>NMA-060142</t>
  </si>
  <si>
    <t>NMA-060144</t>
  </si>
  <si>
    <t>NMA-060146</t>
  </si>
  <si>
    <t>NMA-060148</t>
  </si>
  <si>
    <t>NMA-060150</t>
  </si>
  <si>
    <t>NMA-060152</t>
  </si>
  <si>
    <t>NMA-060154</t>
  </si>
  <si>
    <t>NMA-060156</t>
  </si>
  <si>
    <t>NMA-060158</t>
  </si>
  <si>
    <t>NMA-060160</t>
  </si>
  <si>
    <t>NMA-060162</t>
  </si>
  <si>
    <t>NMA-060164</t>
  </si>
  <si>
    <t>NMA-060166</t>
  </si>
  <si>
    <t>NMA-060168</t>
  </si>
  <si>
    <t>NMA-060170</t>
  </si>
  <si>
    <t>NSW-060125</t>
  </si>
  <si>
    <t>NSW-060143</t>
  </si>
  <si>
    <t>NSW-060145</t>
  </si>
  <si>
    <t>NSW-060147</t>
  </si>
  <si>
    <t>NSW-060149</t>
  </si>
  <si>
    <t>NSW-060151</t>
  </si>
  <si>
    <t>NSW-060153</t>
  </si>
  <si>
    <t>NSW-060155</t>
  </si>
  <si>
    <t>NSW-060157</t>
  </si>
  <si>
    <t>NSW-060159</t>
  </si>
  <si>
    <t>NSW-060161</t>
  </si>
  <si>
    <t>NSW-060163</t>
  </si>
  <si>
    <t>NSW-060165</t>
  </si>
  <si>
    <t>NSW-060167</t>
  </si>
  <si>
    <t>NSW-060169</t>
  </si>
  <si>
    <t>NSW-060171</t>
  </si>
  <si>
    <t>GC solution engineer has a technical meeting with the customer on which solution they prefer in regards to schwiching from old solution to the new solution</t>
  </si>
  <si>
    <t>NSW-060174</t>
  </si>
  <si>
    <t>NSW-060175</t>
  </si>
  <si>
    <t>On track. Pending delivery/sign off.</t>
  </si>
  <si>
    <t>ABENA A/S</t>
  </si>
  <si>
    <t>103420</t>
  </si>
  <si>
    <t>NKA-059887</t>
  </si>
  <si>
    <t>Peter Madsen</t>
  </si>
  <si>
    <t>2025-03-26</t>
  </si>
  <si>
    <t>2025-07-07</t>
  </si>
  <si>
    <t>2025-10-03</t>
  </si>
  <si>
    <t>2. Delivery planning</t>
  </si>
  <si>
    <t xml:space="preserve">2.2 Pending internal approval (e.g., fokka, vendor choice, etc.) </t>
  </si>
  <si>
    <t xml:space="preserve">Waiting for pricing to make an offer to GC SE </t>
  </si>
  <si>
    <t>ALD AUTOMOTIVE A/S</t>
  </si>
  <si>
    <t>104678</t>
  </si>
  <si>
    <t>NKA-059289</t>
  </si>
  <si>
    <t>Nanna Søndergaard Skov</t>
  </si>
  <si>
    <t>2025-03-07</t>
  </si>
  <si>
    <t>1.9 PMO delivery planning</t>
  </si>
  <si>
    <t>Ap Pension Livsforsikringsaktieselskab</t>
  </si>
  <si>
    <t>97681</t>
  </si>
  <si>
    <t>NBM-057059</t>
  </si>
  <si>
    <t>Flemming Skovdal</t>
  </si>
  <si>
    <t>2025-09-30</t>
  </si>
  <si>
    <t xml:space="preserve">Overleveret til Natascha </t>
  </si>
  <si>
    <t>Associated Danish Ports A/S</t>
  </si>
  <si>
    <t>102713</t>
  </si>
  <si>
    <t>NKA-060419</t>
  </si>
  <si>
    <t>Natascha Orlung Baisgaard Andersen</t>
  </si>
  <si>
    <t>2025-04-29</t>
  </si>
  <si>
    <t>2025-04-22 11:47:00.000</t>
  </si>
  <si>
    <t>NMA-060420</t>
  </si>
  <si>
    <t>NSW-060421</t>
  </si>
  <si>
    <t>1.2 Customer not reachable / unresponsive</t>
  </si>
  <si>
    <t xml:space="preserve">Implementing and testing with the customer have been hard to kodinate due to the status on the ordre. </t>
  </si>
  <si>
    <t>93020</t>
  </si>
  <si>
    <t>NSW-055598</t>
  </si>
  <si>
    <t>B4restore A/S</t>
  </si>
  <si>
    <t>100991-073</t>
  </si>
  <si>
    <t>C30955-1136310-01</t>
  </si>
  <si>
    <t>100991-073-001</t>
  </si>
  <si>
    <t>Henrik Møller Fyhn</t>
  </si>
  <si>
    <t>2025-07-17</t>
  </si>
  <si>
    <t>AX</t>
  </si>
  <si>
    <t>1.1 Waiting on customer confirmation or input</t>
  </si>
  <si>
    <t>Waiting for customer get back about dates for SW after freeze period</t>
  </si>
  <si>
    <t>Banedanmark</t>
  </si>
  <si>
    <t>103135</t>
  </si>
  <si>
    <t>NKA-020463</t>
  </si>
  <si>
    <t>2017-05-16</t>
  </si>
  <si>
    <t>2017-07-25 08:42:00.000</t>
  </si>
  <si>
    <t>2017-07-28 15:22:00.000</t>
  </si>
  <si>
    <t>2017-08-11</t>
  </si>
  <si>
    <t>2025-05-28</t>
  </si>
  <si>
    <t>Shift in vendor after site survey</t>
  </si>
  <si>
    <t>103381</t>
  </si>
  <si>
    <t>NKA-059935</t>
  </si>
  <si>
    <t>2025-07-27</t>
  </si>
  <si>
    <t>On track; awaiting input from Fibia</t>
  </si>
  <si>
    <t>BELFOR Denmark A/S</t>
  </si>
  <si>
    <t>104945</t>
  </si>
  <si>
    <t>NKA-060415</t>
  </si>
  <si>
    <t>On track; awaiting delivery from Fibia</t>
  </si>
  <si>
    <t>NSW-060416</t>
  </si>
  <si>
    <t>105008</t>
  </si>
  <si>
    <t>NKA-060417</t>
  </si>
  <si>
    <t>2025-04-23</t>
  </si>
  <si>
    <t>2025-07-11</t>
  </si>
  <si>
    <t>NSW-060418</t>
  </si>
  <si>
    <t>Brøndby Kommune Rådhuset</t>
  </si>
  <si>
    <t>100084</t>
  </si>
  <si>
    <t>NSF-060740</t>
  </si>
  <si>
    <t>2025-05-19</t>
  </si>
  <si>
    <t>NSF-060741</t>
  </si>
  <si>
    <t>NSF-060742</t>
  </si>
  <si>
    <t>Brønderslev Kommune</t>
  </si>
  <si>
    <t>100557-003</t>
  </si>
  <si>
    <t>F30256-1136218-01</t>
  </si>
  <si>
    <t>100557-003-001</t>
  </si>
  <si>
    <t>Shazia Mobin</t>
  </si>
  <si>
    <t>Build wrong in BO</t>
  </si>
  <si>
    <t>Carglass A/S</t>
  </si>
  <si>
    <t>105822</t>
  </si>
  <si>
    <t>NBM-060003</t>
  </si>
  <si>
    <t>CHANGE OF SCANDINAVIA RETAIL A/S</t>
  </si>
  <si>
    <t>106556-011</t>
  </si>
  <si>
    <t>C35749-1135627-01</t>
  </si>
  <si>
    <t>106556-011-001</t>
  </si>
  <si>
    <t>Created</t>
  </si>
  <si>
    <t>2025-06-17</t>
  </si>
  <si>
    <t>C35749-1135628-01</t>
  </si>
  <si>
    <t>106556-011-002</t>
  </si>
  <si>
    <t>C35749-1135630-01</t>
  </si>
  <si>
    <t>106556-011-004</t>
  </si>
  <si>
    <t>Cimbria A/S</t>
  </si>
  <si>
    <t>105712</t>
  </si>
  <si>
    <t>NKA-060864</t>
  </si>
  <si>
    <t>Martin Rasmussen</t>
  </si>
  <si>
    <t>2025-05-23 06:48:00.000</t>
  </si>
  <si>
    <t>NOC-997893</t>
  </si>
  <si>
    <t>Is being done by technology</t>
  </si>
  <si>
    <t>Coloplast A/S</t>
  </si>
  <si>
    <t>100575-033</t>
  </si>
  <si>
    <t>C30278-1132145-01</t>
  </si>
  <si>
    <t>100575-033-001</t>
  </si>
  <si>
    <t>2024-11-27</t>
  </si>
  <si>
    <t>Waiting on Pre-sales GC - to find me a new vendor</t>
  </si>
  <si>
    <t>COOP DANMARK A/S</t>
  </si>
  <si>
    <t>104731</t>
  </si>
  <si>
    <t>NKA-060339</t>
  </si>
  <si>
    <t>NML-060340</t>
  </si>
  <si>
    <t>Problems with moving CPE and fiber - waiting on a delivery date</t>
  </si>
  <si>
    <t>104776</t>
  </si>
  <si>
    <t>NKA-017579</t>
  </si>
  <si>
    <t>2017-01-26</t>
  </si>
  <si>
    <t>2017-02-22 13:00:00.000</t>
  </si>
  <si>
    <t>2017-01-24 08:20:00.000</t>
  </si>
  <si>
    <t>105012</t>
  </si>
  <si>
    <t>NML-018730</t>
  </si>
  <si>
    <t>2025-05-01</t>
  </si>
  <si>
    <t>Waiting on thired party to complete the installation</t>
  </si>
  <si>
    <t>105064</t>
  </si>
  <si>
    <t>NKA-060297</t>
  </si>
  <si>
    <t>2025-04-14</t>
  </si>
  <si>
    <t>2025-05-26</t>
  </si>
  <si>
    <t>2025-04-16</t>
  </si>
  <si>
    <t>NML-060298</t>
  </si>
  <si>
    <t>Need to find technician to install the switch</t>
  </si>
  <si>
    <t>105572</t>
  </si>
  <si>
    <t>NBM-051854</t>
  </si>
  <si>
    <t>Delivered</t>
  </si>
  <si>
    <t>105760</t>
  </si>
  <si>
    <t>NBM-052166</t>
  </si>
  <si>
    <t>105761</t>
  </si>
  <si>
    <t>NBM-052560</t>
  </si>
  <si>
    <t>Wrong adresse!</t>
  </si>
  <si>
    <t>105766</t>
  </si>
  <si>
    <t>NBM-060772</t>
  </si>
  <si>
    <t>Afventer 3 part for flytning</t>
  </si>
  <si>
    <t>105808</t>
  </si>
  <si>
    <t>NBM-052509</t>
  </si>
  <si>
    <t>NKA-018027</t>
  </si>
  <si>
    <t>2017-01-30</t>
  </si>
  <si>
    <t>93108</t>
  </si>
  <si>
    <t>NBM-052208</t>
  </si>
  <si>
    <t>Gunvor Pagh</t>
  </si>
  <si>
    <t>Need confirmation from Peter Friis that it is done</t>
  </si>
  <si>
    <t>97456</t>
  </si>
  <si>
    <t>NKA-041909</t>
  </si>
  <si>
    <t>Dalgas a/s</t>
  </si>
  <si>
    <t>103582</t>
  </si>
  <si>
    <t>NKA-037393</t>
  </si>
  <si>
    <t>Andrew David Lindsey</t>
  </si>
  <si>
    <t>2025-05-12</t>
  </si>
  <si>
    <t>2025-07-21</t>
  </si>
  <si>
    <t>3P is waiting for their 3P</t>
  </si>
  <si>
    <t>DAMCO Poland sp. z o.o.</t>
  </si>
  <si>
    <t>107531-002</t>
  </si>
  <si>
    <t>C36570-1132546-01</t>
  </si>
  <si>
    <t>107531-002-001</t>
  </si>
  <si>
    <t>2024-12-24</t>
  </si>
  <si>
    <t>C36570-1132548-01</t>
  </si>
  <si>
    <t>107531-002-003</t>
  </si>
  <si>
    <t>C36570-1132550-01</t>
  </si>
  <si>
    <t>107531-002-005</t>
  </si>
  <si>
    <t>C36570-1132551-01</t>
  </si>
  <si>
    <t>107531-002-006</t>
  </si>
  <si>
    <t>DAN`X A/S</t>
  </si>
  <si>
    <t>105716</t>
  </si>
  <si>
    <t>NMA-060747</t>
  </si>
  <si>
    <t>NSW-060746</t>
  </si>
  <si>
    <t>Servicevindue den 24.05</t>
  </si>
  <si>
    <t>92961</t>
  </si>
  <si>
    <t>NBM-051845</t>
  </si>
  <si>
    <t>Julie Lillethorup Kierkegaard</t>
  </si>
  <si>
    <t>NBM-051846</t>
  </si>
  <si>
    <t>92963</t>
  </si>
  <si>
    <t>NKA-033906</t>
  </si>
  <si>
    <t>2021-04-06</t>
  </si>
  <si>
    <t>2021-04-08 14:00:00.000</t>
  </si>
  <si>
    <t>2021-05-20 16:22:00.000</t>
  </si>
  <si>
    <t>2021-06-08</t>
  </si>
  <si>
    <t>2025-05-27</t>
  </si>
  <si>
    <t>NKA-033907</t>
  </si>
  <si>
    <t>2021-05-20 16:23:00.000</t>
  </si>
  <si>
    <t>NKA-051475</t>
  </si>
  <si>
    <t>2024-02-26</t>
  </si>
  <si>
    <t>2024-06-27 14:59:00.000</t>
  </si>
  <si>
    <t>2024-05-21 11:18:00.000</t>
  </si>
  <si>
    <t>2024-05-27</t>
  </si>
  <si>
    <t>2025-03-19</t>
  </si>
  <si>
    <t>NKA-051476</t>
  </si>
  <si>
    <t>2024-02-27</t>
  </si>
  <si>
    <t>2024-06-27 15:00:00.000</t>
  </si>
  <si>
    <t>2024-05-23 10:09:00.000</t>
  </si>
  <si>
    <t>NRS-051477</t>
  </si>
  <si>
    <t>2024-05-29</t>
  </si>
  <si>
    <t>2023-12-13</t>
  </si>
  <si>
    <t>98820</t>
  </si>
  <si>
    <t>Afventer Opennet</t>
  </si>
  <si>
    <t>Danepork A/S</t>
  </si>
  <si>
    <t>103326</t>
  </si>
  <si>
    <t>NKA-059736</t>
  </si>
  <si>
    <t>2025-06-30</t>
  </si>
  <si>
    <t>NML-059737</t>
  </si>
  <si>
    <t>Service Window 27 may 2025</t>
  </si>
  <si>
    <t>Dan-Foam ApS</t>
  </si>
  <si>
    <t>102892-008</t>
  </si>
  <si>
    <t>C32553-1135648-01</t>
  </si>
  <si>
    <t>102892-008-001</t>
  </si>
  <si>
    <t>2025-05-20</t>
  </si>
  <si>
    <t>2025-05-02</t>
  </si>
  <si>
    <t>C32553-1135649-01</t>
  </si>
  <si>
    <t>102892-008-002</t>
  </si>
  <si>
    <t>C32553-1135650-01</t>
  </si>
  <si>
    <t>102892-008-003</t>
  </si>
  <si>
    <t>Danica Ejendomme P/S</t>
  </si>
  <si>
    <t>88343</t>
  </si>
  <si>
    <t>NKA-048437</t>
  </si>
  <si>
    <t>Jan Dibbern</t>
  </si>
  <si>
    <t>2023-05-16</t>
  </si>
  <si>
    <t>2023-06-27 13:24:00.000</t>
  </si>
  <si>
    <t>2023-06-27 13:25:00.000</t>
  </si>
  <si>
    <t>2023-06-29</t>
  </si>
  <si>
    <t>2023-06-28</t>
  </si>
  <si>
    <t>NKA-048438</t>
  </si>
  <si>
    <t>2023-06-16</t>
  </si>
  <si>
    <t>2024-06-07 12:33:00.000</t>
  </si>
  <si>
    <t>Danmarks Meteorologiske Institut</t>
  </si>
  <si>
    <t>102835</t>
  </si>
  <si>
    <t>NKA-059003</t>
  </si>
  <si>
    <t>2025-03-24</t>
  </si>
  <si>
    <t>2025-06-03</t>
  </si>
  <si>
    <t>2025-05-13</t>
  </si>
  <si>
    <t>Kunde er utilgængelig hele tiden.</t>
  </si>
  <si>
    <t>Danmarks Tekniske Universitet</t>
  </si>
  <si>
    <t>100489-187</t>
  </si>
  <si>
    <t>F30176-1129804-01</t>
  </si>
  <si>
    <t>100489-187-001</t>
  </si>
  <si>
    <t>Michael Kronbach Leth</t>
  </si>
  <si>
    <t>2025-04-11</t>
  </si>
  <si>
    <t>2024-09-25</t>
  </si>
  <si>
    <t>F30176-1129806-01</t>
  </si>
  <si>
    <t>100489-187-003</t>
  </si>
  <si>
    <t>2025-04-18</t>
  </si>
  <si>
    <t>F30176-1129808-01</t>
  </si>
  <si>
    <t>100489-187-005</t>
  </si>
  <si>
    <t>F30176-1129810-01</t>
  </si>
  <si>
    <t>100489-187-007</t>
  </si>
  <si>
    <t>F30176-1129812-01</t>
  </si>
  <si>
    <t>100489-187-009</t>
  </si>
  <si>
    <t>100489-188</t>
  </si>
  <si>
    <t>F30176-1130153-01</t>
  </si>
  <si>
    <t>100489-188-001</t>
  </si>
  <si>
    <t>2024-10-07</t>
  </si>
  <si>
    <t>100489-189</t>
  </si>
  <si>
    <t>F30176-1130598-01</t>
  </si>
  <si>
    <t>100489-189-001</t>
  </si>
  <si>
    <t>2025-02-21</t>
  </si>
  <si>
    <t>2024-11-13</t>
  </si>
  <si>
    <t>2025-02-28</t>
  </si>
  <si>
    <t>F30176-1130600-01</t>
  </si>
  <si>
    <t>100489-189-003</t>
  </si>
  <si>
    <t>F30176-1130602-01</t>
  </si>
  <si>
    <t>100489-189-005</t>
  </si>
  <si>
    <t>F30176-1130604-01</t>
  </si>
  <si>
    <t>100489-189-007</t>
  </si>
  <si>
    <t>F30176-1130606-01</t>
  </si>
  <si>
    <t>100489-189-009</t>
  </si>
  <si>
    <t>100489-192</t>
  </si>
  <si>
    <t>F30176-1134864-01</t>
  </si>
  <si>
    <t>100489-192-001</t>
  </si>
  <si>
    <t>2025-05-16</t>
  </si>
  <si>
    <t>100489-195</t>
  </si>
  <si>
    <t>F30176-1135247-01</t>
  </si>
  <si>
    <t>100489-195-001</t>
  </si>
  <si>
    <t>2025-06-01</t>
  </si>
  <si>
    <t>Will be RFS in June</t>
  </si>
  <si>
    <t>100489-196</t>
  </si>
  <si>
    <t>F30176-1136654-01</t>
  </si>
  <si>
    <t>100489-196-001</t>
  </si>
  <si>
    <t>On track, installation uge 31 efter kunden ønske</t>
  </si>
  <si>
    <t>Danpilot Svendborg</t>
  </si>
  <si>
    <t>104609</t>
  </si>
  <si>
    <t>NKA-060072</t>
  </si>
  <si>
    <t>Eva Eisner</t>
  </si>
  <si>
    <t>2025-05-05</t>
  </si>
  <si>
    <t>2025-07-25</t>
  </si>
  <si>
    <t>2025-07-18</t>
  </si>
  <si>
    <t>2025-08-01</t>
  </si>
  <si>
    <t>Pending on OpenNet tool fix</t>
  </si>
  <si>
    <t>DANSK AVIS OMDELING A/S</t>
  </si>
  <si>
    <t>101097</t>
  </si>
  <si>
    <t>NKA-058161</t>
  </si>
  <si>
    <t>NML-058162</t>
  </si>
  <si>
    <t>2025-01-23</t>
  </si>
  <si>
    <t>103525</t>
  </si>
  <si>
    <t>NKA-060488</t>
  </si>
  <si>
    <t>NKA-060489</t>
  </si>
  <si>
    <t>NKA-060490</t>
  </si>
  <si>
    <t>2025-05-21</t>
  </si>
  <si>
    <t>2025-05-23</t>
  </si>
  <si>
    <t>NKA-060491</t>
  </si>
  <si>
    <t>NKA-060492</t>
  </si>
  <si>
    <t>2025-05-08</t>
  </si>
  <si>
    <t>2025-05-23 14:45:00.000</t>
  </si>
  <si>
    <t>NKA-060493</t>
  </si>
  <si>
    <t>2025-05-23 14:12:00.000</t>
  </si>
  <si>
    <t>NKA-060494</t>
  </si>
  <si>
    <t>2025-05-09 13:15:00.000</t>
  </si>
  <si>
    <t>2025-05-13 10:13:00.000</t>
  </si>
  <si>
    <t>NKA-060495</t>
  </si>
  <si>
    <t>2025-05-09 13:17:00.000</t>
  </si>
  <si>
    <t>NSF-060496</t>
  </si>
  <si>
    <t>2025-05-22 10:16:00.000</t>
  </si>
  <si>
    <t>2025-05-22 13:55:00.000</t>
  </si>
  <si>
    <t>2025-08-08</t>
  </si>
  <si>
    <t>2025-04-28</t>
  </si>
  <si>
    <t>NSF-060497</t>
  </si>
  <si>
    <t>2025-05-22 10:37:00.000</t>
  </si>
  <si>
    <t>NSF-060498</t>
  </si>
  <si>
    <t>2025-05-22 13:57:00.000</t>
  </si>
  <si>
    <t>NSF-060499</t>
  </si>
  <si>
    <t>2025-05-22 10:38:00.000</t>
  </si>
  <si>
    <t>NSF-060500</t>
  </si>
  <si>
    <t>2025-05-22 10:17:00.000</t>
  </si>
  <si>
    <t>2025-05-22 13:58:00.000</t>
  </si>
  <si>
    <t>NSF-060501</t>
  </si>
  <si>
    <t>2025-05-22 10:39:00.000</t>
  </si>
  <si>
    <t>Dansk Brand- og sikringsteknisk Institut</t>
  </si>
  <si>
    <t>102685</t>
  </si>
  <si>
    <t>NKA-058841</t>
  </si>
  <si>
    <t>2025-03-13</t>
  </si>
  <si>
    <t>2025-03-28</t>
  </si>
  <si>
    <t>This is the "B-end" for above circuit(NKA-058841). It's a "EPL" solution(point-2-point). There is no work needed, other than configuration, for NOC-997185, but it can't be done until the "A-end" connection has been delivered.</t>
  </si>
  <si>
    <t>NOC-997185</t>
  </si>
  <si>
    <t>2021-02-25</t>
  </si>
  <si>
    <t xml:space="preserve">Order is on track </t>
  </si>
  <si>
    <t>Dansk Cater A/S</t>
  </si>
  <si>
    <t>101461-008</t>
  </si>
  <si>
    <t>F31427-1136260-01</t>
  </si>
  <si>
    <t>101461-008-001</t>
  </si>
  <si>
    <t>Cecilie Heidner Nielsen</t>
  </si>
  <si>
    <t>2025-07-06</t>
  </si>
  <si>
    <t>2025-08-28</t>
  </si>
  <si>
    <t>F31427-1136262-01</t>
  </si>
  <si>
    <t>101461-008-003</t>
  </si>
  <si>
    <t>Dansk Retursystem A/S</t>
  </si>
  <si>
    <t>100785</t>
  </si>
  <si>
    <t>NKA-057824</t>
  </si>
  <si>
    <t>2024-12-13</t>
  </si>
  <si>
    <t>2025-04-09 08:10:00.000</t>
  </si>
  <si>
    <t>2025-04-11 10:06:00.000</t>
  </si>
  <si>
    <t>2025-10-01</t>
  </si>
  <si>
    <t>2025-05-16 00:00:00.000</t>
  </si>
  <si>
    <t>1.3 Customer requested delay / change of timeline or site not ready</t>
  </si>
  <si>
    <t>Pending that the customers' building is ready for delivery. It's a new site being constructed. Won't be ready for delivery until at least august/september.</t>
  </si>
  <si>
    <t>NKA-057825</t>
  </si>
  <si>
    <t>Dansk Revision A/S</t>
  </si>
  <si>
    <t>102738</t>
  </si>
  <si>
    <t>NKA-060732</t>
  </si>
  <si>
    <t>2025-05-15</t>
  </si>
  <si>
    <t>2025-08-15</t>
  </si>
  <si>
    <t>NML-060733</t>
  </si>
  <si>
    <t>Building is not ready yet</t>
  </si>
  <si>
    <t>Danske Commodities A/S</t>
  </si>
  <si>
    <t>101109-042</t>
  </si>
  <si>
    <t>F31073-1125802-01</t>
  </si>
  <si>
    <t>101109-042-001</t>
  </si>
  <si>
    <t>Camilla Olesen</t>
  </si>
  <si>
    <t>2024-07-02</t>
  </si>
  <si>
    <t>F31073-1125804-01</t>
  </si>
  <si>
    <t>101109-042-003</t>
  </si>
  <si>
    <t>F31073-1125806-01</t>
  </si>
  <si>
    <t>101109-042-005</t>
  </si>
  <si>
    <t>F31073-1125808-01</t>
  </si>
  <si>
    <t>101109-042-007</t>
  </si>
  <si>
    <t>101109-053</t>
  </si>
  <si>
    <t>C31073-1136532-01</t>
  </si>
  <si>
    <t>101109-053-001</t>
  </si>
  <si>
    <t>2025-07-01</t>
  </si>
  <si>
    <t>C31073-1136533-01</t>
  </si>
  <si>
    <t>101109-053-002</t>
  </si>
  <si>
    <t>Danske Olieberedskabslagre</t>
  </si>
  <si>
    <t>100670</t>
  </si>
  <si>
    <t>NKA-058049</t>
  </si>
  <si>
    <t>NKA-058057</t>
  </si>
  <si>
    <t xml:space="preserve">On track </t>
  </si>
  <si>
    <t>NKA-058075</t>
  </si>
  <si>
    <t>NML-058048</t>
  </si>
  <si>
    <t>NML-058056</t>
  </si>
  <si>
    <t>NML-058074</t>
  </si>
  <si>
    <t>103254</t>
  </si>
  <si>
    <t>The fiber is moved the 2nd of june</t>
  </si>
  <si>
    <t>105234</t>
  </si>
  <si>
    <t>105625</t>
  </si>
  <si>
    <t>NKA-060745</t>
  </si>
  <si>
    <t>2025-06-23</t>
  </si>
  <si>
    <t>NML-060744</t>
  </si>
  <si>
    <t>105853</t>
  </si>
  <si>
    <t>NML-058062</t>
  </si>
  <si>
    <t>2025-01-20</t>
  </si>
  <si>
    <t>2025-04-24 10:20:00.000</t>
  </si>
  <si>
    <t>2025-04-25 09:46:00.000</t>
  </si>
  <si>
    <t xml:space="preserve">Håndteres af Natascha </t>
  </si>
  <si>
    <t>Deichmann Sko AB</t>
  </si>
  <si>
    <t>97337</t>
  </si>
  <si>
    <t>NKA-055297</t>
  </si>
  <si>
    <t>2024-07-17</t>
  </si>
  <si>
    <t>2025-01-31</t>
  </si>
  <si>
    <t>2025-11-14</t>
  </si>
  <si>
    <t>NKA-055333</t>
  </si>
  <si>
    <t>2024-06-20</t>
  </si>
  <si>
    <t>NMA-055299</t>
  </si>
  <si>
    <t>NMA-055335</t>
  </si>
  <si>
    <t>NSW-055298</t>
  </si>
  <si>
    <t>NSW-055334</t>
  </si>
  <si>
    <t>Deichmann-Sko ApS</t>
  </si>
  <si>
    <t>97347</t>
  </si>
  <si>
    <t>NKA-055384</t>
  </si>
  <si>
    <t>2024-11-11</t>
  </si>
  <si>
    <t>2025-05-13 12:53:00.000</t>
  </si>
  <si>
    <t>2025-05-20 11:38:00.000</t>
  </si>
  <si>
    <t>NKA-055408</t>
  </si>
  <si>
    <t>2024-11-11 14:04:00.000</t>
  </si>
  <si>
    <t>NKA-055429</t>
  </si>
  <si>
    <t>2025-01-28 09:09:00.000</t>
  </si>
  <si>
    <t>2025-04-14 12:10:00.000</t>
  </si>
  <si>
    <t>NKA-055435</t>
  </si>
  <si>
    <t>2025-01-28 10:18:00.000</t>
  </si>
  <si>
    <t>2025-05-08 13:02:00.000</t>
  </si>
  <si>
    <t>NKA-055447</t>
  </si>
  <si>
    <t>2024-11-12 16:57:00.000</t>
  </si>
  <si>
    <t>2025-05-12 08:23:00.000</t>
  </si>
  <si>
    <t>NMA-055385</t>
  </si>
  <si>
    <t>NMA-055409</t>
  </si>
  <si>
    <t>NMA-055430</t>
  </si>
  <si>
    <t>NMA-055436</t>
  </si>
  <si>
    <t>NMA-055448</t>
  </si>
  <si>
    <t>NSW-055386</t>
  </si>
  <si>
    <t>NSW-055410</t>
  </si>
  <si>
    <t>NSW-055431</t>
  </si>
  <si>
    <t>NSW-055437</t>
  </si>
  <si>
    <t>NSW-055449</t>
  </si>
  <si>
    <t>On Track</t>
  </si>
  <si>
    <t>DGI</t>
  </si>
  <si>
    <t>103177</t>
  </si>
  <si>
    <t>NKA-059646</t>
  </si>
  <si>
    <t>2025-05-15 13:17:00.000</t>
  </si>
  <si>
    <t>2025-05-21 09:11:00.000</t>
  </si>
  <si>
    <t>3.2.1 Pending internal 3rd party: GC Norway</t>
  </si>
  <si>
    <t>Pending GC Norway</t>
  </si>
  <si>
    <t>Diningsix A/S</t>
  </si>
  <si>
    <t>104919</t>
  </si>
  <si>
    <t>NKA-060447</t>
  </si>
  <si>
    <t>DLF Seeds A/S</t>
  </si>
  <si>
    <t>105685</t>
  </si>
  <si>
    <t>NKA-060839</t>
  </si>
  <si>
    <t>NML-060840</t>
  </si>
  <si>
    <t>Pending delivery date from vendor. Deliveries abroad can take much longer than domestec deliveries.</t>
  </si>
  <si>
    <t>Dovista A/S</t>
  </si>
  <si>
    <t>103016</t>
  </si>
  <si>
    <t>NII-060186</t>
  </si>
  <si>
    <t>2025-04-03</t>
  </si>
  <si>
    <t>2025-03-31</t>
  </si>
  <si>
    <t>NII-060187</t>
  </si>
  <si>
    <t>NII-060188</t>
  </si>
  <si>
    <t>2025-09-01</t>
  </si>
  <si>
    <t>NII-060189</t>
  </si>
  <si>
    <t>2025-08-12</t>
  </si>
  <si>
    <t>NII-060190</t>
  </si>
  <si>
    <t>NII-060191</t>
  </si>
  <si>
    <t>NII-060192</t>
  </si>
  <si>
    <t>NII-060193</t>
  </si>
  <si>
    <t>NII-060194</t>
  </si>
  <si>
    <t>NII-060195</t>
  </si>
  <si>
    <t>2025-06-19</t>
  </si>
  <si>
    <t>NII-060196</t>
  </si>
  <si>
    <t>NII-060197</t>
  </si>
  <si>
    <t>NII-060198</t>
  </si>
  <si>
    <t>NII-060199</t>
  </si>
  <si>
    <t>104664</t>
  </si>
  <si>
    <t>NII-060200</t>
  </si>
  <si>
    <t>2025-08-21</t>
  </si>
  <si>
    <t>NII-060201</t>
  </si>
  <si>
    <t>DSV A/S</t>
  </si>
  <si>
    <t>100789-088</t>
  </si>
  <si>
    <t>C30752-1136045-01</t>
  </si>
  <si>
    <t>100789-088-001</t>
  </si>
  <si>
    <t>C30752-1136046-01</t>
  </si>
  <si>
    <t>100789-088-002</t>
  </si>
  <si>
    <t>Elis Danmark A/S</t>
  </si>
  <si>
    <t>102414</t>
  </si>
  <si>
    <t>NKA-060542</t>
  </si>
  <si>
    <t>NKA-060544</t>
  </si>
  <si>
    <t>NML-060543</t>
  </si>
  <si>
    <t>NML-060545</t>
  </si>
  <si>
    <t>NSW-044170</t>
  </si>
  <si>
    <t>NSW-044175</t>
  </si>
  <si>
    <t>NSW-044178</t>
  </si>
  <si>
    <t>NSW-044181</t>
  </si>
  <si>
    <t>NSW-044183</t>
  </si>
  <si>
    <t>NSW-044186</t>
  </si>
  <si>
    <t>NSW-044189</t>
  </si>
  <si>
    <t>NSW-044195</t>
  </si>
  <si>
    <t>NSW-044197</t>
  </si>
  <si>
    <t>NSW-044203</t>
  </si>
  <si>
    <t>NSW-044206</t>
  </si>
  <si>
    <t>NSW-044209</t>
  </si>
  <si>
    <t>NSW-044212</t>
  </si>
  <si>
    <t>NSW-044215</t>
  </si>
  <si>
    <t>NSW-044218</t>
  </si>
  <si>
    <t>NSW-044221</t>
  </si>
  <si>
    <t>NSW-044226</t>
  </si>
  <si>
    <t>NSW-044229</t>
  </si>
  <si>
    <t>NSW-046860</t>
  </si>
  <si>
    <t>NSW-060546</t>
  </si>
  <si>
    <t>1.Order entry and validation</t>
  </si>
  <si>
    <t>Kunde mener at have købt redundans</t>
  </si>
  <si>
    <t>ENTERTAINMENT TRADING A/S</t>
  </si>
  <si>
    <t>105207</t>
  </si>
  <si>
    <t>NKA-060412</t>
  </si>
  <si>
    <t>Signe Fogh Mach Andersen</t>
  </si>
  <si>
    <t>NMA-060414</t>
  </si>
  <si>
    <t>Uklarheder om korrekt salg</t>
  </si>
  <si>
    <t>NSW-060413</t>
  </si>
  <si>
    <t>European Energy A/S</t>
  </si>
  <si>
    <t>97899</t>
  </si>
  <si>
    <t>NKA-055965</t>
  </si>
  <si>
    <t>Merete Helme</t>
  </si>
  <si>
    <t>2024-09-02</t>
  </si>
  <si>
    <t>2025-03-06</t>
  </si>
  <si>
    <t>Service Window needs to be planned</t>
  </si>
  <si>
    <t>Fiftytwo A/S</t>
  </si>
  <si>
    <t>96513</t>
  </si>
  <si>
    <t>NKA-055062</t>
  </si>
  <si>
    <t>Line Skov</t>
  </si>
  <si>
    <t>2024-07-08</t>
  </si>
  <si>
    <t>2024-09-10</t>
  </si>
  <si>
    <t>NKA-055063</t>
  </si>
  <si>
    <t>FLAMMEN A/S</t>
  </si>
  <si>
    <t>102960</t>
  </si>
  <si>
    <t>NKA-060444</t>
  </si>
  <si>
    <t>2025-05-07</t>
  </si>
  <si>
    <t>NML-060445</t>
  </si>
  <si>
    <t>physical: On track - Config: Awating Kasper Duborg</t>
  </si>
  <si>
    <t>Fleggaard It ApS</t>
  </si>
  <si>
    <t>93857</t>
  </si>
  <si>
    <t>NKA-054774</t>
  </si>
  <si>
    <t>Jesper Olsen</t>
  </si>
  <si>
    <t>NKA-054775</t>
  </si>
  <si>
    <t>2024-06-19</t>
  </si>
  <si>
    <t>2024-06-26 11:38:00.000</t>
  </si>
  <si>
    <t>2024-07-02 10:03:00.000</t>
  </si>
  <si>
    <t>2024-07-31</t>
  </si>
  <si>
    <t>NKA-054776</t>
  </si>
  <si>
    <t>FLSMIDTH A/S</t>
  </si>
  <si>
    <t>96792</t>
  </si>
  <si>
    <t>NKA-058793</t>
  </si>
  <si>
    <t>2025-02-07</t>
  </si>
  <si>
    <t>NKA-058794</t>
  </si>
  <si>
    <t>3.4 Other installation obstacles and infratructure issues</t>
  </si>
  <si>
    <t xml:space="preserve">Need clarification on configuration in data center. </t>
  </si>
  <si>
    <t>FOA Fag og Arbejde</t>
  </si>
  <si>
    <t>103456</t>
  </si>
  <si>
    <t>NKA-059764</t>
  </si>
  <si>
    <t>2025-08-22</t>
  </si>
  <si>
    <t>8. Ready for service</t>
  </si>
  <si>
    <t>98150</t>
  </si>
  <si>
    <t>NKA-059241</t>
  </si>
  <si>
    <t>2025-03-10</t>
  </si>
  <si>
    <t>Reliant on line 249</t>
  </si>
  <si>
    <t>NOC-997378</t>
  </si>
  <si>
    <t>2018-01-04 15:18:00.000</t>
  </si>
  <si>
    <t>2.5 Internal or external data/documentation incomplete/ incorrect</t>
  </si>
  <si>
    <t>Needed to obtain correct location for Dark Fiber from customer</t>
  </si>
  <si>
    <t>NSF-059243</t>
  </si>
  <si>
    <t>2025-05-07 07:36:00.000</t>
  </si>
  <si>
    <t>2025-05-21 14:37:00.000</t>
  </si>
  <si>
    <t>2025-03-03</t>
  </si>
  <si>
    <t>NSF-059244</t>
  </si>
  <si>
    <t>2025-05-07 07:37:00.000</t>
  </si>
  <si>
    <t>2025-05-22 10:40:00.000</t>
  </si>
  <si>
    <t>Forsvaret og Forsvarsministeriets styrelser</t>
  </si>
  <si>
    <t>101523</t>
  </si>
  <si>
    <t>NKA-058262</t>
  </si>
  <si>
    <t>NKA-058263</t>
  </si>
  <si>
    <t>101766</t>
  </si>
  <si>
    <t>102351</t>
  </si>
  <si>
    <t>NKA-058631</t>
  </si>
  <si>
    <t>NKA-058632</t>
  </si>
  <si>
    <t>On track, installation uge 25</t>
  </si>
  <si>
    <t>104956</t>
  </si>
  <si>
    <t>NKA-060250</t>
  </si>
  <si>
    <t>105717</t>
  </si>
  <si>
    <t>NKA-060846</t>
  </si>
  <si>
    <t>NKA-060847</t>
  </si>
  <si>
    <t>91996</t>
  </si>
  <si>
    <t>NKA-002013</t>
  </si>
  <si>
    <t>customer has written in contract that they can postpone RFS until june</t>
  </si>
  <si>
    <t>Foss Analytical A/S</t>
  </si>
  <si>
    <t>98346</t>
  </si>
  <si>
    <t>NKA-056204</t>
  </si>
  <si>
    <t>2024-09-23</t>
  </si>
  <si>
    <t>2024-11-25 13:35:00.000</t>
  </si>
  <si>
    <t>2024-12-12 13:09:00.000</t>
  </si>
  <si>
    <t>NKA-056205</t>
  </si>
  <si>
    <t>4. Final design</t>
  </si>
  <si>
    <t>awaiting TDC for instal dates.</t>
  </si>
  <si>
    <t>FRELSENS HÆR SOCIALTJENESTEN</t>
  </si>
  <si>
    <t>103003</t>
  </si>
  <si>
    <t>NKA-060669</t>
  </si>
  <si>
    <t>Pending delivery date from vendor.</t>
  </si>
  <si>
    <t>Friluftsland A/S</t>
  </si>
  <si>
    <t>105554</t>
  </si>
  <si>
    <t>NKA-060736</t>
  </si>
  <si>
    <t>NML-060737</t>
  </si>
  <si>
    <t>Frode Laursen A/S</t>
  </si>
  <si>
    <t>105079</t>
  </si>
  <si>
    <t>NKA-060620</t>
  </si>
  <si>
    <t>7. Service activation</t>
  </si>
  <si>
    <t>Change of MTU size and CPE. Project is handled by another person/department(Mikael Mulvad). Customer has been invoiced as of 01/04-2025 even though we have not signed of the work itself, as this was agreed between the customer and GC account manager.</t>
  </si>
  <si>
    <t>89081</t>
  </si>
  <si>
    <t>NKA-023538</t>
  </si>
  <si>
    <t>2018-03-07</t>
  </si>
  <si>
    <t>2018-06-29</t>
  </si>
  <si>
    <t>2025-02-11 00:00:00.000</t>
  </si>
  <si>
    <t>NKA-033837</t>
  </si>
  <si>
    <t>2021-03-25</t>
  </si>
  <si>
    <t>NOC-998343</t>
  </si>
  <si>
    <t>2014-03-12</t>
  </si>
  <si>
    <t>NOC-998373</t>
  </si>
  <si>
    <t>GENERAL LOGISTICS SYSTEMS DENMARK A/S</t>
  </si>
  <si>
    <t>103151</t>
  </si>
  <si>
    <t>NKA-059759</t>
  </si>
  <si>
    <t>2025-03-17</t>
  </si>
  <si>
    <t>2025-04-04 12:25:00.000</t>
  </si>
  <si>
    <t>2025-04-24 10:10:00.000</t>
  </si>
  <si>
    <t>GENTOFTE KOMMUNE</t>
  </si>
  <si>
    <t>102771</t>
  </si>
  <si>
    <t>NKA-035601</t>
  </si>
  <si>
    <t>NKA-035602</t>
  </si>
  <si>
    <t>NKA-035680</t>
  </si>
  <si>
    <t>2021-11-01 09:47:00.000</t>
  </si>
  <si>
    <t>NKA-035695</t>
  </si>
  <si>
    <t>NKA-035708</t>
  </si>
  <si>
    <t>NKA-035711</t>
  </si>
  <si>
    <t>NKA-035748</t>
  </si>
  <si>
    <t>NKA-035770</t>
  </si>
  <si>
    <t>NKA-035792</t>
  </si>
  <si>
    <t>NKA-035793</t>
  </si>
  <si>
    <t>2021-11-17 08:35:00.000</t>
  </si>
  <si>
    <t>2021-11-17 08:36:00.000</t>
  </si>
  <si>
    <t>NKA-035794</t>
  </si>
  <si>
    <t>NKA-035797</t>
  </si>
  <si>
    <t>2021-07-16</t>
  </si>
  <si>
    <t>2021-11-09 08:20:00.000</t>
  </si>
  <si>
    <t>NKA-035798</t>
  </si>
  <si>
    <t>The Technical part is not agreed on yet (Netteam)</t>
  </si>
  <si>
    <t>Give Uddannelsescenter</t>
  </si>
  <si>
    <t>102537</t>
  </si>
  <si>
    <t>NBM-058824</t>
  </si>
  <si>
    <t>RFS December 2025</t>
  </si>
  <si>
    <t>Glostrup Kommune</t>
  </si>
  <si>
    <t>100034</t>
  </si>
  <si>
    <t>NKA-056919</t>
  </si>
  <si>
    <t>2024-11-18</t>
  </si>
  <si>
    <t>2025-12-26</t>
  </si>
  <si>
    <t>NMA-056921</t>
  </si>
  <si>
    <t>NSW-056920</t>
  </si>
  <si>
    <t>Awating 3. party to get back with an offer for the internal mowement off the fiber</t>
  </si>
  <si>
    <t>105649</t>
  </si>
  <si>
    <t>NKA-041535</t>
  </si>
  <si>
    <t>2022-06-09</t>
  </si>
  <si>
    <t>Awating ordre for new L2 connection</t>
  </si>
  <si>
    <t>Guldborgsund Kommune</t>
  </si>
  <si>
    <t>105041</t>
  </si>
  <si>
    <t>NKA-033744</t>
  </si>
  <si>
    <t>2021-03-15</t>
  </si>
  <si>
    <t>105144</t>
  </si>
  <si>
    <t>NKA-060502</t>
  </si>
  <si>
    <t>105648</t>
  </si>
  <si>
    <t>NKA-060720</t>
  </si>
  <si>
    <t>2025-05-22</t>
  </si>
  <si>
    <t>2025-12-31</t>
  </si>
  <si>
    <t>NKA-060721</t>
  </si>
  <si>
    <t>Hard to make appointment with end customer for CPE installation</t>
  </si>
  <si>
    <t>Haderslev kommune</t>
  </si>
  <si>
    <t>89321</t>
  </si>
  <si>
    <t>NKA-050356</t>
  </si>
  <si>
    <t>2025-01-02</t>
  </si>
  <si>
    <t>2025-02-24</t>
  </si>
  <si>
    <t>2025-02-27</t>
  </si>
  <si>
    <t>Part of larger project - customer is getting billed 50 %</t>
  </si>
  <si>
    <t>NKA-050357</t>
  </si>
  <si>
    <t>No link from 3.part when trying to migrate in SW - new to be schuled</t>
  </si>
  <si>
    <t>NKA-050369</t>
  </si>
  <si>
    <t>2025-01-09</t>
  </si>
  <si>
    <t>2025-04-25 12:17:00.000</t>
  </si>
  <si>
    <t>2025-02-25</t>
  </si>
  <si>
    <t>2025-01-17</t>
  </si>
  <si>
    <t>NKA-050376</t>
  </si>
  <si>
    <t>NKA-050381</t>
  </si>
  <si>
    <t>NKA-050382</t>
  </si>
  <si>
    <t>NKA-050383</t>
  </si>
  <si>
    <t>NKA-050384</t>
  </si>
  <si>
    <t>NKA-050385</t>
  </si>
  <si>
    <t>NKA-050386</t>
  </si>
  <si>
    <t>NKA-050387</t>
  </si>
  <si>
    <t>NKA-050388</t>
  </si>
  <si>
    <t>NKA-050389</t>
  </si>
  <si>
    <t>NKA-050390</t>
  </si>
  <si>
    <t>NKA-050395</t>
  </si>
  <si>
    <t>NKA-050396</t>
  </si>
  <si>
    <t>Just needs to be signed off</t>
  </si>
  <si>
    <t>89440</t>
  </si>
  <si>
    <t>NKA-050350</t>
  </si>
  <si>
    <t>2024-07-18</t>
  </si>
  <si>
    <t>2024-08-28</t>
  </si>
  <si>
    <t>NKA-050355</t>
  </si>
  <si>
    <t>NKA-050374</t>
  </si>
  <si>
    <t>NKA-050377</t>
  </si>
  <si>
    <t>NKA-050397</t>
  </si>
  <si>
    <t>Halberg A/S</t>
  </si>
  <si>
    <t>105673</t>
  </si>
  <si>
    <t>NKA-060682</t>
  </si>
  <si>
    <t>On track - part of the total Harboe Solution and is a part of a tempary service gateway - therefore 0 mrc</t>
  </si>
  <si>
    <t>Harboes Bryggeri A/S</t>
  </si>
  <si>
    <t>102376</t>
  </si>
  <si>
    <t>NCI-058640</t>
  </si>
  <si>
    <t>2025-02-11</t>
  </si>
  <si>
    <t>NSW-058639</t>
  </si>
  <si>
    <t>Long lead time in Germany op to 26 weeks ordred 13-01-2025 - but ot is on track</t>
  </si>
  <si>
    <t>98586</t>
  </si>
  <si>
    <t>NKA-056499</t>
  </si>
  <si>
    <t>2025-01-13</t>
  </si>
  <si>
    <t>New vendor found because the first vendor wanted 40.000 euro. So we are starting all over</t>
  </si>
  <si>
    <t>NKA-056501</t>
  </si>
  <si>
    <t>Long lead time in Germany op to 26 weeks ordred 13-01-2025</t>
  </si>
  <si>
    <t>NSW-056498</t>
  </si>
  <si>
    <t>Germany vendor wants 45.000 euro to compelete the installation, and that is more the expected. Therefore Carsten Jørgensen is helping with an alternative, but germany third party vendor is moving slow</t>
  </si>
  <si>
    <t>NSW-056500</t>
  </si>
  <si>
    <t>Need to make a servicewindow a technical meeting is agreed in week 21 and after that meeting we know when to migret</t>
  </si>
  <si>
    <t>NSW-056502</t>
  </si>
  <si>
    <t>NSW-056504</t>
  </si>
  <si>
    <t xml:space="preserve">Handed over from Enterprice were ther warent made a status since </t>
  </si>
  <si>
    <t>Hempel Fonden</t>
  </si>
  <si>
    <t>101434</t>
  </si>
  <si>
    <t>NKA-058108</t>
  </si>
  <si>
    <t>2025-01-07 11:58:00.000</t>
  </si>
  <si>
    <t>2025-01-10 09:55:00.000</t>
  </si>
  <si>
    <t>NMA-058110</t>
  </si>
  <si>
    <t>NSW-058109</t>
  </si>
  <si>
    <t>Herningsholm Erhvervsskole &amp; Gymnasier S/I</t>
  </si>
  <si>
    <t>102088</t>
  </si>
  <si>
    <t>NKA-001283</t>
  </si>
  <si>
    <t>2019-01-29</t>
  </si>
  <si>
    <t>2023-12-01 13:12:00.000</t>
  </si>
  <si>
    <t>Will Be RFS in June</t>
  </si>
  <si>
    <t>103011</t>
  </si>
  <si>
    <t>NKA-042377</t>
  </si>
  <si>
    <t>2022-05-02</t>
  </si>
  <si>
    <t>2022-06-01 09:42:00.000</t>
  </si>
  <si>
    <t>2022-09-14</t>
  </si>
  <si>
    <t>NKA-060067</t>
  </si>
  <si>
    <t>2025-04-15</t>
  </si>
  <si>
    <t>2025-05-06 14:35:00.000</t>
  </si>
  <si>
    <t>2025-05-21 13:39:00.000</t>
  </si>
  <si>
    <t>NKA-060068</t>
  </si>
  <si>
    <t>2025-05-06 14:47:00.000</t>
  </si>
  <si>
    <t>2025-05-21 13:40:00.000</t>
  </si>
  <si>
    <t>NKA-060069</t>
  </si>
  <si>
    <t>2025-05-09 07:21:00.000</t>
  </si>
  <si>
    <t>2025-05-22 12:26:00.000</t>
  </si>
  <si>
    <t>Afventer SW med kunden i Juli måned.</t>
  </si>
  <si>
    <t>88766</t>
  </si>
  <si>
    <t>2023-10-24 13:56:00.000</t>
  </si>
  <si>
    <t>2024-03-14</t>
  </si>
  <si>
    <t>2025-07-30</t>
  </si>
  <si>
    <t>Hi Five A/S</t>
  </si>
  <si>
    <t>104285</t>
  </si>
  <si>
    <t>NKA-059846</t>
  </si>
  <si>
    <t>Vendor shift after site survey</t>
  </si>
  <si>
    <t>Hjørring Gymnasium og HF-Kursus</t>
  </si>
  <si>
    <t>101158</t>
  </si>
  <si>
    <t>NKA-006159</t>
  </si>
  <si>
    <t>2014-01-09</t>
  </si>
  <si>
    <t>HKScan Denmark A/S</t>
  </si>
  <si>
    <t>102177</t>
  </si>
  <si>
    <t>NDD-059703</t>
  </si>
  <si>
    <t>2025-04-29 00:00:00.000</t>
  </si>
  <si>
    <t>This is DDoS protection. Pending delivery of the fiber(20/06-2025), that this DDoS protection needs to protect.</t>
  </si>
  <si>
    <t>NDD-059704</t>
  </si>
  <si>
    <t>Confirmed delivery date: 20/06</t>
  </si>
  <si>
    <t>NKA-059698</t>
  </si>
  <si>
    <t>2025-04-08 13:32:00.000</t>
  </si>
  <si>
    <t>2025-05-13 10:06:00.000</t>
  </si>
  <si>
    <t>Hoffmann A/S</t>
  </si>
  <si>
    <t>103075</t>
  </si>
  <si>
    <t>NOC-995822</t>
  </si>
  <si>
    <t>2016-09-14 14:21:00.000</t>
  </si>
  <si>
    <t>2025-06-16</t>
  </si>
  <si>
    <t>FIXED DATE: 16/06</t>
  </si>
  <si>
    <t>NOC-995895</t>
  </si>
  <si>
    <t>No link when doing SW week 18 - FIBIA</t>
  </si>
  <si>
    <t>Horsens kommune</t>
  </si>
  <si>
    <t>100321</t>
  </si>
  <si>
    <t>NKA-057346</t>
  </si>
  <si>
    <t>2025-05-16 15:17:00.000</t>
  </si>
  <si>
    <t>103677</t>
  </si>
  <si>
    <t>NKA-060757</t>
  </si>
  <si>
    <t>NKA-060758</t>
  </si>
  <si>
    <t>Delivery in progress. Customer first wanted delivery no earlier than mid-July due to their current ISP contract.</t>
  </si>
  <si>
    <t>HUSCOMPAGNIET HOLDING A/S</t>
  </si>
  <si>
    <t>103188</t>
  </si>
  <si>
    <t>NKA-060203</t>
  </si>
  <si>
    <t>2025-05-06</t>
  </si>
  <si>
    <t>2025-05-09 12:39:00.000</t>
  </si>
  <si>
    <t>NKA-060204</t>
  </si>
  <si>
    <t>2025-04-24</t>
  </si>
  <si>
    <t>2025-07-31</t>
  </si>
  <si>
    <t>NKA-060205</t>
  </si>
  <si>
    <t>2025-04-25 08:00:00.000</t>
  </si>
  <si>
    <t>NKA-060206</t>
  </si>
  <si>
    <t>2025-04-29 08:38:00.000</t>
  </si>
  <si>
    <t>2025-05-07 12:47:00.000</t>
  </si>
  <si>
    <t>NKA-060207</t>
  </si>
  <si>
    <t>2025-04-25 09:30:00.000</t>
  </si>
  <si>
    <t>NKA-060208</t>
  </si>
  <si>
    <t>2025-04-29 08:59:00.000</t>
  </si>
  <si>
    <t>2025-05-07 12:29:00.000</t>
  </si>
  <si>
    <t>NKA-060209</t>
  </si>
  <si>
    <t>NKA-060210</t>
  </si>
  <si>
    <t>NKA-060213</t>
  </si>
  <si>
    <t>2025-04-25 09:57:00.000</t>
  </si>
  <si>
    <t>NKA-060214</t>
  </si>
  <si>
    <t>2025-04-25 08:41:00.000</t>
  </si>
  <si>
    <t>NKA-060215</t>
  </si>
  <si>
    <t>2025-05-05 07:45:00.000</t>
  </si>
  <si>
    <t>2025-05-14 14:50:00.000</t>
  </si>
  <si>
    <t>105286</t>
  </si>
  <si>
    <t>NKA-060559</t>
  </si>
  <si>
    <t>I/S VESTFORBRÆNDING</t>
  </si>
  <si>
    <t>103060</t>
  </si>
  <si>
    <t>NKA-048925</t>
  </si>
  <si>
    <t>2023-11-06</t>
  </si>
  <si>
    <t>NKA-048931</t>
  </si>
  <si>
    <t>2024-08-13 09:05:00.000</t>
  </si>
  <si>
    <t>2024-09-13</t>
  </si>
  <si>
    <t>NKA-048933</t>
  </si>
  <si>
    <t>NKA-048935</t>
  </si>
  <si>
    <t>NKA-048937</t>
  </si>
  <si>
    <t>NKA-048939</t>
  </si>
  <si>
    <t>NKA-048947</t>
  </si>
  <si>
    <t>NKA-053054</t>
  </si>
  <si>
    <t>2024-05-28 14:34:00.000</t>
  </si>
  <si>
    <t>2024-05-08 14:29:00.000</t>
  </si>
  <si>
    <t>NKA-053055</t>
  </si>
  <si>
    <t>2024-06-19 13:46:00.000</t>
  </si>
  <si>
    <t>NKA-056750</t>
  </si>
  <si>
    <t>2024-10-11</t>
  </si>
  <si>
    <t>2024-12-20</t>
  </si>
  <si>
    <t>103561</t>
  </si>
  <si>
    <t>NKA-060799</t>
  </si>
  <si>
    <t>NML-060800</t>
  </si>
  <si>
    <t>RFS 31-10-25</t>
  </si>
  <si>
    <t>104556</t>
  </si>
  <si>
    <t>NKA-060023</t>
  </si>
  <si>
    <t>2025-04-04</t>
  </si>
  <si>
    <t>2025-10-31</t>
  </si>
  <si>
    <t>NKA-060025</t>
  </si>
  <si>
    <t>NML-060024</t>
  </si>
  <si>
    <t>NML-060026</t>
  </si>
  <si>
    <t>Afventer datoer fra FPM</t>
  </si>
  <si>
    <t>104579</t>
  </si>
  <si>
    <t>NKA-060375</t>
  </si>
  <si>
    <t>RFS 30-06-25</t>
  </si>
  <si>
    <t>NKA-060377</t>
  </si>
  <si>
    <t>2025-05-14 08:46:00.000</t>
  </si>
  <si>
    <t>RFS 31-07-25</t>
  </si>
  <si>
    <t>NKA-060378</t>
  </si>
  <si>
    <t>NKA-060380</t>
  </si>
  <si>
    <t>2025-05-19 14:29:00.000</t>
  </si>
  <si>
    <t>NKA-060382</t>
  </si>
  <si>
    <t>NKA-060384</t>
  </si>
  <si>
    <t>NML-060376</t>
  </si>
  <si>
    <t>NML-060379</t>
  </si>
  <si>
    <t>NML-060381</t>
  </si>
  <si>
    <t>NML-060383</t>
  </si>
  <si>
    <t>NML-060385</t>
  </si>
  <si>
    <t>88172</t>
  </si>
  <si>
    <t>NKA-048922</t>
  </si>
  <si>
    <t>2025-03-12</t>
  </si>
  <si>
    <t>2024-06-27</t>
  </si>
  <si>
    <t>NML-048926</t>
  </si>
  <si>
    <t>NML-048938</t>
  </si>
  <si>
    <t>NML-048940</t>
  </si>
  <si>
    <t>97012</t>
  </si>
  <si>
    <t>NKA-055617</t>
  </si>
  <si>
    <t>2024-07-23</t>
  </si>
  <si>
    <t>2024-09-11</t>
  </si>
  <si>
    <t>NML-055618</t>
  </si>
  <si>
    <t>Awaiting Lokalbane for date</t>
  </si>
  <si>
    <t>INFRASTRUKTURSELSKABET LJ A/S</t>
  </si>
  <si>
    <t>107101-006</t>
  </si>
  <si>
    <t>F36205-1130134-01</t>
  </si>
  <si>
    <t>107101-006-001</t>
  </si>
  <si>
    <t>Mette Vinther</t>
  </si>
  <si>
    <t>Innargi Project I P/S</t>
  </si>
  <si>
    <t>95009</t>
  </si>
  <si>
    <t>NKA-058403</t>
  </si>
  <si>
    <t>2025-06-02</t>
  </si>
  <si>
    <t>NML-058404</t>
  </si>
  <si>
    <t>It-Forsyningen I/S</t>
  </si>
  <si>
    <t>105498</t>
  </si>
  <si>
    <t>NKA-046566</t>
  </si>
  <si>
    <t>2023-02-10</t>
  </si>
  <si>
    <t>2023-04-25 15:45:00.000</t>
  </si>
  <si>
    <t>91816</t>
  </si>
  <si>
    <t>NKA-055072</t>
  </si>
  <si>
    <t>NKA-055074</t>
  </si>
  <si>
    <t>NKA-055076</t>
  </si>
  <si>
    <t>NML-055071</t>
  </si>
  <si>
    <t>2024-07-03</t>
  </si>
  <si>
    <t>NML-055073</t>
  </si>
  <si>
    <t>NML-055075</t>
  </si>
  <si>
    <t>Delivered - needs a ServiceWindow</t>
  </si>
  <si>
    <t>Jem &amp; Fix A/S</t>
  </si>
  <si>
    <t>100796</t>
  </si>
  <si>
    <t>NKA-057361</t>
  </si>
  <si>
    <t>2024-11-14</t>
  </si>
  <si>
    <t>2025-02-02</t>
  </si>
  <si>
    <t>Delay GC Norway</t>
  </si>
  <si>
    <t>101288</t>
  </si>
  <si>
    <t>NKA-058314</t>
  </si>
  <si>
    <t>2025-02-04</t>
  </si>
  <si>
    <t>103386</t>
  </si>
  <si>
    <t>NKA-059840</t>
  </si>
  <si>
    <t>2025-03-27 10:43:00.000</t>
  </si>
  <si>
    <t>2025-05-13 08:47:00.000</t>
  </si>
  <si>
    <t>Ordered</t>
  </si>
  <si>
    <t>NKA-059841</t>
  </si>
  <si>
    <t>2025-09-19</t>
  </si>
  <si>
    <t>104367</t>
  </si>
  <si>
    <t>NKA-059866</t>
  </si>
  <si>
    <t>2025-04-09</t>
  </si>
  <si>
    <t>2025-05-19 12:42:00.000</t>
  </si>
  <si>
    <t>Waiting for customer to provide delivery date and contact information</t>
  </si>
  <si>
    <t>105311</t>
  </si>
  <si>
    <t>NKA-060462</t>
  </si>
  <si>
    <t>NKA-060463</t>
  </si>
  <si>
    <t>88683</t>
  </si>
  <si>
    <t>NKA-048998</t>
  </si>
  <si>
    <t>2025-04-22</t>
  </si>
  <si>
    <t>2025-04-24 12:14:00.000</t>
  </si>
  <si>
    <t>2025-05-02 08:05:00.000</t>
  </si>
  <si>
    <t>Can't order in OpenNet</t>
  </si>
  <si>
    <t>NKA-049011</t>
  </si>
  <si>
    <t>NKA-049014</t>
  </si>
  <si>
    <t>2025-05-08 11:36:00.000</t>
  </si>
  <si>
    <t>2025-05-16 10:31:00.000</t>
  </si>
  <si>
    <t>NKA-049085</t>
  </si>
  <si>
    <t>NKA-049106</t>
  </si>
  <si>
    <t>2025-01-17 09:30:00.000</t>
  </si>
  <si>
    <t>2025-03-18 12:38:00.000</t>
  </si>
  <si>
    <t>NKA-049113</t>
  </si>
  <si>
    <t>2025-01-21</t>
  </si>
  <si>
    <t>2025-02-25 06:48:00.000</t>
  </si>
  <si>
    <t>2025-03-18 10:12:00.000</t>
  </si>
  <si>
    <t>97729</t>
  </si>
  <si>
    <t>Johs. Rasmussen, Svebølle A/S</t>
  </si>
  <si>
    <t>102816</t>
  </si>
  <si>
    <t>NKA-060581</t>
  </si>
  <si>
    <t>NML-060580</t>
  </si>
  <si>
    <t>2025-06-04</t>
  </si>
  <si>
    <t>NOC-997751</t>
  </si>
  <si>
    <t>2016-10-06</t>
  </si>
  <si>
    <t>Jysk A/S</t>
  </si>
  <si>
    <t>107550-009</t>
  </si>
  <si>
    <t>C36587-1135568-01</t>
  </si>
  <si>
    <t>107550-009-003</t>
  </si>
  <si>
    <t>2.1 Order forgotten, but back on track to be processed</t>
  </si>
  <si>
    <t>Old BTO order taken over from other segment. Needs technical clarification and clarification with sales. Involved team changed multiple times in both sales and delivery.</t>
  </si>
  <si>
    <t>Jysk CTS A/S</t>
  </si>
  <si>
    <t>89637</t>
  </si>
  <si>
    <t>NKA-049663</t>
  </si>
  <si>
    <t>2023-09-08</t>
  </si>
  <si>
    <t>2025-01-28</t>
  </si>
  <si>
    <t>Jyske Bank A/S</t>
  </si>
  <si>
    <t>101491-013</t>
  </si>
  <si>
    <t>B31457-1136860-01</t>
  </si>
  <si>
    <t>101491-013-001</t>
  </si>
  <si>
    <t>2025-09-16</t>
  </si>
  <si>
    <t>2025-06-12</t>
  </si>
  <si>
    <t>B31457-1136861-01</t>
  </si>
  <si>
    <t>101491-013-002</t>
  </si>
  <si>
    <t>B31457-1136862-01</t>
  </si>
  <si>
    <t>101491-013-003</t>
  </si>
  <si>
    <t>B31457-1136863-01</t>
  </si>
  <si>
    <t>101491-013-004</t>
  </si>
  <si>
    <t>C31457-1136865-01</t>
  </si>
  <si>
    <t>101491-013-006</t>
  </si>
  <si>
    <t>C31457-1136866-01</t>
  </si>
  <si>
    <t>101491-013-007</t>
  </si>
  <si>
    <t>SW planlægning med kunde</t>
  </si>
  <si>
    <t>Kalundborg kommune</t>
  </si>
  <si>
    <t>93742</t>
  </si>
  <si>
    <t>NKA-023151</t>
  </si>
  <si>
    <t>2018-02-15</t>
  </si>
  <si>
    <t>94451</t>
  </si>
  <si>
    <t>NKA-001355</t>
  </si>
  <si>
    <t>2012-06-07</t>
  </si>
  <si>
    <t>NKA-001357</t>
  </si>
  <si>
    <t>2012-06-06</t>
  </si>
  <si>
    <t>2012-08-21</t>
  </si>
  <si>
    <t>NKA-001358</t>
  </si>
  <si>
    <t>2012-08-10</t>
  </si>
  <si>
    <t>NKA-001361</t>
  </si>
  <si>
    <t>NKA-001362</t>
  </si>
  <si>
    <t>2012-09-04</t>
  </si>
  <si>
    <t>NKA-001364</t>
  </si>
  <si>
    <t>NKA-001365</t>
  </si>
  <si>
    <t>NKA-001368</t>
  </si>
  <si>
    <t>2016-10-14</t>
  </si>
  <si>
    <t>NKA-001369</t>
  </si>
  <si>
    <t>NKA-001370</t>
  </si>
  <si>
    <t>2012-08-20</t>
  </si>
  <si>
    <t>NKA-001371</t>
  </si>
  <si>
    <t>NKA-001372</t>
  </si>
  <si>
    <t>2012-08-31</t>
  </si>
  <si>
    <t>NKA-001374</t>
  </si>
  <si>
    <t>NKA-001375</t>
  </si>
  <si>
    <t>NKA-001376</t>
  </si>
  <si>
    <t>NKA-001377</t>
  </si>
  <si>
    <t>NKA-001378</t>
  </si>
  <si>
    <t>2012-08-07</t>
  </si>
  <si>
    <t>NKA-004657</t>
  </si>
  <si>
    <t>NKA-004681</t>
  </si>
  <si>
    <t>2013-09-25</t>
  </si>
  <si>
    <t>NKA-005732</t>
  </si>
  <si>
    <t>2013-10-15</t>
  </si>
  <si>
    <t>NKA-005733</t>
  </si>
  <si>
    <t>NKA-007073</t>
  </si>
  <si>
    <t>2014-03-06</t>
  </si>
  <si>
    <t>2014-04-22</t>
  </si>
  <si>
    <t>NKA-008423</t>
  </si>
  <si>
    <t>2014-06-16</t>
  </si>
  <si>
    <t>NKA-008678</t>
  </si>
  <si>
    <t>2014-07-14</t>
  </si>
  <si>
    <t>2014-09-08</t>
  </si>
  <si>
    <t>NKA-015322</t>
  </si>
  <si>
    <t>2016-07-08</t>
  </si>
  <si>
    <t>2016-09-02</t>
  </si>
  <si>
    <t>NKA-015571</t>
  </si>
  <si>
    <t>2016-08-04</t>
  </si>
  <si>
    <t>2016-08-04 16:21:00.000</t>
  </si>
  <si>
    <t>2016-09-30</t>
  </si>
  <si>
    <t>NKA-015572</t>
  </si>
  <si>
    <t>2016-08-04 16:22:00.000</t>
  </si>
  <si>
    <t>NKA-015573</t>
  </si>
  <si>
    <t>NKA-016769</t>
  </si>
  <si>
    <t>2016-12-06</t>
  </si>
  <si>
    <t>NKA-019741</t>
  </si>
  <si>
    <t>2017-02-23</t>
  </si>
  <si>
    <t>NKA-020063</t>
  </si>
  <si>
    <t>2017-04-03</t>
  </si>
  <si>
    <t>NKA-021079</t>
  </si>
  <si>
    <t>2017-07-07</t>
  </si>
  <si>
    <t>NKA-021361</t>
  </si>
  <si>
    <t>2017-08-25</t>
  </si>
  <si>
    <t>NKA-021785</t>
  </si>
  <si>
    <t>2017-09-26</t>
  </si>
  <si>
    <t>NKA-022148</t>
  </si>
  <si>
    <t>2017-10-30</t>
  </si>
  <si>
    <t>NKA-022164</t>
  </si>
  <si>
    <t>NKA-022346</t>
  </si>
  <si>
    <t>2017-11-14</t>
  </si>
  <si>
    <t>NKA-022777</t>
  </si>
  <si>
    <t>2018-01-05</t>
  </si>
  <si>
    <t>NKA-022923</t>
  </si>
  <si>
    <t>2018-01-19</t>
  </si>
  <si>
    <t>NKA-022946</t>
  </si>
  <si>
    <t>NKA-023066</t>
  </si>
  <si>
    <t>2018-02-01</t>
  </si>
  <si>
    <t>NKA-023116</t>
  </si>
  <si>
    <t>2018-02-07</t>
  </si>
  <si>
    <t>NKA-023194</t>
  </si>
  <si>
    <t>2018-02-16</t>
  </si>
  <si>
    <t>NKA-024172</t>
  </si>
  <si>
    <t>2018-04-06</t>
  </si>
  <si>
    <t>2018-06-08</t>
  </si>
  <si>
    <t>2024-10-24</t>
  </si>
  <si>
    <t>NKA-027189</t>
  </si>
  <si>
    <t>2019-03-06</t>
  </si>
  <si>
    <t>NKA-028218</t>
  </si>
  <si>
    <t>2019-07-16</t>
  </si>
  <si>
    <t>2019-10-01 08:52:00.000</t>
  </si>
  <si>
    <t>NKA-028441</t>
  </si>
  <si>
    <t>2019-08-09</t>
  </si>
  <si>
    <t>NKA-034959</t>
  </si>
  <si>
    <t>NKA-034973</t>
  </si>
  <si>
    <t>2021-06-17</t>
  </si>
  <si>
    <t>NKA-044605</t>
  </si>
  <si>
    <t>2022-10-18</t>
  </si>
  <si>
    <t>96656</t>
  </si>
  <si>
    <t>Klarmeldt d. 21/5-25</t>
  </si>
  <si>
    <t>KK WIND SOLUTIONS A/S</t>
  </si>
  <si>
    <t>103535</t>
  </si>
  <si>
    <t>NKA-060226</t>
  </si>
  <si>
    <t>2025-04-07</t>
  </si>
  <si>
    <t>2025-04-08 09:15:00.000</t>
  </si>
  <si>
    <t>2025-05-02 09:09:00.000</t>
  </si>
  <si>
    <t>Kolding Kommune Rådhuset</t>
  </si>
  <si>
    <t>82944</t>
  </si>
  <si>
    <t>NKA-003429</t>
  </si>
  <si>
    <t>Waiting for installation from GC NO</t>
  </si>
  <si>
    <t>KPMG ACOR TAX PARTNERSELSKAB</t>
  </si>
  <si>
    <t>90629</t>
  </si>
  <si>
    <t>NKA-029266</t>
  </si>
  <si>
    <t>2024-03-13 00:00:00.000</t>
  </si>
  <si>
    <t>NKA-050904</t>
  </si>
  <si>
    <t>2023-11-16</t>
  </si>
  <si>
    <t>Kromann Reumert</t>
  </si>
  <si>
    <t>94179</t>
  </si>
  <si>
    <t>NKA-056733</t>
  </si>
  <si>
    <t>2025-01-06</t>
  </si>
  <si>
    <t>2025-02-20 09:54:00.000</t>
  </si>
  <si>
    <t>NKA-056734</t>
  </si>
  <si>
    <t>2025-03-27 12:59:00.000</t>
  </si>
  <si>
    <t>98424</t>
  </si>
  <si>
    <t>NDD-056737</t>
  </si>
  <si>
    <t>NDD-056738</t>
  </si>
  <si>
    <t>2025-04-01</t>
  </si>
  <si>
    <t>On track - part of a Datacenter Solution</t>
  </si>
  <si>
    <t>Københavns Kommune</t>
  </si>
  <si>
    <t>101858</t>
  </si>
  <si>
    <t>NDD-058420</t>
  </si>
  <si>
    <t>2025-03-27</t>
  </si>
  <si>
    <t>NDD-058422</t>
  </si>
  <si>
    <t>NKA-058419</t>
  </si>
  <si>
    <t>NKA-058421</t>
  </si>
  <si>
    <t>NKA-058423</t>
  </si>
  <si>
    <t>NKA-058424</t>
  </si>
  <si>
    <t>NKA-058425</t>
  </si>
  <si>
    <t>NKA-058426</t>
  </si>
  <si>
    <t>101913</t>
  </si>
  <si>
    <t>NKA-058550</t>
  </si>
  <si>
    <t>2025-03-05</t>
  </si>
  <si>
    <t>2025-04-11 08:11:00.000</t>
  </si>
  <si>
    <t>2025-04-28 08:07:00.000</t>
  </si>
  <si>
    <t>103611</t>
  </si>
  <si>
    <t>NKA-060829</t>
  </si>
  <si>
    <t>105122</t>
  </si>
  <si>
    <t>NKA-060367</t>
  </si>
  <si>
    <t>2025-07-02</t>
  </si>
  <si>
    <t>Awaits FiberPM</t>
  </si>
  <si>
    <t>105194</t>
  </si>
  <si>
    <t>NKA-060435</t>
  </si>
  <si>
    <t>2025-05-23 13:32:00.000</t>
  </si>
  <si>
    <t>105868</t>
  </si>
  <si>
    <t>NKA-060835</t>
  </si>
  <si>
    <t>105899</t>
  </si>
  <si>
    <t>NKA-023307</t>
  </si>
  <si>
    <t>2018-03-12</t>
  </si>
  <si>
    <t>97026</t>
  </si>
  <si>
    <t>NKA-055121</t>
  </si>
  <si>
    <t>2025-01-22</t>
  </si>
  <si>
    <t>RFS 31-08-25</t>
  </si>
  <si>
    <t>NKA-055125</t>
  </si>
  <si>
    <t>2024-12-03</t>
  </si>
  <si>
    <t>2025-02-14</t>
  </si>
  <si>
    <t>NKA-055126</t>
  </si>
  <si>
    <t>2025-04-23 09:33:00.000</t>
  </si>
  <si>
    <t>2025-04-28 13:20:00.000</t>
  </si>
  <si>
    <t>Grave tilladelse, m.m.</t>
  </si>
  <si>
    <t>NKA-055128</t>
  </si>
  <si>
    <t>NKA-055134</t>
  </si>
  <si>
    <t>2024-12-12</t>
  </si>
  <si>
    <t>2025-05-01 08:40:00.000</t>
  </si>
  <si>
    <t>2025-05-05 09:54:00.000</t>
  </si>
  <si>
    <t>NKA-055135</t>
  </si>
  <si>
    <t>2025-04-23 17:32:00.000</t>
  </si>
  <si>
    <t>2025-04-25 13:05:00.000</t>
  </si>
  <si>
    <t>2025-04-26</t>
  </si>
  <si>
    <t>NKA-055137</t>
  </si>
  <si>
    <t>2025-04-23 09:49:00.000</t>
  </si>
  <si>
    <t>2025-04-25 14:07:00.000</t>
  </si>
  <si>
    <t>RFS 31-06-25</t>
  </si>
  <si>
    <t>NKA-055138</t>
  </si>
  <si>
    <t>2025-04-23 09:51:00.000</t>
  </si>
  <si>
    <t>2025-04-25 14:22:00.000</t>
  </si>
  <si>
    <t>NKA-055143</t>
  </si>
  <si>
    <t>2025-05-01 07:45:00.000</t>
  </si>
  <si>
    <t>2025-05-05 12:11:00.000</t>
  </si>
  <si>
    <t>Afvist i FOKKA - Afventer ny Pre-Ordre</t>
  </si>
  <si>
    <t>NKA-055144</t>
  </si>
  <si>
    <t>Stillads rundt om skolen Deadline: 31-08-25</t>
  </si>
  <si>
    <t>NKA-055149</t>
  </si>
  <si>
    <t>Mgl. Besigtigelse.</t>
  </si>
  <si>
    <t>NKA-055150</t>
  </si>
  <si>
    <t>NKA-055151</t>
  </si>
  <si>
    <t>NKA-055156</t>
  </si>
  <si>
    <t>2025-04-10 08:31:00.000</t>
  </si>
  <si>
    <t>2025-04-22 15:08:00.000</t>
  </si>
  <si>
    <t>NKA-055159</t>
  </si>
  <si>
    <t>NKA-055165</t>
  </si>
  <si>
    <t>NKA-055170</t>
  </si>
  <si>
    <t>2025-05-01 08:48:00.000</t>
  </si>
  <si>
    <t>2025-05-05 13:10:00.000</t>
  </si>
  <si>
    <t>NKA-055172</t>
  </si>
  <si>
    <t>NKA-055173</t>
  </si>
  <si>
    <t>2025-03-18 11:37:00.000</t>
  </si>
  <si>
    <t>2025-03-28 13:48:00.000</t>
  </si>
  <si>
    <t>2025-04-02</t>
  </si>
  <si>
    <t>NKA-055176</t>
  </si>
  <si>
    <t>2025-02-05</t>
  </si>
  <si>
    <t>NKA-055177</t>
  </si>
  <si>
    <t>2025-05-01 08:57:00.000</t>
  </si>
  <si>
    <t>2025-05-06 08:24:00.000</t>
  </si>
  <si>
    <t>Gravetermin d. 23-05-25</t>
  </si>
  <si>
    <t>NKA-055179</t>
  </si>
  <si>
    <t>NKA-055181</t>
  </si>
  <si>
    <t>2025-05-08 12:36:00.000</t>
  </si>
  <si>
    <t>2025-05-13 09:28:00.000</t>
  </si>
  <si>
    <t>NKA-055182</t>
  </si>
  <si>
    <t>2025-05-08 12:52:00.000</t>
  </si>
  <si>
    <t>2025-05-13 10:18:00.000</t>
  </si>
  <si>
    <t>Mgl. Klarmelding fra TDC</t>
  </si>
  <si>
    <t>NKA-055184</t>
  </si>
  <si>
    <t>NKA-055185</t>
  </si>
  <si>
    <t>TDC RFS d. 24-07-25</t>
  </si>
  <si>
    <t>NKA-055191</t>
  </si>
  <si>
    <t>NKA-055193</t>
  </si>
  <si>
    <t>2025-03-25</t>
  </si>
  <si>
    <t>NKA-055194</t>
  </si>
  <si>
    <t>NKA-055195</t>
  </si>
  <si>
    <t>Afventer datoer, svar på gravetilladelser og installation</t>
  </si>
  <si>
    <t>NKA-055196</t>
  </si>
  <si>
    <t>2025-05-01 08:02:00.000</t>
  </si>
  <si>
    <t>2025-05-06 11:16:00.000</t>
  </si>
  <si>
    <t>Graveterming d. 16-05-2025.</t>
  </si>
  <si>
    <t>NKA-055198</t>
  </si>
  <si>
    <t>2025-05-19 12:41:00.000</t>
  </si>
  <si>
    <t>2025-05-26 13:32:00.000</t>
  </si>
  <si>
    <t>NKA-055199</t>
  </si>
  <si>
    <t>2025-04-23 16:13:00.000</t>
  </si>
  <si>
    <t>2025-04-28 10:40:00.000</t>
  </si>
  <si>
    <t>NKA-055204</t>
  </si>
  <si>
    <t>NKA-055206</t>
  </si>
  <si>
    <t>2025-04-30 12:39:00.000</t>
  </si>
  <si>
    <t>2025-05-13 10:55:00.000</t>
  </si>
  <si>
    <t>NKA-055207</t>
  </si>
  <si>
    <t>NKA-055208</t>
  </si>
  <si>
    <t>NKA-055212</t>
  </si>
  <si>
    <t>NKA-055216</t>
  </si>
  <si>
    <t>NKA-055217</t>
  </si>
  <si>
    <t>NKA-055218</t>
  </si>
  <si>
    <t>2025-04-10 08:20:00.000</t>
  </si>
  <si>
    <t>2025-04-15 14:04:00.000</t>
  </si>
  <si>
    <t>NKA-055219</t>
  </si>
  <si>
    <t>NKA-055220</t>
  </si>
  <si>
    <t>2025-04-10 08:28:00.000</t>
  </si>
  <si>
    <t>2025-04-22 13:53:00.000</t>
  </si>
  <si>
    <t>NKA-055221</t>
  </si>
  <si>
    <t>NKA-055224</t>
  </si>
  <si>
    <t>2025-04-30 09:31:00.000</t>
  </si>
  <si>
    <t>2025-05-07 10:05:00.000</t>
  </si>
  <si>
    <t>NKA-055225</t>
  </si>
  <si>
    <t>2025-04-23 09:43:00.000</t>
  </si>
  <si>
    <t>2025-04-28 12:28:00.000</t>
  </si>
  <si>
    <t>NKA-055226</t>
  </si>
  <si>
    <t>NKA-055229</t>
  </si>
  <si>
    <t>NKA-055232</t>
  </si>
  <si>
    <t>NKA-055233</t>
  </si>
  <si>
    <t>NKA-055234</t>
  </si>
  <si>
    <t>2025-04-23 16:22:00.000</t>
  </si>
  <si>
    <t>2025-04-24 09:50:00.000</t>
  </si>
  <si>
    <t>NKA-055240</t>
  </si>
  <si>
    <t>2024-08-21 12:07:00.000</t>
  </si>
  <si>
    <t>2025-02-23 21:16:00.000</t>
  </si>
  <si>
    <t>technology need to answer what equipment to use</t>
  </si>
  <si>
    <t>LEGO System A/S</t>
  </si>
  <si>
    <t>101442-031</t>
  </si>
  <si>
    <t>C31408-1131198-01</t>
  </si>
  <si>
    <t>101442-031-001</t>
  </si>
  <si>
    <t>2024-11-25</t>
  </si>
  <si>
    <t>PMO</t>
  </si>
  <si>
    <t>Lidl Danmark K/S</t>
  </si>
  <si>
    <t>102865</t>
  </si>
  <si>
    <t>NGF-059283</t>
  </si>
  <si>
    <t>102937</t>
  </si>
  <si>
    <t>NDD-059641</t>
  </si>
  <si>
    <t>NKA-059307</t>
  </si>
  <si>
    <t>2025-04-16 00:00:00.000</t>
  </si>
  <si>
    <t>NKA-059308</t>
  </si>
  <si>
    <t>2025-05-08 00:00:00.000</t>
  </si>
  <si>
    <t>NKA-059309</t>
  </si>
  <si>
    <t>2025-05-12 00:00:00.000</t>
  </si>
  <si>
    <t>NKA-059310</t>
  </si>
  <si>
    <t>NKA-059311</t>
  </si>
  <si>
    <t>2025-05-14 00:00:00.000</t>
  </si>
  <si>
    <t>NKA-059312</t>
  </si>
  <si>
    <t>2025-05-15 00:00:00.000</t>
  </si>
  <si>
    <t>NKA-059313</t>
  </si>
  <si>
    <t>NKA-059314</t>
  </si>
  <si>
    <t>NKA-059315</t>
  </si>
  <si>
    <t>NKA-059316</t>
  </si>
  <si>
    <t>NKA-059317</t>
  </si>
  <si>
    <t>NKA-059318</t>
  </si>
  <si>
    <t>NKA-059319</t>
  </si>
  <si>
    <t>2025-05-07 00:00:00.000</t>
  </si>
  <si>
    <t>NKA-059320</t>
  </si>
  <si>
    <t>NKA-059321</t>
  </si>
  <si>
    <t>NKA-059322</t>
  </si>
  <si>
    <t>NKA-059323</t>
  </si>
  <si>
    <t>NKA-059324</t>
  </si>
  <si>
    <t>NKA-059325</t>
  </si>
  <si>
    <t>NKA-059326</t>
  </si>
  <si>
    <t>NKA-059327</t>
  </si>
  <si>
    <t>2025-07-24</t>
  </si>
  <si>
    <t>NKA-059328</t>
  </si>
  <si>
    <t>NKA-059329</t>
  </si>
  <si>
    <t>2025-05-20 00:00:00.000</t>
  </si>
  <si>
    <t>NKA-059330</t>
  </si>
  <si>
    <t>NKA-059331</t>
  </si>
  <si>
    <t>NKA-059332</t>
  </si>
  <si>
    <t>NKA-059335</t>
  </si>
  <si>
    <t>NKA-059336</t>
  </si>
  <si>
    <t>NKA-059339</t>
  </si>
  <si>
    <t>NKA-059340</t>
  </si>
  <si>
    <t>NKA-059343</t>
  </si>
  <si>
    <t>NKA-059344</t>
  </si>
  <si>
    <t>NKA-059345</t>
  </si>
  <si>
    <t>NKA-059346</t>
  </si>
  <si>
    <t>NKA-059347</t>
  </si>
  <si>
    <t>NKA-059348</t>
  </si>
  <si>
    <t>NKA-059349</t>
  </si>
  <si>
    <t>2025-04-28 13:25:00.000</t>
  </si>
  <si>
    <t>2025-05-01 11:13:00.000</t>
  </si>
  <si>
    <t>2025-05-25</t>
  </si>
  <si>
    <t>2025-05-04 00:00:00.000</t>
  </si>
  <si>
    <t>NKA-059350</t>
  </si>
  <si>
    <t>NKA-059351</t>
  </si>
  <si>
    <t>NKA-059352</t>
  </si>
  <si>
    <t>NKA-059353</t>
  </si>
  <si>
    <t>2025-05-12 10:09:00.000</t>
  </si>
  <si>
    <t>2025-05-19 15:24:00.000</t>
  </si>
  <si>
    <t>NKA-059354</t>
  </si>
  <si>
    <t>2025-05-19 15:25:00.000</t>
  </si>
  <si>
    <t>NKA-059355</t>
  </si>
  <si>
    <t>NKA-059356</t>
  </si>
  <si>
    <t>NKA-059357</t>
  </si>
  <si>
    <t>NKA-059358</t>
  </si>
  <si>
    <t>NKA-059360</t>
  </si>
  <si>
    <t>2025-05-05 09:57:00.000</t>
  </si>
  <si>
    <t>2025-05-06 09:48:00.000</t>
  </si>
  <si>
    <t>2025-05-02 00:00:00.000</t>
  </si>
  <si>
    <t>NKA-059361</t>
  </si>
  <si>
    <t>NKA-059362</t>
  </si>
  <si>
    <t>NKA-059363</t>
  </si>
  <si>
    <t>2025-03-27 08:54:00.000</t>
  </si>
  <si>
    <t>2025-04-15 13:20:00.000</t>
  </si>
  <si>
    <t>2025-05-01 00:00:00.000</t>
  </si>
  <si>
    <t>NKA-059364</t>
  </si>
  <si>
    <t>2025-03-27 08:56:00.000</t>
  </si>
  <si>
    <t>2025-04-15 13:37:00.000</t>
  </si>
  <si>
    <t>NKA-059365</t>
  </si>
  <si>
    <t>NKA-059366</t>
  </si>
  <si>
    <t>NKA-059367</t>
  </si>
  <si>
    <t>NKA-059368</t>
  </si>
  <si>
    <t>NKA-059369</t>
  </si>
  <si>
    <t>NKA-059370</t>
  </si>
  <si>
    <t>NKA-059373</t>
  </si>
  <si>
    <t>2025-05-05 00:00:00.000</t>
  </si>
  <si>
    <t>NKA-059374</t>
  </si>
  <si>
    <t>NKA-059375</t>
  </si>
  <si>
    <t>NKA-059376</t>
  </si>
  <si>
    <t>NKA-059377</t>
  </si>
  <si>
    <t>NKA-059378</t>
  </si>
  <si>
    <t>NKA-059379</t>
  </si>
  <si>
    <t>NKA-059380</t>
  </si>
  <si>
    <t>NKA-059381</t>
  </si>
  <si>
    <t>NKA-059382</t>
  </si>
  <si>
    <t>NKA-059383</t>
  </si>
  <si>
    <t>NKA-059384</t>
  </si>
  <si>
    <t>NKA-059385</t>
  </si>
  <si>
    <t>2025-05-24</t>
  </si>
  <si>
    <t>NKA-059386</t>
  </si>
  <si>
    <t>NKA-059387</t>
  </si>
  <si>
    <t>NKA-059388</t>
  </si>
  <si>
    <t>NKA-059389</t>
  </si>
  <si>
    <t>NKA-059390</t>
  </si>
  <si>
    <t>NKA-059391</t>
  </si>
  <si>
    <t>NKA-059392</t>
  </si>
  <si>
    <t>NKA-059393</t>
  </si>
  <si>
    <t>NKA-059394</t>
  </si>
  <si>
    <t>NKA-059395</t>
  </si>
  <si>
    <t>2025-04-07 14:17:00.000</t>
  </si>
  <si>
    <t>2025-04-09 10:12:00.000</t>
  </si>
  <si>
    <t>NKA-059396</t>
  </si>
  <si>
    <t>2025-04-09 10:05:00.000</t>
  </si>
  <si>
    <t>NKA-059397</t>
  </si>
  <si>
    <t>NKA-059398</t>
  </si>
  <si>
    <t>NKA-059399</t>
  </si>
  <si>
    <t>NKA-059400</t>
  </si>
  <si>
    <t>NKA-059401</t>
  </si>
  <si>
    <t>NKA-059402</t>
  </si>
  <si>
    <t>NKA-059403</t>
  </si>
  <si>
    <t>NKA-059404</t>
  </si>
  <si>
    <t>NKA-059405</t>
  </si>
  <si>
    <t>2025-05-06 00:00:00.000</t>
  </si>
  <si>
    <t>NKA-059406</t>
  </si>
  <si>
    <t>NKA-059407</t>
  </si>
  <si>
    <t>NKA-059408</t>
  </si>
  <si>
    <t>NKA-059409</t>
  </si>
  <si>
    <t>2025-05-19 00:00:00.000</t>
  </si>
  <si>
    <t>NKA-059410</t>
  </si>
  <si>
    <t>NKA-059411</t>
  </si>
  <si>
    <t>NKA-059412</t>
  </si>
  <si>
    <t>NKA-059413</t>
  </si>
  <si>
    <t>NKA-059414</t>
  </si>
  <si>
    <t>NKA-059415</t>
  </si>
  <si>
    <t>NKA-059416</t>
  </si>
  <si>
    <t>NKA-059417</t>
  </si>
  <si>
    <t>NKA-059418</t>
  </si>
  <si>
    <t>NKA-059419</t>
  </si>
  <si>
    <t>NKA-059420</t>
  </si>
  <si>
    <t>NKA-059421</t>
  </si>
  <si>
    <t>NKA-059422</t>
  </si>
  <si>
    <t>NKA-059423</t>
  </si>
  <si>
    <t>NKA-059424</t>
  </si>
  <si>
    <t>NKA-059425</t>
  </si>
  <si>
    <t>2025-04-29 13:19:00.000</t>
  </si>
  <si>
    <t>2025-05-05 14:20:00.000</t>
  </si>
  <si>
    <t>NKA-059426</t>
  </si>
  <si>
    <t>2025-05-06 07:46:00.000</t>
  </si>
  <si>
    <t>NKA-059427</t>
  </si>
  <si>
    <t>NKA-059428</t>
  </si>
  <si>
    <t>NKA-059429</t>
  </si>
  <si>
    <t>NKA-059430</t>
  </si>
  <si>
    <t>NKA-059431</t>
  </si>
  <si>
    <t>2025-05-21 00:00:00.000</t>
  </si>
  <si>
    <t>NKA-059432</t>
  </si>
  <si>
    <t>NKA-059433</t>
  </si>
  <si>
    <t>NKA-059434</t>
  </si>
  <si>
    <t>NKA-059435</t>
  </si>
  <si>
    <t>NKA-059436</t>
  </si>
  <si>
    <t>NKA-059437</t>
  </si>
  <si>
    <t>NKA-059438</t>
  </si>
  <si>
    <t>NKA-059439</t>
  </si>
  <si>
    <t>NKA-059440</t>
  </si>
  <si>
    <t>NKA-059441</t>
  </si>
  <si>
    <t>NKA-059442</t>
  </si>
  <si>
    <t>NKA-059443</t>
  </si>
  <si>
    <t>NKA-059444</t>
  </si>
  <si>
    <t>NKA-059445</t>
  </si>
  <si>
    <t>NKA-059446</t>
  </si>
  <si>
    <t>NKA-059447</t>
  </si>
  <si>
    <t>NKA-059448</t>
  </si>
  <si>
    <t>NKA-059449</t>
  </si>
  <si>
    <t>2025-04-10</t>
  </si>
  <si>
    <t>2025-04-11 11:33:00.000</t>
  </si>
  <si>
    <t>2025-05-15 10:52:00.000</t>
  </si>
  <si>
    <t>NKA-059450</t>
  </si>
  <si>
    <t>2025-04-11 11:32:00.000</t>
  </si>
  <si>
    <t>2025-05-15 12:29:00.000</t>
  </si>
  <si>
    <t>2025-08-04</t>
  </si>
  <si>
    <t>NKA-059451</t>
  </si>
  <si>
    <t>NKA-059452</t>
  </si>
  <si>
    <t>NKA-059453</t>
  </si>
  <si>
    <t>2025-04-30</t>
  </si>
  <si>
    <t>2025-05-12 12:38:00.000</t>
  </si>
  <si>
    <t>2025-05-14 08:50:00.000</t>
  </si>
  <si>
    <t>NKA-059454</t>
  </si>
  <si>
    <t>2025-05-12 12:37:00.000</t>
  </si>
  <si>
    <t>2025-05-14 08:51:00.000</t>
  </si>
  <si>
    <t>NKA-059455</t>
  </si>
  <si>
    <t>NKA-059456</t>
  </si>
  <si>
    <t>NKA-059457</t>
  </si>
  <si>
    <t>NKA-059458</t>
  </si>
  <si>
    <t>NKA-059459</t>
  </si>
  <si>
    <t>NKA-059460</t>
  </si>
  <si>
    <t>NKA-059461</t>
  </si>
  <si>
    <t>NKA-059462</t>
  </si>
  <si>
    <t>NKA-059463</t>
  </si>
  <si>
    <t>NKA-059464</t>
  </si>
  <si>
    <t>NKA-059465</t>
  </si>
  <si>
    <t>NKA-059466</t>
  </si>
  <si>
    <t>NKA-059467</t>
  </si>
  <si>
    <t>NKA-059468</t>
  </si>
  <si>
    <t>NKA-059471</t>
  </si>
  <si>
    <t>NKA-059472</t>
  </si>
  <si>
    <t>NKA-059473</t>
  </si>
  <si>
    <t>2025-04-14 18:41:00.000</t>
  </si>
  <si>
    <t>2025-05-01 07:28:00.000</t>
  </si>
  <si>
    <t>NKA-059474</t>
  </si>
  <si>
    <t>2025-04-14 18:42:00.000</t>
  </si>
  <si>
    <t>2025-05-01 07:29:00.000</t>
  </si>
  <si>
    <t>NKA-059475</t>
  </si>
  <si>
    <t>NKA-059476</t>
  </si>
  <si>
    <t>NKA-059477</t>
  </si>
  <si>
    <t>2025-04-09 08:38:00.000</t>
  </si>
  <si>
    <t>NKA-059478</t>
  </si>
  <si>
    <t>2025-04-09 08:37:00.000</t>
  </si>
  <si>
    <t>NKA-059479</t>
  </si>
  <si>
    <t>NKA-059480</t>
  </si>
  <si>
    <t>NKA-059481</t>
  </si>
  <si>
    <t>NKA-059482</t>
  </si>
  <si>
    <t>NKA-059483</t>
  </si>
  <si>
    <t>NKA-059484</t>
  </si>
  <si>
    <t>NKA-059485</t>
  </si>
  <si>
    <t>NKA-059486</t>
  </si>
  <si>
    <t>NKA-059487</t>
  </si>
  <si>
    <t>2025-05-12 09:07:00.000</t>
  </si>
  <si>
    <t>2025-05-20 14:24:00.000</t>
  </si>
  <si>
    <t>NKA-059488</t>
  </si>
  <si>
    <t>2025-05-12 09:06:00.000</t>
  </si>
  <si>
    <t>2025-05-20 14:25:00.000</t>
  </si>
  <si>
    <t>NKA-059489</t>
  </si>
  <si>
    <t>NKA-059490</t>
  </si>
  <si>
    <t>NKA-059491</t>
  </si>
  <si>
    <t>NKA-059492</t>
  </si>
  <si>
    <t>NKA-059493</t>
  </si>
  <si>
    <t>NKA-059494</t>
  </si>
  <si>
    <t>NKA-059495</t>
  </si>
  <si>
    <t>2025-04-29 14:46:00.000</t>
  </si>
  <si>
    <t>2025-05-16 13:04:00.000</t>
  </si>
  <si>
    <t>NKA-059496</t>
  </si>
  <si>
    <t>2025-05-16 13:05:00.000</t>
  </si>
  <si>
    <t>NKA-059497</t>
  </si>
  <si>
    <t>NKA-059498</t>
  </si>
  <si>
    <t>NKA-059499</t>
  </si>
  <si>
    <t>NKA-059500</t>
  </si>
  <si>
    <t>NKA-059501</t>
  </si>
  <si>
    <t>NKA-059502</t>
  </si>
  <si>
    <t>NKA-059503</t>
  </si>
  <si>
    <t>2025-05-13 00:00:00.000</t>
  </si>
  <si>
    <t>NKA-059504</t>
  </si>
  <si>
    <t>NKA-059505</t>
  </si>
  <si>
    <t>NKA-059506</t>
  </si>
  <si>
    <t>NKA-059507</t>
  </si>
  <si>
    <t>NKA-059508</t>
  </si>
  <si>
    <t>NKA-059509</t>
  </si>
  <si>
    <t>NKA-059510</t>
  </si>
  <si>
    <t>NKA-059511</t>
  </si>
  <si>
    <t>NKA-059512</t>
  </si>
  <si>
    <t>NKA-059513</t>
  </si>
  <si>
    <t>NKA-059514</t>
  </si>
  <si>
    <t>NKA-059515</t>
  </si>
  <si>
    <t>NKA-059516</t>
  </si>
  <si>
    <t>NKA-059517</t>
  </si>
  <si>
    <t>NKA-059518</t>
  </si>
  <si>
    <t>NKA-059523</t>
  </si>
  <si>
    <t>NKA-059524</t>
  </si>
  <si>
    <t>NKA-059525</t>
  </si>
  <si>
    <t>NKA-059526</t>
  </si>
  <si>
    <t>NKA-059527</t>
  </si>
  <si>
    <t>NKA-059528</t>
  </si>
  <si>
    <t>NKA-059529</t>
  </si>
  <si>
    <t>NKA-059530</t>
  </si>
  <si>
    <t>NKA-059531</t>
  </si>
  <si>
    <t>NKA-059532</t>
  </si>
  <si>
    <t>NKA-059533</t>
  </si>
  <si>
    <t>NKA-059534</t>
  </si>
  <si>
    <t>NKA-059537</t>
  </si>
  <si>
    <t>NKA-059538</t>
  </si>
  <si>
    <t>NKA-059539</t>
  </si>
  <si>
    <t>NKA-059540</t>
  </si>
  <si>
    <t>NKA-059541</t>
  </si>
  <si>
    <t>2025-05-12 12:10:00.000</t>
  </si>
  <si>
    <t>NKA-059542</t>
  </si>
  <si>
    <t>2025-05-12 12:11:00.000</t>
  </si>
  <si>
    <t>NKA-059543</t>
  </si>
  <si>
    <t>NKA-059544</t>
  </si>
  <si>
    <t>NKA-059545</t>
  </si>
  <si>
    <t>NKA-059546</t>
  </si>
  <si>
    <t>NKA-059547</t>
  </si>
  <si>
    <t>NKA-059548</t>
  </si>
  <si>
    <t>NKA-059549</t>
  </si>
  <si>
    <t>NKA-059550</t>
  </si>
  <si>
    <t>NKA-059551</t>
  </si>
  <si>
    <t>NKA-059552</t>
  </si>
  <si>
    <t>NKA-059553</t>
  </si>
  <si>
    <t>2025-05-23 00:00:00.000</t>
  </si>
  <si>
    <t>NKA-059554</t>
  </si>
  <si>
    <t>NKA-059555</t>
  </si>
  <si>
    <t>NKA-059556</t>
  </si>
  <si>
    <t>NKA-059557</t>
  </si>
  <si>
    <t>NKA-059558</t>
  </si>
  <si>
    <t>NKA-059559</t>
  </si>
  <si>
    <t>NKA-059560</t>
  </si>
  <si>
    <t>NKA-059561</t>
  </si>
  <si>
    <t>NKA-059562</t>
  </si>
  <si>
    <t>NKA-059563</t>
  </si>
  <si>
    <t>NKA-059564</t>
  </si>
  <si>
    <t>NKA-059565</t>
  </si>
  <si>
    <t>NKA-059566</t>
  </si>
  <si>
    <t>NKA-059567</t>
  </si>
  <si>
    <t>NKA-059568</t>
  </si>
  <si>
    <t>NKA-059571</t>
  </si>
  <si>
    <t>NKA-059572</t>
  </si>
  <si>
    <t>NKA-059573</t>
  </si>
  <si>
    <t>2025-04-30 10:19:00.000</t>
  </si>
  <si>
    <t>2025-05-21 14:10:00.000</t>
  </si>
  <si>
    <t>NKA-059574</t>
  </si>
  <si>
    <t>2025-04-30 10:20:00.000</t>
  </si>
  <si>
    <t>NKA-059575</t>
  </si>
  <si>
    <t>NKA-059576</t>
  </si>
  <si>
    <t>NKA-059577</t>
  </si>
  <si>
    <t>NKA-059578</t>
  </si>
  <si>
    <t>NKA-059579</t>
  </si>
  <si>
    <t>NKA-059580</t>
  </si>
  <si>
    <t>NKA-059581</t>
  </si>
  <si>
    <t>NKA-059582</t>
  </si>
  <si>
    <t>NKA-059583</t>
  </si>
  <si>
    <t>2025-05-14 08:49:00.000</t>
  </si>
  <si>
    <t>NKA-059584</t>
  </si>
  <si>
    <t>NKA-059585</t>
  </si>
  <si>
    <t>NKA-059586</t>
  </si>
  <si>
    <t>NKA-059589</t>
  </si>
  <si>
    <t>NKA-059590</t>
  </si>
  <si>
    <t>NKA-059591</t>
  </si>
  <si>
    <t>2025-04-30 10:51:00.000</t>
  </si>
  <si>
    <t>2025-05-19 13:35:00.000</t>
  </si>
  <si>
    <t>NKA-059592</t>
  </si>
  <si>
    <t>2025-05-19 13:36:00.000</t>
  </si>
  <si>
    <t>NKA-059593</t>
  </si>
  <si>
    <t>NKA-059594</t>
  </si>
  <si>
    <t>NKA-059595</t>
  </si>
  <si>
    <t>NKA-059596</t>
  </si>
  <si>
    <t>NKA-059597</t>
  </si>
  <si>
    <t>2025-04-30 10:26:00.000</t>
  </si>
  <si>
    <t>NKA-059598</t>
  </si>
  <si>
    <t>NKA-059599</t>
  </si>
  <si>
    <t>NKA-059600</t>
  </si>
  <si>
    <t>NKA-059601</t>
  </si>
  <si>
    <t>NKA-059602</t>
  </si>
  <si>
    <t>NKA-059603</t>
  </si>
  <si>
    <t>2025-05-01 09:47:00.000</t>
  </si>
  <si>
    <t>2025-05-06 10:15:00.000</t>
  </si>
  <si>
    <t>NKA-059604</t>
  </si>
  <si>
    <t>2025-05-01 09:48:00.000</t>
  </si>
  <si>
    <t>2025-05-06 10:16:00.000</t>
  </si>
  <si>
    <t>NKA-059605</t>
  </si>
  <si>
    <t>NKA-059606</t>
  </si>
  <si>
    <t>NKA-059607</t>
  </si>
  <si>
    <t>2025-04-28 12:49:00.000</t>
  </si>
  <si>
    <t>2025-05-01 13:48:00.000</t>
  </si>
  <si>
    <t>NKA-059608</t>
  </si>
  <si>
    <t>2025-04-28 12:48:00.000</t>
  </si>
  <si>
    <t>2025-05-01 13:49:00.000</t>
  </si>
  <si>
    <t>NKA-059609</t>
  </si>
  <si>
    <t>NKA-059610</t>
  </si>
  <si>
    <t>NKA-059611</t>
  </si>
  <si>
    <t>NKA-059612</t>
  </si>
  <si>
    <t>NKA-059613</t>
  </si>
  <si>
    <t>2025-05-06 10:35:00.000</t>
  </si>
  <si>
    <t>2025-05-19 10:35:00.000</t>
  </si>
  <si>
    <t>NKA-059614</t>
  </si>
  <si>
    <t>2025-05-06 10:36:00.000</t>
  </si>
  <si>
    <t>2025-05-19 10:36:00.000</t>
  </si>
  <si>
    <t>NKA-059617</t>
  </si>
  <si>
    <t>NKA-059618</t>
  </si>
  <si>
    <t>NKA-059619</t>
  </si>
  <si>
    <t>NKA-059620</t>
  </si>
  <si>
    <t>NKA-059621</t>
  </si>
  <si>
    <t>NKA-059622</t>
  </si>
  <si>
    <t>NKA-059623</t>
  </si>
  <si>
    <t>NKA-059624</t>
  </si>
  <si>
    <t>NKA-059625</t>
  </si>
  <si>
    <t>2025-04-03 13:05:00.000</t>
  </si>
  <si>
    <t>2025-04-25 09:53:00.000</t>
  </si>
  <si>
    <t>NKA-059626</t>
  </si>
  <si>
    <t>NKA-059627</t>
  </si>
  <si>
    <t>NKA-059628</t>
  </si>
  <si>
    <t>NKA-059629</t>
  </si>
  <si>
    <t>NKA-059630</t>
  </si>
  <si>
    <t>NKA-059631</t>
  </si>
  <si>
    <t>NKA-059632</t>
  </si>
  <si>
    <t>NKA-059635</t>
  </si>
  <si>
    <t>2025-03-11</t>
  </si>
  <si>
    <t>2025-03-13 12:51:00.000</t>
  </si>
  <si>
    <t>2025-03-27 10:51:00.000</t>
  </si>
  <si>
    <t>NKA-059636</t>
  </si>
  <si>
    <t>105410</t>
  </si>
  <si>
    <t>NKA-060548</t>
  </si>
  <si>
    <t>2025-05-01 07:40:00.000</t>
  </si>
  <si>
    <t>NKA-060549</t>
  </si>
  <si>
    <t>105699</t>
  </si>
  <si>
    <t>NKA-060803</t>
  </si>
  <si>
    <t>NKA-060804</t>
  </si>
  <si>
    <t>105709</t>
  </si>
  <si>
    <t>NKA-059469</t>
  </si>
  <si>
    <t>2025-04-07 14:41:00.000</t>
  </si>
  <si>
    <t>NKA-059470</t>
  </si>
  <si>
    <t>2025-04-07 14:42:00.000</t>
  </si>
  <si>
    <t>NKA-059519</t>
  </si>
  <si>
    <t>2025-04-09 09:52:00.000</t>
  </si>
  <si>
    <t>2025-04-24 08:29:00.000</t>
  </si>
  <si>
    <t>NKA-059520</t>
  </si>
  <si>
    <t>2025-04-09 09:53:00.000</t>
  </si>
  <si>
    <t>2025-04-24 08:28:00.000</t>
  </si>
  <si>
    <t>NKA-059521</t>
  </si>
  <si>
    <t>NKA-059522</t>
  </si>
  <si>
    <t>NKA-059535</t>
  </si>
  <si>
    <t>NKA-059536</t>
  </si>
  <si>
    <t>NKA-059569</t>
  </si>
  <si>
    <t>2025-04-14 20:39:00.000</t>
  </si>
  <si>
    <t>2025-04-30 12:40:00.000</t>
  </si>
  <si>
    <t>NKA-059570</t>
  </si>
  <si>
    <t>2025-04-14 20:41:00.000</t>
  </si>
  <si>
    <t>2025-04-30 12:41:00.000</t>
  </si>
  <si>
    <t>NKA-059587</t>
  </si>
  <si>
    <t>2025-04-09 11:44:00.000</t>
  </si>
  <si>
    <t>2025-04-24 13:04:00.000</t>
  </si>
  <si>
    <t>NKA-059588</t>
  </si>
  <si>
    <t>2025-04-09 11:45:00.000</t>
  </si>
  <si>
    <t>NKA-059615</t>
  </si>
  <si>
    <t>NKA-059616</t>
  </si>
  <si>
    <t>NKA-059633</t>
  </si>
  <si>
    <t>2025-03-13 12:49:00.000</t>
  </si>
  <si>
    <t>2025-03-27 10:50:00.000</t>
  </si>
  <si>
    <t>NKA-059634</t>
  </si>
  <si>
    <t>NKA-059637</t>
  </si>
  <si>
    <t>2025-03-12 08:34:00.000</t>
  </si>
  <si>
    <t>2025-03-28 14:01:00.000</t>
  </si>
  <si>
    <t>NKA-059638</t>
  </si>
  <si>
    <t>2025-03-28 11:13:00.000</t>
  </si>
  <si>
    <t>2025-04-03 12:26:00.000</t>
  </si>
  <si>
    <t>NKA-059639</t>
  </si>
  <si>
    <t>2025-04-03 13:53:00.000</t>
  </si>
  <si>
    <t>2025-04-07 12:58:00.000</t>
  </si>
  <si>
    <t>NKA-059640</t>
  </si>
  <si>
    <t>2025-04-03 13:54:00.000</t>
  </si>
  <si>
    <t>2025-04-07 13:38:00.000</t>
  </si>
  <si>
    <t>Light Brick A/S</t>
  </si>
  <si>
    <t>105384</t>
  </si>
  <si>
    <t>NKA-044433</t>
  </si>
  <si>
    <t>2022-08-05</t>
  </si>
  <si>
    <t>2022-08-12 08:24:00.000</t>
  </si>
  <si>
    <t>2022-08-12 08:23:00.000</t>
  </si>
  <si>
    <t>Lokaltog A/S</t>
  </si>
  <si>
    <t>101174-010</t>
  </si>
  <si>
    <t>C31138-1130914-01</t>
  </si>
  <si>
    <t>101174-010-001</t>
  </si>
  <si>
    <t>Camilla Villumsen Kaimer</t>
  </si>
  <si>
    <t>2024-11-07</t>
  </si>
  <si>
    <t>2025-02-17</t>
  </si>
  <si>
    <t>C31138-1130920-01</t>
  </si>
  <si>
    <t>101174-010-007</t>
  </si>
  <si>
    <t>C31138-1130921-01</t>
  </si>
  <si>
    <t>101174-010-008</t>
  </si>
  <si>
    <t>MAERSK A/S</t>
  </si>
  <si>
    <t>107525-005</t>
  </si>
  <si>
    <t>C36565-1135209-01</t>
  </si>
  <si>
    <t>107525-005-001</t>
  </si>
  <si>
    <t>2025-06-11</t>
  </si>
  <si>
    <t>C36565-1135211-01</t>
  </si>
  <si>
    <t>107525-005-003</t>
  </si>
  <si>
    <t>Magleby Efterskole S/I</t>
  </si>
  <si>
    <t>105540</t>
  </si>
  <si>
    <t>NKA-010524</t>
  </si>
  <si>
    <t>Meyers A/S</t>
  </si>
  <si>
    <t>105620</t>
  </si>
  <si>
    <t>NKA-060667</t>
  </si>
  <si>
    <t>Molslinjen A/S</t>
  </si>
  <si>
    <t>104668</t>
  </si>
  <si>
    <t>NKA-059995</t>
  </si>
  <si>
    <t>2025-04-24 09:08:00.000</t>
  </si>
  <si>
    <t>2025-05-07 13:14:00.000</t>
  </si>
  <si>
    <t>Munck Havne &amp; Anlæg A/S</t>
  </si>
  <si>
    <t>104526</t>
  </si>
  <si>
    <t>NKA-060249</t>
  </si>
  <si>
    <t>Missing Service Gateway ordre in BO</t>
  </si>
  <si>
    <t>Næstved Kommune</t>
  </si>
  <si>
    <t>79364</t>
  </si>
  <si>
    <t>NKA-006801</t>
  </si>
  <si>
    <t>2014-01-22</t>
  </si>
  <si>
    <t>2014-03-07</t>
  </si>
  <si>
    <t>NKA-007204</t>
  </si>
  <si>
    <t>2014-03-24</t>
  </si>
  <si>
    <t>NSW-041184</t>
  </si>
  <si>
    <t>NSW-041185</t>
  </si>
  <si>
    <t>Nagel Danmark A/S</t>
  </si>
  <si>
    <t>98152</t>
  </si>
  <si>
    <t>NKA-056844</t>
  </si>
  <si>
    <t>2024-11-01</t>
  </si>
  <si>
    <t>2025-04-08 13:27:00.000</t>
  </si>
  <si>
    <t>2025-05-09 10:22:00.000</t>
  </si>
  <si>
    <t>NKA-056845</t>
  </si>
  <si>
    <t>2025-04-08 13:29:00.000</t>
  </si>
  <si>
    <t>2025-05-09 11:51:00.000</t>
  </si>
  <si>
    <t>Naviair</t>
  </si>
  <si>
    <t>103690-003</t>
  </si>
  <si>
    <t>C33271-1136120-01</t>
  </si>
  <si>
    <t>103690-003-001</t>
  </si>
  <si>
    <t>2025-08-06</t>
  </si>
  <si>
    <t>C33271-1136122-01</t>
  </si>
  <si>
    <t>103690-003-003</t>
  </si>
  <si>
    <t>C33271-1136124-01</t>
  </si>
  <si>
    <t>103690-003-005</t>
  </si>
  <si>
    <t>C33271-1136126-01</t>
  </si>
  <si>
    <t>103690-003-007</t>
  </si>
  <si>
    <t>C33271-1136128-01</t>
  </si>
  <si>
    <t>103690-003-009</t>
  </si>
  <si>
    <t>C33271-1136130-01</t>
  </si>
  <si>
    <t>103690-003-011</t>
  </si>
  <si>
    <t>Awaiting TDC</t>
  </si>
  <si>
    <t>NCC Danmark A/S</t>
  </si>
  <si>
    <t>101119-042</t>
  </si>
  <si>
    <t>C31083-1135942-01</t>
  </si>
  <si>
    <t>101119-042-001</t>
  </si>
  <si>
    <t>2025-06-26</t>
  </si>
  <si>
    <t>C31083-1135943-01</t>
  </si>
  <si>
    <t>101119-042-002</t>
  </si>
  <si>
    <t>Pending delivery date from GC NO</t>
  </si>
  <si>
    <t>Nellemann Holding AS</t>
  </si>
  <si>
    <t>101723</t>
  </si>
  <si>
    <t>NKA-060265</t>
  </si>
  <si>
    <t>NMA-060267</t>
  </si>
  <si>
    <t>NSW-060266</t>
  </si>
  <si>
    <t>Nets Danmark A/S</t>
  </si>
  <si>
    <t>101045-063</t>
  </si>
  <si>
    <t>C31009-1133207-01</t>
  </si>
  <si>
    <t>101045-063-001</t>
  </si>
  <si>
    <t>C31009-1133208-01</t>
  </si>
  <si>
    <t>101045-063-002</t>
  </si>
  <si>
    <t>C31009-1133210-01</t>
  </si>
  <si>
    <t>101045-063-004</t>
  </si>
  <si>
    <t>C31009-1133211-01</t>
  </si>
  <si>
    <t>101045-063-005</t>
  </si>
  <si>
    <t>C31009-1133213-01</t>
  </si>
  <si>
    <t>101045-063-007</t>
  </si>
  <si>
    <t>101045-064</t>
  </si>
  <si>
    <t>C31009-1133295-01</t>
  </si>
  <si>
    <t>101045-064-005</t>
  </si>
  <si>
    <t>2025-02-26</t>
  </si>
  <si>
    <t xml:space="preserve">Kunden ønsker denne haste leveret </t>
  </si>
  <si>
    <t>NIC. CHRISTIANSEN GRUPPEN A/S</t>
  </si>
  <si>
    <t>106520-010</t>
  </si>
  <si>
    <t>C35716-1135836-01</t>
  </si>
  <si>
    <t>106520-010-001</t>
  </si>
  <si>
    <t>Lav prioritet hos kunden</t>
  </si>
  <si>
    <t>C35716-1135838-01</t>
  </si>
  <si>
    <t>106520-010-003</t>
  </si>
  <si>
    <t>NIRAS A/S</t>
  </si>
  <si>
    <t>100351</t>
  </si>
  <si>
    <t>NKA-057331</t>
  </si>
  <si>
    <t>2024-02-13</t>
  </si>
  <si>
    <t>2025-02-20 09:56:00.000</t>
  </si>
  <si>
    <t>NKA-057332</t>
  </si>
  <si>
    <t>2025-03-27 11:46:00.000</t>
  </si>
  <si>
    <t>2024-02-14</t>
  </si>
  <si>
    <t>Norddjurs Kommune</t>
  </si>
  <si>
    <t>77244</t>
  </si>
  <si>
    <t>NKA-022194</t>
  </si>
  <si>
    <t>NSW-039758</t>
  </si>
  <si>
    <t>NETTEAM</t>
  </si>
  <si>
    <t>Nordstern ApS</t>
  </si>
  <si>
    <t>104653</t>
  </si>
  <si>
    <t>NBM-057421</t>
  </si>
  <si>
    <t>Normal A/S</t>
  </si>
  <si>
    <t>105830</t>
  </si>
  <si>
    <t>NKA-060820</t>
  </si>
  <si>
    <t>2025-05-23 10:56:00.000</t>
  </si>
  <si>
    <t>awaiting permission to use 3P cable tunnel</t>
  </si>
  <si>
    <t>Novo Nordisk A/S</t>
  </si>
  <si>
    <t>100573</t>
  </si>
  <si>
    <t>NDD-057468</t>
  </si>
  <si>
    <t>NKA-057467</t>
  </si>
  <si>
    <t>102632</t>
  </si>
  <si>
    <t>NDD-059037</t>
  </si>
  <si>
    <t>2025-09-12</t>
  </si>
  <si>
    <t>NDD-059038</t>
  </si>
  <si>
    <t>NKA-059035</t>
  </si>
  <si>
    <t>2025-04-07 14:45:00.000</t>
  </si>
  <si>
    <t>2025-05-26 13:07:00.000</t>
  </si>
  <si>
    <t>NKA-059036</t>
  </si>
  <si>
    <t>2025-05-01 12:37:00.000</t>
  </si>
  <si>
    <t>2025-05-26 13:08:00.000</t>
  </si>
  <si>
    <t>2025-09-05</t>
  </si>
  <si>
    <t>102754</t>
  </si>
  <si>
    <t>NSF-059181</t>
  </si>
  <si>
    <t>2025-04-02 10:35:00.000</t>
  </si>
  <si>
    <t>2025-04-02 10:36:00.000</t>
  </si>
  <si>
    <t>NSF-059182</t>
  </si>
  <si>
    <t>2025-04-02 10:59:00.000</t>
  </si>
  <si>
    <t>NSF-059183</t>
  </si>
  <si>
    <t>NSF-059184</t>
  </si>
  <si>
    <t>2025-04-02 11:00:00.000</t>
  </si>
  <si>
    <t>NSF-059185</t>
  </si>
  <si>
    <t>2025-04-02 10:37:00.000</t>
  </si>
  <si>
    <t>NSF-059186</t>
  </si>
  <si>
    <t>NSF-059187</t>
  </si>
  <si>
    <t>2025-04-02 10:38:00.000</t>
  </si>
  <si>
    <t>NSF-059188</t>
  </si>
  <si>
    <t>2025-04-02 11:01:00.000</t>
  </si>
  <si>
    <t>NSF-059189</t>
  </si>
  <si>
    <t>2025-04-02 10:39:00.000</t>
  </si>
  <si>
    <t>NSF-059190</t>
  </si>
  <si>
    <t>2025-04-02 11:02:00.000</t>
  </si>
  <si>
    <t>NSF-059191</t>
  </si>
  <si>
    <t>NSF-059192</t>
  </si>
  <si>
    <t>2025-04-02 11:34:00.000</t>
  </si>
  <si>
    <t>NSF-059193</t>
  </si>
  <si>
    <t>2025-04-02 10:41:00.000</t>
  </si>
  <si>
    <t>NSF-059194</t>
  </si>
  <si>
    <t>2025-04-02 13:28:00.000</t>
  </si>
  <si>
    <t>2025-04-02 13:29:00.000</t>
  </si>
  <si>
    <t>NSF-059195</t>
  </si>
  <si>
    <t>2025-04-02 10:42:00.000</t>
  </si>
  <si>
    <t>NSF-059196</t>
  </si>
  <si>
    <t>NSF-059197</t>
  </si>
  <si>
    <t>2025-04-02 10:43:00.000</t>
  </si>
  <si>
    <t>NSF-059198</t>
  </si>
  <si>
    <t>2025-04-02 13:30:00.000</t>
  </si>
  <si>
    <t>NSF-059199</t>
  </si>
  <si>
    <t>NSF-059200</t>
  </si>
  <si>
    <t>NSF-059201</t>
  </si>
  <si>
    <t>2025-04-02 10:44:00.000</t>
  </si>
  <si>
    <t>2025-04-02 10:45:00.000</t>
  </si>
  <si>
    <t>NSF-059202</t>
  </si>
  <si>
    <t>2025-04-02 13:31:00.000</t>
  </si>
  <si>
    <t>NSF-059203</t>
  </si>
  <si>
    <t>2025-04-02 10:49:00.000</t>
  </si>
  <si>
    <t>2025-04-02 10:50:00.000</t>
  </si>
  <si>
    <t>NSF-059204</t>
  </si>
  <si>
    <t>2025-04-02 13:32:00.000</t>
  </si>
  <si>
    <t>NSF-059205</t>
  </si>
  <si>
    <t>NSF-059206</t>
  </si>
  <si>
    <t>2025-04-02 13:33:00.000</t>
  </si>
  <si>
    <t>NSF-059207</t>
  </si>
  <si>
    <t>2025-04-02 10:51:00.000</t>
  </si>
  <si>
    <t>NSF-059208</t>
  </si>
  <si>
    <t>2025-04-02 13:34:00.000</t>
  </si>
  <si>
    <t>NSF-059209</t>
  </si>
  <si>
    <t>2025-04-02 10:52:00.000</t>
  </si>
  <si>
    <t>NSF-059210</t>
  </si>
  <si>
    <t>2025-04-02 13:35:00.000</t>
  </si>
  <si>
    <t>NSF-059211</t>
  </si>
  <si>
    <t>NSF-059212</t>
  </si>
  <si>
    <t>NSF-059213</t>
  </si>
  <si>
    <t>2025-04-02 10:53:00.000</t>
  </si>
  <si>
    <t>NSF-059214</t>
  </si>
  <si>
    <t>2025-04-02 13:41:00.000</t>
  </si>
  <si>
    <t>2025-04-02 13:42:00.000</t>
  </si>
  <si>
    <t>NSF-059215</t>
  </si>
  <si>
    <t>2025-04-02 10:56:00.000</t>
  </si>
  <si>
    <t>NSF-059216</t>
  </si>
  <si>
    <t>104162-014</t>
  </si>
  <si>
    <t>F33710-1123338-01</t>
  </si>
  <si>
    <t>104162-014-012</t>
  </si>
  <si>
    <t>2024-06-07</t>
  </si>
  <si>
    <t>2023-11-24</t>
  </si>
  <si>
    <t>Awaitng building completion</t>
  </si>
  <si>
    <t>95116</t>
  </si>
  <si>
    <t>NDD-053971</t>
  </si>
  <si>
    <t>2024-05-22</t>
  </si>
  <si>
    <t>NKA-053970</t>
  </si>
  <si>
    <t>2024-04-09</t>
  </si>
  <si>
    <t>2024-05-28 14:41:00.000</t>
  </si>
  <si>
    <t>2024-04-15 13:22:00.000</t>
  </si>
  <si>
    <t>2024-05-03</t>
  </si>
  <si>
    <t>96292</t>
  </si>
  <si>
    <t>NDD-051424</t>
  </si>
  <si>
    <t>NDD-057882</t>
  </si>
  <si>
    <t>NKA-051423</t>
  </si>
  <si>
    <t>2024-03-22 07:55:00.000</t>
  </si>
  <si>
    <t>2024-04-26</t>
  </si>
  <si>
    <t>96443</t>
  </si>
  <si>
    <t>NDD-054872</t>
  </si>
  <si>
    <t>2024-11-29</t>
  </si>
  <si>
    <t>2025-01-16</t>
  </si>
  <si>
    <t>2025-02-05 00:00:00.000</t>
  </si>
  <si>
    <t>On Hold</t>
  </si>
  <si>
    <t>NDD-054873</t>
  </si>
  <si>
    <t>NKA-054870</t>
  </si>
  <si>
    <t>2024-06-28</t>
  </si>
  <si>
    <t>2024-09-04 11:04:00.000</t>
  </si>
  <si>
    <t>NKA-054871</t>
  </si>
  <si>
    <t>2024-09-04 11:03:00.000</t>
  </si>
  <si>
    <t>98917</t>
  </si>
  <si>
    <t>NDD-057021</t>
  </si>
  <si>
    <t>NDD-057022</t>
  </si>
  <si>
    <t>NKA-057019</t>
  </si>
  <si>
    <t>2024-11-06</t>
  </si>
  <si>
    <t>2024-11-13 15:44:00.000</t>
  </si>
  <si>
    <t>2024-11-15 13:15:00.000</t>
  </si>
  <si>
    <t>NKA-057020</t>
  </si>
  <si>
    <t>2024-11-19 09:55:00.000</t>
  </si>
  <si>
    <t>Novozymes A/S</t>
  </si>
  <si>
    <t>103672-023</t>
  </si>
  <si>
    <t>F33253-1136086-01</t>
  </si>
  <si>
    <t>103672-023-003</t>
  </si>
  <si>
    <t>Nymølle Stenindustrier A/S</t>
  </si>
  <si>
    <t>102906</t>
  </si>
  <si>
    <t>NKA-059045</t>
  </si>
  <si>
    <t>NML-059044</t>
  </si>
  <si>
    <t>Pending delivery date.</t>
  </si>
  <si>
    <t>Per Aarsleff A/S</t>
  </si>
  <si>
    <t>105735</t>
  </si>
  <si>
    <t>NKA-060729</t>
  </si>
  <si>
    <t>Q-Park Operations Denmark A/S</t>
  </si>
  <si>
    <t>103570</t>
  </si>
  <si>
    <t>NKA-060274</t>
  </si>
  <si>
    <t>2025-05-15 09:51:00.000</t>
  </si>
  <si>
    <t>2025-11-28</t>
  </si>
  <si>
    <t>2025-12-01</t>
  </si>
  <si>
    <t>2025-12-05</t>
  </si>
  <si>
    <t>NKA-060276</t>
  </si>
  <si>
    <t>NKA-060278</t>
  </si>
  <si>
    <t>NKA-060280</t>
  </si>
  <si>
    <t>2025-04-08</t>
  </si>
  <si>
    <t>2025-05-02 13:30:00.000</t>
  </si>
  <si>
    <t>2025-05-14 09:02:00.000</t>
  </si>
  <si>
    <t>NKA-060282</t>
  </si>
  <si>
    <t>2025-05-16 10:08:00.000</t>
  </si>
  <si>
    <t>NKA-060284</t>
  </si>
  <si>
    <t>2025-05-14 13:57:00.000</t>
  </si>
  <si>
    <t>2025-05-20 08:54:00.000</t>
  </si>
  <si>
    <t>NKA-060286</t>
  </si>
  <si>
    <t>2025-09-26</t>
  </si>
  <si>
    <t>NKA-060288</t>
  </si>
  <si>
    <t>NKA-060290</t>
  </si>
  <si>
    <t>NKA-060292</t>
  </si>
  <si>
    <t>NKA-060294</t>
  </si>
  <si>
    <t>NML-060275</t>
  </si>
  <si>
    <t>NML-060277</t>
  </si>
  <si>
    <t>NML-060279</t>
  </si>
  <si>
    <t>NML-060281</t>
  </si>
  <si>
    <t>NML-060283</t>
  </si>
  <si>
    <t>NML-060285</t>
  </si>
  <si>
    <t>NML-060287</t>
  </si>
  <si>
    <t>NML-060289</t>
  </si>
  <si>
    <t>NML-060291</t>
  </si>
  <si>
    <t>NML-060293</t>
  </si>
  <si>
    <t>NML-060295</t>
  </si>
  <si>
    <t>Region Midtjylland</t>
  </si>
  <si>
    <t>100464-018</t>
  </si>
  <si>
    <t>C30130-1136192-01</t>
  </si>
  <si>
    <t>100464-018-003</t>
  </si>
  <si>
    <t>Region Sjælland</t>
  </si>
  <si>
    <t>92989</t>
  </si>
  <si>
    <t>NGF-052964</t>
  </si>
  <si>
    <t>2025-01-10 12:15:00.000</t>
  </si>
  <si>
    <t>2025-01-24 09:45:00.000</t>
  </si>
  <si>
    <t>2024-01-22</t>
  </si>
  <si>
    <t>Region Syddanmark</t>
  </si>
  <si>
    <t>100730-063</t>
  </si>
  <si>
    <t>C30693-1109649-01</t>
  </si>
  <si>
    <t>100730-063-001</t>
  </si>
  <si>
    <t>2022-10-01</t>
  </si>
  <si>
    <t>C30693-1109650-01</t>
  </si>
  <si>
    <t>100730-063-002</t>
  </si>
  <si>
    <t>100730-079</t>
  </si>
  <si>
    <t>C30693-1134744-01</t>
  </si>
  <si>
    <t>100730-079-001</t>
  </si>
  <si>
    <t>C30693-1134746-01</t>
  </si>
  <si>
    <t>100730-079-003</t>
  </si>
  <si>
    <t>105413</t>
  </si>
  <si>
    <t>NKA-060524</t>
  </si>
  <si>
    <t>Roskilde Kommune</t>
  </si>
  <si>
    <t>102148</t>
  </si>
  <si>
    <t>NKA-001880</t>
  </si>
  <si>
    <t>2025-05-02 13:40:00.000</t>
  </si>
  <si>
    <t>2025-05-07 10:20:00.000</t>
  </si>
  <si>
    <t>NKA-019998</t>
  </si>
  <si>
    <t>Røverkøb A/S</t>
  </si>
  <si>
    <t>105266</t>
  </si>
  <si>
    <t>NKA-060649</t>
  </si>
  <si>
    <t>NKA-060650</t>
  </si>
  <si>
    <t>NKA-060651</t>
  </si>
  <si>
    <t>NKA-060652</t>
  </si>
  <si>
    <t>NKA-060653</t>
  </si>
  <si>
    <t>NKA-060654</t>
  </si>
  <si>
    <t>NKA-060655</t>
  </si>
  <si>
    <t>NKA-060656</t>
  </si>
  <si>
    <t>NKA-060657</t>
  </si>
  <si>
    <t>NKA-060658</t>
  </si>
  <si>
    <t>NKA-060659</t>
  </si>
  <si>
    <t>NKA-060660</t>
  </si>
  <si>
    <t>NKA-060661</t>
  </si>
  <si>
    <t>NKA-060662</t>
  </si>
  <si>
    <t>NKA-060663</t>
  </si>
  <si>
    <t>NKA-060664</t>
  </si>
  <si>
    <t>NKA-060665</t>
  </si>
  <si>
    <t>NKA-060666</t>
  </si>
  <si>
    <t>Awaits permit from building owner</t>
  </si>
  <si>
    <t>Samsøe &amp; Samsøe Whole Sale ApS</t>
  </si>
  <si>
    <t>80781</t>
  </si>
  <si>
    <t>NKA-042995</t>
  </si>
  <si>
    <t>2022-10-03</t>
  </si>
  <si>
    <t>97292</t>
  </si>
  <si>
    <t>NKA-055088</t>
  </si>
  <si>
    <t>2024-02-19</t>
  </si>
  <si>
    <t>97335</t>
  </si>
  <si>
    <t>NKA-055099</t>
  </si>
  <si>
    <t>2024-06-24</t>
  </si>
  <si>
    <t>ZEN omlægning</t>
  </si>
  <si>
    <t>SDI Media A/S</t>
  </si>
  <si>
    <t>93136</t>
  </si>
  <si>
    <t>NKA-052897</t>
  </si>
  <si>
    <t>2024-01-16</t>
  </si>
  <si>
    <t>2024-01-18 09:32:00.000</t>
  </si>
  <si>
    <t>2024-01-18 09:39:00.000</t>
  </si>
  <si>
    <t>2024-03-15</t>
  </si>
  <si>
    <t>2024-02-09</t>
  </si>
  <si>
    <t xml:space="preserve">OpenNet had internal Delay - refused to inform reason. </t>
  </si>
  <si>
    <t>Semco Maritime A/S</t>
  </si>
  <si>
    <t>101823</t>
  </si>
  <si>
    <t>NKA-058912</t>
  </si>
  <si>
    <t>2025-02-13</t>
  </si>
  <si>
    <t>93328</t>
  </si>
  <si>
    <t>NKA-056039</t>
  </si>
  <si>
    <t>2025-01-08</t>
  </si>
  <si>
    <t>Can't get proper information from customer</t>
  </si>
  <si>
    <t>NKA-056041</t>
  </si>
  <si>
    <t>2025-02-10</t>
  </si>
  <si>
    <t>2025-02-11 11:46:00.000</t>
  </si>
  <si>
    <t>2025-03-05 14:21:00.000</t>
  </si>
  <si>
    <t>NKA-056043</t>
  </si>
  <si>
    <t>2025-03-05 14:47:00.000</t>
  </si>
  <si>
    <t>Miscommunication delaying delivery</t>
  </si>
  <si>
    <t>NKA-056051</t>
  </si>
  <si>
    <t>2024-09-30</t>
  </si>
  <si>
    <t xml:space="preserve">Cancelled </t>
  </si>
  <si>
    <t>NKA-056053</t>
  </si>
  <si>
    <t>Site survey passed on 16/04</t>
  </si>
  <si>
    <t>NKA-056054</t>
  </si>
  <si>
    <t>NKA-056055</t>
  </si>
  <si>
    <t>Skanderborg Kommune</t>
  </si>
  <si>
    <t>100219</t>
  </si>
  <si>
    <t>NKA-057799</t>
  </si>
  <si>
    <t>2024-12-16</t>
  </si>
  <si>
    <t>100962</t>
  </si>
  <si>
    <t>NKA-057798</t>
  </si>
  <si>
    <t>Sluseholmen 7 A/S</t>
  </si>
  <si>
    <t>97750</t>
  </si>
  <si>
    <t>NBM-055817</t>
  </si>
  <si>
    <t>NBM-055818</t>
  </si>
  <si>
    <t>SDWAN not onboarded in provisoning config, but is asked to do it. OBS. sælger lovet expidite uden salg</t>
  </si>
  <si>
    <t>Sol og Strand Feriehusudlejning A/S</t>
  </si>
  <si>
    <t>104712</t>
  </si>
  <si>
    <t>NKA-060021</t>
  </si>
  <si>
    <t>NMA-060020</t>
  </si>
  <si>
    <t>NSW-060019</t>
  </si>
  <si>
    <t>SOLAR A/S</t>
  </si>
  <si>
    <t>103691</t>
  </si>
  <si>
    <t>NKA-059916</t>
  </si>
  <si>
    <t>2025-04-14 10:10:00.000</t>
  </si>
  <si>
    <t>2025-05-05 13:11:00.000</t>
  </si>
  <si>
    <t>NSW-059917</t>
  </si>
  <si>
    <t>Sommerland Sjælland A/S</t>
  </si>
  <si>
    <t>105276</t>
  </si>
  <si>
    <t>NKA-009830</t>
  </si>
  <si>
    <t>2017-12-18</t>
  </si>
  <si>
    <t>Waiting for dates from Fiber</t>
  </si>
  <si>
    <t>Spar Nord Bank A/S</t>
  </si>
  <si>
    <t>100525-117</t>
  </si>
  <si>
    <t>F30221-1136761-01</t>
  </si>
  <si>
    <t>100525-117-001</t>
  </si>
  <si>
    <t>100525-118</t>
  </si>
  <si>
    <t>F30221-1136939-01</t>
  </si>
  <si>
    <t>100525-118-001</t>
  </si>
  <si>
    <t>2025-08-07</t>
  </si>
  <si>
    <t>Staten og Kommunernes Indkøbsservice A/S</t>
  </si>
  <si>
    <t>103085</t>
  </si>
  <si>
    <t>NBM-059303</t>
  </si>
  <si>
    <t>Statens IT</t>
  </si>
  <si>
    <t>102515</t>
  </si>
  <si>
    <t>NKA-058786</t>
  </si>
  <si>
    <t>2025-02-06</t>
  </si>
  <si>
    <t>2025-03-17 11:17:00.000</t>
  </si>
  <si>
    <t>102921</t>
  </si>
  <si>
    <t>NKA-060364</t>
  </si>
  <si>
    <t>Awaits feedback from Sales</t>
  </si>
  <si>
    <t>102971</t>
  </si>
  <si>
    <t>NKA-059157</t>
  </si>
  <si>
    <t>103149</t>
  </si>
  <si>
    <t>NKA-059898</t>
  </si>
  <si>
    <t>On track - no delivery date/deadline, part of a Datacenter solution</t>
  </si>
  <si>
    <t>103184</t>
  </si>
  <si>
    <t>NGF-060061</t>
  </si>
  <si>
    <t>NGF-060062</t>
  </si>
  <si>
    <t>NGF-060063</t>
  </si>
  <si>
    <t>NGF-060064</t>
  </si>
  <si>
    <t>NGF-060065</t>
  </si>
  <si>
    <t>NGF-060066</t>
  </si>
  <si>
    <t>NSF-060059</t>
  </si>
  <si>
    <t>NSF-060060</t>
  </si>
  <si>
    <t>Customer just approved new solution</t>
  </si>
  <si>
    <t>103385</t>
  </si>
  <si>
    <t>NKA-057946</t>
  </si>
  <si>
    <t>2025-02-07 13:04:00.000</t>
  </si>
  <si>
    <t>2025-02-14 13:47:00.000</t>
  </si>
  <si>
    <t>2025-03-04</t>
  </si>
  <si>
    <t>NKA-059775</t>
  </si>
  <si>
    <t>2025-04-25 10:52:00.000</t>
  </si>
  <si>
    <t>2025-05-09 14:13:00.000</t>
  </si>
  <si>
    <t>104610</t>
  </si>
  <si>
    <t>NKA-059970</t>
  </si>
  <si>
    <t>2025-04-02 11:12:00.000</t>
  </si>
  <si>
    <t>2025-05-15 14:28:00.000</t>
  </si>
  <si>
    <t>104656</t>
  </si>
  <si>
    <t>NKA-059925</t>
  </si>
  <si>
    <t>Awating date from 3. part</t>
  </si>
  <si>
    <t>104926</t>
  </si>
  <si>
    <t>NKA-060252</t>
  </si>
  <si>
    <t>NMA-060254</t>
  </si>
  <si>
    <t>NSW-060253</t>
  </si>
  <si>
    <t>105148</t>
  </si>
  <si>
    <t>NKA-060366</t>
  </si>
  <si>
    <t>105711</t>
  </si>
  <si>
    <t>NKA-060693</t>
  </si>
  <si>
    <t>105804</t>
  </si>
  <si>
    <t>NKA-060822</t>
  </si>
  <si>
    <t>2025-05-22 11:53:00.000</t>
  </si>
  <si>
    <t>85895</t>
  </si>
  <si>
    <t>NKA-006121</t>
  </si>
  <si>
    <t>Bonnie Jensen</t>
  </si>
  <si>
    <t>87327</t>
  </si>
  <si>
    <t>NKA-000521</t>
  </si>
  <si>
    <t>NKA-001316</t>
  </si>
  <si>
    <t>NKA-008572</t>
  </si>
  <si>
    <t>NKA-012063</t>
  </si>
  <si>
    <t>NKA-022293</t>
  </si>
  <si>
    <t>NKA-035134</t>
  </si>
  <si>
    <t>90910</t>
  </si>
  <si>
    <t>NKA-011368</t>
  </si>
  <si>
    <t>Afventer status og datoer fra 3.part</t>
  </si>
  <si>
    <t>Stevns Kommune</t>
  </si>
  <si>
    <t>98576</t>
  </si>
  <si>
    <t>NKA-056300</t>
  </si>
  <si>
    <t>NSW-056301</t>
  </si>
  <si>
    <t>Sund &amp; Bælt Holding A/S</t>
  </si>
  <si>
    <t>82790</t>
  </si>
  <si>
    <t>NKA-041907</t>
  </si>
  <si>
    <t>Oliver Mariager</t>
  </si>
  <si>
    <t>NKA-046742</t>
  </si>
  <si>
    <t>Just startet</t>
  </si>
  <si>
    <t>Sydbank A/S</t>
  </si>
  <si>
    <t>104165-012</t>
  </si>
  <si>
    <t>C33713-1136323-01</t>
  </si>
  <si>
    <t>104165-012-001</t>
  </si>
  <si>
    <t>2025-07-09</t>
  </si>
  <si>
    <t>C33713-1136325-01</t>
  </si>
  <si>
    <t>104165-012-003</t>
  </si>
  <si>
    <t>Syddansk Erhvervsskole</t>
  </si>
  <si>
    <t>103009</t>
  </si>
  <si>
    <t>NDD-059299</t>
  </si>
  <si>
    <t>NKA-059298</t>
  </si>
  <si>
    <t>2025-03-06 09:46:00.000</t>
  </si>
  <si>
    <t>104736</t>
  </si>
  <si>
    <t>NKA-010125</t>
  </si>
  <si>
    <t>On track, installation uge 24</t>
  </si>
  <si>
    <t>105422</t>
  </si>
  <si>
    <t>NKA-060523</t>
  </si>
  <si>
    <t>2025-04-30 10:15:00.000</t>
  </si>
  <si>
    <t>105892</t>
  </si>
  <si>
    <t>NKA-060850</t>
  </si>
  <si>
    <t>Syddansk Universitet (university Of Southern Denmark)</t>
  </si>
  <si>
    <t>100964-007</t>
  </si>
  <si>
    <t>F30928-1135939-01</t>
  </si>
  <si>
    <t>100964-007-001</t>
  </si>
  <si>
    <t>100964-008</t>
  </si>
  <si>
    <t>F30928-1136815-01</t>
  </si>
  <si>
    <t>100964-008-001</t>
  </si>
  <si>
    <t>Søstrene Grenes Import A/S</t>
  </si>
  <si>
    <t>100998-028</t>
  </si>
  <si>
    <t>C30962-1135204-01</t>
  </si>
  <si>
    <t>100998-028-001</t>
  </si>
  <si>
    <t>C30962-1135206-01</t>
  </si>
  <si>
    <t>100998-028-003</t>
  </si>
  <si>
    <t>T HANSEN GRUPPEN A/S</t>
  </si>
  <si>
    <t>103415</t>
  </si>
  <si>
    <t>NKA-059743</t>
  </si>
  <si>
    <t>2025-04-10 11:00:00.000</t>
  </si>
  <si>
    <t>2025-05-05 14:44:00.000</t>
  </si>
  <si>
    <t>NMA-059745</t>
  </si>
  <si>
    <t>NSF-059746</t>
  </si>
  <si>
    <t>2025-04-10 10:49:00.000</t>
  </si>
  <si>
    <t>2025-05-07 10:42:00.000</t>
  </si>
  <si>
    <t>NSW-059744</t>
  </si>
  <si>
    <t>103609</t>
  </si>
  <si>
    <t>NKA-059877</t>
  </si>
  <si>
    <t>2025-10-24</t>
  </si>
  <si>
    <t>NMA-059879</t>
  </si>
  <si>
    <t>NSW-059878</t>
  </si>
  <si>
    <t>Waiting for installation date</t>
  </si>
  <si>
    <t>104597</t>
  </si>
  <si>
    <t>NKA-060269</t>
  </si>
  <si>
    <t>Waiting for installation and fiber from GC NO</t>
  </si>
  <si>
    <t>NKA-060270</t>
  </si>
  <si>
    <t>NMA-060272</t>
  </si>
  <si>
    <t>NSW-060271</t>
  </si>
  <si>
    <t>NSW-060273</t>
  </si>
  <si>
    <t>3.2.2 Pending internal 3rd party: GC Sweden</t>
  </si>
  <si>
    <t>105700</t>
  </si>
  <si>
    <t>NKA-060750</t>
  </si>
  <si>
    <t>NMA-060752</t>
  </si>
  <si>
    <t>NSW-060751</t>
  </si>
  <si>
    <t>105701</t>
  </si>
  <si>
    <t>NKA-060753</t>
  </si>
  <si>
    <t>NMA-060755</t>
  </si>
  <si>
    <t>NSW-060754</t>
  </si>
  <si>
    <t>105726</t>
  </si>
  <si>
    <t>NKA-040716</t>
  </si>
  <si>
    <t>2022-03-02</t>
  </si>
  <si>
    <t>2022-03-25</t>
  </si>
  <si>
    <t>NKA-060748</t>
  </si>
  <si>
    <t>2025-05-19 13:09:00.000</t>
  </si>
  <si>
    <t>2025-05-26 10:55:00.000</t>
  </si>
  <si>
    <t>NMA-040718</t>
  </si>
  <si>
    <t>NSW-040717</t>
  </si>
  <si>
    <t>NSW-060749</t>
  </si>
  <si>
    <t>Waiting for new vendor</t>
  </si>
  <si>
    <t>Techcollege</t>
  </si>
  <si>
    <t>105617</t>
  </si>
  <si>
    <t>NKA-060635</t>
  </si>
  <si>
    <t>Waiting for service windows and tests</t>
  </si>
  <si>
    <t>91284</t>
  </si>
  <si>
    <t>NKA-001435</t>
  </si>
  <si>
    <t>2024-02-28</t>
  </si>
  <si>
    <t>2024-03-01 09:04:00.000</t>
  </si>
  <si>
    <t>2024-03-04 15:38:00.000</t>
  </si>
  <si>
    <t>2024-12-09</t>
  </si>
  <si>
    <t>NKA-020212</t>
  </si>
  <si>
    <t>2017-04-18</t>
  </si>
  <si>
    <t>2017-08-17 14:00:00.000</t>
  </si>
  <si>
    <t>2017-10-31</t>
  </si>
  <si>
    <t xml:space="preserve">Awaiting redoc from provisioning </t>
  </si>
  <si>
    <t>The UK Branch Office of Awaze A/S (UC )</t>
  </si>
  <si>
    <t>107596-003</t>
  </si>
  <si>
    <t>C36620-1135708-01</t>
  </si>
  <si>
    <t>107596-003-001</t>
  </si>
  <si>
    <t>C36620-1135709-01</t>
  </si>
  <si>
    <t>107596-003-002</t>
  </si>
  <si>
    <t>C36620-1135710-01</t>
  </si>
  <si>
    <t>107596-003-003</t>
  </si>
  <si>
    <t>C36620-1135711-01</t>
  </si>
  <si>
    <t>107596-003-004</t>
  </si>
  <si>
    <t>C36620-1135712-01</t>
  </si>
  <si>
    <t>107596-003-005</t>
  </si>
  <si>
    <t>C36620-1135713-01</t>
  </si>
  <si>
    <t>107596-003-006</t>
  </si>
  <si>
    <t>C36620-1135714-01</t>
  </si>
  <si>
    <t>107596-003-007</t>
  </si>
  <si>
    <t>C36620-1135715-01</t>
  </si>
  <si>
    <t>107596-003-008</t>
  </si>
  <si>
    <t>C36620-1135716-01</t>
  </si>
  <si>
    <t>107596-003-009</t>
  </si>
  <si>
    <t>C36620-1135718-01</t>
  </si>
  <si>
    <t>107596-003-011</t>
  </si>
  <si>
    <t>C36620-1135719-01</t>
  </si>
  <si>
    <t>107596-003-012</t>
  </si>
  <si>
    <t>C36620-1135720-01</t>
  </si>
  <si>
    <t>107596-003-013</t>
  </si>
  <si>
    <t>C36620-1135722-01</t>
  </si>
  <si>
    <t>107596-003-015</t>
  </si>
  <si>
    <t>C36620-1135723-01</t>
  </si>
  <si>
    <t>107596-003-016</t>
  </si>
  <si>
    <t>C36620-1135725-01</t>
  </si>
  <si>
    <t>107596-003-018</t>
  </si>
  <si>
    <t>C36620-1135727-01</t>
  </si>
  <si>
    <t>107596-003-020</t>
  </si>
  <si>
    <t>C36620-1135728-01</t>
  </si>
  <si>
    <t>107596-003-021</t>
  </si>
  <si>
    <t>C36620-1135729-01</t>
  </si>
  <si>
    <t>107596-003-022</t>
  </si>
  <si>
    <t>C36620-1135731-01</t>
  </si>
  <si>
    <t>107596-003-024</t>
  </si>
  <si>
    <t>C36620-1135732-01</t>
  </si>
  <si>
    <t>107596-003-025</t>
  </si>
  <si>
    <t>C36620-1135734-01</t>
  </si>
  <si>
    <t>107596-003-027</t>
  </si>
  <si>
    <t>C36620-1135735-01</t>
  </si>
  <si>
    <t>107596-003-028</t>
  </si>
  <si>
    <t>C36620-1135736-01</t>
  </si>
  <si>
    <t>107596-003-029</t>
  </si>
  <si>
    <t>C36620-1135738-01</t>
  </si>
  <si>
    <t>107596-003-031</t>
  </si>
  <si>
    <t>C36620-1135739-01</t>
  </si>
  <si>
    <t>107596-003-032</t>
  </si>
  <si>
    <t>C36620-1135740-01</t>
  </si>
  <si>
    <t>107596-003-033</t>
  </si>
  <si>
    <t>C36620-1135742-01</t>
  </si>
  <si>
    <t>107596-003-035</t>
  </si>
  <si>
    <t>Thisted Kommune</t>
  </si>
  <si>
    <t>105750</t>
  </si>
  <si>
    <t>NKA-060873</t>
  </si>
  <si>
    <t>2025-05-26 09:46:00.000</t>
  </si>
  <si>
    <t>NMA-060875</t>
  </si>
  <si>
    <t>NSW-060874</t>
  </si>
  <si>
    <t>Thornico IT A/S</t>
  </si>
  <si>
    <t>101568-032</t>
  </si>
  <si>
    <t>C31534-1135243-01</t>
  </si>
  <si>
    <t>101568-032-016</t>
  </si>
  <si>
    <t>2025-06-18</t>
  </si>
  <si>
    <t>Thorsgård Efterskole</t>
  </si>
  <si>
    <t>105453</t>
  </si>
  <si>
    <t>NKA-000670</t>
  </si>
  <si>
    <t>Waiting for rack info from the customer</t>
  </si>
  <si>
    <t>Topsoe A/S</t>
  </si>
  <si>
    <t>100779</t>
  </si>
  <si>
    <t>NKA-057949</t>
  </si>
  <si>
    <t>2025-02-20</t>
  </si>
  <si>
    <t>twoday Danmark A/S</t>
  </si>
  <si>
    <t>90369</t>
  </si>
  <si>
    <t>NKA-055478</t>
  </si>
  <si>
    <t>2024-07-04</t>
  </si>
  <si>
    <t>2024-10-02 13:48:00.000</t>
  </si>
  <si>
    <t>2025-03-01</t>
  </si>
  <si>
    <t>2024-10-14</t>
  </si>
  <si>
    <t>Awating 3 part to fix error</t>
  </si>
  <si>
    <t>Tønder Kommune</t>
  </si>
  <si>
    <t>102621</t>
  </si>
  <si>
    <t>NKA-058895</t>
  </si>
  <si>
    <t>2025-03-16</t>
  </si>
  <si>
    <t>97010</t>
  </si>
  <si>
    <t>NKA-055059</t>
  </si>
  <si>
    <t>NKA-055060</t>
  </si>
  <si>
    <t>OBS. sælger lovet expidite uden salg</t>
  </si>
  <si>
    <t>Unisport A/S</t>
  </si>
  <si>
    <t>105569</t>
  </si>
  <si>
    <t>NBM-041174</t>
  </si>
  <si>
    <t>Urban Partners A/S</t>
  </si>
  <si>
    <t>101892</t>
  </si>
  <si>
    <t>NII-058952</t>
  </si>
  <si>
    <t xml:space="preserve">Difficulties </t>
  </si>
  <si>
    <t>102056</t>
  </si>
  <si>
    <t>NII-058975</t>
  </si>
  <si>
    <t>2025-07-16</t>
  </si>
  <si>
    <t>NKA-058974</t>
  </si>
  <si>
    <t>Vattenfall Vindkraft A/S</t>
  </si>
  <si>
    <t>103303</t>
  </si>
  <si>
    <t>NKA-059771</t>
  </si>
  <si>
    <t>Afventer opstart af kundens leverance.</t>
  </si>
  <si>
    <t>Vejle Kommune</t>
  </si>
  <si>
    <t>100606-089</t>
  </si>
  <si>
    <t>C30318-1135745-01</t>
  </si>
  <si>
    <t>100606-089-001</t>
  </si>
  <si>
    <t>2025-11-07</t>
  </si>
  <si>
    <t>C30318-1135746-01</t>
  </si>
  <si>
    <t>100606-089-002</t>
  </si>
  <si>
    <t>100606-090</t>
  </si>
  <si>
    <t>C30318-1135825-01</t>
  </si>
  <si>
    <t>100606-090-001</t>
  </si>
  <si>
    <t>C30318-1135826-01</t>
  </si>
  <si>
    <t>100606-090-002</t>
  </si>
  <si>
    <t>100606-093</t>
  </si>
  <si>
    <t>C30318-1128873-02</t>
  </si>
  <si>
    <t>100606-093-007</t>
  </si>
  <si>
    <t>Opgradering</t>
  </si>
  <si>
    <t>C30318-1128876-02</t>
  </si>
  <si>
    <t>100606-093-008</t>
  </si>
  <si>
    <t>C30318-1136287-01</t>
  </si>
  <si>
    <t>100606-093-001</t>
  </si>
  <si>
    <t>C30318-1136288-01</t>
  </si>
  <si>
    <t>100606-093-002</t>
  </si>
  <si>
    <t>C30318-1136289-01</t>
  </si>
  <si>
    <t>100606-093-003</t>
  </si>
  <si>
    <t>C30318-1136290-01</t>
  </si>
  <si>
    <t>100606-093-004</t>
  </si>
  <si>
    <t>C30318-1136291-01</t>
  </si>
  <si>
    <t>100606-093-005</t>
  </si>
  <si>
    <t>C30318-1136292-01</t>
  </si>
  <si>
    <t>100606-093-006</t>
  </si>
  <si>
    <t>On track, installtaion uge 28</t>
  </si>
  <si>
    <t>Vesthimmerlands Kommune</t>
  </si>
  <si>
    <t>104738</t>
  </si>
  <si>
    <t>NKA-060022</t>
  </si>
  <si>
    <t>2025-07-03</t>
  </si>
  <si>
    <t>104740</t>
  </si>
  <si>
    <t>105255</t>
  </si>
  <si>
    <t>NKA-060401</t>
  </si>
  <si>
    <t>2025-07-15</t>
  </si>
  <si>
    <t>2025-07-23</t>
  </si>
  <si>
    <t>Vestjyllands Andel A.M.B.A.</t>
  </si>
  <si>
    <t>102098</t>
  </si>
  <si>
    <t>NKA-060830</t>
  </si>
  <si>
    <t>Pending installation date</t>
  </si>
  <si>
    <t>NKA-060832</t>
  </si>
  <si>
    <t>NML-060831</t>
  </si>
  <si>
    <t>NML-060833</t>
  </si>
  <si>
    <t xml:space="preserve">Part of migration project </t>
  </si>
  <si>
    <t>Viborg Kommune</t>
  </si>
  <si>
    <t>103119</t>
  </si>
  <si>
    <t>NKA-059264</t>
  </si>
  <si>
    <t>NKA-059265</t>
  </si>
  <si>
    <t>NKA-059266</t>
  </si>
  <si>
    <t>NKA-059267</t>
  </si>
  <si>
    <t>NKA-059268</t>
  </si>
  <si>
    <t>NKA-059269</t>
  </si>
  <si>
    <t>Wismo Group A/S</t>
  </si>
  <si>
    <t>101534-018</t>
  </si>
  <si>
    <t>C31500-1133908-01</t>
  </si>
  <si>
    <t>101534-018-015</t>
  </si>
  <si>
    <t>C31500-1133909-01</t>
  </si>
  <si>
    <t>101534-018-016</t>
  </si>
  <si>
    <t>C31500-1133911-01</t>
  </si>
  <si>
    <t>101534-018-018</t>
  </si>
  <si>
    <t>C31500-1133912-01</t>
  </si>
  <si>
    <t>101534-018-019</t>
  </si>
  <si>
    <t>C31500-1133913-01</t>
  </si>
  <si>
    <t>101534-018-020</t>
  </si>
  <si>
    <t>C31500-1133914-01</t>
  </si>
  <si>
    <t>101534-018-021</t>
  </si>
  <si>
    <t>C31500-1133915-01</t>
  </si>
  <si>
    <t>101534-018-022</t>
  </si>
  <si>
    <t>C31500-1133917-01</t>
  </si>
  <si>
    <t>101534-018-024</t>
  </si>
  <si>
    <t>C31500-1133918-01</t>
  </si>
  <si>
    <t>101534-018-025</t>
  </si>
  <si>
    <t>C31500-1133919-01</t>
  </si>
  <si>
    <t>101534-018-026</t>
  </si>
  <si>
    <t>Not standard solution to india including time contrains (Netteam)</t>
  </si>
  <si>
    <t>ZeroNorth A/S</t>
  </si>
  <si>
    <t>101796</t>
  </si>
  <si>
    <t>NBM-040748</t>
  </si>
  <si>
    <t>NBM-047894</t>
  </si>
  <si>
    <t>NBM-058731</t>
  </si>
  <si>
    <t>Awating GC to establies new line</t>
  </si>
  <si>
    <t>Øresunds Internationale Skole S/I</t>
  </si>
  <si>
    <t>100271</t>
  </si>
  <si>
    <t>NKA-011021</t>
  </si>
  <si>
    <t>2021-01-27 09:41:00.000</t>
  </si>
  <si>
    <t>2021-01-27 12:39:00.000</t>
  </si>
  <si>
    <t xml:space="preserve">Awaiting design and network plan before req for configuration - Delivery proceeding as planned </t>
  </si>
  <si>
    <t>Aarhus Motion</t>
  </si>
  <si>
    <t>105070</t>
  </si>
  <si>
    <t>NBM-060351</t>
  </si>
  <si>
    <t>SMB Portfolio DK</t>
  </si>
  <si>
    <t>NMA-060350</t>
  </si>
  <si>
    <t>NSW-060349</t>
  </si>
  <si>
    <t>ABCforsikringsagentur A/S</t>
  </si>
  <si>
    <t>105230</t>
  </si>
  <si>
    <t>NBM-060387</t>
  </si>
  <si>
    <t>NBM-060388</t>
  </si>
  <si>
    <t>105465</t>
  </si>
  <si>
    <t>Advokatfirmaet Grønbæk &amp; Huuse I/S</t>
  </si>
  <si>
    <t>103258</t>
  </si>
  <si>
    <t>NKA-060181</t>
  </si>
  <si>
    <t>2025-04-23 15:01:00.000</t>
  </si>
  <si>
    <t>2025-05-15 12:56:00.000</t>
  </si>
  <si>
    <t>NML-060182</t>
  </si>
  <si>
    <t xml:space="preserve">9. Documentation and vendor invoice </t>
  </si>
  <si>
    <t>This line is delivered - but there is an eror in BO order, but it should have been completed. Dont understand why it is on the list?</t>
  </si>
  <si>
    <t>ALFABO</t>
  </si>
  <si>
    <t>74844</t>
  </si>
  <si>
    <t>NKA-036952</t>
  </si>
  <si>
    <t>2021-09-24</t>
  </si>
  <si>
    <t>2021-10-04</t>
  </si>
  <si>
    <t>2023-04-24 00:00:00.000</t>
  </si>
  <si>
    <t>Al-Irchad Skolen</t>
  </si>
  <si>
    <t>102553</t>
  </si>
  <si>
    <t>NBM-059109</t>
  </si>
  <si>
    <t>NKA-059110</t>
  </si>
  <si>
    <t>2025-05-21 10:24:00.000</t>
  </si>
  <si>
    <t>NMA-059107</t>
  </si>
  <si>
    <t>NSW-059108</t>
  </si>
  <si>
    <t>Archon DK ApS</t>
  </si>
  <si>
    <t>105548</t>
  </si>
  <si>
    <t>NBM-060607</t>
  </si>
  <si>
    <t>NKA-060608</t>
  </si>
  <si>
    <t>2025-05-12 11:59:00.000</t>
  </si>
  <si>
    <t>2025-05-13 08:51:00.000</t>
  </si>
  <si>
    <t>AS3  A/S</t>
  </si>
  <si>
    <t>101070</t>
  </si>
  <si>
    <t>NKA-057739</t>
  </si>
  <si>
    <t>NKA-057754</t>
  </si>
  <si>
    <t>NKA-057758</t>
  </si>
  <si>
    <t>105464</t>
  </si>
  <si>
    <t>NKA-060862</t>
  </si>
  <si>
    <t>NKA-060863</t>
  </si>
  <si>
    <t>BESS Frederiksværk I ApS</t>
  </si>
  <si>
    <t>101911</t>
  </si>
  <si>
    <t>NKA-058435</t>
  </si>
  <si>
    <t>NML-058436</t>
  </si>
  <si>
    <t>Awaiting design.</t>
  </si>
  <si>
    <t>Best Ejendomme A/S</t>
  </si>
  <si>
    <t>105526</t>
  </si>
  <si>
    <t>NKA-060558</t>
  </si>
  <si>
    <t>Jepmbi: Jeg har rykket RFS dato fra d 30-05-2025 til slut august. Ser ud til SE mangler info fra kunden, og kunden har ikke vendt tilbage siden marts 2025.</t>
  </si>
  <si>
    <t>BHS Logistics A/S</t>
  </si>
  <si>
    <t>79039</t>
  </si>
  <si>
    <t>NSW-041031</t>
  </si>
  <si>
    <t>NSW-041032</t>
  </si>
  <si>
    <t>Bluebyte ApS</t>
  </si>
  <si>
    <t>103578</t>
  </si>
  <si>
    <t>NKA-059827</t>
  </si>
  <si>
    <t>2025-03-20</t>
  </si>
  <si>
    <t>2025-04-04 07:37:00.000</t>
  </si>
  <si>
    <t>2025-04-28 14:37:00.000</t>
  </si>
  <si>
    <t>NML-059828</t>
  </si>
  <si>
    <t>BRUUN &amp; STENGADE A/S</t>
  </si>
  <si>
    <t>101934</t>
  </si>
  <si>
    <t>NKA-060091</t>
  </si>
  <si>
    <t>2025-05-12 13:13:00.000</t>
  </si>
  <si>
    <t>2025-05-16 14:58:00.000</t>
  </si>
  <si>
    <t>NMA-060093</t>
  </si>
  <si>
    <t>NSW-060092</t>
  </si>
  <si>
    <t xml:space="preserve">Awaiting SW planning </t>
  </si>
  <si>
    <t>BSC Drift ApS</t>
  </si>
  <si>
    <t>104739</t>
  </si>
  <si>
    <t>NKA-028998</t>
  </si>
  <si>
    <t>2019-10-18</t>
  </si>
  <si>
    <t>2019-10-28 11:15:00.000</t>
  </si>
  <si>
    <t>2019-10-29 07:50:00.000</t>
  </si>
  <si>
    <t>2019-12-17</t>
  </si>
  <si>
    <t>NMA-060117</t>
  </si>
  <si>
    <t>NSW-060118</t>
  </si>
  <si>
    <t xml:space="preserve">Awaiting Fiber PM - Delivery proceeding as planned </t>
  </si>
  <si>
    <t>Bysted &amp; Partners ApS</t>
  </si>
  <si>
    <t>103106</t>
  </si>
  <si>
    <t>NKA-060120</t>
  </si>
  <si>
    <t>2025-05-20 16:29:00.000</t>
  </si>
  <si>
    <t>2025-05-22 14:17:00.000</t>
  </si>
  <si>
    <t>NMA-060122</t>
  </si>
  <si>
    <t>NSW-060121</t>
  </si>
  <si>
    <t>Copenhagen Bamboo ApS</t>
  </si>
  <si>
    <t>101143</t>
  </si>
  <si>
    <t>NKA-057576</t>
  </si>
  <si>
    <t>2024-12-06</t>
  </si>
  <si>
    <t>2025-04-03 13:06:00.000</t>
  </si>
  <si>
    <t>2025-04-23 09:56:00.000</t>
  </si>
  <si>
    <t>Copenhagen Coffee Lab Holding ApS</t>
  </si>
  <si>
    <t>105359</t>
  </si>
  <si>
    <t>NBM-060697</t>
  </si>
  <si>
    <t>NKA-060694</t>
  </si>
  <si>
    <t>2025-05-14 12:02:00.000</t>
  </si>
  <si>
    <t>2025-05-14 10:33:00.000</t>
  </si>
  <si>
    <t>NKA-060698</t>
  </si>
  <si>
    <t>NMA-060696</t>
  </si>
  <si>
    <t>NMA-060700</t>
  </si>
  <si>
    <t>NSW-060695</t>
  </si>
  <si>
    <t>NSW-060699</t>
  </si>
  <si>
    <t>Dansk Vegetarisk Forening (DVF)</t>
  </si>
  <si>
    <t>103541</t>
  </si>
  <si>
    <t>NKA-060076</t>
  </si>
  <si>
    <t>2025-05-13 10:33:00.000</t>
  </si>
  <si>
    <t>2025-05-16 08:28:00.000</t>
  </si>
  <si>
    <t>NMA-060078</t>
  </si>
  <si>
    <t>NSW-060077</t>
  </si>
  <si>
    <t>Wating for the buildingowner to accept the design plan</t>
  </si>
  <si>
    <t>DANSKE KONCEPT RESTAURANTER A/S</t>
  </si>
  <si>
    <t>97023</t>
  </si>
  <si>
    <t>NKA-056366</t>
  </si>
  <si>
    <t>2024-10-15</t>
  </si>
  <si>
    <t>2025-01-10</t>
  </si>
  <si>
    <t>3.3 Third party resource constraint</t>
  </si>
  <si>
    <t>Delay on digging from TDC</t>
  </si>
  <si>
    <t>NKA-056374</t>
  </si>
  <si>
    <t>Overlevert til Jeppe</t>
  </si>
  <si>
    <t>Danske Shoppingcentre P/S</t>
  </si>
  <si>
    <t>100107</t>
  </si>
  <si>
    <t>NSW-037789</t>
  </si>
  <si>
    <t>Den selvejende institution Friplejehjemmet Alba Marie</t>
  </si>
  <si>
    <t>103605</t>
  </si>
  <si>
    <t>NKA-060268</t>
  </si>
  <si>
    <t>2025-05-01 10:53:00.000</t>
  </si>
  <si>
    <t>2025-05-07 10:47:00.000</t>
  </si>
  <si>
    <t>DIS Sølvgade A/S</t>
  </si>
  <si>
    <t>103176-004</t>
  </si>
  <si>
    <t>C32793-1136828-01</t>
  </si>
  <si>
    <t>103176-004-001</t>
  </si>
  <si>
    <t>C32793-1136829-01</t>
  </si>
  <si>
    <t>103176-004-002</t>
  </si>
  <si>
    <t>C32793-1136830-01</t>
  </si>
  <si>
    <t>103176-004-003</t>
  </si>
  <si>
    <t>C32793-1136831-01</t>
  </si>
  <si>
    <t>103176-004-004</t>
  </si>
  <si>
    <t>C32793-1136833-01</t>
  </si>
  <si>
    <t>103176-004-006</t>
  </si>
  <si>
    <t>C32793-1136834-01</t>
  </si>
  <si>
    <t>103176-004-007</t>
  </si>
  <si>
    <t>C32793-1136835-01</t>
  </si>
  <si>
    <t>103176-004-008</t>
  </si>
  <si>
    <t>Awaiting EWI</t>
  </si>
  <si>
    <t>Ecm Industries A/S</t>
  </si>
  <si>
    <t>94182</t>
  </si>
  <si>
    <t>NKA-053149</t>
  </si>
  <si>
    <t>2024-07-25</t>
  </si>
  <si>
    <t>Awating Equipment (Netteam) and installation - The delivery is proceeding as planned</t>
  </si>
  <si>
    <t>Ejendomsanpartsselskabet MT 04</t>
  </si>
  <si>
    <t>91727</t>
  </si>
  <si>
    <t>NBM-060202</t>
  </si>
  <si>
    <t>NKA-015320</t>
  </si>
  <si>
    <t>2016-08-03</t>
  </si>
  <si>
    <t>2016-07-11 11:49:00.000</t>
  </si>
  <si>
    <t>2016-07-08 12:28:00.000</t>
  </si>
  <si>
    <t>NKA-015321</t>
  </si>
  <si>
    <t>2016-07-11 11:52:00.000</t>
  </si>
  <si>
    <t>2016-07-08 12:29:00.000</t>
  </si>
  <si>
    <t>Eurographic Group A/S</t>
  </si>
  <si>
    <t>102676</t>
  </si>
  <si>
    <t>NKA-059039</t>
  </si>
  <si>
    <t>2025-03-18 09:18:00.000</t>
  </si>
  <si>
    <t>2025-03-20 13:38:00.000</t>
  </si>
  <si>
    <t>NMA-059041</t>
  </si>
  <si>
    <t>NSW-059040</t>
  </si>
  <si>
    <t>EVE Group ApS</t>
  </si>
  <si>
    <t>105702</t>
  </si>
  <si>
    <t>NBM-060810</t>
  </si>
  <si>
    <t>NBM-060813</t>
  </si>
  <si>
    <t>NKA-060808</t>
  </si>
  <si>
    <t>NKA-060811</t>
  </si>
  <si>
    <t>2025-05-23 12:12:00.000</t>
  </si>
  <si>
    <t>NML-060809</t>
  </si>
  <si>
    <t>NML-060812</t>
  </si>
  <si>
    <t xml:space="preserve">Postponing installation due to lack of clarification in the sales phase. Technical clarification and errors in physical installation. </t>
  </si>
  <si>
    <t>Flyers ApS</t>
  </si>
  <si>
    <t>102767</t>
  </si>
  <si>
    <t>NBM-058991</t>
  </si>
  <si>
    <t>FUEGO ApS</t>
  </si>
  <si>
    <t>98741</t>
  </si>
  <si>
    <t>NBM-058935</t>
  </si>
  <si>
    <t>NKA-058932</t>
  </si>
  <si>
    <t>NMA-058934</t>
  </si>
  <si>
    <t>NSW-058933</t>
  </si>
  <si>
    <t>Wrong segment GCC seg not SMB</t>
  </si>
  <si>
    <t>GlobalConnect GmbH (Intercompany 2)</t>
  </si>
  <si>
    <t>106418-746</t>
  </si>
  <si>
    <t>C30781-1136868-01</t>
  </si>
  <si>
    <t>106418-746-001</t>
  </si>
  <si>
    <t>2025-08-13</t>
  </si>
  <si>
    <t>C30781-1136871-01</t>
  </si>
  <si>
    <t>106418-746-004</t>
  </si>
  <si>
    <t>Go Autonomous ApS</t>
  </si>
  <si>
    <t>101916</t>
  </si>
  <si>
    <t>NBM-060238</t>
  </si>
  <si>
    <t>NBM-060240</t>
  </si>
  <si>
    <t>NKA-060237</t>
  </si>
  <si>
    <t>NKA-060239</t>
  </si>
  <si>
    <t>On track - in production at 3. party</t>
  </si>
  <si>
    <t>Hoffmann Professional A/S</t>
  </si>
  <si>
    <t>105172</t>
  </si>
  <si>
    <t>NKA-060438</t>
  </si>
  <si>
    <t>NMA-060439</t>
  </si>
  <si>
    <t>NSW-060440</t>
  </si>
  <si>
    <t xml:space="preserve">Peding Sales, and finilaizing of installation (Netteam) Handed over to Martin Ramsussen. </t>
  </si>
  <si>
    <t>I/S Ugebladsdistribution</t>
  </si>
  <si>
    <t>98963</t>
  </si>
  <si>
    <t>NBM-056549</t>
  </si>
  <si>
    <t>2024-10-31</t>
  </si>
  <si>
    <t>Imerco A/S</t>
  </si>
  <si>
    <t>102528</t>
  </si>
  <si>
    <t>NKA-058919</t>
  </si>
  <si>
    <t>103321</t>
  </si>
  <si>
    <t>NKA-060453</t>
  </si>
  <si>
    <t>2025-05-01 07:59:00.000</t>
  </si>
  <si>
    <t>2025-04-29 13:03:00.000</t>
  </si>
  <si>
    <t>Waiting for delivery of fiber</t>
  </si>
  <si>
    <t>93095</t>
  </si>
  <si>
    <t>NKA-052428</t>
  </si>
  <si>
    <t>2024-01-03 07:45:00.000</t>
  </si>
  <si>
    <t>NKA-052430</t>
  </si>
  <si>
    <t>NKA-052431</t>
  </si>
  <si>
    <t>2024-01-27 18:31:00.000</t>
  </si>
  <si>
    <t>NKA-052432</t>
  </si>
  <si>
    <t>3. party hasn't delivered the fiber on time</t>
  </si>
  <si>
    <t>NKA-052436</t>
  </si>
  <si>
    <t>NKA-052440</t>
  </si>
  <si>
    <t>2025-07-29</t>
  </si>
  <si>
    <t>NKA-052441</t>
  </si>
  <si>
    <t>NKA-052451</t>
  </si>
  <si>
    <t>NKA-052454</t>
  </si>
  <si>
    <t>Waiting for netplan</t>
  </si>
  <si>
    <t>Inco Svendborg Slagtehus A/S</t>
  </si>
  <si>
    <t>105563</t>
  </si>
  <si>
    <t>NKA-060611</t>
  </si>
  <si>
    <t>2025-05-16 09:38:00.000</t>
  </si>
  <si>
    <t>India Royale ApS</t>
  </si>
  <si>
    <t>104999</t>
  </si>
  <si>
    <t>NKA-060320</t>
  </si>
  <si>
    <t>2025-05-15 14:41:00.000</t>
  </si>
  <si>
    <t>2025-05-19 12:48:00.000</t>
  </si>
  <si>
    <t>NMA-060322</t>
  </si>
  <si>
    <t>NSW-060321</t>
  </si>
  <si>
    <t>Awaiting SW/Installation execution</t>
  </si>
  <si>
    <t>Intech</t>
  </si>
  <si>
    <t>103238</t>
  </si>
  <si>
    <t>NBM-060096</t>
  </si>
  <si>
    <t>NOC-997264</t>
  </si>
  <si>
    <t>i-team Danmark ApS</t>
  </si>
  <si>
    <t>105696</t>
  </si>
  <si>
    <t>NKA-060722</t>
  </si>
  <si>
    <t>NMA-060723</t>
  </si>
  <si>
    <t>NSW-060724</t>
  </si>
  <si>
    <t>Kirkbi Invest A/S</t>
  </si>
  <si>
    <t>105894</t>
  </si>
  <si>
    <t>NKA-060854</t>
  </si>
  <si>
    <t>NML-060855</t>
  </si>
  <si>
    <t>Expedite - Waiting for service window</t>
  </si>
  <si>
    <t>Kontorfællesskabet Wilders Plads ApS</t>
  </si>
  <si>
    <t>105521</t>
  </si>
  <si>
    <t>NKA-060646</t>
  </si>
  <si>
    <t>2025-05-22 11:25:00.000</t>
  </si>
  <si>
    <t>2025-05-22 13:53:00.000</t>
  </si>
  <si>
    <t>May fail due to vendor missed Service Window</t>
  </si>
  <si>
    <t>Lise Frandsen ApS</t>
  </si>
  <si>
    <t>105407</t>
  </si>
  <si>
    <t>NBM-060606</t>
  </si>
  <si>
    <t>NKA-025349</t>
  </si>
  <si>
    <t>2018-08-14</t>
  </si>
  <si>
    <t>Lokal Forsikring G/S</t>
  </si>
  <si>
    <t>91200</t>
  </si>
  <si>
    <t>NKA-052835</t>
  </si>
  <si>
    <t>2024-01-25</t>
  </si>
  <si>
    <t>2024-02-23 10:01:00.000</t>
  </si>
  <si>
    <t>NKA-052836</t>
  </si>
  <si>
    <t>NKA-052837</t>
  </si>
  <si>
    <t>2025-05-12 12:52:00.000</t>
  </si>
  <si>
    <t>2024-03-20</t>
  </si>
  <si>
    <t>NKA-052838</t>
  </si>
  <si>
    <t>2024-01-26 13:32:00.000</t>
  </si>
  <si>
    <t>2024-03-07</t>
  </si>
  <si>
    <t>2024-02-16</t>
  </si>
  <si>
    <t>2024-07-15</t>
  </si>
  <si>
    <t>NKA-052839</t>
  </si>
  <si>
    <t>2024-03-11</t>
  </si>
  <si>
    <t>2024-03-20 11:12:00.000</t>
  </si>
  <si>
    <t>2024-03-20 11:14:00.000</t>
  </si>
  <si>
    <t>2024-05-24</t>
  </si>
  <si>
    <t>NKA-052840</t>
  </si>
  <si>
    <t>2024-02-19 07:45:00.000</t>
  </si>
  <si>
    <t>2024-03-22</t>
  </si>
  <si>
    <t>2025-02-18</t>
  </si>
  <si>
    <t>NKA-052841</t>
  </si>
  <si>
    <t>NKA-052842</t>
  </si>
  <si>
    <t>2025-05-12 12:48:00.000</t>
  </si>
  <si>
    <t>NKA-052843</t>
  </si>
  <si>
    <t>NKA-052844</t>
  </si>
  <si>
    <t>2024-02-28 07:25:00.000</t>
  </si>
  <si>
    <t>2024-03-18</t>
  </si>
  <si>
    <t>NSW-052845</t>
  </si>
  <si>
    <t>NSW-052846</t>
  </si>
  <si>
    <t>NSW-052847</t>
  </si>
  <si>
    <t>NSW-052848</t>
  </si>
  <si>
    <t>NSW-052849</t>
  </si>
  <si>
    <t>NSW-052850</t>
  </si>
  <si>
    <t>NSW-052851</t>
  </si>
  <si>
    <t>NSW-052852</t>
  </si>
  <si>
    <t>NSW-052853</t>
  </si>
  <si>
    <t>NSW-052854</t>
  </si>
  <si>
    <t>98237</t>
  </si>
  <si>
    <t>Waiting on customer on this lokation</t>
  </si>
  <si>
    <t>Lomax A/S</t>
  </si>
  <si>
    <t>102189</t>
  </si>
  <si>
    <t>NBM-059710</t>
  </si>
  <si>
    <t xml:space="preserve">Long lead time on MLAN equitment is the main challange </t>
  </si>
  <si>
    <t>NBM-059711</t>
  </si>
  <si>
    <t>NBM-059712</t>
  </si>
  <si>
    <t>Kunden vil have en tegning på ekstra switch i forbindelse med redundans - det påvirker leverancen for fiber</t>
  </si>
  <si>
    <t>NBM-059713</t>
  </si>
  <si>
    <t>NKA-059706</t>
  </si>
  <si>
    <t>2025-03-17 10:21:00.000</t>
  </si>
  <si>
    <t>2025-03-31 14:14:00.000</t>
  </si>
  <si>
    <t>NKA-059707</t>
  </si>
  <si>
    <t>2025-03-31 14:15:00.000</t>
  </si>
  <si>
    <t>Fiber ready but firewall not ready yet</t>
  </si>
  <si>
    <t>NKA-059709</t>
  </si>
  <si>
    <t>LUTHERSK MISSIONSFORENING</t>
  </si>
  <si>
    <t>102804</t>
  </si>
  <si>
    <t>NKA-059162</t>
  </si>
  <si>
    <t>2025-04-29 11:04:00.000</t>
  </si>
  <si>
    <t>2025-05-13 14:28:00.000</t>
  </si>
  <si>
    <t>NMA-059163</t>
  </si>
  <si>
    <t>NSW-059164</t>
  </si>
  <si>
    <t>Macarons Design I/S</t>
  </si>
  <si>
    <t>103494</t>
  </si>
  <si>
    <t>NBM-059950</t>
  </si>
  <si>
    <t>NMA-059948</t>
  </si>
  <si>
    <t>NSW-059949</t>
  </si>
  <si>
    <t>Mano Event ApS</t>
  </si>
  <si>
    <t>100141</t>
  </si>
  <si>
    <t>NKA-059654</t>
  </si>
  <si>
    <t>2025-04-10 06:58:00.000</t>
  </si>
  <si>
    <t>2025-05-01 14:02:00.000</t>
  </si>
  <si>
    <t>NMA-059656</t>
  </si>
  <si>
    <t>NSW-059655</t>
  </si>
  <si>
    <t>Møbelkompagniet ApS</t>
  </si>
  <si>
    <t>104652</t>
  </si>
  <si>
    <t>NKA-060045</t>
  </si>
  <si>
    <t>2025-05-07 10:21:00.000</t>
  </si>
  <si>
    <t>2025-05-15 11:40:00.000</t>
  </si>
  <si>
    <t>NKA-060048</t>
  </si>
  <si>
    <t>NMA-060047</t>
  </si>
  <si>
    <t>NML-060049</t>
  </si>
  <si>
    <t>NSW-060046</t>
  </si>
  <si>
    <t>NGZC ApS</t>
  </si>
  <si>
    <t>105044</t>
  </si>
  <si>
    <t>NBM-060260</t>
  </si>
  <si>
    <t>NMA-060259</t>
  </si>
  <si>
    <t>NSW-060258</t>
  </si>
  <si>
    <t>Norrlyst ApS</t>
  </si>
  <si>
    <t>104558</t>
  </si>
  <si>
    <t>NKA-059937</t>
  </si>
  <si>
    <t>2025-04-25 09:26:00.000</t>
  </si>
  <si>
    <t>2025-05-05 10:12:00.000</t>
  </si>
  <si>
    <t>NMA-059939</t>
  </si>
  <si>
    <t>NSW-059938</t>
  </si>
  <si>
    <t>Awaiting production at 3. party</t>
  </si>
  <si>
    <t>NOVARAM ApS</t>
  </si>
  <si>
    <t>100681</t>
  </si>
  <si>
    <t>NKA-059024</t>
  </si>
  <si>
    <t>2025-09-02</t>
  </si>
  <si>
    <t>Waiting for SOLAR CPE</t>
  </si>
  <si>
    <t>Optinor ApS</t>
  </si>
  <si>
    <t>103352</t>
  </si>
  <si>
    <t>NKA-060551</t>
  </si>
  <si>
    <t>2025-05-21 08:04:00.000</t>
  </si>
  <si>
    <t>NMA-060553</t>
  </si>
  <si>
    <t>NSW-060552</t>
  </si>
  <si>
    <t>Psykologhuset Trekanten ApS</t>
  </si>
  <si>
    <t>104667</t>
  </si>
  <si>
    <t>NKA-059980</t>
  </si>
  <si>
    <t>2025-04-22 14:10:00.000</t>
  </si>
  <si>
    <t>2025-05-08 10:31:00.000</t>
  </si>
  <si>
    <t>Radiant ApS</t>
  </si>
  <si>
    <t>105341</t>
  </si>
  <si>
    <t>NBM-060525</t>
  </si>
  <si>
    <t>NKA-060526</t>
  </si>
  <si>
    <t>2025-05-05 14:18:00.000</t>
  </si>
  <si>
    <t>2025-05-08 12:18:00.000</t>
  </si>
  <si>
    <t>Afv tekniker</t>
  </si>
  <si>
    <t>Raw Power Games ApS</t>
  </si>
  <si>
    <t>97083</t>
  </si>
  <si>
    <t>NKA-055484</t>
  </si>
  <si>
    <t>Reversec Denmark A/S</t>
  </si>
  <si>
    <t>105807</t>
  </si>
  <si>
    <t>NKA-060791</t>
  </si>
  <si>
    <t>NMA-060793</t>
  </si>
  <si>
    <t>NSW-060792</t>
  </si>
  <si>
    <t>On-track</t>
  </si>
  <si>
    <t>salting &amp; dyrby ApS</t>
  </si>
  <si>
    <t>104811</t>
  </si>
  <si>
    <t>NKA-060426</t>
  </si>
  <si>
    <t>NML-060427</t>
  </si>
  <si>
    <t>Skousen NO</t>
  </si>
  <si>
    <t>100710</t>
  </si>
  <si>
    <t>NKA-057251</t>
  </si>
  <si>
    <t>2025-04-08 00:00:00.000</t>
  </si>
  <si>
    <t>Stavnskær Fragt A/S</t>
  </si>
  <si>
    <t>105016</t>
  </si>
  <si>
    <t>NKA-060603</t>
  </si>
  <si>
    <t>2025-05-07 12:27:00.000</t>
  </si>
  <si>
    <t>2025-05-14 14:42:00.000</t>
  </si>
  <si>
    <t>STRATU ApS</t>
  </si>
  <si>
    <t>106547-008</t>
  </si>
  <si>
    <t>F35739-1136632-01</t>
  </si>
  <si>
    <t>106547-008-001</t>
  </si>
  <si>
    <t>2025-07-22</t>
  </si>
  <si>
    <t>Awaiting IP VPN for cloud access</t>
  </si>
  <si>
    <t>Taconic Biosciences A/S</t>
  </si>
  <si>
    <t>104948</t>
  </si>
  <si>
    <t>NCI-060727</t>
  </si>
  <si>
    <t>NKA-060725</t>
  </si>
  <si>
    <t>NML-060726</t>
  </si>
  <si>
    <t>Waiting for Jeudan cabling confirmation</t>
  </si>
  <si>
    <t>Vaekst ApS</t>
  </si>
  <si>
    <t>101973</t>
  </si>
  <si>
    <t>NBM-060807</t>
  </si>
  <si>
    <t>NKA-060806</t>
  </si>
  <si>
    <t>2025-05-21 09:55:00.000</t>
  </si>
  <si>
    <t>Vækst+ ApS</t>
  </si>
  <si>
    <t>104703</t>
  </si>
  <si>
    <t>NKA-059996</t>
  </si>
  <si>
    <t>2025-04-09 09:05:00.000</t>
  </si>
  <si>
    <t>2025-05-08 07:27:00.000</t>
  </si>
  <si>
    <t>VESTBO MEDICAL V/JØRGEN VESTBO</t>
  </si>
  <si>
    <t>103140</t>
  </si>
  <si>
    <t>NKA-059149</t>
  </si>
  <si>
    <t>NMA-059151</t>
  </si>
  <si>
    <t>NSW-059150</t>
  </si>
  <si>
    <t>Windar Photonics A/S</t>
  </si>
  <si>
    <t>105828</t>
  </si>
  <si>
    <t>NKA-060836</t>
  </si>
  <si>
    <t>NMA-060838</t>
  </si>
  <si>
    <t>NSW-060837</t>
  </si>
  <si>
    <t xml:space="preserve">Missing information about JEUDAN </t>
  </si>
  <si>
    <t>WOBA ApS</t>
  </si>
  <si>
    <t>104677</t>
  </si>
  <si>
    <t>NKA-059976</t>
  </si>
  <si>
    <t>2025-04-07 10:48:00.000</t>
  </si>
  <si>
    <t>2025-04-24 08:08:00.000</t>
  </si>
  <si>
    <t>NMA-059977</t>
  </si>
  <si>
    <t>NSW-059978</t>
  </si>
  <si>
    <t>Voldgiftsinstituttet</t>
  </si>
  <si>
    <t>105411</t>
  </si>
  <si>
    <t>NKA-030523</t>
  </si>
  <si>
    <t>2020-05-06</t>
  </si>
  <si>
    <t>2020-05-12 14:32:00.000</t>
  </si>
  <si>
    <t>2020-08-03 10:18:00.000</t>
  </si>
  <si>
    <t>2020-06-24</t>
  </si>
  <si>
    <t>NMA-060616</t>
  </si>
  <si>
    <t>NSW-060617</t>
  </si>
  <si>
    <t>Wolt Services  Danmark ApS</t>
  </si>
  <si>
    <t>105303</t>
  </si>
  <si>
    <t>NKA-060446</t>
  </si>
  <si>
    <t>2025-05-20 10:47:00.000</t>
  </si>
  <si>
    <t>ADDvision ApS</t>
  </si>
  <si>
    <t>102224</t>
  </si>
  <si>
    <t>NKA-059275</t>
  </si>
  <si>
    <t>Follow NKA-059275</t>
  </si>
  <si>
    <t>NML-059276</t>
  </si>
  <si>
    <t>A-One Solutions ApS</t>
  </si>
  <si>
    <t>101317</t>
  </si>
  <si>
    <t>NKA-044529</t>
  </si>
  <si>
    <t>2022-09-15</t>
  </si>
  <si>
    <t>2022-12-30 11:10:00.000</t>
  </si>
  <si>
    <t>Basic &amp; More A/S</t>
  </si>
  <si>
    <t>105734</t>
  </si>
  <si>
    <t>NKA-060730</t>
  </si>
  <si>
    <t>Follow NKA-060730</t>
  </si>
  <si>
    <t>NML-060731</t>
  </si>
  <si>
    <t>Klarmeldt d. 30-06-23</t>
  </si>
  <si>
    <t>Beat A/S</t>
  </si>
  <si>
    <t>81373</t>
  </si>
  <si>
    <t>NKA-043321</t>
  </si>
  <si>
    <t>DANSK CAMPING UNION</t>
  </si>
  <si>
    <t>102100</t>
  </si>
  <si>
    <t>NKA-058445</t>
  </si>
  <si>
    <t>102499</t>
  </si>
  <si>
    <t>NKA-058785</t>
  </si>
  <si>
    <t>103124</t>
  </si>
  <si>
    <t>NKA-059177</t>
  </si>
  <si>
    <t>On track, Fibia leverer 4/6</t>
  </si>
  <si>
    <t>Dansk Miljørådgivning A/S (DMR Geoteknik, DMR Skimmel &amp; DMR Arbejdsmiljø)</t>
  </si>
  <si>
    <t>103430</t>
  </si>
  <si>
    <t>NKA-014092</t>
  </si>
  <si>
    <t>Forsvarsministeriets Ejendomsstyrelse</t>
  </si>
  <si>
    <t>103026</t>
  </si>
  <si>
    <t>NKA-059934</t>
  </si>
  <si>
    <t>2025-04-30 12:51:00.000</t>
  </si>
  <si>
    <t>2025-05-16 09:54:00.000</t>
  </si>
  <si>
    <t>Afventer leveringsdato fra 3.part</t>
  </si>
  <si>
    <t>103320</t>
  </si>
  <si>
    <t>NKA-060338</t>
  </si>
  <si>
    <t>2025-04-11 07:29:00.000</t>
  </si>
  <si>
    <t>Awaits power supply in the shop</t>
  </si>
  <si>
    <t>Ganni A/S</t>
  </si>
  <si>
    <t>100380</t>
  </si>
  <si>
    <t>NKA-057859</t>
  </si>
  <si>
    <t>Hildebrandt &amp; Brandi Danmark A/S</t>
  </si>
  <si>
    <t>103074</t>
  </si>
  <si>
    <t>NKA-059851</t>
  </si>
  <si>
    <t>2025-04-03 08:49:00.000</t>
  </si>
  <si>
    <t>2025-04-07 10:20:00.000</t>
  </si>
  <si>
    <t>NML-059852</t>
  </si>
  <si>
    <t>on track</t>
  </si>
  <si>
    <t>Hudklinik v/Henrik Rask Kralund</t>
  </si>
  <si>
    <t>103099</t>
  </si>
  <si>
    <t>NKA-060073</t>
  </si>
  <si>
    <t>Ingeniør Huse A/S</t>
  </si>
  <si>
    <t>105821</t>
  </si>
  <si>
    <t>NKA-060802</t>
  </si>
  <si>
    <t>Afventer leveringsdato</t>
  </si>
  <si>
    <t>Koppers Denmark ApS</t>
  </si>
  <si>
    <t>101089</t>
  </si>
  <si>
    <t>NKA-059858</t>
  </si>
  <si>
    <t>Fast track, NML er sendt til billing</t>
  </si>
  <si>
    <t>NML-059859</t>
  </si>
  <si>
    <t>2025-04-22 00:00:00.000</t>
  </si>
  <si>
    <t>Lelectric A/S</t>
  </si>
  <si>
    <t>102363</t>
  </si>
  <si>
    <t>NKA-060451</t>
  </si>
  <si>
    <t>On track, installation uge 29</t>
  </si>
  <si>
    <t>Moldow A/S</t>
  </si>
  <si>
    <t>105337</t>
  </si>
  <si>
    <t>NKA-060471</t>
  </si>
  <si>
    <t>Møgelhøj Arkitekter P/S</t>
  </si>
  <si>
    <t>102749</t>
  </si>
  <si>
    <t>NKA-058872</t>
  </si>
  <si>
    <t>Stille awating final date for delivery</t>
  </si>
  <si>
    <t>Naturstyrelsen</t>
  </si>
  <si>
    <t>100652</t>
  </si>
  <si>
    <t>NKA-057903</t>
  </si>
  <si>
    <t>2025-03-18</t>
  </si>
  <si>
    <t>Confirmed delivery</t>
  </si>
  <si>
    <t>NKA-057905</t>
  </si>
  <si>
    <t>2025-08-25</t>
  </si>
  <si>
    <t>Nr. Snede Fængsel</t>
  </si>
  <si>
    <t>103616</t>
  </si>
  <si>
    <t>NKA-004029</t>
  </si>
  <si>
    <t>2013-03-18</t>
  </si>
  <si>
    <t>NKA-005319</t>
  </si>
  <si>
    <t xml:space="preserve">Deleyed due to local  restriction on site </t>
  </si>
  <si>
    <t>Skive Kommune</t>
  </si>
  <si>
    <t>94395</t>
  </si>
  <si>
    <t>NKA-054245</t>
  </si>
  <si>
    <t>2024-08-15</t>
  </si>
  <si>
    <t>2024-07-01</t>
  </si>
  <si>
    <t>Telenor A/S</t>
  </si>
  <si>
    <t>103416</t>
  </si>
  <si>
    <t>NKA-059719</t>
  </si>
  <si>
    <t>105145</t>
  </si>
  <si>
    <t>NKA-060326</t>
  </si>
  <si>
    <t>NKA-060327</t>
  </si>
  <si>
    <t>NKA-060328</t>
  </si>
  <si>
    <t>NKA-060329</t>
  </si>
  <si>
    <t>NKA-060330</t>
  </si>
  <si>
    <t>NKA-060331</t>
  </si>
  <si>
    <t>NKA-060332</t>
  </si>
  <si>
    <t>NKA-060333</t>
  </si>
  <si>
    <t>98971</t>
  </si>
  <si>
    <t>NKA-056784</t>
  </si>
  <si>
    <t>2024-11-05</t>
  </si>
  <si>
    <t>2025-01-15</t>
  </si>
  <si>
    <t>99904</t>
  </si>
  <si>
    <t>NKA-056783</t>
  </si>
  <si>
    <t>On track, installation uge 30</t>
  </si>
  <si>
    <t>Unicontrol ApS</t>
  </si>
  <si>
    <t>102597</t>
  </si>
  <si>
    <t>NKA-059967</t>
  </si>
  <si>
    <t>2025-03-28 07:11:00.000</t>
  </si>
  <si>
    <t>2025-05-15 12:41:00.000</t>
  </si>
  <si>
    <t>NMA-059968</t>
  </si>
  <si>
    <t>NSW-059969</t>
  </si>
  <si>
    <t>VICURAS DK A/S</t>
  </si>
  <si>
    <t>105621</t>
  </si>
  <si>
    <t>NKA-060728</t>
  </si>
  <si>
    <t>2025-05-23 13:29:00.000</t>
  </si>
  <si>
    <t>Længere dialog mellem udlejer, kunde og 3. part</t>
  </si>
  <si>
    <t>101 Copenhagen ApS</t>
  </si>
  <si>
    <t>102707</t>
  </si>
  <si>
    <t>NKA-059028</t>
  </si>
  <si>
    <t>NMA-059030</t>
  </si>
  <si>
    <t>NSW-059029</t>
  </si>
  <si>
    <t>Abstracta Interiør A/S</t>
  </si>
  <si>
    <t>105245</t>
  </si>
  <si>
    <t>NKA-060441</t>
  </si>
  <si>
    <t>2025-05-15 11:10:00.000</t>
  </si>
  <si>
    <t>102766</t>
  </si>
  <si>
    <t>NKA-031201</t>
  </si>
  <si>
    <t>103431</t>
  </si>
  <si>
    <t>NKA-060621</t>
  </si>
  <si>
    <t>2025-05-21 14:02:00.000</t>
  </si>
  <si>
    <t>NML-060622</t>
  </si>
  <si>
    <t>105459</t>
  </si>
  <si>
    <t>NKA-060584</t>
  </si>
  <si>
    <t>2025-05-13 13:22:00.000</t>
  </si>
  <si>
    <t>2025-05-22 10:06:00.000</t>
  </si>
  <si>
    <t>NML-060585</t>
  </si>
  <si>
    <t>105719</t>
  </si>
  <si>
    <t>NKA-058980</t>
  </si>
  <si>
    <t>Afventer installationsuge</t>
  </si>
  <si>
    <t>Adminia ApS</t>
  </si>
  <si>
    <t>105363</t>
  </si>
  <si>
    <t>NKA-060472</t>
  </si>
  <si>
    <t>2025-05-16 12:39:00.000</t>
  </si>
  <si>
    <t>NMA-060473</t>
  </si>
  <si>
    <t>NSW-060474</t>
  </si>
  <si>
    <t>Advokaterne i Rosenborggade I/S</t>
  </si>
  <si>
    <t>105327</t>
  </si>
  <si>
    <t>NKA-060686</t>
  </si>
  <si>
    <t xml:space="preserve">Afventer prov </t>
  </si>
  <si>
    <t>Aktieselskabet Bremen</t>
  </si>
  <si>
    <t>102096</t>
  </si>
  <si>
    <t>NKA-059178</t>
  </si>
  <si>
    <t>2025-04-15 14:07:00.000</t>
  </si>
  <si>
    <t>2025-05-02 11:52:00.000</t>
  </si>
  <si>
    <t>NML-059179</t>
  </si>
  <si>
    <t>Allunite A/S</t>
  </si>
  <si>
    <t>102186</t>
  </si>
  <si>
    <t>NKA-058503</t>
  </si>
  <si>
    <t>2025-02-03</t>
  </si>
  <si>
    <t>2025-04-28 10:08:00.000</t>
  </si>
  <si>
    <t>2025-05-12 10:50:00.000</t>
  </si>
  <si>
    <t>Afventer godkendelse fra bygningsejer</t>
  </si>
  <si>
    <t>NKA-058504</t>
  </si>
  <si>
    <t>NKA-058516</t>
  </si>
  <si>
    <t>NKA-058517</t>
  </si>
  <si>
    <t>NKA-058520</t>
  </si>
  <si>
    <t>NKA-058523</t>
  </si>
  <si>
    <t>2025-03-03 15:12:00.000</t>
  </si>
  <si>
    <t>2025-03-07 13:24:00.000</t>
  </si>
  <si>
    <t>Alpha Solutions A/S</t>
  </si>
  <si>
    <t>103412</t>
  </si>
  <si>
    <t>NKA-060743</t>
  </si>
  <si>
    <t xml:space="preserve">afventer installation </t>
  </si>
  <si>
    <t>Alphadyne Asset Management (Europe) A/S</t>
  </si>
  <si>
    <t>102644</t>
  </si>
  <si>
    <t>NKA-059831</t>
  </si>
  <si>
    <t xml:space="preserve">Afventer COLT i UK </t>
  </si>
  <si>
    <t>NKA-059834</t>
  </si>
  <si>
    <t>2025-04-14 12:15:00.000</t>
  </si>
  <si>
    <t>2025-04-22 14:20:00.000</t>
  </si>
  <si>
    <t>Alumichem A/S</t>
  </si>
  <si>
    <t>105803</t>
  </si>
  <si>
    <t>NKA-060897</t>
  </si>
  <si>
    <t>NKA-060898</t>
  </si>
  <si>
    <t>Alveus Therapeutics ApS</t>
  </si>
  <si>
    <t>105827</t>
  </si>
  <si>
    <t>NKA-060821</t>
  </si>
  <si>
    <t>2025-05-19 14:33:00.000</t>
  </si>
  <si>
    <t>2025-05-20 12:59:00.000</t>
  </si>
  <si>
    <t>Afventer prov for håndtering af IPv6 adresser</t>
  </si>
  <si>
    <t>Anchor Lab K/S</t>
  </si>
  <si>
    <t>103946</t>
  </si>
  <si>
    <t>NKA-032881</t>
  </si>
  <si>
    <t>Andersen-Andersen ApS</t>
  </si>
  <si>
    <t>105420</t>
  </si>
  <si>
    <t>NKA-060619</t>
  </si>
  <si>
    <t>2025-05-22 10:30:00.000</t>
  </si>
  <si>
    <t>Apel Fine Jewellery</t>
  </si>
  <si>
    <t>102850</t>
  </si>
  <si>
    <t>NKA-059168</t>
  </si>
  <si>
    <t>2025-05-09 08:39:00.000</t>
  </si>
  <si>
    <t>NMA-059170</t>
  </si>
  <si>
    <t>NSW-059169</t>
  </si>
  <si>
    <t>ARC Nordic A/S</t>
  </si>
  <si>
    <t>104918</t>
  </si>
  <si>
    <t>NKA-060521</t>
  </si>
  <si>
    <t>NML-060522</t>
  </si>
  <si>
    <t>Arpe &amp; Kjeldsholm A/S</t>
  </si>
  <si>
    <t>105688</t>
  </si>
  <si>
    <t>NKA-060707</t>
  </si>
  <si>
    <t>2025-05-14 09:19:00.000</t>
  </si>
  <si>
    <t>2025-05-15 10:56:00.000</t>
  </si>
  <si>
    <t>Bagt ApS</t>
  </si>
  <si>
    <t>102606</t>
  </si>
  <si>
    <t>NKA-060102</t>
  </si>
  <si>
    <t>2025-05-20 10:14:00.000</t>
  </si>
  <si>
    <t>NKA-060105</t>
  </si>
  <si>
    <t>NKA-060108</t>
  </si>
  <si>
    <t>NKA-060111</t>
  </si>
  <si>
    <t>NKA-060114</t>
  </si>
  <si>
    <t>NMA-060104</t>
  </si>
  <si>
    <t>NMA-060107</t>
  </si>
  <si>
    <t>NMA-060110</t>
  </si>
  <si>
    <t>NMA-060113</t>
  </si>
  <si>
    <t>NMA-060116</t>
  </si>
  <si>
    <t>NSW-060103</t>
  </si>
  <si>
    <t>NSW-060106</t>
  </si>
  <si>
    <t>NSW-060109</t>
  </si>
  <si>
    <t>NSW-060112</t>
  </si>
  <si>
    <t>NSW-060115</t>
  </si>
  <si>
    <t>Bauer Media ApS</t>
  </si>
  <si>
    <t>105736</t>
  </si>
  <si>
    <t>NKA-035834</t>
  </si>
  <si>
    <t>2021-10-19</t>
  </si>
  <si>
    <t>2021-12-17 08:34:00.000</t>
  </si>
  <si>
    <t>2022-01-12</t>
  </si>
  <si>
    <t>BEGRAVELSESFORRETNINGEN DEN SIDSTEREJSE V/SOLVEJG RITZAU</t>
  </si>
  <si>
    <t>105398</t>
  </si>
  <si>
    <t>NKA-060598</t>
  </si>
  <si>
    <t>2025-08-31</t>
  </si>
  <si>
    <t>Begroni ApS</t>
  </si>
  <si>
    <t>105973</t>
  </si>
  <si>
    <t>NKA-060879</t>
  </si>
  <si>
    <t>Bilfinger Life Science GmbH</t>
  </si>
  <si>
    <t>105678</t>
  </si>
  <si>
    <t>NKA-060871</t>
  </si>
  <si>
    <t>Blue Ocean Robotics ApS</t>
  </si>
  <si>
    <t>105746</t>
  </si>
  <si>
    <t>NKA-060761</t>
  </si>
  <si>
    <t>2025-05-21 13:49:00.000</t>
  </si>
  <si>
    <t>Afventer svar fra kunden på info omkring DC/Rack</t>
  </si>
  <si>
    <t>Blueprint</t>
  </si>
  <si>
    <t>100868</t>
  </si>
  <si>
    <t>NKA-057898</t>
  </si>
  <si>
    <t>Boligforeningen Grønløkken</t>
  </si>
  <si>
    <t>107620-002</t>
  </si>
  <si>
    <t>C36637-1136771-01</t>
  </si>
  <si>
    <t>107620-002-001</t>
  </si>
  <si>
    <t>C36637-1136772-01</t>
  </si>
  <si>
    <t>107620-002-002</t>
  </si>
  <si>
    <t>Need Provisioning on this project</t>
  </si>
  <si>
    <t>Boligselskabet Lejerbo</t>
  </si>
  <si>
    <t>101264-028</t>
  </si>
  <si>
    <t>C31228-1136880-01</t>
  </si>
  <si>
    <t>101264-028-001</t>
  </si>
  <si>
    <t>2025-08-05</t>
  </si>
  <si>
    <t>C31228-1136881-01</t>
  </si>
  <si>
    <t>101264-028-002</t>
  </si>
  <si>
    <t>C31228-1136882-01</t>
  </si>
  <si>
    <t>101264-028-003</t>
  </si>
  <si>
    <t>C31228-1136883-01</t>
  </si>
  <si>
    <t>101264-028-004</t>
  </si>
  <si>
    <t>C31228-1136884-01</t>
  </si>
  <si>
    <t>101264-028-005</t>
  </si>
  <si>
    <t>C31228-1136886-01</t>
  </si>
  <si>
    <t>101264-028-007</t>
  </si>
  <si>
    <t>C31228-1136887-01</t>
  </si>
  <si>
    <t>101264-028-008</t>
  </si>
  <si>
    <t>BONE CONSULT A/S</t>
  </si>
  <si>
    <t>105961-007</t>
  </si>
  <si>
    <t>C35256-1127937-01</t>
  </si>
  <si>
    <t>105961-007-011</t>
  </si>
  <si>
    <t>C35256-1127938-01</t>
  </si>
  <si>
    <t>105961-007-012</t>
  </si>
  <si>
    <t>C35256-1127948-01</t>
  </si>
  <si>
    <t>105961-007-022</t>
  </si>
  <si>
    <t>C35256-1127950-01</t>
  </si>
  <si>
    <t>105961-007-024</t>
  </si>
  <si>
    <t>C35256-1127952-01</t>
  </si>
  <si>
    <t>105961-007-026</t>
  </si>
  <si>
    <t>105961-008</t>
  </si>
  <si>
    <t>C35256-1135227-01</t>
  </si>
  <si>
    <t>105961-008-001</t>
  </si>
  <si>
    <t>Borgernær Psykiatri Danmark P/S</t>
  </si>
  <si>
    <t>105656</t>
  </si>
  <si>
    <t>NKA-060762</t>
  </si>
  <si>
    <t>2025-05-19 10:25:00.000</t>
  </si>
  <si>
    <t>2025-05-19 13:20:00.000</t>
  </si>
  <si>
    <t>NML-060763</t>
  </si>
  <si>
    <t>Eltel uge 25</t>
  </si>
  <si>
    <t>Britt Sisseck</t>
  </si>
  <si>
    <t>97827</t>
  </si>
  <si>
    <t>NKA-060422</t>
  </si>
  <si>
    <t>2025-05-15 13:53:00.000</t>
  </si>
  <si>
    <t>NMA-060424</t>
  </si>
  <si>
    <t>NSW-060423</t>
  </si>
  <si>
    <t>C.F. Møller Norge AS</t>
  </si>
  <si>
    <t>105249</t>
  </si>
  <si>
    <t>NKA-060465</t>
  </si>
  <si>
    <t>Need Provisioning on this project- SW 6 june clock 12</t>
  </si>
  <si>
    <t>Cadesign base A/S</t>
  </si>
  <si>
    <t>102065-030</t>
  </si>
  <si>
    <t>C32152-1135219-01</t>
  </si>
  <si>
    <t>102065-030-001</t>
  </si>
  <si>
    <t>C32152-1135220-01</t>
  </si>
  <si>
    <t>102065-030-002</t>
  </si>
  <si>
    <t>C32152-1135221-01</t>
  </si>
  <si>
    <t>102065-030-003</t>
  </si>
  <si>
    <t>Afventer installation - Eltel uge 24</t>
  </si>
  <si>
    <t>104899</t>
  </si>
  <si>
    <t>NKA-060054</t>
  </si>
  <si>
    <t>2025-04-03 09:32:00.000</t>
  </si>
  <si>
    <t>2025-04-07 09:00:00.000</t>
  </si>
  <si>
    <t>NML-060055</t>
  </si>
  <si>
    <t>Cafe Under uret ApS</t>
  </si>
  <si>
    <t>105870</t>
  </si>
  <si>
    <t>NKA-058713</t>
  </si>
  <si>
    <t>CEGO A/S</t>
  </si>
  <si>
    <t>106646-005</t>
  </si>
  <si>
    <t>C35824-1136898-01</t>
  </si>
  <si>
    <t>106646-005-001</t>
  </si>
  <si>
    <t>2025-07-28</t>
  </si>
  <si>
    <t>C35824-1136899-01</t>
  </si>
  <si>
    <t>106646-005-002</t>
  </si>
  <si>
    <t>C35824-1136900-01</t>
  </si>
  <si>
    <t>106646-005-003</t>
  </si>
  <si>
    <t>C35824-1136902-01</t>
  </si>
  <si>
    <t>106646-005-005</t>
  </si>
  <si>
    <t>C35824-1136903-01</t>
  </si>
  <si>
    <t>106646-005-006</t>
  </si>
  <si>
    <t>C35824-1136905-01</t>
  </si>
  <si>
    <t>106646-005-008</t>
  </si>
  <si>
    <t>C35824-1136906-01</t>
  </si>
  <si>
    <t>106646-005-009</t>
  </si>
  <si>
    <t>C35824-1136907-01</t>
  </si>
  <si>
    <t>106646-005-010</t>
  </si>
  <si>
    <t>C35824-1136909-01</t>
  </si>
  <si>
    <t>106646-005-012</t>
  </si>
  <si>
    <t>C35824-1136910-01</t>
  </si>
  <si>
    <t>106646-005-013</t>
  </si>
  <si>
    <t>C35824-1136911-01</t>
  </si>
  <si>
    <t>106646-005-014</t>
  </si>
  <si>
    <t>C35824-1136913-01</t>
  </si>
  <si>
    <t>106646-005-016</t>
  </si>
  <si>
    <t>C35824-1136914-01</t>
  </si>
  <si>
    <t>106646-005-017</t>
  </si>
  <si>
    <t>C35824-1136916-01</t>
  </si>
  <si>
    <t>106646-005-019</t>
  </si>
  <si>
    <t>C35824-1136917-01</t>
  </si>
  <si>
    <t>106646-005-020</t>
  </si>
  <si>
    <t>C35824-1136919-01</t>
  </si>
  <si>
    <t>106646-005-022</t>
  </si>
  <si>
    <t>C35824-1136920-01</t>
  </si>
  <si>
    <t>106646-005-023</t>
  </si>
  <si>
    <t>C35824-1136921-01</t>
  </si>
  <si>
    <t>106646-005-024</t>
  </si>
  <si>
    <t>C35824-1136922-01</t>
  </si>
  <si>
    <t>106646-005-025</t>
  </si>
  <si>
    <t>C35824-1136923-01</t>
  </si>
  <si>
    <t>106646-005-026</t>
  </si>
  <si>
    <t>C35824-1136924-01</t>
  </si>
  <si>
    <t>106646-005-027</t>
  </si>
  <si>
    <t>C35824-1136925-01</t>
  </si>
  <si>
    <t>106646-005-028</t>
  </si>
  <si>
    <t>afventer svar fra TK</t>
  </si>
  <si>
    <t>Cematech ApS</t>
  </si>
  <si>
    <t>102720</t>
  </si>
  <si>
    <t>NDD-059955</t>
  </si>
  <si>
    <t>NKA-059954</t>
  </si>
  <si>
    <t>NML-059956</t>
  </si>
  <si>
    <t>CENTERFORENINGEN RO´S TORV F.M.B.A.</t>
  </si>
  <si>
    <t>93246</t>
  </si>
  <si>
    <t>NKA-052598</t>
  </si>
  <si>
    <t>2023-05-22</t>
  </si>
  <si>
    <t>2024-06-19 13:54:00.000</t>
  </si>
  <si>
    <t>2024-06-19 13:55:00.000</t>
  </si>
  <si>
    <t>NMA-052599</t>
  </si>
  <si>
    <t>2023-12-22</t>
  </si>
  <si>
    <t>Zen omlægning</t>
  </si>
  <si>
    <t>NSW-052600</t>
  </si>
  <si>
    <t>Eltel uge 23</t>
  </si>
  <si>
    <t>Chatservice ApS</t>
  </si>
  <si>
    <t>105285</t>
  </si>
  <si>
    <t>NKA-060436</t>
  </si>
  <si>
    <t>2025-05-08 15:44:00.000</t>
  </si>
  <si>
    <t>2025-05-13 08:09:00.000</t>
  </si>
  <si>
    <t>CIC Operations Odense ApS</t>
  </si>
  <si>
    <t>98795</t>
  </si>
  <si>
    <t>NKA-057086</t>
  </si>
  <si>
    <t>2025-04-04 09:58:00.000</t>
  </si>
  <si>
    <t>2025-05-02 11:09:00.000</t>
  </si>
  <si>
    <t>SV 28/5</t>
  </si>
  <si>
    <t>Cim Industrial Systems A/S</t>
  </si>
  <si>
    <t>105797</t>
  </si>
  <si>
    <t>NKA-060770</t>
  </si>
  <si>
    <t>2025-05-16 11:44:00.000</t>
  </si>
  <si>
    <t>2025-05-20 08:31:00.000</t>
  </si>
  <si>
    <t>Compugroup Medical Denmark A/S</t>
  </si>
  <si>
    <t>101944-014</t>
  </si>
  <si>
    <t>C32025-1134067-01</t>
  </si>
  <si>
    <t>101944-014-001</t>
  </si>
  <si>
    <t>C32025-1134069-01</t>
  </si>
  <si>
    <t>101944-014-003</t>
  </si>
  <si>
    <t>Conaxess Trade Denmark A/S</t>
  </si>
  <si>
    <t>105335</t>
  </si>
  <si>
    <t>NKA-060765</t>
  </si>
  <si>
    <t>Dan-Revision Taastrup ApS</t>
  </si>
  <si>
    <t>104848</t>
  </si>
  <si>
    <t>NKA-060222</t>
  </si>
  <si>
    <t>2025-09-22</t>
  </si>
  <si>
    <t>NML-060221</t>
  </si>
  <si>
    <t>Cematech uge 23</t>
  </si>
  <si>
    <t>Dansk It</t>
  </si>
  <si>
    <t>105023</t>
  </si>
  <si>
    <t>NKA-060359</t>
  </si>
  <si>
    <t>2025-05-06 14:17:00.000</t>
  </si>
  <si>
    <t>2025-05-14 13:22:00.000</t>
  </si>
  <si>
    <t>NML-060360</t>
  </si>
  <si>
    <t>Dansk Turbo Teknik A/S</t>
  </si>
  <si>
    <t>105272</t>
  </si>
  <si>
    <t>NKA-060668</t>
  </si>
  <si>
    <t>Danske Advokater</t>
  </si>
  <si>
    <t>103584</t>
  </si>
  <si>
    <t>NKA-005674</t>
  </si>
  <si>
    <t>2013-09-30</t>
  </si>
  <si>
    <t>2013-11-28 15:59:00.000</t>
  </si>
  <si>
    <t>2013-11-28 16:00:00.000</t>
  </si>
  <si>
    <t>Cematech uge 22</t>
  </si>
  <si>
    <t>NKA-060224</t>
  </si>
  <si>
    <t>2025-04-23 15:09:00.000</t>
  </si>
  <si>
    <t>2025-05-07 15:29:00.000</t>
  </si>
  <si>
    <t>Dayforce A/S</t>
  </si>
  <si>
    <t>102950</t>
  </si>
  <si>
    <t>NKA-025351</t>
  </si>
  <si>
    <t>Afventer kunden, skal finde dato for SV</t>
  </si>
  <si>
    <t>NKA-032475</t>
  </si>
  <si>
    <t>2020-11-25</t>
  </si>
  <si>
    <t>2021-02-02 11:17:00.000</t>
  </si>
  <si>
    <t xml:space="preserve">Afventer design </t>
  </si>
  <si>
    <t>Dentorium ApS</t>
  </si>
  <si>
    <t>103142</t>
  </si>
  <si>
    <t>NKA-059860</t>
  </si>
  <si>
    <t>afventer kunde svar omkring dato for SV</t>
  </si>
  <si>
    <t>Dignity - Dansk Institut Mod Tortur</t>
  </si>
  <si>
    <t>102249</t>
  </si>
  <si>
    <t>NKA-058696</t>
  </si>
  <si>
    <t>2025-03-03 07:35:00.000</t>
  </si>
  <si>
    <t>2025-03-12 14:47:00.000</t>
  </si>
  <si>
    <t>SV skal sættes op</t>
  </si>
  <si>
    <t>DKI MANAGEMENT A/S</t>
  </si>
  <si>
    <t>101227</t>
  </si>
  <si>
    <t>NKA-058380</t>
  </si>
  <si>
    <t>2025-01-27 14:20:00.000</t>
  </si>
  <si>
    <t>2025-01-29 10:27:00.000</t>
  </si>
  <si>
    <t>NKA-058381</t>
  </si>
  <si>
    <t>2025-01-27 14:21:00.000</t>
  </si>
  <si>
    <t>2025-01-29 12:36:00.000</t>
  </si>
  <si>
    <t>NKA-058382</t>
  </si>
  <si>
    <t>2025-01-27 14:22:00.000</t>
  </si>
  <si>
    <t>2025-01-29 13:09:00.000</t>
  </si>
  <si>
    <t>Dollarstore ApS</t>
  </si>
  <si>
    <t>105770</t>
  </si>
  <si>
    <t>NKA-060766</t>
  </si>
  <si>
    <t>2025-05-16 14:37:00.000</t>
  </si>
  <si>
    <t>Ecotree International ApS</t>
  </si>
  <si>
    <t>105782</t>
  </si>
  <si>
    <t>NKA-060788</t>
  </si>
  <si>
    <t>Emineral A/S</t>
  </si>
  <si>
    <t>105749</t>
  </si>
  <si>
    <t>NKA-060767</t>
  </si>
  <si>
    <t>2025-05-20 10:00:00.000</t>
  </si>
  <si>
    <t>2025-05-23 13:00:00.000</t>
  </si>
  <si>
    <t>NML-060768</t>
  </si>
  <si>
    <t>Event Space ApS</t>
  </si>
  <si>
    <t>103077</t>
  </si>
  <si>
    <t>NKA-036803</t>
  </si>
  <si>
    <t>2021-09-14</t>
  </si>
  <si>
    <t>2021-10-05 13:52:00.000</t>
  </si>
  <si>
    <t>2021-08-31 14:08:00.000</t>
  </si>
  <si>
    <t>2021-11-16</t>
  </si>
  <si>
    <t>NKA-036804</t>
  </si>
  <si>
    <t>2021-10-05 13:49:00.000</t>
  </si>
  <si>
    <t>2021-08-31 14:12:00.000</t>
  </si>
  <si>
    <t>Mangler config på 4G delen</t>
  </si>
  <si>
    <t>Executive Cognito A/S</t>
  </si>
  <si>
    <t>102304</t>
  </si>
  <si>
    <t>NKA-034187</t>
  </si>
  <si>
    <t>2021-04-19</t>
  </si>
  <si>
    <t>NML-058724</t>
  </si>
  <si>
    <t>exs nordic A/S</t>
  </si>
  <si>
    <t>105610</t>
  </si>
  <si>
    <t>NKA-060648</t>
  </si>
  <si>
    <t>No trunk in HAl 5-Tåstrup-Need a FE for patchning</t>
  </si>
  <si>
    <t>FAB:IT ApS</t>
  </si>
  <si>
    <t>107317-002</t>
  </si>
  <si>
    <t>C36378-1125451-01</t>
  </si>
  <si>
    <t>107317-002-001</t>
  </si>
  <si>
    <t>2024-04-23</t>
  </si>
  <si>
    <t>C36378-1125453-01</t>
  </si>
  <si>
    <t>107317-002-003</t>
  </si>
  <si>
    <t>C36378-1125454-01</t>
  </si>
  <si>
    <t>107317-002-004</t>
  </si>
  <si>
    <t>C36378-1125456-01</t>
  </si>
  <si>
    <t>107317-002-006</t>
  </si>
  <si>
    <t>C36378-1125457-01</t>
  </si>
  <si>
    <t>107317-002-007</t>
  </si>
  <si>
    <t>Fænøsundlægerne I/S</t>
  </si>
  <si>
    <t>104846</t>
  </si>
  <si>
    <t>NKA-060261</t>
  </si>
  <si>
    <t>2025-05-02 08:48:00.000</t>
  </si>
  <si>
    <t>2025-05-12 09:13:00.000</t>
  </si>
  <si>
    <t>Not have IP-ONLY access</t>
  </si>
  <si>
    <t>FEC Taby Ab</t>
  </si>
  <si>
    <t>107397-003</t>
  </si>
  <si>
    <t>C36447-1136725-01</t>
  </si>
  <si>
    <t>107397-003-001</t>
  </si>
  <si>
    <t>C36447-1136726-01</t>
  </si>
  <si>
    <t>107397-003-002</t>
  </si>
  <si>
    <t>Waiting for 3 party</t>
  </si>
  <si>
    <t>Finans Danmark</t>
  </si>
  <si>
    <t>103973-004</t>
  </si>
  <si>
    <t>C33538-1134609-01</t>
  </si>
  <si>
    <t>103973-004-001</t>
  </si>
  <si>
    <t>C33538-1134611-01</t>
  </si>
  <si>
    <t>103973-004-003</t>
  </si>
  <si>
    <t>FINN FROGNE A/S</t>
  </si>
  <si>
    <t>106740-008</t>
  </si>
  <si>
    <t>C35898-1136681-01</t>
  </si>
  <si>
    <t>106740-008-001</t>
  </si>
  <si>
    <t>C35898-1136682-01</t>
  </si>
  <si>
    <t>106740-008-002</t>
  </si>
  <si>
    <t>C35898-1136684-01</t>
  </si>
  <si>
    <t>106740-008-004</t>
  </si>
  <si>
    <t>C35898-1136685-01</t>
  </si>
  <si>
    <t>106740-008-005</t>
  </si>
  <si>
    <t>C35898-1136686-01</t>
  </si>
  <si>
    <t>106740-008-006</t>
  </si>
  <si>
    <t>C35898-1136687-01</t>
  </si>
  <si>
    <t>106740-008-007</t>
  </si>
  <si>
    <t>C35898-1136688-01</t>
  </si>
  <si>
    <t>106740-008-008</t>
  </si>
  <si>
    <t>Fjord Rådgivende Ingeniører A/S</t>
  </si>
  <si>
    <t>102594</t>
  </si>
  <si>
    <t>NKA-059957</t>
  </si>
  <si>
    <t>Martin B uge 22</t>
  </si>
  <si>
    <t>Flexdanmark</t>
  </si>
  <si>
    <t>102845-005</t>
  </si>
  <si>
    <t>C32515-1136586-01</t>
  </si>
  <si>
    <t>102845-005-001</t>
  </si>
  <si>
    <t>C32515-1136587-01</t>
  </si>
  <si>
    <t>102845-005-002</t>
  </si>
  <si>
    <t>C32515-1136588-01</t>
  </si>
  <si>
    <t>102845-005-003</t>
  </si>
  <si>
    <t>Floating Power Plant A/S</t>
  </si>
  <si>
    <t>105835</t>
  </si>
  <si>
    <t>NKA-060824</t>
  </si>
  <si>
    <t>Eltel uge 22</t>
  </si>
  <si>
    <t>Fondsmæglerselskabet Marselis A/S</t>
  </si>
  <si>
    <t>104901</t>
  </si>
  <si>
    <t>NKA-060079</t>
  </si>
  <si>
    <t>2025-04-30 14:25:00.000</t>
  </si>
  <si>
    <t>2025-05-08 12:20:00.000</t>
  </si>
  <si>
    <t>Foreningshuset Sundholm8</t>
  </si>
  <si>
    <t>84553</t>
  </si>
  <si>
    <t>NKA-046136</t>
  </si>
  <si>
    <t>Lars Gottschalck</t>
  </si>
  <si>
    <t>Frederiksborggade Øjenklinik v/Hanne Göte</t>
  </si>
  <si>
    <t>105705</t>
  </si>
  <si>
    <t>NKA-060708</t>
  </si>
  <si>
    <t>Fresh Out The Oven ApS</t>
  </si>
  <si>
    <t>103173</t>
  </si>
  <si>
    <t>NKA-059994</t>
  </si>
  <si>
    <t>2025-05-02 11:46:00.000</t>
  </si>
  <si>
    <t>Afventer opennet</t>
  </si>
  <si>
    <t>Frøslev Træ A/S</t>
  </si>
  <si>
    <t>103631</t>
  </si>
  <si>
    <t>NKA-059903</t>
  </si>
  <si>
    <t>NKA-059905</t>
  </si>
  <si>
    <t>NKA-059907</t>
  </si>
  <si>
    <t>NKA-059909</t>
  </si>
  <si>
    <t>NKA-059911</t>
  </si>
  <si>
    <t>2025-04-30 09:54:00.000</t>
  </si>
  <si>
    <t>2025-05-06 13:55:00.000</t>
  </si>
  <si>
    <t>NML-059904</t>
  </si>
  <si>
    <t>NML-059906</t>
  </si>
  <si>
    <t>NML-059908</t>
  </si>
  <si>
    <t>NML-059910</t>
  </si>
  <si>
    <t>NML-059912</t>
  </si>
  <si>
    <t>Eltel uge 21</t>
  </si>
  <si>
    <t>GORM x ENVISION A/S</t>
  </si>
  <si>
    <t>103391</t>
  </si>
  <si>
    <t>NKA-059820</t>
  </si>
  <si>
    <t>2024-03-26</t>
  </si>
  <si>
    <t>2025-04-23 09:27:00.000</t>
  </si>
  <si>
    <t>2025-04-30 07:40:00.000</t>
  </si>
  <si>
    <t>FE week 22</t>
  </si>
  <si>
    <t>Grazper Technologies ApS</t>
  </si>
  <si>
    <t>107630-003</t>
  </si>
  <si>
    <t>C36646-1136970-01</t>
  </si>
  <si>
    <t>107630-003-001</t>
  </si>
  <si>
    <t>C36646-1136971-01</t>
  </si>
  <si>
    <t>107630-003-002</t>
  </si>
  <si>
    <t>C36646-1136974-01</t>
  </si>
  <si>
    <t>107630-003-004</t>
  </si>
  <si>
    <t>Skal først leveres til oktober</t>
  </si>
  <si>
    <t>GREEN STORAGE A/S</t>
  </si>
  <si>
    <t>95021</t>
  </si>
  <si>
    <t>NKA-054920</t>
  </si>
  <si>
    <t>Green Therma ApS</t>
  </si>
  <si>
    <t>105987</t>
  </si>
  <si>
    <t>NKA-060900</t>
  </si>
  <si>
    <t>GROH Engineering A/S</t>
  </si>
  <si>
    <t>105801</t>
  </si>
  <si>
    <t>NKA-060887</t>
  </si>
  <si>
    <t>Gustaf Fagerberg A/S</t>
  </si>
  <si>
    <t>102958</t>
  </si>
  <si>
    <t>NKA-060519</t>
  </si>
  <si>
    <t>2024-04-30</t>
  </si>
  <si>
    <t>On track - service vindue</t>
  </si>
  <si>
    <t>H+ A/S</t>
  </si>
  <si>
    <t>105390</t>
  </si>
  <si>
    <t>NKA-035285</t>
  </si>
  <si>
    <t>2021-06-16</t>
  </si>
  <si>
    <t>2021-11-10 15:08:00.000</t>
  </si>
  <si>
    <t>2021-12-01</t>
  </si>
  <si>
    <t>AFventer intern/ekstern afklaring omkring nogle ting vedr. DC</t>
  </si>
  <si>
    <t>Hallerupnet ApS</t>
  </si>
  <si>
    <t>103076</t>
  </si>
  <si>
    <t>NDD-059810</t>
  </si>
  <si>
    <t>NKA-043808</t>
  </si>
  <si>
    <t>2022-09-05</t>
  </si>
  <si>
    <t>NKA-059809</t>
  </si>
  <si>
    <t>NKA-059811</t>
  </si>
  <si>
    <t>NRS-043807</t>
  </si>
  <si>
    <t>NRS-059808</t>
  </si>
  <si>
    <t>Hedema A/S</t>
  </si>
  <si>
    <t>105888</t>
  </si>
  <si>
    <t>NKA-060842</t>
  </si>
  <si>
    <t>2025-05-26 13:22:00.000</t>
  </si>
  <si>
    <t>ZEN omlægning - afventer afvikling</t>
  </si>
  <si>
    <t>Heimstaden Flintholm Kollegiet ApS</t>
  </si>
  <si>
    <t>94367</t>
  </si>
  <si>
    <t>NKA-053529</t>
  </si>
  <si>
    <t>2024-03-05</t>
  </si>
  <si>
    <t>2024-03-06 09:30:00.000</t>
  </si>
  <si>
    <t>2024-03-06 09:31:00.000</t>
  </si>
  <si>
    <t>Hesehus A/S</t>
  </si>
  <si>
    <t>104734-010</t>
  </si>
  <si>
    <t>C34237-1134236-01</t>
  </si>
  <si>
    <t>104734-010-001</t>
  </si>
  <si>
    <t>C34237-1134237-01</t>
  </si>
  <si>
    <t>104734-010-002</t>
  </si>
  <si>
    <t>Got new dates from Fiber PM</t>
  </si>
  <si>
    <t>C34237-1134238-01</t>
  </si>
  <si>
    <t>104734-010-003</t>
  </si>
  <si>
    <t>Martin Henneberg uge 31</t>
  </si>
  <si>
    <t>Holtec Automatic A/S</t>
  </si>
  <si>
    <t>100768</t>
  </si>
  <si>
    <t>NKA-058900</t>
  </si>
  <si>
    <t>Infolink ApS</t>
  </si>
  <si>
    <t>105611</t>
  </si>
  <si>
    <t>NKA-060865</t>
  </si>
  <si>
    <t>Institutionen Thomas P.Hejles Ungdomshus</t>
  </si>
  <si>
    <t>105308</t>
  </si>
  <si>
    <t>NKA-060437</t>
  </si>
  <si>
    <t>2025-05-15 14:18:00.000</t>
  </si>
  <si>
    <t>2025-05-20 10:09:00.000</t>
  </si>
  <si>
    <t>Need prov to order FE</t>
  </si>
  <si>
    <t>Intecredo International ApS</t>
  </si>
  <si>
    <t>104899-009</t>
  </si>
  <si>
    <t>C34376-1136842-01</t>
  </si>
  <si>
    <t>104899-009-001</t>
  </si>
  <si>
    <t>C34376-1136843-01</t>
  </si>
  <si>
    <t>104899-009-002</t>
  </si>
  <si>
    <t>C34376-1136844-01</t>
  </si>
  <si>
    <t>104899-009-003</t>
  </si>
  <si>
    <t>C34376-1136848-01</t>
  </si>
  <si>
    <t>104899-009-007</t>
  </si>
  <si>
    <t>C34376-1136849-01</t>
  </si>
  <si>
    <t>104899-009-008</t>
  </si>
  <si>
    <t>Ismageriet ApS</t>
  </si>
  <si>
    <t>104409-004</t>
  </si>
  <si>
    <t>C33943-1134819-01</t>
  </si>
  <si>
    <t>104409-004-001</t>
  </si>
  <si>
    <t>C33943-1134820-01</t>
  </si>
  <si>
    <t>104409-004-002</t>
  </si>
  <si>
    <t>Provisioning awaits info from custormer</t>
  </si>
  <si>
    <t>IT Forum Gruppen A/S</t>
  </si>
  <si>
    <t>102529</t>
  </si>
  <si>
    <t>NKA-058983</t>
  </si>
  <si>
    <t>2025-03-25 10:45:00.000</t>
  </si>
  <si>
    <t>2025-03-25 10:46:00.000</t>
  </si>
  <si>
    <t>NKA-058984</t>
  </si>
  <si>
    <t>2025-03-25 10:55:00.000</t>
  </si>
  <si>
    <t>Itino A/S</t>
  </si>
  <si>
    <t>105361</t>
  </si>
  <si>
    <t>NKA-060899</t>
  </si>
  <si>
    <t>Waiting for a delivery date</t>
  </si>
  <si>
    <t>Jeudan A/S</t>
  </si>
  <si>
    <t>105215</t>
  </si>
  <si>
    <t>NKA-060361</t>
  </si>
  <si>
    <t>Keepers ApS</t>
  </si>
  <si>
    <t>102668</t>
  </si>
  <si>
    <t>NKA-059862</t>
  </si>
  <si>
    <t>Kibodan A/S</t>
  </si>
  <si>
    <t>105720</t>
  </si>
  <si>
    <t>NKA-060834</t>
  </si>
  <si>
    <t>Kirkebjerg Køreskole ApS</t>
  </si>
  <si>
    <t>85903</t>
  </si>
  <si>
    <t>NKA-046870</t>
  </si>
  <si>
    <t>2023-02-17</t>
  </si>
  <si>
    <t>2025-05-07 14:09:00.000</t>
  </si>
  <si>
    <t>2023-05-04</t>
  </si>
  <si>
    <t>Kjærgaard A/S</t>
  </si>
  <si>
    <t>105283</t>
  </si>
  <si>
    <t>NKA-060851</t>
  </si>
  <si>
    <t>Skal aftales SV for</t>
  </si>
  <si>
    <t>93908</t>
  </si>
  <si>
    <t>NKA-053097</t>
  </si>
  <si>
    <t>2024-02-22 14:28:00.000</t>
  </si>
  <si>
    <t>2024-02-16 11:04:00.000</t>
  </si>
  <si>
    <t>2024-03-08</t>
  </si>
  <si>
    <t>NML-053098</t>
  </si>
  <si>
    <t>RFS 2022</t>
  </si>
  <si>
    <t>Klimadan A/S</t>
  </si>
  <si>
    <t>101027-003</t>
  </si>
  <si>
    <t>C30991-1111651-01</t>
  </si>
  <si>
    <t>101027-003-001</t>
  </si>
  <si>
    <t>Koldby Optik, Østerbrogade 108 ApS</t>
  </si>
  <si>
    <t>105223</t>
  </si>
  <si>
    <t>NKA-060626</t>
  </si>
  <si>
    <t>NMA-060627</t>
  </si>
  <si>
    <t>NSW-060628</t>
  </si>
  <si>
    <t>Cematech uge 28</t>
  </si>
  <si>
    <t>Konsulent Bjarne Aalbæk</t>
  </si>
  <si>
    <t>105153</t>
  </si>
  <si>
    <t>NKA-060443</t>
  </si>
  <si>
    <t>Krogstrup ApS</t>
  </si>
  <si>
    <t>103606</t>
  </si>
  <si>
    <t>NKA-060357</t>
  </si>
  <si>
    <t>Elcon uge 22</t>
  </si>
  <si>
    <t>Kuube Denmark ApS</t>
  </si>
  <si>
    <t>102144</t>
  </si>
  <si>
    <t>NKA-058447</t>
  </si>
  <si>
    <t>NMA-058448</t>
  </si>
  <si>
    <t>NSW-058449</t>
  </si>
  <si>
    <t>Læge Torben Larsen</t>
  </si>
  <si>
    <t>105483</t>
  </si>
  <si>
    <t>NKA-060582</t>
  </si>
  <si>
    <t>NML-060583</t>
  </si>
  <si>
    <t>Langebæk Lægehus, Alment Praktiserende Læger ApS</t>
  </si>
  <si>
    <t>105962</t>
  </si>
  <si>
    <t>NKA-060872</t>
  </si>
  <si>
    <t>LEMAN A/S</t>
  </si>
  <si>
    <t>105301</t>
  </si>
  <si>
    <t>NKA-060555</t>
  </si>
  <si>
    <t>2025-05-06 14:33:00.000</t>
  </si>
  <si>
    <t>2025-05-22 12:51:00.000</t>
  </si>
  <si>
    <t>Lokalbolig Hvidovre ApS</t>
  </si>
  <si>
    <t>103266</t>
  </si>
  <si>
    <t>NKA-059865</t>
  </si>
  <si>
    <t>2025-05-02 10:47:00.000</t>
  </si>
  <si>
    <t>2025-05-16 11:22:00.000</t>
  </si>
  <si>
    <t>NMA-059864</t>
  </si>
  <si>
    <t>NSW-059863</t>
  </si>
  <si>
    <t>afventer SV dato</t>
  </si>
  <si>
    <t>Ls Montage ApS</t>
  </si>
  <si>
    <t>100378</t>
  </si>
  <si>
    <t>NKA-056963</t>
  </si>
  <si>
    <t>Lucky Joe ApS</t>
  </si>
  <si>
    <t>105975</t>
  </si>
  <si>
    <t>NKA-060895</t>
  </si>
  <si>
    <t>MOBILXPERTEN ApS</t>
  </si>
  <si>
    <t>103839</t>
  </si>
  <si>
    <t>NKA-060352</t>
  </si>
  <si>
    <t>2025-05-09 12:53:00.000</t>
  </si>
  <si>
    <t>Afventer Netplan</t>
  </si>
  <si>
    <t>105536</t>
  </si>
  <si>
    <t>NKA-060684</t>
  </si>
  <si>
    <t>NML-060685</t>
  </si>
  <si>
    <t>afventer COLT svar</t>
  </si>
  <si>
    <t>Mos Mosh A/S</t>
  </si>
  <si>
    <t>103236</t>
  </si>
  <si>
    <t>NKA-060075</t>
  </si>
  <si>
    <t>Move Innovation ApS</t>
  </si>
  <si>
    <t>102737</t>
  </si>
  <si>
    <t>NKA-060683</t>
  </si>
  <si>
    <t>Erstattes af ny sag</t>
  </si>
  <si>
    <t>N3 ApS</t>
  </si>
  <si>
    <t>103317</t>
  </si>
  <si>
    <t>NKA-060527</t>
  </si>
  <si>
    <t>N'age ApS</t>
  </si>
  <si>
    <t>105353</t>
  </si>
  <si>
    <t>NKA-060776</t>
  </si>
  <si>
    <t>NKA-060777</t>
  </si>
  <si>
    <t>2025-05-26 12:30:00.000</t>
  </si>
  <si>
    <t>Eltel uge 24</t>
  </si>
  <si>
    <t>Najell Denmark ApS</t>
  </si>
  <si>
    <t>105329</t>
  </si>
  <si>
    <t>NKA-060534</t>
  </si>
  <si>
    <t>2025-05-13 13:00:00.000</t>
  </si>
  <si>
    <t>2025-05-20 13:32:00.000</t>
  </si>
  <si>
    <t>Eltel  uge 24</t>
  </si>
  <si>
    <t>NML-060535</t>
  </si>
  <si>
    <t>Natus Medical Denmark ApS</t>
  </si>
  <si>
    <t>101313</t>
  </si>
  <si>
    <t>NKA-019996</t>
  </si>
  <si>
    <t>2017-03-24</t>
  </si>
  <si>
    <t>2017-04-20 14:57:00.000</t>
  </si>
  <si>
    <t>2017-04-24 10:14:00.000</t>
  </si>
  <si>
    <t>2017-06-16</t>
  </si>
  <si>
    <t>NKA-057962</t>
  </si>
  <si>
    <t>2025-02-26 12:38:00.000</t>
  </si>
  <si>
    <t>2025-02-27 15:16:00.000</t>
  </si>
  <si>
    <t>Ntrakker AB</t>
  </si>
  <si>
    <t>106002-016</t>
  </si>
  <si>
    <t>C35287-1136087-01</t>
  </si>
  <si>
    <t>106002-016-001</t>
  </si>
  <si>
    <t>C35287-1136088-01</t>
  </si>
  <si>
    <t>106002-016-002</t>
  </si>
  <si>
    <t>NØRGÅRD MIKKELSEN REKLAMEBUREAU A/S</t>
  </si>
  <si>
    <t>102585</t>
  </si>
  <si>
    <t>NKA-059894</t>
  </si>
  <si>
    <t>2025-04-04 08:57:00.000</t>
  </si>
  <si>
    <t>2025-05-15 12:08:00.000</t>
  </si>
  <si>
    <t>Klarmeldt på byggestrøm</t>
  </si>
  <si>
    <t>Oreco A/S</t>
  </si>
  <si>
    <t>103235</t>
  </si>
  <si>
    <t>NKA-059760</t>
  </si>
  <si>
    <t>2025-04-03 09:38:00.000</t>
  </si>
  <si>
    <t>2025-04-03 09:39:00.000</t>
  </si>
  <si>
    <t>Our Units ApS</t>
  </si>
  <si>
    <t>104852</t>
  </si>
  <si>
    <t>NKA-060530</t>
  </si>
  <si>
    <t>NML-060531</t>
  </si>
  <si>
    <t>Oustrupgård Agro ApS</t>
  </si>
  <si>
    <t>97994</t>
  </si>
  <si>
    <t>NKA-056743</t>
  </si>
  <si>
    <t>2024-10-18</t>
  </si>
  <si>
    <t>levering november</t>
  </si>
  <si>
    <t>Penta Advokater A/S</t>
  </si>
  <si>
    <t>105456</t>
  </si>
  <si>
    <t>NKA-013625</t>
  </si>
  <si>
    <t>105457</t>
  </si>
  <si>
    <t>NKA-060629</t>
  </si>
  <si>
    <t>2025-10-17</t>
  </si>
  <si>
    <t>2025-11-01</t>
  </si>
  <si>
    <t>Data center lacks capacity/need to Confirm ME Trunks</t>
  </si>
  <si>
    <t>Perspektiva IT ApS</t>
  </si>
  <si>
    <t>100657</t>
  </si>
  <si>
    <t>NKA-059019</t>
  </si>
  <si>
    <t>2025-05-20 13:25:00.000</t>
  </si>
  <si>
    <t>NKA-059020</t>
  </si>
  <si>
    <t>2025-05-20 13:26:00.000</t>
  </si>
  <si>
    <t>PM-SOLUTIONS APS</t>
  </si>
  <si>
    <t>105767</t>
  </si>
  <si>
    <t>NKA-060790</t>
  </si>
  <si>
    <t>2025-05-23 07:05:00.000</t>
  </si>
  <si>
    <t>Polaris Management A/S</t>
  </si>
  <si>
    <t>94828</t>
  </si>
  <si>
    <t>NKA-054033</t>
  </si>
  <si>
    <t>2024-04-29</t>
  </si>
  <si>
    <t>NML-054034</t>
  </si>
  <si>
    <t>Pompette ApS</t>
  </si>
  <si>
    <t>105163</t>
  </si>
  <si>
    <t>NKA-060334</t>
  </si>
  <si>
    <t>2025-05-08 13:23:00.000</t>
  </si>
  <si>
    <t>2025-05-12 10:03:00.000</t>
  </si>
  <si>
    <t>NMA-060336</t>
  </si>
  <si>
    <t>NSW-060335</t>
  </si>
  <si>
    <t>PROCOPA IT ApS</t>
  </si>
  <si>
    <t>105881-080</t>
  </si>
  <si>
    <t>C35226-1135895-01</t>
  </si>
  <si>
    <t>105881-080-001</t>
  </si>
  <si>
    <t>Delayed FE booked week 23</t>
  </si>
  <si>
    <t>105881-081</t>
  </si>
  <si>
    <t>C35226-1135920-01</t>
  </si>
  <si>
    <t>105881-081-001</t>
  </si>
  <si>
    <t>105881-082</t>
  </si>
  <si>
    <t>C35226-1136819-01</t>
  </si>
  <si>
    <t>105881-082-001</t>
  </si>
  <si>
    <t>PROJECT OPEN ApS</t>
  </si>
  <si>
    <t>107619-003</t>
  </si>
  <si>
    <t>C36636-1136796-01</t>
  </si>
  <si>
    <t>107619-003-001</t>
  </si>
  <si>
    <t>C36636-1136797-01</t>
  </si>
  <si>
    <t>107619-003-002</t>
  </si>
  <si>
    <t>C36636-1136798-01</t>
  </si>
  <si>
    <t>107619-003-003</t>
  </si>
  <si>
    <t>Nyt SV skal sættes op</t>
  </si>
  <si>
    <t>Pålsson Arkitekter A/S</t>
  </si>
  <si>
    <t>105003</t>
  </si>
  <si>
    <t>NKA-040572</t>
  </si>
  <si>
    <t>2022-02-23</t>
  </si>
  <si>
    <t>2022-03-10 10:11:00.000</t>
  </si>
  <si>
    <t>2022-02-16 19:53:00.000</t>
  </si>
  <si>
    <t>2022-03-31</t>
  </si>
  <si>
    <t>RackPeople ApS</t>
  </si>
  <si>
    <t>105593</t>
  </si>
  <si>
    <t>NKA-026942</t>
  </si>
  <si>
    <t>2019-02-05</t>
  </si>
  <si>
    <t>2019-02-05 14:32:00.000</t>
  </si>
  <si>
    <t>2019-02-06 15:00:00.000</t>
  </si>
  <si>
    <t>2019-04-30</t>
  </si>
  <si>
    <t>NML-060841</t>
  </si>
  <si>
    <t>Uge 23 GC Kjeld W</t>
  </si>
  <si>
    <t>RareWine ApS</t>
  </si>
  <si>
    <t>104737</t>
  </si>
  <si>
    <t>NKA-060533</t>
  </si>
  <si>
    <t>2025-05-05 12:59:00.000</t>
  </si>
  <si>
    <t>2025-05-14 10:56:00.000</t>
  </si>
  <si>
    <t>afventer dato fra kunden for SV</t>
  </si>
  <si>
    <t>Rasmussen Skilte ApS</t>
  </si>
  <si>
    <t>102434</t>
  </si>
  <si>
    <t>NKA-036506</t>
  </si>
  <si>
    <t>NMA-058842</t>
  </si>
  <si>
    <t>NSW-058843</t>
  </si>
  <si>
    <t>Riverty Services Denmark A/S</t>
  </si>
  <si>
    <t>104661</t>
  </si>
  <si>
    <t>NKA-060039</t>
  </si>
  <si>
    <t>2025-04-10 12:12:00.000</t>
  </si>
  <si>
    <t>2025-05-12 07:43:00.000</t>
  </si>
  <si>
    <t>NML-060040</t>
  </si>
  <si>
    <t>GC Norge</t>
  </si>
  <si>
    <t>Rosendahl Design Group A/S</t>
  </si>
  <si>
    <t>102302</t>
  </si>
  <si>
    <t>NKA-058845</t>
  </si>
  <si>
    <t>Sentry Technologies ApS</t>
  </si>
  <si>
    <t>105697</t>
  </si>
  <si>
    <t>NKA-060764</t>
  </si>
  <si>
    <t>2025-05-16 12:44:00.000</t>
  </si>
  <si>
    <t>2025-05-20 10:53:00.000</t>
  </si>
  <si>
    <t>Sephora Danmark ApS</t>
  </si>
  <si>
    <t>100014</t>
  </si>
  <si>
    <t>NKA-038507</t>
  </si>
  <si>
    <t>NKA-038509</t>
  </si>
  <si>
    <t>NML-038508</t>
  </si>
  <si>
    <t>NML-038510</t>
  </si>
  <si>
    <t>100017</t>
  </si>
  <si>
    <t>NKA-037347</t>
  </si>
  <si>
    <t>2021-10-05</t>
  </si>
  <si>
    <t>NML-057260</t>
  </si>
  <si>
    <t>Delivery 30 maj 2025</t>
  </si>
  <si>
    <t>Sharp Business Systems Danmark A/S</t>
  </si>
  <si>
    <t>103117</t>
  </si>
  <si>
    <t>NKA-060180</t>
  </si>
  <si>
    <t>2025-05-13 13:14:00.000</t>
  </si>
  <si>
    <t>2025-05-13 13:30:00.000</t>
  </si>
  <si>
    <t>Sirius Advokater I/S</t>
  </si>
  <si>
    <t>101069</t>
  </si>
  <si>
    <t>NKA-025416</t>
  </si>
  <si>
    <t>2018-08-29</t>
  </si>
  <si>
    <t>2018-08-29 11:03:00.000</t>
  </si>
  <si>
    <t>2018-08-30 14:49:00.000</t>
  </si>
  <si>
    <t>NML-060828</t>
  </si>
  <si>
    <t>Skypuzzler ApS</t>
  </si>
  <si>
    <t>105744</t>
  </si>
  <si>
    <t>NKA-060769</t>
  </si>
  <si>
    <t>afventer design</t>
  </si>
  <si>
    <t>Sleep in Heaven ApS</t>
  </si>
  <si>
    <t>103041</t>
  </si>
  <si>
    <t>NKA-059821</t>
  </si>
  <si>
    <t>2025-05-01 10:57:00.000</t>
  </si>
  <si>
    <t>2025-05-06 08:35:00.000</t>
  </si>
  <si>
    <t>NKA-059822</t>
  </si>
  <si>
    <t>2025-05-01 10:37:00.000</t>
  </si>
  <si>
    <t>2025-05-06 10:12:00.000</t>
  </si>
  <si>
    <t>afvneter installation and prov</t>
  </si>
  <si>
    <t>Smiley Fitness ApS</t>
  </si>
  <si>
    <t>103111</t>
  </si>
  <si>
    <t>NMA-059172</t>
  </si>
  <si>
    <t>NSW-059173</t>
  </si>
  <si>
    <t>Sofigate ApS</t>
  </si>
  <si>
    <t>105312</t>
  </si>
  <si>
    <t>NKA-060442</t>
  </si>
  <si>
    <t>2025-04-28 15:13:00.000</t>
  </si>
  <si>
    <t>2025-04-28 10:11:00.000</t>
  </si>
  <si>
    <t>Space Composite Structures DENMARK APS</t>
  </si>
  <si>
    <t>100398</t>
  </si>
  <si>
    <t>NKA-060586</t>
  </si>
  <si>
    <t>2025-05-21 10:14:00.000</t>
  </si>
  <si>
    <t>Space gaming ApS</t>
  </si>
  <si>
    <t>101332</t>
  </si>
  <si>
    <t>NKA-030643</t>
  </si>
  <si>
    <t>2020-05-29</t>
  </si>
  <si>
    <t>2020-06-08 14:22:00.000</t>
  </si>
  <si>
    <t>2020-07-09 13:47:00.000</t>
  </si>
  <si>
    <t>2020-07-27</t>
  </si>
  <si>
    <t>NMA-057699</t>
  </si>
  <si>
    <t>NSW-057698</t>
  </si>
  <si>
    <t>Sparta Atletik og Løb ApS</t>
  </si>
  <si>
    <t>107635-002</t>
  </si>
  <si>
    <t>B36652-1137048-01</t>
  </si>
  <si>
    <t>107635-002-001</t>
  </si>
  <si>
    <t>2025-09-25</t>
  </si>
  <si>
    <t>B36652-1137049-01</t>
  </si>
  <si>
    <t>107635-002-002</t>
  </si>
  <si>
    <t>B36652-1137050-01</t>
  </si>
  <si>
    <t>107635-002-003</t>
  </si>
  <si>
    <t>B36652-1137051-01</t>
  </si>
  <si>
    <t>107635-002-004</t>
  </si>
  <si>
    <t>C36652-1137052-01</t>
  </si>
  <si>
    <t>107635-002-005</t>
  </si>
  <si>
    <t>C36652-1137053-01</t>
  </si>
  <si>
    <t>107635-002-006</t>
  </si>
  <si>
    <t>SV aftalt</t>
  </si>
  <si>
    <t>Sulzer Pumps Denmark A/S</t>
  </si>
  <si>
    <t>102723</t>
  </si>
  <si>
    <t>NDD-059659</t>
  </si>
  <si>
    <t>NKA-035286</t>
  </si>
  <si>
    <t>NML-059658</t>
  </si>
  <si>
    <t>afventer tdc</t>
  </si>
  <si>
    <t>Tegnestuen Vandkunsten A/S</t>
  </si>
  <si>
    <t>101036</t>
  </si>
  <si>
    <t>NKA-057597</t>
  </si>
  <si>
    <t>NML-057598</t>
  </si>
  <si>
    <t>Telebesparelse ApS</t>
  </si>
  <si>
    <t>105083</t>
  </si>
  <si>
    <t>NKA-060317</t>
  </si>
  <si>
    <t>2025-05-12 15:23:00.000</t>
  </si>
  <si>
    <t>2025-05-14 13:59:00.000</t>
  </si>
  <si>
    <t>NKA-060318</t>
  </si>
  <si>
    <t>2025-05-16 12:02:00.000</t>
  </si>
  <si>
    <t>NKA-060319</t>
  </si>
  <si>
    <t>Telecom X ApS</t>
  </si>
  <si>
    <t>105378</t>
  </si>
  <si>
    <t>NKA-034507</t>
  </si>
  <si>
    <t>2021-05-03</t>
  </si>
  <si>
    <t>2021-05-04 10:45:00.000</t>
  </si>
  <si>
    <t>2021-06-17 10:15:00.000</t>
  </si>
  <si>
    <t>2021-06-24</t>
  </si>
  <si>
    <t>Jakob uge 23</t>
  </si>
  <si>
    <t>Temashop ApS</t>
  </si>
  <si>
    <t>98382</t>
  </si>
  <si>
    <t>NKA-056221</t>
  </si>
  <si>
    <t>2024-10-04</t>
  </si>
  <si>
    <t>2025-05-05 12:38:00.000</t>
  </si>
  <si>
    <t>2025-05-14 13:15:00.000</t>
  </si>
  <si>
    <t>NML-056222</t>
  </si>
  <si>
    <t>afventer kundes svar på SV dato</t>
  </si>
  <si>
    <t>The Company Group A/S</t>
  </si>
  <si>
    <t>102438</t>
  </si>
  <si>
    <t>NKA-059007</t>
  </si>
  <si>
    <t>Titan Containers A/S</t>
  </si>
  <si>
    <t>100984</t>
  </si>
  <si>
    <t>NKA-060848</t>
  </si>
  <si>
    <t>Topsil Globalwafers A/S</t>
  </si>
  <si>
    <t>103231</t>
  </si>
  <si>
    <t>NKA-059922</t>
  </si>
  <si>
    <t>2025-05-21 10:02:00.000</t>
  </si>
  <si>
    <t>NOC-995820</t>
  </si>
  <si>
    <t>Totalklima ApS</t>
  </si>
  <si>
    <t>105380</t>
  </si>
  <si>
    <t>NKA-060532</t>
  </si>
  <si>
    <t>2025-05-16 14:13:00.000</t>
  </si>
  <si>
    <t>2025-05-22 13:12:00.000</t>
  </si>
  <si>
    <t>Væxthuset 3 ApS</t>
  </si>
  <si>
    <t>101127</t>
  </si>
  <si>
    <t>NKA-010325</t>
  </si>
  <si>
    <t>2015-03-11</t>
  </si>
  <si>
    <t>NMA-057713</t>
  </si>
  <si>
    <t>NSW-057712</t>
  </si>
  <si>
    <t>Vamdrup Fjernvarme A m b A</t>
  </si>
  <si>
    <t>105019</t>
  </si>
  <si>
    <t>NKA-060255</t>
  </si>
  <si>
    <t>2025-04-11 08:19:00.000</t>
  </si>
  <si>
    <t>2025-05-05 12:19:00.000</t>
  </si>
  <si>
    <t>Awaits scheduling service window</t>
  </si>
  <si>
    <t>Veo Technologies ApS</t>
  </si>
  <si>
    <t>102743</t>
  </si>
  <si>
    <t>NDD-059652</t>
  </si>
  <si>
    <t>NKA-035994</t>
  </si>
  <si>
    <t>2021-09-10</t>
  </si>
  <si>
    <t>2021-10-25 17:34:00.000</t>
  </si>
  <si>
    <t>2021-07-12 07:47:00.000</t>
  </si>
  <si>
    <t>2021-11-04</t>
  </si>
  <si>
    <t>Fibia</t>
  </si>
  <si>
    <t>Verdens Skove, Århus</t>
  </si>
  <si>
    <t>102530</t>
  </si>
  <si>
    <t>NKA-058987</t>
  </si>
  <si>
    <t>Cematech uge 29</t>
  </si>
  <si>
    <t>Vest Energi ApS</t>
  </si>
  <si>
    <t>105347</t>
  </si>
  <si>
    <t>NKA-060508</t>
  </si>
  <si>
    <t>2025-04-30 10:23:00.000</t>
  </si>
  <si>
    <t>2025-05-06 12:52:00.000</t>
  </si>
  <si>
    <t xml:space="preserve">On hold - Afv. kunde vedr servicevindue </t>
  </si>
  <si>
    <t>Vilhelm Lauritzen Arkitekter A/S</t>
  </si>
  <si>
    <t>97191</t>
  </si>
  <si>
    <t>NDD-056466</t>
  </si>
  <si>
    <t>2024-12-04</t>
  </si>
  <si>
    <t>NKA-030930</t>
  </si>
  <si>
    <t>2020-06-26</t>
  </si>
  <si>
    <t>2020-08-28 09:14:00.000</t>
  </si>
  <si>
    <t>2020-06-25 11:22:00.000</t>
  </si>
  <si>
    <t>2020-09-11</t>
  </si>
  <si>
    <t>NRK-030931</t>
  </si>
  <si>
    <t>2020-06-25</t>
  </si>
  <si>
    <t>Vurderingsmægler ApS</t>
  </si>
  <si>
    <t>105158</t>
  </si>
  <si>
    <t>NKA-060325</t>
  </si>
  <si>
    <t>2025-05-08 14:01:00.000</t>
  </si>
  <si>
    <t>2025-05-13 14:55:00.000</t>
  </si>
  <si>
    <t>Opennet fejl</t>
  </si>
  <si>
    <t>Zebnet ApS</t>
  </si>
  <si>
    <t>98482</t>
  </si>
  <si>
    <t>NML-056428</t>
  </si>
  <si>
    <t>NOC-995967</t>
  </si>
  <si>
    <t>2024-08-13</t>
  </si>
  <si>
    <t>ZTLment ApS</t>
  </si>
  <si>
    <t>105695</t>
  </si>
  <si>
    <t>NKA-060681</t>
  </si>
  <si>
    <t>2025-05-12 15:29:00.000</t>
  </si>
  <si>
    <t>2025-05-14 06:52:00.000</t>
  </si>
  <si>
    <t>Zurface A/S</t>
  </si>
  <si>
    <t>104749</t>
  </si>
  <si>
    <t>NDD-060570</t>
  </si>
  <si>
    <t>NKA-060569</t>
  </si>
  <si>
    <t>NKA-060571</t>
  </si>
  <si>
    <t>NKA-060573</t>
  </si>
  <si>
    <t>NKA-060575</t>
  </si>
  <si>
    <t>NKA-060576</t>
  </si>
  <si>
    <t>2025-05-16 09:37:00.000</t>
  </si>
  <si>
    <t>NKA-060577</t>
  </si>
  <si>
    <t>NML-060572</t>
  </si>
  <si>
    <t>NML-060574</t>
  </si>
  <si>
    <t>Cematech uge 24</t>
  </si>
  <si>
    <t>Ølsnedkeren ApS</t>
  </si>
  <si>
    <t>102565</t>
  </si>
  <si>
    <t>NKA-059914</t>
  </si>
  <si>
    <t>Ønskeskyen ApS</t>
  </si>
  <si>
    <t>107636-002</t>
  </si>
  <si>
    <t>C36654-1137057-01</t>
  </si>
  <si>
    <t>107636-002-001</t>
  </si>
  <si>
    <t>C36654-1137058-01</t>
  </si>
  <si>
    <t>107636-002-002</t>
  </si>
  <si>
    <t>C36654-1137059-01</t>
  </si>
  <si>
    <t>107636-002-003</t>
  </si>
  <si>
    <t>C36654-1137061-01</t>
  </si>
  <si>
    <t>107636-002-005</t>
  </si>
  <si>
    <t>Monthly summary</t>
  </si>
  <si>
    <t>Sum</t>
  </si>
  <si>
    <t>Total orders</t>
  </si>
  <si>
    <t>Total</t>
  </si>
  <si>
    <t>MRC DKK</t>
  </si>
  <si>
    <t>MRC EUR</t>
  </si>
  <si>
    <t>All orders</t>
  </si>
  <si>
    <t>Number of orders</t>
  </si>
  <si>
    <t>9. Vendor invoice</t>
  </si>
  <si>
    <t>Total orders mapped to delivery steps in backlog</t>
  </si>
  <si>
    <t>Total in backlog (Marked as New sales or Change)</t>
  </si>
  <si>
    <t>Total unmapped orders</t>
  </si>
  <si>
    <t>Total orders mapped</t>
  </si>
  <si>
    <t>Delivery status</t>
  </si>
  <si>
    <t>Total orders mapped to delivery steps and status in backlog</t>
  </si>
  <si>
    <t>Total in backlog (Marked with delivery steps)</t>
  </si>
  <si>
    <t>Orders without status</t>
  </si>
  <si>
    <t>MRC</t>
  </si>
  <si>
    <t>DKK</t>
  </si>
  <si>
    <t>EUR</t>
  </si>
  <si>
    <t>MRC (New sales and change)</t>
  </si>
  <si>
    <t>May orders</t>
  </si>
  <si>
    <t>XX</t>
  </si>
  <si>
    <t>June orders</t>
  </si>
  <si>
    <t>July orders</t>
  </si>
  <si>
    <t>August orders</t>
  </si>
  <si>
    <t>September orders</t>
  </si>
  <si>
    <t>MRC, Summary</t>
  </si>
  <si>
    <t>Total orders mapped (New sales &amp; change)</t>
  </si>
  <si>
    <t>Do not edit</t>
  </si>
  <si>
    <t>Delivery stages</t>
  </si>
  <si>
    <t>Delivery statuses</t>
  </si>
  <si>
    <t>NO</t>
  </si>
  <si>
    <t>SE</t>
  </si>
  <si>
    <t>DK</t>
  </si>
  <si>
    <t>PMOs</t>
  </si>
  <si>
    <t>GlobalConnect A/S</t>
  </si>
  <si>
    <t>Trossamfundet Svenska Kyrkan</t>
  </si>
  <si>
    <t>MØLLER DIGITAL AS</t>
  </si>
  <si>
    <t>Migrationsverket</t>
  </si>
  <si>
    <t>Svenska Spel</t>
  </si>
  <si>
    <t>Norges vassdrags- og energidir.</t>
  </si>
  <si>
    <t>Praktikertjänst AB</t>
  </si>
  <si>
    <t>Herlev Kommune</t>
  </si>
  <si>
    <t>Østersund kommune</t>
  </si>
  <si>
    <t>TRONDHEIM PARKERING AS</t>
  </si>
  <si>
    <t>Apoteket AB</t>
  </si>
  <si>
    <t>Nordic Choice Shared Services AS</t>
  </si>
  <si>
    <t>Systembolaget AB</t>
  </si>
  <si>
    <t>Kemp &amp; Lauritzen A/S</t>
  </si>
  <si>
    <t>JØLSTAD BEGRAVELSESBYRÅ AS</t>
  </si>
  <si>
    <t>Circle K Sverige AB</t>
  </si>
  <si>
    <t>Ejner Hessel A/S</t>
  </si>
  <si>
    <t>Direktoratet for samfunnssikkerhet og beredskap</t>
  </si>
  <si>
    <t>Gatusmak AB</t>
  </si>
  <si>
    <t>Team Olivia Danmark ApS</t>
  </si>
  <si>
    <t>AKERSHUS FYLKESKOMMUNE</t>
  </si>
  <si>
    <t>Kronans Apotek AB</t>
  </si>
  <si>
    <t>Hemtex AB</t>
  </si>
  <si>
    <t>Reitan Convenience Sweden AB</t>
  </si>
  <si>
    <t>LØGISMOSE A/S</t>
  </si>
  <si>
    <t>ORIS DENTAL AS</t>
  </si>
  <si>
    <t>Östersunds kommun</t>
  </si>
  <si>
    <t>Plus1 Tandlægeklinik København ApS</t>
  </si>
  <si>
    <t>Moelven Industrier ASA</t>
  </si>
  <si>
    <t>ELKJØP NORDIC AS</t>
  </si>
  <si>
    <t>HØYER AS</t>
  </si>
  <si>
    <t>XXL Sport &amp; Villmark AS v/Atea AS</t>
  </si>
  <si>
    <t>SPEJDER SPORT A/S ADMINISTRATIONEN</t>
  </si>
  <si>
    <t>Stadion AS</t>
  </si>
  <si>
    <t>SPORT OUTLET DRIFT AS</t>
  </si>
  <si>
    <t>Hedensted Kommune</t>
  </si>
  <si>
    <t>GlobalConnect AS</t>
  </si>
  <si>
    <t>DIGIFLOW AS</t>
  </si>
  <si>
    <t>NOVO NORDISK A/S</t>
  </si>
  <si>
    <t>Motek V/Visolit</t>
  </si>
  <si>
    <t>NOA NOA A/S</t>
  </si>
  <si>
    <t>Domstolsadministrasjonen v/Advania</t>
  </si>
  <si>
    <t>Extra Leker AS v/UpHeads</t>
  </si>
  <si>
    <t>Elite Foto AS</t>
  </si>
  <si>
    <t>Core Hospitality A/S</t>
  </si>
  <si>
    <t>RENTA AS</t>
  </si>
  <si>
    <t>Homeco AS</t>
  </si>
  <si>
    <t>King Food Danmark A/S</t>
  </si>
  <si>
    <t>FDB Møbler A/S</t>
  </si>
  <si>
    <t>Input: What is the status of the order? (Drop down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</si>
</sst>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yyyy\-mm\-dd\ hh:mm:ss"/>
    <numFmt numFmtId="165" formatCode="[$-414]d/\ mmmm\ yyyy;@"/>
    <numFmt numFmtId="166" formatCode="[$-409]mmm/yy;@"/>
    <numFmt numFmtId="167" formatCode="_-* #,##0_-;\-* #,##0_-;_-* &quot;-&quot;??_-;_-@_-"/>
    <numFmt numFmtId="168" formatCode="[$-414]mmm/\ yy;@"/>
  </numFmts>
  <fonts count="32" x14ac:knownFonts="1">
    <font>
      <sz val="11"/>
      <color theme="1"/>
      <name val="Arial"/>
      <family val="2"/>
      <scheme val="minor"/>
    </font>
    <font>
      <sz val="11"/>
      <color theme="1"/>
      <name val="Arial"/>
      <family val="2"/>
      <scheme val="minor"/>
    </font>
    <font>
      <b/>
      <sz val="11"/>
      <color rgb="FF3F3F3F"/>
      <name val="Arial"/>
      <family val="2"/>
      <scheme val="minor"/>
    </font>
    <font>
      <b/>
      <sz val="11"/>
      <name val="Arial"/>
      <family val="2"/>
      <scheme val="minor"/>
    </font>
    <font>
      <sz val="11"/>
      <color rgb="FF3F3F76"/>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3"/>
      <name val="Arial"/>
      <family val="2"/>
      <scheme val="minor"/>
    </font>
    <font>
      <sz val="11"/>
      <color rgb="FFC00000"/>
      <name val="Arial"/>
      <family val="2"/>
      <scheme val="minor"/>
    </font>
    <font>
      <sz val="11"/>
      <name val="Arial"/>
      <family val="2"/>
      <scheme val="minor"/>
    </font>
    <font>
      <u/>
      <sz val="11"/>
      <color theme="6"/>
      <name val="Arial"/>
      <family val="2"/>
      <scheme val="minor"/>
    </font>
    <font>
      <b/>
      <sz val="22"/>
      <name val="Georgia"/>
      <family val="2"/>
      <scheme val="major"/>
    </font>
    <font>
      <sz val="11"/>
      <color theme="3"/>
      <name val="Arial"/>
      <family val="2"/>
      <scheme val="minor"/>
    </font>
    <font>
      <sz val="11"/>
      <color rgb="FF0000FF"/>
      <name val="Arial"/>
      <family val="2"/>
      <scheme val="minor"/>
    </font>
    <font>
      <sz val="11"/>
      <color theme="1" tint="0.34998626667073579"/>
      <name val="Arial"/>
      <family val="2"/>
      <scheme val="minor"/>
    </font>
    <font>
      <b/>
      <sz val="11"/>
      <name val="Calibri"/>
      <family val="2"/>
    </font>
    <font>
      <sz val="11"/>
      <color theme="1"/>
      <name val="Arial"/>
      <family val="2"/>
    </font>
    <font>
      <b/>
      <sz val="16"/>
      <color theme="1"/>
      <name val="Arial"/>
      <family val="2"/>
      <scheme val="minor"/>
    </font>
    <font>
      <sz val="11"/>
      <name val="Arial"/>
      <family val="2"/>
    </font>
    <font>
      <b/>
      <sz val="11"/>
      <color rgb="FFFFFFFF"/>
      <name val="Calibri"/>
      <family val="2"/>
    </font>
    <font>
      <b/>
      <sz val="11"/>
      <color rgb="FF003366"/>
      <name val="Calibri"/>
      <family val="2"/>
    </font>
    <font>
      <sz val="11"/>
      <color rgb="FF003366"/>
      <name val="Calibri"/>
      <family val="2"/>
    </font>
    <font>
      <b/>
      <sz val="11"/>
      <color theme="1"/>
      <name val="Arial"/>
      <family val="2"/>
      <scheme val="minor"/>
    </font>
    <font>
      <b/>
      <i/>
      <sz val="11"/>
      <color theme="1"/>
      <name val="Arial"/>
      <family val="2"/>
      <scheme val="minor"/>
    </font>
    <font>
      <sz val="10"/>
      <color rgb="FF000000"/>
      <name val="Arial"/>
      <family val="2"/>
      <scheme val="minor"/>
    </font>
    <font>
      <i/>
      <sz val="11"/>
      <color theme="1"/>
      <name val="Arial"/>
      <family val="2"/>
      <scheme val="minor"/>
    </font>
    <font>
      <b/>
      <sz val="9.35"/>
      <color theme="1"/>
      <name val="Arial"/>
      <family val="2"/>
    </font>
    <font>
      <sz val="11"/>
      <color rgb="FF000000"/>
      <name val="Arial"/>
      <family val="2"/>
    </font>
    <font>
      <sz val="11"/>
      <color rgb="FF000000"/>
      <name val="Arial"/>
      <charset val="1"/>
    </font>
  </fonts>
  <fills count="23">
    <fill>
      <patternFill patternType="none"/>
    </fill>
    <fill>
      <patternFill patternType="gray125"/>
    </fill>
    <fill>
      <patternFill patternType="solid">
        <fgColor rgb="FFFFC000"/>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bgColor indexed="64"/>
      </patternFill>
    </fill>
    <fill>
      <patternFill patternType="solid">
        <fgColor rgb="FFE6E6E6"/>
        <bgColor indexed="64"/>
      </patternFill>
    </fill>
    <fill>
      <patternFill patternType="solid">
        <fgColor theme="7"/>
        <bgColor indexed="64"/>
      </patternFill>
    </fill>
    <fill>
      <patternFill patternType="solid">
        <fgColor theme="6"/>
        <bgColor indexed="64"/>
      </patternFill>
    </fill>
    <fill>
      <patternFill patternType="solid">
        <fgColor theme="7"/>
      </patternFill>
    </fill>
    <fill>
      <patternFill patternType="solid">
        <fgColor theme="9"/>
      </patternFill>
    </fill>
    <fill>
      <patternFill patternType="solid">
        <fgColor rgb="FFFFFF00"/>
        <bgColor indexed="64"/>
      </patternFill>
    </fill>
    <fill>
      <patternFill patternType="solid">
        <fgColor theme="0" tint="-0.14999847407452621"/>
        <bgColor indexed="64"/>
      </patternFill>
    </fill>
    <fill>
      <patternFill patternType="solid">
        <fgColor rgb="FF002060"/>
        <bgColor rgb="FF000000"/>
      </patternFill>
    </fill>
    <fill>
      <patternFill patternType="solid">
        <fgColor rgb="FFC5D9F1"/>
        <bgColor rgb="FF000000"/>
      </patternFill>
    </fill>
    <fill>
      <patternFill patternType="solid">
        <fgColor rgb="FFECF2FA"/>
        <bgColor rgb="FF000000"/>
      </patternFill>
    </fill>
    <fill>
      <patternFill patternType="solid">
        <fgColor theme="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bgColor indexed="64"/>
      </patternFill>
    </fill>
  </fills>
  <borders count="12">
    <border>
      <left/>
      <right/>
      <top/>
      <bottom/>
      <diagonal/>
    </border>
    <border>
      <left/>
      <right/>
      <top style="hair">
        <color rgb="FF3F3F3F"/>
      </top>
      <bottom style="hair">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7F7F7F"/>
      </bottom>
      <diagonal/>
    </border>
    <border>
      <left/>
      <right/>
      <top style="thick">
        <color rgb="FF4D4D4D"/>
      </top>
      <bottom style="thick">
        <color rgb="FF4D4D4D"/>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30">
    <xf numFmtId="0" fontId="0" fillId="0" borderId="0"/>
    <xf numFmtId="0" fontId="15" fillId="11" borderId="0" applyNumberFormat="0" applyAlignment="0" applyProtection="0">
      <alignment vertical="center"/>
    </xf>
    <xf numFmtId="0" fontId="10" fillId="0" borderId="0" applyNumberFormat="0" applyAlignment="0" applyProtection="0"/>
    <xf numFmtId="0" fontId="3" fillId="0" borderId="6" applyNumberFormat="0" applyAlignment="0" applyProtection="0"/>
    <xf numFmtId="0" fontId="7" fillId="8" borderId="0" applyNumberFormat="0" applyAlignment="0" applyProtection="0">
      <alignment vertical="center"/>
    </xf>
    <xf numFmtId="0" fontId="2" fillId="2" borderId="1" applyNumberFormat="0" applyProtection="0">
      <alignment vertical="center"/>
    </xf>
    <xf numFmtId="0" fontId="16" fillId="0" borderId="0" applyNumberFormat="0" applyAlignment="0" applyProtection="0">
      <alignment vertical="center"/>
    </xf>
    <xf numFmtId="0" fontId="1" fillId="10" borderId="0" applyNumberFormat="0" applyAlignment="0" applyProtection="0">
      <alignment vertical="center"/>
    </xf>
    <xf numFmtId="0" fontId="11" fillId="3" borderId="0" applyNumberFormat="0" applyBorder="0" applyAlignment="0" applyProtection="0"/>
    <xf numFmtId="0" fontId="4" fillId="4" borderId="2" applyNumberFormat="0" applyAlignment="0" applyProtection="0"/>
    <xf numFmtId="0" fontId="5" fillId="5" borderId="2" applyNumberFormat="0" applyAlignment="0" applyProtection="0"/>
    <xf numFmtId="0" fontId="6" fillId="0" borderId="3" applyNumberFormat="0" applyFill="0" applyAlignment="0" applyProtection="0"/>
    <xf numFmtId="0" fontId="7" fillId="6" borderId="4" applyNumberFormat="0" applyAlignment="0" applyProtection="0"/>
    <xf numFmtId="0" fontId="8" fillId="0" borderId="0" applyNumberFormat="0" applyFill="0" applyBorder="0" applyAlignment="0" applyProtection="0"/>
    <xf numFmtId="0" fontId="1" fillId="7" borderId="5" applyNumberFormat="0" applyFont="0" applyAlignment="0" applyProtection="0"/>
    <xf numFmtId="0" fontId="9" fillId="0" borderId="0" applyNumberFormat="0" applyFill="0" applyBorder="0" applyAlignment="0" applyProtection="0"/>
    <xf numFmtId="0" fontId="14" fillId="0" borderId="0" applyNumberFormat="0" applyAlignment="0" applyProtection="0"/>
    <xf numFmtId="0" fontId="3" fillId="9" borderId="0" applyNumberFormat="0" applyAlignment="0" applyProtection="0">
      <alignment vertical="center"/>
    </xf>
    <xf numFmtId="0" fontId="3" fillId="0" borderId="7" applyNumberFormat="0" applyAlignment="0" applyProtection="0"/>
    <xf numFmtId="0" fontId="12" fillId="0" borderId="0" applyNumberFormat="0" applyAlignment="0" applyProtection="0">
      <alignment vertical="center"/>
    </xf>
    <xf numFmtId="0" fontId="13" fillId="0" borderId="0" applyNumberFormat="0" applyAlignment="0" applyProtection="0">
      <alignment vertical="center"/>
    </xf>
    <xf numFmtId="0" fontId="8" fillId="0" borderId="0" applyNumberFormat="0" applyAlignment="0" applyProtection="0">
      <alignment vertical="center"/>
    </xf>
    <xf numFmtId="0" fontId="17" fillId="0" borderId="0" applyNumberFormat="0" applyAlignment="0" applyProtection="0">
      <alignment vertical="center"/>
    </xf>
    <xf numFmtId="0" fontId="12" fillId="12" borderId="0" applyNumberFormat="0" applyBorder="0" applyAlignment="0" applyProtection="0"/>
    <xf numFmtId="0" fontId="12" fillId="13"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27" fillId="0" borderId="0"/>
    <xf numFmtId="0" fontId="12" fillId="0" borderId="0"/>
  </cellStyleXfs>
  <cellXfs count="50">
    <xf numFmtId="0" fontId="0" fillId="0" borderId="0" xfId="0"/>
    <xf numFmtId="164" fontId="0" fillId="0" borderId="0" xfId="0" applyNumberFormat="1"/>
    <xf numFmtId="0" fontId="0" fillId="0" borderId="0" xfId="0" applyAlignment="1">
      <alignment wrapText="1"/>
    </xf>
    <xf numFmtId="0" fontId="12" fillId="0" borderId="0" xfId="0" applyFont="1" applyAlignment="1">
      <alignment wrapText="1"/>
    </xf>
    <xf numFmtId="0" fontId="20" fillId="0" borderId="0" xfId="0" applyFont="1" applyAlignment="1">
      <alignment wrapText="1"/>
    </xf>
    <xf numFmtId="0" fontId="22" fillId="16" borderId="9" xfId="0" applyFont="1" applyFill="1" applyBorder="1"/>
    <xf numFmtId="0" fontId="23" fillId="17" borderId="9" xfId="0" applyFont="1" applyFill="1" applyBorder="1"/>
    <xf numFmtId="9" fontId="24" fillId="18" borderId="9" xfId="0" applyNumberFormat="1" applyFont="1" applyFill="1" applyBorder="1" applyAlignment="1">
      <alignment horizontal="left" indent="1"/>
    </xf>
    <xf numFmtId="14" fontId="0" fillId="0" borderId="0" xfId="0" applyNumberFormat="1"/>
    <xf numFmtId="165" fontId="0" fillId="0" borderId="0" xfId="0" applyNumberFormat="1"/>
    <xf numFmtId="0" fontId="23" fillId="17" borderId="9" xfId="0" applyFont="1" applyFill="1" applyBorder="1" applyAlignment="1">
      <alignment horizontal="center" wrapText="1"/>
    </xf>
    <xf numFmtId="166" fontId="23" fillId="17" borderId="9" xfId="0" applyNumberFormat="1" applyFont="1" applyFill="1" applyBorder="1" applyAlignment="1">
      <alignment horizontal="center" wrapText="1"/>
    </xf>
    <xf numFmtId="0" fontId="24" fillId="18" borderId="9" xfId="0" applyFont="1" applyFill="1" applyBorder="1"/>
    <xf numFmtId="167" fontId="1" fillId="0" borderId="9" xfId="25" applyNumberFormat="1" applyFont="1" applyBorder="1"/>
    <xf numFmtId="167" fontId="25" fillId="0" borderId="9" xfId="25" applyNumberFormat="1" applyFont="1" applyBorder="1"/>
    <xf numFmtId="0" fontId="25" fillId="0" borderId="0" xfId="0" applyFont="1"/>
    <xf numFmtId="0" fontId="12" fillId="0" borderId="0" xfId="29"/>
    <xf numFmtId="0" fontId="0" fillId="19" borderId="0" xfId="0" applyFill="1"/>
    <xf numFmtId="0" fontId="18" fillId="0" borderId="10" xfId="0" applyFont="1" applyBorder="1" applyAlignment="1">
      <alignment horizontal="center" vertical="top"/>
    </xf>
    <xf numFmtId="166" fontId="23" fillId="17" borderId="9" xfId="0" applyNumberFormat="1" applyFont="1" applyFill="1" applyBorder="1" applyAlignment="1">
      <alignment horizontal="left" wrapText="1"/>
    </xf>
    <xf numFmtId="166" fontId="23" fillId="17" borderId="9" xfId="0" applyNumberFormat="1" applyFont="1" applyFill="1" applyBorder="1" applyAlignment="1">
      <alignment horizontal="right" wrapText="1"/>
    </xf>
    <xf numFmtId="166" fontId="24" fillId="17" borderId="9" xfId="0" applyNumberFormat="1" applyFont="1" applyFill="1" applyBorder="1" applyAlignment="1">
      <alignment horizontal="left" wrapText="1"/>
    </xf>
    <xf numFmtId="0" fontId="26" fillId="14" borderId="0" xfId="0" applyFont="1" applyFill="1"/>
    <xf numFmtId="0" fontId="25" fillId="20" borderId="0" xfId="0" applyFont="1" applyFill="1"/>
    <xf numFmtId="165" fontId="25" fillId="20" borderId="0" xfId="0" applyNumberFormat="1" applyFont="1" applyFill="1" applyAlignment="1">
      <alignment horizontal="left"/>
    </xf>
    <xf numFmtId="0" fontId="28" fillId="14" borderId="0" xfId="0" applyFont="1" applyFill="1"/>
    <xf numFmtId="0" fontId="28" fillId="15" borderId="0" xfId="0" applyFont="1" applyFill="1"/>
    <xf numFmtId="0" fontId="18" fillId="0" borderId="8" xfId="0" applyFont="1" applyBorder="1" applyAlignment="1">
      <alignment horizontal="center" vertical="top"/>
    </xf>
    <xf numFmtId="0" fontId="18" fillId="10" borderId="8" xfId="0" applyFont="1" applyFill="1" applyBorder="1" applyAlignment="1">
      <alignment horizontal="center" vertical="top"/>
    </xf>
    <xf numFmtId="166" fontId="23" fillId="17" borderId="0" xfId="0" applyNumberFormat="1" applyFont="1" applyFill="1" applyAlignment="1">
      <alignment horizontal="center" wrapText="1"/>
    </xf>
    <xf numFmtId="0" fontId="18" fillId="0" borderId="11" xfId="0" applyFont="1" applyBorder="1" applyAlignment="1">
      <alignment horizontal="center" vertical="top"/>
    </xf>
    <xf numFmtId="0" fontId="18" fillId="21" borderId="8" xfId="0" applyFont="1" applyFill="1" applyBorder="1" applyAlignment="1">
      <alignment horizontal="center" vertical="top"/>
    </xf>
    <xf numFmtId="0" fontId="0" fillId="21" borderId="8" xfId="0" applyFill="1" applyBorder="1"/>
    <xf numFmtId="0" fontId="30" fillId="21" borderId="8" xfId="0" applyFont="1" applyFill="1" applyBorder="1"/>
    <xf numFmtId="0" fontId="26" fillId="0" borderId="0" xfId="0" applyFont="1"/>
    <xf numFmtId="0" fontId="30" fillId="0" borderId="0" xfId="0" applyFont="1"/>
    <xf numFmtId="0" fontId="26" fillId="22" borderId="0" xfId="0" applyFont="1" applyFill="1"/>
    <xf numFmtId="0" fontId="23" fillId="18" borderId="9" xfId="0" applyFont="1" applyFill="1" applyBorder="1"/>
    <xf numFmtId="9" fontId="23" fillId="18" borderId="9" xfId="0" applyNumberFormat="1" applyFont="1" applyFill="1" applyBorder="1" applyAlignment="1">
      <alignment horizontal="left" indent="1"/>
    </xf>
    <xf numFmtId="0" fontId="24" fillId="18" borderId="9" xfId="0" applyFont="1" applyFill="1" applyBorder="1" applyAlignment="1">
      <alignment horizontal="left" indent="1"/>
    </xf>
    <xf numFmtId="14" fontId="23" fillId="17" borderId="9" xfId="0" applyNumberFormat="1" applyFont="1" applyFill="1" applyBorder="1" applyAlignment="1">
      <alignment horizontal="center" wrapText="1"/>
    </xf>
    <xf numFmtId="168" fontId="23" fillId="17" borderId="9" xfId="0" applyNumberFormat="1" applyFont="1" applyFill="1" applyBorder="1" applyAlignment="1">
      <alignment horizontal="right" wrapText="1"/>
    </xf>
    <xf numFmtId="14" fontId="23" fillId="17" borderId="9" xfId="0" applyNumberFormat="1" applyFont="1" applyFill="1" applyBorder="1" applyAlignment="1">
      <alignment horizontal="right" wrapText="1"/>
    </xf>
    <xf numFmtId="9" fontId="23" fillId="18" borderId="9" xfId="0" applyNumberFormat="1" applyFont="1" applyFill="1" applyBorder="1" applyAlignment="1">
      <alignment horizontal="left"/>
    </xf>
    <xf numFmtId="0" fontId="26" fillId="19" borderId="0" xfId="0" applyFont="1" applyFill="1"/>
    <xf numFmtId="167" fontId="0" fillId="0" borderId="9" xfId="25" applyNumberFormat="1" applyFont="1" applyBorder="1"/>
    <xf numFmtId="0" fontId="0" fillId="21" borderId="8" xfId="0" applyFill="1" applyBorder="1" applyAlignment="1">
      <alignment wrapText="1"/>
    </xf>
    <xf numFmtId="0" fontId="0" fillId="21" borderId="0" xfId="0" applyFill="1"/>
    <xf numFmtId="0" fontId="30" fillId="0" borderId="8" xfId="0" applyFont="1" applyBorder="1"/>
    <xf numFmtId="0" fontId="31" fillId="0" borderId="0" xfId="0" applyFont="1"/>
  </cellXfs>
  <cellStyles count="30">
    <cellStyle name="Accent4" xfId="23" builtinId="41" customBuiltin="1"/>
    <cellStyle name="Accent6" xfId="24" builtinId="49" customBuiltin="1"/>
    <cellStyle name="Bad" xfId="8" builtinId="27" customBuiltin="1"/>
    <cellStyle name="Calculation" xfId="10" builtinId="22" hidden="1"/>
    <cellStyle name="Calculation" xfId="19" xr:uid="{BA044971-647E-4B43-BDF3-B9F90685EA06}"/>
    <cellStyle name="Check Cell" xfId="12" builtinId="23" hidden="1"/>
    <cellStyle name="Comma 10" xfId="26" xr:uid="{C6D7AA06-0A7D-44F0-868C-8B1B1C03D8CB}"/>
    <cellStyle name="Explanatory Text" xfId="15" builtinId="53" hidden="1"/>
    <cellStyle name="Heading 1" xfId="2" builtinId="16" customBuiltin="1"/>
    <cellStyle name="Heading 2" xfId="3" builtinId="17" customBuiltin="1"/>
    <cellStyle name="Heading 3" xfId="4" builtinId="18" customBuiltin="1"/>
    <cellStyle name="Heading 4" xfId="17" builtinId="19" customBuiltin="1"/>
    <cellStyle name="Input" xfId="9" builtinId="20" hidden="1"/>
    <cellStyle name="Link" xfId="20" xr:uid="{F6F335AB-58A7-4135-B553-B7C2CE08F402}"/>
    <cellStyle name="Linked Cell" xfId="11" builtinId="24" hidden="1"/>
    <cellStyle name="Normal" xfId="0" builtinId="0"/>
    <cellStyle name="Normal 2" xfId="29" xr:uid="{795B3DB7-FF78-4CCD-9C1D-9888B2FFD7F4}"/>
    <cellStyle name="Normal 2 2" xfId="27" xr:uid="{83AE5D41-DE6F-421C-BFA3-9FA891642106}"/>
    <cellStyle name="Normal 3" xfId="28" xr:uid="{DDD1D456-1828-4B8C-A02E-2C9BA6B7113F}"/>
    <cellStyle name="Note" xfId="14" builtinId="10" hidden="1"/>
    <cellStyle name="Notes" xfId="22" xr:uid="{7BF13CA6-F5E1-45BE-8ABA-DF8882E10889}"/>
    <cellStyle name="Output" xfId="5" builtinId="21" hidden="1" customBuiltin="1"/>
    <cellStyle name="Output" xfId="1" xr:uid="{DDC8B129-E4EA-4CC9-B7C4-EEF8799DAD76}"/>
    <cellStyle name="Percent" xfId="25" builtinId="5"/>
    <cellStyle name="Raw Data" xfId="6" xr:uid="{6E154805-33DE-42D5-80BA-AF332D8E7637}"/>
    <cellStyle name="Title" xfId="16" builtinId="15" customBuiltin="1"/>
    <cellStyle name="Total" xfId="18" builtinId="25" customBuiltin="1"/>
    <cellStyle name="Variables" xfId="7" xr:uid="{F06CDAB5-849E-4246-87E8-405DA417694B}"/>
    <cellStyle name="Warning" xfId="21" xr:uid="{270F583D-5642-40BB-8274-77A9A43F50AB}"/>
    <cellStyle name="Warning Text" xfId="13" builtinId="11" hidden="1"/>
  </cellStyles>
  <dxfs count="21">
    <dxf>
      <fill>
        <patternFill>
          <bgColor theme="5" tint="0.79998168889431442"/>
        </patternFill>
      </fill>
    </dxf>
    <dxf>
      <fill>
        <patternFill>
          <bgColor rgb="FFFF5050"/>
        </patternFill>
      </fill>
    </dxf>
    <dxf>
      <fill>
        <patternFill>
          <bgColor rgb="FFBCE292"/>
        </patternFill>
      </fill>
    </dxf>
    <dxf>
      <fill>
        <patternFill>
          <bgColor rgb="FFE6E6E6"/>
        </patternFill>
      </fill>
    </dxf>
    <dxf>
      <font>
        <b/>
        <i val="0"/>
      </font>
    </dxf>
    <dxf>
      <font>
        <b/>
        <i val="0"/>
        <color theme="0"/>
      </font>
      <fill>
        <patternFill>
          <bgColor theme="4"/>
        </patternFill>
      </fill>
      <border diagonalUp="0" diagonalDown="0">
        <left/>
        <right/>
        <top/>
        <bottom style="thick">
          <color auto="1"/>
        </bottom>
        <vertical/>
        <horizontal/>
      </border>
    </dxf>
    <dxf>
      <font>
        <b/>
        <i val="0"/>
      </font>
    </dxf>
    <dxf>
      <font>
        <b/>
        <i val="0"/>
        <color auto="1"/>
      </font>
      <fill>
        <patternFill>
          <bgColor rgb="FFE6E6E6"/>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auto="1"/>
      </font>
      <fill>
        <patternFill>
          <bgColor rgb="FFE6E6E6"/>
        </patternFill>
      </fill>
      <border diagonalUp="0" diagonalDown="0">
        <left/>
        <right/>
        <top/>
        <bottom/>
        <vertical/>
        <horizontal/>
      </border>
    </dxf>
    <dxf>
      <font>
        <b/>
        <i val="0"/>
      </font>
    </dxf>
    <dxf>
      <font>
        <b/>
        <i val="0"/>
        <color theme="0"/>
      </font>
      <fill>
        <patternFill>
          <bgColor theme="4"/>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theme="0"/>
      </font>
      <fill>
        <patternFill>
          <bgColor theme="4"/>
        </patternFill>
      </fill>
      <border diagonalUp="0" diagonalDown="0">
        <left/>
        <right/>
        <top/>
        <bottom/>
        <vertical/>
        <horizontal/>
      </border>
    </dxf>
    <dxf>
      <font>
        <b/>
        <i val="0"/>
      </font>
    </dxf>
    <dxf>
      <font>
        <b/>
        <i val="0"/>
      </font>
      <border diagonalUp="0" diagonalDown="0">
        <left/>
        <right/>
        <top/>
        <bottom style="thick">
          <color rgb="FF7F7F7F"/>
        </bottom>
        <vertical/>
        <horizontal/>
      </border>
    </dxf>
    <dxf>
      <font>
        <b/>
        <i val="0"/>
      </font>
    </dxf>
    <dxf>
      <font>
        <b/>
        <i val="0"/>
      </font>
      <border diagonalUp="0" diagonalDown="0">
        <left/>
        <right/>
        <top/>
        <bottom style="thick">
          <color rgb="FF7F7F7F"/>
        </bottom>
        <vertical/>
        <horizontal/>
      </border>
    </dxf>
    <dxf>
      <border diagonalUp="0" diagonalDown="0">
        <left/>
        <right/>
        <top/>
        <bottom/>
        <vertical/>
        <horizontal style="thin">
          <color rgb="FF7F7F7F"/>
        </horizontal>
      </border>
    </dxf>
  </dxfs>
  <tableStyles count="7" defaultTableStyle="Firm Table 1" defaultPivotStyle="PivotStyleLight16">
    <tableStyle name="Firm Table 1" pivot="0" count="3" xr9:uid="{EBA62709-C567-4EE8-B22C-FB062E3CEA69}">
      <tableStyleElement type="wholeTable" dxfId="20"/>
      <tableStyleElement type="headerRow" dxfId="19"/>
      <tableStyleElement type="firstColumn" dxfId="18"/>
    </tableStyle>
    <tableStyle name="Firm Table 2" pivot="0" count="2" xr9:uid="{B876A247-FB3A-4EAD-8ABF-DECA13B726A4}">
      <tableStyleElement type="headerRow" dxfId="17"/>
      <tableStyleElement type="firstColumn" dxfId="16"/>
    </tableStyle>
    <tableStyle name="Firm Table 3" pivot="0" count="2" xr9:uid="{2B6AAF42-6E59-4306-B0DA-5849423BC35A}">
      <tableStyleElement type="headerRow" dxfId="15"/>
      <tableStyleElement type="firstColumn" dxfId="14"/>
    </tableStyle>
    <tableStyle name="Firm Table 4" pivot="0" count="3" xr9:uid="{32B30501-1584-4AD4-A03A-1FBBE68503FC}">
      <tableStyleElement type="wholeTable" dxfId="13"/>
      <tableStyleElement type="headerRow" dxfId="12"/>
      <tableStyleElement type="firstColumn" dxfId="11"/>
    </tableStyle>
    <tableStyle name="Firm Table 5" pivot="0" count="2" xr9:uid="{5186B738-23FD-49C9-A79F-52302289DB42}">
      <tableStyleElement type="headerRow" dxfId="10"/>
      <tableStyleElement type="firstColumn" dxfId="9"/>
    </tableStyle>
    <tableStyle name="Firm Table 6" pivot="0" count="3" xr9:uid="{5115FDC7-826F-425C-92C7-D20F38226ADA}">
      <tableStyleElement type="wholeTable" dxfId="8"/>
      <tableStyleElement type="headerRow" dxfId="7"/>
      <tableStyleElement type="firstColumn" dxfId="6"/>
    </tableStyle>
    <tableStyle name="Firm Table 7" pivot="0" count="3" xr9:uid="{084FD9DC-CC97-454E-8CBD-B2EE3CD956D6}">
      <tableStyleElement type="headerRow" dxfId="5"/>
      <tableStyleElement type="firstColumn" dxfId="4"/>
      <tableStyleElement type="secondRowStripe" dxfId="3"/>
    </tableStyle>
  </tableStyles>
  <colors>
    <mruColors>
      <color rgb="FFFF5050"/>
      <color rgb="FFBCE292"/>
      <color rgb="FFD6EDBD"/>
      <color rgb="FF0000FF"/>
      <color rgb="FFF2F2F2"/>
      <color rgb="FFD0D0D0"/>
      <color rgb="FF7F7F7F"/>
      <color rgb="FF0080B7"/>
      <color rgb="FFE6E6E6"/>
      <color rgb="FFE73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ndrew" id="{18371C86-37BC-4506-8955-C578365DA0F9}">
    <nsvFilter filterId="{D0462B4A-4B8A-4BE2-888A-34D851176DD8}" ref="C1:AD2455" tableId="0">
      <columnFilter colId="8">
        <filter colId="8">
          <x:filters>
            <x:filter val="Andrew David Lindsey"/>
          </x:filters>
        </filter>
      </columnFilter>
    </nsvFilter>
  </namedSheetView>
  <namedSheetView name="Morten" id="{E8384129-A1D6-4DBC-81AD-21CF02E65D9D}">
    <nsvFilter filterId="{D0462B4A-4B8A-4BE2-888A-34D851176DD8}" ref="C1:AD2455" tableId="0">
      <columnFilter colId="8">
        <filter colId="8">
          <x:filters>
            <x:filter val="Morten Skytte"/>
          </x:filters>
        </filter>
      </columnFilter>
    </nsvFilter>
  </namedSheetView>
</namedSheetViews>
</file>

<file path=xl/theme/theme1.xml><?xml version="1.0" encoding="utf-8"?>
<a:theme xmlns:a="http://schemas.openxmlformats.org/drawingml/2006/main" name="excel">
  <a:themeElements>
    <a:clrScheme name="Custom 24">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fontScheme name="Scheme White Fonts">
      <a:majorFont>
        <a:latin typeface="Georgia"/>
        <a:ea typeface=""/>
        <a:cs typeface=""/>
      </a:majorFont>
      <a:minorFont>
        <a:latin typeface="Arial"/>
        <a:ea typeface=""/>
        <a:cs typeface=""/>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1"/>
        </a:solidFill>
        <a:ln w="6350" cap="sq">
          <a:noFill/>
          <a:miter lim="800000"/>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spcBef>
            <a:spcPts val="300"/>
          </a:spcBef>
          <a:spcAft>
            <a:spcPts val="300"/>
          </a:spcAft>
          <a:defRPr sz="1600" dirty="0" err="1">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6350" cap="sq">
          <a:solidFill>
            <a:srgbClr val="000000"/>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ln w="6350">
          <a:noFill/>
          <a:miter lim="800000"/>
        </a:ln>
      </a:spPr>
      <a:bodyPr vert="horz" wrap="square" lIns="0" tIns="0" rIns="0" bIns="0" rtlCol="0">
        <a:noAutofit/>
      </a:bodyPr>
      <a:lstStyle>
        <a:defPPr algn="l">
          <a:spcBef>
            <a:spcPts val="300"/>
          </a:spcBef>
          <a:spcAft>
            <a:spcPts val="300"/>
          </a:spcAft>
          <a:buNone/>
          <a:defRPr sz="1600" dirty="0" smtClean="0"/>
        </a:defPPr>
      </a:lstStyle>
    </a:txDef>
  </a:objectDefaults>
  <a:extraClrSchemeLst>
    <a:extraClrScheme>
      <a:clrScheme name="Scheme White">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extraClrScheme>
  </a:extraClrSchemeLst>
  <a:custClrLst>
    <a:custClr name="Electric Blue 900">
      <a:srgbClr val="061F79"/>
    </a:custClr>
    <a:custClr name="Electric Blue 700">
      <a:srgbClr val="1537BA"/>
    </a:custClr>
    <a:custClr name="Electric Blue 500">
      <a:srgbClr val="2251FF"/>
    </a:custClr>
    <a:custClr name="Electric Blue 300">
      <a:srgbClr val="5E9DFF"/>
    </a:custClr>
    <a:custClr name="Electric Blue 200">
      <a:srgbClr val="99C4FF"/>
    </a:custClr>
    <a:custClr name="Null">
      <a:srgbClr val="FEFFFF"/>
    </a:custClr>
    <a:custClr name="Null">
      <a:srgbClr val="FEFFFF"/>
    </a:custClr>
    <a:custClr name="Null">
      <a:srgbClr val="FEFFFF"/>
    </a:custClr>
    <a:custClr name="Null">
      <a:srgbClr val="FEFFFF"/>
    </a:custClr>
    <a:custClr name="Null">
      <a:srgbClr val="FEFFFF"/>
    </a:custClr>
    <a:custClr name="Deep Blue 900">
      <a:srgbClr val="051C2C"/>
    </a:custClr>
    <a:custClr name="Electric Blue 800">
      <a:srgbClr val="0E2B99"/>
    </a:custClr>
    <a:custClr name="Electric Blue 500">
      <a:srgbClr val="2251FF"/>
    </a:custClr>
    <a:custClr name="Electric Blue 200">
      <a:srgbClr val="99C4FF"/>
    </a:custClr>
    <a:custClr name="Gray 10%">
      <a:srgbClr val="E6E6E6"/>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Marine Green 900">
      <a:srgbClr val="108980"/>
    </a:custClr>
    <a:custClr name="Marine Green 700">
      <a:srgbClr val="14B8AB"/>
    </a:custClr>
    <a:custClr name="Marine Green 500">
      <a:srgbClr val="0BDACB"/>
    </a:custClr>
    <a:custClr name="Marine Green 300">
      <a:srgbClr val="75F0E7"/>
    </a:custClr>
    <a:custClr name="Sand Neutral 300">
      <a:srgbClr val="E6D7BC"/>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Gray 70%">
      <a:srgbClr val="4D4D4D"/>
    </a:custClr>
    <a:custClr name="Gray 54%">
      <a:srgbClr val="757575"/>
    </a:custClr>
    <a:custClr name="Gray 30%">
      <a:srgbClr val="B3B3B3"/>
    </a:custClr>
    <a:custClr name="Gray 20%">
      <a:srgbClr val="CCCCCC"/>
    </a:custClr>
    <a:custClr name="Gray 10%">
      <a:srgbClr val="E6E6E6"/>
    </a:custClr>
    <a:custClr name="Null">
      <a:srgbClr val="FEFFFF"/>
    </a:custClr>
    <a:custClr name="Null">
      <a:srgbClr val="FEFFFF"/>
    </a:custClr>
    <a:custClr name="Null">
      <a:srgbClr val="FEFFFF"/>
    </a:custClr>
    <a:custClr name="Null">
      <a:srgbClr val="FEFFFF"/>
    </a:custClr>
    <a:custClr name="Null">
      <a:srgbClr val="FEFFFF"/>
    </a:custClr>
    <a:custClr name="Marine Green 500">
      <a:srgbClr val="0BDACB"/>
    </a:custClr>
    <a:custClr name="Amber Yellow 500">
      <a:srgbClr val="FFA800"/>
    </a:custClr>
    <a:custClr name="Crimson Red 500">
      <a:srgbClr val="E33B3B"/>
    </a:custClr>
    <a:custClr name="Deep Blue 900">
      <a:srgbClr val="051C2C"/>
    </a:custClr>
    <a:custClr name="Null">
      <a:srgbClr val="FEFFFF"/>
    </a:custClr>
    <a:custClr name="Null">
      <a:srgbClr val="FEFFFF"/>
    </a:custClr>
    <a:custClr name="Null">
      <a:srgbClr val="FEFFFF"/>
    </a:custClr>
    <a:custClr name="Null">
      <a:srgbClr val="FEFFFF"/>
    </a:custClr>
    <a:custClr name="Null">
      <a:srgbClr val="FEFFFF"/>
    </a:custClr>
    <a:custClr name="Null">
      <a:srgbClr val="FEFFFF"/>
    </a:custClr>
  </a:custClrLst>
  <a:extLst>
    <a:ext uri="{05A4C25C-085E-4340-85A3-A5531E510DB2}">
      <thm15:themeFamily xmlns:thm15="http://schemas.microsoft.com/office/thememl/2012/main" name="mck" id="{5C06EE14-FD0C-4D84-95B7-A7A2283B4F1A}" vid="{E155375D-59B9-41EA-8544-0CDF30FD128F}"/>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2B4A-4B8A-4BE2-888A-34D851176DD8}">
  <sheetPr>
    <tabColor rgb="FF92D050"/>
  </sheetPr>
  <dimension ref="A1:AE2685"/>
  <sheetViews>
    <sheetView showGridLines="0" tabSelected="1" topLeftCell="B1" zoomScale="108" zoomScaleNormal="85" workbookViewId="0">
      <pane ySplit="1" topLeftCell="A2" activePane="bottomLeft" state="frozen"/>
      <selection activeCell="Y14" sqref="Y14"/>
      <selection pane="bottomLeft" activeCell="D1" sqref="D1"/>
    </sheetView>
  </sheetViews>
  <sheetFormatPr defaultColWidth="8.69921875" defaultRowHeight="13.8" x14ac:dyDescent="0.25"/>
  <cols>
    <col min="1" max="1" width="98.19921875" customWidth="1"/>
    <col min="2" max="2" width="6" customWidth="1"/>
    <col min="3" max="3" width="30.69921875" style="32" customWidth="1"/>
    <col min="4" max="4" width="55.19921875" style="32" customWidth="1"/>
    <col min="5" max="5" width="36.5" style="32" customWidth="1"/>
    <col min="6" max="6" width="9.19921875" customWidth="1"/>
    <col min="7" max="7" width="22.69921875" customWidth="1"/>
    <col min="8" max="8" width="16.19921875" customWidth="1"/>
    <col min="9" max="9" width="12.5" customWidth="1"/>
    <col min="10" max="10" width="14.69921875" customWidth="1"/>
    <col min="11" max="11" width="31.69921875" bestFit="1" customWidth="1"/>
    <col min="12" max="12" width="18.19921875" bestFit="1" customWidth="1"/>
    <col min="13" max="13" width="16" bestFit="1" customWidth="1"/>
    <col min="14" max="14" width="38.19921875" bestFit="1" customWidth="1"/>
    <col min="15" max="15" width="20.69921875" bestFit="1" customWidth="1"/>
    <col min="16" max="16" width="42.5" bestFit="1" customWidth="1"/>
    <col min="17" max="17" width="32.69921875" customWidth="1"/>
    <col min="18" max="18" width="15.19921875" bestFit="1" customWidth="1"/>
    <col min="19" max="19" width="24.69921875" bestFit="1" customWidth="1"/>
    <col min="20" max="20" width="23.19921875" bestFit="1" customWidth="1"/>
    <col min="21" max="21" width="39.19921875" bestFit="1" customWidth="1"/>
    <col min="22" max="22" width="21.19921875" bestFit="1" customWidth="1"/>
    <col min="23" max="23" width="34.69921875" bestFit="1" customWidth="1"/>
    <col min="24" max="24" width="32.69921875" bestFit="1" customWidth="1"/>
    <col min="25" max="25" width="50" bestFit="1" customWidth="1"/>
    <col min="26" max="26" width="36.19921875" bestFit="1" customWidth="1"/>
    <col min="27" max="27" width="34.5" bestFit="1" customWidth="1"/>
    <col min="28" max="28" width="31" customWidth="1"/>
    <col min="29" max="29" width="19.19921875" customWidth="1"/>
    <col min="30" max="30" width="10.69921875" bestFit="1" customWidth="1"/>
    <col min="31" max="31" width="73" customWidth="1"/>
    <col min="16384" max="16384" width="9" bestFit="1" customWidth="1"/>
  </cols>
  <sheetData>
    <row r="1" spans="1:31" ht="14.4" x14ac:dyDescent="0.25">
      <c r="A1" s="23" t="s">
        <v>0</v>
      </c>
      <c r="C1" s="31" t="s">
        <v>1</v>
      </c>
      <c r="D1" s="31" t="s">
        <v>4430</v>
      </c>
      <c r="E1" s="31" t="s">
        <v>2</v>
      </c>
      <c r="F1" s="30" t="s">
        <v>3</v>
      </c>
      <c r="G1" s="27" t="s">
        <v>4</v>
      </c>
      <c r="H1" s="27" t="s">
        <v>5</v>
      </c>
      <c r="I1" s="27" t="s">
        <v>6</v>
      </c>
      <c r="J1" s="27" t="s">
        <v>7</v>
      </c>
      <c r="K1" s="28" t="s">
        <v>8</v>
      </c>
      <c r="L1" s="27" t="s">
        <v>9</v>
      </c>
      <c r="M1" s="27" t="s">
        <v>10</v>
      </c>
      <c r="N1" s="27" t="s">
        <v>11</v>
      </c>
      <c r="O1" s="27" t="s">
        <v>12</v>
      </c>
      <c r="P1" s="27" t="s">
        <v>13</v>
      </c>
      <c r="Q1" s="27" t="s">
        <v>14</v>
      </c>
      <c r="R1" s="27" t="s">
        <v>15</v>
      </c>
      <c r="S1" s="27" t="s">
        <v>16</v>
      </c>
      <c r="T1" s="27" t="s">
        <v>17</v>
      </c>
      <c r="U1" s="27" t="s">
        <v>18</v>
      </c>
      <c r="V1" s="27" t="s">
        <v>19</v>
      </c>
      <c r="W1" s="27" t="s">
        <v>20</v>
      </c>
      <c r="X1" s="27" t="s">
        <v>21</v>
      </c>
      <c r="Y1" s="27" t="s">
        <v>22</v>
      </c>
      <c r="Z1" s="27" t="s">
        <v>23</v>
      </c>
      <c r="AA1" s="27" t="s">
        <v>24</v>
      </c>
      <c r="AB1" s="27" t="s">
        <v>25</v>
      </c>
      <c r="AC1" s="27" t="s">
        <v>26</v>
      </c>
      <c r="AD1" s="27" t="s">
        <v>27</v>
      </c>
      <c r="AE1" s="18"/>
    </row>
    <row r="2" spans="1:31" x14ac:dyDescent="0.25">
      <c r="A2" s="24">
        <v>45804</v>
      </c>
      <c r="C2" s="32" t="s">
        <v>28</v>
      </c>
      <c r="D2" s="32" t="s">
        <v>29</v>
      </c>
      <c r="E2" s="32" t="s">
        <v>30</v>
      </c>
      <c r="F2">
        <v>947.5</v>
      </c>
      <c r="G2" t="s">
        <v>31</v>
      </c>
      <c r="H2" t="s">
        <v>32</v>
      </c>
      <c r="I2" t="s">
        <v>33</v>
      </c>
      <c r="K2" t="s">
        <v>34</v>
      </c>
      <c r="L2" t="s">
        <v>35</v>
      </c>
      <c r="M2" t="s">
        <v>36</v>
      </c>
      <c r="N2" s="8">
        <v>45726</v>
      </c>
      <c r="O2" s="8">
        <v>45807</v>
      </c>
      <c r="P2" s="8">
        <v>45807</v>
      </c>
      <c r="Q2" t="s">
        <v>37</v>
      </c>
      <c r="R2" t="s">
        <v>38</v>
      </c>
      <c r="W2" t="s">
        <v>39</v>
      </c>
      <c r="Y2" t="s">
        <v>40</v>
      </c>
      <c r="Z2" t="s">
        <v>40</v>
      </c>
      <c r="AC2" t="s">
        <v>41</v>
      </c>
      <c r="AD2" t="s">
        <v>42</v>
      </c>
    </row>
    <row r="3" spans="1:31" x14ac:dyDescent="0.25">
      <c r="C3" s="32" t="s">
        <v>43</v>
      </c>
      <c r="D3" s="32" t="s">
        <v>44</v>
      </c>
      <c r="E3" s="32" t="s">
        <v>45</v>
      </c>
      <c r="F3">
        <v>947.5</v>
      </c>
      <c r="G3" t="s">
        <v>31</v>
      </c>
      <c r="H3" t="s">
        <v>32</v>
      </c>
      <c r="I3" t="s">
        <v>46</v>
      </c>
      <c r="K3" t="s">
        <v>34</v>
      </c>
      <c r="L3" t="s">
        <v>35</v>
      </c>
      <c r="M3" t="s">
        <v>36</v>
      </c>
      <c r="N3" s="8">
        <v>45726</v>
      </c>
      <c r="O3" s="8">
        <v>45807</v>
      </c>
      <c r="P3" s="8">
        <v>45807</v>
      </c>
      <c r="Q3" t="s">
        <v>47</v>
      </c>
      <c r="R3" t="s">
        <v>38</v>
      </c>
      <c r="W3" t="s">
        <v>39</v>
      </c>
      <c r="Y3" t="s">
        <v>40</v>
      </c>
      <c r="Z3" t="s">
        <v>40</v>
      </c>
      <c r="AC3" t="s">
        <v>41</v>
      </c>
      <c r="AD3" t="s">
        <v>42</v>
      </c>
    </row>
    <row r="4" spans="1:31" ht="21" x14ac:dyDescent="0.4">
      <c r="A4" s="4" t="s">
        <v>48</v>
      </c>
      <c r="C4" s="32" t="s">
        <v>28</v>
      </c>
      <c r="D4" s="32" t="s">
        <v>49</v>
      </c>
      <c r="E4" s="32" t="s">
        <v>50</v>
      </c>
      <c r="F4">
        <v>560</v>
      </c>
      <c r="G4" t="s">
        <v>51</v>
      </c>
      <c r="H4" t="s">
        <v>52</v>
      </c>
      <c r="I4" t="s">
        <v>53</v>
      </c>
      <c r="K4" t="s">
        <v>54</v>
      </c>
      <c r="L4" t="s">
        <v>55</v>
      </c>
      <c r="M4" t="s">
        <v>36</v>
      </c>
      <c r="N4" s="8">
        <v>45758</v>
      </c>
      <c r="O4" s="8">
        <v>45833</v>
      </c>
      <c r="P4" s="8">
        <v>45833</v>
      </c>
      <c r="Q4" t="s">
        <v>47</v>
      </c>
      <c r="R4" t="s">
        <v>56</v>
      </c>
      <c r="U4" t="s">
        <v>57</v>
      </c>
      <c r="W4" t="s">
        <v>58</v>
      </c>
      <c r="X4" t="s">
        <v>59</v>
      </c>
      <c r="Y4" t="s">
        <v>60</v>
      </c>
      <c r="Z4" t="s">
        <v>60</v>
      </c>
      <c r="AC4" t="s">
        <v>41</v>
      </c>
      <c r="AD4" t="s">
        <v>42</v>
      </c>
    </row>
    <row r="5" spans="1:31" x14ac:dyDescent="0.25">
      <c r="A5" s="2" t="s">
        <v>61</v>
      </c>
      <c r="C5" s="32" t="s">
        <v>28</v>
      </c>
      <c r="D5" s="32" t="s">
        <v>49</v>
      </c>
      <c r="E5" s="32" t="s">
        <v>62</v>
      </c>
      <c r="F5">
        <v>30</v>
      </c>
      <c r="G5" t="s">
        <v>51</v>
      </c>
      <c r="H5" t="s">
        <v>63</v>
      </c>
      <c r="I5" t="s">
        <v>53</v>
      </c>
      <c r="K5" t="s">
        <v>54</v>
      </c>
      <c r="L5" t="s">
        <v>55</v>
      </c>
      <c r="M5" t="s">
        <v>36</v>
      </c>
      <c r="N5" s="8">
        <v>45758</v>
      </c>
      <c r="O5" s="8">
        <v>45833</v>
      </c>
      <c r="P5" s="8">
        <v>45833</v>
      </c>
      <c r="Q5" t="s">
        <v>64</v>
      </c>
      <c r="R5" t="s">
        <v>56</v>
      </c>
      <c r="W5" t="s">
        <v>58</v>
      </c>
      <c r="Y5" t="s">
        <v>60</v>
      </c>
      <c r="Z5" t="s">
        <v>60</v>
      </c>
      <c r="AC5" t="s">
        <v>64</v>
      </c>
      <c r="AD5" t="s">
        <v>42</v>
      </c>
    </row>
    <row r="6" spans="1:31" x14ac:dyDescent="0.25">
      <c r="A6" s="2" t="s">
        <v>65</v>
      </c>
      <c r="F6">
        <v>30</v>
      </c>
      <c r="G6" t="s">
        <v>51</v>
      </c>
      <c r="H6" t="s">
        <v>66</v>
      </c>
      <c r="I6" t="s">
        <v>67</v>
      </c>
      <c r="K6" t="s">
        <v>54</v>
      </c>
      <c r="L6" t="s">
        <v>55</v>
      </c>
      <c r="M6" t="s">
        <v>36</v>
      </c>
      <c r="N6" s="8">
        <v>45803</v>
      </c>
      <c r="O6" s="8"/>
      <c r="P6" s="8"/>
      <c r="Q6" t="s">
        <v>64</v>
      </c>
      <c r="R6" t="s">
        <v>68</v>
      </c>
      <c r="W6" t="s">
        <v>69</v>
      </c>
      <c r="AC6" t="s">
        <v>64</v>
      </c>
      <c r="AD6" t="s">
        <v>42</v>
      </c>
    </row>
    <row r="7" spans="1:31" x14ac:dyDescent="0.25">
      <c r="A7" s="2" t="s">
        <v>70</v>
      </c>
      <c r="C7" s="32" t="s">
        <v>71</v>
      </c>
      <c r="D7" s="32" t="s">
        <v>72</v>
      </c>
      <c r="E7" s="47" t="s">
        <v>73</v>
      </c>
      <c r="F7">
        <v>560</v>
      </c>
      <c r="G7" t="s">
        <v>51</v>
      </c>
      <c r="H7" t="s">
        <v>74</v>
      </c>
      <c r="I7" t="s">
        <v>75</v>
      </c>
      <c r="K7" t="s">
        <v>76</v>
      </c>
      <c r="L7" t="s">
        <v>55</v>
      </c>
      <c r="M7" t="s">
        <v>77</v>
      </c>
      <c r="N7" s="8">
        <v>45365</v>
      </c>
      <c r="O7" s="8"/>
      <c r="P7" s="8"/>
      <c r="Q7" t="s">
        <v>47</v>
      </c>
    </row>
    <row r="8" spans="1:31" ht="18" customHeight="1" x14ac:dyDescent="0.25">
      <c r="A8" s="2" t="s">
        <v>78</v>
      </c>
      <c r="C8" s="32" t="s">
        <v>28</v>
      </c>
      <c r="D8" s="32" t="s">
        <v>79</v>
      </c>
      <c r="E8" s="32" t="s">
        <v>80</v>
      </c>
      <c r="F8">
        <v>845</v>
      </c>
      <c r="G8" t="s">
        <v>81</v>
      </c>
      <c r="H8" t="s">
        <v>82</v>
      </c>
      <c r="I8" t="s">
        <v>83</v>
      </c>
      <c r="K8" t="s">
        <v>84</v>
      </c>
      <c r="L8" t="s">
        <v>55</v>
      </c>
      <c r="M8" t="s">
        <v>36</v>
      </c>
      <c r="N8" s="8">
        <v>45670</v>
      </c>
      <c r="O8" s="8">
        <v>45821</v>
      </c>
      <c r="P8" s="8">
        <v>45821</v>
      </c>
      <c r="Q8" t="s">
        <v>47</v>
      </c>
      <c r="R8" t="s">
        <v>85</v>
      </c>
      <c r="U8" t="s">
        <v>86</v>
      </c>
      <c r="W8" t="s">
        <v>40</v>
      </c>
      <c r="Y8" t="s">
        <v>87</v>
      </c>
      <c r="Z8" t="s">
        <v>87</v>
      </c>
      <c r="AC8" t="s">
        <v>41</v>
      </c>
      <c r="AD8" t="s">
        <v>42</v>
      </c>
    </row>
    <row r="9" spans="1:31" x14ac:dyDescent="0.25">
      <c r="A9" s="2"/>
      <c r="C9" s="32" t="s">
        <v>28</v>
      </c>
      <c r="D9" s="32" t="s">
        <v>79</v>
      </c>
      <c r="E9" s="32" t="s">
        <v>88</v>
      </c>
      <c r="F9">
        <v>845</v>
      </c>
      <c r="G9" t="s">
        <v>81</v>
      </c>
      <c r="H9" t="s">
        <v>89</v>
      </c>
      <c r="I9" t="s">
        <v>90</v>
      </c>
      <c r="K9" t="s">
        <v>84</v>
      </c>
      <c r="L9" t="s">
        <v>55</v>
      </c>
      <c r="M9" t="s">
        <v>36</v>
      </c>
      <c r="N9" s="8">
        <v>45692</v>
      </c>
      <c r="O9" s="8">
        <v>45837</v>
      </c>
      <c r="P9" s="8">
        <v>45837</v>
      </c>
      <c r="Q9" t="s">
        <v>47</v>
      </c>
      <c r="Y9" t="s">
        <v>91</v>
      </c>
      <c r="Z9" t="s">
        <v>91</v>
      </c>
      <c r="AC9" t="s">
        <v>41</v>
      </c>
      <c r="AD9" t="s">
        <v>42</v>
      </c>
    </row>
    <row r="10" spans="1:31" x14ac:dyDescent="0.25">
      <c r="F10">
        <v>7625</v>
      </c>
      <c r="G10" t="s">
        <v>81</v>
      </c>
      <c r="H10" t="s">
        <v>92</v>
      </c>
      <c r="I10" t="s">
        <v>93</v>
      </c>
      <c r="K10" t="s">
        <v>84</v>
      </c>
      <c r="L10" t="s">
        <v>55</v>
      </c>
      <c r="M10" t="s">
        <v>36</v>
      </c>
      <c r="N10" s="8">
        <v>45783</v>
      </c>
      <c r="O10" s="8"/>
      <c r="P10" s="8"/>
      <c r="Q10" t="s">
        <v>64</v>
      </c>
      <c r="R10" t="s">
        <v>94</v>
      </c>
      <c r="S10" t="s">
        <v>95</v>
      </c>
      <c r="T10" t="s">
        <v>95</v>
      </c>
      <c r="AC10" t="s">
        <v>64</v>
      </c>
      <c r="AD10" t="s">
        <v>42</v>
      </c>
    </row>
    <row r="11" spans="1:31" ht="21" x14ac:dyDescent="0.4">
      <c r="A11" s="4" t="s">
        <v>96</v>
      </c>
      <c r="F11">
        <v>6000</v>
      </c>
      <c r="G11" t="s">
        <v>81</v>
      </c>
      <c r="H11" t="s">
        <v>92</v>
      </c>
      <c r="I11" t="s">
        <v>97</v>
      </c>
      <c r="K11" t="s">
        <v>84</v>
      </c>
      <c r="L11" t="s">
        <v>55</v>
      </c>
      <c r="M11" t="s">
        <v>36</v>
      </c>
      <c r="N11" s="8">
        <v>45783</v>
      </c>
      <c r="O11" s="8"/>
      <c r="P11" s="8"/>
      <c r="Q11" t="s">
        <v>64</v>
      </c>
      <c r="AC11" t="s">
        <v>64</v>
      </c>
      <c r="AD11" t="s">
        <v>42</v>
      </c>
    </row>
    <row r="12" spans="1:31" x14ac:dyDescent="0.25">
      <c r="A12" s="2" t="s">
        <v>98</v>
      </c>
      <c r="F12">
        <v>7000</v>
      </c>
      <c r="G12" t="s">
        <v>81</v>
      </c>
      <c r="H12" t="s">
        <v>92</v>
      </c>
      <c r="I12" t="s">
        <v>99</v>
      </c>
      <c r="K12" t="s">
        <v>84</v>
      </c>
      <c r="L12" t="s">
        <v>55</v>
      </c>
      <c r="M12" t="s">
        <v>36</v>
      </c>
      <c r="N12" s="8">
        <v>45783</v>
      </c>
      <c r="O12" s="8"/>
      <c r="P12" s="8"/>
      <c r="Q12" t="s">
        <v>64</v>
      </c>
      <c r="R12" t="s">
        <v>100</v>
      </c>
      <c r="S12" t="s">
        <v>101</v>
      </c>
      <c r="T12" t="s">
        <v>102</v>
      </c>
      <c r="AC12" t="s">
        <v>64</v>
      </c>
      <c r="AD12" t="s">
        <v>42</v>
      </c>
    </row>
    <row r="13" spans="1:31" x14ac:dyDescent="0.25">
      <c r="A13" s="3" t="s">
        <v>103</v>
      </c>
      <c r="C13" s="32" t="s">
        <v>104</v>
      </c>
      <c r="D13" s="32" t="s">
        <v>105</v>
      </c>
      <c r="E13" s="32" t="s">
        <v>50</v>
      </c>
      <c r="F13">
        <v>1210</v>
      </c>
      <c r="G13" t="s">
        <v>106</v>
      </c>
      <c r="H13" t="s">
        <v>107</v>
      </c>
      <c r="I13" t="s">
        <v>108</v>
      </c>
      <c r="K13" t="s">
        <v>54</v>
      </c>
      <c r="L13" t="s">
        <v>55</v>
      </c>
      <c r="M13" t="s">
        <v>36</v>
      </c>
      <c r="N13" s="8">
        <v>45785</v>
      </c>
      <c r="O13" s="8">
        <v>45842</v>
      </c>
      <c r="P13" s="8">
        <v>45842</v>
      </c>
      <c r="Q13" t="s">
        <v>37</v>
      </c>
      <c r="R13" t="s">
        <v>39</v>
      </c>
      <c r="S13" t="s">
        <v>109</v>
      </c>
      <c r="T13" t="s">
        <v>110</v>
      </c>
      <c r="U13" t="s">
        <v>111</v>
      </c>
      <c r="W13" t="s">
        <v>111</v>
      </c>
      <c r="Y13" t="s">
        <v>112</v>
      </c>
      <c r="Z13" t="s">
        <v>112</v>
      </c>
      <c r="AC13" t="s">
        <v>41</v>
      </c>
      <c r="AD13" t="s">
        <v>42</v>
      </c>
    </row>
    <row r="14" spans="1:31" x14ac:dyDescent="0.25">
      <c r="A14" s="3" t="s">
        <v>113</v>
      </c>
      <c r="C14" s="32" t="s">
        <v>104</v>
      </c>
      <c r="D14" s="32" t="s">
        <v>105</v>
      </c>
      <c r="E14" s="32" t="s">
        <v>50</v>
      </c>
      <c r="F14">
        <v>1210</v>
      </c>
      <c r="G14" t="s">
        <v>106</v>
      </c>
      <c r="H14" t="s">
        <v>107</v>
      </c>
      <c r="I14" t="s">
        <v>114</v>
      </c>
      <c r="K14" t="s">
        <v>54</v>
      </c>
      <c r="L14" t="s">
        <v>55</v>
      </c>
      <c r="M14" t="s">
        <v>36</v>
      </c>
      <c r="N14" s="8">
        <v>45785</v>
      </c>
      <c r="O14" s="8">
        <v>45842</v>
      </c>
      <c r="P14" s="8">
        <v>45842</v>
      </c>
      <c r="Q14" t="s">
        <v>37</v>
      </c>
      <c r="R14" t="s">
        <v>39</v>
      </c>
      <c r="S14" t="s">
        <v>115</v>
      </c>
      <c r="T14" t="s">
        <v>116</v>
      </c>
      <c r="U14" t="s">
        <v>111</v>
      </c>
      <c r="W14" t="s">
        <v>111</v>
      </c>
      <c r="Y14" t="s">
        <v>112</v>
      </c>
      <c r="Z14" t="s">
        <v>112</v>
      </c>
      <c r="AC14" t="s">
        <v>41</v>
      </c>
      <c r="AD14" t="s">
        <v>42</v>
      </c>
    </row>
    <row r="15" spans="1:31" x14ac:dyDescent="0.25">
      <c r="A15" s="3" t="s">
        <v>117</v>
      </c>
      <c r="C15" s="32" t="s">
        <v>104</v>
      </c>
      <c r="D15" s="32" t="s">
        <v>105</v>
      </c>
      <c r="E15" s="32" t="s">
        <v>50</v>
      </c>
      <c r="F15">
        <v>860</v>
      </c>
      <c r="G15" t="s">
        <v>106</v>
      </c>
      <c r="H15" t="s">
        <v>107</v>
      </c>
      <c r="I15" t="s">
        <v>118</v>
      </c>
      <c r="K15" t="s">
        <v>54</v>
      </c>
      <c r="L15" t="s">
        <v>55</v>
      </c>
      <c r="M15" t="s">
        <v>36</v>
      </c>
      <c r="N15" s="8">
        <v>45785</v>
      </c>
      <c r="O15" s="8">
        <v>45842</v>
      </c>
      <c r="P15" s="8">
        <v>45842</v>
      </c>
      <c r="Q15" t="s">
        <v>37</v>
      </c>
      <c r="R15" t="s">
        <v>39</v>
      </c>
      <c r="S15" t="s">
        <v>119</v>
      </c>
      <c r="T15" t="s">
        <v>120</v>
      </c>
      <c r="U15" t="s">
        <v>111</v>
      </c>
      <c r="W15" t="s">
        <v>111</v>
      </c>
      <c r="Y15" t="s">
        <v>112</v>
      </c>
      <c r="Z15" t="s">
        <v>112</v>
      </c>
      <c r="AC15" t="s">
        <v>41</v>
      </c>
      <c r="AD15" t="s">
        <v>42</v>
      </c>
    </row>
    <row r="16" spans="1:31" ht="15.75" customHeight="1" x14ac:dyDescent="0.25">
      <c r="A16" s="2" t="s">
        <v>121</v>
      </c>
      <c r="C16" s="32" t="s">
        <v>43</v>
      </c>
      <c r="D16" s="32" t="s">
        <v>44</v>
      </c>
      <c r="E16" s="32" t="s">
        <v>122</v>
      </c>
      <c r="F16">
        <v>1095</v>
      </c>
      <c r="G16" t="s">
        <v>123</v>
      </c>
      <c r="H16" t="s">
        <v>124</v>
      </c>
      <c r="I16" t="s">
        <v>125</v>
      </c>
      <c r="K16" t="s">
        <v>126</v>
      </c>
      <c r="L16" t="s">
        <v>35</v>
      </c>
      <c r="M16" t="s">
        <v>36</v>
      </c>
      <c r="N16" s="8">
        <v>45747</v>
      </c>
      <c r="O16" s="8">
        <v>45898</v>
      </c>
      <c r="P16" s="8">
        <v>45898</v>
      </c>
      <c r="Q16" t="s">
        <v>127</v>
      </c>
      <c r="Y16" t="s">
        <v>128</v>
      </c>
      <c r="Z16" t="s">
        <v>128</v>
      </c>
      <c r="AC16" t="s">
        <v>41</v>
      </c>
      <c r="AD16" t="s">
        <v>42</v>
      </c>
    </row>
    <row r="17" spans="1:30" x14ac:dyDescent="0.25">
      <c r="A17" t="s">
        <v>129</v>
      </c>
      <c r="C17" s="32" t="s">
        <v>43</v>
      </c>
      <c r="D17" s="32" t="s">
        <v>44</v>
      </c>
      <c r="E17" s="32" t="s">
        <v>122</v>
      </c>
      <c r="F17">
        <v>1095</v>
      </c>
      <c r="G17" t="s">
        <v>123</v>
      </c>
      <c r="H17" t="s">
        <v>124</v>
      </c>
      <c r="I17" t="s">
        <v>130</v>
      </c>
      <c r="K17" t="s">
        <v>126</v>
      </c>
      <c r="L17" t="s">
        <v>35</v>
      </c>
      <c r="M17" t="s">
        <v>36</v>
      </c>
      <c r="N17" s="8">
        <v>45747</v>
      </c>
      <c r="O17" s="8">
        <v>45898</v>
      </c>
      <c r="P17" s="8">
        <v>45898</v>
      </c>
      <c r="Q17" t="s">
        <v>37</v>
      </c>
      <c r="Y17" t="s">
        <v>128</v>
      </c>
      <c r="Z17" t="s">
        <v>128</v>
      </c>
      <c r="AC17" t="s">
        <v>41</v>
      </c>
      <c r="AD17" t="s">
        <v>42</v>
      </c>
    </row>
    <row r="18" spans="1:30" x14ac:dyDescent="0.25">
      <c r="A18" t="s">
        <v>131</v>
      </c>
      <c r="C18" s="32" t="s">
        <v>43</v>
      </c>
      <c r="D18" s="32" t="s">
        <v>44</v>
      </c>
      <c r="E18" s="32" t="s">
        <v>122</v>
      </c>
      <c r="F18">
        <v>1095</v>
      </c>
      <c r="G18" t="s">
        <v>123</v>
      </c>
      <c r="H18" t="s">
        <v>124</v>
      </c>
      <c r="I18" t="s">
        <v>132</v>
      </c>
      <c r="K18" t="s">
        <v>126</v>
      </c>
      <c r="L18" t="s">
        <v>35</v>
      </c>
      <c r="M18" t="s">
        <v>36</v>
      </c>
      <c r="N18" s="8">
        <v>45747</v>
      </c>
      <c r="O18" s="8">
        <v>45898</v>
      </c>
      <c r="P18" s="8">
        <v>45898</v>
      </c>
      <c r="Q18" t="s">
        <v>37</v>
      </c>
      <c r="Y18" t="s">
        <v>128</v>
      </c>
      <c r="Z18" t="s">
        <v>128</v>
      </c>
      <c r="AC18" t="s">
        <v>41</v>
      </c>
      <c r="AD18" t="s">
        <v>42</v>
      </c>
    </row>
    <row r="19" spans="1:30" x14ac:dyDescent="0.25">
      <c r="C19" s="32" t="s">
        <v>43</v>
      </c>
      <c r="D19" s="32" t="s">
        <v>44</v>
      </c>
      <c r="E19" s="32" t="s">
        <v>122</v>
      </c>
      <c r="F19">
        <v>1095</v>
      </c>
      <c r="G19" t="s">
        <v>123</v>
      </c>
      <c r="H19" t="s">
        <v>124</v>
      </c>
      <c r="I19" t="s">
        <v>133</v>
      </c>
      <c r="K19" t="s">
        <v>126</v>
      </c>
      <c r="L19" t="s">
        <v>35</v>
      </c>
      <c r="M19" t="s">
        <v>36</v>
      </c>
      <c r="N19" s="8">
        <v>45747</v>
      </c>
      <c r="O19" s="8">
        <v>45898</v>
      </c>
      <c r="P19" s="8">
        <v>45898</v>
      </c>
      <c r="Q19" t="s">
        <v>37</v>
      </c>
      <c r="Y19" t="s">
        <v>128</v>
      </c>
      <c r="Z19" t="s">
        <v>128</v>
      </c>
      <c r="AC19" t="s">
        <v>41</v>
      </c>
      <c r="AD19" t="s">
        <v>42</v>
      </c>
    </row>
    <row r="20" spans="1:30" x14ac:dyDescent="0.25">
      <c r="C20" s="32" t="s">
        <v>43</v>
      </c>
      <c r="D20" s="32" t="s">
        <v>44</v>
      </c>
      <c r="E20" s="32" t="s">
        <v>122</v>
      </c>
      <c r="F20">
        <v>1095</v>
      </c>
      <c r="G20" t="s">
        <v>123</v>
      </c>
      <c r="H20" t="s">
        <v>124</v>
      </c>
      <c r="I20" t="s">
        <v>134</v>
      </c>
      <c r="K20" t="s">
        <v>126</v>
      </c>
      <c r="L20" t="s">
        <v>35</v>
      </c>
      <c r="M20" t="s">
        <v>36</v>
      </c>
      <c r="N20" s="8">
        <v>45747</v>
      </c>
      <c r="O20" s="8">
        <v>45898</v>
      </c>
      <c r="P20" s="8">
        <v>45898</v>
      </c>
      <c r="Q20" t="s">
        <v>37</v>
      </c>
      <c r="Y20" t="s">
        <v>128</v>
      </c>
      <c r="Z20" t="s">
        <v>128</v>
      </c>
      <c r="AC20" t="s">
        <v>41</v>
      </c>
      <c r="AD20" t="s">
        <v>42</v>
      </c>
    </row>
    <row r="21" spans="1:30" x14ac:dyDescent="0.25">
      <c r="C21" s="32" t="s">
        <v>43</v>
      </c>
      <c r="D21" s="32" t="s">
        <v>44</v>
      </c>
      <c r="E21" s="32" t="s">
        <v>122</v>
      </c>
      <c r="F21">
        <v>1095</v>
      </c>
      <c r="G21" t="s">
        <v>123</v>
      </c>
      <c r="H21" t="s">
        <v>124</v>
      </c>
      <c r="I21" t="s">
        <v>135</v>
      </c>
      <c r="K21" t="s">
        <v>126</v>
      </c>
      <c r="L21" t="s">
        <v>35</v>
      </c>
      <c r="M21" t="s">
        <v>36</v>
      </c>
      <c r="N21" s="8">
        <v>45747</v>
      </c>
      <c r="O21" s="8">
        <v>45898</v>
      </c>
      <c r="P21" s="8">
        <v>45898</v>
      </c>
      <c r="Q21" t="s">
        <v>47</v>
      </c>
      <c r="T21" t="s">
        <v>136</v>
      </c>
      <c r="Y21" t="s">
        <v>128</v>
      </c>
      <c r="Z21" t="s">
        <v>128</v>
      </c>
      <c r="AC21" t="s">
        <v>41</v>
      </c>
      <c r="AD21" t="s">
        <v>42</v>
      </c>
    </row>
    <row r="22" spans="1:30" ht="21" x14ac:dyDescent="0.4">
      <c r="A22" s="4" t="s">
        <v>137</v>
      </c>
      <c r="C22" s="32" t="s">
        <v>43</v>
      </c>
      <c r="D22" s="32" t="s">
        <v>44</v>
      </c>
      <c r="E22" s="32" t="s">
        <v>122</v>
      </c>
      <c r="F22">
        <v>1095</v>
      </c>
      <c r="G22" t="s">
        <v>123</v>
      </c>
      <c r="H22" t="s">
        <v>124</v>
      </c>
      <c r="I22" t="s">
        <v>138</v>
      </c>
      <c r="K22" t="s">
        <v>126</v>
      </c>
      <c r="L22" t="s">
        <v>35</v>
      </c>
      <c r="M22" t="s">
        <v>36</v>
      </c>
      <c r="N22" s="8">
        <v>45747</v>
      </c>
      <c r="O22" s="8">
        <v>45898</v>
      </c>
      <c r="P22" s="8">
        <v>45898</v>
      </c>
      <c r="Q22" t="s">
        <v>37</v>
      </c>
      <c r="Y22" t="s">
        <v>128</v>
      </c>
      <c r="Z22" t="s">
        <v>128</v>
      </c>
      <c r="AC22" t="s">
        <v>41</v>
      </c>
      <c r="AD22" t="s">
        <v>42</v>
      </c>
    </row>
    <row r="23" spans="1:30" x14ac:dyDescent="0.25">
      <c r="A23" t="s">
        <v>139</v>
      </c>
      <c r="C23" s="32" t="s">
        <v>43</v>
      </c>
      <c r="D23" s="32" t="s">
        <v>44</v>
      </c>
      <c r="E23" s="32" t="s">
        <v>122</v>
      </c>
      <c r="F23">
        <v>1095</v>
      </c>
      <c r="G23" t="s">
        <v>123</v>
      </c>
      <c r="H23" t="s">
        <v>124</v>
      </c>
      <c r="I23" t="s">
        <v>140</v>
      </c>
      <c r="K23" t="s">
        <v>126</v>
      </c>
      <c r="L23" t="s">
        <v>35</v>
      </c>
      <c r="M23" t="s">
        <v>36</v>
      </c>
      <c r="N23" s="8">
        <v>45747</v>
      </c>
      <c r="O23" s="8">
        <v>45898</v>
      </c>
      <c r="P23" s="8">
        <v>45898</v>
      </c>
      <c r="Q23" t="s">
        <v>47</v>
      </c>
      <c r="T23" t="s">
        <v>141</v>
      </c>
      <c r="Y23" t="s">
        <v>128</v>
      </c>
      <c r="Z23" t="s">
        <v>128</v>
      </c>
      <c r="AC23" t="s">
        <v>41</v>
      </c>
      <c r="AD23" t="s">
        <v>42</v>
      </c>
    </row>
    <row r="24" spans="1:30" ht="27.6" x14ac:dyDescent="0.25">
      <c r="A24" s="2" t="s">
        <v>142</v>
      </c>
      <c r="C24" s="32" t="s">
        <v>43</v>
      </c>
      <c r="D24" s="32" t="s">
        <v>44</v>
      </c>
      <c r="E24" s="32" t="s">
        <v>122</v>
      </c>
      <c r="F24">
        <v>1095</v>
      </c>
      <c r="G24" t="s">
        <v>123</v>
      </c>
      <c r="H24" t="s">
        <v>124</v>
      </c>
      <c r="I24" t="s">
        <v>143</v>
      </c>
      <c r="K24" t="s">
        <v>126</v>
      </c>
      <c r="L24" t="s">
        <v>35</v>
      </c>
      <c r="M24" t="s">
        <v>36</v>
      </c>
      <c r="N24" s="8">
        <v>45747</v>
      </c>
      <c r="O24" s="8">
        <v>45898</v>
      </c>
      <c r="P24" s="8">
        <v>45898</v>
      </c>
      <c r="Q24" t="s">
        <v>37</v>
      </c>
      <c r="Y24" t="s">
        <v>128</v>
      </c>
      <c r="Z24" t="s">
        <v>128</v>
      </c>
      <c r="AC24" t="s">
        <v>41</v>
      </c>
      <c r="AD24" t="s">
        <v>42</v>
      </c>
    </row>
    <row r="25" spans="1:30" x14ac:dyDescent="0.25">
      <c r="C25" s="32" t="s">
        <v>43</v>
      </c>
      <c r="D25" s="32" t="s">
        <v>44</v>
      </c>
      <c r="E25" s="32" t="s">
        <v>122</v>
      </c>
      <c r="F25">
        <v>1095</v>
      </c>
      <c r="G25" t="s">
        <v>123</v>
      </c>
      <c r="H25" t="s">
        <v>124</v>
      </c>
      <c r="I25" t="s">
        <v>144</v>
      </c>
      <c r="K25" t="s">
        <v>126</v>
      </c>
      <c r="L25" t="s">
        <v>35</v>
      </c>
      <c r="M25" t="s">
        <v>36</v>
      </c>
      <c r="N25" s="8">
        <v>45747</v>
      </c>
      <c r="O25" s="8">
        <v>45898</v>
      </c>
      <c r="P25" s="8">
        <v>45898</v>
      </c>
      <c r="Q25" t="s">
        <v>37</v>
      </c>
      <c r="Y25" t="s">
        <v>128</v>
      </c>
      <c r="Z25" t="s">
        <v>128</v>
      </c>
      <c r="AC25" t="s">
        <v>41</v>
      </c>
      <c r="AD25" t="s">
        <v>42</v>
      </c>
    </row>
    <row r="26" spans="1:30" x14ac:dyDescent="0.25">
      <c r="C26" s="32" t="s">
        <v>43</v>
      </c>
      <c r="D26" s="32" t="s">
        <v>44</v>
      </c>
      <c r="E26" s="32" t="s">
        <v>122</v>
      </c>
      <c r="F26">
        <v>1095</v>
      </c>
      <c r="G26" t="s">
        <v>123</v>
      </c>
      <c r="H26" t="s">
        <v>124</v>
      </c>
      <c r="I26" t="s">
        <v>145</v>
      </c>
      <c r="K26" t="s">
        <v>126</v>
      </c>
      <c r="L26" t="s">
        <v>35</v>
      </c>
      <c r="M26" t="s">
        <v>36</v>
      </c>
      <c r="N26" s="8">
        <v>45747</v>
      </c>
      <c r="O26" s="8">
        <v>45898</v>
      </c>
      <c r="P26" s="8">
        <v>45898</v>
      </c>
      <c r="Q26" t="s">
        <v>37</v>
      </c>
      <c r="Y26" t="s">
        <v>128</v>
      </c>
      <c r="Z26" t="s">
        <v>128</v>
      </c>
      <c r="AC26" t="s">
        <v>41</v>
      </c>
      <c r="AD26" t="s">
        <v>42</v>
      </c>
    </row>
    <row r="27" spans="1:30" ht="14.4" x14ac:dyDescent="0.3">
      <c r="A27" s="25" t="s">
        <v>146</v>
      </c>
      <c r="C27" s="32" t="s">
        <v>43</v>
      </c>
      <c r="D27" s="32" t="s">
        <v>44</v>
      </c>
      <c r="E27" s="32" t="s">
        <v>122</v>
      </c>
      <c r="F27">
        <v>1095</v>
      </c>
      <c r="G27" t="s">
        <v>123</v>
      </c>
      <c r="H27" t="s">
        <v>124</v>
      </c>
      <c r="I27" t="s">
        <v>147</v>
      </c>
      <c r="K27" t="s">
        <v>126</v>
      </c>
      <c r="L27" t="s">
        <v>35</v>
      </c>
      <c r="M27" t="s">
        <v>36</v>
      </c>
      <c r="N27" s="8">
        <v>45747</v>
      </c>
      <c r="O27" s="8">
        <v>45898</v>
      </c>
      <c r="P27" s="8">
        <v>45898</v>
      </c>
      <c r="Q27" t="s">
        <v>37</v>
      </c>
      <c r="Y27" t="s">
        <v>128</v>
      </c>
      <c r="Z27" t="s">
        <v>128</v>
      </c>
      <c r="AC27" t="s">
        <v>41</v>
      </c>
      <c r="AD27" t="s">
        <v>42</v>
      </c>
    </row>
    <row r="28" spans="1:30" ht="14.4" x14ac:dyDescent="0.3">
      <c r="A28" s="26" t="s">
        <v>148</v>
      </c>
      <c r="C28" s="32" t="s">
        <v>43</v>
      </c>
      <c r="D28" s="32" t="s">
        <v>44</v>
      </c>
      <c r="E28" s="32" t="s">
        <v>122</v>
      </c>
      <c r="F28">
        <v>1095</v>
      </c>
      <c r="G28" t="s">
        <v>123</v>
      </c>
      <c r="H28" t="s">
        <v>124</v>
      </c>
      <c r="I28" t="s">
        <v>149</v>
      </c>
      <c r="K28" t="s">
        <v>126</v>
      </c>
      <c r="L28" t="s">
        <v>35</v>
      </c>
      <c r="M28" t="s">
        <v>36</v>
      </c>
      <c r="N28" s="8">
        <v>45747</v>
      </c>
      <c r="O28" s="8">
        <v>45898</v>
      </c>
      <c r="P28" s="8">
        <v>45898</v>
      </c>
      <c r="Q28" t="s">
        <v>37</v>
      </c>
      <c r="Y28" t="s">
        <v>128</v>
      </c>
      <c r="Z28" t="s">
        <v>128</v>
      </c>
      <c r="AC28" t="s">
        <v>41</v>
      </c>
      <c r="AD28" t="s">
        <v>42</v>
      </c>
    </row>
    <row r="29" spans="1:30" x14ac:dyDescent="0.25">
      <c r="C29" s="32" t="s">
        <v>43</v>
      </c>
      <c r="D29" s="32" t="s">
        <v>44</v>
      </c>
      <c r="E29" s="32" t="s">
        <v>122</v>
      </c>
      <c r="F29">
        <v>1095</v>
      </c>
      <c r="G29" t="s">
        <v>123</v>
      </c>
      <c r="H29" t="s">
        <v>124</v>
      </c>
      <c r="I29" t="s">
        <v>150</v>
      </c>
      <c r="K29" t="s">
        <v>126</v>
      </c>
      <c r="L29" t="s">
        <v>35</v>
      </c>
      <c r="M29" t="s">
        <v>36</v>
      </c>
      <c r="N29" s="8">
        <v>45747</v>
      </c>
      <c r="O29" s="8">
        <v>45898</v>
      </c>
      <c r="P29" s="8">
        <v>45898</v>
      </c>
      <c r="Q29" t="s">
        <v>37</v>
      </c>
      <c r="Y29" t="s">
        <v>128</v>
      </c>
      <c r="Z29" t="s">
        <v>128</v>
      </c>
      <c r="AC29" t="s">
        <v>41</v>
      </c>
      <c r="AD29" t="s">
        <v>42</v>
      </c>
    </row>
    <row r="30" spans="1:30" x14ac:dyDescent="0.25">
      <c r="C30" s="32" t="s">
        <v>43</v>
      </c>
      <c r="D30" s="32" t="s">
        <v>44</v>
      </c>
      <c r="E30" s="32" t="s">
        <v>122</v>
      </c>
      <c r="F30">
        <v>1095</v>
      </c>
      <c r="G30" t="s">
        <v>123</v>
      </c>
      <c r="H30" t="s">
        <v>124</v>
      </c>
      <c r="I30" t="s">
        <v>151</v>
      </c>
      <c r="K30" t="s">
        <v>126</v>
      </c>
      <c r="L30" t="s">
        <v>35</v>
      </c>
      <c r="M30" t="s">
        <v>36</v>
      </c>
      <c r="N30" s="8">
        <v>45747</v>
      </c>
      <c r="O30" s="8">
        <v>45898</v>
      </c>
      <c r="P30" s="8">
        <v>45898</v>
      </c>
      <c r="Q30" t="s">
        <v>37</v>
      </c>
      <c r="Y30" t="s">
        <v>128</v>
      </c>
      <c r="Z30" t="s">
        <v>128</v>
      </c>
      <c r="AC30" t="s">
        <v>41</v>
      </c>
      <c r="AD30" t="s">
        <v>42</v>
      </c>
    </row>
    <row r="31" spans="1:30" x14ac:dyDescent="0.25">
      <c r="C31" s="32" t="s">
        <v>43</v>
      </c>
      <c r="D31" s="32" t="s">
        <v>44</v>
      </c>
      <c r="E31" s="32" t="s">
        <v>122</v>
      </c>
      <c r="F31">
        <v>1095</v>
      </c>
      <c r="G31" t="s">
        <v>123</v>
      </c>
      <c r="H31" t="s">
        <v>124</v>
      </c>
      <c r="I31" t="s">
        <v>152</v>
      </c>
      <c r="K31" t="s">
        <v>126</v>
      </c>
      <c r="L31" t="s">
        <v>35</v>
      </c>
      <c r="M31" t="s">
        <v>36</v>
      </c>
      <c r="N31" s="8">
        <v>45747</v>
      </c>
      <c r="O31" s="8">
        <v>45898</v>
      </c>
      <c r="P31" s="8">
        <v>45898</v>
      </c>
      <c r="Q31" t="s">
        <v>37</v>
      </c>
      <c r="Y31" t="s">
        <v>128</v>
      </c>
      <c r="Z31" t="s">
        <v>128</v>
      </c>
      <c r="AC31" t="s">
        <v>41</v>
      </c>
      <c r="AD31" t="s">
        <v>42</v>
      </c>
    </row>
    <row r="32" spans="1:30" x14ac:dyDescent="0.25">
      <c r="C32" s="32" t="s">
        <v>43</v>
      </c>
      <c r="D32" s="32" t="s">
        <v>44</v>
      </c>
      <c r="E32" s="32" t="s">
        <v>122</v>
      </c>
      <c r="F32">
        <v>1725</v>
      </c>
      <c r="G32" t="s">
        <v>123</v>
      </c>
      <c r="H32" t="s">
        <v>124</v>
      </c>
      <c r="I32" t="s">
        <v>153</v>
      </c>
      <c r="K32" t="s">
        <v>126</v>
      </c>
      <c r="L32" t="s">
        <v>35</v>
      </c>
      <c r="M32" t="s">
        <v>36</v>
      </c>
      <c r="N32" s="8">
        <v>45747</v>
      </c>
      <c r="O32" s="8">
        <v>45898</v>
      </c>
      <c r="P32" s="8">
        <v>45898</v>
      </c>
      <c r="Q32" t="s">
        <v>37</v>
      </c>
      <c r="Y32" t="s">
        <v>128</v>
      </c>
      <c r="Z32" t="s">
        <v>128</v>
      </c>
      <c r="AC32" t="s">
        <v>41</v>
      </c>
      <c r="AD32" t="s">
        <v>42</v>
      </c>
    </row>
    <row r="33" spans="3:30" x14ac:dyDescent="0.25">
      <c r="C33" s="32" t="s">
        <v>43</v>
      </c>
      <c r="D33" s="32" t="s">
        <v>44</v>
      </c>
      <c r="E33" s="32" t="s">
        <v>122</v>
      </c>
      <c r="F33">
        <v>1725</v>
      </c>
      <c r="G33" t="s">
        <v>123</v>
      </c>
      <c r="H33" t="s">
        <v>124</v>
      </c>
      <c r="I33" t="s">
        <v>154</v>
      </c>
      <c r="K33" t="s">
        <v>126</v>
      </c>
      <c r="L33" t="s">
        <v>35</v>
      </c>
      <c r="M33" t="s">
        <v>36</v>
      </c>
      <c r="N33" s="8">
        <v>45747</v>
      </c>
      <c r="O33" s="8">
        <v>45898</v>
      </c>
      <c r="P33" s="8">
        <v>45898</v>
      </c>
      <c r="Q33" t="s">
        <v>37</v>
      </c>
      <c r="Y33" t="s">
        <v>128</v>
      </c>
      <c r="Z33" t="s">
        <v>128</v>
      </c>
      <c r="AC33" t="s">
        <v>41</v>
      </c>
      <c r="AD33" t="s">
        <v>42</v>
      </c>
    </row>
    <row r="34" spans="3:30" x14ac:dyDescent="0.25">
      <c r="C34" s="32" t="s">
        <v>43</v>
      </c>
      <c r="D34" s="32" t="s">
        <v>44</v>
      </c>
      <c r="E34" s="32" t="s">
        <v>122</v>
      </c>
      <c r="F34">
        <v>282.5</v>
      </c>
      <c r="G34" t="s">
        <v>123</v>
      </c>
      <c r="H34" t="s">
        <v>124</v>
      </c>
      <c r="I34" t="s">
        <v>155</v>
      </c>
      <c r="K34" t="s">
        <v>126</v>
      </c>
      <c r="L34" t="s">
        <v>35</v>
      </c>
      <c r="M34" t="s">
        <v>36</v>
      </c>
      <c r="N34" s="8">
        <v>45747</v>
      </c>
      <c r="O34" s="8">
        <v>45898</v>
      </c>
      <c r="P34" s="8">
        <v>45898</v>
      </c>
      <c r="Q34" t="s">
        <v>47</v>
      </c>
      <c r="Y34" t="s">
        <v>128</v>
      </c>
      <c r="Z34" t="s">
        <v>128</v>
      </c>
      <c r="AC34" t="s">
        <v>41</v>
      </c>
      <c r="AD34" t="s">
        <v>42</v>
      </c>
    </row>
    <row r="35" spans="3:30" x14ac:dyDescent="0.25">
      <c r="C35" s="32" t="s">
        <v>43</v>
      </c>
      <c r="D35" s="32" t="s">
        <v>44</v>
      </c>
      <c r="E35" s="32" t="s">
        <v>122</v>
      </c>
      <c r="F35">
        <v>282.5</v>
      </c>
      <c r="G35" t="s">
        <v>123</v>
      </c>
      <c r="H35" t="s">
        <v>124</v>
      </c>
      <c r="I35" t="s">
        <v>156</v>
      </c>
      <c r="K35" t="s">
        <v>126</v>
      </c>
      <c r="L35" t="s">
        <v>35</v>
      </c>
      <c r="M35" t="s">
        <v>36</v>
      </c>
      <c r="N35" s="8">
        <v>45747</v>
      </c>
      <c r="O35" s="8">
        <v>45898</v>
      </c>
      <c r="P35" s="8">
        <v>45898</v>
      </c>
      <c r="Q35" t="s">
        <v>47</v>
      </c>
      <c r="Y35" t="s">
        <v>128</v>
      </c>
      <c r="Z35" t="s">
        <v>128</v>
      </c>
      <c r="AC35" t="s">
        <v>41</v>
      </c>
      <c r="AD35" t="s">
        <v>42</v>
      </c>
    </row>
    <row r="36" spans="3:30" x14ac:dyDescent="0.25">
      <c r="C36" s="32" t="s">
        <v>43</v>
      </c>
      <c r="D36" s="32" t="s">
        <v>44</v>
      </c>
      <c r="E36" s="32" t="s">
        <v>122</v>
      </c>
      <c r="F36">
        <v>282.5</v>
      </c>
      <c r="G36" t="s">
        <v>123</v>
      </c>
      <c r="H36" t="s">
        <v>124</v>
      </c>
      <c r="I36" t="s">
        <v>157</v>
      </c>
      <c r="K36" t="s">
        <v>126</v>
      </c>
      <c r="L36" t="s">
        <v>35</v>
      </c>
      <c r="M36" t="s">
        <v>36</v>
      </c>
      <c r="N36" s="8">
        <v>45747</v>
      </c>
      <c r="O36" s="8">
        <v>45898</v>
      </c>
      <c r="P36" s="8">
        <v>45898</v>
      </c>
      <c r="Q36" t="s">
        <v>47</v>
      </c>
      <c r="Y36" t="s">
        <v>128</v>
      </c>
      <c r="Z36" t="s">
        <v>128</v>
      </c>
      <c r="AC36" t="s">
        <v>41</v>
      </c>
      <c r="AD36" t="s">
        <v>42</v>
      </c>
    </row>
    <row r="37" spans="3:30" x14ac:dyDescent="0.25">
      <c r="C37" s="32" t="s">
        <v>43</v>
      </c>
      <c r="D37" s="32" t="s">
        <v>44</v>
      </c>
      <c r="E37" s="32" t="s">
        <v>122</v>
      </c>
      <c r="F37">
        <v>282.5</v>
      </c>
      <c r="G37" t="s">
        <v>123</v>
      </c>
      <c r="H37" t="s">
        <v>124</v>
      </c>
      <c r="I37" t="s">
        <v>158</v>
      </c>
      <c r="K37" t="s">
        <v>126</v>
      </c>
      <c r="L37" t="s">
        <v>35</v>
      </c>
      <c r="M37" t="s">
        <v>36</v>
      </c>
      <c r="N37" s="8">
        <v>45747</v>
      </c>
      <c r="O37" s="8">
        <v>45898</v>
      </c>
      <c r="P37" s="8">
        <v>45898</v>
      </c>
      <c r="Q37" t="s">
        <v>47</v>
      </c>
      <c r="Y37" t="s">
        <v>128</v>
      </c>
      <c r="Z37" t="s">
        <v>128</v>
      </c>
      <c r="AC37" t="s">
        <v>41</v>
      </c>
      <c r="AD37" t="s">
        <v>42</v>
      </c>
    </row>
    <row r="38" spans="3:30" x14ac:dyDescent="0.25">
      <c r="C38" s="32" t="s">
        <v>43</v>
      </c>
      <c r="D38" s="32" t="s">
        <v>44</v>
      </c>
      <c r="E38" s="32" t="s">
        <v>122</v>
      </c>
      <c r="F38">
        <v>282.5</v>
      </c>
      <c r="G38" t="s">
        <v>123</v>
      </c>
      <c r="H38" t="s">
        <v>124</v>
      </c>
      <c r="I38" t="s">
        <v>159</v>
      </c>
      <c r="K38" t="s">
        <v>126</v>
      </c>
      <c r="L38" t="s">
        <v>35</v>
      </c>
      <c r="M38" t="s">
        <v>36</v>
      </c>
      <c r="N38" s="8">
        <v>45747</v>
      </c>
      <c r="O38" s="8">
        <v>45898</v>
      </c>
      <c r="P38" s="8">
        <v>45898</v>
      </c>
      <c r="Q38" t="s">
        <v>47</v>
      </c>
      <c r="Y38" t="s">
        <v>128</v>
      </c>
      <c r="Z38" t="s">
        <v>128</v>
      </c>
      <c r="AC38" t="s">
        <v>41</v>
      </c>
      <c r="AD38" t="s">
        <v>42</v>
      </c>
    </row>
    <row r="39" spans="3:30" x14ac:dyDescent="0.25">
      <c r="C39" s="32" t="s">
        <v>43</v>
      </c>
      <c r="D39" s="32" t="s">
        <v>44</v>
      </c>
      <c r="E39" s="32" t="s">
        <v>122</v>
      </c>
      <c r="F39">
        <v>282.5</v>
      </c>
      <c r="G39" t="s">
        <v>123</v>
      </c>
      <c r="H39" t="s">
        <v>124</v>
      </c>
      <c r="I39" t="s">
        <v>160</v>
      </c>
      <c r="K39" t="s">
        <v>126</v>
      </c>
      <c r="L39" t="s">
        <v>35</v>
      </c>
      <c r="M39" t="s">
        <v>36</v>
      </c>
      <c r="N39" s="8">
        <v>45747</v>
      </c>
      <c r="O39" s="8">
        <v>45898</v>
      </c>
      <c r="P39" s="8">
        <v>45898</v>
      </c>
      <c r="Q39" t="s">
        <v>47</v>
      </c>
      <c r="Y39" t="s">
        <v>128</v>
      </c>
      <c r="Z39" t="s">
        <v>128</v>
      </c>
      <c r="AC39" t="s">
        <v>41</v>
      </c>
      <c r="AD39" t="s">
        <v>42</v>
      </c>
    </row>
    <row r="40" spans="3:30" x14ac:dyDescent="0.25">
      <c r="C40" s="32" t="s">
        <v>43</v>
      </c>
      <c r="D40" s="32" t="s">
        <v>44</v>
      </c>
      <c r="E40" s="32" t="s">
        <v>122</v>
      </c>
      <c r="F40">
        <v>282.5</v>
      </c>
      <c r="G40" t="s">
        <v>123</v>
      </c>
      <c r="H40" t="s">
        <v>124</v>
      </c>
      <c r="I40" t="s">
        <v>161</v>
      </c>
      <c r="K40" t="s">
        <v>126</v>
      </c>
      <c r="L40" t="s">
        <v>35</v>
      </c>
      <c r="M40" t="s">
        <v>36</v>
      </c>
      <c r="N40" s="8">
        <v>45747</v>
      </c>
      <c r="O40" s="8">
        <v>45898</v>
      </c>
      <c r="P40" s="8">
        <v>45898</v>
      </c>
      <c r="Q40" t="s">
        <v>47</v>
      </c>
      <c r="Y40" t="s">
        <v>128</v>
      </c>
      <c r="Z40" t="s">
        <v>128</v>
      </c>
      <c r="AC40" t="s">
        <v>41</v>
      </c>
      <c r="AD40" t="s">
        <v>42</v>
      </c>
    </row>
    <row r="41" spans="3:30" x14ac:dyDescent="0.25">
      <c r="C41" s="32" t="s">
        <v>43</v>
      </c>
      <c r="D41" s="32" t="s">
        <v>44</v>
      </c>
      <c r="E41" s="32" t="s">
        <v>122</v>
      </c>
      <c r="F41">
        <v>282.5</v>
      </c>
      <c r="G41" t="s">
        <v>123</v>
      </c>
      <c r="H41" t="s">
        <v>124</v>
      </c>
      <c r="I41" t="s">
        <v>162</v>
      </c>
      <c r="K41" t="s">
        <v>126</v>
      </c>
      <c r="L41" t="s">
        <v>35</v>
      </c>
      <c r="M41" t="s">
        <v>36</v>
      </c>
      <c r="N41" s="8">
        <v>45747</v>
      </c>
      <c r="O41" s="8">
        <v>45898</v>
      </c>
      <c r="P41" s="8">
        <v>45898</v>
      </c>
      <c r="Q41" t="s">
        <v>47</v>
      </c>
      <c r="Y41" t="s">
        <v>128</v>
      </c>
      <c r="Z41" t="s">
        <v>128</v>
      </c>
      <c r="AC41" t="s">
        <v>41</v>
      </c>
      <c r="AD41" t="s">
        <v>42</v>
      </c>
    </row>
    <row r="42" spans="3:30" x14ac:dyDescent="0.25">
      <c r="C42" s="32" t="s">
        <v>43</v>
      </c>
      <c r="D42" s="32" t="s">
        <v>44</v>
      </c>
      <c r="E42" s="32" t="s">
        <v>122</v>
      </c>
      <c r="F42">
        <v>282.5</v>
      </c>
      <c r="G42" t="s">
        <v>123</v>
      </c>
      <c r="H42" t="s">
        <v>124</v>
      </c>
      <c r="I42" t="s">
        <v>163</v>
      </c>
      <c r="K42" t="s">
        <v>126</v>
      </c>
      <c r="L42" t="s">
        <v>35</v>
      </c>
      <c r="M42" t="s">
        <v>36</v>
      </c>
      <c r="N42" s="8">
        <v>45747</v>
      </c>
      <c r="O42" s="8">
        <v>45898</v>
      </c>
      <c r="P42" s="8">
        <v>45898</v>
      </c>
      <c r="Q42" t="s">
        <v>47</v>
      </c>
      <c r="Y42" t="s">
        <v>128</v>
      </c>
      <c r="Z42" t="s">
        <v>128</v>
      </c>
      <c r="AC42" t="s">
        <v>41</v>
      </c>
      <c r="AD42" t="s">
        <v>42</v>
      </c>
    </row>
    <row r="43" spans="3:30" x14ac:dyDescent="0.25">
      <c r="C43" s="32" t="s">
        <v>43</v>
      </c>
      <c r="D43" s="32" t="s">
        <v>44</v>
      </c>
      <c r="E43" s="32" t="s">
        <v>122</v>
      </c>
      <c r="F43">
        <v>282.5</v>
      </c>
      <c r="G43" t="s">
        <v>123</v>
      </c>
      <c r="H43" t="s">
        <v>124</v>
      </c>
      <c r="I43" t="s">
        <v>164</v>
      </c>
      <c r="K43" t="s">
        <v>126</v>
      </c>
      <c r="L43" t="s">
        <v>35</v>
      </c>
      <c r="M43" t="s">
        <v>36</v>
      </c>
      <c r="N43" s="8">
        <v>45747</v>
      </c>
      <c r="O43" s="8">
        <v>45898</v>
      </c>
      <c r="P43" s="8">
        <v>45898</v>
      </c>
      <c r="Q43" t="s">
        <v>47</v>
      </c>
      <c r="Y43" t="s">
        <v>128</v>
      </c>
      <c r="Z43" t="s">
        <v>128</v>
      </c>
      <c r="AC43" t="s">
        <v>41</v>
      </c>
      <c r="AD43" t="s">
        <v>42</v>
      </c>
    </row>
    <row r="44" spans="3:30" x14ac:dyDescent="0.25">
      <c r="C44" s="32" t="s">
        <v>43</v>
      </c>
      <c r="D44" s="32" t="s">
        <v>44</v>
      </c>
      <c r="E44" s="32" t="s">
        <v>122</v>
      </c>
      <c r="F44">
        <v>282.5</v>
      </c>
      <c r="G44" t="s">
        <v>123</v>
      </c>
      <c r="H44" t="s">
        <v>124</v>
      </c>
      <c r="I44" t="s">
        <v>165</v>
      </c>
      <c r="K44" t="s">
        <v>126</v>
      </c>
      <c r="L44" t="s">
        <v>35</v>
      </c>
      <c r="M44" t="s">
        <v>36</v>
      </c>
      <c r="N44" s="8">
        <v>45747</v>
      </c>
      <c r="O44" s="8">
        <v>45898</v>
      </c>
      <c r="P44" s="8">
        <v>45898</v>
      </c>
      <c r="Q44" t="s">
        <v>47</v>
      </c>
      <c r="Y44" t="s">
        <v>128</v>
      </c>
      <c r="Z44" t="s">
        <v>128</v>
      </c>
      <c r="AC44" t="s">
        <v>41</v>
      </c>
      <c r="AD44" t="s">
        <v>42</v>
      </c>
    </row>
    <row r="45" spans="3:30" x14ac:dyDescent="0.25">
      <c r="C45" s="32" t="s">
        <v>43</v>
      </c>
      <c r="D45" s="32" t="s">
        <v>44</v>
      </c>
      <c r="E45" s="32" t="s">
        <v>122</v>
      </c>
      <c r="F45">
        <v>282.5</v>
      </c>
      <c r="G45" t="s">
        <v>123</v>
      </c>
      <c r="H45" t="s">
        <v>124</v>
      </c>
      <c r="I45" t="s">
        <v>166</v>
      </c>
      <c r="K45" t="s">
        <v>126</v>
      </c>
      <c r="L45" t="s">
        <v>35</v>
      </c>
      <c r="M45" t="s">
        <v>36</v>
      </c>
      <c r="N45" s="8">
        <v>45747</v>
      </c>
      <c r="O45" s="8">
        <v>45898</v>
      </c>
      <c r="P45" s="8">
        <v>45898</v>
      </c>
      <c r="Q45" t="s">
        <v>47</v>
      </c>
      <c r="Y45" t="s">
        <v>128</v>
      </c>
      <c r="Z45" t="s">
        <v>128</v>
      </c>
      <c r="AC45" t="s">
        <v>41</v>
      </c>
      <c r="AD45" t="s">
        <v>42</v>
      </c>
    </row>
    <row r="46" spans="3:30" x14ac:dyDescent="0.25">
      <c r="C46" s="32" t="s">
        <v>43</v>
      </c>
      <c r="D46" s="32" t="s">
        <v>44</v>
      </c>
      <c r="E46" s="32" t="s">
        <v>122</v>
      </c>
      <c r="F46">
        <v>282.5</v>
      </c>
      <c r="G46" t="s">
        <v>123</v>
      </c>
      <c r="H46" t="s">
        <v>124</v>
      </c>
      <c r="I46" t="s">
        <v>167</v>
      </c>
      <c r="K46" t="s">
        <v>126</v>
      </c>
      <c r="L46" t="s">
        <v>35</v>
      </c>
      <c r="M46" t="s">
        <v>36</v>
      </c>
      <c r="N46" s="8">
        <v>45747</v>
      </c>
      <c r="O46" s="8">
        <v>45898</v>
      </c>
      <c r="P46" s="8">
        <v>45898</v>
      </c>
      <c r="Q46" t="s">
        <v>47</v>
      </c>
      <c r="Y46" t="s">
        <v>128</v>
      </c>
      <c r="Z46" t="s">
        <v>128</v>
      </c>
      <c r="AC46" t="s">
        <v>41</v>
      </c>
      <c r="AD46" t="s">
        <v>42</v>
      </c>
    </row>
    <row r="47" spans="3:30" x14ac:dyDescent="0.25">
      <c r="C47" s="32" t="s">
        <v>43</v>
      </c>
      <c r="D47" s="32" t="s">
        <v>44</v>
      </c>
      <c r="E47" s="32" t="s">
        <v>122</v>
      </c>
      <c r="F47">
        <v>282.5</v>
      </c>
      <c r="G47" t="s">
        <v>123</v>
      </c>
      <c r="H47" t="s">
        <v>124</v>
      </c>
      <c r="I47" t="s">
        <v>168</v>
      </c>
      <c r="K47" t="s">
        <v>126</v>
      </c>
      <c r="L47" t="s">
        <v>35</v>
      </c>
      <c r="M47" t="s">
        <v>36</v>
      </c>
      <c r="N47" s="8">
        <v>45747</v>
      </c>
      <c r="O47" s="8">
        <v>45898</v>
      </c>
      <c r="P47" s="8">
        <v>45898</v>
      </c>
      <c r="Q47" t="s">
        <v>47</v>
      </c>
      <c r="Y47" t="s">
        <v>128</v>
      </c>
      <c r="Z47" t="s">
        <v>128</v>
      </c>
      <c r="AC47" t="s">
        <v>41</v>
      </c>
      <c r="AD47" t="s">
        <v>42</v>
      </c>
    </row>
    <row r="48" spans="3:30" x14ac:dyDescent="0.25">
      <c r="C48" s="32" t="s">
        <v>43</v>
      </c>
      <c r="D48" s="32" t="s">
        <v>44</v>
      </c>
      <c r="E48" s="32" t="s">
        <v>122</v>
      </c>
      <c r="F48">
        <v>282.5</v>
      </c>
      <c r="G48" t="s">
        <v>123</v>
      </c>
      <c r="H48" t="s">
        <v>124</v>
      </c>
      <c r="I48" t="s">
        <v>169</v>
      </c>
      <c r="K48" t="s">
        <v>126</v>
      </c>
      <c r="L48" t="s">
        <v>35</v>
      </c>
      <c r="M48" t="s">
        <v>36</v>
      </c>
      <c r="N48" s="8">
        <v>45747</v>
      </c>
      <c r="O48" s="8">
        <v>45898</v>
      </c>
      <c r="P48" s="8">
        <v>45898</v>
      </c>
      <c r="Q48" t="s">
        <v>47</v>
      </c>
      <c r="Y48" t="s">
        <v>128</v>
      </c>
      <c r="Z48" t="s">
        <v>128</v>
      </c>
      <c r="AC48" t="s">
        <v>41</v>
      </c>
      <c r="AD48" t="s">
        <v>42</v>
      </c>
    </row>
    <row r="49" spans="3:30" x14ac:dyDescent="0.25">
      <c r="C49" s="32" t="s">
        <v>43</v>
      </c>
      <c r="D49" s="32" t="s">
        <v>44</v>
      </c>
      <c r="E49" s="32" t="s">
        <v>122</v>
      </c>
      <c r="F49">
        <v>282.5</v>
      </c>
      <c r="G49" t="s">
        <v>123</v>
      </c>
      <c r="H49" t="s">
        <v>124</v>
      </c>
      <c r="I49" t="s">
        <v>170</v>
      </c>
      <c r="K49" t="s">
        <v>126</v>
      </c>
      <c r="L49" t="s">
        <v>35</v>
      </c>
      <c r="M49" t="s">
        <v>36</v>
      </c>
      <c r="N49" s="8">
        <v>45747</v>
      </c>
      <c r="O49" s="8">
        <v>45898</v>
      </c>
      <c r="P49" s="8">
        <v>45898</v>
      </c>
      <c r="Q49" t="s">
        <v>47</v>
      </c>
      <c r="Y49" t="s">
        <v>128</v>
      </c>
      <c r="Z49" t="s">
        <v>128</v>
      </c>
      <c r="AC49" t="s">
        <v>41</v>
      </c>
      <c r="AD49" t="s">
        <v>42</v>
      </c>
    </row>
    <row r="50" spans="3:30" x14ac:dyDescent="0.25">
      <c r="C50" s="32" t="s">
        <v>43</v>
      </c>
      <c r="D50" s="32" t="s">
        <v>44</v>
      </c>
      <c r="E50" s="32" t="s">
        <v>122</v>
      </c>
      <c r="F50">
        <v>282.5</v>
      </c>
      <c r="G50" t="s">
        <v>123</v>
      </c>
      <c r="H50" t="s">
        <v>124</v>
      </c>
      <c r="I50" t="s">
        <v>171</v>
      </c>
      <c r="K50" t="s">
        <v>126</v>
      </c>
      <c r="L50" t="s">
        <v>35</v>
      </c>
      <c r="M50" t="s">
        <v>36</v>
      </c>
      <c r="N50" s="8">
        <v>45747</v>
      </c>
      <c r="O50" s="8">
        <v>45898</v>
      </c>
      <c r="P50" s="8">
        <v>45898</v>
      </c>
      <c r="Q50" t="s">
        <v>37</v>
      </c>
      <c r="Y50" t="s">
        <v>128</v>
      </c>
      <c r="Z50" t="s">
        <v>128</v>
      </c>
      <c r="AC50" t="s">
        <v>41</v>
      </c>
      <c r="AD50" t="s">
        <v>42</v>
      </c>
    </row>
    <row r="51" spans="3:30" x14ac:dyDescent="0.25">
      <c r="C51" s="32" t="s">
        <v>43</v>
      </c>
      <c r="D51" s="32" t="s">
        <v>44</v>
      </c>
      <c r="E51" s="32" t="s">
        <v>122</v>
      </c>
      <c r="F51">
        <v>282.5</v>
      </c>
      <c r="G51" t="s">
        <v>123</v>
      </c>
      <c r="H51" t="s">
        <v>124</v>
      </c>
      <c r="I51" t="s">
        <v>172</v>
      </c>
      <c r="K51" t="s">
        <v>126</v>
      </c>
      <c r="L51" t="s">
        <v>35</v>
      </c>
      <c r="M51" t="s">
        <v>36</v>
      </c>
      <c r="N51" s="8">
        <v>45747</v>
      </c>
      <c r="O51" s="8">
        <v>45898</v>
      </c>
      <c r="P51" s="8">
        <v>45898</v>
      </c>
      <c r="Q51" t="s">
        <v>37</v>
      </c>
      <c r="Y51" t="s">
        <v>128</v>
      </c>
      <c r="Z51" t="s">
        <v>128</v>
      </c>
      <c r="AC51" t="s">
        <v>41</v>
      </c>
      <c r="AD51" t="s">
        <v>42</v>
      </c>
    </row>
    <row r="52" spans="3:30" x14ac:dyDescent="0.25">
      <c r="C52" s="32" t="s">
        <v>43</v>
      </c>
      <c r="D52" s="32" t="s">
        <v>44</v>
      </c>
      <c r="E52" s="32" t="s">
        <v>122</v>
      </c>
      <c r="F52">
        <v>282.5</v>
      </c>
      <c r="G52" t="s">
        <v>123</v>
      </c>
      <c r="H52" t="s">
        <v>124</v>
      </c>
      <c r="I52" t="s">
        <v>173</v>
      </c>
      <c r="K52" t="s">
        <v>126</v>
      </c>
      <c r="L52" t="s">
        <v>35</v>
      </c>
      <c r="M52" t="s">
        <v>36</v>
      </c>
      <c r="N52" s="8">
        <v>45747</v>
      </c>
      <c r="O52" s="8">
        <v>45898</v>
      </c>
      <c r="P52" s="8">
        <v>45898</v>
      </c>
      <c r="Q52" t="s">
        <v>37</v>
      </c>
      <c r="Y52" t="s">
        <v>128</v>
      </c>
      <c r="Z52" t="s">
        <v>128</v>
      </c>
      <c r="AC52" t="s">
        <v>41</v>
      </c>
      <c r="AD52" t="s">
        <v>42</v>
      </c>
    </row>
    <row r="53" spans="3:30" x14ac:dyDescent="0.25">
      <c r="C53" s="32" t="s">
        <v>43</v>
      </c>
      <c r="D53" s="32" t="s">
        <v>44</v>
      </c>
      <c r="E53" s="32" t="s">
        <v>122</v>
      </c>
      <c r="F53">
        <v>282.5</v>
      </c>
      <c r="G53" t="s">
        <v>123</v>
      </c>
      <c r="H53" t="s">
        <v>124</v>
      </c>
      <c r="I53" t="s">
        <v>174</v>
      </c>
      <c r="K53" t="s">
        <v>126</v>
      </c>
      <c r="L53" t="s">
        <v>35</v>
      </c>
      <c r="M53" t="s">
        <v>36</v>
      </c>
      <c r="N53" s="8">
        <v>45747</v>
      </c>
      <c r="O53" s="8">
        <v>45898</v>
      </c>
      <c r="P53" s="8">
        <v>45898</v>
      </c>
      <c r="Q53" t="s">
        <v>37</v>
      </c>
      <c r="Y53" t="s">
        <v>128</v>
      </c>
      <c r="Z53" t="s">
        <v>128</v>
      </c>
      <c r="AC53" t="s">
        <v>41</v>
      </c>
      <c r="AD53" t="s">
        <v>42</v>
      </c>
    </row>
    <row r="54" spans="3:30" x14ac:dyDescent="0.25">
      <c r="C54" s="32" t="s">
        <v>43</v>
      </c>
      <c r="D54" s="32" t="s">
        <v>44</v>
      </c>
      <c r="E54" s="32" t="s">
        <v>122</v>
      </c>
      <c r="F54">
        <v>282.5</v>
      </c>
      <c r="G54" t="s">
        <v>123</v>
      </c>
      <c r="H54" t="s">
        <v>124</v>
      </c>
      <c r="I54" t="s">
        <v>175</v>
      </c>
      <c r="K54" t="s">
        <v>126</v>
      </c>
      <c r="L54" t="s">
        <v>35</v>
      </c>
      <c r="M54" t="s">
        <v>36</v>
      </c>
      <c r="N54" s="8">
        <v>45747</v>
      </c>
      <c r="O54" s="8">
        <v>45898</v>
      </c>
      <c r="P54" s="8">
        <v>45898</v>
      </c>
      <c r="Q54" t="s">
        <v>37</v>
      </c>
      <c r="Y54" t="s">
        <v>128</v>
      </c>
      <c r="Z54" t="s">
        <v>128</v>
      </c>
      <c r="AC54" t="s">
        <v>41</v>
      </c>
      <c r="AD54" t="s">
        <v>42</v>
      </c>
    </row>
    <row r="55" spans="3:30" x14ac:dyDescent="0.25">
      <c r="C55" s="32" t="s">
        <v>43</v>
      </c>
      <c r="D55" s="32" t="s">
        <v>44</v>
      </c>
      <c r="E55" s="32" t="s">
        <v>122</v>
      </c>
      <c r="F55">
        <v>282.5</v>
      </c>
      <c r="G55" t="s">
        <v>123</v>
      </c>
      <c r="H55" t="s">
        <v>124</v>
      </c>
      <c r="I55" t="s">
        <v>176</v>
      </c>
      <c r="K55" t="s">
        <v>126</v>
      </c>
      <c r="L55" t="s">
        <v>35</v>
      </c>
      <c r="M55" t="s">
        <v>36</v>
      </c>
      <c r="N55" s="8">
        <v>45747</v>
      </c>
      <c r="O55" s="8">
        <v>45898</v>
      </c>
      <c r="P55" s="8">
        <v>45898</v>
      </c>
      <c r="Q55" t="s">
        <v>37</v>
      </c>
      <c r="Y55" t="s">
        <v>128</v>
      </c>
      <c r="Z55" t="s">
        <v>128</v>
      </c>
      <c r="AC55" t="s">
        <v>41</v>
      </c>
      <c r="AD55" t="s">
        <v>42</v>
      </c>
    </row>
    <row r="56" spans="3:30" x14ac:dyDescent="0.25">
      <c r="C56" s="32" t="s">
        <v>43</v>
      </c>
      <c r="D56" s="32" t="s">
        <v>44</v>
      </c>
      <c r="E56" s="32" t="s">
        <v>122</v>
      </c>
      <c r="F56">
        <v>282.5</v>
      </c>
      <c r="G56" t="s">
        <v>123</v>
      </c>
      <c r="H56" t="s">
        <v>124</v>
      </c>
      <c r="I56" t="s">
        <v>177</v>
      </c>
      <c r="K56" t="s">
        <v>126</v>
      </c>
      <c r="L56" t="s">
        <v>35</v>
      </c>
      <c r="M56" t="s">
        <v>36</v>
      </c>
      <c r="N56" s="8">
        <v>45747</v>
      </c>
      <c r="O56" s="8">
        <v>45898</v>
      </c>
      <c r="P56" s="8">
        <v>45898</v>
      </c>
      <c r="Q56" t="s">
        <v>37</v>
      </c>
      <c r="Y56" t="s">
        <v>128</v>
      </c>
      <c r="Z56" t="s">
        <v>128</v>
      </c>
      <c r="AC56" t="s">
        <v>41</v>
      </c>
      <c r="AD56" t="s">
        <v>42</v>
      </c>
    </row>
    <row r="57" spans="3:30" x14ac:dyDescent="0.25">
      <c r="C57" s="32" t="s">
        <v>43</v>
      </c>
      <c r="D57" s="32" t="s">
        <v>44</v>
      </c>
      <c r="E57" s="32" t="s">
        <v>122</v>
      </c>
      <c r="F57">
        <v>282.5</v>
      </c>
      <c r="G57" t="s">
        <v>123</v>
      </c>
      <c r="H57" t="s">
        <v>124</v>
      </c>
      <c r="I57" t="s">
        <v>178</v>
      </c>
      <c r="K57" t="s">
        <v>126</v>
      </c>
      <c r="L57" t="s">
        <v>35</v>
      </c>
      <c r="M57" t="s">
        <v>36</v>
      </c>
      <c r="N57" s="8">
        <v>45747</v>
      </c>
      <c r="O57" s="8">
        <v>45898</v>
      </c>
      <c r="P57" s="8">
        <v>45898</v>
      </c>
      <c r="Q57" t="s">
        <v>37</v>
      </c>
      <c r="Y57" t="s">
        <v>128</v>
      </c>
      <c r="Z57" t="s">
        <v>128</v>
      </c>
      <c r="AC57" t="s">
        <v>41</v>
      </c>
      <c r="AD57" t="s">
        <v>42</v>
      </c>
    </row>
    <row r="58" spans="3:30" x14ac:dyDescent="0.25">
      <c r="C58" s="32" t="s">
        <v>43</v>
      </c>
      <c r="D58" s="32" t="s">
        <v>44</v>
      </c>
      <c r="E58" s="32" t="s">
        <v>122</v>
      </c>
      <c r="F58">
        <v>282.5</v>
      </c>
      <c r="G58" t="s">
        <v>123</v>
      </c>
      <c r="H58" t="s">
        <v>124</v>
      </c>
      <c r="I58" t="s">
        <v>179</v>
      </c>
      <c r="K58" t="s">
        <v>126</v>
      </c>
      <c r="L58" t="s">
        <v>35</v>
      </c>
      <c r="M58" t="s">
        <v>36</v>
      </c>
      <c r="N58" s="8">
        <v>45747</v>
      </c>
      <c r="O58" s="8">
        <v>45898</v>
      </c>
      <c r="P58" s="8">
        <v>45898</v>
      </c>
      <c r="Q58" t="s">
        <v>37</v>
      </c>
      <c r="Y58" t="s">
        <v>128</v>
      </c>
      <c r="Z58" t="s">
        <v>128</v>
      </c>
      <c r="AC58" t="s">
        <v>41</v>
      </c>
      <c r="AD58" t="s">
        <v>42</v>
      </c>
    </row>
    <row r="59" spans="3:30" x14ac:dyDescent="0.25">
      <c r="C59" s="32" t="s">
        <v>43</v>
      </c>
      <c r="D59" s="32" t="s">
        <v>44</v>
      </c>
      <c r="E59" s="32" t="s">
        <v>122</v>
      </c>
      <c r="F59">
        <v>282.5</v>
      </c>
      <c r="G59" t="s">
        <v>123</v>
      </c>
      <c r="H59" t="s">
        <v>124</v>
      </c>
      <c r="I59" t="s">
        <v>180</v>
      </c>
      <c r="K59" t="s">
        <v>126</v>
      </c>
      <c r="L59" t="s">
        <v>35</v>
      </c>
      <c r="M59" t="s">
        <v>36</v>
      </c>
      <c r="N59" s="8">
        <v>45747</v>
      </c>
      <c r="O59" s="8">
        <v>45898</v>
      </c>
      <c r="P59" s="8">
        <v>45898</v>
      </c>
      <c r="Q59" t="s">
        <v>37</v>
      </c>
      <c r="Y59" t="s">
        <v>128</v>
      </c>
      <c r="Z59" t="s">
        <v>128</v>
      </c>
      <c r="AC59" t="s">
        <v>41</v>
      </c>
      <c r="AD59" t="s">
        <v>42</v>
      </c>
    </row>
    <row r="60" spans="3:30" x14ac:dyDescent="0.25">
      <c r="C60" s="32" t="s">
        <v>43</v>
      </c>
      <c r="D60" s="32" t="s">
        <v>44</v>
      </c>
      <c r="E60" s="32" t="s">
        <v>122</v>
      </c>
      <c r="F60">
        <v>282.5</v>
      </c>
      <c r="G60" t="s">
        <v>123</v>
      </c>
      <c r="H60" t="s">
        <v>124</v>
      </c>
      <c r="I60" t="s">
        <v>181</v>
      </c>
      <c r="K60" t="s">
        <v>126</v>
      </c>
      <c r="L60" t="s">
        <v>35</v>
      </c>
      <c r="M60" t="s">
        <v>36</v>
      </c>
      <c r="N60" s="8">
        <v>45747</v>
      </c>
      <c r="O60" s="8">
        <v>45898</v>
      </c>
      <c r="P60" s="8">
        <v>45898</v>
      </c>
      <c r="Q60" t="s">
        <v>37</v>
      </c>
      <c r="Y60" t="s">
        <v>128</v>
      </c>
      <c r="Z60" t="s">
        <v>128</v>
      </c>
      <c r="AC60" t="s">
        <v>41</v>
      </c>
      <c r="AD60" t="s">
        <v>42</v>
      </c>
    </row>
    <row r="61" spans="3:30" x14ac:dyDescent="0.25">
      <c r="C61" s="32" t="s">
        <v>43</v>
      </c>
      <c r="D61" s="32" t="s">
        <v>44</v>
      </c>
      <c r="E61" s="32" t="s">
        <v>122</v>
      </c>
      <c r="F61">
        <v>282.5</v>
      </c>
      <c r="G61" t="s">
        <v>123</v>
      </c>
      <c r="H61" t="s">
        <v>124</v>
      </c>
      <c r="I61" t="s">
        <v>182</v>
      </c>
      <c r="K61" t="s">
        <v>126</v>
      </c>
      <c r="L61" t="s">
        <v>35</v>
      </c>
      <c r="M61" t="s">
        <v>36</v>
      </c>
      <c r="N61" s="8">
        <v>45747</v>
      </c>
      <c r="O61" s="8">
        <v>45898</v>
      </c>
      <c r="P61" s="8">
        <v>45898</v>
      </c>
      <c r="Q61" t="s">
        <v>37</v>
      </c>
      <c r="Y61" t="s">
        <v>128</v>
      </c>
      <c r="Z61" t="s">
        <v>128</v>
      </c>
      <c r="AC61" t="s">
        <v>41</v>
      </c>
      <c r="AD61" t="s">
        <v>42</v>
      </c>
    </row>
    <row r="62" spans="3:30" x14ac:dyDescent="0.25">
      <c r="C62" s="32" t="s">
        <v>43</v>
      </c>
      <c r="D62" s="32" t="s">
        <v>44</v>
      </c>
      <c r="E62" s="32" t="s">
        <v>122</v>
      </c>
      <c r="F62">
        <v>282.5</v>
      </c>
      <c r="G62" t="s">
        <v>123</v>
      </c>
      <c r="H62" t="s">
        <v>124</v>
      </c>
      <c r="I62" t="s">
        <v>183</v>
      </c>
      <c r="K62" t="s">
        <v>126</v>
      </c>
      <c r="L62" t="s">
        <v>35</v>
      </c>
      <c r="M62" t="s">
        <v>36</v>
      </c>
      <c r="N62" s="8">
        <v>45747</v>
      </c>
      <c r="O62" s="8">
        <v>45898</v>
      </c>
      <c r="P62" s="8">
        <v>45898</v>
      </c>
      <c r="Q62" t="s">
        <v>37</v>
      </c>
      <c r="Y62" t="s">
        <v>128</v>
      </c>
      <c r="Z62" t="s">
        <v>128</v>
      </c>
      <c r="AC62" t="s">
        <v>41</v>
      </c>
      <c r="AD62" t="s">
        <v>42</v>
      </c>
    </row>
    <row r="63" spans="3:30" x14ac:dyDescent="0.25">
      <c r="C63" s="32" t="s">
        <v>43</v>
      </c>
      <c r="D63" s="32" t="s">
        <v>44</v>
      </c>
      <c r="E63" s="32" t="s">
        <v>122</v>
      </c>
      <c r="F63">
        <v>282.5</v>
      </c>
      <c r="G63" t="s">
        <v>123</v>
      </c>
      <c r="H63" t="s">
        <v>124</v>
      </c>
      <c r="I63" t="s">
        <v>184</v>
      </c>
      <c r="K63" t="s">
        <v>126</v>
      </c>
      <c r="L63" t="s">
        <v>35</v>
      </c>
      <c r="M63" t="s">
        <v>36</v>
      </c>
      <c r="N63" s="8">
        <v>45747</v>
      </c>
      <c r="O63" s="8">
        <v>45898</v>
      </c>
      <c r="P63" s="8">
        <v>45898</v>
      </c>
      <c r="Q63" t="s">
        <v>37</v>
      </c>
      <c r="Y63" t="s">
        <v>128</v>
      </c>
      <c r="Z63" t="s">
        <v>128</v>
      </c>
      <c r="AC63" t="s">
        <v>41</v>
      </c>
      <c r="AD63" t="s">
        <v>42</v>
      </c>
    </row>
    <row r="64" spans="3:30" x14ac:dyDescent="0.25">
      <c r="C64" s="32" t="s">
        <v>43</v>
      </c>
      <c r="D64" s="32" t="s">
        <v>44</v>
      </c>
      <c r="E64" s="32" t="s">
        <v>122</v>
      </c>
      <c r="F64">
        <v>282.5</v>
      </c>
      <c r="G64" t="s">
        <v>123</v>
      </c>
      <c r="H64" t="s">
        <v>124</v>
      </c>
      <c r="I64" t="s">
        <v>185</v>
      </c>
      <c r="K64" t="s">
        <v>126</v>
      </c>
      <c r="L64" t="s">
        <v>35</v>
      </c>
      <c r="M64" t="s">
        <v>36</v>
      </c>
      <c r="N64" s="8">
        <v>45747</v>
      </c>
      <c r="O64" s="8">
        <v>45898</v>
      </c>
      <c r="P64" s="8">
        <v>45898</v>
      </c>
      <c r="Q64" t="s">
        <v>37</v>
      </c>
      <c r="Y64" t="s">
        <v>128</v>
      </c>
      <c r="Z64" t="s">
        <v>128</v>
      </c>
      <c r="AC64" t="s">
        <v>41</v>
      </c>
      <c r="AD64" t="s">
        <v>42</v>
      </c>
    </row>
    <row r="65" spans="3:30" x14ac:dyDescent="0.25">
      <c r="C65" s="32" t="s">
        <v>43</v>
      </c>
      <c r="D65" s="32" t="s">
        <v>44</v>
      </c>
      <c r="E65" s="32" t="s">
        <v>122</v>
      </c>
      <c r="F65">
        <v>282.5</v>
      </c>
      <c r="G65" t="s">
        <v>123</v>
      </c>
      <c r="H65" t="s">
        <v>124</v>
      </c>
      <c r="I65" t="s">
        <v>186</v>
      </c>
      <c r="K65" t="s">
        <v>126</v>
      </c>
      <c r="L65" t="s">
        <v>35</v>
      </c>
      <c r="M65" t="s">
        <v>36</v>
      </c>
      <c r="N65" s="8">
        <v>45747</v>
      </c>
      <c r="O65" s="8">
        <v>45898</v>
      </c>
      <c r="P65" s="8">
        <v>45898</v>
      </c>
      <c r="Q65" t="s">
        <v>37</v>
      </c>
      <c r="Y65" t="s">
        <v>128</v>
      </c>
      <c r="Z65" t="s">
        <v>128</v>
      </c>
      <c r="AC65" t="s">
        <v>41</v>
      </c>
      <c r="AD65" t="s">
        <v>42</v>
      </c>
    </row>
    <row r="66" spans="3:30" x14ac:dyDescent="0.25">
      <c r="C66" s="32" t="s">
        <v>43</v>
      </c>
      <c r="D66" s="32" t="s">
        <v>44</v>
      </c>
      <c r="E66" s="32" t="s">
        <v>187</v>
      </c>
      <c r="F66">
        <v>700</v>
      </c>
      <c r="G66" t="s">
        <v>123</v>
      </c>
      <c r="H66" t="s">
        <v>124</v>
      </c>
      <c r="I66" t="s">
        <v>188</v>
      </c>
      <c r="K66" t="s">
        <v>126</v>
      </c>
      <c r="L66" t="s">
        <v>35</v>
      </c>
      <c r="M66" t="s">
        <v>36</v>
      </c>
      <c r="N66" s="8">
        <v>45747</v>
      </c>
      <c r="O66" s="8">
        <v>45898</v>
      </c>
      <c r="P66" s="8">
        <v>45898</v>
      </c>
      <c r="Q66" t="s">
        <v>37</v>
      </c>
      <c r="Y66" t="s">
        <v>128</v>
      </c>
      <c r="Z66" t="s">
        <v>128</v>
      </c>
      <c r="AC66" t="s">
        <v>41</v>
      </c>
      <c r="AD66" t="s">
        <v>42</v>
      </c>
    </row>
    <row r="67" spans="3:30" x14ac:dyDescent="0.25">
      <c r="C67" s="32" t="s">
        <v>43</v>
      </c>
      <c r="D67" s="32" t="s">
        <v>44</v>
      </c>
      <c r="E67" s="32" t="s">
        <v>187</v>
      </c>
      <c r="F67">
        <v>700</v>
      </c>
      <c r="G67" t="s">
        <v>123</v>
      </c>
      <c r="H67" t="s">
        <v>124</v>
      </c>
      <c r="I67" t="s">
        <v>189</v>
      </c>
      <c r="K67" t="s">
        <v>126</v>
      </c>
      <c r="L67" t="s">
        <v>35</v>
      </c>
      <c r="M67" t="s">
        <v>36</v>
      </c>
      <c r="N67" s="8">
        <v>45747</v>
      </c>
      <c r="O67" s="8">
        <v>45898</v>
      </c>
      <c r="P67" s="8">
        <v>45898</v>
      </c>
      <c r="Q67" t="s">
        <v>37</v>
      </c>
      <c r="Y67" t="s">
        <v>128</v>
      </c>
      <c r="Z67" t="s">
        <v>128</v>
      </c>
      <c r="AC67" t="s">
        <v>41</v>
      </c>
      <c r="AD67" t="s">
        <v>42</v>
      </c>
    </row>
    <row r="68" spans="3:30" x14ac:dyDescent="0.25">
      <c r="C68" s="32" t="s">
        <v>104</v>
      </c>
      <c r="D68" s="32" t="s">
        <v>105</v>
      </c>
      <c r="E68" s="32" t="s">
        <v>190</v>
      </c>
      <c r="F68">
        <v>4282</v>
      </c>
      <c r="G68" t="s">
        <v>191</v>
      </c>
      <c r="H68" t="s">
        <v>192</v>
      </c>
      <c r="I68" t="s">
        <v>193</v>
      </c>
      <c r="K68" t="s">
        <v>194</v>
      </c>
      <c r="L68" t="s">
        <v>35</v>
      </c>
      <c r="M68" t="s">
        <v>36</v>
      </c>
      <c r="N68" s="8">
        <v>45737</v>
      </c>
      <c r="O68" s="8">
        <v>45933</v>
      </c>
      <c r="P68" s="8">
        <v>45933</v>
      </c>
      <c r="Q68" t="s">
        <v>127</v>
      </c>
      <c r="R68" t="s">
        <v>195</v>
      </c>
      <c r="W68" t="s">
        <v>196</v>
      </c>
      <c r="Y68" t="s">
        <v>197</v>
      </c>
      <c r="Z68" t="s">
        <v>197</v>
      </c>
      <c r="AC68" t="s">
        <v>41</v>
      </c>
      <c r="AD68" t="s">
        <v>42</v>
      </c>
    </row>
    <row r="69" spans="3:30" x14ac:dyDescent="0.25">
      <c r="C69" s="32" t="s">
        <v>198</v>
      </c>
      <c r="D69" s="32" t="s">
        <v>199</v>
      </c>
      <c r="E69" s="32" t="s">
        <v>200</v>
      </c>
      <c r="F69">
        <v>2299</v>
      </c>
      <c r="G69" t="s">
        <v>201</v>
      </c>
      <c r="H69" t="s">
        <v>202</v>
      </c>
      <c r="I69" t="s">
        <v>203</v>
      </c>
      <c r="K69" t="s">
        <v>204</v>
      </c>
      <c r="L69" t="s">
        <v>35</v>
      </c>
      <c r="M69" t="s">
        <v>36</v>
      </c>
      <c r="N69" s="8">
        <v>45769</v>
      </c>
      <c r="O69" s="8"/>
      <c r="P69" s="8"/>
      <c r="Q69" t="s">
        <v>64</v>
      </c>
      <c r="R69" t="s">
        <v>205</v>
      </c>
      <c r="AC69" t="s">
        <v>64</v>
      </c>
      <c r="AD69" t="s">
        <v>42</v>
      </c>
    </row>
    <row r="70" spans="3:30" x14ac:dyDescent="0.25">
      <c r="C70" s="32" t="s">
        <v>206</v>
      </c>
      <c r="D70" s="32" t="s">
        <v>44</v>
      </c>
      <c r="F70">
        <v>13740.4</v>
      </c>
      <c r="G70" t="s">
        <v>207</v>
      </c>
      <c r="H70" t="s">
        <v>208</v>
      </c>
      <c r="I70" t="s">
        <v>209</v>
      </c>
      <c r="K70" t="s">
        <v>210</v>
      </c>
      <c r="L70" t="s">
        <v>35</v>
      </c>
      <c r="M70" t="s">
        <v>36</v>
      </c>
      <c r="N70" s="8">
        <v>45600</v>
      </c>
      <c r="O70" s="8">
        <v>45930</v>
      </c>
      <c r="P70" s="8">
        <v>45930</v>
      </c>
      <c r="Q70" t="s">
        <v>37</v>
      </c>
      <c r="Y70" t="s">
        <v>211</v>
      </c>
      <c r="Z70" t="s">
        <v>211</v>
      </c>
      <c r="AC70" t="s">
        <v>41</v>
      </c>
      <c r="AD70" t="s">
        <v>42</v>
      </c>
    </row>
    <row r="71" spans="3:30" x14ac:dyDescent="0.25">
      <c r="C71" s="32" t="s">
        <v>198</v>
      </c>
      <c r="D71" s="32" t="s">
        <v>79</v>
      </c>
      <c r="E71" s="32" t="s">
        <v>212</v>
      </c>
      <c r="F71">
        <v>1505</v>
      </c>
      <c r="G71" t="s">
        <v>213</v>
      </c>
      <c r="H71" t="s">
        <v>214</v>
      </c>
      <c r="I71" t="s">
        <v>215</v>
      </c>
      <c r="K71" t="s">
        <v>216</v>
      </c>
      <c r="L71" t="s">
        <v>55</v>
      </c>
      <c r="M71" t="s">
        <v>36</v>
      </c>
      <c r="N71" s="8">
        <v>45769</v>
      </c>
      <c r="O71" s="8"/>
      <c r="P71" s="8"/>
      <c r="Q71" t="s">
        <v>47</v>
      </c>
      <c r="R71" t="s">
        <v>217</v>
      </c>
      <c r="T71" t="s">
        <v>218</v>
      </c>
      <c r="U71" t="s">
        <v>86</v>
      </c>
      <c r="AC71" t="s">
        <v>41</v>
      </c>
      <c r="AD71" t="s">
        <v>42</v>
      </c>
    </row>
    <row r="72" spans="3:30" x14ac:dyDescent="0.25">
      <c r="C72" s="32" t="s">
        <v>198</v>
      </c>
      <c r="D72" s="32" t="s">
        <v>79</v>
      </c>
      <c r="E72" s="32" t="s">
        <v>212</v>
      </c>
      <c r="F72">
        <v>387.5</v>
      </c>
      <c r="G72" t="s">
        <v>213</v>
      </c>
      <c r="H72" t="s">
        <v>214</v>
      </c>
      <c r="I72" t="s">
        <v>219</v>
      </c>
      <c r="K72" t="s">
        <v>216</v>
      </c>
      <c r="L72" t="s">
        <v>55</v>
      </c>
      <c r="M72" t="s">
        <v>36</v>
      </c>
      <c r="N72" s="8">
        <v>45769</v>
      </c>
      <c r="O72" s="8"/>
      <c r="P72" s="8"/>
      <c r="Q72" t="s">
        <v>47</v>
      </c>
      <c r="AC72" t="s">
        <v>41</v>
      </c>
      <c r="AD72" t="s">
        <v>42</v>
      </c>
    </row>
    <row r="73" spans="3:30" x14ac:dyDescent="0.25">
      <c r="C73" s="32" t="s">
        <v>198</v>
      </c>
      <c r="D73" s="32" t="s">
        <v>79</v>
      </c>
      <c r="E73" s="32" t="s">
        <v>212</v>
      </c>
      <c r="F73">
        <v>387.5</v>
      </c>
      <c r="G73" t="s">
        <v>213</v>
      </c>
      <c r="H73" t="s">
        <v>214</v>
      </c>
      <c r="I73" t="s">
        <v>220</v>
      </c>
      <c r="K73" t="s">
        <v>216</v>
      </c>
      <c r="L73" t="s">
        <v>55</v>
      </c>
      <c r="M73" t="s">
        <v>36</v>
      </c>
      <c r="N73" s="8">
        <v>45769</v>
      </c>
      <c r="O73" s="8"/>
      <c r="P73" s="8"/>
      <c r="Q73" t="s">
        <v>37</v>
      </c>
      <c r="AC73" t="s">
        <v>41</v>
      </c>
      <c r="AD73" t="s">
        <v>42</v>
      </c>
    </row>
    <row r="74" spans="3:30" x14ac:dyDescent="0.25">
      <c r="C74" s="32" t="s">
        <v>198</v>
      </c>
      <c r="D74" s="32" t="s">
        <v>221</v>
      </c>
      <c r="E74" s="32" t="s">
        <v>222</v>
      </c>
      <c r="F74">
        <v>0</v>
      </c>
      <c r="G74" t="s">
        <v>213</v>
      </c>
      <c r="H74" t="s">
        <v>223</v>
      </c>
      <c r="I74" t="s">
        <v>224</v>
      </c>
      <c r="K74" t="s">
        <v>216</v>
      </c>
      <c r="L74" t="s">
        <v>55</v>
      </c>
      <c r="M74" t="s">
        <v>36</v>
      </c>
      <c r="N74" s="8">
        <v>45489</v>
      </c>
      <c r="O74" s="8">
        <v>45814</v>
      </c>
      <c r="P74" s="8">
        <v>45814</v>
      </c>
      <c r="Q74" t="s">
        <v>37</v>
      </c>
      <c r="Y74" t="s">
        <v>86</v>
      </c>
      <c r="Z74" t="s">
        <v>86</v>
      </c>
      <c r="AC74" t="s">
        <v>41</v>
      </c>
      <c r="AD74" t="s">
        <v>42</v>
      </c>
    </row>
    <row r="75" spans="3:30" x14ac:dyDescent="0.25">
      <c r="C75" s="32" t="s">
        <v>28</v>
      </c>
      <c r="D75" s="32" t="s">
        <v>105</v>
      </c>
      <c r="F75">
        <v>5050</v>
      </c>
      <c r="G75" t="s">
        <v>225</v>
      </c>
      <c r="H75" t="s">
        <v>226</v>
      </c>
      <c r="I75" t="s">
        <v>227</v>
      </c>
      <c r="J75" t="s">
        <v>228</v>
      </c>
      <c r="K75" t="s">
        <v>229</v>
      </c>
      <c r="L75" t="s">
        <v>35</v>
      </c>
      <c r="M75" t="s">
        <v>36</v>
      </c>
      <c r="N75" s="8">
        <v>45763</v>
      </c>
      <c r="O75" s="8">
        <v>45835</v>
      </c>
      <c r="P75" s="8"/>
      <c r="Q75" t="s">
        <v>37</v>
      </c>
      <c r="W75" t="s">
        <v>230</v>
      </c>
      <c r="Z75" t="s">
        <v>111</v>
      </c>
      <c r="AA75" t="s">
        <v>111</v>
      </c>
      <c r="AC75" t="s">
        <v>41</v>
      </c>
      <c r="AD75" t="s">
        <v>231</v>
      </c>
    </row>
    <row r="76" spans="3:30" x14ac:dyDescent="0.25">
      <c r="C76" s="32" t="s">
        <v>198</v>
      </c>
      <c r="D76" s="32" t="s">
        <v>232</v>
      </c>
      <c r="E76" s="32" t="s">
        <v>233</v>
      </c>
      <c r="F76">
        <v>1725</v>
      </c>
      <c r="G76" t="s">
        <v>234</v>
      </c>
      <c r="H76" t="s">
        <v>235</v>
      </c>
      <c r="I76" t="s">
        <v>236</v>
      </c>
      <c r="K76" t="s">
        <v>84</v>
      </c>
      <c r="L76" t="s">
        <v>55</v>
      </c>
      <c r="M76" t="s">
        <v>36</v>
      </c>
      <c r="N76" s="8">
        <v>45733</v>
      </c>
      <c r="O76" s="8">
        <v>45805</v>
      </c>
      <c r="P76" s="8">
        <v>45805</v>
      </c>
      <c r="Q76" t="s">
        <v>64</v>
      </c>
      <c r="R76" t="s">
        <v>237</v>
      </c>
      <c r="S76" t="s">
        <v>238</v>
      </c>
      <c r="T76" t="s">
        <v>239</v>
      </c>
      <c r="W76" t="s">
        <v>240</v>
      </c>
      <c r="Y76" t="s">
        <v>241</v>
      </c>
      <c r="Z76" t="s">
        <v>241</v>
      </c>
      <c r="AC76" t="s">
        <v>64</v>
      </c>
      <c r="AD76" t="s">
        <v>42</v>
      </c>
    </row>
    <row r="77" spans="3:30" x14ac:dyDescent="0.25">
      <c r="C77" s="32" t="s">
        <v>28</v>
      </c>
      <c r="D77" s="32" t="s">
        <v>79</v>
      </c>
      <c r="E77" s="32" t="s">
        <v>242</v>
      </c>
      <c r="F77">
        <v>945</v>
      </c>
      <c r="G77" t="s">
        <v>234</v>
      </c>
      <c r="H77" t="s">
        <v>243</v>
      </c>
      <c r="I77" t="s">
        <v>244</v>
      </c>
      <c r="K77" t="s">
        <v>84</v>
      </c>
      <c r="L77" t="s">
        <v>55</v>
      </c>
      <c r="M77" t="s">
        <v>36</v>
      </c>
      <c r="N77" s="8">
        <v>45741</v>
      </c>
      <c r="O77" s="8">
        <v>45865</v>
      </c>
      <c r="P77" s="8">
        <v>45865</v>
      </c>
      <c r="Q77" t="s">
        <v>47</v>
      </c>
      <c r="Y77" t="s">
        <v>245</v>
      </c>
      <c r="Z77" t="s">
        <v>245</v>
      </c>
      <c r="AC77" t="s">
        <v>41</v>
      </c>
      <c r="AD77" t="s">
        <v>42</v>
      </c>
    </row>
    <row r="78" spans="3:30" x14ac:dyDescent="0.25">
      <c r="C78" s="32" t="s">
        <v>28</v>
      </c>
      <c r="D78" s="32" t="s">
        <v>79</v>
      </c>
      <c r="E78" s="32" t="s">
        <v>246</v>
      </c>
      <c r="F78">
        <v>1250</v>
      </c>
      <c r="G78" t="s">
        <v>247</v>
      </c>
      <c r="H78" t="s">
        <v>248</v>
      </c>
      <c r="I78" t="s">
        <v>249</v>
      </c>
      <c r="K78" t="s">
        <v>204</v>
      </c>
      <c r="L78" t="s">
        <v>35</v>
      </c>
      <c r="M78" t="s">
        <v>36</v>
      </c>
      <c r="N78" s="8">
        <v>45769</v>
      </c>
      <c r="O78" s="8">
        <v>45814</v>
      </c>
      <c r="P78" s="8">
        <v>45814</v>
      </c>
      <c r="Q78" t="s">
        <v>47</v>
      </c>
      <c r="R78" t="s">
        <v>56</v>
      </c>
      <c r="U78" t="s">
        <v>86</v>
      </c>
      <c r="Y78" t="s">
        <v>86</v>
      </c>
      <c r="Z78" t="s">
        <v>86</v>
      </c>
      <c r="AC78" t="s">
        <v>41</v>
      </c>
      <c r="AD78" t="s">
        <v>42</v>
      </c>
    </row>
    <row r="79" spans="3:30" x14ac:dyDescent="0.25">
      <c r="C79" s="32" t="s">
        <v>28</v>
      </c>
      <c r="D79" s="32" t="s">
        <v>79</v>
      </c>
      <c r="E79" s="32" t="s">
        <v>250</v>
      </c>
      <c r="F79">
        <v>375</v>
      </c>
      <c r="G79" t="s">
        <v>247</v>
      </c>
      <c r="H79" t="s">
        <v>248</v>
      </c>
      <c r="I79" t="s">
        <v>251</v>
      </c>
      <c r="K79" t="s">
        <v>204</v>
      </c>
      <c r="L79" t="s">
        <v>35</v>
      </c>
      <c r="M79" t="s">
        <v>36</v>
      </c>
      <c r="N79" s="8">
        <v>45769</v>
      </c>
      <c r="O79" s="8">
        <v>45814</v>
      </c>
      <c r="P79" s="8">
        <v>45814</v>
      </c>
      <c r="Q79" t="s">
        <v>37</v>
      </c>
      <c r="U79" t="s">
        <v>86</v>
      </c>
      <c r="Y79" t="s">
        <v>86</v>
      </c>
      <c r="Z79" t="s">
        <v>86</v>
      </c>
      <c r="AC79" t="s">
        <v>41</v>
      </c>
      <c r="AD79" t="s">
        <v>42</v>
      </c>
    </row>
    <row r="80" spans="3:30" x14ac:dyDescent="0.25">
      <c r="C80" s="32" t="s">
        <v>28</v>
      </c>
      <c r="D80" s="32" t="s">
        <v>79</v>
      </c>
      <c r="E80" s="32" t="s">
        <v>250</v>
      </c>
      <c r="F80">
        <v>1250</v>
      </c>
      <c r="G80" t="s">
        <v>247</v>
      </c>
      <c r="H80" t="s">
        <v>252</v>
      </c>
      <c r="I80" t="s">
        <v>253</v>
      </c>
      <c r="K80" t="s">
        <v>204</v>
      </c>
      <c r="L80" t="s">
        <v>35</v>
      </c>
      <c r="M80" t="s">
        <v>36</v>
      </c>
      <c r="N80" s="8">
        <v>45769</v>
      </c>
      <c r="O80" s="8">
        <v>45849</v>
      </c>
      <c r="P80" s="8">
        <v>45849</v>
      </c>
      <c r="Q80" t="s">
        <v>47</v>
      </c>
      <c r="R80" t="s">
        <v>254</v>
      </c>
      <c r="Y80" t="s">
        <v>255</v>
      </c>
      <c r="Z80" t="s">
        <v>255</v>
      </c>
      <c r="AC80" t="s">
        <v>41</v>
      </c>
      <c r="AD80" t="s">
        <v>42</v>
      </c>
    </row>
    <row r="81" spans="3:30" x14ac:dyDescent="0.25">
      <c r="C81" s="32" t="s">
        <v>28</v>
      </c>
      <c r="D81" s="32" t="s">
        <v>79</v>
      </c>
      <c r="E81" s="32" t="s">
        <v>250</v>
      </c>
      <c r="F81">
        <v>375</v>
      </c>
      <c r="G81" t="s">
        <v>247</v>
      </c>
      <c r="H81" t="s">
        <v>252</v>
      </c>
      <c r="I81" t="s">
        <v>256</v>
      </c>
      <c r="K81" t="s">
        <v>204</v>
      </c>
      <c r="L81" t="s">
        <v>35</v>
      </c>
      <c r="M81" t="s">
        <v>36</v>
      </c>
      <c r="N81" s="8">
        <v>45769</v>
      </c>
      <c r="O81" s="8">
        <v>45849</v>
      </c>
      <c r="P81" s="8">
        <v>45849</v>
      </c>
      <c r="Q81" t="s">
        <v>37</v>
      </c>
      <c r="Y81" t="s">
        <v>255</v>
      </c>
      <c r="Z81" t="s">
        <v>255</v>
      </c>
      <c r="AC81" t="s">
        <v>41</v>
      </c>
      <c r="AD81" t="s">
        <v>42</v>
      </c>
    </row>
    <row r="82" spans="3:30" x14ac:dyDescent="0.25">
      <c r="C82" s="32" t="s">
        <v>28</v>
      </c>
      <c r="D82" s="32" t="s">
        <v>105</v>
      </c>
      <c r="E82" s="32" t="s">
        <v>50</v>
      </c>
      <c r="F82">
        <v>1025</v>
      </c>
      <c r="G82" t="s">
        <v>257</v>
      </c>
      <c r="H82" t="s">
        <v>258</v>
      </c>
      <c r="I82" t="s">
        <v>259</v>
      </c>
      <c r="K82" t="s">
        <v>54</v>
      </c>
      <c r="L82" t="s">
        <v>55</v>
      </c>
      <c r="M82" t="s">
        <v>36</v>
      </c>
      <c r="N82" s="8">
        <v>45791</v>
      </c>
      <c r="O82" s="8"/>
      <c r="P82" s="8"/>
      <c r="Q82" t="s">
        <v>127</v>
      </c>
      <c r="R82" t="s">
        <v>260</v>
      </c>
      <c r="X82" t="s">
        <v>59</v>
      </c>
      <c r="AC82" t="s">
        <v>41</v>
      </c>
      <c r="AD82" t="s">
        <v>42</v>
      </c>
    </row>
    <row r="83" spans="3:30" x14ac:dyDescent="0.25">
      <c r="C83" s="32" t="s">
        <v>28</v>
      </c>
      <c r="D83" s="32" t="s">
        <v>105</v>
      </c>
      <c r="E83" s="32" t="s">
        <v>50</v>
      </c>
      <c r="F83">
        <v>1275</v>
      </c>
      <c r="G83" t="s">
        <v>257</v>
      </c>
      <c r="H83" t="s">
        <v>258</v>
      </c>
      <c r="I83" t="s">
        <v>261</v>
      </c>
      <c r="K83" t="s">
        <v>54</v>
      </c>
      <c r="L83" t="s">
        <v>55</v>
      </c>
      <c r="M83" t="s">
        <v>36</v>
      </c>
      <c r="N83" s="8">
        <v>45791</v>
      </c>
      <c r="O83" s="8"/>
      <c r="P83" s="8"/>
      <c r="Q83" t="s">
        <v>127</v>
      </c>
      <c r="R83" t="s">
        <v>260</v>
      </c>
      <c r="X83" t="s">
        <v>59</v>
      </c>
      <c r="AC83" t="s">
        <v>41</v>
      </c>
      <c r="AD83" t="s">
        <v>42</v>
      </c>
    </row>
    <row r="84" spans="3:30" x14ac:dyDescent="0.25">
      <c r="C84" s="32" t="s">
        <v>28</v>
      </c>
      <c r="D84" s="32" t="s">
        <v>105</v>
      </c>
      <c r="E84" s="32" t="s">
        <v>50</v>
      </c>
      <c r="F84">
        <v>1525</v>
      </c>
      <c r="G84" t="s">
        <v>257</v>
      </c>
      <c r="H84" t="s">
        <v>258</v>
      </c>
      <c r="I84" t="s">
        <v>262</v>
      </c>
      <c r="K84" t="s">
        <v>54</v>
      </c>
      <c r="L84" t="s">
        <v>55</v>
      </c>
      <c r="M84" t="s">
        <v>36</v>
      </c>
      <c r="N84" s="8">
        <v>45791</v>
      </c>
      <c r="O84" s="8"/>
      <c r="P84" s="8"/>
      <c r="Q84" t="s">
        <v>127</v>
      </c>
      <c r="R84" t="s">
        <v>260</v>
      </c>
      <c r="X84" t="s">
        <v>59</v>
      </c>
      <c r="AC84" t="s">
        <v>41</v>
      </c>
      <c r="AD84" t="s">
        <v>42</v>
      </c>
    </row>
    <row r="85" spans="3:30" x14ac:dyDescent="0.25">
      <c r="C85" s="32" t="s">
        <v>28</v>
      </c>
      <c r="D85" s="32" t="s">
        <v>105</v>
      </c>
      <c r="E85" s="32" t="s">
        <v>50</v>
      </c>
      <c r="F85">
        <v>-4168.6166666666686</v>
      </c>
      <c r="G85" t="s">
        <v>263</v>
      </c>
      <c r="H85" t="s">
        <v>264</v>
      </c>
      <c r="I85" t="s">
        <v>265</v>
      </c>
      <c r="J85" t="s">
        <v>266</v>
      </c>
      <c r="K85" t="s">
        <v>267</v>
      </c>
      <c r="L85" t="s">
        <v>55</v>
      </c>
      <c r="M85" t="s">
        <v>36</v>
      </c>
      <c r="N85" s="8">
        <v>45761</v>
      </c>
      <c r="O85" s="8">
        <v>45821</v>
      </c>
      <c r="P85" s="8"/>
      <c r="Q85" t="s">
        <v>64</v>
      </c>
      <c r="U85" t="s">
        <v>86</v>
      </c>
      <c r="W85" t="s">
        <v>196</v>
      </c>
      <c r="Z85" t="s">
        <v>87</v>
      </c>
      <c r="AA85" t="s">
        <v>87</v>
      </c>
      <c r="AC85" t="s">
        <v>64</v>
      </c>
      <c r="AD85" t="s">
        <v>231</v>
      </c>
    </row>
    <row r="86" spans="3:30" x14ac:dyDescent="0.25">
      <c r="C86" s="32" t="s">
        <v>71</v>
      </c>
      <c r="D86" s="32" t="s">
        <v>72</v>
      </c>
      <c r="E86" s="32" t="s">
        <v>268</v>
      </c>
      <c r="G86" t="s">
        <v>269</v>
      </c>
      <c r="H86" t="s">
        <v>270</v>
      </c>
      <c r="I86" t="s">
        <v>271</v>
      </c>
      <c r="K86" t="s">
        <v>126</v>
      </c>
      <c r="L86" t="s">
        <v>35</v>
      </c>
      <c r="M86" t="s">
        <v>36</v>
      </c>
      <c r="N86" s="8">
        <v>45800</v>
      </c>
      <c r="O86" s="8"/>
      <c r="P86" s="8"/>
      <c r="Q86" t="s">
        <v>64</v>
      </c>
      <c r="AC86" t="s">
        <v>64</v>
      </c>
      <c r="AD86" t="s">
        <v>42</v>
      </c>
    </row>
    <row r="87" spans="3:30" x14ac:dyDescent="0.25">
      <c r="C87" s="32" t="s">
        <v>28</v>
      </c>
      <c r="D87" s="32" t="s">
        <v>105</v>
      </c>
      <c r="F87">
        <v>1050</v>
      </c>
      <c r="G87" t="s">
        <v>272</v>
      </c>
      <c r="H87" t="s">
        <v>273</v>
      </c>
      <c r="I87" t="s">
        <v>274</v>
      </c>
      <c r="J87" t="s">
        <v>275</v>
      </c>
      <c r="K87" t="s">
        <v>229</v>
      </c>
      <c r="L87" t="s">
        <v>35</v>
      </c>
      <c r="M87" t="s">
        <v>276</v>
      </c>
      <c r="N87" s="8">
        <v>45742</v>
      </c>
      <c r="O87" s="8">
        <v>45828</v>
      </c>
      <c r="P87" s="8">
        <v>45828</v>
      </c>
      <c r="Q87" t="s">
        <v>127</v>
      </c>
      <c r="U87" t="s">
        <v>87</v>
      </c>
      <c r="W87" t="s">
        <v>277</v>
      </c>
      <c r="Y87" t="s">
        <v>57</v>
      </c>
      <c r="Z87" t="s">
        <v>57</v>
      </c>
      <c r="AA87" t="s">
        <v>57</v>
      </c>
      <c r="AC87" t="s">
        <v>41</v>
      </c>
      <c r="AD87" t="s">
        <v>231</v>
      </c>
    </row>
    <row r="88" spans="3:30" x14ac:dyDescent="0.25">
      <c r="C88" s="32" t="s">
        <v>28</v>
      </c>
      <c r="D88" s="32" t="s">
        <v>105</v>
      </c>
      <c r="F88">
        <v>0</v>
      </c>
      <c r="G88" t="s">
        <v>272</v>
      </c>
      <c r="H88" t="s">
        <v>273</v>
      </c>
      <c r="I88" t="s">
        <v>278</v>
      </c>
      <c r="J88" t="s">
        <v>279</v>
      </c>
      <c r="K88" t="s">
        <v>229</v>
      </c>
      <c r="L88" t="s">
        <v>35</v>
      </c>
      <c r="M88" t="s">
        <v>276</v>
      </c>
      <c r="N88" s="8">
        <v>45742</v>
      </c>
      <c r="O88" s="8">
        <v>45828</v>
      </c>
      <c r="P88" s="8"/>
      <c r="Q88" t="s">
        <v>37</v>
      </c>
      <c r="W88" t="s">
        <v>277</v>
      </c>
      <c r="Z88" t="s">
        <v>57</v>
      </c>
      <c r="AA88" t="s">
        <v>57</v>
      </c>
      <c r="AC88" t="s">
        <v>41</v>
      </c>
      <c r="AD88" t="s">
        <v>231</v>
      </c>
    </row>
    <row r="89" spans="3:30" x14ac:dyDescent="0.25">
      <c r="C89" s="32" t="s">
        <v>28</v>
      </c>
      <c r="D89" s="32" t="s">
        <v>105</v>
      </c>
      <c r="F89">
        <v>0</v>
      </c>
      <c r="G89" t="s">
        <v>272</v>
      </c>
      <c r="H89" t="s">
        <v>273</v>
      </c>
      <c r="I89" t="s">
        <v>280</v>
      </c>
      <c r="J89" t="s">
        <v>281</v>
      </c>
      <c r="K89" t="s">
        <v>229</v>
      </c>
      <c r="L89" t="s">
        <v>35</v>
      </c>
      <c r="M89" t="s">
        <v>276</v>
      </c>
      <c r="N89" s="8">
        <v>45742</v>
      </c>
      <c r="O89" s="8">
        <v>45828</v>
      </c>
      <c r="P89" s="8"/>
      <c r="Q89" t="s">
        <v>37</v>
      </c>
      <c r="W89" t="s">
        <v>277</v>
      </c>
      <c r="Z89" t="s">
        <v>57</v>
      </c>
      <c r="AA89" t="s">
        <v>57</v>
      </c>
      <c r="AC89" t="s">
        <v>41</v>
      </c>
      <c r="AD89" t="s">
        <v>231</v>
      </c>
    </row>
    <row r="90" spans="3:30" x14ac:dyDescent="0.25">
      <c r="F90">
        <v>3970</v>
      </c>
      <c r="G90" t="s">
        <v>282</v>
      </c>
      <c r="H90" t="s">
        <v>283</v>
      </c>
      <c r="I90" t="s">
        <v>284</v>
      </c>
      <c r="K90" t="s">
        <v>285</v>
      </c>
      <c r="L90" t="s">
        <v>35</v>
      </c>
      <c r="M90" t="s">
        <v>36</v>
      </c>
      <c r="N90" s="8">
        <v>45799</v>
      </c>
      <c r="O90" s="8"/>
      <c r="P90" s="8"/>
      <c r="Q90" t="s">
        <v>47</v>
      </c>
      <c r="T90" t="s">
        <v>286</v>
      </c>
      <c r="AC90" t="s">
        <v>41</v>
      </c>
      <c r="AD90" t="s">
        <v>42</v>
      </c>
    </row>
    <row r="91" spans="3:30" x14ac:dyDescent="0.25">
      <c r="F91">
        <v>1962</v>
      </c>
      <c r="G91" t="s">
        <v>282</v>
      </c>
      <c r="H91" t="s">
        <v>283</v>
      </c>
      <c r="I91" t="s">
        <v>287</v>
      </c>
      <c r="K91" t="s">
        <v>285</v>
      </c>
      <c r="L91" t="s">
        <v>35</v>
      </c>
      <c r="M91" t="s">
        <v>36</v>
      </c>
      <c r="N91" s="8">
        <v>45799</v>
      </c>
      <c r="O91" s="8"/>
      <c r="P91" s="8"/>
      <c r="Q91" t="s">
        <v>64</v>
      </c>
      <c r="AC91" t="s">
        <v>64</v>
      </c>
      <c r="AD91" t="s">
        <v>42</v>
      </c>
    </row>
    <row r="92" spans="3:30" x14ac:dyDescent="0.25">
      <c r="C92" s="32" t="s">
        <v>43</v>
      </c>
      <c r="D92" s="32" t="s">
        <v>72</v>
      </c>
      <c r="E92" s="32" t="s">
        <v>288</v>
      </c>
      <c r="F92">
        <v>0</v>
      </c>
      <c r="G92" t="s">
        <v>289</v>
      </c>
      <c r="H92" t="s">
        <v>290</v>
      </c>
      <c r="I92" t="s">
        <v>291</v>
      </c>
      <c r="J92" t="s">
        <v>292</v>
      </c>
      <c r="K92" t="s">
        <v>229</v>
      </c>
      <c r="L92" t="s">
        <v>35</v>
      </c>
      <c r="M92" t="s">
        <v>276</v>
      </c>
      <c r="N92" s="8">
        <v>45596</v>
      </c>
      <c r="O92" s="8">
        <v>45814</v>
      </c>
      <c r="P92" s="8"/>
      <c r="Q92" t="s">
        <v>37</v>
      </c>
      <c r="W92" t="s">
        <v>293</v>
      </c>
      <c r="Z92" t="s">
        <v>86</v>
      </c>
      <c r="AA92" t="s">
        <v>86</v>
      </c>
      <c r="AC92" t="s">
        <v>41</v>
      </c>
      <c r="AD92" t="s">
        <v>231</v>
      </c>
    </row>
    <row r="93" spans="3:30" x14ac:dyDescent="0.25">
      <c r="C93" s="32" t="s">
        <v>198</v>
      </c>
      <c r="D93" s="32" t="s">
        <v>199</v>
      </c>
      <c r="E93" s="32" t="s">
        <v>294</v>
      </c>
      <c r="F93">
        <v>417.5</v>
      </c>
      <c r="G93" t="s">
        <v>295</v>
      </c>
      <c r="H93" t="s">
        <v>296</v>
      </c>
      <c r="I93" t="s">
        <v>297</v>
      </c>
      <c r="K93" t="s">
        <v>126</v>
      </c>
      <c r="L93" t="s">
        <v>35</v>
      </c>
      <c r="M93" t="s">
        <v>36</v>
      </c>
      <c r="N93" s="8">
        <v>45757</v>
      </c>
      <c r="O93" s="8"/>
      <c r="P93" s="8"/>
      <c r="Q93" t="s">
        <v>37</v>
      </c>
      <c r="AC93" t="s">
        <v>41</v>
      </c>
      <c r="AD93" t="s">
        <v>42</v>
      </c>
    </row>
    <row r="94" spans="3:30" x14ac:dyDescent="0.25">
      <c r="C94" s="32" t="s">
        <v>198</v>
      </c>
      <c r="D94" s="32" t="s">
        <v>199</v>
      </c>
      <c r="E94" s="32" t="s">
        <v>294</v>
      </c>
      <c r="F94">
        <v>417.5</v>
      </c>
      <c r="G94" t="s">
        <v>295</v>
      </c>
      <c r="H94" t="s">
        <v>296</v>
      </c>
      <c r="I94" t="s">
        <v>298</v>
      </c>
      <c r="K94" t="s">
        <v>126</v>
      </c>
      <c r="L94" t="s">
        <v>35</v>
      </c>
      <c r="M94" t="s">
        <v>36</v>
      </c>
      <c r="N94" s="8">
        <v>45757</v>
      </c>
      <c r="O94" s="8"/>
      <c r="P94" s="8"/>
      <c r="Q94" t="s">
        <v>47</v>
      </c>
      <c r="AC94" t="s">
        <v>41</v>
      </c>
      <c r="AD94" t="s">
        <v>42</v>
      </c>
    </row>
    <row r="95" spans="3:30" x14ac:dyDescent="0.25">
      <c r="C95" s="32" t="s">
        <v>104</v>
      </c>
      <c r="D95" s="32" t="s">
        <v>79</v>
      </c>
      <c r="E95" s="32" t="s">
        <v>299</v>
      </c>
      <c r="G95" t="s">
        <v>295</v>
      </c>
      <c r="H95" t="s">
        <v>300</v>
      </c>
      <c r="I95" t="s">
        <v>301</v>
      </c>
      <c r="K95" t="s">
        <v>126</v>
      </c>
      <c r="L95" t="s">
        <v>35</v>
      </c>
      <c r="M95" t="s">
        <v>36</v>
      </c>
      <c r="N95" s="8">
        <v>45744</v>
      </c>
      <c r="O95" s="8"/>
      <c r="P95" s="8"/>
      <c r="Q95" t="s">
        <v>64</v>
      </c>
      <c r="R95" t="s">
        <v>302</v>
      </c>
      <c r="S95" t="s">
        <v>303</v>
      </c>
      <c r="T95" t="s">
        <v>304</v>
      </c>
      <c r="AC95" t="s">
        <v>64</v>
      </c>
      <c r="AD95" t="s">
        <v>42</v>
      </c>
    </row>
    <row r="96" spans="3:30" x14ac:dyDescent="0.25">
      <c r="C96" s="32" t="s">
        <v>104</v>
      </c>
      <c r="D96" s="32" t="s">
        <v>79</v>
      </c>
      <c r="E96" s="32" t="s">
        <v>299</v>
      </c>
      <c r="G96" t="s">
        <v>295</v>
      </c>
      <c r="H96" t="s">
        <v>305</v>
      </c>
      <c r="I96" t="s">
        <v>306</v>
      </c>
      <c r="K96" t="s">
        <v>126</v>
      </c>
      <c r="L96" t="s">
        <v>35</v>
      </c>
      <c r="M96" t="s">
        <v>36</v>
      </c>
      <c r="N96" s="8">
        <v>45757</v>
      </c>
      <c r="O96" s="8">
        <v>45814</v>
      </c>
      <c r="P96" s="8">
        <v>45814</v>
      </c>
      <c r="Q96" t="s">
        <v>64</v>
      </c>
      <c r="X96" t="s">
        <v>307</v>
      </c>
      <c r="Y96" t="s">
        <v>86</v>
      </c>
      <c r="Z96" t="s">
        <v>86</v>
      </c>
      <c r="AC96" t="s">
        <v>64</v>
      </c>
      <c r="AD96" t="s">
        <v>42</v>
      </c>
    </row>
    <row r="97" spans="3:30" x14ac:dyDescent="0.25">
      <c r="C97" s="32" t="s">
        <v>104</v>
      </c>
      <c r="D97" s="32" t="s">
        <v>79</v>
      </c>
      <c r="E97" s="32" t="s">
        <v>308</v>
      </c>
      <c r="F97">
        <v>417.5</v>
      </c>
      <c r="G97" t="s">
        <v>295</v>
      </c>
      <c r="H97" t="s">
        <v>309</v>
      </c>
      <c r="I97" t="s">
        <v>310</v>
      </c>
      <c r="K97" t="s">
        <v>126</v>
      </c>
      <c r="L97" t="s">
        <v>35</v>
      </c>
      <c r="M97" t="s">
        <v>36</v>
      </c>
      <c r="N97" s="8">
        <v>45754</v>
      </c>
      <c r="O97" s="8">
        <v>45805</v>
      </c>
      <c r="P97" s="8">
        <v>45805</v>
      </c>
      <c r="Q97" t="s">
        <v>47</v>
      </c>
      <c r="R97" t="s">
        <v>311</v>
      </c>
      <c r="U97" t="s">
        <v>40</v>
      </c>
      <c r="W97" t="s">
        <v>312</v>
      </c>
      <c r="X97" t="s">
        <v>313</v>
      </c>
      <c r="Y97" t="s">
        <v>241</v>
      </c>
      <c r="Z97" t="s">
        <v>241</v>
      </c>
      <c r="AC97" t="s">
        <v>41</v>
      </c>
      <c r="AD97" t="s">
        <v>42</v>
      </c>
    </row>
    <row r="98" spans="3:30" x14ac:dyDescent="0.25">
      <c r="C98" s="32" t="s">
        <v>104</v>
      </c>
      <c r="D98" s="32" t="s">
        <v>79</v>
      </c>
      <c r="E98" s="32" t="s">
        <v>308</v>
      </c>
      <c r="F98">
        <v>417.5</v>
      </c>
      <c r="G98" t="s">
        <v>295</v>
      </c>
      <c r="H98" t="s">
        <v>309</v>
      </c>
      <c r="I98" t="s">
        <v>314</v>
      </c>
      <c r="K98" t="s">
        <v>126</v>
      </c>
      <c r="L98" t="s">
        <v>35</v>
      </c>
      <c r="M98" t="s">
        <v>36</v>
      </c>
      <c r="N98" s="8">
        <v>45754</v>
      </c>
      <c r="O98" s="8">
        <v>45805</v>
      </c>
      <c r="P98" s="8">
        <v>45805</v>
      </c>
      <c r="Q98" t="s">
        <v>47</v>
      </c>
      <c r="R98" t="s">
        <v>311</v>
      </c>
      <c r="U98" t="s">
        <v>40</v>
      </c>
      <c r="X98" t="s">
        <v>313</v>
      </c>
      <c r="Y98" t="s">
        <v>241</v>
      </c>
      <c r="Z98" t="s">
        <v>241</v>
      </c>
      <c r="AC98" t="s">
        <v>41</v>
      </c>
      <c r="AD98" t="s">
        <v>42</v>
      </c>
    </row>
    <row r="99" spans="3:30" x14ac:dyDescent="0.25">
      <c r="C99" s="32" t="s">
        <v>198</v>
      </c>
      <c r="D99" s="32" t="s">
        <v>105</v>
      </c>
      <c r="E99" s="32" t="s">
        <v>315</v>
      </c>
      <c r="F99">
        <v>110.61</v>
      </c>
      <c r="G99" t="s">
        <v>295</v>
      </c>
      <c r="H99" t="s">
        <v>316</v>
      </c>
      <c r="I99" t="s">
        <v>317</v>
      </c>
      <c r="K99" t="s">
        <v>126</v>
      </c>
      <c r="L99" t="s">
        <v>35</v>
      </c>
      <c r="M99" t="s">
        <v>36</v>
      </c>
      <c r="N99" s="8">
        <v>45785</v>
      </c>
      <c r="O99" s="8"/>
      <c r="P99" s="8"/>
      <c r="Q99" t="s">
        <v>64</v>
      </c>
      <c r="AC99" t="s">
        <v>64</v>
      </c>
      <c r="AD99" t="s">
        <v>42</v>
      </c>
    </row>
    <row r="100" spans="3:30" x14ac:dyDescent="0.25">
      <c r="C100" s="32" t="s">
        <v>318</v>
      </c>
      <c r="D100" s="32" t="s">
        <v>318</v>
      </c>
      <c r="F100">
        <v>110.61</v>
      </c>
      <c r="G100" t="s">
        <v>295</v>
      </c>
      <c r="H100" t="s">
        <v>319</v>
      </c>
      <c r="I100" t="s">
        <v>320</v>
      </c>
      <c r="K100" t="s">
        <v>126</v>
      </c>
      <c r="L100" t="s">
        <v>35</v>
      </c>
      <c r="M100" t="s">
        <v>36</v>
      </c>
      <c r="N100" s="8">
        <v>45792</v>
      </c>
      <c r="O100" s="8"/>
      <c r="P100" s="8"/>
      <c r="Q100" t="s">
        <v>64</v>
      </c>
      <c r="AC100" t="s">
        <v>64</v>
      </c>
      <c r="AD100" t="s">
        <v>42</v>
      </c>
    </row>
    <row r="101" spans="3:30" x14ac:dyDescent="0.25">
      <c r="C101" s="32" t="s">
        <v>318</v>
      </c>
      <c r="D101" s="32" t="s">
        <v>318</v>
      </c>
      <c r="F101">
        <v>110.61</v>
      </c>
      <c r="G101" t="s">
        <v>295</v>
      </c>
      <c r="H101" t="s">
        <v>321</v>
      </c>
      <c r="I101" t="s">
        <v>322</v>
      </c>
      <c r="K101" t="s">
        <v>126</v>
      </c>
      <c r="L101" t="s">
        <v>35</v>
      </c>
      <c r="M101" t="s">
        <v>36</v>
      </c>
      <c r="N101" s="8">
        <v>45792</v>
      </c>
      <c r="O101" s="8"/>
      <c r="P101" s="8"/>
      <c r="Q101" t="s">
        <v>64</v>
      </c>
      <c r="AC101" t="s">
        <v>64</v>
      </c>
      <c r="AD101" t="s">
        <v>42</v>
      </c>
    </row>
    <row r="102" spans="3:30" x14ac:dyDescent="0.25">
      <c r="C102" s="32" t="s">
        <v>71</v>
      </c>
      <c r="D102" s="32" t="s">
        <v>72</v>
      </c>
      <c r="E102" s="32" t="s">
        <v>323</v>
      </c>
      <c r="F102">
        <v>766.41</v>
      </c>
      <c r="G102" t="s">
        <v>295</v>
      </c>
      <c r="H102" t="s">
        <v>324</v>
      </c>
      <c r="I102" t="s">
        <v>325</v>
      </c>
      <c r="K102" t="s">
        <v>126</v>
      </c>
      <c r="L102" t="s">
        <v>35</v>
      </c>
      <c r="M102" t="s">
        <v>36</v>
      </c>
      <c r="N102" s="8">
        <v>45792</v>
      </c>
      <c r="O102" s="8"/>
      <c r="P102" s="8"/>
      <c r="Q102" t="s">
        <v>37</v>
      </c>
      <c r="AC102" t="s">
        <v>41</v>
      </c>
      <c r="AD102" t="s">
        <v>42</v>
      </c>
    </row>
    <row r="103" spans="3:30" x14ac:dyDescent="0.25">
      <c r="C103" s="32" t="s">
        <v>198</v>
      </c>
      <c r="D103" s="32" t="s">
        <v>79</v>
      </c>
      <c r="E103" s="32" t="s">
        <v>326</v>
      </c>
      <c r="G103" t="s">
        <v>295</v>
      </c>
      <c r="H103" t="s">
        <v>327</v>
      </c>
      <c r="I103" t="s">
        <v>328</v>
      </c>
      <c r="K103" t="s">
        <v>126</v>
      </c>
      <c r="L103" t="s">
        <v>35</v>
      </c>
      <c r="M103" t="s">
        <v>36</v>
      </c>
      <c r="N103" s="8">
        <v>45798</v>
      </c>
      <c r="O103" s="8"/>
      <c r="P103" s="8"/>
      <c r="Q103" t="s">
        <v>64</v>
      </c>
      <c r="AC103" t="s">
        <v>64</v>
      </c>
      <c r="AD103" t="s">
        <v>42</v>
      </c>
    </row>
    <row r="104" spans="3:30" x14ac:dyDescent="0.25">
      <c r="C104" s="32" t="s">
        <v>198</v>
      </c>
      <c r="D104" s="32" t="s">
        <v>79</v>
      </c>
      <c r="E104" s="32" t="s">
        <v>326</v>
      </c>
      <c r="G104" t="s">
        <v>295</v>
      </c>
      <c r="H104" t="s">
        <v>327</v>
      </c>
      <c r="I104" t="s">
        <v>329</v>
      </c>
      <c r="K104" t="s">
        <v>126</v>
      </c>
      <c r="L104" t="s">
        <v>35</v>
      </c>
      <c r="M104" t="s">
        <v>36</v>
      </c>
      <c r="N104" s="8">
        <v>45798</v>
      </c>
      <c r="O104" s="8"/>
      <c r="P104" s="8"/>
      <c r="Q104" t="s">
        <v>64</v>
      </c>
      <c r="R104" t="s">
        <v>330</v>
      </c>
      <c r="AC104" t="s">
        <v>64</v>
      </c>
      <c r="AD104" t="s">
        <v>42</v>
      </c>
    </row>
    <row r="105" spans="3:30" x14ac:dyDescent="0.25">
      <c r="F105">
        <v>0</v>
      </c>
      <c r="G105" t="s">
        <v>295</v>
      </c>
      <c r="H105" t="s">
        <v>331</v>
      </c>
      <c r="I105" t="s">
        <v>332</v>
      </c>
      <c r="K105" t="s">
        <v>333</v>
      </c>
      <c r="L105" t="s">
        <v>35</v>
      </c>
      <c r="M105" t="s">
        <v>36</v>
      </c>
      <c r="N105" s="8">
        <v>45279</v>
      </c>
      <c r="O105" s="8"/>
      <c r="P105" s="8"/>
      <c r="Q105" t="s">
        <v>37</v>
      </c>
      <c r="AC105" t="s">
        <v>41</v>
      </c>
      <c r="AD105" t="s">
        <v>42</v>
      </c>
    </row>
    <row r="106" spans="3:30" x14ac:dyDescent="0.25">
      <c r="C106" s="32" t="s">
        <v>43</v>
      </c>
      <c r="D106" s="32" t="s">
        <v>29</v>
      </c>
      <c r="E106" s="32" t="s">
        <v>334</v>
      </c>
      <c r="G106" t="s">
        <v>295</v>
      </c>
      <c r="H106" t="s">
        <v>335</v>
      </c>
      <c r="I106" t="s">
        <v>336</v>
      </c>
      <c r="K106" t="s">
        <v>126</v>
      </c>
      <c r="L106" t="s">
        <v>35</v>
      </c>
      <c r="M106" t="s">
        <v>36</v>
      </c>
      <c r="N106" s="8">
        <v>45475</v>
      </c>
      <c r="O106" s="8"/>
      <c r="P106" s="8"/>
      <c r="Q106" t="s">
        <v>64</v>
      </c>
      <c r="AC106" t="s">
        <v>64</v>
      </c>
      <c r="AD106" t="s">
        <v>42</v>
      </c>
    </row>
    <row r="107" spans="3:30" x14ac:dyDescent="0.25">
      <c r="F107">
        <v>1480</v>
      </c>
      <c r="G107" t="s">
        <v>337</v>
      </c>
      <c r="H107" t="s">
        <v>338</v>
      </c>
      <c r="I107" t="s">
        <v>339</v>
      </c>
      <c r="K107" t="s">
        <v>340</v>
      </c>
      <c r="L107" t="s">
        <v>35</v>
      </c>
      <c r="M107" t="s">
        <v>36</v>
      </c>
      <c r="N107" s="8">
        <v>45786</v>
      </c>
      <c r="O107" s="8"/>
      <c r="P107" s="8"/>
      <c r="Q107" t="s">
        <v>64</v>
      </c>
      <c r="R107" t="s">
        <v>341</v>
      </c>
      <c r="U107" t="s">
        <v>341</v>
      </c>
      <c r="W107" t="s">
        <v>342</v>
      </c>
      <c r="AC107" t="s">
        <v>64</v>
      </c>
      <c r="AD107" t="s">
        <v>42</v>
      </c>
    </row>
    <row r="108" spans="3:30" x14ac:dyDescent="0.25">
      <c r="C108" s="32" t="s">
        <v>104</v>
      </c>
      <c r="D108" s="32" t="s">
        <v>79</v>
      </c>
      <c r="E108" s="32" t="s">
        <v>343</v>
      </c>
      <c r="F108">
        <v>4879.75</v>
      </c>
      <c r="G108" t="s">
        <v>344</v>
      </c>
      <c r="H108" t="s">
        <v>345</v>
      </c>
      <c r="I108" t="s">
        <v>346</v>
      </c>
      <c r="J108" t="s">
        <v>347</v>
      </c>
      <c r="K108" t="s">
        <v>229</v>
      </c>
      <c r="L108" t="s">
        <v>35</v>
      </c>
      <c r="M108" t="s">
        <v>276</v>
      </c>
      <c r="N108" s="8">
        <v>45617</v>
      </c>
      <c r="O108" s="8">
        <v>45842</v>
      </c>
      <c r="P108" s="8"/>
      <c r="Q108" t="s">
        <v>47</v>
      </c>
      <c r="W108" t="s">
        <v>348</v>
      </c>
      <c r="Z108" t="s">
        <v>112</v>
      </c>
      <c r="AA108" t="s">
        <v>112</v>
      </c>
      <c r="AC108" t="s">
        <v>41</v>
      </c>
      <c r="AD108" t="s">
        <v>231</v>
      </c>
    </row>
    <row r="109" spans="3:30" x14ac:dyDescent="0.25">
      <c r="C109" s="32" t="s">
        <v>104</v>
      </c>
      <c r="D109" s="32" t="s">
        <v>79</v>
      </c>
      <c r="E109" s="32" t="s">
        <v>343</v>
      </c>
      <c r="F109">
        <v>2682</v>
      </c>
      <c r="G109" t="s">
        <v>344</v>
      </c>
      <c r="H109" t="s">
        <v>345</v>
      </c>
      <c r="I109" t="s">
        <v>349</v>
      </c>
      <c r="J109" t="s">
        <v>350</v>
      </c>
      <c r="K109" t="s">
        <v>229</v>
      </c>
      <c r="L109" t="s">
        <v>35</v>
      </c>
      <c r="M109" t="s">
        <v>276</v>
      </c>
      <c r="N109" s="8">
        <v>45617</v>
      </c>
      <c r="O109" s="8">
        <v>45842</v>
      </c>
      <c r="P109" s="8"/>
      <c r="Q109" t="s">
        <v>47</v>
      </c>
      <c r="W109" t="s">
        <v>348</v>
      </c>
      <c r="Z109" t="s">
        <v>112</v>
      </c>
      <c r="AA109" t="s">
        <v>112</v>
      </c>
      <c r="AC109" t="s">
        <v>41</v>
      </c>
      <c r="AD109" t="s">
        <v>231</v>
      </c>
    </row>
    <row r="110" spans="3:30" x14ac:dyDescent="0.25">
      <c r="C110" s="32" t="s">
        <v>104</v>
      </c>
      <c r="D110" s="32" t="s">
        <v>79</v>
      </c>
      <c r="E110" s="32" t="s">
        <v>343</v>
      </c>
      <c r="F110">
        <v>0</v>
      </c>
      <c r="G110" t="s">
        <v>344</v>
      </c>
      <c r="H110" t="s">
        <v>345</v>
      </c>
      <c r="I110" t="s">
        <v>351</v>
      </c>
      <c r="J110" t="s">
        <v>352</v>
      </c>
      <c r="K110" t="s">
        <v>229</v>
      </c>
      <c r="L110" t="s">
        <v>35</v>
      </c>
      <c r="M110" t="s">
        <v>276</v>
      </c>
      <c r="N110" s="8">
        <v>45617</v>
      </c>
      <c r="O110" s="8">
        <v>45842</v>
      </c>
      <c r="P110" s="8"/>
      <c r="Q110" t="s">
        <v>37</v>
      </c>
      <c r="W110" t="s">
        <v>348</v>
      </c>
      <c r="Z110" t="s">
        <v>112</v>
      </c>
      <c r="AA110" t="s">
        <v>112</v>
      </c>
      <c r="AC110" t="s">
        <v>41</v>
      </c>
      <c r="AD110" t="s">
        <v>231</v>
      </c>
    </row>
    <row r="111" spans="3:30" x14ac:dyDescent="0.25">
      <c r="C111" s="32" t="s">
        <v>104</v>
      </c>
      <c r="D111" s="32" t="s">
        <v>79</v>
      </c>
      <c r="E111" s="32" t="s">
        <v>343</v>
      </c>
      <c r="F111">
        <v>0</v>
      </c>
      <c r="G111" t="s">
        <v>344</v>
      </c>
      <c r="H111" t="s">
        <v>345</v>
      </c>
      <c r="I111" t="s">
        <v>353</v>
      </c>
      <c r="J111" t="s">
        <v>354</v>
      </c>
      <c r="K111" t="s">
        <v>229</v>
      </c>
      <c r="L111" t="s">
        <v>35</v>
      </c>
      <c r="M111" t="s">
        <v>276</v>
      </c>
      <c r="N111" s="8">
        <v>45617</v>
      </c>
      <c r="O111" s="8">
        <v>45842</v>
      </c>
      <c r="P111" s="8"/>
      <c r="Q111" t="s">
        <v>37</v>
      </c>
      <c r="W111" t="s">
        <v>348</v>
      </c>
      <c r="Z111" t="s">
        <v>112</v>
      </c>
      <c r="AA111" t="s">
        <v>112</v>
      </c>
      <c r="AC111" t="s">
        <v>41</v>
      </c>
      <c r="AD111" t="s">
        <v>231</v>
      </c>
    </row>
    <row r="112" spans="3:30" x14ac:dyDescent="0.25">
      <c r="F112">
        <v>630</v>
      </c>
      <c r="G112" t="s">
        <v>355</v>
      </c>
      <c r="H112" t="s">
        <v>356</v>
      </c>
      <c r="I112" t="s">
        <v>357</v>
      </c>
      <c r="K112" t="s">
        <v>216</v>
      </c>
      <c r="L112" t="s">
        <v>35</v>
      </c>
      <c r="M112" t="s">
        <v>36</v>
      </c>
      <c r="N112" s="8">
        <v>45792</v>
      </c>
      <c r="O112" s="8"/>
      <c r="P112" s="8"/>
      <c r="Q112" t="s">
        <v>47</v>
      </c>
      <c r="AC112" t="s">
        <v>41</v>
      </c>
      <c r="AD112" t="s">
        <v>42</v>
      </c>
    </row>
    <row r="113" spans="3:30" x14ac:dyDescent="0.25">
      <c r="F113">
        <v>630</v>
      </c>
      <c r="G113" t="s">
        <v>355</v>
      </c>
      <c r="H113" t="s">
        <v>356</v>
      </c>
      <c r="I113" t="s">
        <v>358</v>
      </c>
      <c r="K113" t="s">
        <v>216</v>
      </c>
      <c r="L113" t="s">
        <v>35</v>
      </c>
      <c r="M113" t="s">
        <v>36</v>
      </c>
      <c r="N113" s="8">
        <v>45792</v>
      </c>
      <c r="O113" s="8"/>
      <c r="P113" s="8"/>
      <c r="Q113" t="s">
        <v>37</v>
      </c>
      <c r="AC113" t="s">
        <v>41</v>
      </c>
      <c r="AD113" t="s">
        <v>42</v>
      </c>
    </row>
    <row r="114" spans="3:30" x14ac:dyDescent="0.25">
      <c r="C114" s="32" t="s">
        <v>206</v>
      </c>
      <c r="D114" s="32" t="s">
        <v>105</v>
      </c>
      <c r="E114" s="32" t="s">
        <v>359</v>
      </c>
      <c r="F114">
        <v>14157</v>
      </c>
      <c r="G114" t="s">
        <v>355</v>
      </c>
      <c r="H114" t="s">
        <v>360</v>
      </c>
      <c r="I114" t="s">
        <v>361</v>
      </c>
      <c r="K114" t="s">
        <v>362</v>
      </c>
      <c r="L114" t="s">
        <v>35</v>
      </c>
      <c r="M114" t="s">
        <v>36</v>
      </c>
      <c r="N114" s="8">
        <v>45274</v>
      </c>
      <c r="O114" s="8">
        <v>45807</v>
      </c>
      <c r="P114" s="8">
        <v>45807</v>
      </c>
      <c r="Q114" t="s">
        <v>37</v>
      </c>
      <c r="Y114" t="s">
        <v>40</v>
      </c>
      <c r="Z114" t="s">
        <v>40</v>
      </c>
      <c r="AC114" t="s">
        <v>41</v>
      </c>
      <c r="AD114" t="s">
        <v>42</v>
      </c>
    </row>
    <row r="115" spans="3:30" x14ac:dyDescent="0.25">
      <c r="C115" s="32" t="s">
        <v>206</v>
      </c>
      <c r="D115" s="32" t="s">
        <v>105</v>
      </c>
      <c r="E115" s="32" t="s">
        <v>359</v>
      </c>
      <c r="F115">
        <v>11956.7</v>
      </c>
      <c r="G115" t="s">
        <v>355</v>
      </c>
      <c r="H115" t="s">
        <v>360</v>
      </c>
      <c r="I115" t="s">
        <v>363</v>
      </c>
      <c r="K115" t="s">
        <v>362</v>
      </c>
      <c r="L115" t="s">
        <v>35</v>
      </c>
      <c r="M115" t="s">
        <v>36</v>
      </c>
      <c r="N115" s="8">
        <v>45274</v>
      </c>
      <c r="O115" s="8">
        <v>45807</v>
      </c>
      <c r="P115" s="8">
        <v>45807</v>
      </c>
      <c r="Q115" t="s">
        <v>37</v>
      </c>
      <c r="Y115" t="s">
        <v>40</v>
      </c>
      <c r="Z115" t="s">
        <v>40</v>
      </c>
      <c r="AC115" t="s">
        <v>41</v>
      </c>
      <c r="AD115" t="s">
        <v>42</v>
      </c>
    </row>
    <row r="116" spans="3:30" x14ac:dyDescent="0.25">
      <c r="C116" s="32" t="s">
        <v>104</v>
      </c>
      <c r="D116" s="32" t="s">
        <v>105</v>
      </c>
      <c r="E116" s="32" t="s">
        <v>104</v>
      </c>
      <c r="F116">
        <v>0</v>
      </c>
      <c r="G116" t="s">
        <v>355</v>
      </c>
      <c r="H116" t="s">
        <v>364</v>
      </c>
      <c r="I116" t="s">
        <v>365</v>
      </c>
      <c r="K116" t="s">
        <v>340</v>
      </c>
      <c r="L116" t="s">
        <v>35</v>
      </c>
      <c r="M116" t="s">
        <v>36</v>
      </c>
      <c r="N116" s="8">
        <v>45273</v>
      </c>
      <c r="O116" s="8">
        <v>45804</v>
      </c>
      <c r="P116" s="8">
        <v>45804</v>
      </c>
      <c r="Q116" t="s">
        <v>64</v>
      </c>
      <c r="R116" t="s">
        <v>366</v>
      </c>
      <c r="S116" t="s">
        <v>367</v>
      </c>
      <c r="T116" t="s">
        <v>368</v>
      </c>
      <c r="W116" t="s">
        <v>369</v>
      </c>
      <c r="Y116" t="s">
        <v>370</v>
      </c>
      <c r="Z116" t="s">
        <v>370</v>
      </c>
      <c r="AC116" t="s">
        <v>64</v>
      </c>
      <c r="AD116" t="s">
        <v>42</v>
      </c>
    </row>
    <row r="117" spans="3:30" x14ac:dyDescent="0.25">
      <c r="C117" s="32" t="s">
        <v>104</v>
      </c>
      <c r="D117" s="32" t="s">
        <v>105</v>
      </c>
      <c r="E117" s="32" t="s">
        <v>104</v>
      </c>
      <c r="F117">
        <v>0</v>
      </c>
      <c r="G117" t="s">
        <v>355</v>
      </c>
      <c r="H117" t="s">
        <v>364</v>
      </c>
      <c r="I117" t="s">
        <v>371</v>
      </c>
      <c r="K117" t="s">
        <v>340</v>
      </c>
      <c r="L117" t="s">
        <v>35</v>
      </c>
      <c r="M117" t="s">
        <v>36</v>
      </c>
      <c r="N117" s="8">
        <v>45273</v>
      </c>
      <c r="O117" s="8">
        <v>45804</v>
      </c>
      <c r="P117" s="8">
        <v>45804</v>
      </c>
      <c r="Q117" t="s">
        <v>64</v>
      </c>
      <c r="R117" t="s">
        <v>366</v>
      </c>
      <c r="S117" t="s">
        <v>367</v>
      </c>
      <c r="T117" t="s">
        <v>372</v>
      </c>
      <c r="W117" t="s">
        <v>369</v>
      </c>
      <c r="Y117" t="s">
        <v>370</v>
      </c>
      <c r="Z117" t="s">
        <v>370</v>
      </c>
      <c r="AC117" t="s">
        <v>64</v>
      </c>
      <c r="AD117" t="s">
        <v>42</v>
      </c>
    </row>
    <row r="118" spans="3:30" x14ac:dyDescent="0.25">
      <c r="C118" s="32" t="s">
        <v>104</v>
      </c>
      <c r="D118" s="32" t="s">
        <v>105</v>
      </c>
      <c r="E118" s="32" t="s">
        <v>104</v>
      </c>
      <c r="F118">
        <v>1634</v>
      </c>
      <c r="G118" t="s">
        <v>355</v>
      </c>
      <c r="H118" t="s">
        <v>364</v>
      </c>
      <c r="I118" t="s">
        <v>373</v>
      </c>
      <c r="K118" t="s">
        <v>340</v>
      </c>
      <c r="L118" t="s">
        <v>35</v>
      </c>
      <c r="M118" t="s">
        <v>36</v>
      </c>
      <c r="N118" s="8">
        <v>45273</v>
      </c>
      <c r="O118" s="8">
        <v>45807</v>
      </c>
      <c r="P118" s="8">
        <v>45807</v>
      </c>
      <c r="Q118" t="s">
        <v>37</v>
      </c>
      <c r="R118" t="s">
        <v>374</v>
      </c>
      <c r="S118" t="s">
        <v>375</v>
      </c>
      <c r="T118" t="s">
        <v>376</v>
      </c>
      <c r="U118" t="s">
        <v>377</v>
      </c>
      <c r="X118" t="s">
        <v>378</v>
      </c>
      <c r="Y118" t="s">
        <v>40</v>
      </c>
      <c r="Z118" t="s">
        <v>40</v>
      </c>
      <c r="AC118" t="s">
        <v>41</v>
      </c>
      <c r="AD118" t="s">
        <v>42</v>
      </c>
    </row>
    <row r="119" spans="3:30" x14ac:dyDescent="0.25">
      <c r="C119" s="32" t="s">
        <v>104</v>
      </c>
      <c r="D119" s="32" t="s">
        <v>105</v>
      </c>
      <c r="E119" s="32" t="s">
        <v>104</v>
      </c>
      <c r="F119">
        <v>1634</v>
      </c>
      <c r="G119" t="s">
        <v>355</v>
      </c>
      <c r="H119" t="s">
        <v>364</v>
      </c>
      <c r="I119" t="s">
        <v>379</v>
      </c>
      <c r="K119" t="s">
        <v>340</v>
      </c>
      <c r="L119" t="s">
        <v>35</v>
      </c>
      <c r="M119" t="s">
        <v>36</v>
      </c>
      <c r="N119" s="8">
        <v>45273</v>
      </c>
      <c r="O119" s="8">
        <v>45807</v>
      </c>
      <c r="P119" s="8">
        <v>45807</v>
      </c>
      <c r="Q119" t="s">
        <v>37</v>
      </c>
      <c r="R119" t="s">
        <v>380</v>
      </c>
      <c r="S119" t="s">
        <v>381</v>
      </c>
      <c r="T119" t="s">
        <v>382</v>
      </c>
      <c r="U119" t="s">
        <v>377</v>
      </c>
      <c r="X119" t="s">
        <v>378</v>
      </c>
      <c r="Y119" t="s">
        <v>40</v>
      </c>
      <c r="Z119" t="s">
        <v>40</v>
      </c>
      <c r="AC119" t="s">
        <v>41</v>
      </c>
      <c r="AD119" t="s">
        <v>42</v>
      </c>
    </row>
    <row r="120" spans="3:30" x14ac:dyDescent="0.25">
      <c r="C120" s="32" t="s">
        <v>104</v>
      </c>
      <c r="D120" s="32" t="s">
        <v>105</v>
      </c>
      <c r="E120" s="32" t="s">
        <v>104</v>
      </c>
      <c r="F120">
        <v>2203.1999999999998</v>
      </c>
      <c r="G120" t="s">
        <v>355</v>
      </c>
      <c r="H120" t="s">
        <v>364</v>
      </c>
      <c r="I120" t="s">
        <v>383</v>
      </c>
      <c r="K120" t="s">
        <v>340</v>
      </c>
      <c r="L120" t="s">
        <v>35</v>
      </c>
      <c r="M120" t="s">
        <v>36</v>
      </c>
      <c r="N120" s="8">
        <v>45273</v>
      </c>
      <c r="O120" s="8">
        <v>45804</v>
      </c>
      <c r="P120" s="8">
        <v>45804</v>
      </c>
      <c r="Q120" t="s">
        <v>37</v>
      </c>
      <c r="U120" t="s">
        <v>384</v>
      </c>
      <c r="X120" t="s">
        <v>385</v>
      </c>
      <c r="Y120" t="s">
        <v>370</v>
      </c>
      <c r="Z120" t="s">
        <v>370</v>
      </c>
      <c r="AC120" t="s">
        <v>41</v>
      </c>
      <c r="AD120" t="s">
        <v>42</v>
      </c>
    </row>
    <row r="121" spans="3:30" x14ac:dyDescent="0.25">
      <c r="C121" s="32" t="s">
        <v>206</v>
      </c>
      <c r="D121" s="32" t="s">
        <v>105</v>
      </c>
      <c r="E121" s="32" t="s">
        <v>359</v>
      </c>
      <c r="F121">
        <v>-9403.9399999999987</v>
      </c>
      <c r="G121" t="s">
        <v>355</v>
      </c>
      <c r="H121" t="s">
        <v>386</v>
      </c>
      <c r="I121" t="s">
        <v>361</v>
      </c>
      <c r="K121" t="s">
        <v>362</v>
      </c>
      <c r="L121" t="s">
        <v>35</v>
      </c>
      <c r="M121" t="s">
        <v>36</v>
      </c>
      <c r="N121" s="8">
        <v>45646</v>
      </c>
      <c r="O121" s="8">
        <v>45807</v>
      </c>
      <c r="P121" s="8">
        <v>45807</v>
      </c>
      <c r="Q121" t="s">
        <v>64</v>
      </c>
      <c r="Y121" t="s">
        <v>40</v>
      </c>
      <c r="Z121" t="s">
        <v>40</v>
      </c>
      <c r="AC121" t="s">
        <v>64</v>
      </c>
      <c r="AD121" t="s">
        <v>42</v>
      </c>
    </row>
    <row r="122" spans="3:30" x14ac:dyDescent="0.25">
      <c r="C122" s="32" t="s">
        <v>206</v>
      </c>
      <c r="D122" s="32" t="s">
        <v>105</v>
      </c>
      <c r="E122" s="32" t="s">
        <v>359</v>
      </c>
      <c r="F122">
        <v>-7203.64</v>
      </c>
      <c r="G122" t="s">
        <v>355</v>
      </c>
      <c r="H122" t="s">
        <v>386</v>
      </c>
      <c r="I122" t="s">
        <v>363</v>
      </c>
      <c r="K122" t="s">
        <v>362</v>
      </c>
      <c r="L122" t="s">
        <v>35</v>
      </c>
      <c r="M122" t="s">
        <v>36</v>
      </c>
      <c r="N122" s="8">
        <v>45646</v>
      </c>
      <c r="O122" s="8">
        <v>45807</v>
      </c>
      <c r="P122" s="8">
        <v>45807</v>
      </c>
      <c r="Q122" t="s">
        <v>64</v>
      </c>
      <c r="Y122" t="s">
        <v>40</v>
      </c>
      <c r="Z122" t="s">
        <v>40</v>
      </c>
      <c r="AC122" t="s">
        <v>64</v>
      </c>
      <c r="AD122" t="s">
        <v>42</v>
      </c>
    </row>
    <row r="123" spans="3:30" x14ac:dyDescent="0.25">
      <c r="C123" s="32" t="s">
        <v>198</v>
      </c>
      <c r="D123" s="32" t="s">
        <v>49</v>
      </c>
      <c r="E123" s="32" t="s">
        <v>387</v>
      </c>
      <c r="F123">
        <v>977.5</v>
      </c>
      <c r="G123" t="s">
        <v>388</v>
      </c>
      <c r="H123" t="s">
        <v>389</v>
      </c>
      <c r="I123" t="s">
        <v>390</v>
      </c>
      <c r="K123" t="s">
        <v>34</v>
      </c>
      <c r="L123" t="s">
        <v>35</v>
      </c>
      <c r="M123" t="s">
        <v>36</v>
      </c>
      <c r="N123" s="8">
        <v>45728</v>
      </c>
      <c r="O123" s="8"/>
      <c r="P123" s="8"/>
      <c r="Q123" t="s">
        <v>47</v>
      </c>
      <c r="R123" t="s">
        <v>260</v>
      </c>
      <c r="U123" t="s">
        <v>112</v>
      </c>
      <c r="W123" t="s">
        <v>391</v>
      </c>
      <c r="AC123" t="s">
        <v>41</v>
      </c>
      <c r="AD123" t="s">
        <v>42</v>
      </c>
    </row>
    <row r="124" spans="3:30" x14ac:dyDescent="0.25">
      <c r="C124" s="32" t="s">
        <v>198</v>
      </c>
      <c r="D124" s="32" t="s">
        <v>49</v>
      </c>
      <c r="E124" s="32" t="s">
        <v>387</v>
      </c>
      <c r="F124">
        <v>977.5</v>
      </c>
      <c r="G124" t="s">
        <v>388</v>
      </c>
      <c r="H124" t="s">
        <v>389</v>
      </c>
      <c r="I124" t="s">
        <v>392</v>
      </c>
      <c r="K124" t="s">
        <v>34</v>
      </c>
      <c r="L124" t="s">
        <v>35</v>
      </c>
      <c r="M124" t="s">
        <v>36</v>
      </c>
      <c r="N124" s="8">
        <v>45728</v>
      </c>
      <c r="O124" s="8"/>
      <c r="P124" s="8"/>
      <c r="Q124" t="s">
        <v>47</v>
      </c>
      <c r="U124" t="s">
        <v>112</v>
      </c>
      <c r="AC124" t="s">
        <v>41</v>
      </c>
      <c r="AD124" t="s">
        <v>42</v>
      </c>
    </row>
    <row r="125" spans="3:30" x14ac:dyDescent="0.25">
      <c r="C125" s="32" t="s">
        <v>28</v>
      </c>
      <c r="D125" s="32" t="s">
        <v>105</v>
      </c>
      <c r="E125" s="32" t="s">
        <v>393</v>
      </c>
      <c r="F125">
        <v>-1005.25</v>
      </c>
      <c r="G125" t="s">
        <v>394</v>
      </c>
      <c r="H125" t="s">
        <v>395</v>
      </c>
      <c r="I125" t="s">
        <v>396</v>
      </c>
      <c r="J125" t="s">
        <v>397</v>
      </c>
      <c r="K125" t="s">
        <v>267</v>
      </c>
      <c r="L125" t="s">
        <v>35</v>
      </c>
      <c r="M125" t="s">
        <v>276</v>
      </c>
      <c r="N125" s="8">
        <v>45743</v>
      </c>
      <c r="O125" s="8">
        <v>45805</v>
      </c>
      <c r="P125" s="8">
        <v>45779</v>
      </c>
      <c r="Q125" t="s">
        <v>64</v>
      </c>
      <c r="U125" t="s">
        <v>56</v>
      </c>
      <c r="W125" t="s">
        <v>398</v>
      </c>
      <c r="Y125" t="s">
        <v>399</v>
      </c>
      <c r="Z125" t="s">
        <v>241</v>
      </c>
      <c r="AA125" t="s">
        <v>241</v>
      </c>
      <c r="AC125" t="s">
        <v>64</v>
      </c>
      <c r="AD125" t="s">
        <v>231</v>
      </c>
    </row>
    <row r="126" spans="3:30" x14ac:dyDescent="0.25">
      <c r="C126" s="32" t="s">
        <v>28</v>
      </c>
      <c r="D126" s="32" t="s">
        <v>44</v>
      </c>
      <c r="E126" s="32" t="s">
        <v>50</v>
      </c>
      <c r="F126">
        <v>518.20000000000005</v>
      </c>
      <c r="G126" t="s">
        <v>394</v>
      </c>
      <c r="H126" t="s">
        <v>395</v>
      </c>
      <c r="I126" t="s">
        <v>400</v>
      </c>
      <c r="J126" t="s">
        <v>401</v>
      </c>
      <c r="K126" t="s">
        <v>267</v>
      </c>
      <c r="L126" t="s">
        <v>35</v>
      </c>
      <c r="M126" t="s">
        <v>276</v>
      </c>
      <c r="N126" s="8">
        <v>45743</v>
      </c>
      <c r="O126" s="8">
        <v>45805</v>
      </c>
      <c r="P126" s="8">
        <v>45779</v>
      </c>
      <c r="Q126" t="s">
        <v>64</v>
      </c>
      <c r="U126" t="s">
        <v>56</v>
      </c>
      <c r="W126" t="s">
        <v>398</v>
      </c>
      <c r="Y126" t="s">
        <v>399</v>
      </c>
      <c r="Z126" t="s">
        <v>241</v>
      </c>
      <c r="AA126" t="s">
        <v>241</v>
      </c>
      <c r="AC126" t="s">
        <v>64</v>
      </c>
      <c r="AD126" t="s">
        <v>231</v>
      </c>
    </row>
    <row r="127" spans="3:30" x14ac:dyDescent="0.25">
      <c r="C127" s="32" t="s">
        <v>28</v>
      </c>
      <c r="D127" s="32" t="s">
        <v>105</v>
      </c>
      <c r="E127" s="32" t="s">
        <v>393</v>
      </c>
      <c r="F127">
        <v>0</v>
      </c>
      <c r="G127" t="s">
        <v>394</v>
      </c>
      <c r="H127" t="s">
        <v>395</v>
      </c>
      <c r="I127" t="s">
        <v>402</v>
      </c>
      <c r="J127" t="s">
        <v>403</v>
      </c>
      <c r="K127" t="s">
        <v>267</v>
      </c>
      <c r="L127" t="s">
        <v>35</v>
      </c>
      <c r="M127" t="s">
        <v>276</v>
      </c>
      <c r="N127" s="8">
        <v>45743</v>
      </c>
      <c r="O127" s="8">
        <v>45805</v>
      </c>
      <c r="P127" s="8">
        <v>45779</v>
      </c>
      <c r="Q127" t="s">
        <v>37</v>
      </c>
      <c r="U127" t="s">
        <v>56</v>
      </c>
      <c r="W127" t="s">
        <v>398</v>
      </c>
      <c r="Y127" t="s">
        <v>399</v>
      </c>
      <c r="Z127" t="s">
        <v>241</v>
      </c>
      <c r="AA127" t="s">
        <v>241</v>
      </c>
      <c r="AC127" t="s">
        <v>41</v>
      </c>
      <c r="AD127" t="s">
        <v>231</v>
      </c>
    </row>
    <row r="128" spans="3:30" x14ac:dyDescent="0.25">
      <c r="F128">
        <v>2012</v>
      </c>
      <c r="G128" t="s">
        <v>404</v>
      </c>
      <c r="H128" t="s">
        <v>405</v>
      </c>
      <c r="I128" t="s">
        <v>406</v>
      </c>
      <c r="K128" t="s">
        <v>407</v>
      </c>
      <c r="L128" t="s">
        <v>35</v>
      </c>
      <c r="M128" t="s">
        <v>36</v>
      </c>
      <c r="N128" s="8">
        <v>45093</v>
      </c>
      <c r="O128" s="8">
        <v>45838</v>
      </c>
      <c r="P128" s="8">
        <v>45838</v>
      </c>
      <c r="Q128" t="s">
        <v>37</v>
      </c>
      <c r="R128" t="s">
        <v>408</v>
      </c>
      <c r="S128" t="s">
        <v>409</v>
      </c>
      <c r="T128" t="s">
        <v>410</v>
      </c>
      <c r="W128" t="s">
        <v>411</v>
      </c>
      <c r="X128" t="s">
        <v>412</v>
      </c>
      <c r="Y128" t="s">
        <v>391</v>
      </c>
      <c r="Z128" t="s">
        <v>391</v>
      </c>
      <c r="AC128" t="s">
        <v>41</v>
      </c>
      <c r="AD128" t="s">
        <v>42</v>
      </c>
    </row>
    <row r="129" spans="3:30" x14ac:dyDescent="0.25">
      <c r="F129">
        <v>2012</v>
      </c>
      <c r="G129" t="s">
        <v>404</v>
      </c>
      <c r="H129" t="s">
        <v>405</v>
      </c>
      <c r="I129" t="s">
        <v>413</v>
      </c>
      <c r="K129" t="s">
        <v>407</v>
      </c>
      <c r="L129" t="s">
        <v>35</v>
      </c>
      <c r="M129" t="s">
        <v>36</v>
      </c>
      <c r="N129" s="8">
        <v>45093</v>
      </c>
      <c r="O129" s="8">
        <v>45838</v>
      </c>
      <c r="P129" s="8">
        <v>45838</v>
      </c>
      <c r="Q129" t="s">
        <v>127</v>
      </c>
      <c r="R129" t="s">
        <v>414</v>
      </c>
      <c r="S129" t="s">
        <v>415</v>
      </c>
      <c r="T129" t="s">
        <v>415</v>
      </c>
      <c r="W129" t="s">
        <v>391</v>
      </c>
      <c r="X129" t="s">
        <v>412</v>
      </c>
      <c r="Y129" t="s">
        <v>391</v>
      </c>
      <c r="Z129" t="s">
        <v>391</v>
      </c>
      <c r="AC129" t="s">
        <v>41</v>
      </c>
      <c r="AD129" t="s">
        <v>42</v>
      </c>
    </row>
    <row r="130" spans="3:30" x14ac:dyDescent="0.25">
      <c r="C130" s="32" t="s">
        <v>28</v>
      </c>
      <c r="D130" s="32" t="s">
        <v>49</v>
      </c>
      <c r="E130" s="32" t="s">
        <v>50</v>
      </c>
      <c r="F130">
        <v>350</v>
      </c>
      <c r="G130" t="s">
        <v>416</v>
      </c>
      <c r="H130" t="s">
        <v>417</v>
      </c>
      <c r="I130" t="s">
        <v>418</v>
      </c>
      <c r="K130" t="s">
        <v>54</v>
      </c>
      <c r="L130" t="s">
        <v>55</v>
      </c>
      <c r="M130" t="s">
        <v>36</v>
      </c>
      <c r="N130" s="8">
        <v>45707</v>
      </c>
      <c r="O130" s="8">
        <v>45828</v>
      </c>
      <c r="P130" s="8">
        <v>45828</v>
      </c>
      <c r="Q130" t="s">
        <v>47</v>
      </c>
      <c r="R130" t="s">
        <v>419</v>
      </c>
      <c r="U130" t="s">
        <v>87</v>
      </c>
      <c r="W130" t="s">
        <v>420</v>
      </c>
      <c r="X130" t="s">
        <v>421</v>
      </c>
      <c r="Y130" t="s">
        <v>57</v>
      </c>
      <c r="Z130" t="s">
        <v>57</v>
      </c>
      <c r="AC130" t="s">
        <v>41</v>
      </c>
      <c r="AD130" t="s">
        <v>42</v>
      </c>
    </row>
    <row r="131" spans="3:30" x14ac:dyDescent="0.25">
      <c r="C131" s="32" t="s">
        <v>104</v>
      </c>
      <c r="D131" s="32" t="s">
        <v>221</v>
      </c>
      <c r="E131" s="32" t="s">
        <v>422</v>
      </c>
      <c r="F131">
        <v>821</v>
      </c>
      <c r="G131" t="s">
        <v>423</v>
      </c>
      <c r="H131" t="s">
        <v>424</v>
      </c>
      <c r="I131" t="s">
        <v>425</v>
      </c>
      <c r="J131" t="s">
        <v>426</v>
      </c>
      <c r="K131" t="s">
        <v>427</v>
      </c>
      <c r="L131" t="s">
        <v>55</v>
      </c>
      <c r="M131" t="s">
        <v>36</v>
      </c>
      <c r="N131" s="8">
        <v>45481</v>
      </c>
      <c r="O131" s="8">
        <v>45814</v>
      </c>
      <c r="P131" s="8">
        <v>45772</v>
      </c>
      <c r="Q131" t="s">
        <v>37</v>
      </c>
      <c r="U131" t="s">
        <v>428</v>
      </c>
      <c r="W131" t="s">
        <v>429</v>
      </c>
      <c r="Y131" t="s">
        <v>56</v>
      </c>
      <c r="Z131" t="s">
        <v>86</v>
      </c>
      <c r="AA131" t="s">
        <v>86</v>
      </c>
      <c r="AC131" t="s">
        <v>41</v>
      </c>
      <c r="AD131" t="s">
        <v>231</v>
      </c>
    </row>
    <row r="132" spans="3:30" x14ac:dyDescent="0.25">
      <c r="C132" s="32" t="s">
        <v>104</v>
      </c>
      <c r="D132" s="32" t="s">
        <v>221</v>
      </c>
      <c r="E132" s="32" t="s">
        <v>422</v>
      </c>
      <c r="F132">
        <v>85</v>
      </c>
      <c r="G132" t="s">
        <v>423</v>
      </c>
      <c r="H132" t="s">
        <v>424</v>
      </c>
      <c r="I132" t="s">
        <v>430</v>
      </c>
      <c r="J132" t="s">
        <v>431</v>
      </c>
      <c r="K132" t="s">
        <v>427</v>
      </c>
      <c r="L132" t="s">
        <v>55</v>
      </c>
      <c r="M132" t="s">
        <v>36</v>
      </c>
      <c r="N132" s="8">
        <v>45481</v>
      </c>
      <c r="O132" s="8">
        <v>45814</v>
      </c>
      <c r="P132" s="8">
        <v>45765</v>
      </c>
      <c r="Q132" t="s">
        <v>37</v>
      </c>
      <c r="U132" t="s">
        <v>428</v>
      </c>
      <c r="W132" t="s">
        <v>429</v>
      </c>
      <c r="Y132" t="s">
        <v>432</v>
      </c>
      <c r="Z132" t="s">
        <v>86</v>
      </c>
      <c r="AA132" t="s">
        <v>86</v>
      </c>
      <c r="AC132" t="s">
        <v>41</v>
      </c>
      <c r="AD132" t="s">
        <v>231</v>
      </c>
    </row>
    <row r="133" spans="3:30" x14ac:dyDescent="0.25">
      <c r="C133" s="32" t="s">
        <v>104</v>
      </c>
      <c r="D133" s="32" t="s">
        <v>221</v>
      </c>
      <c r="E133" s="32" t="s">
        <v>422</v>
      </c>
      <c r="F133">
        <v>94</v>
      </c>
      <c r="G133" t="s">
        <v>423</v>
      </c>
      <c r="H133" t="s">
        <v>424</v>
      </c>
      <c r="I133" t="s">
        <v>433</v>
      </c>
      <c r="J133" t="s">
        <v>434</v>
      </c>
      <c r="K133" t="s">
        <v>427</v>
      </c>
      <c r="L133" t="s">
        <v>55</v>
      </c>
      <c r="M133" t="s">
        <v>36</v>
      </c>
      <c r="N133" s="8">
        <v>45481</v>
      </c>
      <c r="O133" s="8">
        <v>45814</v>
      </c>
      <c r="P133" s="8">
        <v>45765</v>
      </c>
      <c r="Q133" t="s">
        <v>37</v>
      </c>
      <c r="U133" t="s">
        <v>428</v>
      </c>
      <c r="W133" t="s">
        <v>429</v>
      </c>
      <c r="Y133" t="s">
        <v>432</v>
      </c>
      <c r="Z133" t="s">
        <v>86</v>
      </c>
      <c r="AA133" t="s">
        <v>86</v>
      </c>
      <c r="AC133" t="s">
        <v>41</v>
      </c>
      <c r="AD133" t="s">
        <v>231</v>
      </c>
    </row>
    <row r="134" spans="3:30" x14ac:dyDescent="0.25">
      <c r="C134" s="32" t="s">
        <v>104</v>
      </c>
      <c r="D134" s="32" t="s">
        <v>221</v>
      </c>
      <c r="E134" s="32" t="s">
        <v>422</v>
      </c>
      <c r="F134">
        <v>85</v>
      </c>
      <c r="G134" t="s">
        <v>423</v>
      </c>
      <c r="H134" t="s">
        <v>424</v>
      </c>
      <c r="I134" t="s">
        <v>435</v>
      </c>
      <c r="J134" t="s">
        <v>436</v>
      </c>
      <c r="K134" t="s">
        <v>427</v>
      </c>
      <c r="L134" t="s">
        <v>55</v>
      </c>
      <c r="M134" t="s">
        <v>36</v>
      </c>
      <c r="N134" s="8">
        <v>45481</v>
      </c>
      <c r="O134" s="8">
        <v>45814</v>
      </c>
      <c r="P134" s="8">
        <v>45765</v>
      </c>
      <c r="Q134" t="s">
        <v>37</v>
      </c>
      <c r="U134" t="s">
        <v>428</v>
      </c>
      <c r="W134" t="s">
        <v>429</v>
      </c>
      <c r="Y134" t="s">
        <v>432</v>
      </c>
      <c r="Z134" t="s">
        <v>86</v>
      </c>
      <c r="AA134" t="s">
        <v>86</v>
      </c>
      <c r="AC134" t="s">
        <v>41</v>
      </c>
      <c r="AD134" t="s">
        <v>231</v>
      </c>
    </row>
    <row r="135" spans="3:30" x14ac:dyDescent="0.25">
      <c r="C135" s="32" t="s">
        <v>104</v>
      </c>
      <c r="D135" s="32" t="s">
        <v>221</v>
      </c>
      <c r="E135" s="32" t="s">
        <v>422</v>
      </c>
      <c r="F135">
        <v>146</v>
      </c>
      <c r="G135" t="s">
        <v>423</v>
      </c>
      <c r="H135" t="s">
        <v>424</v>
      </c>
      <c r="I135" t="s">
        <v>437</v>
      </c>
      <c r="J135" t="s">
        <v>438</v>
      </c>
      <c r="K135" t="s">
        <v>427</v>
      </c>
      <c r="L135" t="s">
        <v>55</v>
      </c>
      <c r="M135" t="s">
        <v>36</v>
      </c>
      <c r="N135" s="8">
        <v>45481</v>
      </c>
      <c r="O135" s="8">
        <v>45814</v>
      </c>
      <c r="P135" s="8">
        <v>45765</v>
      </c>
      <c r="Q135" t="s">
        <v>37</v>
      </c>
      <c r="U135" t="s">
        <v>428</v>
      </c>
      <c r="W135" t="s">
        <v>429</v>
      </c>
      <c r="Y135" t="s">
        <v>432</v>
      </c>
      <c r="Z135" t="s">
        <v>86</v>
      </c>
      <c r="AA135" t="s">
        <v>86</v>
      </c>
      <c r="AC135" t="s">
        <v>41</v>
      </c>
      <c r="AD135" t="s">
        <v>231</v>
      </c>
    </row>
    <row r="136" spans="3:30" x14ac:dyDescent="0.25">
      <c r="C136" s="32" t="s">
        <v>104</v>
      </c>
      <c r="D136" s="32" t="s">
        <v>221</v>
      </c>
      <c r="E136" s="32" t="s">
        <v>422</v>
      </c>
      <c r="F136">
        <v>638</v>
      </c>
      <c r="G136" t="s">
        <v>423</v>
      </c>
      <c r="H136" t="s">
        <v>439</v>
      </c>
      <c r="I136" t="s">
        <v>440</v>
      </c>
      <c r="J136" t="s">
        <v>441</v>
      </c>
      <c r="K136" t="s">
        <v>427</v>
      </c>
      <c r="L136" t="s">
        <v>55</v>
      </c>
      <c r="M136" t="s">
        <v>36</v>
      </c>
      <c r="N136" s="8">
        <v>45496</v>
      </c>
      <c r="O136" s="8">
        <v>45838</v>
      </c>
      <c r="P136" s="8">
        <v>45772</v>
      </c>
      <c r="Q136" t="s">
        <v>37</v>
      </c>
      <c r="U136" t="s">
        <v>428</v>
      </c>
      <c r="W136" t="s">
        <v>442</v>
      </c>
      <c r="Y136" t="s">
        <v>56</v>
      </c>
      <c r="Z136" t="s">
        <v>391</v>
      </c>
      <c r="AA136" t="s">
        <v>391</v>
      </c>
      <c r="AC136" t="s">
        <v>41</v>
      </c>
      <c r="AD136" t="s">
        <v>231</v>
      </c>
    </row>
    <row r="137" spans="3:30" x14ac:dyDescent="0.25">
      <c r="C137" s="32" t="s">
        <v>104</v>
      </c>
      <c r="D137" s="32" t="s">
        <v>221</v>
      </c>
      <c r="E137" s="32" t="s">
        <v>422</v>
      </c>
      <c r="F137">
        <v>629</v>
      </c>
      <c r="G137" t="s">
        <v>423</v>
      </c>
      <c r="H137" t="s">
        <v>443</v>
      </c>
      <c r="I137" t="s">
        <v>444</v>
      </c>
      <c r="J137" t="s">
        <v>445</v>
      </c>
      <c r="K137" t="s">
        <v>427</v>
      </c>
      <c r="L137" t="s">
        <v>55</v>
      </c>
      <c r="M137" t="s">
        <v>36</v>
      </c>
      <c r="N137" s="8">
        <v>45527</v>
      </c>
      <c r="O137" s="8">
        <v>45838</v>
      </c>
      <c r="P137" s="8">
        <v>45716</v>
      </c>
      <c r="Q137" t="s">
        <v>127</v>
      </c>
      <c r="U137" t="s">
        <v>446</v>
      </c>
      <c r="W137" t="s">
        <v>447</v>
      </c>
      <c r="Y137" t="s">
        <v>448</v>
      </c>
      <c r="Z137" t="s">
        <v>391</v>
      </c>
      <c r="AA137" t="s">
        <v>391</v>
      </c>
      <c r="AC137" t="s">
        <v>41</v>
      </c>
      <c r="AD137" t="s">
        <v>231</v>
      </c>
    </row>
    <row r="138" spans="3:30" x14ac:dyDescent="0.25">
      <c r="C138" s="32" t="s">
        <v>104</v>
      </c>
      <c r="D138" s="32" t="s">
        <v>221</v>
      </c>
      <c r="E138" s="32" t="s">
        <v>422</v>
      </c>
      <c r="F138">
        <v>92</v>
      </c>
      <c r="G138" t="s">
        <v>423</v>
      </c>
      <c r="H138" t="s">
        <v>443</v>
      </c>
      <c r="I138" t="s">
        <v>449</v>
      </c>
      <c r="J138" t="s">
        <v>450</v>
      </c>
      <c r="K138" t="s">
        <v>427</v>
      </c>
      <c r="L138" t="s">
        <v>55</v>
      </c>
      <c r="M138" t="s">
        <v>36</v>
      </c>
      <c r="N138" s="8">
        <v>45527</v>
      </c>
      <c r="O138" s="8">
        <v>45838</v>
      </c>
      <c r="P138" s="8">
        <v>45716</v>
      </c>
      <c r="Q138" t="s">
        <v>37</v>
      </c>
      <c r="U138" t="s">
        <v>446</v>
      </c>
      <c r="W138" t="s">
        <v>447</v>
      </c>
      <c r="Y138" t="s">
        <v>448</v>
      </c>
      <c r="Z138" t="s">
        <v>391</v>
      </c>
      <c r="AA138" t="s">
        <v>391</v>
      </c>
      <c r="AC138" t="s">
        <v>41</v>
      </c>
      <c r="AD138" t="s">
        <v>231</v>
      </c>
    </row>
    <row r="139" spans="3:30" x14ac:dyDescent="0.25">
      <c r="C139" s="32" t="s">
        <v>104</v>
      </c>
      <c r="D139" s="32" t="s">
        <v>221</v>
      </c>
      <c r="E139" s="32" t="s">
        <v>422</v>
      </c>
      <c r="F139">
        <v>96</v>
      </c>
      <c r="G139" t="s">
        <v>423</v>
      </c>
      <c r="H139" t="s">
        <v>443</v>
      </c>
      <c r="I139" t="s">
        <v>451</v>
      </c>
      <c r="J139" t="s">
        <v>452</v>
      </c>
      <c r="K139" t="s">
        <v>427</v>
      </c>
      <c r="L139" t="s">
        <v>55</v>
      </c>
      <c r="M139" t="s">
        <v>36</v>
      </c>
      <c r="N139" s="8">
        <v>45527</v>
      </c>
      <c r="O139" s="8">
        <v>45838</v>
      </c>
      <c r="P139" s="8">
        <v>45716</v>
      </c>
      <c r="Q139" t="s">
        <v>127</v>
      </c>
      <c r="U139" t="s">
        <v>446</v>
      </c>
      <c r="W139" t="s">
        <v>447</v>
      </c>
      <c r="Y139" t="s">
        <v>448</v>
      </c>
      <c r="Z139" t="s">
        <v>391</v>
      </c>
      <c r="AA139" t="s">
        <v>391</v>
      </c>
      <c r="AC139" t="s">
        <v>41</v>
      </c>
      <c r="AD139" t="s">
        <v>231</v>
      </c>
    </row>
    <row r="140" spans="3:30" x14ac:dyDescent="0.25">
      <c r="C140" s="32" t="s">
        <v>104</v>
      </c>
      <c r="D140" s="32" t="s">
        <v>221</v>
      </c>
      <c r="E140" s="32" t="s">
        <v>422</v>
      </c>
      <c r="F140">
        <v>85</v>
      </c>
      <c r="G140" t="s">
        <v>423</v>
      </c>
      <c r="H140" t="s">
        <v>443</v>
      </c>
      <c r="I140" t="s">
        <v>453</v>
      </c>
      <c r="J140" t="s">
        <v>454</v>
      </c>
      <c r="K140" t="s">
        <v>427</v>
      </c>
      <c r="L140" t="s">
        <v>55</v>
      </c>
      <c r="M140" t="s">
        <v>276</v>
      </c>
      <c r="N140" s="8">
        <v>45527</v>
      </c>
      <c r="O140" s="8">
        <v>45838</v>
      </c>
      <c r="P140" s="8">
        <v>45716</v>
      </c>
      <c r="Q140" t="s">
        <v>127</v>
      </c>
      <c r="U140" t="s">
        <v>446</v>
      </c>
      <c r="W140" t="s">
        <v>447</v>
      </c>
      <c r="Y140" t="s">
        <v>448</v>
      </c>
      <c r="Z140" t="s">
        <v>391</v>
      </c>
      <c r="AA140" t="s">
        <v>391</v>
      </c>
      <c r="AC140" t="s">
        <v>41</v>
      </c>
      <c r="AD140" t="s">
        <v>231</v>
      </c>
    </row>
    <row r="141" spans="3:30" x14ac:dyDescent="0.25">
      <c r="C141" s="32" t="s">
        <v>104</v>
      </c>
      <c r="D141" s="32" t="s">
        <v>221</v>
      </c>
      <c r="E141" s="32" t="s">
        <v>422</v>
      </c>
      <c r="F141">
        <v>163</v>
      </c>
      <c r="G141" t="s">
        <v>423</v>
      </c>
      <c r="H141" t="s">
        <v>443</v>
      </c>
      <c r="I141" t="s">
        <v>455</v>
      </c>
      <c r="J141" t="s">
        <v>456</v>
      </c>
      <c r="K141" t="s">
        <v>427</v>
      </c>
      <c r="L141" t="s">
        <v>55</v>
      </c>
      <c r="M141" t="s">
        <v>36</v>
      </c>
      <c r="N141" s="8">
        <v>45527</v>
      </c>
      <c r="O141" s="8">
        <v>45838</v>
      </c>
      <c r="P141" s="8">
        <v>45716</v>
      </c>
      <c r="Q141" t="s">
        <v>127</v>
      </c>
      <c r="U141" t="s">
        <v>446</v>
      </c>
      <c r="W141" t="s">
        <v>447</v>
      </c>
      <c r="Y141" t="s">
        <v>448</v>
      </c>
      <c r="Z141" t="s">
        <v>391</v>
      </c>
      <c r="AA141" t="s">
        <v>391</v>
      </c>
      <c r="AC141" t="s">
        <v>41</v>
      </c>
      <c r="AD141" t="s">
        <v>231</v>
      </c>
    </row>
    <row r="142" spans="3:30" x14ac:dyDescent="0.25">
      <c r="C142" s="32" t="s">
        <v>104</v>
      </c>
      <c r="D142" s="32" t="s">
        <v>221</v>
      </c>
      <c r="E142" s="32" t="s">
        <v>422</v>
      </c>
      <c r="F142">
        <v>117</v>
      </c>
      <c r="G142" t="s">
        <v>423</v>
      </c>
      <c r="H142" t="s">
        <v>457</v>
      </c>
      <c r="I142" t="s">
        <v>458</v>
      </c>
      <c r="J142" t="s">
        <v>459</v>
      </c>
      <c r="K142" t="s">
        <v>427</v>
      </c>
      <c r="L142" t="s">
        <v>55</v>
      </c>
      <c r="M142" t="s">
        <v>276</v>
      </c>
      <c r="N142" s="8">
        <v>45710</v>
      </c>
      <c r="O142" s="8">
        <v>45838</v>
      </c>
      <c r="P142" s="8">
        <v>45828</v>
      </c>
      <c r="Q142" t="s">
        <v>37</v>
      </c>
      <c r="U142" t="s">
        <v>87</v>
      </c>
      <c r="W142" t="s">
        <v>460</v>
      </c>
      <c r="Y142" t="s">
        <v>57</v>
      </c>
      <c r="Z142" t="s">
        <v>391</v>
      </c>
      <c r="AA142" t="s">
        <v>391</v>
      </c>
      <c r="AC142" t="s">
        <v>41</v>
      </c>
      <c r="AD142" t="s">
        <v>231</v>
      </c>
    </row>
    <row r="143" spans="3:30" x14ac:dyDescent="0.25">
      <c r="C143" s="32" t="s">
        <v>104</v>
      </c>
      <c r="D143" s="32" t="s">
        <v>221</v>
      </c>
      <c r="E143" s="32" t="s">
        <v>422</v>
      </c>
      <c r="F143">
        <v>283</v>
      </c>
      <c r="G143" t="s">
        <v>423</v>
      </c>
      <c r="H143" t="s">
        <v>461</v>
      </c>
      <c r="I143" t="s">
        <v>462</v>
      </c>
      <c r="J143" t="s">
        <v>463</v>
      </c>
      <c r="K143" t="s">
        <v>427</v>
      </c>
      <c r="L143" t="s">
        <v>55</v>
      </c>
      <c r="M143" t="s">
        <v>276</v>
      </c>
      <c r="N143" s="8">
        <v>45728</v>
      </c>
      <c r="O143" s="8">
        <v>45838</v>
      </c>
      <c r="P143" s="8"/>
      <c r="Q143" t="s">
        <v>37</v>
      </c>
      <c r="W143" t="s">
        <v>464</v>
      </c>
      <c r="Z143" t="s">
        <v>391</v>
      </c>
      <c r="AA143" t="s">
        <v>391</v>
      </c>
      <c r="AC143" t="s">
        <v>41</v>
      </c>
      <c r="AD143" t="s">
        <v>231</v>
      </c>
    </row>
    <row r="144" spans="3:30" x14ac:dyDescent="0.25">
      <c r="C144" s="32" t="s">
        <v>104</v>
      </c>
      <c r="D144" s="32" t="s">
        <v>105</v>
      </c>
      <c r="E144" s="32" t="s">
        <v>465</v>
      </c>
      <c r="F144">
        <v>188</v>
      </c>
      <c r="G144" t="s">
        <v>423</v>
      </c>
      <c r="H144" t="s">
        <v>466</v>
      </c>
      <c r="I144" t="s">
        <v>467</v>
      </c>
      <c r="J144" t="s">
        <v>468</v>
      </c>
      <c r="K144" t="s">
        <v>427</v>
      </c>
      <c r="L144" t="s">
        <v>55</v>
      </c>
      <c r="M144" t="s">
        <v>36</v>
      </c>
      <c r="N144" s="8">
        <v>45777</v>
      </c>
      <c r="O144" s="8">
        <v>45838</v>
      </c>
      <c r="P144" s="8">
        <v>45838</v>
      </c>
      <c r="Q144" t="s">
        <v>127</v>
      </c>
      <c r="U144" t="s">
        <v>111</v>
      </c>
      <c r="W144" t="s">
        <v>230</v>
      </c>
      <c r="Y144" t="s">
        <v>391</v>
      </c>
      <c r="Z144" t="s">
        <v>391</v>
      </c>
      <c r="AA144" t="s">
        <v>391</v>
      </c>
      <c r="AC144" t="s">
        <v>41</v>
      </c>
      <c r="AD144" t="s">
        <v>231</v>
      </c>
    </row>
    <row r="145" spans="3:30" x14ac:dyDescent="0.25">
      <c r="C145" s="32" t="s">
        <v>28</v>
      </c>
      <c r="D145" s="32" t="s">
        <v>105</v>
      </c>
      <c r="E145" s="32" t="s">
        <v>469</v>
      </c>
      <c r="F145">
        <v>475</v>
      </c>
      <c r="G145" t="s">
        <v>470</v>
      </c>
      <c r="H145" t="s">
        <v>471</v>
      </c>
      <c r="I145" t="s">
        <v>472</v>
      </c>
      <c r="K145" t="s">
        <v>473</v>
      </c>
      <c r="L145" t="s">
        <v>55</v>
      </c>
      <c r="M145" t="s">
        <v>36</v>
      </c>
      <c r="N145" s="8">
        <v>45744</v>
      </c>
      <c r="O145" s="8">
        <v>45870</v>
      </c>
      <c r="P145" s="8">
        <v>45870</v>
      </c>
      <c r="Q145" t="s">
        <v>47</v>
      </c>
      <c r="R145" t="s">
        <v>474</v>
      </c>
      <c r="U145" t="s">
        <v>475</v>
      </c>
      <c r="W145" t="s">
        <v>476</v>
      </c>
      <c r="Y145" t="s">
        <v>477</v>
      </c>
      <c r="Z145" t="s">
        <v>477</v>
      </c>
      <c r="AC145" t="s">
        <v>41</v>
      </c>
      <c r="AD145" t="s">
        <v>42</v>
      </c>
    </row>
    <row r="146" spans="3:30" x14ac:dyDescent="0.25">
      <c r="C146" s="32" t="s">
        <v>198</v>
      </c>
      <c r="D146" s="32" t="s">
        <v>72</v>
      </c>
      <c r="E146" s="32" t="s">
        <v>478</v>
      </c>
      <c r="F146">
        <v>540</v>
      </c>
      <c r="G146" t="s">
        <v>479</v>
      </c>
      <c r="H146" t="s">
        <v>480</v>
      </c>
      <c r="I146" t="s">
        <v>481</v>
      </c>
      <c r="K146" t="s">
        <v>285</v>
      </c>
      <c r="L146" t="s">
        <v>35</v>
      </c>
      <c r="M146" t="s">
        <v>36</v>
      </c>
      <c r="N146" s="8">
        <v>45653</v>
      </c>
      <c r="O146" s="8">
        <v>45807</v>
      </c>
      <c r="P146" s="8">
        <v>45758</v>
      </c>
      <c r="Q146" t="s">
        <v>47</v>
      </c>
      <c r="Y146" t="s">
        <v>428</v>
      </c>
      <c r="Z146" t="s">
        <v>428</v>
      </c>
      <c r="AA146" t="s">
        <v>40</v>
      </c>
      <c r="AC146" t="s">
        <v>41</v>
      </c>
      <c r="AD146" t="s">
        <v>42</v>
      </c>
    </row>
    <row r="147" spans="3:30" x14ac:dyDescent="0.25">
      <c r="C147" s="32" t="s">
        <v>198</v>
      </c>
      <c r="D147" s="32" t="s">
        <v>72</v>
      </c>
      <c r="E147" s="32" t="s">
        <v>478</v>
      </c>
      <c r="F147">
        <v>540</v>
      </c>
      <c r="G147" t="s">
        <v>479</v>
      </c>
      <c r="H147" t="s">
        <v>480</v>
      </c>
      <c r="I147" t="s">
        <v>482</v>
      </c>
      <c r="K147" t="s">
        <v>285</v>
      </c>
      <c r="L147" t="s">
        <v>35</v>
      </c>
      <c r="M147" t="s">
        <v>36</v>
      </c>
      <c r="N147" s="8">
        <v>45653</v>
      </c>
      <c r="O147" s="8">
        <v>45807</v>
      </c>
      <c r="P147" s="8">
        <v>45758</v>
      </c>
      <c r="Q147" t="s">
        <v>47</v>
      </c>
      <c r="R147" t="s">
        <v>483</v>
      </c>
      <c r="Y147" t="s">
        <v>428</v>
      </c>
      <c r="Z147" t="s">
        <v>428</v>
      </c>
      <c r="AA147" t="s">
        <v>40</v>
      </c>
      <c r="AC147" t="s">
        <v>41</v>
      </c>
      <c r="AD147" t="s">
        <v>42</v>
      </c>
    </row>
    <row r="148" spans="3:30" x14ac:dyDescent="0.25">
      <c r="C148" s="32" t="s">
        <v>198</v>
      </c>
      <c r="D148" s="32" t="s">
        <v>232</v>
      </c>
      <c r="F148">
        <v>2495</v>
      </c>
      <c r="G148" t="s">
        <v>479</v>
      </c>
      <c r="H148" t="s">
        <v>484</v>
      </c>
      <c r="I148" t="s">
        <v>485</v>
      </c>
      <c r="K148" t="s">
        <v>285</v>
      </c>
      <c r="L148" t="s">
        <v>35</v>
      </c>
      <c r="M148" t="s">
        <v>36</v>
      </c>
      <c r="N148" s="8">
        <v>45775</v>
      </c>
      <c r="O148" s="8"/>
      <c r="P148" s="8"/>
      <c r="Q148" t="s">
        <v>37</v>
      </c>
      <c r="AC148" t="s">
        <v>41</v>
      </c>
      <c r="AD148" t="s">
        <v>42</v>
      </c>
    </row>
    <row r="149" spans="3:30" x14ac:dyDescent="0.25">
      <c r="C149" s="32" t="s">
        <v>198</v>
      </c>
      <c r="D149" s="32" t="s">
        <v>232</v>
      </c>
      <c r="F149">
        <v>2495</v>
      </c>
      <c r="G149" t="s">
        <v>479</v>
      </c>
      <c r="H149" t="s">
        <v>484</v>
      </c>
      <c r="I149" t="s">
        <v>486</v>
      </c>
      <c r="K149" t="s">
        <v>285</v>
      </c>
      <c r="L149" t="s">
        <v>35</v>
      </c>
      <c r="M149" t="s">
        <v>36</v>
      </c>
      <c r="N149" s="8">
        <v>45775</v>
      </c>
      <c r="O149" s="8"/>
      <c r="P149" s="8"/>
      <c r="Q149" t="s">
        <v>37</v>
      </c>
      <c r="AC149" t="s">
        <v>41</v>
      </c>
      <c r="AD149" t="s">
        <v>42</v>
      </c>
    </row>
    <row r="150" spans="3:30" x14ac:dyDescent="0.25">
      <c r="C150" s="32" t="s">
        <v>198</v>
      </c>
      <c r="D150" s="32" t="s">
        <v>105</v>
      </c>
      <c r="F150">
        <v>1995</v>
      </c>
      <c r="G150" t="s">
        <v>479</v>
      </c>
      <c r="H150" t="s">
        <v>484</v>
      </c>
      <c r="I150" t="s">
        <v>487</v>
      </c>
      <c r="K150" t="s">
        <v>285</v>
      </c>
      <c r="L150" t="s">
        <v>35</v>
      </c>
      <c r="M150" t="s">
        <v>36</v>
      </c>
      <c r="N150" s="8">
        <v>45775</v>
      </c>
      <c r="O150" s="8"/>
      <c r="P150" s="8"/>
      <c r="Q150" t="s">
        <v>37</v>
      </c>
      <c r="R150" t="s">
        <v>488</v>
      </c>
      <c r="W150" t="s">
        <v>476</v>
      </c>
      <c r="X150" t="s">
        <v>489</v>
      </c>
      <c r="AC150" t="s">
        <v>41</v>
      </c>
      <c r="AD150" t="s">
        <v>42</v>
      </c>
    </row>
    <row r="151" spans="3:30" x14ac:dyDescent="0.25">
      <c r="C151" s="32" t="s">
        <v>198</v>
      </c>
      <c r="D151" s="32" t="s">
        <v>105</v>
      </c>
      <c r="F151">
        <v>1995</v>
      </c>
      <c r="G151" t="s">
        <v>479</v>
      </c>
      <c r="H151" t="s">
        <v>484</v>
      </c>
      <c r="I151" t="s">
        <v>490</v>
      </c>
      <c r="K151" t="s">
        <v>285</v>
      </c>
      <c r="L151" t="s">
        <v>35</v>
      </c>
      <c r="M151" t="s">
        <v>36</v>
      </c>
      <c r="N151" s="8">
        <v>45775</v>
      </c>
      <c r="O151" s="8"/>
      <c r="P151" s="8"/>
      <c r="Q151" t="s">
        <v>37</v>
      </c>
      <c r="R151" t="s">
        <v>488</v>
      </c>
      <c r="W151" t="s">
        <v>476</v>
      </c>
      <c r="X151" t="s">
        <v>489</v>
      </c>
      <c r="AC151" t="s">
        <v>41</v>
      </c>
      <c r="AD151" t="s">
        <v>42</v>
      </c>
    </row>
    <row r="152" spans="3:30" x14ac:dyDescent="0.25">
      <c r="C152" s="32" t="s">
        <v>198</v>
      </c>
      <c r="D152" s="32" t="s">
        <v>232</v>
      </c>
      <c r="F152">
        <v>2520</v>
      </c>
      <c r="G152" t="s">
        <v>479</v>
      </c>
      <c r="H152" t="s">
        <v>484</v>
      </c>
      <c r="I152" t="s">
        <v>491</v>
      </c>
      <c r="K152" t="s">
        <v>285</v>
      </c>
      <c r="L152" t="s">
        <v>35</v>
      </c>
      <c r="M152" t="s">
        <v>36</v>
      </c>
      <c r="N152" s="8">
        <v>45775</v>
      </c>
      <c r="O152" s="8">
        <v>45835</v>
      </c>
      <c r="P152" s="8">
        <v>45835</v>
      </c>
      <c r="Q152" t="s">
        <v>37</v>
      </c>
      <c r="R152" t="s">
        <v>492</v>
      </c>
      <c r="S152" t="s">
        <v>493</v>
      </c>
      <c r="U152" t="s">
        <v>112</v>
      </c>
      <c r="W152" t="s">
        <v>111</v>
      </c>
      <c r="Y152" t="s">
        <v>111</v>
      </c>
      <c r="Z152" t="s">
        <v>111</v>
      </c>
      <c r="AC152" t="s">
        <v>41</v>
      </c>
      <c r="AD152" t="s">
        <v>42</v>
      </c>
    </row>
    <row r="153" spans="3:30" x14ac:dyDescent="0.25">
      <c r="C153" s="32" t="s">
        <v>198</v>
      </c>
      <c r="D153" s="32" t="s">
        <v>232</v>
      </c>
      <c r="F153">
        <v>2520</v>
      </c>
      <c r="G153" t="s">
        <v>479</v>
      </c>
      <c r="H153" t="s">
        <v>484</v>
      </c>
      <c r="I153" t="s">
        <v>494</v>
      </c>
      <c r="K153" t="s">
        <v>285</v>
      </c>
      <c r="L153" t="s">
        <v>35</v>
      </c>
      <c r="M153" t="s">
        <v>36</v>
      </c>
      <c r="N153" s="8">
        <v>45775</v>
      </c>
      <c r="O153" s="8">
        <v>45835</v>
      </c>
      <c r="P153" s="8">
        <v>45835</v>
      </c>
      <c r="Q153" t="s">
        <v>37</v>
      </c>
      <c r="R153" t="s">
        <v>492</v>
      </c>
      <c r="S153" t="s">
        <v>495</v>
      </c>
      <c r="U153" t="s">
        <v>112</v>
      </c>
      <c r="W153" t="s">
        <v>112</v>
      </c>
      <c r="Y153" t="s">
        <v>111</v>
      </c>
      <c r="Z153" t="s">
        <v>111</v>
      </c>
      <c r="AC153" t="s">
        <v>41</v>
      </c>
      <c r="AD153" t="s">
        <v>42</v>
      </c>
    </row>
    <row r="154" spans="3:30" x14ac:dyDescent="0.25">
      <c r="C154" s="32" t="s">
        <v>198</v>
      </c>
      <c r="D154" s="32" t="s">
        <v>232</v>
      </c>
      <c r="F154">
        <v>2520</v>
      </c>
      <c r="G154" t="s">
        <v>479</v>
      </c>
      <c r="H154" t="s">
        <v>484</v>
      </c>
      <c r="I154" t="s">
        <v>496</v>
      </c>
      <c r="K154" t="s">
        <v>285</v>
      </c>
      <c r="L154" t="s">
        <v>35</v>
      </c>
      <c r="M154" t="s">
        <v>36</v>
      </c>
      <c r="N154" s="8">
        <v>45775</v>
      </c>
      <c r="O154" s="8">
        <v>45821</v>
      </c>
      <c r="P154" s="8">
        <v>45821</v>
      </c>
      <c r="Q154" t="s">
        <v>37</v>
      </c>
      <c r="R154" t="s">
        <v>492</v>
      </c>
      <c r="S154" t="s">
        <v>497</v>
      </c>
      <c r="T154" t="s">
        <v>498</v>
      </c>
      <c r="U154" t="s">
        <v>255</v>
      </c>
      <c r="W154" t="s">
        <v>112</v>
      </c>
      <c r="Y154" t="s">
        <v>87</v>
      </c>
      <c r="Z154" t="s">
        <v>87</v>
      </c>
      <c r="AC154" t="s">
        <v>41</v>
      </c>
      <c r="AD154" t="s">
        <v>42</v>
      </c>
    </row>
    <row r="155" spans="3:30" x14ac:dyDescent="0.25">
      <c r="C155" s="32" t="s">
        <v>198</v>
      </c>
      <c r="D155" s="32" t="s">
        <v>232</v>
      </c>
      <c r="F155">
        <v>2520</v>
      </c>
      <c r="G155" t="s">
        <v>479</v>
      </c>
      <c r="H155" t="s">
        <v>484</v>
      </c>
      <c r="I155" t="s">
        <v>499</v>
      </c>
      <c r="K155" t="s">
        <v>285</v>
      </c>
      <c r="L155" t="s">
        <v>35</v>
      </c>
      <c r="M155" t="s">
        <v>36</v>
      </c>
      <c r="N155" s="8">
        <v>45775</v>
      </c>
      <c r="O155" s="8">
        <v>45821</v>
      </c>
      <c r="P155" s="8">
        <v>45821</v>
      </c>
      <c r="Q155" t="s">
        <v>37</v>
      </c>
      <c r="R155" t="s">
        <v>492</v>
      </c>
      <c r="S155" t="s">
        <v>500</v>
      </c>
      <c r="T155" t="s">
        <v>498</v>
      </c>
      <c r="U155" t="s">
        <v>255</v>
      </c>
      <c r="W155" t="s">
        <v>112</v>
      </c>
      <c r="Y155" t="s">
        <v>87</v>
      </c>
      <c r="Z155" t="s">
        <v>87</v>
      </c>
      <c r="AC155" t="s">
        <v>41</v>
      </c>
      <c r="AD155" t="s">
        <v>42</v>
      </c>
    </row>
    <row r="156" spans="3:30" x14ac:dyDescent="0.25">
      <c r="C156" s="32" t="s">
        <v>198</v>
      </c>
      <c r="D156" s="32" t="s">
        <v>105</v>
      </c>
      <c r="F156">
        <v>1372.5</v>
      </c>
      <c r="G156" t="s">
        <v>479</v>
      </c>
      <c r="H156" t="s">
        <v>484</v>
      </c>
      <c r="I156" t="s">
        <v>501</v>
      </c>
      <c r="K156" t="s">
        <v>285</v>
      </c>
      <c r="L156" t="s">
        <v>35</v>
      </c>
      <c r="M156" t="s">
        <v>36</v>
      </c>
      <c r="N156" s="8">
        <v>45775</v>
      </c>
      <c r="O156" s="8">
        <v>45807</v>
      </c>
      <c r="P156" s="8">
        <v>45807</v>
      </c>
      <c r="Q156" t="s">
        <v>127</v>
      </c>
      <c r="R156" t="s">
        <v>488</v>
      </c>
      <c r="S156" t="s">
        <v>502</v>
      </c>
      <c r="T156" t="s">
        <v>503</v>
      </c>
      <c r="U156" t="s">
        <v>40</v>
      </c>
      <c r="W156" t="s">
        <v>504</v>
      </c>
      <c r="X156" t="s">
        <v>505</v>
      </c>
      <c r="Y156" t="s">
        <v>40</v>
      </c>
      <c r="Z156" t="s">
        <v>40</v>
      </c>
      <c r="AC156" t="s">
        <v>41</v>
      </c>
      <c r="AD156" t="s">
        <v>42</v>
      </c>
    </row>
    <row r="157" spans="3:30" x14ac:dyDescent="0.25">
      <c r="C157" s="32" t="s">
        <v>198</v>
      </c>
      <c r="D157" s="32" t="s">
        <v>105</v>
      </c>
      <c r="F157">
        <v>1372.5</v>
      </c>
      <c r="G157" t="s">
        <v>479</v>
      </c>
      <c r="H157" t="s">
        <v>484</v>
      </c>
      <c r="I157" t="s">
        <v>506</v>
      </c>
      <c r="K157" t="s">
        <v>285</v>
      </c>
      <c r="L157" t="s">
        <v>35</v>
      </c>
      <c r="M157" t="s">
        <v>36</v>
      </c>
      <c r="N157" s="8">
        <v>45775</v>
      </c>
      <c r="O157" s="8">
        <v>45807</v>
      </c>
      <c r="P157" s="8">
        <v>45807</v>
      </c>
      <c r="Q157" t="s">
        <v>127</v>
      </c>
      <c r="R157" t="s">
        <v>488</v>
      </c>
      <c r="S157" t="s">
        <v>507</v>
      </c>
      <c r="T157" t="s">
        <v>503</v>
      </c>
      <c r="U157" t="s">
        <v>40</v>
      </c>
      <c r="W157" t="s">
        <v>504</v>
      </c>
      <c r="X157" t="s">
        <v>505</v>
      </c>
      <c r="Y157" t="s">
        <v>40</v>
      </c>
      <c r="Z157" t="s">
        <v>40</v>
      </c>
      <c r="AC157" t="s">
        <v>41</v>
      </c>
      <c r="AD157" t="s">
        <v>42</v>
      </c>
    </row>
    <row r="158" spans="3:30" x14ac:dyDescent="0.25">
      <c r="C158" s="32" t="s">
        <v>198</v>
      </c>
      <c r="D158" s="32" t="s">
        <v>105</v>
      </c>
      <c r="F158">
        <v>1372.5</v>
      </c>
      <c r="G158" t="s">
        <v>479</v>
      </c>
      <c r="H158" t="s">
        <v>484</v>
      </c>
      <c r="I158" t="s">
        <v>508</v>
      </c>
      <c r="K158" t="s">
        <v>285</v>
      </c>
      <c r="L158" t="s">
        <v>35</v>
      </c>
      <c r="M158" t="s">
        <v>36</v>
      </c>
      <c r="N158" s="8">
        <v>45775</v>
      </c>
      <c r="O158" s="8">
        <v>45807</v>
      </c>
      <c r="P158" s="8">
        <v>45807</v>
      </c>
      <c r="Q158" t="s">
        <v>127</v>
      </c>
      <c r="R158" t="s">
        <v>488</v>
      </c>
      <c r="S158" t="s">
        <v>502</v>
      </c>
      <c r="T158" t="s">
        <v>509</v>
      </c>
      <c r="U158" t="s">
        <v>40</v>
      </c>
      <c r="W158" t="s">
        <v>504</v>
      </c>
      <c r="X158" t="s">
        <v>505</v>
      </c>
      <c r="Y158" t="s">
        <v>40</v>
      </c>
      <c r="Z158" t="s">
        <v>40</v>
      </c>
      <c r="AC158" t="s">
        <v>41</v>
      </c>
      <c r="AD158" t="s">
        <v>42</v>
      </c>
    </row>
    <row r="159" spans="3:30" x14ac:dyDescent="0.25">
      <c r="C159" s="32" t="s">
        <v>198</v>
      </c>
      <c r="D159" s="32" t="s">
        <v>105</v>
      </c>
      <c r="F159">
        <v>1372.5</v>
      </c>
      <c r="G159" t="s">
        <v>479</v>
      </c>
      <c r="H159" t="s">
        <v>484</v>
      </c>
      <c r="I159" t="s">
        <v>510</v>
      </c>
      <c r="K159" t="s">
        <v>285</v>
      </c>
      <c r="L159" t="s">
        <v>35</v>
      </c>
      <c r="M159" t="s">
        <v>36</v>
      </c>
      <c r="N159" s="8">
        <v>45775</v>
      </c>
      <c r="O159" s="8">
        <v>45807</v>
      </c>
      <c r="P159" s="8">
        <v>45807</v>
      </c>
      <c r="Q159" t="s">
        <v>127</v>
      </c>
      <c r="R159" t="s">
        <v>488</v>
      </c>
      <c r="S159" t="s">
        <v>511</v>
      </c>
      <c r="T159" t="s">
        <v>509</v>
      </c>
      <c r="U159" t="s">
        <v>40</v>
      </c>
      <c r="W159" t="s">
        <v>504</v>
      </c>
      <c r="X159" t="s">
        <v>505</v>
      </c>
      <c r="Y159" t="s">
        <v>40</v>
      </c>
      <c r="Z159" t="s">
        <v>40</v>
      </c>
      <c r="AC159" t="s">
        <v>41</v>
      </c>
      <c r="AD159" t="s">
        <v>42</v>
      </c>
    </row>
    <row r="160" spans="3:30" x14ac:dyDescent="0.25">
      <c r="C160" s="32" t="s">
        <v>198</v>
      </c>
      <c r="D160" s="32" t="s">
        <v>105</v>
      </c>
      <c r="F160">
        <v>1372.5</v>
      </c>
      <c r="G160" t="s">
        <v>479</v>
      </c>
      <c r="H160" t="s">
        <v>484</v>
      </c>
      <c r="I160" t="s">
        <v>512</v>
      </c>
      <c r="K160" t="s">
        <v>285</v>
      </c>
      <c r="L160" t="s">
        <v>35</v>
      </c>
      <c r="M160" t="s">
        <v>36</v>
      </c>
      <c r="N160" s="8">
        <v>45775</v>
      </c>
      <c r="O160" s="8">
        <v>45807</v>
      </c>
      <c r="P160" s="8">
        <v>45807</v>
      </c>
      <c r="Q160" t="s">
        <v>127</v>
      </c>
      <c r="R160" t="s">
        <v>488</v>
      </c>
      <c r="S160" t="s">
        <v>513</v>
      </c>
      <c r="T160" t="s">
        <v>514</v>
      </c>
      <c r="U160" t="s">
        <v>40</v>
      </c>
      <c r="W160" t="s">
        <v>504</v>
      </c>
      <c r="X160" t="s">
        <v>505</v>
      </c>
      <c r="Y160" t="s">
        <v>40</v>
      </c>
      <c r="Z160" t="s">
        <v>40</v>
      </c>
      <c r="AC160" t="s">
        <v>41</v>
      </c>
      <c r="AD160" t="s">
        <v>42</v>
      </c>
    </row>
    <row r="161" spans="3:30" x14ac:dyDescent="0.25">
      <c r="C161" s="32" t="s">
        <v>198</v>
      </c>
      <c r="D161" s="32" t="s">
        <v>105</v>
      </c>
      <c r="F161">
        <v>1372.5</v>
      </c>
      <c r="G161" t="s">
        <v>479</v>
      </c>
      <c r="H161" t="s">
        <v>484</v>
      </c>
      <c r="I161" t="s">
        <v>515</v>
      </c>
      <c r="K161" t="s">
        <v>285</v>
      </c>
      <c r="L161" t="s">
        <v>35</v>
      </c>
      <c r="M161" t="s">
        <v>36</v>
      </c>
      <c r="N161" s="8">
        <v>45775</v>
      </c>
      <c r="O161" s="8">
        <v>45807</v>
      </c>
      <c r="P161" s="8">
        <v>45807</v>
      </c>
      <c r="Q161" t="s">
        <v>127</v>
      </c>
      <c r="R161" t="s">
        <v>488</v>
      </c>
      <c r="S161" t="s">
        <v>516</v>
      </c>
      <c r="T161" t="s">
        <v>514</v>
      </c>
      <c r="U161" t="s">
        <v>40</v>
      </c>
      <c r="W161" t="s">
        <v>504</v>
      </c>
      <c r="X161" t="s">
        <v>505</v>
      </c>
      <c r="Y161" t="s">
        <v>40</v>
      </c>
      <c r="Z161" t="s">
        <v>40</v>
      </c>
      <c r="AC161" t="s">
        <v>41</v>
      </c>
      <c r="AD161" t="s">
        <v>42</v>
      </c>
    </row>
    <row r="162" spans="3:30" x14ac:dyDescent="0.25">
      <c r="C162" s="32" t="s">
        <v>104</v>
      </c>
      <c r="D162" s="32" t="s">
        <v>105</v>
      </c>
      <c r="E162" s="32" t="s">
        <v>190</v>
      </c>
      <c r="F162">
        <v>2472.5</v>
      </c>
      <c r="G162" t="s">
        <v>517</v>
      </c>
      <c r="H162" t="s">
        <v>518</v>
      </c>
      <c r="I162" t="s">
        <v>519</v>
      </c>
      <c r="K162" t="s">
        <v>194</v>
      </c>
      <c r="L162" t="s">
        <v>35</v>
      </c>
      <c r="M162" t="s">
        <v>36</v>
      </c>
      <c r="N162" s="8">
        <v>45698</v>
      </c>
      <c r="O162" s="8">
        <v>45849</v>
      </c>
      <c r="P162" s="8">
        <v>45849</v>
      </c>
      <c r="Q162" t="s">
        <v>47</v>
      </c>
      <c r="R162" t="s">
        <v>520</v>
      </c>
      <c r="W162" t="s">
        <v>521</v>
      </c>
      <c r="Y162" t="s">
        <v>255</v>
      </c>
      <c r="Z162" t="s">
        <v>255</v>
      </c>
      <c r="AC162" t="s">
        <v>41</v>
      </c>
      <c r="AD162" t="s">
        <v>42</v>
      </c>
    </row>
    <row r="163" spans="3:30" x14ac:dyDescent="0.25">
      <c r="C163" s="32" t="s">
        <v>104</v>
      </c>
      <c r="D163" s="32" t="s">
        <v>105</v>
      </c>
      <c r="E163" s="32" t="s">
        <v>522</v>
      </c>
      <c r="G163" t="s">
        <v>517</v>
      </c>
      <c r="H163" t="s">
        <v>518</v>
      </c>
      <c r="I163" t="s">
        <v>523</v>
      </c>
      <c r="K163" t="s">
        <v>194</v>
      </c>
      <c r="L163" t="s">
        <v>35</v>
      </c>
      <c r="M163" t="s">
        <v>36</v>
      </c>
      <c r="N163" s="8">
        <v>45698</v>
      </c>
      <c r="O163" s="8">
        <v>45849</v>
      </c>
      <c r="P163" s="8">
        <v>45849</v>
      </c>
      <c r="Q163" t="s">
        <v>64</v>
      </c>
      <c r="R163" t="s">
        <v>524</v>
      </c>
      <c r="Y163" t="s">
        <v>255</v>
      </c>
      <c r="Z163" t="s">
        <v>255</v>
      </c>
      <c r="AC163" t="s">
        <v>64</v>
      </c>
      <c r="AD163" t="s">
        <v>42</v>
      </c>
    </row>
    <row r="164" spans="3:30" x14ac:dyDescent="0.25">
      <c r="C164" s="32" t="s">
        <v>104</v>
      </c>
      <c r="D164" s="32" t="s">
        <v>44</v>
      </c>
      <c r="E164" s="32" t="s">
        <v>525</v>
      </c>
      <c r="F164">
        <v>4275</v>
      </c>
      <c r="G164" t="s">
        <v>526</v>
      </c>
      <c r="H164" t="s">
        <v>527</v>
      </c>
      <c r="I164" t="s">
        <v>528</v>
      </c>
      <c r="J164" t="s">
        <v>529</v>
      </c>
      <c r="K164" t="s">
        <v>530</v>
      </c>
      <c r="L164" t="s">
        <v>35</v>
      </c>
      <c r="M164" t="s">
        <v>36</v>
      </c>
      <c r="N164" s="8">
        <v>45762</v>
      </c>
      <c r="O164" s="8">
        <v>45805</v>
      </c>
      <c r="P164" s="8">
        <v>45897</v>
      </c>
      <c r="Q164" t="s">
        <v>127</v>
      </c>
      <c r="U164" t="s">
        <v>241</v>
      </c>
      <c r="W164" t="s">
        <v>531</v>
      </c>
      <c r="Y164" t="s">
        <v>532</v>
      </c>
      <c r="Z164" t="s">
        <v>241</v>
      </c>
      <c r="AA164" t="s">
        <v>241</v>
      </c>
      <c r="AC164" t="s">
        <v>41</v>
      </c>
      <c r="AD164" t="s">
        <v>231</v>
      </c>
    </row>
    <row r="165" spans="3:30" x14ac:dyDescent="0.25">
      <c r="C165" s="32" t="s">
        <v>104</v>
      </c>
      <c r="D165" s="32" t="s">
        <v>44</v>
      </c>
      <c r="E165" s="32" t="s">
        <v>525</v>
      </c>
      <c r="F165">
        <v>4575</v>
      </c>
      <c r="G165" t="s">
        <v>526</v>
      </c>
      <c r="H165" t="s">
        <v>527</v>
      </c>
      <c r="I165" t="s">
        <v>533</v>
      </c>
      <c r="J165" t="s">
        <v>534</v>
      </c>
      <c r="K165" t="s">
        <v>530</v>
      </c>
      <c r="L165" t="s">
        <v>35</v>
      </c>
      <c r="M165" t="s">
        <v>36</v>
      </c>
      <c r="N165" s="8">
        <v>45762</v>
      </c>
      <c r="O165" s="8">
        <v>45805</v>
      </c>
      <c r="P165" s="8">
        <v>45897</v>
      </c>
      <c r="Q165" t="s">
        <v>127</v>
      </c>
      <c r="U165" t="s">
        <v>241</v>
      </c>
      <c r="W165" t="s">
        <v>531</v>
      </c>
      <c r="Y165" t="s">
        <v>532</v>
      </c>
      <c r="Z165" t="s">
        <v>241</v>
      </c>
      <c r="AA165" t="s">
        <v>241</v>
      </c>
      <c r="AC165" t="s">
        <v>41</v>
      </c>
      <c r="AD165" t="s">
        <v>231</v>
      </c>
    </row>
    <row r="166" spans="3:30" x14ac:dyDescent="0.25">
      <c r="C166" s="32" t="s">
        <v>318</v>
      </c>
      <c r="D166" s="32" t="s">
        <v>318</v>
      </c>
      <c r="F166">
        <v>2166</v>
      </c>
      <c r="G166" t="s">
        <v>535</v>
      </c>
      <c r="H166" t="s">
        <v>536</v>
      </c>
      <c r="I166" t="s">
        <v>537</v>
      </c>
      <c r="K166" t="s">
        <v>194</v>
      </c>
      <c r="L166" t="s">
        <v>35</v>
      </c>
      <c r="M166" t="s">
        <v>36</v>
      </c>
      <c r="N166" s="8">
        <v>45636</v>
      </c>
      <c r="O166" s="8">
        <v>45931</v>
      </c>
      <c r="P166" s="8">
        <v>45931</v>
      </c>
      <c r="Q166" t="s">
        <v>127</v>
      </c>
      <c r="R166" t="s">
        <v>538</v>
      </c>
      <c r="S166" t="s">
        <v>539</v>
      </c>
      <c r="T166" t="s">
        <v>540</v>
      </c>
      <c r="W166" t="s">
        <v>38</v>
      </c>
      <c r="Y166" t="s">
        <v>541</v>
      </c>
      <c r="Z166" t="s">
        <v>541</v>
      </c>
      <c r="AB166" t="s">
        <v>542</v>
      </c>
      <c r="AC166" t="s">
        <v>41</v>
      </c>
      <c r="AD166" t="s">
        <v>42</v>
      </c>
    </row>
    <row r="167" spans="3:30" x14ac:dyDescent="0.25">
      <c r="C167" s="32" t="s">
        <v>28</v>
      </c>
      <c r="D167" s="32" t="s">
        <v>543</v>
      </c>
      <c r="E167" s="32" t="s">
        <v>544</v>
      </c>
      <c r="F167">
        <v>2091</v>
      </c>
      <c r="G167" t="s">
        <v>535</v>
      </c>
      <c r="H167" t="s">
        <v>536</v>
      </c>
      <c r="I167" t="s">
        <v>545</v>
      </c>
      <c r="K167" t="s">
        <v>194</v>
      </c>
      <c r="L167" t="s">
        <v>35</v>
      </c>
      <c r="M167" t="s">
        <v>36</v>
      </c>
      <c r="N167" s="8">
        <v>45636</v>
      </c>
      <c r="O167" s="8">
        <v>45931</v>
      </c>
      <c r="P167" s="8">
        <v>45931</v>
      </c>
      <c r="Q167" t="s">
        <v>127</v>
      </c>
      <c r="R167" t="s">
        <v>538</v>
      </c>
      <c r="W167" t="s">
        <v>38</v>
      </c>
      <c r="Y167" t="s">
        <v>541</v>
      </c>
      <c r="Z167" t="s">
        <v>541</v>
      </c>
      <c r="AC167" t="s">
        <v>41</v>
      </c>
      <c r="AD167" t="s">
        <v>42</v>
      </c>
    </row>
    <row r="168" spans="3:30" x14ac:dyDescent="0.25">
      <c r="C168" s="32" t="s">
        <v>104</v>
      </c>
      <c r="D168" s="32" t="s">
        <v>105</v>
      </c>
      <c r="E168" s="32" t="s">
        <v>190</v>
      </c>
      <c r="F168">
        <v>1125</v>
      </c>
      <c r="G168" t="s">
        <v>546</v>
      </c>
      <c r="H168" t="s">
        <v>547</v>
      </c>
      <c r="I168" t="s">
        <v>548</v>
      </c>
      <c r="K168" t="s">
        <v>194</v>
      </c>
      <c r="L168" t="s">
        <v>35</v>
      </c>
      <c r="M168" t="s">
        <v>36</v>
      </c>
      <c r="N168" s="8">
        <v>45791</v>
      </c>
      <c r="O168" s="8">
        <v>45884</v>
      </c>
      <c r="P168" s="8">
        <v>45884</v>
      </c>
      <c r="Q168" t="s">
        <v>47</v>
      </c>
      <c r="R168" t="s">
        <v>549</v>
      </c>
      <c r="U168" t="s">
        <v>550</v>
      </c>
      <c r="W168" t="s">
        <v>476</v>
      </c>
      <c r="Y168" t="s">
        <v>550</v>
      </c>
      <c r="Z168" t="s">
        <v>550</v>
      </c>
      <c r="AC168" t="s">
        <v>41</v>
      </c>
      <c r="AD168" t="s">
        <v>42</v>
      </c>
    </row>
    <row r="169" spans="3:30" x14ac:dyDescent="0.25">
      <c r="C169" s="32" t="s">
        <v>104</v>
      </c>
      <c r="D169" s="32" t="s">
        <v>105</v>
      </c>
      <c r="E169" s="32" t="s">
        <v>190</v>
      </c>
      <c r="F169">
        <v>1125</v>
      </c>
      <c r="G169" t="s">
        <v>546</v>
      </c>
      <c r="H169" t="s">
        <v>547</v>
      </c>
      <c r="I169" t="s">
        <v>551</v>
      </c>
      <c r="K169" t="s">
        <v>194</v>
      </c>
      <c r="L169" t="s">
        <v>35</v>
      </c>
      <c r="M169" t="s">
        <v>36</v>
      </c>
      <c r="N169" s="8">
        <v>45791</v>
      </c>
      <c r="O169" s="8">
        <v>45884</v>
      </c>
      <c r="P169" s="8">
        <v>45884</v>
      </c>
      <c r="Q169" t="s">
        <v>47</v>
      </c>
      <c r="R169" t="s">
        <v>549</v>
      </c>
      <c r="U169" t="s">
        <v>550</v>
      </c>
      <c r="W169" t="s">
        <v>476</v>
      </c>
      <c r="Y169" t="s">
        <v>550</v>
      </c>
      <c r="Z169" t="s">
        <v>550</v>
      </c>
      <c r="AC169" t="s">
        <v>41</v>
      </c>
      <c r="AD169" t="s">
        <v>42</v>
      </c>
    </row>
    <row r="170" spans="3:30" x14ac:dyDescent="0.25">
      <c r="C170" s="32" t="s">
        <v>104</v>
      </c>
      <c r="D170" s="32" t="s">
        <v>543</v>
      </c>
      <c r="E170" s="32" t="s">
        <v>552</v>
      </c>
      <c r="F170">
        <v>4500</v>
      </c>
      <c r="G170" t="s">
        <v>553</v>
      </c>
      <c r="H170" t="s">
        <v>554</v>
      </c>
      <c r="I170" t="s">
        <v>555</v>
      </c>
      <c r="J170" t="s">
        <v>556</v>
      </c>
      <c r="K170" t="s">
        <v>557</v>
      </c>
      <c r="L170" t="s">
        <v>35</v>
      </c>
      <c r="M170" t="s">
        <v>36</v>
      </c>
      <c r="N170" s="8">
        <v>45349</v>
      </c>
      <c r="O170" s="8">
        <v>45835</v>
      </c>
      <c r="P170" s="8">
        <v>45835</v>
      </c>
      <c r="Q170" t="s">
        <v>37</v>
      </c>
      <c r="U170" t="s">
        <v>57</v>
      </c>
      <c r="W170" t="s">
        <v>558</v>
      </c>
      <c r="Y170" t="s">
        <v>111</v>
      </c>
      <c r="Z170" t="s">
        <v>111</v>
      </c>
      <c r="AA170" t="s">
        <v>111</v>
      </c>
      <c r="AC170" t="s">
        <v>41</v>
      </c>
      <c r="AD170" t="s">
        <v>231</v>
      </c>
    </row>
    <row r="171" spans="3:30" x14ac:dyDescent="0.25">
      <c r="C171" s="32" t="s">
        <v>104</v>
      </c>
      <c r="D171" s="32" t="s">
        <v>543</v>
      </c>
      <c r="E171" s="32" t="s">
        <v>552</v>
      </c>
      <c r="F171">
        <v>4600</v>
      </c>
      <c r="G171" t="s">
        <v>553</v>
      </c>
      <c r="H171" t="s">
        <v>554</v>
      </c>
      <c r="I171" t="s">
        <v>559</v>
      </c>
      <c r="J171" t="s">
        <v>560</v>
      </c>
      <c r="K171" t="s">
        <v>557</v>
      </c>
      <c r="L171" t="s">
        <v>35</v>
      </c>
      <c r="M171" t="s">
        <v>36</v>
      </c>
      <c r="N171" s="8">
        <v>45349</v>
      </c>
      <c r="O171" s="8">
        <v>45835</v>
      </c>
      <c r="P171" s="8">
        <v>45835</v>
      </c>
      <c r="Q171" t="s">
        <v>37</v>
      </c>
      <c r="U171" t="s">
        <v>57</v>
      </c>
      <c r="W171" t="s">
        <v>558</v>
      </c>
      <c r="Y171" t="s">
        <v>111</v>
      </c>
      <c r="Z171" t="s">
        <v>111</v>
      </c>
      <c r="AA171" t="s">
        <v>111</v>
      </c>
      <c r="AC171" t="s">
        <v>41</v>
      </c>
      <c r="AD171" t="s">
        <v>231</v>
      </c>
    </row>
    <row r="172" spans="3:30" x14ac:dyDescent="0.25">
      <c r="C172" s="32" t="s">
        <v>104</v>
      </c>
      <c r="D172" s="32" t="s">
        <v>543</v>
      </c>
      <c r="E172" s="32" t="s">
        <v>552</v>
      </c>
      <c r="F172">
        <v>3900</v>
      </c>
      <c r="G172" t="s">
        <v>553</v>
      </c>
      <c r="H172" t="s">
        <v>554</v>
      </c>
      <c r="I172" t="s">
        <v>561</v>
      </c>
      <c r="J172" t="s">
        <v>562</v>
      </c>
      <c r="K172" t="s">
        <v>557</v>
      </c>
      <c r="L172" t="s">
        <v>35</v>
      </c>
      <c r="M172" t="s">
        <v>36</v>
      </c>
      <c r="N172" s="8">
        <v>45349</v>
      </c>
      <c r="O172" s="8">
        <v>45835</v>
      </c>
      <c r="P172" s="8">
        <v>45835</v>
      </c>
      <c r="Q172" t="s">
        <v>37</v>
      </c>
      <c r="U172" t="s">
        <v>57</v>
      </c>
      <c r="W172" t="s">
        <v>558</v>
      </c>
      <c r="Y172" t="s">
        <v>111</v>
      </c>
      <c r="Z172" t="s">
        <v>111</v>
      </c>
      <c r="AA172" t="s">
        <v>111</v>
      </c>
      <c r="AC172" t="s">
        <v>41</v>
      </c>
      <c r="AD172" t="s">
        <v>231</v>
      </c>
    </row>
    <row r="173" spans="3:30" x14ac:dyDescent="0.25">
      <c r="C173" s="32" t="s">
        <v>104</v>
      </c>
      <c r="D173" s="32" t="s">
        <v>543</v>
      </c>
      <c r="E173" s="32" t="s">
        <v>552</v>
      </c>
      <c r="F173">
        <v>4000</v>
      </c>
      <c r="G173" t="s">
        <v>553</v>
      </c>
      <c r="H173" t="s">
        <v>554</v>
      </c>
      <c r="I173" t="s">
        <v>563</v>
      </c>
      <c r="J173" t="s">
        <v>564</v>
      </c>
      <c r="K173" t="s">
        <v>557</v>
      </c>
      <c r="L173" t="s">
        <v>35</v>
      </c>
      <c r="M173" t="s">
        <v>36</v>
      </c>
      <c r="N173" s="8">
        <v>45349</v>
      </c>
      <c r="O173" s="8">
        <v>45835</v>
      </c>
      <c r="P173" s="8">
        <v>45835</v>
      </c>
      <c r="Q173" t="s">
        <v>37</v>
      </c>
      <c r="U173" t="s">
        <v>57</v>
      </c>
      <c r="W173" t="s">
        <v>558</v>
      </c>
      <c r="Y173" t="s">
        <v>111</v>
      </c>
      <c r="Z173" t="s">
        <v>111</v>
      </c>
      <c r="AA173" t="s">
        <v>111</v>
      </c>
      <c r="AC173" t="s">
        <v>41</v>
      </c>
      <c r="AD173" t="s">
        <v>231</v>
      </c>
    </row>
    <row r="174" spans="3:30" x14ac:dyDescent="0.25">
      <c r="C174" s="32" t="s">
        <v>28</v>
      </c>
      <c r="D174" s="32" t="s">
        <v>44</v>
      </c>
      <c r="E174" s="32" t="s">
        <v>525</v>
      </c>
      <c r="F174">
        <v>1600</v>
      </c>
      <c r="G174" t="s">
        <v>553</v>
      </c>
      <c r="H174" t="s">
        <v>565</v>
      </c>
      <c r="I174" t="s">
        <v>566</v>
      </c>
      <c r="J174" t="s">
        <v>567</v>
      </c>
      <c r="K174" t="s">
        <v>530</v>
      </c>
      <c r="L174" t="s">
        <v>35</v>
      </c>
      <c r="M174" t="s">
        <v>276</v>
      </c>
      <c r="N174" s="8">
        <v>45774</v>
      </c>
      <c r="O174" s="8">
        <v>45839</v>
      </c>
      <c r="P174" s="8">
        <v>45839</v>
      </c>
      <c r="Q174" t="s">
        <v>37</v>
      </c>
      <c r="U174" t="s">
        <v>111</v>
      </c>
      <c r="W174" t="s">
        <v>230</v>
      </c>
      <c r="Y174" t="s">
        <v>568</v>
      </c>
      <c r="Z174" t="s">
        <v>568</v>
      </c>
      <c r="AA174" t="s">
        <v>568</v>
      </c>
      <c r="AC174" t="s">
        <v>41</v>
      </c>
      <c r="AD174" t="s">
        <v>231</v>
      </c>
    </row>
    <row r="175" spans="3:30" x14ac:dyDescent="0.25">
      <c r="C175" s="32" t="s">
        <v>28</v>
      </c>
      <c r="D175" s="32" t="s">
        <v>44</v>
      </c>
      <c r="E175" s="32" t="s">
        <v>525</v>
      </c>
      <c r="F175">
        <v>0</v>
      </c>
      <c r="G175" t="s">
        <v>553</v>
      </c>
      <c r="H175" t="s">
        <v>565</v>
      </c>
      <c r="I175" t="s">
        <v>569</v>
      </c>
      <c r="J175" t="s">
        <v>570</v>
      </c>
      <c r="K175" t="s">
        <v>530</v>
      </c>
      <c r="L175" t="s">
        <v>35</v>
      </c>
      <c r="M175" t="s">
        <v>276</v>
      </c>
      <c r="N175" s="8">
        <v>45774</v>
      </c>
      <c r="O175" s="8">
        <v>45839</v>
      </c>
      <c r="P175" s="8"/>
      <c r="Q175" t="s">
        <v>37</v>
      </c>
      <c r="W175" t="s">
        <v>230</v>
      </c>
      <c r="Z175" t="s">
        <v>568</v>
      </c>
      <c r="AA175" t="s">
        <v>568</v>
      </c>
      <c r="AC175" t="s">
        <v>41</v>
      </c>
      <c r="AD175" t="s">
        <v>231</v>
      </c>
    </row>
    <row r="176" spans="3:30" x14ac:dyDescent="0.25">
      <c r="C176" s="32" t="s">
        <v>28</v>
      </c>
      <c r="D176" s="32" t="s">
        <v>79</v>
      </c>
      <c r="E176" s="32" t="s">
        <v>50</v>
      </c>
      <c r="F176">
        <v>837</v>
      </c>
      <c r="G176" t="s">
        <v>571</v>
      </c>
      <c r="H176" t="s">
        <v>572</v>
      </c>
      <c r="I176" t="s">
        <v>573</v>
      </c>
      <c r="K176" t="s">
        <v>204</v>
      </c>
      <c r="L176" t="s">
        <v>35</v>
      </c>
      <c r="M176" t="s">
        <v>36</v>
      </c>
      <c r="N176" s="8">
        <v>45646</v>
      </c>
      <c r="O176" s="8"/>
      <c r="P176" s="8"/>
      <c r="Q176" t="s">
        <v>47</v>
      </c>
      <c r="AC176" t="s">
        <v>41</v>
      </c>
      <c r="AD176" t="s">
        <v>42</v>
      </c>
    </row>
    <row r="177" spans="3:30" x14ac:dyDescent="0.25">
      <c r="C177" s="32" t="s">
        <v>28</v>
      </c>
      <c r="D177" s="32" t="s">
        <v>79</v>
      </c>
      <c r="E177" s="32" t="s">
        <v>50</v>
      </c>
      <c r="F177">
        <v>837</v>
      </c>
      <c r="G177" t="s">
        <v>571</v>
      </c>
      <c r="H177" t="s">
        <v>572</v>
      </c>
      <c r="I177" t="s">
        <v>574</v>
      </c>
      <c r="K177" t="s">
        <v>204</v>
      </c>
      <c r="L177" t="s">
        <v>35</v>
      </c>
      <c r="M177" t="s">
        <v>36</v>
      </c>
      <c r="N177" s="8">
        <v>45646</v>
      </c>
      <c r="O177" s="8"/>
      <c r="P177" s="8"/>
      <c r="Q177" t="s">
        <v>47</v>
      </c>
      <c r="AC177" t="s">
        <v>41</v>
      </c>
      <c r="AD177" t="s">
        <v>42</v>
      </c>
    </row>
    <row r="178" spans="3:30" x14ac:dyDescent="0.25">
      <c r="C178" s="32" t="s">
        <v>28</v>
      </c>
      <c r="D178" s="32" t="s">
        <v>105</v>
      </c>
      <c r="E178" s="32" t="s">
        <v>575</v>
      </c>
      <c r="F178">
        <v>837</v>
      </c>
      <c r="G178" t="s">
        <v>571</v>
      </c>
      <c r="H178" t="s">
        <v>572</v>
      </c>
      <c r="I178" t="s">
        <v>576</v>
      </c>
      <c r="K178" t="s">
        <v>204</v>
      </c>
      <c r="L178" t="s">
        <v>35</v>
      </c>
      <c r="M178" t="s">
        <v>36</v>
      </c>
      <c r="N178" s="8">
        <v>45646</v>
      </c>
      <c r="O178" s="8"/>
      <c r="P178" s="8"/>
      <c r="Q178" t="s">
        <v>37</v>
      </c>
    </row>
    <row r="179" spans="3:30" x14ac:dyDescent="0.25">
      <c r="C179" s="32" t="s">
        <v>104</v>
      </c>
      <c r="D179" s="32" t="s">
        <v>79</v>
      </c>
      <c r="E179" s="32" t="s">
        <v>575</v>
      </c>
      <c r="F179">
        <v>837</v>
      </c>
      <c r="G179" t="s">
        <v>571</v>
      </c>
      <c r="H179" t="s">
        <v>572</v>
      </c>
      <c r="I179" t="s">
        <v>577</v>
      </c>
      <c r="K179" t="s">
        <v>204</v>
      </c>
      <c r="L179" t="s">
        <v>35</v>
      </c>
      <c r="M179" t="s">
        <v>36</v>
      </c>
      <c r="N179" s="8">
        <v>45646</v>
      </c>
      <c r="O179" s="8"/>
      <c r="P179" s="8"/>
      <c r="Q179" t="s">
        <v>47</v>
      </c>
      <c r="AC179" t="s">
        <v>41</v>
      </c>
      <c r="AD179" t="s">
        <v>42</v>
      </c>
    </row>
    <row r="180" spans="3:30" x14ac:dyDescent="0.25">
      <c r="C180" s="32" t="s">
        <v>104</v>
      </c>
      <c r="D180" s="32" t="s">
        <v>79</v>
      </c>
      <c r="E180" s="32" t="s">
        <v>575</v>
      </c>
      <c r="F180">
        <v>837</v>
      </c>
      <c r="G180" t="s">
        <v>571</v>
      </c>
      <c r="H180" t="s">
        <v>572</v>
      </c>
      <c r="I180" t="s">
        <v>578</v>
      </c>
      <c r="K180" t="s">
        <v>204</v>
      </c>
      <c r="L180" t="s">
        <v>35</v>
      </c>
      <c r="M180" t="s">
        <v>36</v>
      </c>
      <c r="N180" s="8">
        <v>45646</v>
      </c>
      <c r="O180" s="8"/>
      <c r="P180" s="8"/>
      <c r="Q180" t="s">
        <v>47</v>
      </c>
      <c r="AC180" t="s">
        <v>41</v>
      </c>
      <c r="AD180" t="s">
        <v>42</v>
      </c>
    </row>
    <row r="181" spans="3:30" x14ac:dyDescent="0.25">
      <c r="C181" s="32" t="s">
        <v>198</v>
      </c>
      <c r="D181" s="32" t="s">
        <v>232</v>
      </c>
      <c r="E181" s="32" t="s">
        <v>50</v>
      </c>
      <c r="F181">
        <v>837</v>
      </c>
      <c r="G181" t="s">
        <v>571</v>
      </c>
      <c r="H181" t="s">
        <v>572</v>
      </c>
      <c r="I181" t="s">
        <v>579</v>
      </c>
      <c r="K181" t="s">
        <v>204</v>
      </c>
      <c r="L181" t="s">
        <v>35</v>
      </c>
      <c r="M181" t="s">
        <v>36</v>
      </c>
      <c r="N181" s="8">
        <v>45646</v>
      </c>
      <c r="O181" s="8"/>
      <c r="P181" s="8"/>
      <c r="Q181" t="s">
        <v>47</v>
      </c>
    </row>
    <row r="182" spans="3:30" x14ac:dyDescent="0.25">
      <c r="C182" s="32" t="s">
        <v>104</v>
      </c>
      <c r="D182" s="32" t="s">
        <v>79</v>
      </c>
      <c r="E182" s="32" t="s">
        <v>575</v>
      </c>
      <c r="F182">
        <v>-777</v>
      </c>
      <c r="G182" t="s">
        <v>571</v>
      </c>
      <c r="H182" t="s">
        <v>580</v>
      </c>
      <c r="I182" t="s">
        <v>573</v>
      </c>
      <c r="K182" t="s">
        <v>204</v>
      </c>
      <c r="L182" t="s">
        <v>35</v>
      </c>
      <c r="M182" t="s">
        <v>36</v>
      </c>
      <c r="N182" s="8">
        <v>45742</v>
      </c>
      <c r="O182" s="8"/>
      <c r="P182" s="8"/>
      <c r="Q182" t="s">
        <v>64</v>
      </c>
      <c r="AC182" t="s">
        <v>64</v>
      </c>
      <c r="AD182" t="s">
        <v>42</v>
      </c>
    </row>
    <row r="183" spans="3:30" x14ac:dyDescent="0.25">
      <c r="C183" s="32" t="s">
        <v>104</v>
      </c>
      <c r="D183" s="32" t="s">
        <v>79</v>
      </c>
      <c r="E183" s="32" t="s">
        <v>575</v>
      </c>
      <c r="F183">
        <v>-777</v>
      </c>
      <c r="G183" t="s">
        <v>571</v>
      </c>
      <c r="H183" t="s">
        <v>580</v>
      </c>
      <c r="I183" t="s">
        <v>574</v>
      </c>
      <c r="K183" t="s">
        <v>204</v>
      </c>
      <c r="L183" t="s">
        <v>35</v>
      </c>
      <c r="M183" t="s">
        <v>36</v>
      </c>
      <c r="N183" s="8">
        <v>45742</v>
      </c>
      <c r="O183" s="8"/>
      <c r="P183" s="8"/>
      <c r="Q183" t="s">
        <v>64</v>
      </c>
      <c r="AC183" t="s">
        <v>64</v>
      </c>
      <c r="AD183" t="s">
        <v>42</v>
      </c>
    </row>
    <row r="184" spans="3:30" x14ac:dyDescent="0.25">
      <c r="C184" s="32" t="s">
        <v>104</v>
      </c>
      <c r="D184" s="32" t="s">
        <v>105</v>
      </c>
      <c r="E184" s="32" t="s">
        <v>581</v>
      </c>
      <c r="F184">
        <v>60</v>
      </c>
      <c r="G184" t="s">
        <v>571</v>
      </c>
      <c r="H184" t="s">
        <v>580</v>
      </c>
      <c r="I184" t="s">
        <v>576</v>
      </c>
      <c r="K184" t="s">
        <v>204</v>
      </c>
      <c r="L184" t="s">
        <v>35</v>
      </c>
      <c r="M184" t="s">
        <v>36</v>
      </c>
      <c r="N184" s="8">
        <v>45742</v>
      </c>
      <c r="O184" s="8"/>
      <c r="P184" s="8"/>
      <c r="Q184" t="s">
        <v>64</v>
      </c>
    </row>
    <row r="185" spans="3:30" x14ac:dyDescent="0.25">
      <c r="C185" s="32" t="s">
        <v>104</v>
      </c>
      <c r="D185" s="32" t="s">
        <v>105</v>
      </c>
      <c r="E185" s="32" t="s">
        <v>581</v>
      </c>
      <c r="G185" t="s">
        <v>571</v>
      </c>
      <c r="H185" t="s">
        <v>582</v>
      </c>
      <c r="I185" t="s">
        <v>576</v>
      </c>
      <c r="K185" t="s">
        <v>204</v>
      </c>
      <c r="L185" t="s">
        <v>35</v>
      </c>
      <c r="M185" t="s">
        <v>36</v>
      </c>
      <c r="N185" s="8">
        <v>45763</v>
      </c>
      <c r="O185" s="8"/>
      <c r="P185" s="8"/>
      <c r="Q185" t="s">
        <v>64</v>
      </c>
    </row>
    <row r="186" spans="3:30" x14ac:dyDescent="0.25">
      <c r="F186">
        <v>955</v>
      </c>
      <c r="G186" t="s">
        <v>571</v>
      </c>
      <c r="H186" t="s">
        <v>583</v>
      </c>
      <c r="I186" t="s">
        <v>584</v>
      </c>
      <c r="K186" t="s">
        <v>204</v>
      </c>
      <c r="L186" t="s">
        <v>35</v>
      </c>
      <c r="M186" t="s">
        <v>36</v>
      </c>
      <c r="N186" s="8">
        <v>45791</v>
      </c>
      <c r="O186" s="8">
        <v>45831</v>
      </c>
      <c r="P186" s="8">
        <v>45831</v>
      </c>
      <c r="Q186" t="s">
        <v>47</v>
      </c>
      <c r="R186" t="s">
        <v>313</v>
      </c>
      <c r="Y186" t="s">
        <v>585</v>
      </c>
      <c r="Z186" t="s">
        <v>585</v>
      </c>
      <c r="AC186" t="s">
        <v>41</v>
      </c>
      <c r="AD186" t="s">
        <v>42</v>
      </c>
    </row>
    <row r="187" spans="3:30" x14ac:dyDescent="0.25">
      <c r="F187">
        <v>955</v>
      </c>
      <c r="G187" t="s">
        <v>571</v>
      </c>
      <c r="H187" t="s">
        <v>583</v>
      </c>
      <c r="I187" t="s">
        <v>586</v>
      </c>
      <c r="K187" t="s">
        <v>204</v>
      </c>
      <c r="L187" t="s">
        <v>35</v>
      </c>
      <c r="M187" t="s">
        <v>36</v>
      </c>
      <c r="N187" s="8">
        <v>45791</v>
      </c>
      <c r="O187" s="8">
        <v>45831</v>
      </c>
      <c r="P187" s="8">
        <v>45831</v>
      </c>
      <c r="Q187" t="s">
        <v>47</v>
      </c>
      <c r="Y187" t="s">
        <v>585</v>
      </c>
      <c r="Z187" t="s">
        <v>585</v>
      </c>
      <c r="AC187" t="s">
        <v>41</v>
      </c>
      <c r="AD187" t="s">
        <v>42</v>
      </c>
    </row>
    <row r="188" spans="3:30" x14ac:dyDescent="0.25">
      <c r="G188" t="s">
        <v>571</v>
      </c>
      <c r="H188" t="s">
        <v>587</v>
      </c>
      <c r="I188" t="s">
        <v>588</v>
      </c>
      <c r="K188" t="s">
        <v>204</v>
      </c>
      <c r="L188" t="s">
        <v>35</v>
      </c>
      <c r="M188" t="s">
        <v>36</v>
      </c>
      <c r="N188" s="8">
        <v>45798</v>
      </c>
      <c r="O188" s="8">
        <v>45814</v>
      </c>
      <c r="P188" s="8">
        <v>45814</v>
      </c>
      <c r="Q188" t="s">
        <v>64</v>
      </c>
      <c r="R188" t="s">
        <v>589</v>
      </c>
      <c r="S188" t="s">
        <v>590</v>
      </c>
      <c r="T188" t="s">
        <v>591</v>
      </c>
      <c r="U188" t="s">
        <v>86</v>
      </c>
      <c r="W188" t="s">
        <v>489</v>
      </c>
      <c r="X188" t="s">
        <v>312</v>
      </c>
      <c r="Y188" t="s">
        <v>86</v>
      </c>
      <c r="Z188" t="s">
        <v>86</v>
      </c>
      <c r="AC188" t="s">
        <v>64</v>
      </c>
      <c r="AD188" t="s">
        <v>42</v>
      </c>
    </row>
    <row r="189" spans="3:30" x14ac:dyDescent="0.25">
      <c r="C189" s="32" t="s">
        <v>104</v>
      </c>
      <c r="D189" s="32" t="s">
        <v>105</v>
      </c>
      <c r="E189" s="32" t="s">
        <v>592</v>
      </c>
      <c r="F189">
        <v>680</v>
      </c>
      <c r="G189" t="s">
        <v>593</v>
      </c>
      <c r="H189" t="s">
        <v>594</v>
      </c>
      <c r="I189" t="s">
        <v>595</v>
      </c>
      <c r="K189" t="s">
        <v>76</v>
      </c>
      <c r="L189" t="s">
        <v>35</v>
      </c>
      <c r="M189" t="s">
        <v>36</v>
      </c>
      <c r="N189" s="8">
        <v>45471</v>
      </c>
      <c r="O189" s="8">
        <v>45975</v>
      </c>
      <c r="P189" s="8">
        <v>45975</v>
      </c>
      <c r="Q189" t="s">
        <v>47</v>
      </c>
      <c r="R189" t="s">
        <v>596</v>
      </c>
      <c r="W189" t="s">
        <v>597</v>
      </c>
      <c r="X189" t="s">
        <v>596</v>
      </c>
      <c r="Y189" t="s">
        <v>598</v>
      </c>
      <c r="Z189" t="s">
        <v>598</v>
      </c>
      <c r="AC189" t="s">
        <v>41</v>
      </c>
      <c r="AD189" t="s">
        <v>42</v>
      </c>
    </row>
    <row r="190" spans="3:30" x14ac:dyDescent="0.25">
      <c r="C190" s="32" t="s">
        <v>104</v>
      </c>
      <c r="D190" s="32" t="s">
        <v>105</v>
      </c>
      <c r="E190" s="32" t="s">
        <v>592</v>
      </c>
      <c r="F190">
        <v>680</v>
      </c>
      <c r="G190" t="s">
        <v>593</v>
      </c>
      <c r="H190" t="s">
        <v>594</v>
      </c>
      <c r="I190" t="s">
        <v>599</v>
      </c>
      <c r="K190" t="s">
        <v>76</v>
      </c>
      <c r="L190" t="s">
        <v>35</v>
      </c>
      <c r="M190" t="s">
        <v>36</v>
      </c>
      <c r="N190" s="8">
        <v>45471</v>
      </c>
      <c r="O190" s="8">
        <v>45828</v>
      </c>
      <c r="P190" s="8">
        <v>45828</v>
      </c>
      <c r="Q190" t="s">
        <v>47</v>
      </c>
      <c r="R190" t="s">
        <v>596</v>
      </c>
      <c r="W190" t="s">
        <v>600</v>
      </c>
      <c r="X190" t="s">
        <v>596</v>
      </c>
      <c r="Y190" t="s">
        <v>57</v>
      </c>
      <c r="Z190" t="s">
        <v>57</v>
      </c>
      <c r="AC190" t="s">
        <v>41</v>
      </c>
      <c r="AD190" t="s">
        <v>42</v>
      </c>
    </row>
    <row r="191" spans="3:30" x14ac:dyDescent="0.25">
      <c r="C191" s="32" t="s">
        <v>104</v>
      </c>
      <c r="D191" s="32" t="s">
        <v>105</v>
      </c>
      <c r="E191" s="32" t="s">
        <v>592</v>
      </c>
      <c r="F191">
        <v>50</v>
      </c>
      <c r="G191" t="s">
        <v>593</v>
      </c>
      <c r="H191" t="s">
        <v>594</v>
      </c>
      <c r="I191" t="s">
        <v>601</v>
      </c>
      <c r="K191" t="s">
        <v>76</v>
      </c>
      <c r="L191" t="s">
        <v>35</v>
      </c>
      <c r="M191" t="s">
        <v>36</v>
      </c>
      <c r="N191" s="8">
        <v>45471</v>
      </c>
      <c r="O191" s="8">
        <v>45975</v>
      </c>
      <c r="P191" s="8">
        <v>45975</v>
      </c>
      <c r="Q191" t="s">
        <v>47</v>
      </c>
      <c r="Y191" t="s">
        <v>598</v>
      </c>
      <c r="Z191" t="s">
        <v>598</v>
      </c>
      <c r="AC191" t="s">
        <v>41</v>
      </c>
      <c r="AD191" t="s">
        <v>42</v>
      </c>
    </row>
    <row r="192" spans="3:30" x14ac:dyDescent="0.25">
      <c r="C192" s="32" t="s">
        <v>104</v>
      </c>
      <c r="D192" s="32" t="s">
        <v>105</v>
      </c>
      <c r="E192" s="32" t="s">
        <v>592</v>
      </c>
      <c r="F192">
        <v>50</v>
      </c>
      <c r="G192" t="s">
        <v>593</v>
      </c>
      <c r="H192" t="s">
        <v>594</v>
      </c>
      <c r="I192" t="s">
        <v>602</v>
      </c>
      <c r="K192" t="s">
        <v>76</v>
      </c>
      <c r="L192" t="s">
        <v>35</v>
      </c>
      <c r="M192" t="s">
        <v>36</v>
      </c>
      <c r="N192" s="8">
        <v>45471</v>
      </c>
      <c r="O192" s="8">
        <v>45828</v>
      </c>
      <c r="P192" s="8">
        <v>45828</v>
      </c>
      <c r="Q192" t="s">
        <v>47</v>
      </c>
      <c r="Y192" t="s">
        <v>57</v>
      </c>
      <c r="Z192" t="s">
        <v>57</v>
      </c>
      <c r="AC192" t="s">
        <v>41</v>
      </c>
      <c r="AD192" t="s">
        <v>42</v>
      </c>
    </row>
    <row r="193" spans="3:30" x14ac:dyDescent="0.25">
      <c r="C193" s="32" t="s">
        <v>104</v>
      </c>
      <c r="D193" s="32" t="s">
        <v>105</v>
      </c>
      <c r="E193" s="32" t="s">
        <v>592</v>
      </c>
      <c r="F193">
        <v>50</v>
      </c>
      <c r="G193" t="s">
        <v>593</v>
      </c>
      <c r="H193" t="s">
        <v>594</v>
      </c>
      <c r="I193" t="s">
        <v>603</v>
      </c>
      <c r="K193" t="s">
        <v>76</v>
      </c>
      <c r="L193" t="s">
        <v>35</v>
      </c>
      <c r="M193" t="s">
        <v>36</v>
      </c>
      <c r="N193" s="8">
        <v>45471</v>
      </c>
      <c r="O193" s="8">
        <v>45975</v>
      </c>
      <c r="P193" s="8">
        <v>45975</v>
      </c>
      <c r="Q193" t="s">
        <v>37</v>
      </c>
      <c r="Y193" t="s">
        <v>598</v>
      </c>
      <c r="Z193" t="s">
        <v>598</v>
      </c>
      <c r="AC193" t="s">
        <v>41</v>
      </c>
      <c r="AD193" t="s">
        <v>42</v>
      </c>
    </row>
    <row r="194" spans="3:30" x14ac:dyDescent="0.25">
      <c r="C194" s="32" t="s">
        <v>104</v>
      </c>
      <c r="D194" s="32" t="s">
        <v>105</v>
      </c>
      <c r="E194" s="32" t="s">
        <v>592</v>
      </c>
      <c r="F194">
        <v>50</v>
      </c>
      <c r="G194" t="s">
        <v>593</v>
      </c>
      <c r="H194" t="s">
        <v>594</v>
      </c>
      <c r="I194" t="s">
        <v>604</v>
      </c>
      <c r="K194" t="s">
        <v>76</v>
      </c>
      <c r="L194" t="s">
        <v>35</v>
      </c>
      <c r="M194" t="s">
        <v>36</v>
      </c>
      <c r="N194" s="8">
        <v>45471</v>
      </c>
      <c r="O194" s="8">
        <v>45828</v>
      </c>
      <c r="P194" s="8">
        <v>45828</v>
      </c>
      <c r="Q194" t="s">
        <v>37</v>
      </c>
      <c r="Y194" t="s">
        <v>57</v>
      </c>
      <c r="Z194" t="s">
        <v>57</v>
      </c>
      <c r="AC194" t="s">
        <v>41</v>
      </c>
      <c r="AD194" t="s">
        <v>42</v>
      </c>
    </row>
    <row r="195" spans="3:30" x14ac:dyDescent="0.25">
      <c r="C195" s="32" t="s">
        <v>104</v>
      </c>
      <c r="D195" s="32" t="s">
        <v>105</v>
      </c>
      <c r="E195" s="32" t="s">
        <v>592</v>
      </c>
      <c r="F195">
        <v>720</v>
      </c>
      <c r="G195" t="s">
        <v>605</v>
      </c>
      <c r="H195" t="s">
        <v>606</v>
      </c>
      <c r="I195" t="s">
        <v>607</v>
      </c>
      <c r="K195" t="s">
        <v>76</v>
      </c>
      <c r="L195" t="s">
        <v>35</v>
      </c>
      <c r="M195" t="s">
        <v>36</v>
      </c>
      <c r="N195" s="8">
        <v>45471</v>
      </c>
      <c r="O195" s="8">
        <v>45828</v>
      </c>
      <c r="P195" s="8">
        <v>45828</v>
      </c>
      <c r="Q195" t="s">
        <v>127</v>
      </c>
      <c r="R195" t="s">
        <v>608</v>
      </c>
      <c r="S195" t="s">
        <v>609</v>
      </c>
      <c r="T195" t="s">
        <v>610</v>
      </c>
      <c r="U195" t="s">
        <v>57</v>
      </c>
      <c r="W195" t="s">
        <v>56</v>
      </c>
      <c r="Y195" t="s">
        <v>57</v>
      </c>
      <c r="Z195" t="s">
        <v>57</v>
      </c>
      <c r="AC195" t="s">
        <v>41</v>
      </c>
      <c r="AD195" t="s">
        <v>42</v>
      </c>
    </row>
    <row r="196" spans="3:30" x14ac:dyDescent="0.25">
      <c r="C196" s="32" t="s">
        <v>104</v>
      </c>
      <c r="D196" s="32" t="s">
        <v>105</v>
      </c>
      <c r="E196" s="32" t="s">
        <v>592</v>
      </c>
      <c r="F196">
        <v>720</v>
      </c>
      <c r="G196" t="s">
        <v>605</v>
      </c>
      <c r="H196" t="s">
        <v>606</v>
      </c>
      <c r="I196" t="s">
        <v>611</v>
      </c>
      <c r="K196" t="s">
        <v>76</v>
      </c>
      <c r="L196" t="s">
        <v>35</v>
      </c>
      <c r="M196" t="s">
        <v>36</v>
      </c>
      <c r="N196" s="8">
        <v>45471</v>
      </c>
      <c r="O196" s="8">
        <v>45805</v>
      </c>
      <c r="P196" s="8">
        <v>45805</v>
      </c>
      <c r="Q196" t="s">
        <v>47</v>
      </c>
      <c r="R196" t="s">
        <v>521</v>
      </c>
      <c r="S196" t="s">
        <v>612</v>
      </c>
      <c r="T196" t="s">
        <v>612</v>
      </c>
      <c r="U196" t="s">
        <v>40</v>
      </c>
      <c r="Y196" t="s">
        <v>241</v>
      </c>
      <c r="Z196" t="s">
        <v>241</v>
      </c>
      <c r="AC196" t="s">
        <v>41</v>
      </c>
      <c r="AD196" t="s">
        <v>42</v>
      </c>
    </row>
    <row r="197" spans="3:30" x14ac:dyDescent="0.25">
      <c r="C197" s="32" t="s">
        <v>104</v>
      </c>
      <c r="D197" s="32" t="s">
        <v>105</v>
      </c>
      <c r="E197" s="32" t="s">
        <v>592</v>
      </c>
      <c r="F197">
        <v>720</v>
      </c>
      <c r="G197" t="s">
        <v>605</v>
      </c>
      <c r="H197" t="s">
        <v>606</v>
      </c>
      <c r="I197" t="s">
        <v>613</v>
      </c>
      <c r="K197" t="s">
        <v>76</v>
      </c>
      <c r="L197" t="s">
        <v>35</v>
      </c>
      <c r="M197" t="s">
        <v>36</v>
      </c>
      <c r="N197" s="8">
        <v>45471</v>
      </c>
      <c r="O197" s="8">
        <v>45814</v>
      </c>
      <c r="P197" s="8">
        <v>45814</v>
      </c>
      <c r="Q197" t="s">
        <v>127</v>
      </c>
      <c r="R197" t="s">
        <v>608</v>
      </c>
      <c r="S197" t="s">
        <v>614</v>
      </c>
      <c r="T197" t="s">
        <v>615</v>
      </c>
      <c r="U197" t="s">
        <v>40</v>
      </c>
      <c r="W197" t="s">
        <v>86</v>
      </c>
      <c r="Y197" t="s">
        <v>86</v>
      </c>
      <c r="Z197" t="s">
        <v>86</v>
      </c>
      <c r="AC197" t="s">
        <v>41</v>
      </c>
      <c r="AD197" t="s">
        <v>42</v>
      </c>
    </row>
    <row r="198" spans="3:30" x14ac:dyDescent="0.25">
      <c r="C198" s="32" t="s">
        <v>104</v>
      </c>
      <c r="D198" s="32" t="s">
        <v>105</v>
      </c>
      <c r="E198" s="32" t="s">
        <v>592</v>
      </c>
      <c r="F198">
        <v>720</v>
      </c>
      <c r="G198" t="s">
        <v>605</v>
      </c>
      <c r="H198" t="s">
        <v>606</v>
      </c>
      <c r="I198" t="s">
        <v>616</v>
      </c>
      <c r="K198" t="s">
        <v>76</v>
      </c>
      <c r="L198" t="s">
        <v>35</v>
      </c>
      <c r="M198" t="s">
        <v>36</v>
      </c>
      <c r="N198" s="8">
        <v>45471</v>
      </c>
      <c r="O198" s="8">
        <v>45821</v>
      </c>
      <c r="P198" s="8">
        <v>45821</v>
      </c>
      <c r="Q198" t="s">
        <v>127</v>
      </c>
      <c r="R198" t="s">
        <v>608</v>
      </c>
      <c r="S198" t="s">
        <v>617</v>
      </c>
      <c r="T198" t="s">
        <v>618</v>
      </c>
      <c r="U198" t="s">
        <v>86</v>
      </c>
      <c r="W198" t="s">
        <v>87</v>
      </c>
      <c r="Y198" t="s">
        <v>87</v>
      </c>
      <c r="Z198" t="s">
        <v>87</v>
      </c>
      <c r="AC198" t="s">
        <v>41</v>
      </c>
      <c r="AD198" t="s">
        <v>42</v>
      </c>
    </row>
    <row r="199" spans="3:30" x14ac:dyDescent="0.25">
      <c r="C199" s="32" t="s">
        <v>104</v>
      </c>
      <c r="D199" s="32" t="s">
        <v>105</v>
      </c>
      <c r="E199" s="32" t="s">
        <v>592</v>
      </c>
      <c r="F199">
        <v>720</v>
      </c>
      <c r="G199" t="s">
        <v>605</v>
      </c>
      <c r="H199" t="s">
        <v>606</v>
      </c>
      <c r="I199" t="s">
        <v>619</v>
      </c>
      <c r="K199" t="s">
        <v>76</v>
      </c>
      <c r="L199" t="s">
        <v>35</v>
      </c>
      <c r="M199" t="s">
        <v>36</v>
      </c>
      <c r="N199" s="8">
        <v>45471</v>
      </c>
      <c r="O199" s="8">
        <v>45828</v>
      </c>
      <c r="P199" s="8">
        <v>45828</v>
      </c>
      <c r="Q199" t="s">
        <v>127</v>
      </c>
      <c r="R199" t="s">
        <v>608</v>
      </c>
      <c r="S199" t="s">
        <v>620</v>
      </c>
      <c r="T199" t="s">
        <v>621</v>
      </c>
      <c r="U199" t="s">
        <v>87</v>
      </c>
      <c r="W199" t="s">
        <v>57</v>
      </c>
      <c r="Y199" t="s">
        <v>57</v>
      </c>
      <c r="Z199" t="s">
        <v>57</v>
      </c>
      <c r="AC199" t="s">
        <v>41</v>
      </c>
      <c r="AD199" t="s">
        <v>42</v>
      </c>
    </row>
    <row r="200" spans="3:30" x14ac:dyDescent="0.25">
      <c r="C200" s="32" t="s">
        <v>104</v>
      </c>
      <c r="D200" s="32" t="s">
        <v>105</v>
      </c>
      <c r="E200" s="32" t="s">
        <v>592</v>
      </c>
      <c r="F200">
        <v>50</v>
      </c>
      <c r="G200" t="s">
        <v>605</v>
      </c>
      <c r="H200" t="s">
        <v>606</v>
      </c>
      <c r="I200" t="s">
        <v>622</v>
      </c>
      <c r="K200" t="s">
        <v>76</v>
      </c>
      <c r="L200" t="s">
        <v>35</v>
      </c>
      <c r="M200" t="s">
        <v>36</v>
      </c>
      <c r="N200" s="8">
        <v>45471</v>
      </c>
      <c r="O200" s="8">
        <v>45828</v>
      </c>
      <c r="P200" s="8">
        <v>45828</v>
      </c>
      <c r="Q200" t="s">
        <v>47</v>
      </c>
      <c r="Y200" t="s">
        <v>57</v>
      </c>
      <c r="Z200" t="s">
        <v>57</v>
      </c>
      <c r="AC200" t="s">
        <v>41</v>
      </c>
      <c r="AD200" t="s">
        <v>42</v>
      </c>
    </row>
    <row r="201" spans="3:30" x14ac:dyDescent="0.25">
      <c r="C201" s="32" t="s">
        <v>104</v>
      </c>
      <c r="D201" s="32" t="s">
        <v>105</v>
      </c>
      <c r="E201" s="32" t="s">
        <v>592</v>
      </c>
      <c r="F201">
        <v>50</v>
      </c>
      <c r="G201" t="s">
        <v>605</v>
      </c>
      <c r="H201" t="s">
        <v>606</v>
      </c>
      <c r="I201" t="s">
        <v>623</v>
      </c>
      <c r="K201" t="s">
        <v>76</v>
      </c>
      <c r="L201" t="s">
        <v>35</v>
      </c>
      <c r="M201" t="s">
        <v>36</v>
      </c>
      <c r="N201" s="8">
        <v>45471</v>
      </c>
      <c r="O201" s="8">
        <v>45805</v>
      </c>
      <c r="P201" s="8">
        <v>45805</v>
      </c>
      <c r="Q201" t="s">
        <v>47</v>
      </c>
      <c r="Y201" t="s">
        <v>241</v>
      </c>
      <c r="Z201" t="s">
        <v>241</v>
      </c>
      <c r="AC201" t="s">
        <v>41</v>
      </c>
      <c r="AD201" t="s">
        <v>42</v>
      </c>
    </row>
    <row r="202" spans="3:30" x14ac:dyDescent="0.25">
      <c r="C202" s="32" t="s">
        <v>104</v>
      </c>
      <c r="D202" s="32" t="s">
        <v>105</v>
      </c>
      <c r="E202" s="32" t="s">
        <v>592</v>
      </c>
      <c r="F202">
        <v>50</v>
      </c>
      <c r="G202" t="s">
        <v>605</v>
      </c>
      <c r="H202" t="s">
        <v>606</v>
      </c>
      <c r="I202" t="s">
        <v>624</v>
      </c>
      <c r="K202" t="s">
        <v>76</v>
      </c>
      <c r="L202" t="s">
        <v>35</v>
      </c>
      <c r="M202" t="s">
        <v>36</v>
      </c>
      <c r="N202" s="8">
        <v>45471</v>
      </c>
      <c r="O202" s="8">
        <v>45805</v>
      </c>
      <c r="P202" s="8">
        <v>45805</v>
      </c>
      <c r="Q202" t="s">
        <v>47</v>
      </c>
      <c r="Y202" t="s">
        <v>241</v>
      </c>
      <c r="Z202" t="s">
        <v>241</v>
      </c>
      <c r="AC202" t="s">
        <v>41</v>
      </c>
      <c r="AD202" t="s">
        <v>42</v>
      </c>
    </row>
    <row r="203" spans="3:30" x14ac:dyDescent="0.25">
      <c r="C203" s="32" t="s">
        <v>104</v>
      </c>
      <c r="D203" s="32" t="s">
        <v>105</v>
      </c>
      <c r="E203" s="32" t="s">
        <v>592</v>
      </c>
      <c r="F203">
        <v>50</v>
      </c>
      <c r="G203" t="s">
        <v>605</v>
      </c>
      <c r="H203" t="s">
        <v>606</v>
      </c>
      <c r="I203" t="s">
        <v>625</v>
      </c>
      <c r="K203" t="s">
        <v>76</v>
      </c>
      <c r="L203" t="s">
        <v>35</v>
      </c>
      <c r="M203" t="s">
        <v>36</v>
      </c>
      <c r="N203" s="8">
        <v>45471</v>
      </c>
      <c r="O203" s="8">
        <v>45814</v>
      </c>
      <c r="P203" s="8">
        <v>45814</v>
      </c>
      <c r="Q203" t="s">
        <v>47</v>
      </c>
      <c r="Y203" t="s">
        <v>86</v>
      </c>
      <c r="Z203" t="s">
        <v>86</v>
      </c>
      <c r="AC203" t="s">
        <v>41</v>
      </c>
      <c r="AD203" t="s">
        <v>42</v>
      </c>
    </row>
    <row r="204" spans="3:30" x14ac:dyDescent="0.25">
      <c r="C204" s="32" t="s">
        <v>104</v>
      </c>
      <c r="D204" s="32" t="s">
        <v>105</v>
      </c>
      <c r="E204" s="32" t="s">
        <v>592</v>
      </c>
      <c r="F204">
        <v>50</v>
      </c>
      <c r="G204" t="s">
        <v>605</v>
      </c>
      <c r="H204" t="s">
        <v>606</v>
      </c>
      <c r="I204" t="s">
        <v>626</v>
      </c>
      <c r="K204" t="s">
        <v>76</v>
      </c>
      <c r="L204" t="s">
        <v>35</v>
      </c>
      <c r="M204" t="s">
        <v>36</v>
      </c>
      <c r="N204" s="8">
        <v>45471</v>
      </c>
      <c r="O204" s="8">
        <v>45821</v>
      </c>
      <c r="P204" s="8">
        <v>45821</v>
      </c>
      <c r="Q204" t="s">
        <v>47</v>
      </c>
      <c r="Y204" t="s">
        <v>87</v>
      </c>
      <c r="Z204" t="s">
        <v>87</v>
      </c>
      <c r="AC204" t="s">
        <v>41</v>
      </c>
      <c r="AD204" t="s">
        <v>42</v>
      </c>
    </row>
    <row r="205" spans="3:30" x14ac:dyDescent="0.25">
      <c r="C205" s="32" t="s">
        <v>104</v>
      </c>
      <c r="D205" s="32" t="s">
        <v>105</v>
      </c>
      <c r="E205" s="32" t="s">
        <v>592</v>
      </c>
      <c r="F205">
        <v>50</v>
      </c>
      <c r="G205" t="s">
        <v>605</v>
      </c>
      <c r="H205" t="s">
        <v>606</v>
      </c>
      <c r="I205" t="s">
        <v>627</v>
      </c>
      <c r="K205" t="s">
        <v>76</v>
      </c>
      <c r="L205" t="s">
        <v>35</v>
      </c>
      <c r="M205" t="s">
        <v>36</v>
      </c>
      <c r="N205" s="8">
        <v>45471</v>
      </c>
      <c r="O205" s="8">
        <v>45828</v>
      </c>
      <c r="P205" s="8">
        <v>45828</v>
      </c>
      <c r="Q205" t="s">
        <v>37</v>
      </c>
      <c r="Y205" t="s">
        <v>57</v>
      </c>
      <c r="Z205" t="s">
        <v>57</v>
      </c>
      <c r="AC205" t="s">
        <v>41</v>
      </c>
      <c r="AD205" t="s">
        <v>42</v>
      </c>
    </row>
    <row r="206" spans="3:30" x14ac:dyDescent="0.25">
      <c r="C206" s="32" t="s">
        <v>104</v>
      </c>
      <c r="D206" s="32" t="s">
        <v>105</v>
      </c>
      <c r="E206" s="32" t="s">
        <v>592</v>
      </c>
      <c r="F206">
        <v>50</v>
      </c>
      <c r="G206" t="s">
        <v>605</v>
      </c>
      <c r="H206" t="s">
        <v>606</v>
      </c>
      <c r="I206" t="s">
        <v>628</v>
      </c>
      <c r="K206" t="s">
        <v>76</v>
      </c>
      <c r="L206" t="s">
        <v>35</v>
      </c>
      <c r="M206" t="s">
        <v>36</v>
      </c>
      <c r="N206" s="8">
        <v>45471</v>
      </c>
      <c r="O206" s="8">
        <v>45805</v>
      </c>
      <c r="P206" s="8">
        <v>45805</v>
      </c>
      <c r="Q206" t="s">
        <v>37</v>
      </c>
      <c r="Y206" t="s">
        <v>241</v>
      </c>
      <c r="Z206" t="s">
        <v>241</v>
      </c>
      <c r="AC206" t="s">
        <v>41</v>
      </c>
      <c r="AD206" t="s">
        <v>42</v>
      </c>
    </row>
    <row r="207" spans="3:30" x14ac:dyDescent="0.25">
      <c r="C207" s="32" t="s">
        <v>104</v>
      </c>
      <c r="D207" s="32" t="s">
        <v>105</v>
      </c>
      <c r="E207" s="32" t="s">
        <v>592</v>
      </c>
      <c r="F207">
        <v>50</v>
      </c>
      <c r="G207" t="s">
        <v>605</v>
      </c>
      <c r="H207" t="s">
        <v>606</v>
      </c>
      <c r="I207" t="s">
        <v>629</v>
      </c>
      <c r="K207" t="s">
        <v>76</v>
      </c>
      <c r="L207" t="s">
        <v>35</v>
      </c>
      <c r="M207" t="s">
        <v>36</v>
      </c>
      <c r="N207" s="8">
        <v>45471</v>
      </c>
      <c r="O207" s="8">
        <v>45805</v>
      </c>
      <c r="P207" s="8">
        <v>45805</v>
      </c>
      <c r="Q207" t="s">
        <v>37</v>
      </c>
      <c r="Y207" t="s">
        <v>241</v>
      </c>
      <c r="Z207" t="s">
        <v>241</v>
      </c>
      <c r="AC207" t="s">
        <v>41</v>
      </c>
      <c r="AD207" t="s">
        <v>42</v>
      </c>
    </row>
    <row r="208" spans="3:30" x14ac:dyDescent="0.25">
      <c r="C208" s="32" t="s">
        <v>104</v>
      </c>
      <c r="D208" s="32" t="s">
        <v>105</v>
      </c>
      <c r="E208" s="32" t="s">
        <v>592</v>
      </c>
      <c r="F208">
        <v>50</v>
      </c>
      <c r="G208" t="s">
        <v>605</v>
      </c>
      <c r="H208" t="s">
        <v>606</v>
      </c>
      <c r="I208" t="s">
        <v>630</v>
      </c>
      <c r="K208" t="s">
        <v>76</v>
      </c>
      <c r="L208" t="s">
        <v>35</v>
      </c>
      <c r="M208" t="s">
        <v>36</v>
      </c>
      <c r="N208" s="8">
        <v>45471</v>
      </c>
      <c r="O208" s="8">
        <v>45814</v>
      </c>
      <c r="P208" s="8">
        <v>45814</v>
      </c>
      <c r="Q208" t="s">
        <v>37</v>
      </c>
      <c r="Y208" t="s">
        <v>86</v>
      </c>
      <c r="Z208" t="s">
        <v>86</v>
      </c>
      <c r="AC208" t="s">
        <v>41</v>
      </c>
      <c r="AD208" t="s">
        <v>42</v>
      </c>
    </row>
    <row r="209" spans="3:30" x14ac:dyDescent="0.25">
      <c r="C209" s="32" t="s">
        <v>104</v>
      </c>
      <c r="D209" s="32" t="s">
        <v>105</v>
      </c>
      <c r="E209" s="32" t="s">
        <v>592</v>
      </c>
      <c r="F209">
        <v>50</v>
      </c>
      <c r="G209" t="s">
        <v>605</v>
      </c>
      <c r="H209" t="s">
        <v>606</v>
      </c>
      <c r="I209" t="s">
        <v>631</v>
      </c>
      <c r="K209" t="s">
        <v>76</v>
      </c>
      <c r="L209" t="s">
        <v>35</v>
      </c>
      <c r="M209" t="s">
        <v>36</v>
      </c>
      <c r="N209" s="8">
        <v>45471</v>
      </c>
      <c r="O209" s="8">
        <v>45821</v>
      </c>
      <c r="P209" s="8">
        <v>45821</v>
      </c>
      <c r="Q209" t="s">
        <v>37</v>
      </c>
      <c r="Y209" t="s">
        <v>87</v>
      </c>
      <c r="Z209" t="s">
        <v>87</v>
      </c>
      <c r="AC209" t="s">
        <v>41</v>
      </c>
      <c r="AD209" t="s">
        <v>42</v>
      </c>
    </row>
    <row r="210" spans="3:30" x14ac:dyDescent="0.25">
      <c r="C210" s="32" t="s">
        <v>632</v>
      </c>
      <c r="D210" s="32" t="s">
        <v>632</v>
      </c>
      <c r="E210" s="32" t="s">
        <v>632</v>
      </c>
      <c r="F210">
        <v>900</v>
      </c>
      <c r="G210" t="s">
        <v>633</v>
      </c>
      <c r="H210" t="s">
        <v>634</v>
      </c>
      <c r="I210" t="s">
        <v>635</v>
      </c>
      <c r="K210" t="s">
        <v>340</v>
      </c>
      <c r="L210" t="s">
        <v>35</v>
      </c>
      <c r="M210" t="s">
        <v>36</v>
      </c>
      <c r="N210" s="8">
        <v>45722</v>
      </c>
      <c r="O210" s="8">
        <v>45805</v>
      </c>
      <c r="P210" s="8">
        <v>45805</v>
      </c>
      <c r="Q210" t="s">
        <v>37</v>
      </c>
      <c r="R210" t="s">
        <v>205</v>
      </c>
      <c r="S210" t="s">
        <v>636</v>
      </c>
      <c r="T210" t="s">
        <v>637</v>
      </c>
      <c r="W210" t="s">
        <v>39</v>
      </c>
      <c r="Y210" t="s">
        <v>241</v>
      </c>
      <c r="Z210" t="s">
        <v>241</v>
      </c>
      <c r="AC210" t="s">
        <v>41</v>
      </c>
      <c r="AD210" t="s">
        <v>42</v>
      </c>
    </row>
    <row r="211" spans="3:30" x14ac:dyDescent="0.25">
      <c r="C211" s="32" t="s">
        <v>198</v>
      </c>
      <c r="D211" s="32" t="s">
        <v>638</v>
      </c>
      <c r="E211" s="32" t="s">
        <v>639</v>
      </c>
      <c r="F211">
        <v>900</v>
      </c>
      <c r="G211" t="s">
        <v>640</v>
      </c>
      <c r="H211" t="s">
        <v>641</v>
      </c>
      <c r="I211" t="s">
        <v>642</v>
      </c>
      <c r="K211" t="s">
        <v>204</v>
      </c>
      <c r="L211" t="s">
        <v>35</v>
      </c>
      <c r="M211" t="s">
        <v>36</v>
      </c>
      <c r="N211" s="8">
        <v>45770</v>
      </c>
      <c r="O211" s="8">
        <v>45870</v>
      </c>
      <c r="P211" s="8">
        <v>45870</v>
      </c>
      <c r="Q211" t="s">
        <v>47</v>
      </c>
      <c r="Y211" t="s">
        <v>477</v>
      </c>
      <c r="Z211" t="s">
        <v>477</v>
      </c>
      <c r="AC211" t="s">
        <v>41</v>
      </c>
      <c r="AD211" t="s">
        <v>42</v>
      </c>
    </row>
    <row r="212" spans="3:30" x14ac:dyDescent="0.25">
      <c r="F212">
        <v>625</v>
      </c>
      <c r="G212" t="s">
        <v>643</v>
      </c>
      <c r="H212" t="s">
        <v>644</v>
      </c>
      <c r="I212" t="s">
        <v>645</v>
      </c>
      <c r="K212" t="s">
        <v>204</v>
      </c>
      <c r="L212" t="s">
        <v>35</v>
      </c>
      <c r="M212" t="s">
        <v>36</v>
      </c>
      <c r="N212" s="8">
        <v>45798</v>
      </c>
      <c r="O212" s="8"/>
      <c r="P212" s="8"/>
      <c r="Q212" t="s">
        <v>47</v>
      </c>
      <c r="AC212" t="s">
        <v>41</v>
      </c>
      <c r="AD212" t="s">
        <v>42</v>
      </c>
    </row>
    <row r="213" spans="3:30" x14ac:dyDescent="0.25">
      <c r="F213">
        <v>625</v>
      </c>
      <c r="G213" t="s">
        <v>643</v>
      </c>
      <c r="H213" t="s">
        <v>644</v>
      </c>
      <c r="I213" t="s">
        <v>646</v>
      </c>
      <c r="K213" t="s">
        <v>204</v>
      </c>
      <c r="L213" t="s">
        <v>35</v>
      </c>
      <c r="M213" t="s">
        <v>36</v>
      </c>
      <c r="N213" s="8">
        <v>45798</v>
      </c>
      <c r="O213" s="8"/>
      <c r="P213" s="8"/>
      <c r="Q213" t="s">
        <v>47</v>
      </c>
      <c r="AC213" t="s">
        <v>41</v>
      </c>
      <c r="AD213" t="s">
        <v>42</v>
      </c>
    </row>
    <row r="214" spans="3:30" x14ac:dyDescent="0.25">
      <c r="C214" s="32" t="s">
        <v>28</v>
      </c>
      <c r="D214" s="32" t="s">
        <v>79</v>
      </c>
      <c r="E214" s="32" t="s">
        <v>647</v>
      </c>
      <c r="F214">
        <v>2821</v>
      </c>
      <c r="G214" t="s">
        <v>648</v>
      </c>
      <c r="H214" t="s">
        <v>649</v>
      </c>
      <c r="I214" t="s">
        <v>650</v>
      </c>
      <c r="K214" t="s">
        <v>194</v>
      </c>
      <c r="L214" t="s">
        <v>35</v>
      </c>
      <c r="M214" t="s">
        <v>36</v>
      </c>
      <c r="N214" s="8">
        <v>45747</v>
      </c>
      <c r="O214" s="8">
        <v>45835</v>
      </c>
      <c r="P214" s="8">
        <v>45835</v>
      </c>
      <c r="Q214" t="s">
        <v>47</v>
      </c>
      <c r="R214" t="s">
        <v>651</v>
      </c>
      <c r="X214" t="s">
        <v>652</v>
      </c>
      <c r="Y214" t="s">
        <v>111</v>
      </c>
      <c r="Z214" t="s">
        <v>111</v>
      </c>
      <c r="AC214" t="s">
        <v>41</v>
      </c>
      <c r="AD214" t="s">
        <v>42</v>
      </c>
    </row>
    <row r="215" spans="3:30" x14ac:dyDescent="0.25">
      <c r="C215" s="32" t="s">
        <v>28</v>
      </c>
      <c r="D215" s="32" t="s">
        <v>79</v>
      </c>
      <c r="E215" s="32" t="s">
        <v>647</v>
      </c>
      <c r="F215">
        <v>2821</v>
      </c>
      <c r="G215" t="s">
        <v>648</v>
      </c>
      <c r="H215" t="s">
        <v>649</v>
      </c>
      <c r="I215" t="s">
        <v>653</v>
      </c>
      <c r="K215" t="s">
        <v>194</v>
      </c>
      <c r="L215" t="s">
        <v>35</v>
      </c>
      <c r="M215" t="s">
        <v>36</v>
      </c>
      <c r="N215" s="8">
        <v>45747</v>
      </c>
      <c r="O215" s="8">
        <v>45835</v>
      </c>
      <c r="P215" s="8">
        <v>45835</v>
      </c>
      <c r="Q215" t="s">
        <v>47</v>
      </c>
      <c r="R215" t="s">
        <v>651</v>
      </c>
      <c r="X215" t="s">
        <v>652</v>
      </c>
      <c r="Y215" t="s">
        <v>111</v>
      </c>
      <c r="Z215" t="s">
        <v>111</v>
      </c>
      <c r="AC215" t="s">
        <v>41</v>
      </c>
      <c r="AD215" t="s">
        <v>42</v>
      </c>
    </row>
    <row r="216" spans="3:30" x14ac:dyDescent="0.25">
      <c r="C216" s="32" t="s">
        <v>28</v>
      </c>
      <c r="D216" s="32" t="s">
        <v>79</v>
      </c>
      <c r="E216" s="32" t="s">
        <v>647</v>
      </c>
      <c r="F216">
        <v>5956</v>
      </c>
      <c r="G216" t="s">
        <v>648</v>
      </c>
      <c r="H216" t="s">
        <v>649</v>
      </c>
      <c r="I216" t="s">
        <v>654</v>
      </c>
      <c r="K216" t="s">
        <v>194</v>
      </c>
      <c r="L216" t="s">
        <v>35</v>
      </c>
      <c r="M216" t="s">
        <v>36</v>
      </c>
      <c r="N216" s="8">
        <v>45747</v>
      </c>
      <c r="O216" s="8">
        <v>45901</v>
      </c>
      <c r="P216" s="8">
        <v>45901</v>
      </c>
      <c r="Q216" t="s">
        <v>47</v>
      </c>
      <c r="R216" t="s">
        <v>651</v>
      </c>
      <c r="X216" t="s">
        <v>652</v>
      </c>
      <c r="Y216" t="s">
        <v>655</v>
      </c>
      <c r="Z216" t="s">
        <v>655</v>
      </c>
      <c r="AC216" t="s">
        <v>41</v>
      </c>
      <c r="AD216" t="s">
        <v>42</v>
      </c>
    </row>
    <row r="217" spans="3:30" x14ac:dyDescent="0.25">
      <c r="C217" s="32" t="s">
        <v>28</v>
      </c>
      <c r="D217" s="32" t="s">
        <v>79</v>
      </c>
      <c r="E217" s="32" t="s">
        <v>647</v>
      </c>
      <c r="F217">
        <v>5956</v>
      </c>
      <c r="G217" t="s">
        <v>648</v>
      </c>
      <c r="H217" t="s">
        <v>649</v>
      </c>
      <c r="I217" t="s">
        <v>656</v>
      </c>
      <c r="K217" t="s">
        <v>194</v>
      </c>
      <c r="L217" t="s">
        <v>35</v>
      </c>
      <c r="M217" t="s">
        <v>36</v>
      </c>
      <c r="N217" s="8">
        <v>45747</v>
      </c>
      <c r="O217" s="8">
        <v>45901</v>
      </c>
      <c r="P217" s="8">
        <v>45901</v>
      </c>
      <c r="Q217" t="s">
        <v>47</v>
      </c>
      <c r="R217" t="s">
        <v>651</v>
      </c>
      <c r="W217" t="s">
        <v>657</v>
      </c>
      <c r="X217" t="s">
        <v>652</v>
      </c>
      <c r="Y217" t="s">
        <v>655</v>
      </c>
      <c r="Z217" t="s">
        <v>655</v>
      </c>
      <c r="AC217" t="s">
        <v>41</v>
      </c>
      <c r="AD217" t="s">
        <v>42</v>
      </c>
    </row>
    <row r="218" spans="3:30" x14ac:dyDescent="0.25">
      <c r="C218" s="32" t="s">
        <v>28</v>
      </c>
      <c r="D218" s="32" t="s">
        <v>79</v>
      </c>
      <c r="E218" s="32" t="s">
        <v>647</v>
      </c>
      <c r="F218">
        <v>5655</v>
      </c>
      <c r="G218" t="s">
        <v>648</v>
      </c>
      <c r="H218" t="s">
        <v>649</v>
      </c>
      <c r="I218" t="s">
        <v>658</v>
      </c>
      <c r="K218" t="s">
        <v>194</v>
      </c>
      <c r="L218" t="s">
        <v>35</v>
      </c>
      <c r="M218" t="s">
        <v>36</v>
      </c>
      <c r="N218" s="8">
        <v>45747</v>
      </c>
      <c r="O218" s="8">
        <v>45901</v>
      </c>
      <c r="P218" s="8">
        <v>45901</v>
      </c>
      <c r="Q218" t="s">
        <v>47</v>
      </c>
      <c r="R218" t="s">
        <v>651</v>
      </c>
      <c r="X218" t="s">
        <v>652</v>
      </c>
      <c r="Y218" t="s">
        <v>655</v>
      </c>
      <c r="Z218" t="s">
        <v>655</v>
      </c>
      <c r="AC218" t="s">
        <v>41</v>
      </c>
      <c r="AD218" t="s">
        <v>42</v>
      </c>
    </row>
    <row r="219" spans="3:30" x14ac:dyDescent="0.25">
      <c r="C219" s="32" t="s">
        <v>28</v>
      </c>
      <c r="D219" s="32" t="s">
        <v>79</v>
      </c>
      <c r="E219" s="32" t="s">
        <v>647</v>
      </c>
      <c r="F219">
        <v>5655</v>
      </c>
      <c r="G219" t="s">
        <v>648</v>
      </c>
      <c r="H219" t="s">
        <v>649</v>
      </c>
      <c r="I219" t="s">
        <v>659</v>
      </c>
      <c r="K219" t="s">
        <v>194</v>
      </c>
      <c r="L219" t="s">
        <v>35</v>
      </c>
      <c r="M219" t="s">
        <v>36</v>
      </c>
      <c r="N219" s="8">
        <v>45747</v>
      </c>
      <c r="O219" s="8">
        <v>45901</v>
      </c>
      <c r="P219" s="8">
        <v>45901</v>
      </c>
      <c r="Q219" t="s">
        <v>47</v>
      </c>
      <c r="R219" t="s">
        <v>651</v>
      </c>
      <c r="X219" t="s">
        <v>652</v>
      </c>
      <c r="Y219" t="s">
        <v>655</v>
      </c>
      <c r="Z219" t="s">
        <v>655</v>
      </c>
      <c r="AC219" t="s">
        <v>41</v>
      </c>
      <c r="AD219" t="s">
        <v>42</v>
      </c>
    </row>
    <row r="220" spans="3:30" x14ac:dyDescent="0.25">
      <c r="C220" s="32" t="s">
        <v>28</v>
      </c>
      <c r="D220" s="32" t="s">
        <v>79</v>
      </c>
      <c r="E220" s="32" t="s">
        <v>647</v>
      </c>
      <c r="F220">
        <v>5581</v>
      </c>
      <c r="G220" t="s">
        <v>648</v>
      </c>
      <c r="H220" t="s">
        <v>649</v>
      </c>
      <c r="I220" t="s">
        <v>660</v>
      </c>
      <c r="K220" t="s">
        <v>194</v>
      </c>
      <c r="L220" t="s">
        <v>35</v>
      </c>
      <c r="M220" t="s">
        <v>36</v>
      </c>
      <c r="N220" s="8">
        <v>45747</v>
      </c>
      <c r="O220" s="8">
        <v>45901</v>
      </c>
      <c r="P220" s="8">
        <v>45901</v>
      </c>
      <c r="Q220" t="s">
        <v>47</v>
      </c>
      <c r="R220" t="s">
        <v>651</v>
      </c>
      <c r="X220" t="s">
        <v>652</v>
      </c>
      <c r="Y220" t="s">
        <v>655</v>
      </c>
      <c r="Z220" t="s">
        <v>655</v>
      </c>
      <c r="AC220" t="s">
        <v>41</v>
      </c>
      <c r="AD220" t="s">
        <v>42</v>
      </c>
    </row>
    <row r="221" spans="3:30" x14ac:dyDescent="0.25">
      <c r="C221" s="32" t="s">
        <v>28</v>
      </c>
      <c r="D221" s="32" t="s">
        <v>79</v>
      </c>
      <c r="E221" s="32" t="s">
        <v>647</v>
      </c>
      <c r="F221">
        <v>5581</v>
      </c>
      <c r="G221" t="s">
        <v>648</v>
      </c>
      <c r="H221" t="s">
        <v>649</v>
      </c>
      <c r="I221" t="s">
        <v>661</v>
      </c>
      <c r="K221" t="s">
        <v>194</v>
      </c>
      <c r="L221" t="s">
        <v>35</v>
      </c>
      <c r="M221" t="s">
        <v>36</v>
      </c>
      <c r="N221" s="8">
        <v>45747</v>
      </c>
      <c r="O221" s="8">
        <v>45901</v>
      </c>
      <c r="P221" s="8">
        <v>45901</v>
      </c>
      <c r="Q221" t="s">
        <v>47</v>
      </c>
      <c r="R221" t="s">
        <v>651</v>
      </c>
      <c r="X221" t="s">
        <v>652</v>
      </c>
      <c r="Y221" t="s">
        <v>655</v>
      </c>
      <c r="Z221" t="s">
        <v>655</v>
      </c>
      <c r="AC221" t="s">
        <v>41</v>
      </c>
      <c r="AD221" t="s">
        <v>42</v>
      </c>
    </row>
    <row r="222" spans="3:30" x14ac:dyDescent="0.25">
      <c r="C222" s="32" t="s">
        <v>318</v>
      </c>
      <c r="D222" s="32" t="s">
        <v>318</v>
      </c>
      <c r="F222">
        <v>3428</v>
      </c>
      <c r="G222" t="s">
        <v>648</v>
      </c>
      <c r="H222" t="s">
        <v>649</v>
      </c>
      <c r="I222" t="s">
        <v>662</v>
      </c>
      <c r="K222" t="s">
        <v>194</v>
      </c>
      <c r="L222" t="s">
        <v>35</v>
      </c>
      <c r="M222" t="s">
        <v>36</v>
      </c>
      <c r="N222" s="8">
        <v>45747</v>
      </c>
      <c r="O222" s="8">
        <v>45901</v>
      </c>
      <c r="P222" s="8">
        <v>45901</v>
      </c>
      <c r="Q222" t="s">
        <v>47</v>
      </c>
      <c r="R222" t="s">
        <v>651</v>
      </c>
      <c r="X222" t="s">
        <v>652</v>
      </c>
      <c r="Y222" t="s">
        <v>655</v>
      </c>
      <c r="Z222" t="s">
        <v>655</v>
      </c>
      <c r="AC222" t="s">
        <v>41</v>
      </c>
      <c r="AD222" t="s">
        <v>42</v>
      </c>
    </row>
    <row r="223" spans="3:30" x14ac:dyDescent="0.25">
      <c r="C223" s="32" t="s">
        <v>28</v>
      </c>
      <c r="D223" s="32" t="s">
        <v>79</v>
      </c>
      <c r="E223" s="32" t="s">
        <v>647</v>
      </c>
      <c r="F223">
        <v>3428</v>
      </c>
      <c r="G223" t="s">
        <v>648</v>
      </c>
      <c r="H223" t="s">
        <v>649</v>
      </c>
      <c r="I223" t="s">
        <v>663</v>
      </c>
      <c r="K223" t="s">
        <v>194</v>
      </c>
      <c r="L223" t="s">
        <v>35</v>
      </c>
      <c r="M223" t="s">
        <v>36</v>
      </c>
      <c r="N223" s="8">
        <v>45747</v>
      </c>
      <c r="O223" s="8">
        <v>45901</v>
      </c>
      <c r="P223" s="8">
        <v>45901</v>
      </c>
      <c r="Q223" t="s">
        <v>47</v>
      </c>
      <c r="R223" t="s">
        <v>651</v>
      </c>
      <c r="W223" t="s">
        <v>664</v>
      </c>
      <c r="X223" t="s">
        <v>652</v>
      </c>
      <c r="Y223" t="s">
        <v>655</v>
      </c>
      <c r="Z223" t="s">
        <v>655</v>
      </c>
      <c r="AC223" t="s">
        <v>41</v>
      </c>
      <c r="AD223" t="s">
        <v>42</v>
      </c>
    </row>
    <row r="224" spans="3:30" x14ac:dyDescent="0.25">
      <c r="C224" s="32" t="s">
        <v>28</v>
      </c>
      <c r="D224" s="32" t="s">
        <v>79</v>
      </c>
      <c r="E224" s="32" t="s">
        <v>647</v>
      </c>
      <c r="F224">
        <v>3361.5</v>
      </c>
      <c r="G224" t="s">
        <v>648</v>
      </c>
      <c r="H224" t="s">
        <v>649</v>
      </c>
      <c r="I224" t="s">
        <v>665</v>
      </c>
      <c r="K224" t="s">
        <v>194</v>
      </c>
      <c r="L224" t="s">
        <v>35</v>
      </c>
      <c r="M224" t="s">
        <v>36</v>
      </c>
      <c r="N224" s="8">
        <v>45747</v>
      </c>
      <c r="O224" s="8">
        <v>45828</v>
      </c>
      <c r="P224" s="8">
        <v>45828</v>
      </c>
      <c r="Q224" t="s">
        <v>47</v>
      </c>
      <c r="R224" t="s">
        <v>651</v>
      </c>
      <c r="X224" t="s">
        <v>652</v>
      </c>
      <c r="Y224" t="s">
        <v>57</v>
      </c>
      <c r="Z224" t="s">
        <v>57</v>
      </c>
      <c r="AC224" t="s">
        <v>41</v>
      </c>
      <c r="AD224" t="s">
        <v>42</v>
      </c>
    </row>
    <row r="225" spans="3:30" x14ac:dyDescent="0.25">
      <c r="C225" s="32" t="s">
        <v>28</v>
      </c>
      <c r="D225" s="32" t="s">
        <v>79</v>
      </c>
      <c r="E225" s="32" t="s">
        <v>647</v>
      </c>
      <c r="F225">
        <v>3361.5</v>
      </c>
      <c r="G225" t="s">
        <v>648</v>
      </c>
      <c r="H225" t="s">
        <v>649</v>
      </c>
      <c r="I225" t="s">
        <v>666</v>
      </c>
      <c r="K225" t="s">
        <v>194</v>
      </c>
      <c r="L225" t="s">
        <v>35</v>
      </c>
      <c r="M225" t="s">
        <v>36</v>
      </c>
      <c r="N225" s="8">
        <v>45747</v>
      </c>
      <c r="O225" s="8">
        <v>45828</v>
      </c>
      <c r="P225" s="8">
        <v>45828</v>
      </c>
      <c r="Q225" t="s">
        <v>47</v>
      </c>
      <c r="R225" t="s">
        <v>651</v>
      </c>
      <c r="X225" t="s">
        <v>652</v>
      </c>
      <c r="Y225" t="s">
        <v>57</v>
      </c>
      <c r="Z225" t="s">
        <v>57</v>
      </c>
      <c r="AC225" t="s">
        <v>41</v>
      </c>
      <c r="AD225" t="s">
        <v>42</v>
      </c>
    </row>
    <row r="226" spans="3:30" x14ac:dyDescent="0.25">
      <c r="C226" s="32" t="s">
        <v>28</v>
      </c>
      <c r="D226" s="32" t="s">
        <v>79</v>
      </c>
      <c r="E226" s="32" t="s">
        <v>647</v>
      </c>
      <c r="F226">
        <v>5581</v>
      </c>
      <c r="G226" t="s">
        <v>648</v>
      </c>
      <c r="H226" t="s">
        <v>649</v>
      </c>
      <c r="I226" t="s">
        <v>667</v>
      </c>
      <c r="K226" t="s">
        <v>194</v>
      </c>
      <c r="L226" t="s">
        <v>35</v>
      </c>
      <c r="M226" t="s">
        <v>36</v>
      </c>
      <c r="N226" s="8">
        <v>45747</v>
      </c>
      <c r="O226" s="8">
        <v>45901</v>
      </c>
      <c r="P226" s="8">
        <v>45901</v>
      </c>
      <c r="Q226" t="s">
        <v>47</v>
      </c>
      <c r="R226" t="s">
        <v>651</v>
      </c>
      <c r="X226" t="s">
        <v>652</v>
      </c>
      <c r="Y226" t="s">
        <v>655</v>
      </c>
      <c r="Z226" t="s">
        <v>655</v>
      </c>
      <c r="AC226" t="s">
        <v>41</v>
      </c>
      <c r="AD226" t="s">
        <v>42</v>
      </c>
    </row>
    <row r="227" spans="3:30" x14ac:dyDescent="0.25">
      <c r="C227" s="32" t="s">
        <v>28</v>
      </c>
      <c r="D227" s="32" t="s">
        <v>79</v>
      </c>
      <c r="E227" s="32" t="s">
        <v>647</v>
      </c>
      <c r="F227">
        <v>5581</v>
      </c>
      <c r="G227" t="s">
        <v>648</v>
      </c>
      <c r="H227" t="s">
        <v>649</v>
      </c>
      <c r="I227" t="s">
        <v>668</v>
      </c>
      <c r="K227" t="s">
        <v>194</v>
      </c>
      <c r="L227" t="s">
        <v>35</v>
      </c>
      <c r="M227" t="s">
        <v>36</v>
      </c>
      <c r="N227" s="8">
        <v>45747</v>
      </c>
      <c r="O227" s="8">
        <v>45901</v>
      </c>
      <c r="P227" s="8">
        <v>45901</v>
      </c>
      <c r="Q227" t="s">
        <v>47</v>
      </c>
      <c r="R227" t="s">
        <v>651</v>
      </c>
      <c r="X227" t="s">
        <v>652</v>
      </c>
      <c r="Y227" t="s">
        <v>655</v>
      </c>
      <c r="Z227" t="s">
        <v>655</v>
      </c>
      <c r="AC227" t="s">
        <v>41</v>
      </c>
      <c r="AD227" t="s">
        <v>42</v>
      </c>
    </row>
    <row r="228" spans="3:30" x14ac:dyDescent="0.25">
      <c r="C228" s="32" t="s">
        <v>28</v>
      </c>
      <c r="D228" s="32" t="s">
        <v>79</v>
      </c>
      <c r="E228" s="32" t="s">
        <v>647</v>
      </c>
      <c r="F228">
        <v>4149</v>
      </c>
      <c r="G228" t="s">
        <v>648</v>
      </c>
      <c r="H228" t="s">
        <v>669</v>
      </c>
      <c r="I228" t="s">
        <v>670</v>
      </c>
      <c r="K228" t="s">
        <v>194</v>
      </c>
      <c r="L228" t="s">
        <v>35</v>
      </c>
      <c r="M228" t="s">
        <v>36</v>
      </c>
      <c r="N228" s="8">
        <v>45747</v>
      </c>
      <c r="O228" s="8">
        <v>45901</v>
      </c>
      <c r="P228" s="8">
        <v>45901</v>
      </c>
      <c r="Q228" t="s">
        <v>47</v>
      </c>
      <c r="R228" t="s">
        <v>651</v>
      </c>
      <c r="W228" t="s">
        <v>671</v>
      </c>
      <c r="X228" t="s">
        <v>652</v>
      </c>
      <c r="Y228" t="s">
        <v>655</v>
      </c>
      <c r="Z228" t="s">
        <v>655</v>
      </c>
      <c r="AC228" t="s">
        <v>41</v>
      </c>
      <c r="AD228" t="s">
        <v>42</v>
      </c>
    </row>
    <row r="229" spans="3:30" x14ac:dyDescent="0.25">
      <c r="C229" s="32" t="s">
        <v>28</v>
      </c>
      <c r="D229" s="32" t="s">
        <v>79</v>
      </c>
      <c r="E229" s="32" t="s">
        <v>647</v>
      </c>
      <c r="F229">
        <v>4149</v>
      </c>
      <c r="G229" t="s">
        <v>648</v>
      </c>
      <c r="H229" t="s">
        <v>669</v>
      </c>
      <c r="I229" t="s">
        <v>672</v>
      </c>
      <c r="K229" t="s">
        <v>194</v>
      </c>
      <c r="L229" t="s">
        <v>35</v>
      </c>
      <c r="M229" t="s">
        <v>36</v>
      </c>
      <c r="N229" s="8">
        <v>45747</v>
      </c>
      <c r="O229" s="8">
        <v>45901</v>
      </c>
      <c r="P229" s="8">
        <v>45901</v>
      </c>
      <c r="Q229" t="s">
        <v>47</v>
      </c>
      <c r="R229" t="s">
        <v>651</v>
      </c>
      <c r="W229" t="s">
        <v>671</v>
      </c>
      <c r="X229" t="s">
        <v>652</v>
      </c>
      <c r="Y229" t="s">
        <v>655</v>
      </c>
      <c r="Z229" t="s">
        <v>655</v>
      </c>
      <c r="AC229" t="s">
        <v>41</v>
      </c>
      <c r="AD229" t="s">
        <v>42</v>
      </c>
    </row>
    <row r="230" spans="3:30" x14ac:dyDescent="0.25">
      <c r="C230" s="32" t="s">
        <v>28</v>
      </c>
      <c r="D230" s="32" t="s">
        <v>44</v>
      </c>
      <c r="E230" s="32" t="s">
        <v>525</v>
      </c>
      <c r="F230">
        <v>1050</v>
      </c>
      <c r="G230" t="s">
        <v>673</v>
      </c>
      <c r="H230" t="s">
        <v>674</v>
      </c>
      <c r="I230" t="s">
        <v>675</v>
      </c>
      <c r="J230" t="s">
        <v>676</v>
      </c>
      <c r="K230" t="s">
        <v>530</v>
      </c>
      <c r="L230" t="s">
        <v>35</v>
      </c>
      <c r="M230" t="s">
        <v>276</v>
      </c>
      <c r="N230" s="8">
        <v>45754</v>
      </c>
      <c r="O230" s="8">
        <v>45828</v>
      </c>
      <c r="P230" s="8">
        <v>45828</v>
      </c>
      <c r="Q230" t="s">
        <v>37</v>
      </c>
      <c r="U230" t="s">
        <v>87</v>
      </c>
      <c r="W230" t="s">
        <v>111</v>
      </c>
      <c r="X230" t="s">
        <v>312</v>
      </c>
      <c r="Y230" t="s">
        <v>57</v>
      </c>
      <c r="Z230" t="s">
        <v>57</v>
      </c>
      <c r="AA230" t="s">
        <v>57</v>
      </c>
      <c r="AC230" t="s">
        <v>41</v>
      </c>
      <c r="AD230" t="s">
        <v>231</v>
      </c>
    </row>
    <row r="231" spans="3:30" x14ac:dyDescent="0.25">
      <c r="C231" s="32" t="s">
        <v>28</v>
      </c>
      <c r="D231" s="32" t="s">
        <v>44</v>
      </c>
      <c r="E231" s="32" t="s">
        <v>525</v>
      </c>
      <c r="F231">
        <v>60</v>
      </c>
      <c r="G231" t="s">
        <v>673</v>
      </c>
      <c r="H231" t="s">
        <v>674</v>
      </c>
      <c r="I231" t="s">
        <v>677</v>
      </c>
      <c r="J231" t="s">
        <v>678</v>
      </c>
      <c r="K231" t="s">
        <v>530</v>
      </c>
      <c r="L231" t="s">
        <v>35</v>
      </c>
      <c r="M231" t="s">
        <v>276</v>
      </c>
      <c r="N231" s="8">
        <v>45754</v>
      </c>
      <c r="O231" s="8">
        <v>45828</v>
      </c>
      <c r="P231" s="8"/>
      <c r="Q231" t="s">
        <v>37</v>
      </c>
      <c r="W231" t="s">
        <v>111</v>
      </c>
      <c r="X231" t="s">
        <v>312</v>
      </c>
      <c r="Z231" t="s">
        <v>57</v>
      </c>
      <c r="AA231" t="s">
        <v>57</v>
      </c>
      <c r="AC231" t="s">
        <v>41</v>
      </c>
      <c r="AD231" t="s">
        <v>231</v>
      </c>
    </row>
    <row r="232" spans="3:30" x14ac:dyDescent="0.25">
      <c r="C232" s="32" t="s">
        <v>198</v>
      </c>
      <c r="D232" s="32" t="s">
        <v>105</v>
      </c>
      <c r="E232" s="32" t="s">
        <v>212</v>
      </c>
      <c r="F232">
        <v>670</v>
      </c>
      <c r="G232" t="s">
        <v>679</v>
      </c>
      <c r="H232" t="s">
        <v>680</v>
      </c>
      <c r="I232" t="s">
        <v>681</v>
      </c>
      <c r="K232" t="s">
        <v>216</v>
      </c>
      <c r="L232" t="s">
        <v>35</v>
      </c>
      <c r="M232" t="s">
        <v>36</v>
      </c>
      <c r="N232" s="8">
        <v>45777</v>
      </c>
      <c r="O232" s="8"/>
      <c r="P232" s="8"/>
      <c r="Q232" t="s">
        <v>37</v>
      </c>
      <c r="AC232" t="s">
        <v>41</v>
      </c>
      <c r="AD232" t="s">
        <v>42</v>
      </c>
    </row>
    <row r="233" spans="3:30" x14ac:dyDescent="0.25">
      <c r="C233" s="32" t="s">
        <v>198</v>
      </c>
      <c r="D233" s="32" t="s">
        <v>105</v>
      </c>
      <c r="E233" s="32" t="s">
        <v>212</v>
      </c>
      <c r="F233">
        <v>585</v>
      </c>
      <c r="G233" t="s">
        <v>679</v>
      </c>
      <c r="H233" t="s">
        <v>680</v>
      </c>
      <c r="I233" t="s">
        <v>682</v>
      </c>
      <c r="K233" t="s">
        <v>216</v>
      </c>
      <c r="L233" t="s">
        <v>35</v>
      </c>
      <c r="M233" t="s">
        <v>36</v>
      </c>
      <c r="N233" s="8">
        <v>45777</v>
      </c>
      <c r="O233" s="8">
        <v>45877</v>
      </c>
      <c r="P233" s="8">
        <v>45877</v>
      </c>
      <c r="Q233" t="s">
        <v>127</v>
      </c>
      <c r="R233" t="s">
        <v>260</v>
      </c>
      <c r="W233" t="s">
        <v>504</v>
      </c>
      <c r="Y233" t="s">
        <v>504</v>
      </c>
      <c r="Z233" t="s">
        <v>504</v>
      </c>
      <c r="AC233" t="s">
        <v>41</v>
      </c>
      <c r="AD233" t="s">
        <v>42</v>
      </c>
    </row>
    <row r="234" spans="3:30" x14ac:dyDescent="0.25">
      <c r="C234" s="32" t="s">
        <v>198</v>
      </c>
      <c r="D234" s="32" t="s">
        <v>105</v>
      </c>
      <c r="E234" s="32" t="s">
        <v>212</v>
      </c>
      <c r="F234">
        <v>670</v>
      </c>
      <c r="G234" t="s">
        <v>679</v>
      </c>
      <c r="H234" t="s">
        <v>680</v>
      </c>
      <c r="I234" t="s">
        <v>683</v>
      </c>
      <c r="K234" t="s">
        <v>216</v>
      </c>
      <c r="L234" t="s">
        <v>35</v>
      </c>
      <c r="M234" t="s">
        <v>36</v>
      </c>
      <c r="N234" s="8">
        <v>45777</v>
      </c>
      <c r="O234" s="8"/>
      <c r="P234" s="8"/>
      <c r="Q234" t="s">
        <v>47</v>
      </c>
      <c r="AC234" t="s">
        <v>41</v>
      </c>
      <c r="AD234" t="s">
        <v>42</v>
      </c>
    </row>
    <row r="235" spans="3:30" x14ac:dyDescent="0.25">
      <c r="C235" s="32" t="s">
        <v>198</v>
      </c>
      <c r="D235" s="32" t="s">
        <v>105</v>
      </c>
      <c r="E235" s="32" t="s">
        <v>212</v>
      </c>
      <c r="F235">
        <v>585</v>
      </c>
      <c r="G235" t="s">
        <v>679</v>
      </c>
      <c r="H235" t="s">
        <v>680</v>
      </c>
      <c r="I235" t="s">
        <v>684</v>
      </c>
      <c r="K235" t="s">
        <v>216</v>
      </c>
      <c r="L235" t="s">
        <v>35</v>
      </c>
      <c r="M235" t="s">
        <v>36</v>
      </c>
      <c r="N235" s="8">
        <v>45777</v>
      </c>
      <c r="O235" s="8">
        <v>45877</v>
      </c>
      <c r="P235" s="8">
        <v>45877</v>
      </c>
      <c r="Q235" t="s">
        <v>47</v>
      </c>
      <c r="R235" t="s">
        <v>260</v>
      </c>
      <c r="W235" t="s">
        <v>504</v>
      </c>
      <c r="Y235" t="s">
        <v>504</v>
      </c>
      <c r="Z235" t="s">
        <v>504</v>
      </c>
      <c r="AC235" t="s">
        <v>41</v>
      </c>
      <c r="AD235" t="s">
        <v>42</v>
      </c>
    </row>
    <row r="236" spans="3:30" x14ac:dyDescent="0.25">
      <c r="C236" s="32" t="s">
        <v>198</v>
      </c>
      <c r="D236" s="32" t="s">
        <v>105</v>
      </c>
      <c r="E236" s="32" t="s">
        <v>212</v>
      </c>
      <c r="F236">
        <v>-122.8</v>
      </c>
      <c r="G236" t="s">
        <v>679</v>
      </c>
      <c r="H236" t="s">
        <v>680</v>
      </c>
      <c r="I236" t="s">
        <v>685</v>
      </c>
      <c r="K236" t="s">
        <v>216</v>
      </c>
      <c r="L236" t="s">
        <v>35</v>
      </c>
      <c r="M236" t="s">
        <v>36</v>
      </c>
      <c r="N236" s="8">
        <v>45777</v>
      </c>
      <c r="O236" s="8">
        <v>45835</v>
      </c>
      <c r="P236" s="8">
        <v>45835</v>
      </c>
      <c r="Q236" t="s">
        <v>64</v>
      </c>
      <c r="Y236" t="s">
        <v>111</v>
      </c>
      <c r="Z236" t="s">
        <v>111</v>
      </c>
      <c r="AC236" t="s">
        <v>64</v>
      </c>
      <c r="AD236" t="s">
        <v>42</v>
      </c>
    </row>
    <row r="237" spans="3:30" x14ac:dyDescent="0.25">
      <c r="C237" s="32" t="s">
        <v>198</v>
      </c>
      <c r="D237" s="32" t="s">
        <v>105</v>
      </c>
      <c r="E237" s="32" t="s">
        <v>212</v>
      </c>
      <c r="F237">
        <v>-90</v>
      </c>
      <c r="G237" t="s">
        <v>679</v>
      </c>
      <c r="H237" t="s">
        <v>680</v>
      </c>
      <c r="I237" t="s">
        <v>686</v>
      </c>
      <c r="K237" t="s">
        <v>216</v>
      </c>
      <c r="L237" t="s">
        <v>35</v>
      </c>
      <c r="M237" t="s">
        <v>36</v>
      </c>
      <c r="N237" s="8">
        <v>45777</v>
      </c>
      <c r="O237" s="8">
        <v>45877</v>
      </c>
      <c r="P237" s="8">
        <v>45877</v>
      </c>
      <c r="Q237" t="s">
        <v>64</v>
      </c>
      <c r="Y237" t="s">
        <v>504</v>
      </c>
      <c r="Z237" t="s">
        <v>504</v>
      </c>
      <c r="AC237" t="s">
        <v>64</v>
      </c>
      <c r="AD237" t="s">
        <v>42</v>
      </c>
    </row>
    <row r="238" spans="3:30" x14ac:dyDescent="0.25">
      <c r="C238" s="32" t="s">
        <v>198</v>
      </c>
      <c r="D238" s="32" t="s">
        <v>105</v>
      </c>
      <c r="E238" s="32" t="s">
        <v>212</v>
      </c>
      <c r="F238">
        <v>-90</v>
      </c>
      <c r="G238" t="s">
        <v>679</v>
      </c>
      <c r="H238" t="s">
        <v>680</v>
      </c>
      <c r="I238" t="s">
        <v>687</v>
      </c>
      <c r="K238" t="s">
        <v>216</v>
      </c>
      <c r="L238" t="s">
        <v>35</v>
      </c>
      <c r="M238" t="s">
        <v>36</v>
      </c>
      <c r="N238" s="8">
        <v>45777</v>
      </c>
      <c r="O238" s="8">
        <v>45884</v>
      </c>
      <c r="P238" s="8">
        <v>45884</v>
      </c>
      <c r="Q238" t="s">
        <v>64</v>
      </c>
      <c r="Y238" t="s">
        <v>550</v>
      </c>
      <c r="Z238" t="s">
        <v>550</v>
      </c>
      <c r="AC238" t="s">
        <v>64</v>
      </c>
      <c r="AD238" t="s">
        <v>42</v>
      </c>
    </row>
    <row r="239" spans="3:30" x14ac:dyDescent="0.25">
      <c r="C239" s="32" t="s">
        <v>198</v>
      </c>
      <c r="D239" s="32" t="s">
        <v>105</v>
      </c>
      <c r="E239" s="32" t="s">
        <v>212</v>
      </c>
      <c r="F239">
        <v>-90</v>
      </c>
      <c r="G239" t="s">
        <v>679</v>
      </c>
      <c r="H239" t="s">
        <v>680</v>
      </c>
      <c r="I239" t="s">
        <v>688</v>
      </c>
      <c r="K239" t="s">
        <v>216</v>
      </c>
      <c r="L239" t="s">
        <v>35</v>
      </c>
      <c r="M239" t="s">
        <v>36</v>
      </c>
      <c r="N239" s="8">
        <v>45777</v>
      </c>
      <c r="O239" s="8">
        <v>45842</v>
      </c>
      <c r="P239" s="8">
        <v>45842</v>
      </c>
      <c r="Q239" t="s">
        <v>64</v>
      </c>
      <c r="Y239" t="s">
        <v>112</v>
      </c>
      <c r="Z239" t="s">
        <v>112</v>
      </c>
      <c r="AC239" t="s">
        <v>64</v>
      </c>
      <c r="AD239" t="s">
        <v>42</v>
      </c>
    </row>
    <row r="240" spans="3:30" x14ac:dyDescent="0.25">
      <c r="C240" s="32" t="s">
        <v>198</v>
      </c>
      <c r="D240" s="32" t="s">
        <v>105</v>
      </c>
      <c r="E240" s="32" t="s">
        <v>212</v>
      </c>
      <c r="F240">
        <v>-90</v>
      </c>
      <c r="G240" t="s">
        <v>679</v>
      </c>
      <c r="H240" t="s">
        <v>680</v>
      </c>
      <c r="I240" t="s">
        <v>689</v>
      </c>
      <c r="K240" t="s">
        <v>216</v>
      </c>
      <c r="L240" t="s">
        <v>35</v>
      </c>
      <c r="M240" t="s">
        <v>36</v>
      </c>
      <c r="N240" s="8">
        <v>45777</v>
      </c>
      <c r="O240" s="8">
        <v>45842</v>
      </c>
      <c r="P240" s="8">
        <v>45842</v>
      </c>
      <c r="Q240" t="s">
        <v>64</v>
      </c>
      <c r="Y240" t="s">
        <v>112</v>
      </c>
      <c r="Z240" t="s">
        <v>112</v>
      </c>
      <c r="AC240" t="s">
        <v>64</v>
      </c>
      <c r="AD240" t="s">
        <v>42</v>
      </c>
    </row>
    <row r="241" spans="3:30" x14ac:dyDescent="0.25">
      <c r="C241" s="32" t="s">
        <v>198</v>
      </c>
      <c r="D241" s="32" t="s">
        <v>105</v>
      </c>
      <c r="E241" s="32" t="s">
        <v>212</v>
      </c>
      <c r="F241">
        <v>-90</v>
      </c>
      <c r="G241" t="s">
        <v>679</v>
      </c>
      <c r="H241" t="s">
        <v>680</v>
      </c>
      <c r="I241" t="s">
        <v>690</v>
      </c>
      <c r="K241" t="s">
        <v>216</v>
      </c>
      <c r="L241" t="s">
        <v>35</v>
      </c>
      <c r="M241" t="s">
        <v>36</v>
      </c>
      <c r="N241" s="8">
        <v>45777</v>
      </c>
      <c r="O241" s="8">
        <v>45842</v>
      </c>
      <c r="P241" s="8">
        <v>45842</v>
      </c>
      <c r="Q241" t="s">
        <v>64</v>
      </c>
      <c r="Y241" t="s">
        <v>112</v>
      </c>
      <c r="Z241" t="s">
        <v>112</v>
      </c>
      <c r="AC241" t="s">
        <v>64</v>
      </c>
      <c r="AD241" t="s">
        <v>42</v>
      </c>
    </row>
    <row r="242" spans="3:30" x14ac:dyDescent="0.25">
      <c r="C242" s="32" t="s">
        <v>198</v>
      </c>
      <c r="D242" s="32" t="s">
        <v>105</v>
      </c>
      <c r="E242" s="32" t="s">
        <v>212</v>
      </c>
      <c r="F242">
        <v>-90</v>
      </c>
      <c r="G242" t="s">
        <v>679</v>
      </c>
      <c r="H242" t="s">
        <v>680</v>
      </c>
      <c r="I242" t="s">
        <v>691</v>
      </c>
      <c r="K242" t="s">
        <v>216</v>
      </c>
      <c r="L242" t="s">
        <v>35</v>
      </c>
      <c r="M242" t="s">
        <v>36</v>
      </c>
      <c r="N242" s="8">
        <v>45777</v>
      </c>
      <c r="O242" s="8">
        <v>45877</v>
      </c>
      <c r="P242" s="8">
        <v>45877</v>
      </c>
      <c r="Q242" t="s">
        <v>64</v>
      </c>
      <c r="Y242" t="s">
        <v>504</v>
      </c>
      <c r="Z242" t="s">
        <v>504</v>
      </c>
      <c r="AC242" t="s">
        <v>64</v>
      </c>
      <c r="AD242" t="s">
        <v>42</v>
      </c>
    </row>
    <row r="243" spans="3:30" x14ac:dyDescent="0.25">
      <c r="C243" s="32" t="s">
        <v>198</v>
      </c>
      <c r="D243" s="32" t="s">
        <v>105</v>
      </c>
      <c r="E243" s="32" t="s">
        <v>212</v>
      </c>
      <c r="F243">
        <v>-90</v>
      </c>
      <c r="G243" t="s">
        <v>679</v>
      </c>
      <c r="H243" t="s">
        <v>680</v>
      </c>
      <c r="I243" t="s">
        <v>692</v>
      </c>
      <c r="K243" t="s">
        <v>216</v>
      </c>
      <c r="L243" t="s">
        <v>35</v>
      </c>
      <c r="M243" t="s">
        <v>36</v>
      </c>
      <c r="N243" s="8">
        <v>45777</v>
      </c>
      <c r="O243" s="8">
        <v>45821</v>
      </c>
      <c r="P243" s="8">
        <v>45821</v>
      </c>
      <c r="Q243" t="s">
        <v>64</v>
      </c>
      <c r="Y243" t="s">
        <v>87</v>
      </c>
      <c r="Z243" t="s">
        <v>87</v>
      </c>
      <c r="AC243" t="s">
        <v>64</v>
      </c>
      <c r="AD243" t="s">
        <v>42</v>
      </c>
    </row>
    <row r="244" spans="3:30" x14ac:dyDescent="0.25">
      <c r="C244" s="32" t="s">
        <v>198</v>
      </c>
      <c r="D244" s="32" t="s">
        <v>105</v>
      </c>
      <c r="E244" s="32" t="s">
        <v>212</v>
      </c>
      <c r="F244">
        <v>-90</v>
      </c>
      <c r="G244" t="s">
        <v>679</v>
      </c>
      <c r="H244" t="s">
        <v>680</v>
      </c>
      <c r="I244" t="s">
        <v>693</v>
      </c>
      <c r="K244" t="s">
        <v>216</v>
      </c>
      <c r="L244" t="s">
        <v>35</v>
      </c>
      <c r="M244" t="s">
        <v>36</v>
      </c>
      <c r="N244" s="8">
        <v>45777</v>
      </c>
      <c r="O244" s="8">
        <v>45821</v>
      </c>
      <c r="P244" s="8">
        <v>45821</v>
      </c>
      <c r="Q244" t="s">
        <v>64</v>
      </c>
      <c r="Y244" t="s">
        <v>87</v>
      </c>
      <c r="Z244" t="s">
        <v>87</v>
      </c>
      <c r="AC244" t="s">
        <v>64</v>
      </c>
      <c r="AD244" t="s">
        <v>42</v>
      </c>
    </row>
    <row r="245" spans="3:30" x14ac:dyDescent="0.25">
      <c r="C245" s="32" t="s">
        <v>198</v>
      </c>
      <c r="D245" s="32" t="s">
        <v>105</v>
      </c>
      <c r="E245" s="32" t="s">
        <v>212</v>
      </c>
      <c r="F245">
        <v>-90</v>
      </c>
      <c r="G245" t="s">
        <v>679</v>
      </c>
      <c r="H245" t="s">
        <v>680</v>
      </c>
      <c r="I245" t="s">
        <v>694</v>
      </c>
      <c r="K245" t="s">
        <v>216</v>
      </c>
      <c r="L245" t="s">
        <v>35</v>
      </c>
      <c r="M245" t="s">
        <v>36</v>
      </c>
      <c r="N245" s="8">
        <v>45777</v>
      </c>
      <c r="O245" s="8">
        <v>45828</v>
      </c>
      <c r="P245" s="8">
        <v>45828</v>
      </c>
      <c r="Q245" t="s">
        <v>64</v>
      </c>
      <c r="Y245" t="s">
        <v>57</v>
      </c>
      <c r="Z245" t="s">
        <v>57</v>
      </c>
      <c r="AC245" t="s">
        <v>64</v>
      </c>
      <c r="AD245" t="s">
        <v>42</v>
      </c>
    </row>
    <row r="246" spans="3:30" x14ac:dyDescent="0.25">
      <c r="C246" s="32" t="s">
        <v>198</v>
      </c>
      <c r="D246" s="32" t="s">
        <v>105</v>
      </c>
      <c r="E246" s="32" t="s">
        <v>212</v>
      </c>
      <c r="F246">
        <v>-90</v>
      </c>
      <c r="G246" t="s">
        <v>679</v>
      </c>
      <c r="H246" t="s">
        <v>680</v>
      </c>
      <c r="I246" t="s">
        <v>695</v>
      </c>
      <c r="K246" t="s">
        <v>216</v>
      </c>
      <c r="L246" t="s">
        <v>35</v>
      </c>
      <c r="M246" t="s">
        <v>36</v>
      </c>
      <c r="N246" s="8">
        <v>45777</v>
      </c>
      <c r="O246" s="8">
        <v>45835</v>
      </c>
      <c r="P246" s="8">
        <v>45835</v>
      </c>
      <c r="Q246" t="s">
        <v>64</v>
      </c>
      <c r="Y246" t="s">
        <v>111</v>
      </c>
      <c r="Z246" t="s">
        <v>111</v>
      </c>
      <c r="AC246" t="s">
        <v>64</v>
      </c>
      <c r="AD246" t="s">
        <v>42</v>
      </c>
    </row>
    <row r="247" spans="3:30" x14ac:dyDescent="0.25">
      <c r="C247" s="32" t="s">
        <v>198</v>
      </c>
      <c r="D247" s="32" t="s">
        <v>105</v>
      </c>
      <c r="E247" s="32" t="s">
        <v>212</v>
      </c>
      <c r="F247">
        <v>-101.2</v>
      </c>
      <c r="G247" t="s">
        <v>679</v>
      </c>
      <c r="H247" t="s">
        <v>680</v>
      </c>
      <c r="I247" t="s">
        <v>696</v>
      </c>
      <c r="K247" t="s">
        <v>216</v>
      </c>
      <c r="L247" t="s">
        <v>35</v>
      </c>
      <c r="M247" t="s">
        <v>36</v>
      </c>
      <c r="N247" s="8">
        <v>45777</v>
      </c>
      <c r="O247" s="8">
        <v>45835</v>
      </c>
      <c r="P247" s="8">
        <v>45835</v>
      </c>
      <c r="Q247" t="s">
        <v>64</v>
      </c>
      <c r="Y247" t="s">
        <v>111</v>
      </c>
      <c r="Z247" t="s">
        <v>111</v>
      </c>
      <c r="AC247" t="s">
        <v>64</v>
      </c>
      <c r="AD247" t="s">
        <v>42</v>
      </c>
    </row>
    <row r="248" spans="3:30" x14ac:dyDescent="0.25">
      <c r="C248" s="32" t="s">
        <v>198</v>
      </c>
      <c r="D248" s="32" t="s">
        <v>105</v>
      </c>
      <c r="E248" s="32" t="s">
        <v>212</v>
      </c>
      <c r="F248">
        <v>-90</v>
      </c>
      <c r="G248" t="s">
        <v>679</v>
      </c>
      <c r="H248" t="s">
        <v>680</v>
      </c>
      <c r="I248" t="s">
        <v>697</v>
      </c>
      <c r="K248" t="s">
        <v>216</v>
      </c>
      <c r="L248" t="s">
        <v>35</v>
      </c>
      <c r="M248" t="s">
        <v>36</v>
      </c>
      <c r="N248" s="8">
        <v>45777</v>
      </c>
      <c r="O248" s="8">
        <v>45835</v>
      </c>
      <c r="P248" s="8">
        <v>45835</v>
      </c>
      <c r="Q248" t="s">
        <v>64</v>
      </c>
      <c r="Y248" t="s">
        <v>111</v>
      </c>
      <c r="Z248" t="s">
        <v>111</v>
      </c>
      <c r="AC248" t="s">
        <v>64</v>
      </c>
      <c r="AD248" t="s">
        <v>42</v>
      </c>
    </row>
    <row r="249" spans="3:30" x14ac:dyDescent="0.25">
      <c r="C249" s="32" t="s">
        <v>198</v>
      </c>
      <c r="D249" s="32" t="s">
        <v>105</v>
      </c>
      <c r="E249" s="32" t="s">
        <v>212</v>
      </c>
      <c r="F249">
        <v>-90</v>
      </c>
      <c r="G249" t="s">
        <v>679</v>
      </c>
      <c r="H249" t="s">
        <v>680</v>
      </c>
      <c r="I249" t="s">
        <v>698</v>
      </c>
      <c r="K249" t="s">
        <v>216</v>
      </c>
      <c r="L249" t="s">
        <v>35</v>
      </c>
      <c r="M249" t="s">
        <v>36</v>
      </c>
      <c r="N249" s="8">
        <v>45777</v>
      </c>
      <c r="O249" s="8">
        <v>45828</v>
      </c>
      <c r="P249" s="8">
        <v>45828</v>
      </c>
      <c r="Q249" t="s">
        <v>64</v>
      </c>
      <c r="Y249" t="s">
        <v>57</v>
      </c>
      <c r="Z249" t="s">
        <v>57</v>
      </c>
      <c r="AC249" t="s">
        <v>64</v>
      </c>
      <c r="AD249" t="s">
        <v>42</v>
      </c>
    </row>
    <row r="250" spans="3:30" x14ac:dyDescent="0.25">
      <c r="C250" s="32" t="s">
        <v>198</v>
      </c>
      <c r="D250" s="32" t="s">
        <v>105</v>
      </c>
      <c r="E250" s="32" t="s">
        <v>212</v>
      </c>
      <c r="F250">
        <v>-90</v>
      </c>
      <c r="G250" t="s">
        <v>679</v>
      </c>
      <c r="H250" t="s">
        <v>680</v>
      </c>
      <c r="I250" t="s">
        <v>699</v>
      </c>
      <c r="K250" t="s">
        <v>216</v>
      </c>
      <c r="L250" t="s">
        <v>35</v>
      </c>
      <c r="M250" t="s">
        <v>36</v>
      </c>
      <c r="N250" s="8">
        <v>45777</v>
      </c>
      <c r="O250" s="8">
        <v>45828</v>
      </c>
      <c r="P250" s="8">
        <v>45828</v>
      </c>
      <c r="Q250" t="s">
        <v>64</v>
      </c>
      <c r="Y250" t="s">
        <v>57</v>
      </c>
      <c r="Z250" t="s">
        <v>57</v>
      </c>
      <c r="AC250" t="s">
        <v>64</v>
      </c>
      <c r="AD250" t="s">
        <v>42</v>
      </c>
    </row>
    <row r="251" spans="3:30" x14ac:dyDescent="0.25">
      <c r="C251" s="32" t="s">
        <v>198</v>
      </c>
      <c r="D251" s="32" t="s">
        <v>105</v>
      </c>
      <c r="E251" s="32" t="s">
        <v>212</v>
      </c>
      <c r="F251">
        <v>-90</v>
      </c>
      <c r="G251" t="s">
        <v>679</v>
      </c>
      <c r="H251" t="s">
        <v>680</v>
      </c>
      <c r="I251" t="s">
        <v>700</v>
      </c>
      <c r="K251" t="s">
        <v>216</v>
      </c>
      <c r="L251" t="s">
        <v>35</v>
      </c>
      <c r="M251" t="s">
        <v>36</v>
      </c>
      <c r="N251" s="8">
        <v>45777</v>
      </c>
      <c r="O251" s="8">
        <v>45877</v>
      </c>
      <c r="P251" s="8">
        <v>45877</v>
      </c>
      <c r="Q251" t="s">
        <v>64</v>
      </c>
      <c r="Y251" t="s">
        <v>504</v>
      </c>
      <c r="Z251" t="s">
        <v>504</v>
      </c>
      <c r="AC251" t="s">
        <v>64</v>
      </c>
      <c r="AD251" t="s">
        <v>42</v>
      </c>
    </row>
    <row r="252" spans="3:30" x14ac:dyDescent="0.25">
      <c r="C252" s="32" t="s">
        <v>198</v>
      </c>
      <c r="D252" s="32" t="s">
        <v>105</v>
      </c>
      <c r="E252" s="32" t="s">
        <v>212</v>
      </c>
      <c r="F252">
        <v>-90</v>
      </c>
      <c r="G252" t="s">
        <v>679</v>
      </c>
      <c r="H252" t="s">
        <v>680</v>
      </c>
      <c r="I252" t="s">
        <v>701</v>
      </c>
      <c r="K252" t="s">
        <v>216</v>
      </c>
      <c r="L252" t="s">
        <v>35</v>
      </c>
      <c r="M252" t="s">
        <v>36</v>
      </c>
      <c r="N252" s="8">
        <v>45777</v>
      </c>
      <c r="O252" s="8">
        <v>45877</v>
      </c>
      <c r="P252" s="8">
        <v>45877</v>
      </c>
      <c r="Q252" t="s">
        <v>64</v>
      </c>
      <c r="Y252" t="s">
        <v>504</v>
      </c>
      <c r="Z252" t="s">
        <v>504</v>
      </c>
      <c r="AC252" t="s">
        <v>64</v>
      </c>
      <c r="AD252" t="s">
        <v>42</v>
      </c>
    </row>
    <row r="253" spans="3:30" x14ac:dyDescent="0.25">
      <c r="C253" s="32" t="s">
        <v>198</v>
      </c>
      <c r="D253" s="32" t="s">
        <v>105</v>
      </c>
      <c r="E253" s="32" t="s">
        <v>212</v>
      </c>
      <c r="F253">
        <v>850</v>
      </c>
      <c r="G253" t="s">
        <v>679</v>
      </c>
      <c r="H253" t="s">
        <v>680</v>
      </c>
      <c r="I253" t="s">
        <v>702</v>
      </c>
      <c r="K253" t="s">
        <v>216</v>
      </c>
      <c r="L253" t="s">
        <v>35</v>
      </c>
      <c r="M253" t="s">
        <v>36</v>
      </c>
      <c r="N253" s="8">
        <v>45777</v>
      </c>
      <c r="O253" s="8">
        <v>45877</v>
      </c>
      <c r="P253" s="8">
        <v>45877</v>
      </c>
      <c r="Q253" t="s">
        <v>64</v>
      </c>
      <c r="Y253" t="s">
        <v>504</v>
      </c>
      <c r="Z253" t="s">
        <v>504</v>
      </c>
      <c r="AC253" t="s">
        <v>64</v>
      </c>
      <c r="AD253" t="s">
        <v>42</v>
      </c>
    </row>
    <row r="254" spans="3:30" x14ac:dyDescent="0.25">
      <c r="C254" s="32" t="s">
        <v>198</v>
      </c>
      <c r="D254" s="32" t="s">
        <v>105</v>
      </c>
      <c r="E254" s="32" t="s">
        <v>212</v>
      </c>
      <c r="F254">
        <v>-90</v>
      </c>
      <c r="G254" t="s">
        <v>679</v>
      </c>
      <c r="H254" t="s">
        <v>680</v>
      </c>
      <c r="I254" t="s">
        <v>703</v>
      </c>
      <c r="K254" t="s">
        <v>216</v>
      </c>
      <c r="L254" t="s">
        <v>35</v>
      </c>
      <c r="M254" t="s">
        <v>36</v>
      </c>
      <c r="N254" s="8">
        <v>45777</v>
      </c>
      <c r="O254" s="8">
        <v>45828</v>
      </c>
      <c r="P254" s="8">
        <v>45828</v>
      </c>
      <c r="Q254" t="s">
        <v>64</v>
      </c>
      <c r="Y254" t="s">
        <v>57</v>
      </c>
      <c r="Z254" t="s">
        <v>57</v>
      </c>
      <c r="AC254" t="s">
        <v>64</v>
      </c>
      <c r="AD254" t="s">
        <v>42</v>
      </c>
    </row>
    <row r="255" spans="3:30" x14ac:dyDescent="0.25">
      <c r="C255" s="32" t="s">
        <v>198</v>
      </c>
      <c r="D255" s="32" t="s">
        <v>105</v>
      </c>
      <c r="E255" s="32" t="s">
        <v>212</v>
      </c>
      <c r="F255">
        <v>470</v>
      </c>
      <c r="G255" t="s">
        <v>679</v>
      </c>
      <c r="H255" t="s">
        <v>680</v>
      </c>
      <c r="I255" t="s">
        <v>704</v>
      </c>
      <c r="K255" t="s">
        <v>216</v>
      </c>
      <c r="L255" t="s">
        <v>35</v>
      </c>
      <c r="M255" t="s">
        <v>36</v>
      </c>
      <c r="N255" s="8">
        <v>45777</v>
      </c>
      <c r="O255" s="8">
        <v>45821</v>
      </c>
      <c r="P255" s="8">
        <v>45821</v>
      </c>
      <c r="Q255" t="s">
        <v>37</v>
      </c>
      <c r="Y255" t="s">
        <v>87</v>
      </c>
      <c r="Z255" t="s">
        <v>87</v>
      </c>
      <c r="AC255" t="s">
        <v>41</v>
      </c>
      <c r="AD255" t="s">
        <v>42</v>
      </c>
    </row>
    <row r="256" spans="3:30" x14ac:dyDescent="0.25">
      <c r="C256" s="32" t="s">
        <v>705</v>
      </c>
      <c r="D256" s="32" t="s">
        <v>232</v>
      </c>
      <c r="E256" s="32" t="s">
        <v>706</v>
      </c>
      <c r="F256">
        <v>1320</v>
      </c>
      <c r="G256" t="s">
        <v>707</v>
      </c>
      <c r="H256" t="s">
        <v>708</v>
      </c>
      <c r="I256" t="s">
        <v>709</v>
      </c>
      <c r="K256" t="s">
        <v>710</v>
      </c>
      <c r="L256" t="s">
        <v>35</v>
      </c>
      <c r="M256" t="s">
        <v>36</v>
      </c>
      <c r="N256" s="8">
        <v>45769</v>
      </c>
      <c r="O256" s="8">
        <v>45828</v>
      </c>
      <c r="P256" s="8">
        <v>45828</v>
      </c>
      <c r="Q256" t="s">
        <v>47</v>
      </c>
      <c r="R256" t="s">
        <v>59</v>
      </c>
      <c r="U256" t="s">
        <v>57</v>
      </c>
      <c r="W256" t="s">
        <v>87</v>
      </c>
      <c r="Y256" t="s">
        <v>57</v>
      </c>
      <c r="Z256" t="s">
        <v>57</v>
      </c>
      <c r="AC256" t="s">
        <v>41</v>
      </c>
      <c r="AD256" t="s">
        <v>42</v>
      </c>
    </row>
    <row r="257" spans="3:30" x14ac:dyDescent="0.25">
      <c r="C257" s="32" t="s">
        <v>705</v>
      </c>
      <c r="D257" s="32" t="s">
        <v>105</v>
      </c>
      <c r="E257" s="32" t="s">
        <v>706</v>
      </c>
      <c r="F257">
        <v>387.5</v>
      </c>
      <c r="G257" t="s">
        <v>707</v>
      </c>
      <c r="H257" t="s">
        <v>708</v>
      </c>
      <c r="I257" t="s">
        <v>711</v>
      </c>
      <c r="K257" t="s">
        <v>710</v>
      </c>
      <c r="L257" t="s">
        <v>35</v>
      </c>
      <c r="M257" t="s">
        <v>36</v>
      </c>
      <c r="N257" s="8">
        <v>45769</v>
      </c>
      <c r="O257" s="8">
        <v>45828</v>
      </c>
      <c r="P257" s="8">
        <v>45828</v>
      </c>
      <c r="Q257" t="s">
        <v>47</v>
      </c>
      <c r="Y257" t="s">
        <v>57</v>
      </c>
      <c r="Z257" t="s">
        <v>57</v>
      </c>
      <c r="AC257" t="s">
        <v>41</v>
      </c>
      <c r="AD257" t="s">
        <v>42</v>
      </c>
    </row>
    <row r="258" spans="3:30" x14ac:dyDescent="0.25">
      <c r="C258" s="32" t="s">
        <v>705</v>
      </c>
      <c r="D258" s="32" t="s">
        <v>105</v>
      </c>
      <c r="E258" s="32" t="s">
        <v>712</v>
      </c>
      <c r="F258">
        <v>387.5</v>
      </c>
      <c r="G258" t="s">
        <v>707</v>
      </c>
      <c r="H258" t="s">
        <v>708</v>
      </c>
      <c r="I258" t="s">
        <v>713</v>
      </c>
      <c r="K258" t="s">
        <v>710</v>
      </c>
      <c r="L258" t="s">
        <v>35</v>
      </c>
      <c r="M258" t="s">
        <v>36</v>
      </c>
      <c r="N258" s="8">
        <v>45769</v>
      </c>
      <c r="O258" s="8">
        <v>45828</v>
      </c>
      <c r="P258" s="8">
        <v>45828</v>
      </c>
      <c r="Q258" t="s">
        <v>37</v>
      </c>
      <c r="Y258" t="s">
        <v>57</v>
      </c>
      <c r="Z258" t="s">
        <v>57</v>
      </c>
      <c r="AC258" t="s">
        <v>41</v>
      </c>
      <c r="AD258" t="s">
        <v>42</v>
      </c>
    </row>
    <row r="259" spans="3:30" x14ac:dyDescent="0.25">
      <c r="C259" s="32" t="s">
        <v>104</v>
      </c>
      <c r="D259" s="32" t="s">
        <v>29</v>
      </c>
      <c r="F259">
        <v>999</v>
      </c>
      <c r="G259" t="s">
        <v>714</v>
      </c>
      <c r="H259" t="s">
        <v>715</v>
      </c>
      <c r="I259" t="s">
        <v>716</v>
      </c>
      <c r="K259" t="s">
        <v>717</v>
      </c>
      <c r="L259" t="s">
        <v>35</v>
      </c>
      <c r="M259" t="s">
        <v>36</v>
      </c>
      <c r="N259" s="8">
        <v>45531</v>
      </c>
      <c r="O259" s="8">
        <v>45821</v>
      </c>
      <c r="P259" s="8">
        <v>45821</v>
      </c>
      <c r="Q259" t="s">
        <v>47</v>
      </c>
      <c r="R259" t="s">
        <v>718</v>
      </c>
      <c r="U259" t="s">
        <v>86</v>
      </c>
      <c r="X259" t="s">
        <v>719</v>
      </c>
      <c r="Y259" t="s">
        <v>87</v>
      </c>
      <c r="Z259" t="s">
        <v>87</v>
      </c>
      <c r="AC259" t="s">
        <v>41</v>
      </c>
      <c r="AD259" t="s">
        <v>42</v>
      </c>
    </row>
    <row r="260" spans="3:30" x14ac:dyDescent="0.25">
      <c r="C260" s="32" t="s">
        <v>43</v>
      </c>
      <c r="D260" s="32" t="s">
        <v>232</v>
      </c>
      <c r="E260" s="32" t="s">
        <v>720</v>
      </c>
      <c r="F260">
        <v>1650</v>
      </c>
      <c r="G260" t="s">
        <v>721</v>
      </c>
      <c r="H260" t="s">
        <v>722</v>
      </c>
      <c r="I260" t="s">
        <v>723</v>
      </c>
      <c r="K260" t="s">
        <v>724</v>
      </c>
      <c r="L260" t="s">
        <v>35</v>
      </c>
      <c r="M260" t="s">
        <v>36</v>
      </c>
      <c r="N260" s="8">
        <v>45469</v>
      </c>
      <c r="O260" s="8">
        <v>45814</v>
      </c>
      <c r="P260" s="8">
        <v>45814</v>
      </c>
      <c r="Q260" t="s">
        <v>37</v>
      </c>
      <c r="R260" t="s">
        <v>725</v>
      </c>
      <c r="X260" t="s">
        <v>726</v>
      </c>
      <c r="Y260" t="s">
        <v>86</v>
      </c>
      <c r="Z260" t="s">
        <v>86</v>
      </c>
      <c r="AC260" t="s">
        <v>41</v>
      </c>
      <c r="AD260" t="s">
        <v>42</v>
      </c>
    </row>
    <row r="261" spans="3:30" x14ac:dyDescent="0.25">
      <c r="C261" s="32" t="s">
        <v>43</v>
      </c>
      <c r="D261" s="32" t="s">
        <v>232</v>
      </c>
      <c r="E261" s="32" t="s">
        <v>720</v>
      </c>
      <c r="F261">
        <v>1650</v>
      </c>
      <c r="G261" t="s">
        <v>721</v>
      </c>
      <c r="H261" t="s">
        <v>722</v>
      </c>
      <c r="I261" t="s">
        <v>727</v>
      </c>
      <c r="K261" t="s">
        <v>724</v>
      </c>
      <c r="L261" t="s">
        <v>35</v>
      </c>
      <c r="M261" t="s">
        <v>36</v>
      </c>
      <c r="N261" s="8">
        <v>45469</v>
      </c>
      <c r="O261" s="8">
        <v>45814</v>
      </c>
      <c r="P261" s="8">
        <v>45814</v>
      </c>
      <c r="Q261" t="s">
        <v>37</v>
      </c>
      <c r="R261" t="s">
        <v>725</v>
      </c>
      <c r="X261" t="s">
        <v>726</v>
      </c>
      <c r="Y261" t="s">
        <v>86</v>
      </c>
      <c r="Z261" t="s">
        <v>86</v>
      </c>
      <c r="AC261" t="s">
        <v>41</v>
      </c>
      <c r="AD261" t="s">
        <v>42</v>
      </c>
    </row>
    <row r="262" spans="3:30" x14ac:dyDescent="0.25">
      <c r="C262" s="32" t="s">
        <v>104</v>
      </c>
      <c r="D262" s="32" t="s">
        <v>105</v>
      </c>
      <c r="F262">
        <v>697.5</v>
      </c>
      <c r="G262" t="s">
        <v>728</v>
      </c>
      <c r="H262" t="s">
        <v>729</v>
      </c>
      <c r="I262" t="s">
        <v>730</v>
      </c>
      <c r="K262" t="s">
        <v>717</v>
      </c>
      <c r="L262" t="s">
        <v>35</v>
      </c>
      <c r="M262" t="s">
        <v>36</v>
      </c>
      <c r="N262" s="8">
        <v>45770</v>
      </c>
      <c r="O262" s="8">
        <v>45849</v>
      </c>
      <c r="P262" s="8">
        <v>45849</v>
      </c>
      <c r="Q262" t="s">
        <v>47</v>
      </c>
      <c r="R262" t="s">
        <v>307</v>
      </c>
      <c r="U262" t="s">
        <v>112</v>
      </c>
      <c r="W262" t="s">
        <v>476</v>
      </c>
      <c r="X262" t="s">
        <v>731</v>
      </c>
      <c r="Y262" t="s">
        <v>255</v>
      </c>
      <c r="Z262" t="s">
        <v>255</v>
      </c>
      <c r="AC262" t="s">
        <v>41</v>
      </c>
      <c r="AD262" t="s">
        <v>42</v>
      </c>
    </row>
    <row r="263" spans="3:30" x14ac:dyDescent="0.25">
      <c r="C263" s="32" t="s">
        <v>104</v>
      </c>
      <c r="D263" s="32" t="s">
        <v>105</v>
      </c>
      <c r="F263">
        <v>697.5</v>
      </c>
      <c r="G263" t="s">
        <v>728</v>
      </c>
      <c r="H263" t="s">
        <v>729</v>
      </c>
      <c r="I263" t="s">
        <v>732</v>
      </c>
      <c r="K263" t="s">
        <v>717</v>
      </c>
      <c r="L263" t="s">
        <v>35</v>
      </c>
      <c r="M263" t="s">
        <v>36</v>
      </c>
      <c r="N263" s="8">
        <v>45770</v>
      </c>
      <c r="O263" s="8">
        <v>45849</v>
      </c>
      <c r="P263" s="8">
        <v>45849</v>
      </c>
      <c r="Q263" t="s">
        <v>47</v>
      </c>
      <c r="R263" t="s">
        <v>307</v>
      </c>
      <c r="U263" t="s">
        <v>112</v>
      </c>
      <c r="W263" t="s">
        <v>476</v>
      </c>
      <c r="X263" t="s">
        <v>731</v>
      </c>
      <c r="Y263" t="s">
        <v>255</v>
      </c>
      <c r="Z263" t="s">
        <v>255</v>
      </c>
      <c r="AC263" t="s">
        <v>41</v>
      </c>
      <c r="AD263" t="s">
        <v>42</v>
      </c>
    </row>
    <row r="264" spans="3:30" x14ac:dyDescent="0.25">
      <c r="C264" s="32" t="s">
        <v>104</v>
      </c>
      <c r="D264" s="32" t="s">
        <v>29</v>
      </c>
      <c r="E264" s="32" t="s">
        <v>733</v>
      </c>
      <c r="F264">
        <v>1495</v>
      </c>
      <c r="G264" t="s">
        <v>734</v>
      </c>
      <c r="H264" t="s">
        <v>735</v>
      </c>
      <c r="I264" t="s">
        <v>736</v>
      </c>
      <c r="K264" t="s">
        <v>737</v>
      </c>
      <c r="L264" t="s">
        <v>35</v>
      </c>
      <c r="M264" t="s">
        <v>36</v>
      </c>
      <c r="N264" s="8">
        <v>45457</v>
      </c>
      <c r="O264" s="8">
        <v>45805</v>
      </c>
      <c r="P264" s="8">
        <v>45805</v>
      </c>
      <c r="Q264" t="s">
        <v>127</v>
      </c>
      <c r="R264" t="s">
        <v>447</v>
      </c>
      <c r="Y264" t="s">
        <v>241</v>
      </c>
      <c r="Z264" t="s">
        <v>241</v>
      </c>
      <c r="AC264" t="s">
        <v>41</v>
      </c>
      <c r="AD264" t="s">
        <v>42</v>
      </c>
    </row>
    <row r="265" spans="3:30" x14ac:dyDescent="0.25">
      <c r="C265" s="32" t="s">
        <v>43</v>
      </c>
      <c r="D265" s="32" t="s">
        <v>29</v>
      </c>
      <c r="E265" s="32" t="s">
        <v>733</v>
      </c>
      <c r="F265">
        <v>1295</v>
      </c>
      <c r="G265" t="s">
        <v>734</v>
      </c>
      <c r="H265" t="s">
        <v>735</v>
      </c>
      <c r="I265" t="s">
        <v>738</v>
      </c>
      <c r="K265" t="s">
        <v>737</v>
      </c>
      <c r="L265" t="s">
        <v>35</v>
      </c>
      <c r="M265" t="s">
        <v>36</v>
      </c>
      <c r="N265" s="8">
        <v>45457</v>
      </c>
      <c r="O265" s="8">
        <v>45805</v>
      </c>
      <c r="P265" s="8">
        <v>45805</v>
      </c>
      <c r="Q265" t="s">
        <v>37</v>
      </c>
      <c r="R265" t="s">
        <v>739</v>
      </c>
      <c r="S265" t="s">
        <v>740</v>
      </c>
      <c r="T265" t="s">
        <v>741</v>
      </c>
      <c r="U265" t="s">
        <v>742</v>
      </c>
      <c r="Y265" t="s">
        <v>241</v>
      </c>
      <c r="Z265" t="s">
        <v>241</v>
      </c>
      <c r="AC265" t="s">
        <v>41</v>
      </c>
      <c r="AD265" t="s">
        <v>42</v>
      </c>
    </row>
    <row r="266" spans="3:30" x14ac:dyDescent="0.25">
      <c r="C266" s="32" t="s">
        <v>104</v>
      </c>
      <c r="D266" s="32" t="s">
        <v>29</v>
      </c>
      <c r="E266" s="32" t="s">
        <v>733</v>
      </c>
      <c r="F266">
        <v>1495</v>
      </c>
      <c r="G266" t="s">
        <v>734</v>
      </c>
      <c r="H266" t="s">
        <v>735</v>
      </c>
      <c r="I266" t="s">
        <v>743</v>
      </c>
      <c r="K266" t="s">
        <v>737</v>
      </c>
      <c r="L266" t="s">
        <v>35</v>
      </c>
      <c r="M266" t="s">
        <v>36</v>
      </c>
      <c r="N266" s="8">
        <v>45457</v>
      </c>
      <c r="O266" s="8">
        <v>45805</v>
      </c>
      <c r="P266" s="8">
        <v>45805</v>
      </c>
      <c r="Q266" t="s">
        <v>127</v>
      </c>
      <c r="R266" t="s">
        <v>447</v>
      </c>
      <c r="Y266" t="s">
        <v>241</v>
      </c>
      <c r="Z266" t="s">
        <v>241</v>
      </c>
      <c r="AC266" t="s">
        <v>41</v>
      </c>
      <c r="AD266" t="s">
        <v>42</v>
      </c>
    </row>
    <row r="267" spans="3:30" x14ac:dyDescent="0.25">
      <c r="C267" s="32" t="s">
        <v>28</v>
      </c>
      <c r="D267" s="32" t="s">
        <v>543</v>
      </c>
      <c r="E267" s="32" t="s">
        <v>575</v>
      </c>
      <c r="F267">
        <v>2037</v>
      </c>
      <c r="G267" t="s">
        <v>744</v>
      </c>
      <c r="H267" t="s">
        <v>745</v>
      </c>
      <c r="I267" t="s">
        <v>746</v>
      </c>
      <c r="K267" t="s">
        <v>204</v>
      </c>
      <c r="L267" t="s">
        <v>35</v>
      </c>
      <c r="M267" t="s">
        <v>36</v>
      </c>
      <c r="N267" s="8">
        <v>45694</v>
      </c>
      <c r="O267" s="8">
        <v>45856</v>
      </c>
      <c r="P267" s="8">
        <v>45856</v>
      </c>
      <c r="Q267" t="s">
        <v>127</v>
      </c>
      <c r="R267" t="s">
        <v>747</v>
      </c>
      <c r="W267" t="s">
        <v>399</v>
      </c>
      <c r="Y267" t="s">
        <v>476</v>
      </c>
      <c r="Z267" t="s">
        <v>476</v>
      </c>
      <c r="AC267" t="s">
        <v>41</v>
      </c>
      <c r="AD267" t="s">
        <v>42</v>
      </c>
    </row>
    <row r="268" spans="3:30" x14ac:dyDescent="0.25">
      <c r="C268" s="32" t="s">
        <v>28</v>
      </c>
      <c r="D268" s="32" t="s">
        <v>543</v>
      </c>
      <c r="E268" s="32" t="s">
        <v>575</v>
      </c>
      <c r="F268">
        <v>2037</v>
      </c>
      <c r="G268" t="s">
        <v>744</v>
      </c>
      <c r="H268" t="s">
        <v>745</v>
      </c>
      <c r="I268" t="s">
        <v>748</v>
      </c>
      <c r="K268" t="s">
        <v>204</v>
      </c>
      <c r="L268" t="s">
        <v>35</v>
      </c>
      <c r="M268" t="s">
        <v>36</v>
      </c>
      <c r="N268" s="8">
        <v>45694</v>
      </c>
      <c r="O268" s="8">
        <v>45856</v>
      </c>
      <c r="P268" s="8">
        <v>45856</v>
      </c>
      <c r="Q268" t="s">
        <v>127</v>
      </c>
      <c r="R268" t="s">
        <v>747</v>
      </c>
      <c r="W268" t="s">
        <v>399</v>
      </c>
      <c r="Y268" t="s">
        <v>476</v>
      </c>
      <c r="Z268" t="s">
        <v>476</v>
      </c>
      <c r="AC268" t="s">
        <v>41</v>
      </c>
      <c r="AD268" t="s">
        <v>42</v>
      </c>
    </row>
    <row r="269" spans="3:30" x14ac:dyDescent="0.25">
      <c r="C269" s="32" t="s">
        <v>198</v>
      </c>
      <c r="D269" s="32" t="s">
        <v>749</v>
      </c>
      <c r="E269" s="32" t="s">
        <v>750</v>
      </c>
      <c r="F269">
        <v>1586</v>
      </c>
      <c r="G269" t="s">
        <v>751</v>
      </c>
      <c r="H269" t="s">
        <v>752</v>
      </c>
      <c r="I269" t="s">
        <v>753</v>
      </c>
      <c r="K269" t="s">
        <v>340</v>
      </c>
      <c r="L269" t="s">
        <v>35</v>
      </c>
      <c r="M269" t="s">
        <v>36</v>
      </c>
      <c r="N269" s="8">
        <v>45729</v>
      </c>
      <c r="O269" s="8">
        <v>45891</v>
      </c>
      <c r="P269" s="8">
        <v>45891</v>
      </c>
      <c r="Q269" t="s">
        <v>47</v>
      </c>
      <c r="R269" t="s">
        <v>549</v>
      </c>
      <c r="W269" t="s">
        <v>754</v>
      </c>
      <c r="Y269" t="s">
        <v>754</v>
      </c>
      <c r="Z269" t="s">
        <v>754</v>
      </c>
      <c r="AC269" t="s">
        <v>41</v>
      </c>
      <c r="AD269" t="s">
        <v>42</v>
      </c>
    </row>
    <row r="270" spans="3:30" x14ac:dyDescent="0.25">
      <c r="C270" s="32" t="s">
        <v>755</v>
      </c>
      <c r="D270" s="32" t="s">
        <v>105</v>
      </c>
      <c r="E270" s="32" t="s">
        <v>755</v>
      </c>
      <c r="F270">
        <v>4130</v>
      </c>
      <c r="G270" t="s">
        <v>751</v>
      </c>
      <c r="H270" t="s">
        <v>756</v>
      </c>
      <c r="I270" t="s">
        <v>757</v>
      </c>
      <c r="K270" t="s">
        <v>340</v>
      </c>
      <c r="L270" t="s">
        <v>35</v>
      </c>
      <c r="M270" t="s">
        <v>36</v>
      </c>
      <c r="N270" s="8">
        <v>45719</v>
      </c>
      <c r="O270" s="8"/>
      <c r="P270" s="8"/>
      <c r="Q270" t="s">
        <v>37</v>
      </c>
      <c r="R270" t="s">
        <v>758</v>
      </c>
      <c r="W270" t="s">
        <v>460</v>
      </c>
      <c r="AC270" t="s">
        <v>41</v>
      </c>
      <c r="AD270" t="s">
        <v>42</v>
      </c>
    </row>
    <row r="271" spans="3:30" x14ac:dyDescent="0.25">
      <c r="C271" s="32" t="s">
        <v>43</v>
      </c>
      <c r="D271" s="32" t="s">
        <v>749</v>
      </c>
      <c r="E271" s="32" t="s">
        <v>759</v>
      </c>
      <c r="F271">
        <v>-1846.86</v>
      </c>
      <c r="G271" t="s">
        <v>751</v>
      </c>
      <c r="H271" t="s">
        <v>756</v>
      </c>
      <c r="I271" t="s">
        <v>760</v>
      </c>
      <c r="K271" t="s">
        <v>340</v>
      </c>
      <c r="L271" t="s">
        <v>35</v>
      </c>
      <c r="M271" t="s">
        <v>36</v>
      </c>
      <c r="N271" s="8">
        <v>45719</v>
      </c>
      <c r="O271" s="8"/>
      <c r="P271" s="8"/>
      <c r="Q271" t="s">
        <v>64</v>
      </c>
      <c r="S271" t="s">
        <v>761</v>
      </c>
      <c r="T271" t="s">
        <v>761</v>
      </c>
      <c r="AC271" t="s">
        <v>64</v>
      </c>
      <c r="AD271" t="s">
        <v>42</v>
      </c>
    </row>
    <row r="272" spans="3:30" x14ac:dyDescent="0.25">
      <c r="C272" s="32" t="s">
        <v>198</v>
      </c>
      <c r="D272" s="32" t="s">
        <v>762</v>
      </c>
      <c r="E272" s="32" t="s">
        <v>763</v>
      </c>
      <c r="F272">
        <v>1775</v>
      </c>
      <c r="G272" t="s">
        <v>751</v>
      </c>
      <c r="H272" t="s">
        <v>756</v>
      </c>
      <c r="I272" t="s">
        <v>764</v>
      </c>
      <c r="K272" t="s">
        <v>340</v>
      </c>
      <c r="L272" t="s">
        <v>35</v>
      </c>
      <c r="M272" t="s">
        <v>36</v>
      </c>
      <c r="N272" s="8">
        <v>45719</v>
      </c>
      <c r="O272" s="8"/>
      <c r="P272" s="8"/>
      <c r="Q272" t="s">
        <v>127</v>
      </c>
      <c r="R272" t="s">
        <v>758</v>
      </c>
      <c r="S272" t="s">
        <v>765</v>
      </c>
      <c r="T272" t="s">
        <v>766</v>
      </c>
      <c r="U272" t="s">
        <v>40</v>
      </c>
      <c r="W272" t="s">
        <v>460</v>
      </c>
      <c r="X272" t="s">
        <v>767</v>
      </c>
      <c r="AC272" t="s">
        <v>41</v>
      </c>
      <c r="AD272" t="s">
        <v>42</v>
      </c>
    </row>
    <row r="273" spans="3:30" x14ac:dyDescent="0.25">
      <c r="C273" s="32" t="s">
        <v>198</v>
      </c>
      <c r="D273" s="32" t="s">
        <v>762</v>
      </c>
      <c r="E273" s="32" t="s">
        <v>763</v>
      </c>
      <c r="F273">
        <v>1775</v>
      </c>
      <c r="G273" t="s">
        <v>751</v>
      </c>
      <c r="H273" t="s">
        <v>756</v>
      </c>
      <c r="I273" t="s">
        <v>768</v>
      </c>
      <c r="K273" t="s">
        <v>340</v>
      </c>
      <c r="L273" t="s">
        <v>35</v>
      </c>
      <c r="M273" t="s">
        <v>36</v>
      </c>
      <c r="N273" s="8">
        <v>45719</v>
      </c>
      <c r="O273" s="8"/>
      <c r="P273" s="8"/>
      <c r="Q273" t="s">
        <v>127</v>
      </c>
      <c r="R273" t="s">
        <v>758</v>
      </c>
      <c r="S273" t="s">
        <v>769</v>
      </c>
      <c r="T273" t="s">
        <v>770</v>
      </c>
      <c r="W273" t="s">
        <v>460</v>
      </c>
      <c r="X273" t="s">
        <v>767</v>
      </c>
      <c r="AC273" t="s">
        <v>41</v>
      </c>
      <c r="AD273" t="s">
        <v>42</v>
      </c>
    </row>
    <row r="274" spans="3:30" x14ac:dyDescent="0.25">
      <c r="F274">
        <v>475</v>
      </c>
      <c r="G274" t="s">
        <v>771</v>
      </c>
      <c r="H274" t="s">
        <v>772</v>
      </c>
      <c r="I274" t="s">
        <v>773</v>
      </c>
      <c r="K274" t="s">
        <v>427</v>
      </c>
      <c r="L274" t="s">
        <v>55</v>
      </c>
      <c r="M274" t="s">
        <v>36</v>
      </c>
      <c r="N274" s="8">
        <v>45664</v>
      </c>
      <c r="O274" s="8"/>
      <c r="P274" s="8"/>
      <c r="Q274" t="s">
        <v>47</v>
      </c>
    </row>
    <row r="275" spans="3:30" x14ac:dyDescent="0.25">
      <c r="F275">
        <v>475</v>
      </c>
      <c r="G275" t="s">
        <v>771</v>
      </c>
      <c r="H275" t="s">
        <v>772</v>
      </c>
      <c r="I275" t="s">
        <v>774</v>
      </c>
      <c r="K275" t="s">
        <v>427</v>
      </c>
      <c r="L275" t="s">
        <v>55</v>
      </c>
      <c r="M275" t="s">
        <v>36</v>
      </c>
      <c r="N275" s="8">
        <v>45664</v>
      </c>
      <c r="O275" s="8"/>
      <c r="P275" s="8"/>
      <c r="Q275" t="s">
        <v>47</v>
      </c>
    </row>
    <row r="276" spans="3:30" x14ac:dyDescent="0.25">
      <c r="G276" t="s">
        <v>771</v>
      </c>
      <c r="H276" t="s">
        <v>775</v>
      </c>
      <c r="I276" t="s">
        <v>773</v>
      </c>
      <c r="K276" t="s">
        <v>427</v>
      </c>
      <c r="L276" t="s">
        <v>55</v>
      </c>
      <c r="M276" t="s">
        <v>36</v>
      </c>
      <c r="N276" s="8">
        <v>45664</v>
      </c>
      <c r="O276" s="8"/>
      <c r="P276" s="8"/>
      <c r="Q276" t="s">
        <v>64</v>
      </c>
    </row>
    <row r="277" spans="3:30" x14ac:dyDescent="0.25">
      <c r="G277" t="s">
        <v>771</v>
      </c>
      <c r="H277" t="s">
        <v>775</v>
      </c>
      <c r="I277" t="s">
        <v>774</v>
      </c>
      <c r="K277" t="s">
        <v>427</v>
      </c>
      <c r="L277" t="s">
        <v>55</v>
      </c>
      <c r="M277" t="s">
        <v>36</v>
      </c>
      <c r="N277" s="8">
        <v>45664</v>
      </c>
      <c r="O277" s="8"/>
      <c r="P277" s="8"/>
      <c r="Q277" t="s">
        <v>64</v>
      </c>
    </row>
    <row r="278" spans="3:30" x14ac:dyDescent="0.25">
      <c r="C278" s="32" t="s">
        <v>28</v>
      </c>
      <c r="D278" s="32" t="s">
        <v>105</v>
      </c>
      <c r="E278" s="32" t="s">
        <v>50</v>
      </c>
      <c r="F278">
        <v>925</v>
      </c>
      <c r="G278" t="s">
        <v>771</v>
      </c>
      <c r="H278" t="s">
        <v>776</v>
      </c>
      <c r="I278" t="s">
        <v>777</v>
      </c>
      <c r="K278" t="s">
        <v>54</v>
      </c>
      <c r="L278" t="s">
        <v>55</v>
      </c>
      <c r="M278" t="s">
        <v>36</v>
      </c>
      <c r="N278" s="8">
        <v>45685</v>
      </c>
      <c r="O278" s="8"/>
      <c r="P278" s="8"/>
      <c r="Q278" t="s">
        <v>47</v>
      </c>
    </row>
    <row r="279" spans="3:30" x14ac:dyDescent="0.25">
      <c r="C279" s="32" t="s">
        <v>28</v>
      </c>
      <c r="D279" s="32" t="s">
        <v>105</v>
      </c>
      <c r="E279" s="32" t="s">
        <v>50</v>
      </c>
      <c r="F279">
        <v>925</v>
      </c>
      <c r="G279" t="s">
        <v>771</v>
      </c>
      <c r="H279" t="s">
        <v>776</v>
      </c>
      <c r="I279" t="s">
        <v>778</v>
      </c>
      <c r="K279" t="s">
        <v>54</v>
      </c>
      <c r="L279" t="s">
        <v>55</v>
      </c>
      <c r="M279" t="s">
        <v>36</v>
      </c>
      <c r="N279" s="8">
        <v>45685</v>
      </c>
      <c r="O279" s="8"/>
      <c r="P279" s="8"/>
      <c r="Q279" t="s">
        <v>47</v>
      </c>
    </row>
    <row r="280" spans="3:30" x14ac:dyDescent="0.25">
      <c r="C280" s="32" t="s">
        <v>28</v>
      </c>
      <c r="D280" s="32" t="s">
        <v>79</v>
      </c>
      <c r="E280" s="32" t="s">
        <v>779</v>
      </c>
      <c r="F280">
        <v>675</v>
      </c>
      <c r="G280" t="s">
        <v>771</v>
      </c>
      <c r="H280" t="s">
        <v>780</v>
      </c>
      <c r="I280" t="s">
        <v>781</v>
      </c>
      <c r="K280" t="s">
        <v>473</v>
      </c>
      <c r="L280" t="s">
        <v>55</v>
      </c>
      <c r="M280" t="s">
        <v>36</v>
      </c>
      <c r="N280" s="8">
        <v>45750</v>
      </c>
      <c r="O280" s="8"/>
      <c r="P280" s="8"/>
      <c r="Q280" t="s">
        <v>47</v>
      </c>
    </row>
    <row r="281" spans="3:30" x14ac:dyDescent="0.25">
      <c r="F281">
        <v>7625</v>
      </c>
      <c r="G281" t="s">
        <v>771</v>
      </c>
      <c r="H281" t="s">
        <v>782</v>
      </c>
      <c r="I281" t="s">
        <v>783</v>
      </c>
      <c r="K281" t="s">
        <v>54</v>
      </c>
      <c r="L281" t="s">
        <v>55</v>
      </c>
      <c r="M281" t="s">
        <v>36</v>
      </c>
      <c r="N281" s="8">
        <v>45798</v>
      </c>
      <c r="O281" s="8"/>
      <c r="P281" s="8"/>
      <c r="Q281" t="s">
        <v>37</v>
      </c>
    </row>
    <row r="282" spans="3:30" x14ac:dyDescent="0.25">
      <c r="F282">
        <v>7625</v>
      </c>
      <c r="G282" t="s">
        <v>771</v>
      </c>
      <c r="H282" t="s">
        <v>782</v>
      </c>
      <c r="I282" t="s">
        <v>784</v>
      </c>
      <c r="K282" t="s">
        <v>54</v>
      </c>
      <c r="L282" t="s">
        <v>55</v>
      </c>
      <c r="M282" t="s">
        <v>36</v>
      </c>
      <c r="N282" s="8">
        <v>45798</v>
      </c>
      <c r="O282" s="8"/>
      <c r="P282" s="8"/>
      <c r="Q282" t="s">
        <v>37</v>
      </c>
    </row>
    <row r="283" spans="3:30" x14ac:dyDescent="0.25">
      <c r="F283">
        <v>475</v>
      </c>
      <c r="G283" t="s">
        <v>771</v>
      </c>
      <c r="H283" t="s">
        <v>785</v>
      </c>
      <c r="I283" t="s">
        <v>786</v>
      </c>
      <c r="K283" t="s">
        <v>427</v>
      </c>
      <c r="L283" t="s">
        <v>55</v>
      </c>
      <c r="M283" t="s">
        <v>36</v>
      </c>
      <c r="N283" s="8">
        <v>45313</v>
      </c>
      <c r="O283" s="8"/>
      <c r="P283" s="8"/>
      <c r="Q283" t="s">
        <v>64</v>
      </c>
    </row>
    <row r="284" spans="3:30" x14ac:dyDescent="0.25">
      <c r="C284" s="32" t="s">
        <v>43</v>
      </c>
      <c r="D284" s="32" t="s">
        <v>543</v>
      </c>
      <c r="E284" s="32" t="s">
        <v>787</v>
      </c>
      <c r="F284">
        <v>7100</v>
      </c>
      <c r="G284" t="s">
        <v>788</v>
      </c>
      <c r="H284" t="s">
        <v>789</v>
      </c>
      <c r="I284" t="s">
        <v>790</v>
      </c>
      <c r="K284" t="s">
        <v>229</v>
      </c>
      <c r="L284" t="s">
        <v>35</v>
      </c>
      <c r="M284" t="s">
        <v>36</v>
      </c>
      <c r="N284" s="8">
        <v>45547</v>
      </c>
      <c r="O284" s="8">
        <v>45805</v>
      </c>
      <c r="P284" s="8">
        <v>45805</v>
      </c>
      <c r="Q284" t="s">
        <v>127</v>
      </c>
      <c r="R284" t="s">
        <v>791</v>
      </c>
      <c r="S284" t="s">
        <v>792</v>
      </c>
      <c r="T284" t="s">
        <v>793</v>
      </c>
      <c r="U284" t="s">
        <v>378</v>
      </c>
      <c r="W284" t="s">
        <v>521</v>
      </c>
      <c r="Y284" t="s">
        <v>241</v>
      </c>
      <c r="Z284" t="s">
        <v>241</v>
      </c>
      <c r="AC284" t="s">
        <v>41</v>
      </c>
      <c r="AD284" t="s">
        <v>42</v>
      </c>
    </row>
    <row r="285" spans="3:30" x14ac:dyDescent="0.25">
      <c r="C285" s="32" t="s">
        <v>43</v>
      </c>
      <c r="D285" s="32" t="s">
        <v>543</v>
      </c>
      <c r="E285" s="32" t="s">
        <v>787</v>
      </c>
      <c r="F285">
        <v>7100</v>
      </c>
      <c r="G285" t="s">
        <v>788</v>
      </c>
      <c r="H285" t="s">
        <v>789</v>
      </c>
      <c r="I285" t="s">
        <v>794</v>
      </c>
      <c r="K285" t="s">
        <v>229</v>
      </c>
      <c r="L285" t="s">
        <v>35</v>
      </c>
      <c r="M285" t="s">
        <v>36</v>
      </c>
      <c r="N285" s="8">
        <v>45547</v>
      </c>
      <c r="O285" s="8">
        <v>45805</v>
      </c>
      <c r="P285" s="8">
        <v>45805</v>
      </c>
      <c r="Q285" t="s">
        <v>127</v>
      </c>
      <c r="R285" t="s">
        <v>791</v>
      </c>
      <c r="S285" t="s">
        <v>792</v>
      </c>
      <c r="T285" t="s">
        <v>793</v>
      </c>
      <c r="U285" t="s">
        <v>378</v>
      </c>
      <c r="W285" t="s">
        <v>521</v>
      </c>
      <c r="Y285" t="s">
        <v>241</v>
      </c>
      <c r="Z285" t="s">
        <v>241</v>
      </c>
      <c r="AC285" t="s">
        <v>41</v>
      </c>
      <c r="AD285" t="s">
        <v>42</v>
      </c>
    </row>
    <row r="286" spans="3:30" x14ac:dyDescent="0.25">
      <c r="C286" s="32" t="s">
        <v>795</v>
      </c>
      <c r="D286" s="32" t="s">
        <v>79</v>
      </c>
      <c r="E286" s="32" t="s">
        <v>796</v>
      </c>
      <c r="F286">
        <v>1195</v>
      </c>
      <c r="G286" t="s">
        <v>797</v>
      </c>
      <c r="H286" t="s">
        <v>798</v>
      </c>
      <c r="I286" t="s">
        <v>799</v>
      </c>
      <c r="K286" t="s">
        <v>427</v>
      </c>
      <c r="L286" t="s">
        <v>35</v>
      </c>
      <c r="M286" t="s">
        <v>36</v>
      </c>
      <c r="N286" s="8">
        <v>45785</v>
      </c>
      <c r="O286" s="8"/>
      <c r="P286" s="8"/>
      <c r="Q286" t="s">
        <v>47</v>
      </c>
      <c r="R286" t="s">
        <v>260</v>
      </c>
      <c r="AC286" t="s">
        <v>41</v>
      </c>
      <c r="AD286" t="s">
        <v>42</v>
      </c>
    </row>
    <row r="287" spans="3:30" x14ac:dyDescent="0.25">
      <c r="C287" s="32" t="s">
        <v>198</v>
      </c>
      <c r="D287" s="32" t="s">
        <v>105</v>
      </c>
      <c r="E287" s="32" t="s">
        <v>800</v>
      </c>
      <c r="F287">
        <v>615</v>
      </c>
      <c r="G287" t="s">
        <v>801</v>
      </c>
      <c r="H287" t="s">
        <v>802</v>
      </c>
      <c r="I287" t="s">
        <v>803</v>
      </c>
      <c r="K287" t="s">
        <v>194</v>
      </c>
      <c r="L287" t="s">
        <v>35</v>
      </c>
      <c r="M287" t="s">
        <v>36</v>
      </c>
      <c r="N287" s="8">
        <v>45791</v>
      </c>
      <c r="O287" s="8">
        <v>45898</v>
      </c>
      <c r="P287" s="8">
        <v>45898</v>
      </c>
      <c r="Q287" t="s">
        <v>47</v>
      </c>
      <c r="R287" t="s">
        <v>549</v>
      </c>
      <c r="W287" t="s">
        <v>550</v>
      </c>
      <c r="Y287" t="s">
        <v>128</v>
      </c>
      <c r="Z287" t="s">
        <v>128</v>
      </c>
      <c r="AC287" t="s">
        <v>41</v>
      </c>
      <c r="AD287" t="s">
        <v>42</v>
      </c>
    </row>
    <row r="288" spans="3:30" x14ac:dyDescent="0.25">
      <c r="C288" s="32" t="s">
        <v>198</v>
      </c>
      <c r="D288" s="32" t="s">
        <v>105</v>
      </c>
      <c r="E288" s="32" t="s">
        <v>800</v>
      </c>
      <c r="F288">
        <v>615</v>
      </c>
      <c r="G288" t="s">
        <v>801</v>
      </c>
      <c r="H288" t="s">
        <v>802</v>
      </c>
      <c r="I288" t="s">
        <v>804</v>
      </c>
      <c r="K288" t="s">
        <v>194</v>
      </c>
      <c r="L288" t="s">
        <v>35</v>
      </c>
      <c r="M288" t="s">
        <v>36</v>
      </c>
      <c r="N288" s="8">
        <v>45791</v>
      </c>
      <c r="O288" s="8">
        <v>45898</v>
      </c>
      <c r="P288" s="8">
        <v>45898</v>
      </c>
      <c r="Q288" t="s">
        <v>47</v>
      </c>
      <c r="R288" t="s">
        <v>549</v>
      </c>
      <c r="W288" t="s">
        <v>550</v>
      </c>
      <c r="Y288" t="s">
        <v>128</v>
      </c>
      <c r="Z288" t="s">
        <v>128</v>
      </c>
      <c r="AC288" t="s">
        <v>41</v>
      </c>
      <c r="AD288" t="s">
        <v>42</v>
      </c>
    </row>
    <row r="289" spans="3:30" x14ac:dyDescent="0.25">
      <c r="F289">
        <v>3995</v>
      </c>
      <c r="G289" t="s">
        <v>805</v>
      </c>
      <c r="H289" t="s">
        <v>806</v>
      </c>
      <c r="I289" t="s">
        <v>807</v>
      </c>
      <c r="K289" t="s">
        <v>340</v>
      </c>
      <c r="L289" t="s">
        <v>35</v>
      </c>
      <c r="M289" t="s">
        <v>36</v>
      </c>
      <c r="N289" s="8">
        <v>45783</v>
      </c>
      <c r="O289" s="8">
        <v>45931</v>
      </c>
      <c r="P289" s="8">
        <v>45931</v>
      </c>
      <c r="Q289" t="s">
        <v>47</v>
      </c>
      <c r="Y289" t="s">
        <v>541</v>
      </c>
      <c r="Z289" t="s">
        <v>541</v>
      </c>
      <c r="AC289" t="s">
        <v>41</v>
      </c>
      <c r="AD289" t="s">
        <v>42</v>
      </c>
    </row>
    <row r="290" spans="3:30" x14ac:dyDescent="0.25">
      <c r="C290" s="32" t="s">
        <v>808</v>
      </c>
      <c r="D290" s="32" t="s">
        <v>44</v>
      </c>
      <c r="E290" s="32" t="s">
        <v>809</v>
      </c>
      <c r="F290">
        <v>4500</v>
      </c>
      <c r="G290" t="s">
        <v>805</v>
      </c>
      <c r="H290" t="s">
        <v>810</v>
      </c>
      <c r="I290" t="s">
        <v>811</v>
      </c>
      <c r="K290" t="s">
        <v>194</v>
      </c>
      <c r="L290" t="s">
        <v>35</v>
      </c>
      <c r="M290" t="s">
        <v>36</v>
      </c>
      <c r="N290" s="8">
        <v>45141</v>
      </c>
      <c r="O290" s="8">
        <v>45835</v>
      </c>
      <c r="P290" s="8">
        <v>45835</v>
      </c>
      <c r="Q290" t="s">
        <v>64</v>
      </c>
      <c r="R290" t="s">
        <v>812</v>
      </c>
      <c r="W290" t="s">
        <v>813</v>
      </c>
      <c r="Y290" t="s">
        <v>111</v>
      </c>
      <c r="Z290" t="s">
        <v>111</v>
      </c>
      <c r="AB290" t="s">
        <v>814</v>
      </c>
      <c r="AC290" t="s">
        <v>64</v>
      </c>
      <c r="AD290" t="s">
        <v>42</v>
      </c>
    </row>
    <row r="291" spans="3:30" x14ac:dyDescent="0.25">
      <c r="C291" s="32" t="s">
        <v>808</v>
      </c>
      <c r="D291" s="32" t="s">
        <v>44</v>
      </c>
      <c r="E291" s="32" t="s">
        <v>809</v>
      </c>
      <c r="F291">
        <v>2500</v>
      </c>
      <c r="G291" t="s">
        <v>805</v>
      </c>
      <c r="H291" t="s">
        <v>810</v>
      </c>
      <c r="I291" t="s">
        <v>815</v>
      </c>
      <c r="K291" t="s">
        <v>194</v>
      </c>
      <c r="L291" t="s">
        <v>35</v>
      </c>
      <c r="M291" t="s">
        <v>36</v>
      </c>
      <c r="N291" s="8">
        <v>45141</v>
      </c>
      <c r="O291" s="8">
        <v>45835</v>
      </c>
      <c r="P291" s="8">
        <v>45835</v>
      </c>
      <c r="Q291" t="s">
        <v>64</v>
      </c>
      <c r="R291" t="s">
        <v>816</v>
      </c>
      <c r="X291" t="s">
        <v>651</v>
      </c>
      <c r="Y291" t="s">
        <v>111</v>
      </c>
      <c r="Z291" t="s">
        <v>111</v>
      </c>
      <c r="AB291" t="s">
        <v>814</v>
      </c>
      <c r="AC291" t="s">
        <v>64</v>
      </c>
      <c r="AD291" t="s">
        <v>42</v>
      </c>
    </row>
    <row r="292" spans="3:30" x14ac:dyDescent="0.25">
      <c r="C292" s="32" t="s">
        <v>808</v>
      </c>
      <c r="D292" s="32" t="s">
        <v>44</v>
      </c>
      <c r="E292" s="32" t="s">
        <v>809</v>
      </c>
      <c r="F292">
        <v>6000</v>
      </c>
      <c r="G292" t="s">
        <v>805</v>
      </c>
      <c r="H292" t="s">
        <v>810</v>
      </c>
      <c r="I292" t="s">
        <v>817</v>
      </c>
      <c r="K292" t="s">
        <v>194</v>
      </c>
      <c r="L292" t="s">
        <v>35</v>
      </c>
      <c r="M292" t="s">
        <v>36</v>
      </c>
      <c r="N292" s="8">
        <v>45141</v>
      </c>
      <c r="O292" s="8">
        <v>45835</v>
      </c>
      <c r="P292" s="8">
        <v>45835</v>
      </c>
      <c r="Q292" t="s">
        <v>64</v>
      </c>
      <c r="R292" t="s">
        <v>818</v>
      </c>
      <c r="Y292" t="s">
        <v>111</v>
      </c>
      <c r="Z292" t="s">
        <v>111</v>
      </c>
      <c r="AB292" t="s">
        <v>814</v>
      </c>
      <c r="AC292" t="s">
        <v>64</v>
      </c>
      <c r="AD292" t="s">
        <v>42</v>
      </c>
    </row>
    <row r="293" spans="3:30" x14ac:dyDescent="0.25">
      <c r="C293" s="32" t="s">
        <v>808</v>
      </c>
      <c r="D293" s="32" t="s">
        <v>44</v>
      </c>
      <c r="E293" s="32" t="s">
        <v>809</v>
      </c>
      <c r="F293">
        <v>4000</v>
      </c>
      <c r="G293" t="s">
        <v>805</v>
      </c>
      <c r="H293" t="s">
        <v>810</v>
      </c>
      <c r="I293" t="s">
        <v>819</v>
      </c>
      <c r="K293" t="s">
        <v>194</v>
      </c>
      <c r="L293" t="s">
        <v>35</v>
      </c>
      <c r="M293" t="s">
        <v>36</v>
      </c>
      <c r="N293" s="8">
        <v>45141</v>
      </c>
      <c r="O293" s="8">
        <v>45835</v>
      </c>
      <c r="P293" s="8">
        <v>45835</v>
      </c>
      <c r="Q293" t="s">
        <v>64</v>
      </c>
      <c r="R293" t="s">
        <v>818</v>
      </c>
      <c r="Y293" t="s">
        <v>111</v>
      </c>
      <c r="Z293" t="s">
        <v>111</v>
      </c>
      <c r="AB293" t="s">
        <v>814</v>
      </c>
      <c r="AC293" t="s">
        <v>64</v>
      </c>
      <c r="AD293" t="s">
        <v>42</v>
      </c>
    </row>
    <row r="294" spans="3:30" x14ac:dyDescent="0.25">
      <c r="C294" s="32" t="s">
        <v>43</v>
      </c>
      <c r="D294" s="32" t="s">
        <v>44</v>
      </c>
      <c r="E294" s="32" t="s">
        <v>50</v>
      </c>
      <c r="F294">
        <v>1760</v>
      </c>
      <c r="G294" t="s">
        <v>820</v>
      </c>
      <c r="H294" t="s">
        <v>821</v>
      </c>
      <c r="I294" t="s">
        <v>822</v>
      </c>
      <c r="K294" t="s">
        <v>204</v>
      </c>
      <c r="L294" t="s">
        <v>35</v>
      </c>
      <c r="M294" t="s">
        <v>36</v>
      </c>
      <c r="N294" s="8">
        <v>45728</v>
      </c>
      <c r="O294" s="8">
        <v>45828</v>
      </c>
      <c r="P294" s="8">
        <v>45828</v>
      </c>
      <c r="Q294" t="s">
        <v>127</v>
      </c>
      <c r="R294" t="s">
        <v>823</v>
      </c>
      <c r="S294" t="s">
        <v>824</v>
      </c>
      <c r="T294" t="s">
        <v>825</v>
      </c>
      <c r="U294" t="s">
        <v>57</v>
      </c>
      <c r="X294" t="s">
        <v>217</v>
      </c>
      <c r="Y294" t="s">
        <v>57</v>
      </c>
      <c r="Z294" t="s">
        <v>57</v>
      </c>
      <c r="AC294" t="s">
        <v>41</v>
      </c>
      <c r="AD294" t="s">
        <v>42</v>
      </c>
    </row>
    <row r="295" spans="3:30" x14ac:dyDescent="0.25">
      <c r="C295" s="32" t="s">
        <v>43</v>
      </c>
      <c r="D295" s="32" t="s">
        <v>29</v>
      </c>
      <c r="E295" s="32" t="s">
        <v>50</v>
      </c>
      <c r="F295">
        <v>0</v>
      </c>
      <c r="G295" t="s">
        <v>826</v>
      </c>
      <c r="H295" t="s">
        <v>827</v>
      </c>
      <c r="I295" t="s">
        <v>828</v>
      </c>
      <c r="K295" t="s">
        <v>54</v>
      </c>
      <c r="L295" t="s">
        <v>55</v>
      </c>
      <c r="M295" t="s">
        <v>36</v>
      </c>
      <c r="N295" s="8">
        <v>45758</v>
      </c>
      <c r="O295" s="8">
        <v>45838</v>
      </c>
      <c r="P295" s="8">
        <v>45838</v>
      </c>
      <c r="Q295" t="s">
        <v>64</v>
      </c>
      <c r="Y295" t="s">
        <v>391</v>
      </c>
      <c r="Z295" t="s">
        <v>391</v>
      </c>
      <c r="AC295" t="s">
        <v>64</v>
      </c>
      <c r="AD295" t="s">
        <v>42</v>
      </c>
    </row>
    <row r="296" spans="3:30" x14ac:dyDescent="0.25">
      <c r="C296" s="32" t="s">
        <v>43</v>
      </c>
      <c r="D296" s="32" t="s">
        <v>29</v>
      </c>
      <c r="E296" s="32" t="s">
        <v>50</v>
      </c>
      <c r="F296">
        <v>0</v>
      </c>
      <c r="G296" t="s">
        <v>826</v>
      </c>
      <c r="H296" t="s">
        <v>827</v>
      </c>
      <c r="I296" t="s">
        <v>829</v>
      </c>
      <c r="K296" t="s">
        <v>54</v>
      </c>
      <c r="L296" t="s">
        <v>55</v>
      </c>
      <c r="M296" t="s">
        <v>36</v>
      </c>
      <c r="N296" s="8">
        <v>45758</v>
      </c>
      <c r="O296" s="8">
        <v>45838</v>
      </c>
      <c r="P296" s="8">
        <v>45838</v>
      </c>
      <c r="Q296" t="s">
        <v>64</v>
      </c>
      <c r="Y296" t="s">
        <v>391</v>
      </c>
      <c r="Z296" t="s">
        <v>391</v>
      </c>
      <c r="AC296" t="s">
        <v>64</v>
      </c>
      <c r="AD296" t="s">
        <v>42</v>
      </c>
    </row>
    <row r="297" spans="3:30" x14ac:dyDescent="0.25">
      <c r="C297" s="32" t="s">
        <v>43</v>
      </c>
      <c r="D297" s="32" t="s">
        <v>29</v>
      </c>
      <c r="E297" s="32" t="s">
        <v>50</v>
      </c>
      <c r="F297">
        <v>0</v>
      </c>
      <c r="G297" t="s">
        <v>826</v>
      </c>
      <c r="H297" t="s">
        <v>827</v>
      </c>
      <c r="I297" t="s">
        <v>830</v>
      </c>
      <c r="K297" t="s">
        <v>54</v>
      </c>
      <c r="L297" t="s">
        <v>55</v>
      </c>
      <c r="M297" t="s">
        <v>36</v>
      </c>
      <c r="N297" s="8">
        <v>45758</v>
      </c>
      <c r="O297" s="8">
        <v>45838</v>
      </c>
      <c r="P297" s="8">
        <v>45838</v>
      </c>
      <c r="Q297" t="s">
        <v>64</v>
      </c>
      <c r="S297" t="s">
        <v>831</v>
      </c>
      <c r="T297" t="s">
        <v>831</v>
      </c>
      <c r="Y297" t="s">
        <v>391</v>
      </c>
      <c r="Z297" t="s">
        <v>391</v>
      </c>
      <c r="AC297" t="s">
        <v>64</v>
      </c>
      <c r="AD297" t="s">
        <v>42</v>
      </c>
    </row>
    <row r="298" spans="3:30" x14ac:dyDescent="0.25">
      <c r="C298" s="32" t="s">
        <v>43</v>
      </c>
      <c r="D298" s="32" t="s">
        <v>29</v>
      </c>
      <c r="E298" s="32" t="s">
        <v>50</v>
      </c>
      <c r="F298">
        <v>0</v>
      </c>
      <c r="G298" t="s">
        <v>826</v>
      </c>
      <c r="H298" t="s">
        <v>827</v>
      </c>
      <c r="I298" t="s">
        <v>832</v>
      </c>
      <c r="K298" t="s">
        <v>54</v>
      </c>
      <c r="L298" t="s">
        <v>55</v>
      </c>
      <c r="M298" t="s">
        <v>36</v>
      </c>
      <c r="N298" s="8">
        <v>45758</v>
      </c>
      <c r="O298" s="8">
        <v>45838</v>
      </c>
      <c r="P298" s="8">
        <v>45838</v>
      </c>
      <c r="Q298" t="s">
        <v>64</v>
      </c>
      <c r="Y298" t="s">
        <v>391</v>
      </c>
      <c r="Z298" t="s">
        <v>391</v>
      </c>
      <c r="AC298" t="s">
        <v>64</v>
      </c>
      <c r="AD298" t="s">
        <v>42</v>
      </c>
    </row>
    <row r="299" spans="3:30" x14ac:dyDescent="0.25">
      <c r="C299" s="32" t="s">
        <v>43</v>
      </c>
      <c r="D299" s="32" t="s">
        <v>29</v>
      </c>
      <c r="E299" s="32" t="s">
        <v>50</v>
      </c>
      <c r="F299">
        <v>0</v>
      </c>
      <c r="G299" t="s">
        <v>826</v>
      </c>
      <c r="H299" t="s">
        <v>827</v>
      </c>
      <c r="I299" t="s">
        <v>833</v>
      </c>
      <c r="K299" t="s">
        <v>54</v>
      </c>
      <c r="L299" t="s">
        <v>55</v>
      </c>
      <c r="M299" t="s">
        <v>36</v>
      </c>
      <c r="N299" s="8">
        <v>45758</v>
      </c>
      <c r="O299" s="8">
        <v>45838</v>
      </c>
      <c r="P299" s="8">
        <v>45838</v>
      </c>
      <c r="Q299" t="s">
        <v>64</v>
      </c>
      <c r="Y299" t="s">
        <v>391</v>
      </c>
      <c r="Z299" t="s">
        <v>391</v>
      </c>
      <c r="AC299" t="s">
        <v>64</v>
      </c>
      <c r="AD299" t="s">
        <v>42</v>
      </c>
    </row>
    <row r="300" spans="3:30" x14ac:dyDescent="0.25">
      <c r="C300" s="32" t="s">
        <v>43</v>
      </c>
      <c r="D300" s="32" t="s">
        <v>29</v>
      </c>
      <c r="E300" s="32" t="s">
        <v>50</v>
      </c>
      <c r="F300">
        <v>0</v>
      </c>
      <c r="G300" t="s">
        <v>826</v>
      </c>
      <c r="H300" t="s">
        <v>827</v>
      </c>
      <c r="I300" t="s">
        <v>834</v>
      </c>
      <c r="K300" t="s">
        <v>54</v>
      </c>
      <c r="L300" t="s">
        <v>55</v>
      </c>
      <c r="M300" t="s">
        <v>36</v>
      </c>
      <c r="N300" s="8">
        <v>45758</v>
      </c>
      <c r="O300" s="8">
        <v>45838</v>
      </c>
      <c r="P300" s="8">
        <v>45838</v>
      </c>
      <c r="Q300" t="s">
        <v>64</v>
      </c>
      <c r="Y300" t="s">
        <v>391</v>
      </c>
      <c r="Z300" t="s">
        <v>391</v>
      </c>
      <c r="AC300" t="s">
        <v>64</v>
      </c>
      <c r="AD300" t="s">
        <v>42</v>
      </c>
    </row>
    <row r="301" spans="3:30" x14ac:dyDescent="0.25">
      <c r="C301" s="32" t="s">
        <v>43</v>
      </c>
      <c r="D301" s="32" t="s">
        <v>29</v>
      </c>
      <c r="E301" s="32" t="s">
        <v>50</v>
      </c>
      <c r="F301">
        <v>0</v>
      </c>
      <c r="G301" t="s">
        <v>826</v>
      </c>
      <c r="H301" t="s">
        <v>827</v>
      </c>
      <c r="I301" t="s">
        <v>835</v>
      </c>
      <c r="K301" t="s">
        <v>54</v>
      </c>
      <c r="L301" t="s">
        <v>55</v>
      </c>
      <c r="M301" t="s">
        <v>36</v>
      </c>
      <c r="N301" s="8">
        <v>45758</v>
      </c>
      <c r="O301" s="8">
        <v>45838</v>
      </c>
      <c r="P301" s="8">
        <v>45838</v>
      </c>
      <c r="Q301" t="s">
        <v>64</v>
      </c>
      <c r="Y301" t="s">
        <v>391</v>
      </c>
      <c r="Z301" t="s">
        <v>391</v>
      </c>
      <c r="AC301" t="s">
        <v>64</v>
      </c>
      <c r="AD301" t="s">
        <v>42</v>
      </c>
    </row>
    <row r="302" spans="3:30" x14ac:dyDescent="0.25">
      <c r="C302" s="32" t="s">
        <v>43</v>
      </c>
      <c r="D302" s="32" t="s">
        <v>29</v>
      </c>
      <c r="E302" s="32" t="s">
        <v>50</v>
      </c>
      <c r="F302">
        <v>0</v>
      </c>
      <c r="G302" t="s">
        <v>826</v>
      </c>
      <c r="H302" t="s">
        <v>827</v>
      </c>
      <c r="I302" t="s">
        <v>836</v>
      </c>
      <c r="K302" t="s">
        <v>54</v>
      </c>
      <c r="L302" t="s">
        <v>55</v>
      </c>
      <c r="M302" t="s">
        <v>36</v>
      </c>
      <c r="N302" s="8">
        <v>45758</v>
      </c>
      <c r="O302" s="8">
        <v>45838</v>
      </c>
      <c r="P302" s="8">
        <v>45838</v>
      </c>
      <c r="Q302" t="s">
        <v>64</v>
      </c>
      <c r="Y302" t="s">
        <v>391</v>
      </c>
      <c r="Z302" t="s">
        <v>391</v>
      </c>
      <c r="AC302" t="s">
        <v>64</v>
      </c>
      <c r="AD302" t="s">
        <v>42</v>
      </c>
    </row>
    <row r="303" spans="3:30" x14ac:dyDescent="0.25">
      <c r="C303" s="32" t="s">
        <v>43</v>
      </c>
      <c r="D303" s="32" t="s">
        <v>29</v>
      </c>
      <c r="E303" s="32" t="s">
        <v>50</v>
      </c>
      <c r="F303">
        <v>0</v>
      </c>
      <c r="G303" t="s">
        <v>826</v>
      </c>
      <c r="H303" t="s">
        <v>827</v>
      </c>
      <c r="I303" t="s">
        <v>837</v>
      </c>
      <c r="K303" t="s">
        <v>54</v>
      </c>
      <c r="L303" t="s">
        <v>55</v>
      </c>
      <c r="M303" t="s">
        <v>36</v>
      </c>
      <c r="N303" s="8">
        <v>45758</v>
      </c>
      <c r="O303" s="8">
        <v>45838</v>
      </c>
      <c r="P303" s="8">
        <v>45838</v>
      </c>
      <c r="Q303" t="s">
        <v>64</v>
      </c>
      <c r="Y303" t="s">
        <v>391</v>
      </c>
      <c r="Z303" t="s">
        <v>391</v>
      </c>
      <c r="AC303" t="s">
        <v>64</v>
      </c>
      <c r="AD303" t="s">
        <v>42</v>
      </c>
    </row>
    <row r="304" spans="3:30" x14ac:dyDescent="0.25">
      <c r="C304" s="32" t="s">
        <v>43</v>
      </c>
      <c r="D304" s="32" t="s">
        <v>29</v>
      </c>
      <c r="E304" s="32" t="s">
        <v>50</v>
      </c>
      <c r="F304">
        <v>0</v>
      </c>
      <c r="G304" t="s">
        <v>826</v>
      </c>
      <c r="H304" t="s">
        <v>827</v>
      </c>
      <c r="I304" t="s">
        <v>838</v>
      </c>
      <c r="K304" t="s">
        <v>54</v>
      </c>
      <c r="L304" t="s">
        <v>55</v>
      </c>
      <c r="M304" t="s">
        <v>36</v>
      </c>
      <c r="N304" s="8">
        <v>45758</v>
      </c>
      <c r="O304" s="8">
        <v>45838</v>
      </c>
      <c r="P304" s="8">
        <v>45838</v>
      </c>
      <c r="Q304" t="s">
        <v>64</v>
      </c>
      <c r="S304" t="s">
        <v>839</v>
      </c>
      <c r="T304" t="s">
        <v>840</v>
      </c>
      <c r="Y304" t="s">
        <v>391</v>
      </c>
      <c r="Z304" t="s">
        <v>391</v>
      </c>
      <c r="AC304" t="s">
        <v>64</v>
      </c>
      <c r="AD304" t="s">
        <v>42</v>
      </c>
    </row>
    <row r="305" spans="3:30" x14ac:dyDescent="0.25">
      <c r="C305" s="32" t="s">
        <v>43</v>
      </c>
      <c r="D305" s="32" t="s">
        <v>29</v>
      </c>
      <c r="E305" s="32" t="s">
        <v>50</v>
      </c>
      <c r="F305">
        <v>0</v>
      </c>
      <c r="G305" t="s">
        <v>826</v>
      </c>
      <c r="H305" t="s">
        <v>827</v>
      </c>
      <c r="I305" t="s">
        <v>841</v>
      </c>
      <c r="K305" t="s">
        <v>54</v>
      </c>
      <c r="L305" t="s">
        <v>55</v>
      </c>
      <c r="M305" t="s">
        <v>36</v>
      </c>
      <c r="N305" s="8">
        <v>45758</v>
      </c>
      <c r="O305" s="8">
        <v>45838</v>
      </c>
      <c r="P305" s="8">
        <v>45838</v>
      </c>
      <c r="Q305" t="s">
        <v>64</v>
      </c>
      <c r="Y305" t="s">
        <v>391</v>
      </c>
      <c r="Z305" t="s">
        <v>391</v>
      </c>
      <c r="AC305" t="s">
        <v>64</v>
      </c>
      <c r="AD305" t="s">
        <v>42</v>
      </c>
    </row>
    <row r="306" spans="3:30" x14ac:dyDescent="0.25">
      <c r="C306" s="32" t="s">
        <v>43</v>
      </c>
      <c r="D306" s="32" t="s">
        <v>29</v>
      </c>
      <c r="E306" s="32" t="s">
        <v>50</v>
      </c>
      <c r="F306">
        <v>0</v>
      </c>
      <c r="G306" t="s">
        <v>826</v>
      </c>
      <c r="H306" t="s">
        <v>827</v>
      </c>
      <c r="I306" t="s">
        <v>842</v>
      </c>
      <c r="K306" t="s">
        <v>54</v>
      </c>
      <c r="L306" t="s">
        <v>55</v>
      </c>
      <c r="M306" t="s">
        <v>36</v>
      </c>
      <c r="N306" s="8">
        <v>45758</v>
      </c>
      <c r="O306" s="8">
        <v>45838</v>
      </c>
      <c r="P306" s="8">
        <v>45838</v>
      </c>
      <c r="Q306" t="s">
        <v>64</v>
      </c>
      <c r="R306" t="s">
        <v>843</v>
      </c>
      <c r="S306" t="s">
        <v>844</v>
      </c>
      <c r="T306" t="s">
        <v>844</v>
      </c>
      <c r="Y306" t="s">
        <v>391</v>
      </c>
      <c r="Z306" t="s">
        <v>391</v>
      </c>
      <c r="AC306" t="s">
        <v>64</v>
      </c>
      <c r="AD306" t="s">
        <v>42</v>
      </c>
    </row>
    <row r="307" spans="3:30" x14ac:dyDescent="0.25">
      <c r="C307" s="32" t="s">
        <v>43</v>
      </c>
      <c r="D307" s="32" t="s">
        <v>29</v>
      </c>
      <c r="E307" s="32" t="s">
        <v>50</v>
      </c>
      <c r="F307">
        <v>0</v>
      </c>
      <c r="G307" t="s">
        <v>826</v>
      </c>
      <c r="H307" t="s">
        <v>827</v>
      </c>
      <c r="I307" t="s">
        <v>845</v>
      </c>
      <c r="K307" t="s">
        <v>54</v>
      </c>
      <c r="L307" t="s">
        <v>55</v>
      </c>
      <c r="M307" t="s">
        <v>36</v>
      </c>
      <c r="N307" s="8">
        <v>45758</v>
      </c>
      <c r="O307" s="8">
        <v>45838</v>
      </c>
      <c r="P307" s="8">
        <v>45838</v>
      </c>
      <c r="Q307" t="s">
        <v>64</v>
      </c>
      <c r="Y307" t="s">
        <v>391</v>
      </c>
      <c r="Z307" t="s">
        <v>391</v>
      </c>
      <c r="AC307" t="s">
        <v>64</v>
      </c>
      <c r="AD307" t="s">
        <v>42</v>
      </c>
    </row>
    <row r="308" spans="3:30" x14ac:dyDescent="0.25">
      <c r="C308" s="32" t="s">
        <v>808</v>
      </c>
      <c r="D308" s="32" t="s">
        <v>105</v>
      </c>
      <c r="E308" s="32" t="s">
        <v>846</v>
      </c>
      <c r="F308">
        <v>2257.71</v>
      </c>
      <c r="G308" t="s">
        <v>847</v>
      </c>
      <c r="H308" t="s">
        <v>848</v>
      </c>
      <c r="I308" t="s">
        <v>849</v>
      </c>
      <c r="K308" t="s">
        <v>216</v>
      </c>
      <c r="L308" t="s">
        <v>55</v>
      </c>
      <c r="M308" t="s">
        <v>36</v>
      </c>
      <c r="N308" s="8">
        <v>45695</v>
      </c>
      <c r="O308" s="8">
        <v>45807</v>
      </c>
      <c r="P308" s="8">
        <v>45807</v>
      </c>
      <c r="Q308" t="s">
        <v>47</v>
      </c>
      <c r="R308" t="s">
        <v>85</v>
      </c>
      <c r="W308" t="s">
        <v>40</v>
      </c>
      <c r="Y308" t="s">
        <v>40</v>
      </c>
      <c r="Z308" t="s">
        <v>40</v>
      </c>
      <c r="AC308" t="s">
        <v>41</v>
      </c>
      <c r="AD308" t="s">
        <v>42</v>
      </c>
    </row>
    <row r="309" spans="3:30" x14ac:dyDescent="0.25">
      <c r="C309" s="32" t="s">
        <v>795</v>
      </c>
      <c r="D309" s="32" t="s">
        <v>543</v>
      </c>
      <c r="E309" s="32" t="s">
        <v>850</v>
      </c>
      <c r="F309">
        <v>550</v>
      </c>
      <c r="G309" t="s">
        <v>851</v>
      </c>
      <c r="H309" t="s">
        <v>852</v>
      </c>
      <c r="I309" t="s">
        <v>853</v>
      </c>
      <c r="K309" t="s">
        <v>427</v>
      </c>
      <c r="L309" t="s">
        <v>55</v>
      </c>
      <c r="M309" t="s">
        <v>36</v>
      </c>
      <c r="N309" s="8">
        <v>45589</v>
      </c>
      <c r="O309" s="8">
        <v>46017</v>
      </c>
      <c r="P309" s="8">
        <v>46017</v>
      </c>
      <c r="Q309" t="s">
        <v>47</v>
      </c>
      <c r="R309" t="s">
        <v>854</v>
      </c>
      <c r="W309" t="s">
        <v>597</v>
      </c>
      <c r="Y309" t="s">
        <v>855</v>
      </c>
      <c r="Z309" t="s">
        <v>855</v>
      </c>
      <c r="AC309" t="s">
        <v>41</v>
      </c>
      <c r="AD309" t="s">
        <v>42</v>
      </c>
    </row>
    <row r="310" spans="3:30" x14ac:dyDescent="0.25">
      <c r="C310" s="32" t="s">
        <v>795</v>
      </c>
      <c r="D310" s="32" t="s">
        <v>543</v>
      </c>
      <c r="E310" s="32" t="s">
        <v>850</v>
      </c>
      <c r="F310">
        <v>227.5</v>
      </c>
      <c r="G310" t="s">
        <v>851</v>
      </c>
      <c r="H310" t="s">
        <v>852</v>
      </c>
      <c r="I310" t="s">
        <v>856</v>
      </c>
      <c r="K310" t="s">
        <v>427</v>
      </c>
      <c r="L310" t="s">
        <v>55</v>
      </c>
      <c r="M310" t="s">
        <v>36</v>
      </c>
      <c r="N310" s="8">
        <v>45589</v>
      </c>
      <c r="O310" s="8">
        <v>46017</v>
      </c>
      <c r="P310" s="8">
        <v>46017</v>
      </c>
      <c r="Q310" t="s">
        <v>47</v>
      </c>
      <c r="R310" t="s">
        <v>854</v>
      </c>
      <c r="W310" t="s">
        <v>597</v>
      </c>
      <c r="Y310" t="s">
        <v>855</v>
      </c>
      <c r="Z310" t="s">
        <v>855</v>
      </c>
      <c r="AC310" t="s">
        <v>41</v>
      </c>
      <c r="AD310" t="s">
        <v>42</v>
      </c>
    </row>
    <row r="311" spans="3:30" x14ac:dyDescent="0.25">
      <c r="C311" s="32" t="s">
        <v>795</v>
      </c>
      <c r="D311" s="32" t="s">
        <v>543</v>
      </c>
      <c r="E311" s="32" t="s">
        <v>850</v>
      </c>
      <c r="F311">
        <v>227.5</v>
      </c>
      <c r="G311" t="s">
        <v>851</v>
      </c>
      <c r="H311" t="s">
        <v>852</v>
      </c>
      <c r="I311" t="s">
        <v>857</v>
      </c>
      <c r="K311" t="s">
        <v>427</v>
      </c>
      <c r="L311" t="s">
        <v>55</v>
      </c>
      <c r="M311" t="s">
        <v>36</v>
      </c>
      <c r="N311" s="8">
        <v>45589</v>
      </c>
      <c r="O311" s="8">
        <v>46017</v>
      </c>
      <c r="P311" s="8">
        <v>46017</v>
      </c>
      <c r="Q311" t="s">
        <v>37</v>
      </c>
      <c r="Y311" t="s">
        <v>855</v>
      </c>
      <c r="Z311" t="s">
        <v>855</v>
      </c>
      <c r="AC311" t="s">
        <v>41</v>
      </c>
      <c r="AD311" t="s">
        <v>42</v>
      </c>
    </row>
    <row r="312" spans="3:30" x14ac:dyDescent="0.25">
      <c r="C312" s="32" t="s">
        <v>28</v>
      </c>
      <c r="D312" s="32" t="s">
        <v>79</v>
      </c>
      <c r="E312" s="32" t="s">
        <v>858</v>
      </c>
      <c r="G312" t="s">
        <v>851</v>
      </c>
      <c r="H312" t="s">
        <v>859</v>
      </c>
      <c r="I312" t="s">
        <v>860</v>
      </c>
      <c r="K312" t="s">
        <v>84</v>
      </c>
      <c r="L312" t="s">
        <v>55</v>
      </c>
      <c r="M312" t="s">
        <v>36</v>
      </c>
      <c r="N312" s="8">
        <v>45786</v>
      </c>
      <c r="O312" s="8">
        <v>45839</v>
      </c>
      <c r="P312" s="8">
        <v>45839</v>
      </c>
      <c r="Q312" t="s">
        <v>64</v>
      </c>
      <c r="R312" t="s">
        <v>861</v>
      </c>
      <c r="Y312" t="s">
        <v>568</v>
      </c>
      <c r="Z312" t="s">
        <v>568</v>
      </c>
      <c r="AC312" t="s">
        <v>64</v>
      </c>
      <c r="AD312" t="s">
        <v>42</v>
      </c>
    </row>
    <row r="313" spans="3:30" x14ac:dyDescent="0.25">
      <c r="C313" s="32" t="s">
        <v>198</v>
      </c>
      <c r="D313" s="32" t="s">
        <v>199</v>
      </c>
      <c r="E313" s="32" t="s">
        <v>862</v>
      </c>
      <c r="F313">
        <v>25</v>
      </c>
      <c r="G313" t="s">
        <v>863</v>
      </c>
      <c r="H313" t="s">
        <v>864</v>
      </c>
      <c r="I313" t="s">
        <v>865</v>
      </c>
      <c r="K313" t="s">
        <v>84</v>
      </c>
      <c r="L313" t="s">
        <v>55</v>
      </c>
      <c r="M313" t="s">
        <v>36</v>
      </c>
      <c r="N313" s="8">
        <v>45757</v>
      </c>
      <c r="O313" s="8">
        <v>45838</v>
      </c>
      <c r="P313" s="8">
        <v>45838</v>
      </c>
      <c r="Q313" t="s">
        <v>64</v>
      </c>
      <c r="R313" t="s">
        <v>866</v>
      </c>
      <c r="Y313" t="s">
        <v>391</v>
      </c>
      <c r="Z313" t="s">
        <v>391</v>
      </c>
      <c r="AC313" t="s">
        <v>64</v>
      </c>
      <c r="AD313" t="s">
        <v>42</v>
      </c>
    </row>
    <row r="314" spans="3:30" x14ac:dyDescent="0.25">
      <c r="C314" s="32" t="s">
        <v>198</v>
      </c>
      <c r="D314" s="32" t="s">
        <v>79</v>
      </c>
      <c r="E314" s="32" t="s">
        <v>50</v>
      </c>
      <c r="F314">
        <v>300</v>
      </c>
      <c r="G314" t="s">
        <v>863</v>
      </c>
      <c r="H314" t="s">
        <v>867</v>
      </c>
      <c r="I314" t="s">
        <v>868</v>
      </c>
      <c r="K314" t="s">
        <v>54</v>
      </c>
      <c r="L314" t="s">
        <v>55</v>
      </c>
      <c r="M314" t="s">
        <v>36</v>
      </c>
      <c r="N314" s="8">
        <v>45775</v>
      </c>
      <c r="O314" s="8">
        <v>45835</v>
      </c>
      <c r="P314" s="8">
        <v>45835</v>
      </c>
      <c r="Q314" t="s">
        <v>47</v>
      </c>
      <c r="R314" t="s">
        <v>505</v>
      </c>
      <c r="U314" t="s">
        <v>277</v>
      </c>
      <c r="W314" t="s">
        <v>277</v>
      </c>
      <c r="Y314" t="s">
        <v>111</v>
      </c>
      <c r="Z314" t="s">
        <v>111</v>
      </c>
      <c r="AC314" t="s">
        <v>41</v>
      </c>
      <c r="AD314" t="s">
        <v>42</v>
      </c>
    </row>
    <row r="315" spans="3:30" x14ac:dyDescent="0.25">
      <c r="C315" s="32" t="s">
        <v>198</v>
      </c>
      <c r="D315" s="32" t="s">
        <v>79</v>
      </c>
      <c r="E315" s="32" t="s">
        <v>50</v>
      </c>
      <c r="F315">
        <v>300</v>
      </c>
      <c r="G315" t="s">
        <v>863</v>
      </c>
      <c r="H315" t="s">
        <v>869</v>
      </c>
      <c r="I315" t="s">
        <v>870</v>
      </c>
      <c r="K315" t="s">
        <v>54</v>
      </c>
      <c r="L315" t="s">
        <v>55</v>
      </c>
      <c r="M315" t="s">
        <v>36</v>
      </c>
      <c r="N315" s="8">
        <v>45790</v>
      </c>
      <c r="O315" s="8">
        <v>46022</v>
      </c>
      <c r="P315" s="8">
        <v>46022</v>
      </c>
      <c r="Q315" t="s">
        <v>47</v>
      </c>
      <c r="R315" t="s">
        <v>871</v>
      </c>
      <c r="Y315" t="s">
        <v>872</v>
      </c>
      <c r="Z315" t="s">
        <v>872</v>
      </c>
      <c r="AC315" t="s">
        <v>41</v>
      </c>
      <c r="AD315" t="s">
        <v>42</v>
      </c>
    </row>
    <row r="316" spans="3:30" x14ac:dyDescent="0.25">
      <c r="C316" s="32" t="s">
        <v>198</v>
      </c>
      <c r="D316" s="32" t="s">
        <v>79</v>
      </c>
      <c r="E316" s="32" t="s">
        <v>50</v>
      </c>
      <c r="F316">
        <v>300</v>
      </c>
      <c r="G316" t="s">
        <v>863</v>
      </c>
      <c r="H316" t="s">
        <v>869</v>
      </c>
      <c r="I316" t="s">
        <v>873</v>
      </c>
      <c r="K316" t="s">
        <v>54</v>
      </c>
      <c r="L316" t="s">
        <v>55</v>
      </c>
      <c r="M316" t="s">
        <v>36</v>
      </c>
      <c r="N316" s="8">
        <v>45790</v>
      </c>
      <c r="O316" s="8">
        <v>46022</v>
      </c>
      <c r="P316" s="8">
        <v>46022</v>
      </c>
      <c r="Q316" t="s">
        <v>47</v>
      </c>
      <c r="R316" t="s">
        <v>871</v>
      </c>
      <c r="Y316" t="s">
        <v>872</v>
      </c>
      <c r="Z316" t="s">
        <v>872</v>
      </c>
      <c r="AC316" t="s">
        <v>41</v>
      </c>
      <c r="AD316" t="s">
        <v>42</v>
      </c>
    </row>
    <row r="317" spans="3:30" x14ac:dyDescent="0.25">
      <c r="C317" s="32" t="s">
        <v>104</v>
      </c>
      <c r="D317" s="32" t="s">
        <v>221</v>
      </c>
      <c r="E317" s="32" t="s">
        <v>874</v>
      </c>
      <c r="F317">
        <v>950</v>
      </c>
      <c r="G317" t="s">
        <v>875</v>
      </c>
      <c r="H317" t="s">
        <v>876</v>
      </c>
      <c r="I317" t="s">
        <v>877</v>
      </c>
      <c r="K317" t="s">
        <v>84</v>
      </c>
      <c r="L317" t="s">
        <v>55</v>
      </c>
      <c r="M317" t="s">
        <v>36</v>
      </c>
      <c r="N317" s="8">
        <v>45198</v>
      </c>
      <c r="O317" s="8">
        <v>45805</v>
      </c>
      <c r="P317" s="8">
        <v>45805</v>
      </c>
      <c r="Q317" t="s">
        <v>47</v>
      </c>
      <c r="R317" t="s">
        <v>878</v>
      </c>
      <c r="U317" t="s">
        <v>460</v>
      </c>
      <c r="W317" t="s">
        <v>879</v>
      </c>
      <c r="X317" t="s">
        <v>880</v>
      </c>
      <c r="Y317" t="s">
        <v>241</v>
      </c>
      <c r="Z317" t="s">
        <v>241</v>
      </c>
      <c r="AC317" t="s">
        <v>41</v>
      </c>
      <c r="AD317" t="s">
        <v>42</v>
      </c>
    </row>
    <row r="318" spans="3:30" x14ac:dyDescent="0.25">
      <c r="C318" s="32" t="s">
        <v>198</v>
      </c>
      <c r="D318" s="32" t="s">
        <v>543</v>
      </c>
      <c r="E318" s="32" t="s">
        <v>881</v>
      </c>
      <c r="F318">
        <v>475</v>
      </c>
      <c r="G318" t="s">
        <v>875</v>
      </c>
      <c r="H318" t="s">
        <v>876</v>
      </c>
      <c r="I318" t="s">
        <v>882</v>
      </c>
      <c r="K318" t="s">
        <v>84</v>
      </c>
      <c r="L318" t="s">
        <v>55</v>
      </c>
      <c r="M318" t="s">
        <v>36</v>
      </c>
      <c r="N318" s="8">
        <v>45198</v>
      </c>
      <c r="O318" s="8">
        <v>46022</v>
      </c>
      <c r="P318" s="8">
        <v>46022</v>
      </c>
      <c r="Q318" t="s">
        <v>37</v>
      </c>
      <c r="Y318" t="s">
        <v>872</v>
      </c>
      <c r="Z318" t="s">
        <v>872</v>
      </c>
      <c r="AC318" t="s">
        <v>41</v>
      </c>
      <c r="AD318" t="s">
        <v>42</v>
      </c>
    </row>
    <row r="319" spans="3:30" x14ac:dyDescent="0.25">
      <c r="C319" s="32" t="s">
        <v>104</v>
      </c>
      <c r="D319" s="32" t="s">
        <v>749</v>
      </c>
      <c r="E319" s="32" t="s">
        <v>883</v>
      </c>
      <c r="F319">
        <v>1400</v>
      </c>
      <c r="G319" t="s">
        <v>875</v>
      </c>
      <c r="H319" t="s">
        <v>876</v>
      </c>
      <c r="I319" t="s">
        <v>884</v>
      </c>
      <c r="K319" t="s">
        <v>84</v>
      </c>
      <c r="L319" t="s">
        <v>55</v>
      </c>
      <c r="M319" t="s">
        <v>36</v>
      </c>
      <c r="N319" s="8">
        <v>45198</v>
      </c>
      <c r="O319" s="8">
        <v>45805</v>
      </c>
      <c r="P319" s="8">
        <v>45805</v>
      </c>
      <c r="Q319" t="s">
        <v>47</v>
      </c>
      <c r="R319" t="s">
        <v>885</v>
      </c>
      <c r="S319" t="s">
        <v>886</v>
      </c>
      <c r="T319" t="s">
        <v>886</v>
      </c>
      <c r="U319" t="s">
        <v>254</v>
      </c>
      <c r="W319" t="s">
        <v>887</v>
      </c>
      <c r="X319" t="s">
        <v>888</v>
      </c>
      <c r="Y319" t="s">
        <v>241</v>
      </c>
      <c r="Z319" t="s">
        <v>241</v>
      </c>
      <c r="AC319" t="s">
        <v>41</v>
      </c>
      <c r="AD319" t="s">
        <v>42</v>
      </c>
    </row>
    <row r="320" spans="3:30" x14ac:dyDescent="0.25">
      <c r="C320" s="32" t="s">
        <v>104</v>
      </c>
      <c r="D320" s="32" t="s">
        <v>221</v>
      </c>
      <c r="E320" s="32" t="s">
        <v>874</v>
      </c>
      <c r="F320">
        <v>1400</v>
      </c>
      <c r="G320" t="s">
        <v>875</v>
      </c>
      <c r="H320" t="s">
        <v>876</v>
      </c>
      <c r="I320" t="s">
        <v>889</v>
      </c>
      <c r="K320" t="s">
        <v>84</v>
      </c>
      <c r="L320" t="s">
        <v>55</v>
      </c>
      <c r="M320" t="s">
        <v>36</v>
      </c>
      <c r="N320" s="8">
        <v>45198</v>
      </c>
      <c r="O320" s="8">
        <v>45805</v>
      </c>
      <c r="P320" s="8">
        <v>45805</v>
      </c>
      <c r="Q320" t="s">
        <v>47</v>
      </c>
      <c r="R320" t="s">
        <v>878</v>
      </c>
      <c r="U320" t="s">
        <v>460</v>
      </c>
      <c r="W320" t="s">
        <v>205</v>
      </c>
      <c r="X320" t="s">
        <v>448</v>
      </c>
      <c r="Y320" t="s">
        <v>241</v>
      </c>
      <c r="Z320" t="s">
        <v>241</v>
      </c>
      <c r="AC320" t="s">
        <v>41</v>
      </c>
      <c r="AD320" t="s">
        <v>42</v>
      </c>
    </row>
    <row r="321" spans="3:30" x14ac:dyDescent="0.25">
      <c r="C321" s="32" t="s">
        <v>198</v>
      </c>
      <c r="D321" s="32" t="s">
        <v>543</v>
      </c>
      <c r="E321" s="32" t="s">
        <v>881</v>
      </c>
      <c r="F321">
        <v>475</v>
      </c>
      <c r="G321" t="s">
        <v>875</v>
      </c>
      <c r="H321" t="s">
        <v>876</v>
      </c>
      <c r="I321" t="s">
        <v>890</v>
      </c>
      <c r="K321" t="s">
        <v>84</v>
      </c>
      <c r="L321" t="s">
        <v>55</v>
      </c>
      <c r="M321" t="s">
        <v>36</v>
      </c>
      <c r="N321" s="8">
        <v>45198</v>
      </c>
      <c r="O321" s="8">
        <v>46022</v>
      </c>
      <c r="P321" s="8">
        <v>46022</v>
      </c>
      <c r="Q321" t="s">
        <v>37</v>
      </c>
      <c r="Y321" t="s">
        <v>872</v>
      </c>
      <c r="Z321" t="s">
        <v>872</v>
      </c>
      <c r="AC321" t="s">
        <v>41</v>
      </c>
      <c r="AD321" t="s">
        <v>42</v>
      </c>
    </row>
    <row r="322" spans="3:30" x14ac:dyDescent="0.25">
      <c r="C322" s="32" t="s">
        <v>198</v>
      </c>
      <c r="D322" s="32" t="s">
        <v>543</v>
      </c>
      <c r="E322" s="32" t="s">
        <v>881</v>
      </c>
      <c r="F322">
        <v>475</v>
      </c>
      <c r="G322" t="s">
        <v>875</v>
      </c>
      <c r="H322" t="s">
        <v>876</v>
      </c>
      <c r="I322" t="s">
        <v>891</v>
      </c>
      <c r="K322" t="s">
        <v>84</v>
      </c>
      <c r="L322" t="s">
        <v>55</v>
      </c>
      <c r="M322" t="s">
        <v>36</v>
      </c>
      <c r="N322" s="8">
        <v>45198</v>
      </c>
      <c r="O322" s="8">
        <v>46022</v>
      </c>
      <c r="P322" s="8">
        <v>46022</v>
      </c>
      <c r="Q322" t="s">
        <v>127</v>
      </c>
      <c r="Y322" t="s">
        <v>872</v>
      </c>
      <c r="Z322" t="s">
        <v>872</v>
      </c>
      <c r="AC322" t="s">
        <v>41</v>
      </c>
      <c r="AD322" t="s">
        <v>42</v>
      </c>
    </row>
    <row r="323" spans="3:30" x14ac:dyDescent="0.25">
      <c r="C323" s="32" t="s">
        <v>198</v>
      </c>
      <c r="D323" s="32" t="s">
        <v>543</v>
      </c>
      <c r="E323" s="32" t="s">
        <v>881</v>
      </c>
      <c r="F323">
        <v>475</v>
      </c>
      <c r="G323" t="s">
        <v>875</v>
      </c>
      <c r="H323" t="s">
        <v>876</v>
      </c>
      <c r="I323" t="s">
        <v>892</v>
      </c>
      <c r="K323" t="s">
        <v>84</v>
      </c>
      <c r="L323" t="s">
        <v>55</v>
      </c>
      <c r="M323" t="s">
        <v>36</v>
      </c>
      <c r="N323" s="8">
        <v>45198</v>
      </c>
      <c r="O323" s="8">
        <v>46022</v>
      </c>
      <c r="P323" s="8">
        <v>46022</v>
      </c>
      <c r="Q323" t="s">
        <v>37</v>
      </c>
      <c r="Y323" t="s">
        <v>872</v>
      </c>
      <c r="Z323" t="s">
        <v>872</v>
      </c>
      <c r="AC323" t="s">
        <v>41</v>
      </c>
      <c r="AD323" t="s">
        <v>42</v>
      </c>
    </row>
    <row r="324" spans="3:30" x14ac:dyDescent="0.25">
      <c r="C324" s="32" t="s">
        <v>198</v>
      </c>
      <c r="D324" s="32" t="s">
        <v>543</v>
      </c>
      <c r="E324" s="32" t="s">
        <v>881</v>
      </c>
      <c r="F324">
        <v>475</v>
      </c>
      <c r="G324" t="s">
        <v>875</v>
      </c>
      <c r="H324" t="s">
        <v>876</v>
      </c>
      <c r="I324" t="s">
        <v>893</v>
      </c>
      <c r="K324" t="s">
        <v>84</v>
      </c>
      <c r="L324" t="s">
        <v>55</v>
      </c>
      <c r="M324" t="s">
        <v>36</v>
      </c>
      <c r="N324" s="8">
        <v>45198</v>
      </c>
      <c r="O324" s="8">
        <v>46022</v>
      </c>
      <c r="P324" s="8">
        <v>46022</v>
      </c>
      <c r="Q324" t="s">
        <v>37</v>
      </c>
      <c r="Y324" t="s">
        <v>872</v>
      </c>
      <c r="Z324" t="s">
        <v>872</v>
      </c>
      <c r="AC324" t="s">
        <v>41</v>
      </c>
      <c r="AD324" t="s">
        <v>42</v>
      </c>
    </row>
    <row r="325" spans="3:30" x14ac:dyDescent="0.25">
      <c r="C325" s="32" t="s">
        <v>198</v>
      </c>
      <c r="D325" s="32" t="s">
        <v>543</v>
      </c>
      <c r="E325" s="32" t="s">
        <v>881</v>
      </c>
      <c r="F325">
        <v>475</v>
      </c>
      <c r="G325" t="s">
        <v>875</v>
      </c>
      <c r="H325" t="s">
        <v>876</v>
      </c>
      <c r="I325" t="s">
        <v>894</v>
      </c>
      <c r="K325" t="s">
        <v>84</v>
      </c>
      <c r="L325" t="s">
        <v>55</v>
      </c>
      <c r="M325" t="s">
        <v>36</v>
      </c>
      <c r="N325" s="8">
        <v>45198</v>
      </c>
      <c r="O325" s="8">
        <v>46022</v>
      </c>
      <c r="P325" s="8">
        <v>46022</v>
      </c>
      <c r="Q325" t="s">
        <v>127</v>
      </c>
      <c r="Y325" t="s">
        <v>872</v>
      </c>
      <c r="Z325" t="s">
        <v>872</v>
      </c>
      <c r="AC325" t="s">
        <v>41</v>
      </c>
      <c r="AD325" t="s">
        <v>42</v>
      </c>
    </row>
    <row r="326" spans="3:30" x14ac:dyDescent="0.25">
      <c r="C326" s="32" t="s">
        <v>198</v>
      </c>
      <c r="D326" s="32" t="s">
        <v>543</v>
      </c>
      <c r="E326" s="32" t="s">
        <v>881</v>
      </c>
      <c r="F326">
        <v>475</v>
      </c>
      <c r="G326" t="s">
        <v>875</v>
      </c>
      <c r="H326" t="s">
        <v>876</v>
      </c>
      <c r="I326" t="s">
        <v>895</v>
      </c>
      <c r="K326" t="s">
        <v>84</v>
      </c>
      <c r="L326" t="s">
        <v>55</v>
      </c>
      <c r="M326" t="s">
        <v>36</v>
      </c>
      <c r="N326" s="8">
        <v>45198</v>
      </c>
      <c r="O326" s="8">
        <v>46022</v>
      </c>
      <c r="P326" s="8">
        <v>46022</v>
      </c>
      <c r="Q326" t="s">
        <v>127</v>
      </c>
      <c r="Y326" t="s">
        <v>872</v>
      </c>
      <c r="Z326" t="s">
        <v>872</v>
      </c>
      <c r="AC326" t="s">
        <v>41</v>
      </c>
      <c r="AD326" t="s">
        <v>42</v>
      </c>
    </row>
    <row r="327" spans="3:30" x14ac:dyDescent="0.25">
      <c r="C327" s="32" t="s">
        <v>198</v>
      </c>
      <c r="D327" s="32" t="s">
        <v>543</v>
      </c>
      <c r="E327" s="32" t="s">
        <v>881</v>
      </c>
      <c r="F327">
        <v>475</v>
      </c>
      <c r="G327" t="s">
        <v>875</v>
      </c>
      <c r="H327" t="s">
        <v>876</v>
      </c>
      <c r="I327" t="s">
        <v>896</v>
      </c>
      <c r="K327" t="s">
        <v>84</v>
      </c>
      <c r="L327" t="s">
        <v>55</v>
      </c>
      <c r="M327" t="s">
        <v>36</v>
      </c>
      <c r="N327" s="8">
        <v>45198</v>
      </c>
      <c r="O327" s="8">
        <v>46022</v>
      </c>
      <c r="P327" s="8">
        <v>46022</v>
      </c>
      <c r="Q327" t="s">
        <v>37</v>
      </c>
      <c r="Y327" t="s">
        <v>872</v>
      </c>
      <c r="Z327" t="s">
        <v>872</v>
      </c>
      <c r="AC327" t="s">
        <v>41</v>
      </c>
      <c r="AD327" t="s">
        <v>42</v>
      </c>
    </row>
    <row r="328" spans="3:30" x14ac:dyDescent="0.25">
      <c r="C328" s="32" t="s">
        <v>198</v>
      </c>
      <c r="D328" s="32" t="s">
        <v>543</v>
      </c>
      <c r="E328" s="32" t="s">
        <v>881</v>
      </c>
      <c r="F328">
        <v>475</v>
      </c>
      <c r="G328" t="s">
        <v>875</v>
      </c>
      <c r="H328" t="s">
        <v>876</v>
      </c>
      <c r="I328" t="s">
        <v>897</v>
      </c>
      <c r="K328" t="s">
        <v>84</v>
      </c>
      <c r="L328" t="s">
        <v>55</v>
      </c>
      <c r="M328" t="s">
        <v>36</v>
      </c>
      <c r="N328" s="8">
        <v>45198</v>
      </c>
      <c r="O328" s="8">
        <v>46022</v>
      </c>
      <c r="P328" s="8">
        <v>46022</v>
      </c>
      <c r="Q328" t="s">
        <v>37</v>
      </c>
      <c r="Y328" t="s">
        <v>872</v>
      </c>
      <c r="Z328" t="s">
        <v>872</v>
      </c>
      <c r="AC328" t="s">
        <v>41</v>
      </c>
      <c r="AD328" t="s">
        <v>42</v>
      </c>
    </row>
    <row r="329" spans="3:30" x14ac:dyDescent="0.25">
      <c r="C329" s="32" t="s">
        <v>198</v>
      </c>
      <c r="D329" s="32" t="s">
        <v>543</v>
      </c>
      <c r="E329" s="32" t="s">
        <v>881</v>
      </c>
      <c r="F329">
        <v>475</v>
      </c>
      <c r="G329" t="s">
        <v>875</v>
      </c>
      <c r="H329" t="s">
        <v>876</v>
      </c>
      <c r="I329" t="s">
        <v>898</v>
      </c>
      <c r="K329" t="s">
        <v>84</v>
      </c>
      <c r="L329" t="s">
        <v>55</v>
      </c>
      <c r="M329" t="s">
        <v>36</v>
      </c>
      <c r="N329" s="8">
        <v>45198</v>
      </c>
      <c r="O329" s="8">
        <v>46022</v>
      </c>
      <c r="P329" s="8">
        <v>46022</v>
      </c>
      <c r="Q329" t="s">
        <v>37</v>
      </c>
      <c r="Y329" t="s">
        <v>872</v>
      </c>
      <c r="Z329" t="s">
        <v>872</v>
      </c>
      <c r="AC329" t="s">
        <v>41</v>
      </c>
      <c r="AD329" t="s">
        <v>42</v>
      </c>
    </row>
    <row r="330" spans="3:30" x14ac:dyDescent="0.25">
      <c r="C330" s="32" t="s">
        <v>198</v>
      </c>
      <c r="D330" s="32" t="s">
        <v>543</v>
      </c>
      <c r="E330" s="32" t="s">
        <v>881</v>
      </c>
      <c r="F330">
        <v>475</v>
      </c>
      <c r="G330" t="s">
        <v>875</v>
      </c>
      <c r="H330" t="s">
        <v>876</v>
      </c>
      <c r="I330" t="s">
        <v>899</v>
      </c>
      <c r="K330" t="s">
        <v>84</v>
      </c>
      <c r="L330" t="s">
        <v>55</v>
      </c>
      <c r="M330" t="s">
        <v>36</v>
      </c>
      <c r="N330" s="8">
        <v>45198</v>
      </c>
      <c r="O330" s="8">
        <v>46022</v>
      </c>
      <c r="P330" s="8">
        <v>46022</v>
      </c>
      <c r="Q330" t="s">
        <v>127</v>
      </c>
      <c r="Y330" t="s">
        <v>872</v>
      </c>
      <c r="Z330" t="s">
        <v>872</v>
      </c>
      <c r="AC330" t="s">
        <v>41</v>
      </c>
      <c r="AD330" t="s">
        <v>42</v>
      </c>
    </row>
    <row r="331" spans="3:30" x14ac:dyDescent="0.25">
      <c r="C331" s="32" t="s">
        <v>198</v>
      </c>
      <c r="D331" s="32" t="s">
        <v>543</v>
      </c>
      <c r="E331" s="32" t="s">
        <v>881</v>
      </c>
      <c r="F331">
        <v>475</v>
      </c>
      <c r="G331" t="s">
        <v>875</v>
      </c>
      <c r="H331" t="s">
        <v>876</v>
      </c>
      <c r="I331" t="s">
        <v>900</v>
      </c>
      <c r="K331" t="s">
        <v>84</v>
      </c>
      <c r="L331" t="s">
        <v>55</v>
      </c>
      <c r="M331" t="s">
        <v>36</v>
      </c>
      <c r="N331" s="8">
        <v>45198</v>
      </c>
      <c r="O331" s="8">
        <v>46022</v>
      </c>
      <c r="P331" s="8">
        <v>46022</v>
      </c>
      <c r="Q331" t="s">
        <v>37</v>
      </c>
      <c r="Y331" t="s">
        <v>872</v>
      </c>
      <c r="Z331" t="s">
        <v>872</v>
      </c>
      <c r="AC331" t="s">
        <v>41</v>
      </c>
      <c r="AD331" t="s">
        <v>42</v>
      </c>
    </row>
    <row r="332" spans="3:30" x14ac:dyDescent="0.25">
      <c r="C332" s="32" t="s">
        <v>198</v>
      </c>
      <c r="D332" s="32" t="s">
        <v>543</v>
      </c>
      <c r="E332" s="32" t="s">
        <v>881</v>
      </c>
      <c r="F332">
        <v>475</v>
      </c>
      <c r="G332" t="s">
        <v>875</v>
      </c>
      <c r="H332" t="s">
        <v>876</v>
      </c>
      <c r="I332" t="s">
        <v>901</v>
      </c>
      <c r="K332" t="s">
        <v>84</v>
      </c>
      <c r="L332" t="s">
        <v>55</v>
      </c>
      <c r="M332" t="s">
        <v>36</v>
      </c>
      <c r="N332" s="8">
        <v>45198</v>
      </c>
      <c r="O332" s="8">
        <v>46022</v>
      </c>
      <c r="P332" s="8">
        <v>46022</v>
      </c>
      <c r="Q332" t="s">
        <v>37</v>
      </c>
      <c r="Y332" t="s">
        <v>872</v>
      </c>
      <c r="Z332" t="s">
        <v>872</v>
      </c>
      <c r="AC332" t="s">
        <v>41</v>
      </c>
      <c r="AD332" t="s">
        <v>42</v>
      </c>
    </row>
    <row r="333" spans="3:30" x14ac:dyDescent="0.25">
      <c r="C333" s="32" t="s">
        <v>755</v>
      </c>
      <c r="D333" s="32" t="s">
        <v>762</v>
      </c>
      <c r="E333" s="32" t="s">
        <v>902</v>
      </c>
      <c r="F333">
        <v>40</v>
      </c>
      <c r="G333" t="s">
        <v>875</v>
      </c>
      <c r="H333" t="s">
        <v>903</v>
      </c>
      <c r="I333" t="s">
        <v>904</v>
      </c>
      <c r="K333" t="s">
        <v>84</v>
      </c>
      <c r="L333" t="s">
        <v>55</v>
      </c>
      <c r="M333" t="s">
        <v>36</v>
      </c>
      <c r="N333" s="8">
        <v>45632</v>
      </c>
      <c r="O333" s="8">
        <v>45805</v>
      </c>
      <c r="P333" s="8">
        <v>45805</v>
      </c>
      <c r="Q333" t="s">
        <v>64</v>
      </c>
      <c r="R333" t="s">
        <v>905</v>
      </c>
      <c r="W333" t="s">
        <v>906</v>
      </c>
      <c r="Y333" t="s">
        <v>241</v>
      </c>
      <c r="Z333" t="s">
        <v>241</v>
      </c>
      <c r="AC333" t="s">
        <v>64</v>
      </c>
      <c r="AD333" t="s">
        <v>42</v>
      </c>
    </row>
    <row r="334" spans="3:30" x14ac:dyDescent="0.25">
      <c r="C334" s="32" t="s">
        <v>755</v>
      </c>
      <c r="D334" s="32" t="s">
        <v>762</v>
      </c>
      <c r="E334" s="32" t="s">
        <v>902</v>
      </c>
      <c r="F334">
        <v>40</v>
      </c>
      <c r="G334" t="s">
        <v>875</v>
      </c>
      <c r="H334" t="s">
        <v>903</v>
      </c>
      <c r="I334" t="s">
        <v>907</v>
      </c>
      <c r="K334" t="s">
        <v>84</v>
      </c>
      <c r="L334" t="s">
        <v>55</v>
      </c>
      <c r="M334" t="s">
        <v>36</v>
      </c>
      <c r="N334" s="8">
        <v>45632</v>
      </c>
      <c r="O334" s="8"/>
      <c r="P334" s="8"/>
      <c r="Q334" t="s">
        <v>64</v>
      </c>
      <c r="AC334" t="s">
        <v>64</v>
      </c>
      <c r="AD334" t="s">
        <v>42</v>
      </c>
    </row>
    <row r="335" spans="3:30" x14ac:dyDescent="0.25">
      <c r="C335" s="32" t="s">
        <v>755</v>
      </c>
      <c r="D335" s="32" t="s">
        <v>762</v>
      </c>
      <c r="E335" s="32" t="s">
        <v>902</v>
      </c>
      <c r="F335">
        <v>40</v>
      </c>
      <c r="G335" t="s">
        <v>875</v>
      </c>
      <c r="H335" t="s">
        <v>903</v>
      </c>
      <c r="I335" t="s">
        <v>877</v>
      </c>
      <c r="K335" t="s">
        <v>84</v>
      </c>
      <c r="L335" t="s">
        <v>55</v>
      </c>
      <c r="M335" t="s">
        <v>36</v>
      </c>
      <c r="N335" s="8">
        <v>45632</v>
      </c>
      <c r="O335" s="8"/>
      <c r="P335" s="8"/>
      <c r="Q335" t="s">
        <v>64</v>
      </c>
      <c r="R335" t="s">
        <v>878</v>
      </c>
      <c r="W335" t="s">
        <v>879</v>
      </c>
      <c r="AC335" t="s">
        <v>64</v>
      </c>
      <c r="AD335" t="s">
        <v>42</v>
      </c>
    </row>
    <row r="336" spans="3:30" x14ac:dyDescent="0.25">
      <c r="C336" s="32" t="s">
        <v>755</v>
      </c>
      <c r="D336" s="32" t="s">
        <v>762</v>
      </c>
      <c r="E336" s="32" t="s">
        <v>902</v>
      </c>
      <c r="F336">
        <v>40</v>
      </c>
      <c r="G336" t="s">
        <v>875</v>
      </c>
      <c r="H336" t="s">
        <v>903</v>
      </c>
      <c r="I336" t="s">
        <v>882</v>
      </c>
      <c r="K336" t="s">
        <v>84</v>
      </c>
      <c r="L336" t="s">
        <v>55</v>
      </c>
      <c r="M336" t="s">
        <v>36</v>
      </c>
      <c r="N336" s="8">
        <v>45632</v>
      </c>
      <c r="O336" s="8">
        <v>46022</v>
      </c>
      <c r="P336" s="8">
        <v>46022</v>
      </c>
      <c r="Q336" t="s">
        <v>64</v>
      </c>
      <c r="Y336" t="s">
        <v>872</v>
      </c>
      <c r="Z336" t="s">
        <v>872</v>
      </c>
      <c r="AC336" t="s">
        <v>64</v>
      </c>
      <c r="AD336" t="s">
        <v>42</v>
      </c>
    </row>
    <row r="337" spans="3:30" x14ac:dyDescent="0.25">
      <c r="C337" s="32" t="s">
        <v>755</v>
      </c>
      <c r="D337" s="32" t="s">
        <v>762</v>
      </c>
      <c r="E337" s="32" t="s">
        <v>902</v>
      </c>
      <c r="F337">
        <v>40</v>
      </c>
      <c r="G337" t="s">
        <v>875</v>
      </c>
      <c r="H337" t="s">
        <v>903</v>
      </c>
      <c r="I337" t="s">
        <v>884</v>
      </c>
      <c r="K337" t="s">
        <v>84</v>
      </c>
      <c r="L337" t="s">
        <v>55</v>
      </c>
      <c r="M337" t="s">
        <v>36</v>
      </c>
      <c r="N337" s="8">
        <v>45632</v>
      </c>
      <c r="O337" s="8"/>
      <c r="P337" s="8"/>
      <c r="Q337" t="s">
        <v>64</v>
      </c>
      <c r="R337" t="s">
        <v>885</v>
      </c>
      <c r="S337" t="s">
        <v>886</v>
      </c>
      <c r="T337" t="s">
        <v>886</v>
      </c>
      <c r="W337" t="s">
        <v>887</v>
      </c>
      <c r="AC337" t="s">
        <v>64</v>
      </c>
      <c r="AD337" t="s">
        <v>42</v>
      </c>
    </row>
    <row r="338" spans="3:30" x14ac:dyDescent="0.25">
      <c r="C338" s="32" t="s">
        <v>755</v>
      </c>
      <c r="D338" s="32" t="s">
        <v>762</v>
      </c>
      <c r="E338" s="32" t="s">
        <v>902</v>
      </c>
      <c r="F338">
        <v>40</v>
      </c>
      <c r="G338" t="s">
        <v>875</v>
      </c>
      <c r="H338" t="s">
        <v>903</v>
      </c>
      <c r="I338" t="s">
        <v>908</v>
      </c>
      <c r="K338" t="s">
        <v>84</v>
      </c>
      <c r="L338" t="s">
        <v>55</v>
      </c>
      <c r="M338" t="s">
        <v>36</v>
      </c>
      <c r="N338" s="8">
        <v>45632</v>
      </c>
      <c r="O338" s="8"/>
      <c r="P338" s="8"/>
      <c r="Q338" t="s">
        <v>64</v>
      </c>
      <c r="AC338" t="s">
        <v>64</v>
      </c>
      <c r="AD338" t="s">
        <v>42</v>
      </c>
    </row>
    <row r="339" spans="3:30" x14ac:dyDescent="0.25">
      <c r="C339" s="32" t="s">
        <v>755</v>
      </c>
      <c r="D339" s="32" t="s">
        <v>762</v>
      </c>
      <c r="E339" s="32" t="s">
        <v>902</v>
      </c>
      <c r="F339">
        <v>40</v>
      </c>
      <c r="G339" t="s">
        <v>875</v>
      </c>
      <c r="H339" t="s">
        <v>903</v>
      </c>
      <c r="I339" t="s">
        <v>889</v>
      </c>
      <c r="K339" t="s">
        <v>84</v>
      </c>
      <c r="L339" t="s">
        <v>55</v>
      </c>
      <c r="M339" t="s">
        <v>36</v>
      </c>
      <c r="N339" s="8">
        <v>45632</v>
      </c>
      <c r="O339" s="8"/>
      <c r="P339" s="8"/>
      <c r="Q339" t="s">
        <v>64</v>
      </c>
      <c r="R339" t="s">
        <v>878</v>
      </c>
      <c r="W339" t="s">
        <v>205</v>
      </c>
      <c r="AC339" t="s">
        <v>64</v>
      </c>
      <c r="AD339" t="s">
        <v>42</v>
      </c>
    </row>
    <row r="340" spans="3:30" x14ac:dyDescent="0.25">
      <c r="C340" s="32" t="s">
        <v>755</v>
      </c>
      <c r="D340" s="32" t="s">
        <v>762</v>
      </c>
      <c r="E340" s="32" t="s">
        <v>902</v>
      </c>
      <c r="F340">
        <v>40</v>
      </c>
      <c r="G340" t="s">
        <v>875</v>
      </c>
      <c r="H340" t="s">
        <v>903</v>
      </c>
      <c r="I340" t="s">
        <v>909</v>
      </c>
      <c r="K340" t="s">
        <v>84</v>
      </c>
      <c r="L340" t="s">
        <v>55</v>
      </c>
      <c r="M340" t="s">
        <v>36</v>
      </c>
      <c r="N340" s="8">
        <v>45632</v>
      </c>
      <c r="O340" s="8"/>
      <c r="P340" s="8"/>
      <c r="Q340" t="s">
        <v>64</v>
      </c>
      <c r="AC340" t="s">
        <v>64</v>
      </c>
      <c r="AD340" t="s">
        <v>42</v>
      </c>
    </row>
    <row r="341" spans="3:30" x14ac:dyDescent="0.25">
      <c r="C341" s="32" t="s">
        <v>755</v>
      </c>
      <c r="D341" s="32" t="s">
        <v>762</v>
      </c>
      <c r="E341" s="32" t="s">
        <v>902</v>
      </c>
      <c r="F341">
        <v>40</v>
      </c>
      <c r="G341" t="s">
        <v>875</v>
      </c>
      <c r="H341" t="s">
        <v>903</v>
      </c>
      <c r="I341" t="s">
        <v>890</v>
      </c>
      <c r="K341" t="s">
        <v>84</v>
      </c>
      <c r="L341" t="s">
        <v>55</v>
      </c>
      <c r="M341" t="s">
        <v>36</v>
      </c>
      <c r="N341" s="8">
        <v>45632</v>
      </c>
      <c r="O341" s="8">
        <v>46022</v>
      </c>
      <c r="P341" s="8">
        <v>46022</v>
      </c>
      <c r="Q341" t="s">
        <v>64</v>
      </c>
      <c r="Y341" t="s">
        <v>872</v>
      </c>
      <c r="Z341" t="s">
        <v>872</v>
      </c>
      <c r="AC341" t="s">
        <v>64</v>
      </c>
      <c r="AD341" t="s">
        <v>42</v>
      </c>
    </row>
    <row r="342" spans="3:30" x14ac:dyDescent="0.25">
      <c r="C342" s="32" t="s">
        <v>755</v>
      </c>
      <c r="D342" s="32" t="s">
        <v>762</v>
      </c>
      <c r="E342" s="32" t="s">
        <v>902</v>
      </c>
      <c r="F342">
        <v>40</v>
      </c>
      <c r="G342" t="s">
        <v>875</v>
      </c>
      <c r="H342" t="s">
        <v>903</v>
      </c>
      <c r="I342" t="s">
        <v>891</v>
      </c>
      <c r="K342" t="s">
        <v>84</v>
      </c>
      <c r="L342" t="s">
        <v>55</v>
      </c>
      <c r="M342" t="s">
        <v>36</v>
      </c>
      <c r="N342" s="8">
        <v>45632</v>
      </c>
      <c r="O342" s="8">
        <v>46022</v>
      </c>
      <c r="P342" s="8">
        <v>46022</v>
      </c>
      <c r="Q342" t="s">
        <v>64</v>
      </c>
      <c r="Y342" t="s">
        <v>872</v>
      </c>
      <c r="Z342" t="s">
        <v>872</v>
      </c>
      <c r="AC342" t="s">
        <v>64</v>
      </c>
      <c r="AD342" t="s">
        <v>42</v>
      </c>
    </row>
    <row r="343" spans="3:30" x14ac:dyDescent="0.25">
      <c r="C343" s="32" t="s">
        <v>755</v>
      </c>
      <c r="D343" s="32" t="s">
        <v>762</v>
      </c>
      <c r="E343" s="32" t="s">
        <v>902</v>
      </c>
      <c r="F343">
        <v>40</v>
      </c>
      <c r="G343" t="s">
        <v>875</v>
      </c>
      <c r="H343" t="s">
        <v>903</v>
      </c>
      <c r="I343" t="s">
        <v>892</v>
      </c>
      <c r="K343" t="s">
        <v>84</v>
      </c>
      <c r="L343" t="s">
        <v>55</v>
      </c>
      <c r="M343" t="s">
        <v>36</v>
      </c>
      <c r="N343" s="8">
        <v>45632</v>
      </c>
      <c r="O343" s="8">
        <v>46022</v>
      </c>
      <c r="P343" s="8">
        <v>46022</v>
      </c>
      <c r="Q343" t="s">
        <v>64</v>
      </c>
      <c r="Y343" t="s">
        <v>872</v>
      </c>
      <c r="Z343" t="s">
        <v>872</v>
      </c>
      <c r="AC343" t="s">
        <v>64</v>
      </c>
      <c r="AD343" t="s">
        <v>42</v>
      </c>
    </row>
    <row r="344" spans="3:30" x14ac:dyDescent="0.25">
      <c r="C344" s="32" t="s">
        <v>755</v>
      </c>
      <c r="D344" s="32" t="s">
        <v>762</v>
      </c>
      <c r="E344" s="32" t="s">
        <v>902</v>
      </c>
      <c r="F344">
        <v>40</v>
      </c>
      <c r="G344" t="s">
        <v>875</v>
      </c>
      <c r="H344" t="s">
        <v>903</v>
      </c>
      <c r="I344" t="s">
        <v>893</v>
      </c>
      <c r="K344" t="s">
        <v>84</v>
      </c>
      <c r="L344" t="s">
        <v>55</v>
      </c>
      <c r="M344" t="s">
        <v>36</v>
      </c>
      <c r="N344" s="8">
        <v>45632</v>
      </c>
      <c r="O344" s="8">
        <v>46022</v>
      </c>
      <c r="P344" s="8">
        <v>46022</v>
      </c>
      <c r="Q344" t="s">
        <v>64</v>
      </c>
      <c r="Y344" t="s">
        <v>872</v>
      </c>
      <c r="Z344" t="s">
        <v>872</v>
      </c>
      <c r="AC344" t="s">
        <v>64</v>
      </c>
      <c r="AD344" t="s">
        <v>42</v>
      </c>
    </row>
    <row r="345" spans="3:30" x14ac:dyDescent="0.25">
      <c r="C345" s="32" t="s">
        <v>755</v>
      </c>
      <c r="D345" s="32" t="s">
        <v>762</v>
      </c>
      <c r="E345" s="32" t="s">
        <v>902</v>
      </c>
      <c r="F345">
        <v>40</v>
      </c>
      <c r="G345" t="s">
        <v>875</v>
      </c>
      <c r="H345" t="s">
        <v>903</v>
      </c>
      <c r="I345" t="s">
        <v>894</v>
      </c>
      <c r="K345" t="s">
        <v>84</v>
      </c>
      <c r="L345" t="s">
        <v>55</v>
      </c>
      <c r="M345" t="s">
        <v>36</v>
      </c>
      <c r="N345" s="8">
        <v>45632</v>
      </c>
      <c r="O345" s="8">
        <v>46022</v>
      </c>
      <c r="P345" s="8">
        <v>46022</v>
      </c>
      <c r="Q345" t="s">
        <v>64</v>
      </c>
      <c r="Y345" t="s">
        <v>872</v>
      </c>
      <c r="Z345" t="s">
        <v>872</v>
      </c>
      <c r="AC345" t="s">
        <v>64</v>
      </c>
      <c r="AD345" t="s">
        <v>42</v>
      </c>
    </row>
    <row r="346" spans="3:30" x14ac:dyDescent="0.25">
      <c r="C346" s="32" t="s">
        <v>755</v>
      </c>
      <c r="D346" s="32" t="s">
        <v>762</v>
      </c>
      <c r="E346" s="32" t="s">
        <v>902</v>
      </c>
      <c r="F346">
        <v>40</v>
      </c>
      <c r="G346" t="s">
        <v>875</v>
      </c>
      <c r="H346" t="s">
        <v>903</v>
      </c>
      <c r="I346" t="s">
        <v>895</v>
      </c>
      <c r="K346" t="s">
        <v>84</v>
      </c>
      <c r="L346" t="s">
        <v>55</v>
      </c>
      <c r="M346" t="s">
        <v>36</v>
      </c>
      <c r="N346" s="8">
        <v>45632</v>
      </c>
      <c r="O346" s="8">
        <v>46022</v>
      </c>
      <c r="P346" s="8">
        <v>46022</v>
      </c>
      <c r="Q346" t="s">
        <v>64</v>
      </c>
      <c r="Y346" t="s">
        <v>872</v>
      </c>
      <c r="Z346" t="s">
        <v>872</v>
      </c>
      <c r="AC346" t="s">
        <v>64</v>
      </c>
      <c r="AD346" t="s">
        <v>42</v>
      </c>
    </row>
    <row r="347" spans="3:30" x14ac:dyDescent="0.25">
      <c r="C347" s="32" t="s">
        <v>755</v>
      </c>
      <c r="D347" s="32" t="s">
        <v>762</v>
      </c>
      <c r="E347" s="32" t="s">
        <v>902</v>
      </c>
      <c r="F347">
        <v>40</v>
      </c>
      <c r="G347" t="s">
        <v>875</v>
      </c>
      <c r="H347" t="s">
        <v>903</v>
      </c>
      <c r="I347" t="s">
        <v>896</v>
      </c>
      <c r="K347" t="s">
        <v>84</v>
      </c>
      <c r="L347" t="s">
        <v>55</v>
      </c>
      <c r="M347" t="s">
        <v>36</v>
      </c>
      <c r="N347" s="8">
        <v>45632</v>
      </c>
      <c r="O347" s="8">
        <v>46022</v>
      </c>
      <c r="P347" s="8">
        <v>46022</v>
      </c>
      <c r="Q347" t="s">
        <v>64</v>
      </c>
      <c r="Y347" t="s">
        <v>872</v>
      </c>
      <c r="Z347" t="s">
        <v>872</v>
      </c>
      <c r="AC347" t="s">
        <v>64</v>
      </c>
      <c r="AD347" t="s">
        <v>42</v>
      </c>
    </row>
    <row r="348" spans="3:30" x14ac:dyDescent="0.25">
      <c r="C348" s="32" t="s">
        <v>755</v>
      </c>
      <c r="D348" s="32" t="s">
        <v>762</v>
      </c>
      <c r="E348" s="32" t="s">
        <v>902</v>
      </c>
      <c r="F348">
        <v>40</v>
      </c>
      <c r="G348" t="s">
        <v>875</v>
      </c>
      <c r="H348" t="s">
        <v>903</v>
      </c>
      <c r="I348" t="s">
        <v>897</v>
      </c>
      <c r="K348" t="s">
        <v>84</v>
      </c>
      <c r="L348" t="s">
        <v>55</v>
      </c>
      <c r="M348" t="s">
        <v>36</v>
      </c>
      <c r="N348" s="8">
        <v>45632</v>
      </c>
      <c r="O348" s="8">
        <v>46022</v>
      </c>
      <c r="P348" s="8">
        <v>46022</v>
      </c>
      <c r="Q348" t="s">
        <v>64</v>
      </c>
      <c r="Y348" t="s">
        <v>872</v>
      </c>
      <c r="Z348" t="s">
        <v>872</v>
      </c>
      <c r="AC348" t="s">
        <v>64</v>
      </c>
      <c r="AD348" t="s">
        <v>42</v>
      </c>
    </row>
    <row r="349" spans="3:30" x14ac:dyDescent="0.25">
      <c r="C349" s="32" t="s">
        <v>755</v>
      </c>
      <c r="D349" s="32" t="s">
        <v>762</v>
      </c>
      <c r="E349" s="32" t="s">
        <v>902</v>
      </c>
      <c r="F349">
        <v>40</v>
      </c>
      <c r="G349" t="s">
        <v>875</v>
      </c>
      <c r="H349" t="s">
        <v>903</v>
      </c>
      <c r="I349" t="s">
        <v>898</v>
      </c>
      <c r="K349" t="s">
        <v>84</v>
      </c>
      <c r="L349" t="s">
        <v>55</v>
      </c>
      <c r="M349" t="s">
        <v>36</v>
      </c>
      <c r="N349" s="8">
        <v>45632</v>
      </c>
      <c r="O349" s="8">
        <v>46022</v>
      </c>
      <c r="P349" s="8">
        <v>46022</v>
      </c>
      <c r="Q349" t="s">
        <v>64</v>
      </c>
      <c r="Y349" t="s">
        <v>872</v>
      </c>
      <c r="Z349" t="s">
        <v>872</v>
      </c>
      <c r="AC349" t="s">
        <v>64</v>
      </c>
      <c r="AD349" t="s">
        <v>42</v>
      </c>
    </row>
    <row r="350" spans="3:30" x14ac:dyDescent="0.25">
      <c r="C350" s="32" t="s">
        <v>755</v>
      </c>
      <c r="D350" s="32" t="s">
        <v>762</v>
      </c>
      <c r="E350" s="32" t="s">
        <v>902</v>
      </c>
      <c r="F350">
        <v>40</v>
      </c>
      <c r="G350" t="s">
        <v>875</v>
      </c>
      <c r="H350" t="s">
        <v>903</v>
      </c>
      <c r="I350" t="s">
        <v>899</v>
      </c>
      <c r="K350" t="s">
        <v>84</v>
      </c>
      <c r="L350" t="s">
        <v>55</v>
      </c>
      <c r="M350" t="s">
        <v>36</v>
      </c>
      <c r="N350" s="8">
        <v>45632</v>
      </c>
      <c r="O350" s="8">
        <v>46022</v>
      </c>
      <c r="P350" s="8">
        <v>46022</v>
      </c>
      <c r="Q350" t="s">
        <v>64</v>
      </c>
      <c r="Y350" t="s">
        <v>872</v>
      </c>
      <c r="Z350" t="s">
        <v>872</v>
      </c>
      <c r="AC350" t="s">
        <v>64</v>
      </c>
      <c r="AD350" t="s">
        <v>42</v>
      </c>
    </row>
    <row r="351" spans="3:30" x14ac:dyDescent="0.25">
      <c r="C351" s="32" t="s">
        <v>755</v>
      </c>
      <c r="D351" s="32" t="s">
        <v>762</v>
      </c>
      <c r="E351" s="32" t="s">
        <v>902</v>
      </c>
      <c r="F351">
        <v>40</v>
      </c>
      <c r="G351" t="s">
        <v>875</v>
      </c>
      <c r="H351" t="s">
        <v>903</v>
      </c>
      <c r="I351" t="s">
        <v>900</v>
      </c>
      <c r="K351" t="s">
        <v>84</v>
      </c>
      <c r="L351" t="s">
        <v>55</v>
      </c>
      <c r="M351" t="s">
        <v>36</v>
      </c>
      <c r="N351" s="8">
        <v>45632</v>
      </c>
      <c r="O351" s="8">
        <v>46022</v>
      </c>
      <c r="P351" s="8">
        <v>46022</v>
      </c>
      <c r="Q351" t="s">
        <v>64</v>
      </c>
      <c r="Y351" t="s">
        <v>872</v>
      </c>
      <c r="Z351" t="s">
        <v>872</v>
      </c>
      <c r="AC351" t="s">
        <v>64</v>
      </c>
      <c r="AD351" t="s">
        <v>42</v>
      </c>
    </row>
    <row r="352" spans="3:30" x14ac:dyDescent="0.25">
      <c r="C352" s="32" t="s">
        <v>755</v>
      </c>
      <c r="D352" s="32" t="s">
        <v>762</v>
      </c>
      <c r="E352" s="32" t="s">
        <v>902</v>
      </c>
      <c r="F352">
        <v>40</v>
      </c>
      <c r="G352" t="s">
        <v>875</v>
      </c>
      <c r="H352" t="s">
        <v>903</v>
      </c>
      <c r="I352" t="s">
        <v>901</v>
      </c>
      <c r="K352" t="s">
        <v>84</v>
      </c>
      <c r="L352" t="s">
        <v>55</v>
      </c>
      <c r="M352" t="s">
        <v>36</v>
      </c>
      <c r="N352" s="8">
        <v>45632</v>
      </c>
      <c r="O352" s="8">
        <v>46022</v>
      </c>
      <c r="P352" s="8">
        <v>46022</v>
      </c>
      <c r="Q352" t="s">
        <v>64</v>
      </c>
      <c r="Y352" t="s">
        <v>872</v>
      </c>
      <c r="Z352" t="s">
        <v>872</v>
      </c>
      <c r="AC352" t="s">
        <v>64</v>
      </c>
      <c r="AD352" t="s">
        <v>42</v>
      </c>
    </row>
    <row r="353" spans="3:30" x14ac:dyDescent="0.25">
      <c r="C353" s="32" t="s">
        <v>755</v>
      </c>
      <c r="D353" s="32" t="s">
        <v>762</v>
      </c>
      <c r="E353" s="32" t="s">
        <v>902</v>
      </c>
      <c r="F353">
        <v>40</v>
      </c>
      <c r="G353" t="s">
        <v>875</v>
      </c>
      <c r="H353" t="s">
        <v>903</v>
      </c>
      <c r="I353" t="s">
        <v>910</v>
      </c>
      <c r="K353" t="s">
        <v>84</v>
      </c>
      <c r="L353" t="s">
        <v>55</v>
      </c>
      <c r="M353" t="s">
        <v>36</v>
      </c>
      <c r="N353" s="8">
        <v>45632</v>
      </c>
      <c r="O353" s="8"/>
      <c r="P353" s="8"/>
      <c r="Q353" t="s">
        <v>64</v>
      </c>
      <c r="AC353" t="s">
        <v>64</v>
      </c>
      <c r="AD353" t="s">
        <v>42</v>
      </c>
    </row>
    <row r="354" spans="3:30" x14ac:dyDescent="0.25">
      <c r="F354">
        <v>1050</v>
      </c>
      <c r="G354" t="s">
        <v>911</v>
      </c>
      <c r="H354" t="s">
        <v>912</v>
      </c>
      <c r="I354" t="s">
        <v>913</v>
      </c>
      <c r="K354" t="s">
        <v>340</v>
      </c>
      <c r="L354" t="s">
        <v>35</v>
      </c>
      <c r="M354" t="s">
        <v>36</v>
      </c>
      <c r="N354" s="8">
        <v>45786</v>
      </c>
      <c r="O354" s="8"/>
      <c r="P354" s="8"/>
      <c r="Q354" t="s">
        <v>37</v>
      </c>
      <c r="AC354" t="s">
        <v>41</v>
      </c>
      <c r="AD354" t="s">
        <v>42</v>
      </c>
    </row>
    <row r="355" spans="3:30" x14ac:dyDescent="0.25">
      <c r="C355" s="32" t="s">
        <v>755</v>
      </c>
      <c r="D355" s="32" t="s">
        <v>105</v>
      </c>
      <c r="E355" s="32" t="s">
        <v>914</v>
      </c>
      <c r="F355">
        <v>0</v>
      </c>
      <c r="G355" t="s">
        <v>915</v>
      </c>
      <c r="H355" t="s">
        <v>916</v>
      </c>
      <c r="I355" t="s">
        <v>917</v>
      </c>
      <c r="K355" t="s">
        <v>126</v>
      </c>
      <c r="L355" t="s">
        <v>35</v>
      </c>
      <c r="M355" t="s">
        <v>36</v>
      </c>
      <c r="N355" s="8">
        <v>45685</v>
      </c>
      <c r="O355" s="8"/>
      <c r="P355" s="8"/>
      <c r="Q355" t="s">
        <v>37</v>
      </c>
      <c r="X355" t="s">
        <v>918</v>
      </c>
      <c r="AC355" t="s">
        <v>41</v>
      </c>
      <c r="AD355" t="s">
        <v>42</v>
      </c>
    </row>
    <row r="356" spans="3:30" x14ac:dyDescent="0.25">
      <c r="C356" s="32" t="s">
        <v>755</v>
      </c>
      <c r="D356" s="32" t="s">
        <v>105</v>
      </c>
      <c r="E356" s="32" t="s">
        <v>914</v>
      </c>
      <c r="F356">
        <v>0</v>
      </c>
      <c r="G356" t="s">
        <v>915</v>
      </c>
      <c r="H356" t="s">
        <v>916</v>
      </c>
      <c r="I356" t="s">
        <v>919</v>
      </c>
      <c r="K356" t="s">
        <v>126</v>
      </c>
      <c r="L356" t="s">
        <v>35</v>
      </c>
      <c r="M356" t="s">
        <v>36</v>
      </c>
      <c r="N356" s="8">
        <v>45685</v>
      </c>
      <c r="O356" s="8"/>
      <c r="P356" s="8"/>
      <c r="Q356" t="s">
        <v>37</v>
      </c>
      <c r="X356" t="s">
        <v>918</v>
      </c>
      <c r="AC356" t="s">
        <v>41</v>
      </c>
      <c r="AD356" t="s">
        <v>42</v>
      </c>
    </row>
    <row r="357" spans="3:30" x14ac:dyDescent="0.25">
      <c r="C357" s="32" t="s">
        <v>104</v>
      </c>
      <c r="D357" s="32" t="s">
        <v>79</v>
      </c>
      <c r="E357" s="32" t="s">
        <v>920</v>
      </c>
      <c r="F357">
        <v>4950</v>
      </c>
      <c r="G357" t="s">
        <v>915</v>
      </c>
      <c r="H357" t="s">
        <v>921</v>
      </c>
      <c r="I357" t="s">
        <v>922</v>
      </c>
      <c r="K357" t="s">
        <v>126</v>
      </c>
      <c r="L357" t="s">
        <v>35</v>
      </c>
      <c r="M357" t="s">
        <v>36</v>
      </c>
      <c r="N357" s="8">
        <v>45561</v>
      </c>
      <c r="O357" s="8"/>
      <c r="P357" s="8"/>
      <c r="Q357" t="s">
        <v>127</v>
      </c>
      <c r="R357" t="s">
        <v>923</v>
      </c>
      <c r="AC357" t="s">
        <v>41</v>
      </c>
      <c r="AD357" t="s">
        <v>42</v>
      </c>
    </row>
    <row r="358" spans="3:30" x14ac:dyDescent="0.25">
      <c r="C358" s="32" t="s">
        <v>198</v>
      </c>
      <c r="D358" s="32" t="s">
        <v>79</v>
      </c>
      <c r="E358" s="32" t="s">
        <v>924</v>
      </c>
      <c r="F358">
        <v>7600</v>
      </c>
      <c r="G358" t="s">
        <v>915</v>
      </c>
      <c r="H358" t="s">
        <v>921</v>
      </c>
      <c r="I358" t="s">
        <v>925</v>
      </c>
      <c r="K358" t="s">
        <v>126</v>
      </c>
      <c r="L358" t="s">
        <v>35</v>
      </c>
      <c r="M358" t="s">
        <v>36</v>
      </c>
      <c r="N358" s="8">
        <v>45561</v>
      </c>
      <c r="O358" s="8"/>
      <c r="P358" s="8"/>
      <c r="Q358" t="s">
        <v>127</v>
      </c>
      <c r="R358" t="s">
        <v>923</v>
      </c>
      <c r="AC358" t="s">
        <v>41</v>
      </c>
      <c r="AD358" t="s">
        <v>42</v>
      </c>
    </row>
    <row r="359" spans="3:30" x14ac:dyDescent="0.25">
      <c r="C359" s="32" t="s">
        <v>104</v>
      </c>
      <c r="D359" s="32" t="s">
        <v>79</v>
      </c>
      <c r="E359" s="32" t="s">
        <v>926</v>
      </c>
      <c r="F359">
        <v>1370</v>
      </c>
      <c r="G359" t="s">
        <v>915</v>
      </c>
      <c r="H359" t="s">
        <v>921</v>
      </c>
      <c r="I359" t="s">
        <v>927</v>
      </c>
      <c r="K359" t="s">
        <v>126</v>
      </c>
      <c r="L359" t="s">
        <v>35</v>
      </c>
      <c r="M359" t="s">
        <v>36</v>
      </c>
      <c r="N359" s="8">
        <v>45561</v>
      </c>
      <c r="O359" s="8"/>
      <c r="P359" s="8"/>
      <c r="Q359" t="s">
        <v>37</v>
      </c>
      <c r="AC359" t="s">
        <v>41</v>
      </c>
      <c r="AD359" t="s">
        <v>42</v>
      </c>
    </row>
    <row r="360" spans="3:30" x14ac:dyDescent="0.25">
      <c r="C360" s="32" t="s">
        <v>104</v>
      </c>
      <c r="D360" s="32" t="s">
        <v>79</v>
      </c>
      <c r="E360" s="32" t="s">
        <v>928</v>
      </c>
      <c r="F360">
        <v>1680</v>
      </c>
      <c r="G360" t="s">
        <v>915</v>
      </c>
      <c r="H360" t="s">
        <v>921</v>
      </c>
      <c r="I360" t="s">
        <v>929</v>
      </c>
      <c r="K360" t="s">
        <v>126</v>
      </c>
      <c r="L360" t="s">
        <v>35</v>
      </c>
      <c r="M360" t="s">
        <v>36</v>
      </c>
      <c r="N360" s="8">
        <v>45561</v>
      </c>
      <c r="O360" s="8"/>
      <c r="P360" s="8"/>
      <c r="Q360" t="s">
        <v>37</v>
      </c>
      <c r="AC360" t="s">
        <v>41</v>
      </c>
      <c r="AD360" t="s">
        <v>42</v>
      </c>
    </row>
    <row r="361" spans="3:30" x14ac:dyDescent="0.25">
      <c r="C361" s="32" t="s">
        <v>318</v>
      </c>
      <c r="D361" s="32" t="s">
        <v>318</v>
      </c>
      <c r="E361" s="32" t="s">
        <v>930</v>
      </c>
      <c r="F361">
        <v>840</v>
      </c>
      <c r="G361" t="s">
        <v>915</v>
      </c>
      <c r="H361" t="s">
        <v>921</v>
      </c>
      <c r="I361" t="s">
        <v>931</v>
      </c>
      <c r="K361" t="s">
        <v>126</v>
      </c>
      <c r="L361" t="s">
        <v>35</v>
      </c>
      <c r="M361" t="s">
        <v>36</v>
      </c>
      <c r="N361" s="8">
        <v>45561</v>
      </c>
      <c r="O361" s="8">
        <v>45838</v>
      </c>
      <c r="P361" s="8">
        <v>45838</v>
      </c>
      <c r="Q361" t="s">
        <v>37</v>
      </c>
      <c r="Y361" t="s">
        <v>391</v>
      </c>
      <c r="Z361" t="s">
        <v>391</v>
      </c>
      <c r="AC361" t="s">
        <v>41</v>
      </c>
      <c r="AD361" t="s">
        <v>42</v>
      </c>
    </row>
    <row r="362" spans="3:30" x14ac:dyDescent="0.25">
      <c r="C362" s="32" t="s">
        <v>318</v>
      </c>
      <c r="D362" s="32" t="s">
        <v>318</v>
      </c>
      <c r="E362" s="32" t="s">
        <v>930</v>
      </c>
      <c r="F362">
        <v>2670</v>
      </c>
      <c r="G362" t="s">
        <v>915</v>
      </c>
      <c r="H362" t="s">
        <v>921</v>
      </c>
      <c r="I362" t="s">
        <v>932</v>
      </c>
      <c r="K362" t="s">
        <v>126</v>
      </c>
      <c r="L362" t="s">
        <v>35</v>
      </c>
      <c r="M362" t="s">
        <v>36</v>
      </c>
      <c r="N362" s="8">
        <v>45561</v>
      </c>
      <c r="O362" s="8">
        <v>45838</v>
      </c>
      <c r="P362" s="8">
        <v>45838</v>
      </c>
      <c r="Q362" t="s">
        <v>37</v>
      </c>
      <c r="Y362" t="s">
        <v>391</v>
      </c>
      <c r="Z362" t="s">
        <v>391</v>
      </c>
      <c r="AC362" t="s">
        <v>41</v>
      </c>
      <c r="AD362" t="s">
        <v>42</v>
      </c>
    </row>
    <row r="363" spans="3:30" x14ac:dyDescent="0.25">
      <c r="C363" s="32" t="s">
        <v>808</v>
      </c>
      <c r="D363" s="32" t="s">
        <v>105</v>
      </c>
      <c r="E363" s="32" t="s">
        <v>933</v>
      </c>
      <c r="F363">
        <v>900</v>
      </c>
      <c r="G363" t="s">
        <v>934</v>
      </c>
      <c r="H363" t="s">
        <v>935</v>
      </c>
      <c r="I363" t="s">
        <v>936</v>
      </c>
      <c r="K363" t="s">
        <v>216</v>
      </c>
      <c r="L363" t="s">
        <v>35</v>
      </c>
      <c r="M363" t="s">
        <v>36</v>
      </c>
      <c r="N363" s="8">
        <v>45646</v>
      </c>
      <c r="O363" s="8">
        <v>45807</v>
      </c>
      <c r="P363" s="8">
        <v>45800</v>
      </c>
      <c r="Q363" t="s">
        <v>37</v>
      </c>
      <c r="R363" t="s">
        <v>878</v>
      </c>
      <c r="S363" t="s">
        <v>937</v>
      </c>
      <c r="T363" t="s">
        <v>938</v>
      </c>
      <c r="U363" t="s">
        <v>370</v>
      </c>
      <c r="W363" t="s">
        <v>205</v>
      </c>
      <c r="X363" t="s">
        <v>597</v>
      </c>
      <c r="Y363" t="s">
        <v>489</v>
      </c>
      <c r="Z363" t="s">
        <v>489</v>
      </c>
      <c r="AA363" t="s">
        <v>40</v>
      </c>
      <c r="AC363" t="s">
        <v>41</v>
      </c>
      <c r="AD363" t="s">
        <v>42</v>
      </c>
    </row>
    <row r="364" spans="3:30" x14ac:dyDescent="0.25">
      <c r="C364" s="32" t="s">
        <v>808</v>
      </c>
      <c r="D364" s="32" t="s">
        <v>105</v>
      </c>
      <c r="E364" s="32" t="s">
        <v>933</v>
      </c>
      <c r="F364">
        <v>200</v>
      </c>
      <c r="G364" t="s">
        <v>934</v>
      </c>
      <c r="H364" t="s">
        <v>935</v>
      </c>
      <c r="I364" t="s">
        <v>939</v>
      </c>
      <c r="K364" t="s">
        <v>216</v>
      </c>
      <c r="L364" t="s">
        <v>35</v>
      </c>
      <c r="M364" t="s">
        <v>36</v>
      </c>
      <c r="N364" s="8">
        <v>45646</v>
      </c>
      <c r="O364" s="8">
        <v>45807</v>
      </c>
      <c r="P364" s="8">
        <v>45800</v>
      </c>
      <c r="Q364" t="s">
        <v>47</v>
      </c>
      <c r="X364" t="s">
        <v>747</v>
      </c>
      <c r="Y364" t="s">
        <v>489</v>
      </c>
      <c r="Z364" t="s">
        <v>489</v>
      </c>
      <c r="AA364" t="s">
        <v>40</v>
      </c>
      <c r="AC364" t="s">
        <v>41</v>
      </c>
      <c r="AD364" t="s">
        <v>42</v>
      </c>
    </row>
    <row r="365" spans="3:30" x14ac:dyDescent="0.25">
      <c r="C365" s="32" t="s">
        <v>808</v>
      </c>
      <c r="D365" s="32" t="s">
        <v>105</v>
      </c>
      <c r="E365" s="32" t="s">
        <v>933</v>
      </c>
      <c r="F365">
        <v>200</v>
      </c>
      <c r="G365" t="s">
        <v>934</v>
      </c>
      <c r="H365" t="s">
        <v>935</v>
      </c>
      <c r="I365" t="s">
        <v>940</v>
      </c>
      <c r="K365" t="s">
        <v>216</v>
      </c>
      <c r="L365" t="s">
        <v>35</v>
      </c>
      <c r="M365" t="s">
        <v>36</v>
      </c>
      <c r="N365" s="8">
        <v>45646</v>
      </c>
      <c r="O365" s="8">
        <v>45807</v>
      </c>
      <c r="P365" s="8">
        <v>45800</v>
      </c>
      <c r="Q365" t="s">
        <v>37</v>
      </c>
      <c r="X365" t="s">
        <v>747</v>
      </c>
      <c r="Y365" t="s">
        <v>489</v>
      </c>
      <c r="Z365" t="s">
        <v>489</v>
      </c>
      <c r="AA365" t="s">
        <v>40</v>
      </c>
      <c r="AC365" t="s">
        <v>41</v>
      </c>
      <c r="AD365" t="s">
        <v>42</v>
      </c>
    </row>
    <row r="366" spans="3:30" x14ac:dyDescent="0.25">
      <c r="C366" s="32" t="s">
        <v>808</v>
      </c>
      <c r="D366" s="32" t="s">
        <v>232</v>
      </c>
      <c r="G366" t="s">
        <v>941</v>
      </c>
      <c r="H366" t="s">
        <v>942</v>
      </c>
      <c r="I366" t="s">
        <v>943</v>
      </c>
      <c r="K366" t="s">
        <v>427</v>
      </c>
      <c r="L366" t="s">
        <v>55</v>
      </c>
      <c r="M366" t="s">
        <v>36</v>
      </c>
      <c r="N366" s="8">
        <v>45700</v>
      </c>
      <c r="O366" s="8"/>
      <c r="P366" s="8"/>
      <c r="Q366" t="s">
        <v>64</v>
      </c>
      <c r="R366" t="s">
        <v>944</v>
      </c>
      <c r="S366" t="s">
        <v>945</v>
      </c>
      <c r="T366" t="s">
        <v>945</v>
      </c>
      <c r="X366" t="s">
        <v>307</v>
      </c>
      <c r="AC366" t="s">
        <v>64</v>
      </c>
      <c r="AD366" t="s">
        <v>42</v>
      </c>
    </row>
    <row r="367" spans="3:30" x14ac:dyDescent="0.25">
      <c r="C367" s="32" t="s">
        <v>43</v>
      </c>
      <c r="D367" s="32" t="s">
        <v>105</v>
      </c>
      <c r="E367" s="32" t="s">
        <v>946</v>
      </c>
      <c r="G367" t="s">
        <v>941</v>
      </c>
      <c r="H367" t="s">
        <v>947</v>
      </c>
      <c r="I367" t="s">
        <v>943</v>
      </c>
      <c r="K367" t="s">
        <v>427</v>
      </c>
      <c r="L367" t="s">
        <v>55</v>
      </c>
      <c r="M367" t="s">
        <v>36</v>
      </c>
      <c r="N367" s="8">
        <v>45744</v>
      </c>
      <c r="O367" s="8">
        <v>45838</v>
      </c>
      <c r="P367" s="8">
        <v>45838</v>
      </c>
      <c r="Q367" t="s">
        <v>64</v>
      </c>
      <c r="Y367" t="s">
        <v>391</v>
      </c>
      <c r="Z367" t="s">
        <v>391</v>
      </c>
      <c r="AC367" t="s">
        <v>64</v>
      </c>
      <c r="AD367" t="s">
        <v>42</v>
      </c>
    </row>
    <row r="368" spans="3:30" x14ac:dyDescent="0.25">
      <c r="C368" s="32" t="s">
        <v>28</v>
      </c>
      <c r="D368" s="32" t="s">
        <v>105</v>
      </c>
      <c r="E368" s="32" t="s">
        <v>946</v>
      </c>
      <c r="F368">
        <v>720</v>
      </c>
      <c r="G368" t="s">
        <v>941</v>
      </c>
      <c r="H368" t="s">
        <v>947</v>
      </c>
      <c r="I368" t="s">
        <v>948</v>
      </c>
      <c r="K368" t="s">
        <v>427</v>
      </c>
      <c r="L368" t="s">
        <v>55</v>
      </c>
      <c r="M368" t="s">
        <v>36</v>
      </c>
      <c r="N368" s="8">
        <v>45744</v>
      </c>
      <c r="O368" s="8">
        <v>45838</v>
      </c>
      <c r="P368" s="8">
        <v>45838</v>
      </c>
      <c r="Q368" t="s">
        <v>64</v>
      </c>
      <c r="R368" t="s">
        <v>949</v>
      </c>
      <c r="T368" t="s">
        <v>950</v>
      </c>
      <c r="W368" t="s">
        <v>951</v>
      </c>
      <c r="Y368" t="s">
        <v>391</v>
      </c>
      <c r="Z368" t="s">
        <v>391</v>
      </c>
      <c r="AC368" t="s">
        <v>64</v>
      </c>
      <c r="AD368" t="s">
        <v>42</v>
      </c>
    </row>
    <row r="369" spans="3:30" x14ac:dyDescent="0.25">
      <c r="C369" s="32" t="s">
        <v>43</v>
      </c>
      <c r="D369" s="32" t="s">
        <v>105</v>
      </c>
      <c r="E369" s="32" t="s">
        <v>946</v>
      </c>
      <c r="F369">
        <v>845</v>
      </c>
      <c r="G369" t="s">
        <v>941</v>
      </c>
      <c r="H369" t="s">
        <v>947</v>
      </c>
      <c r="I369" t="s">
        <v>952</v>
      </c>
      <c r="K369" t="s">
        <v>427</v>
      </c>
      <c r="L369" t="s">
        <v>55</v>
      </c>
      <c r="M369" t="s">
        <v>36</v>
      </c>
      <c r="N369" s="8">
        <v>45744</v>
      </c>
      <c r="O369" s="8">
        <v>45838</v>
      </c>
      <c r="P369" s="8">
        <v>45838</v>
      </c>
      <c r="Q369" t="s">
        <v>37</v>
      </c>
      <c r="R369" t="s">
        <v>953</v>
      </c>
      <c r="S369" t="s">
        <v>954</v>
      </c>
      <c r="T369" t="s">
        <v>955</v>
      </c>
      <c r="U369" t="s">
        <v>87</v>
      </c>
      <c r="W369" t="s">
        <v>87</v>
      </c>
      <c r="Y369" t="s">
        <v>391</v>
      </c>
      <c r="Z369" t="s">
        <v>391</v>
      </c>
      <c r="AC369" t="s">
        <v>41</v>
      </c>
      <c r="AD369" t="s">
        <v>42</v>
      </c>
    </row>
    <row r="370" spans="3:30" x14ac:dyDescent="0.25">
      <c r="C370" s="32" t="s">
        <v>43</v>
      </c>
      <c r="D370" s="32" t="s">
        <v>105</v>
      </c>
      <c r="E370" s="32" t="s">
        <v>946</v>
      </c>
      <c r="F370">
        <v>845</v>
      </c>
      <c r="G370" t="s">
        <v>941</v>
      </c>
      <c r="H370" t="s">
        <v>947</v>
      </c>
      <c r="I370" t="s">
        <v>956</v>
      </c>
      <c r="K370" t="s">
        <v>427</v>
      </c>
      <c r="L370" t="s">
        <v>55</v>
      </c>
      <c r="M370" t="s">
        <v>36</v>
      </c>
      <c r="N370" s="8">
        <v>45744</v>
      </c>
      <c r="O370" s="8">
        <v>45838</v>
      </c>
      <c r="P370" s="8">
        <v>45838</v>
      </c>
      <c r="Q370" t="s">
        <v>127</v>
      </c>
      <c r="R370" t="s">
        <v>953</v>
      </c>
      <c r="S370" t="s">
        <v>957</v>
      </c>
      <c r="T370" t="s">
        <v>958</v>
      </c>
      <c r="U370" t="s">
        <v>87</v>
      </c>
      <c r="W370" t="s">
        <v>87</v>
      </c>
      <c r="Y370" t="s">
        <v>391</v>
      </c>
      <c r="Z370" t="s">
        <v>391</v>
      </c>
      <c r="AC370" t="s">
        <v>41</v>
      </c>
      <c r="AD370" t="s">
        <v>42</v>
      </c>
    </row>
    <row r="371" spans="3:30" x14ac:dyDescent="0.25">
      <c r="C371" s="32" t="s">
        <v>795</v>
      </c>
      <c r="D371" s="32" t="s">
        <v>105</v>
      </c>
      <c r="E371" s="32" t="s">
        <v>946</v>
      </c>
      <c r="F371">
        <v>845</v>
      </c>
      <c r="G371" t="s">
        <v>941</v>
      </c>
      <c r="H371" t="s">
        <v>947</v>
      </c>
      <c r="I371" t="s">
        <v>959</v>
      </c>
      <c r="K371" t="s">
        <v>427</v>
      </c>
      <c r="L371" t="s">
        <v>55</v>
      </c>
      <c r="M371" t="s">
        <v>36</v>
      </c>
      <c r="N371" s="8">
        <v>45744</v>
      </c>
      <c r="O371" s="8">
        <v>45838</v>
      </c>
      <c r="P371" s="8">
        <v>45838</v>
      </c>
      <c r="Q371" t="s">
        <v>127</v>
      </c>
      <c r="R371" t="s">
        <v>953</v>
      </c>
      <c r="S371" t="s">
        <v>960</v>
      </c>
      <c r="T371" t="s">
        <v>961</v>
      </c>
      <c r="U371" t="s">
        <v>57</v>
      </c>
      <c r="W371" t="s">
        <v>87</v>
      </c>
      <c r="Y371" t="s">
        <v>391</v>
      </c>
      <c r="Z371" t="s">
        <v>391</v>
      </c>
      <c r="AC371" t="s">
        <v>41</v>
      </c>
      <c r="AD371" t="s">
        <v>42</v>
      </c>
    </row>
    <row r="372" spans="3:30" x14ac:dyDescent="0.25">
      <c r="C372" s="32" t="s">
        <v>198</v>
      </c>
      <c r="D372" s="32" t="s">
        <v>543</v>
      </c>
      <c r="E372" s="32" t="s">
        <v>962</v>
      </c>
      <c r="F372">
        <v>6000</v>
      </c>
      <c r="G372" t="s">
        <v>941</v>
      </c>
      <c r="H372" t="s">
        <v>963</v>
      </c>
      <c r="I372" t="s">
        <v>943</v>
      </c>
      <c r="K372" t="s">
        <v>427</v>
      </c>
      <c r="L372" t="s">
        <v>55</v>
      </c>
      <c r="M372" t="s">
        <v>36</v>
      </c>
      <c r="N372" s="8">
        <v>45180</v>
      </c>
      <c r="O372" s="8">
        <v>45868</v>
      </c>
      <c r="P372" s="8">
        <v>45868</v>
      </c>
      <c r="Q372" t="s">
        <v>64</v>
      </c>
      <c r="S372" t="s">
        <v>964</v>
      </c>
      <c r="T372" t="s">
        <v>964</v>
      </c>
      <c r="U372" t="s">
        <v>965</v>
      </c>
      <c r="Y372" t="s">
        <v>966</v>
      </c>
      <c r="Z372" t="s">
        <v>966</v>
      </c>
      <c r="AC372" t="s">
        <v>64</v>
      </c>
      <c r="AD372" t="s">
        <v>42</v>
      </c>
    </row>
    <row r="373" spans="3:30" x14ac:dyDescent="0.25">
      <c r="C373" s="32" t="s">
        <v>198</v>
      </c>
      <c r="D373" s="32" t="s">
        <v>72</v>
      </c>
      <c r="E373" s="32" t="s">
        <v>478</v>
      </c>
      <c r="F373">
        <v>850</v>
      </c>
      <c r="G373" t="s">
        <v>967</v>
      </c>
      <c r="H373" t="s">
        <v>968</v>
      </c>
      <c r="I373" t="s">
        <v>969</v>
      </c>
      <c r="K373" t="s">
        <v>204</v>
      </c>
      <c r="L373" t="s">
        <v>35</v>
      </c>
      <c r="M373" t="s">
        <v>36</v>
      </c>
      <c r="N373" s="8">
        <v>45735</v>
      </c>
      <c r="O373" s="8"/>
      <c r="P373" s="8"/>
      <c r="Q373" t="s">
        <v>37</v>
      </c>
      <c r="AC373" t="s">
        <v>41</v>
      </c>
      <c r="AD373" t="s">
        <v>42</v>
      </c>
    </row>
    <row r="374" spans="3:30" x14ac:dyDescent="0.25">
      <c r="C374" s="32" t="s">
        <v>795</v>
      </c>
      <c r="D374" s="32" t="s">
        <v>749</v>
      </c>
      <c r="E374" s="32" t="s">
        <v>970</v>
      </c>
      <c r="F374">
        <v>1725</v>
      </c>
      <c r="G374" t="s">
        <v>971</v>
      </c>
      <c r="H374" t="s">
        <v>972</v>
      </c>
      <c r="I374" t="s">
        <v>973</v>
      </c>
      <c r="K374" t="s">
        <v>84</v>
      </c>
      <c r="L374" t="s">
        <v>55</v>
      </c>
      <c r="M374" t="s">
        <v>36</v>
      </c>
      <c r="N374" s="8">
        <v>45629</v>
      </c>
      <c r="O374" s="8">
        <v>45838</v>
      </c>
      <c r="P374" s="8">
        <v>45838</v>
      </c>
      <c r="Q374" t="s">
        <v>64</v>
      </c>
      <c r="R374" t="s">
        <v>974</v>
      </c>
      <c r="U374" t="s">
        <v>111</v>
      </c>
      <c r="Y374" t="s">
        <v>391</v>
      </c>
      <c r="Z374" t="s">
        <v>391</v>
      </c>
      <c r="AC374" t="s">
        <v>64</v>
      </c>
      <c r="AD374" t="s">
        <v>42</v>
      </c>
    </row>
    <row r="375" spans="3:30" x14ac:dyDescent="0.25">
      <c r="C375" s="32" t="s">
        <v>318</v>
      </c>
      <c r="D375" s="32" t="s">
        <v>318</v>
      </c>
      <c r="F375">
        <v>1495</v>
      </c>
      <c r="G375" t="s">
        <v>975</v>
      </c>
      <c r="H375" t="s">
        <v>976</v>
      </c>
      <c r="I375" t="s">
        <v>977</v>
      </c>
      <c r="K375" t="s">
        <v>194</v>
      </c>
      <c r="L375" t="s">
        <v>35</v>
      </c>
      <c r="M375" t="s">
        <v>36</v>
      </c>
      <c r="N375" s="8">
        <v>45727</v>
      </c>
      <c r="O375" s="8">
        <v>45828</v>
      </c>
      <c r="P375" s="8">
        <v>45828</v>
      </c>
      <c r="Q375" t="s">
        <v>37</v>
      </c>
      <c r="X375" t="s">
        <v>217</v>
      </c>
      <c r="Y375" t="s">
        <v>57</v>
      </c>
      <c r="Z375" t="s">
        <v>57</v>
      </c>
      <c r="AB375" t="s">
        <v>978</v>
      </c>
      <c r="AC375" t="s">
        <v>41</v>
      </c>
      <c r="AD375" t="s">
        <v>42</v>
      </c>
    </row>
    <row r="376" spans="3:30" x14ac:dyDescent="0.25">
      <c r="C376" s="32" t="s">
        <v>43</v>
      </c>
      <c r="D376" s="32" t="s">
        <v>105</v>
      </c>
      <c r="E376" s="32" t="s">
        <v>979</v>
      </c>
      <c r="F376">
        <v>1495</v>
      </c>
      <c r="G376" t="s">
        <v>975</v>
      </c>
      <c r="H376" t="s">
        <v>976</v>
      </c>
      <c r="I376" t="s">
        <v>980</v>
      </c>
      <c r="K376" t="s">
        <v>194</v>
      </c>
      <c r="L376" t="s">
        <v>35</v>
      </c>
      <c r="M376" t="s">
        <v>36</v>
      </c>
      <c r="N376" s="8">
        <v>45727</v>
      </c>
      <c r="O376" s="8">
        <v>45828</v>
      </c>
      <c r="P376" s="8">
        <v>45828</v>
      </c>
      <c r="Q376" t="s">
        <v>37</v>
      </c>
      <c r="X376" t="s">
        <v>217</v>
      </c>
      <c r="Y376" t="s">
        <v>57</v>
      </c>
      <c r="Z376" t="s">
        <v>57</v>
      </c>
      <c r="AC376" t="s">
        <v>41</v>
      </c>
      <c r="AD376" t="s">
        <v>42</v>
      </c>
    </row>
    <row r="377" spans="3:30" x14ac:dyDescent="0.25">
      <c r="C377" s="32" t="s">
        <v>104</v>
      </c>
      <c r="D377" s="32" t="s">
        <v>105</v>
      </c>
      <c r="E377" s="32" t="s">
        <v>981</v>
      </c>
      <c r="F377">
        <v>1450</v>
      </c>
      <c r="G377" t="s">
        <v>975</v>
      </c>
      <c r="H377" t="s">
        <v>976</v>
      </c>
      <c r="I377" t="s">
        <v>982</v>
      </c>
      <c r="K377" t="s">
        <v>194</v>
      </c>
      <c r="L377" t="s">
        <v>35</v>
      </c>
      <c r="M377" t="s">
        <v>36</v>
      </c>
      <c r="N377" s="8">
        <v>45727</v>
      </c>
      <c r="O377" s="8">
        <v>45828</v>
      </c>
      <c r="P377" s="8">
        <v>45828</v>
      </c>
      <c r="Q377" t="s">
        <v>127</v>
      </c>
      <c r="R377" t="s">
        <v>85</v>
      </c>
      <c r="S377" t="s">
        <v>983</v>
      </c>
      <c r="T377" t="s">
        <v>984</v>
      </c>
      <c r="U377" t="s">
        <v>87</v>
      </c>
      <c r="X377" t="s">
        <v>488</v>
      </c>
      <c r="Y377" t="s">
        <v>57</v>
      </c>
      <c r="Z377" t="s">
        <v>57</v>
      </c>
      <c r="AC377" t="s">
        <v>41</v>
      </c>
      <c r="AD377" t="s">
        <v>42</v>
      </c>
    </row>
    <row r="378" spans="3:30" x14ac:dyDescent="0.25">
      <c r="C378" s="32" t="s">
        <v>318</v>
      </c>
      <c r="D378" s="32" t="s">
        <v>318</v>
      </c>
      <c r="F378">
        <v>527.38999999999987</v>
      </c>
      <c r="G378" t="s">
        <v>985</v>
      </c>
      <c r="H378" t="s">
        <v>986</v>
      </c>
      <c r="I378" t="s">
        <v>987</v>
      </c>
      <c r="K378" t="s">
        <v>194</v>
      </c>
      <c r="L378" t="s">
        <v>35</v>
      </c>
      <c r="M378" t="s">
        <v>36</v>
      </c>
      <c r="N378" s="8">
        <v>45751</v>
      </c>
      <c r="O378" s="8">
        <v>45828</v>
      </c>
      <c r="P378" s="8">
        <v>45828</v>
      </c>
      <c r="Q378" t="s">
        <v>64</v>
      </c>
      <c r="S378" t="s">
        <v>988</v>
      </c>
      <c r="T378" t="s">
        <v>988</v>
      </c>
      <c r="U378" t="s">
        <v>989</v>
      </c>
      <c r="Y378" t="s">
        <v>57</v>
      </c>
      <c r="Z378" t="s">
        <v>57</v>
      </c>
      <c r="AB378" t="s">
        <v>542</v>
      </c>
      <c r="AC378" t="s">
        <v>64</v>
      </c>
      <c r="AD378" t="s">
        <v>42</v>
      </c>
    </row>
    <row r="379" spans="3:30" x14ac:dyDescent="0.25">
      <c r="C379" s="32" t="s">
        <v>104</v>
      </c>
      <c r="D379" s="32" t="s">
        <v>105</v>
      </c>
      <c r="E379" s="32" t="s">
        <v>990</v>
      </c>
      <c r="F379">
        <v>486.38999999999987</v>
      </c>
      <c r="G379" t="s">
        <v>985</v>
      </c>
      <c r="H379" t="s">
        <v>986</v>
      </c>
      <c r="I379" t="s">
        <v>991</v>
      </c>
      <c r="K379" t="s">
        <v>194</v>
      </c>
      <c r="L379" t="s">
        <v>35</v>
      </c>
      <c r="M379" t="s">
        <v>36</v>
      </c>
      <c r="N379" s="8">
        <v>45751</v>
      </c>
      <c r="O379" s="8">
        <v>45828</v>
      </c>
      <c r="P379" s="8">
        <v>45828</v>
      </c>
      <c r="Q379" t="s">
        <v>64</v>
      </c>
      <c r="U379" t="s">
        <v>989</v>
      </c>
      <c r="Y379" t="s">
        <v>57</v>
      </c>
      <c r="Z379" t="s">
        <v>57</v>
      </c>
      <c r="AC379" t="s">
        <v>64</v>
      </c>
      <c r="AD379" t="s">
        <v>42</v>
      </c>
    </row>
    <row r="380" spans="3:30" x14ac:dyDescent="0.25">
      <c r="C380" s="32" t="s">
        <v>104</v>
      </c>
      <c r="D380" s="32" t="s">
        <v>79</v>
      </c>
      <c r="E380" s="32" t="s">
        <v>992</v>
      </c>
      <c r="G380" t="s">
        <v>993</v>
      </c>
      <c r="H380" t="s">
        <v>994</v>
      </c>
      <c r="I380" t="s">
        <v>995</v>
      </c>
      <c r="K380" t="s">
        <v>84</v>
      </c>
      <c r="L380" t="s">
        <v>55</v>
      </c>
      <c r="M380" t="s">
        <v>36</v>
      </c>
      <c r="N380" s="8">
        <v>45602</v>
      </c>
      <c r="O380" s="8"/>
      <c r="P380" s="8"/>
      <c r="Q380" t="s">
        <v>64</v>
      </c>
      <c r="S380" t="s">
        <v>996</v>
      </c>
      <c r="T380" t="s">
        <v>996</v>
      </c>
      <c r="AC380" t="s">
        <v>64</v>
      </c>
      <c r="AD380" t="s">
        <v>42</v>
      </c>
    </row>
    <row r="381" spans="3:30" x14ac:dyDescent="0.25">
      <c r="F381">
        <v>1750</v>
      </c>
      <c r="G381" t="s">
        <v>993</v>
      </c>
      <c r="H381" t="s">
        <v>997</v>
      </c>
      <c r="I381" t="s">
        <v>998</v>
      </c>
      <c r="K381" t="s">
        <v>427</v>
      </c>
      <c r="L381" t="s">
        <v>55</v>
      </c>
      <c r="M381" t="s">
        <v>36</v>
      </c>
      <c r="N381" s="8">
        <v>45792</v>
      </c>
      <c r="O381" s="8"/>
      <c r="P381" s="8"/>
      <c r="Q381" t="s">
        <v>37</v>
      </c>
      <c r="R381" t="s">
        <v>488</v>
      </c>
      <c r="AC381" t="s">
        <v>41</v>
      </c>
      <c r="AD381" t="s">
        <v>42</v>
      </c>
    </row>
    <row r="382" spans="3:30" x14ac:dyDescent="0.25">
      <c r="F382">
        <v>1750</v>
      </c>
      <c r="G382" t="s">
        <v>993</v>
      </c>
      <c r="H382" t="s">
        <v>997</v>
      </c>
      <c r="I382" t="s">
        <v>999</v>
      </c>
      <c r="K382" t="s">
        <v>427</v>
      </c>
      <c r="L382" t="s">
        <v>55</v>
      </c>
      <c r="M382" t="s">
        <v>36</v>
      </c>
      <c r="N382" s="8">
        <v>45792</v>
      </c>
      <c r="O382" s="8"/>
      <c r="P382" s="8"/>
      <c r="Q382" t="s">
        <v>37</v>
      </c>
      <c r="R382" t="s">
        <v>488</v>
      </c>
      <c r="AC382" t="s">
        <v>41</v>
      </c>
      <c r="AD382" t="s">
        <v>42</v>
      </c>
    </row>
    <row r="383" spans="3:30" x14ac:dyDescent="0.25">
      <c r="C383" s="32" t="s">
        <v>795</v>
      </c>
      <c r="D383" s="32" t="s">
        <v>105</v>
      </c>
      <c r="E383" s="32" t="s">
        <v>1000</v>
      </c>
      <c r="F383">
        <v>1230</v>
      </c>
      <c r="G383" t="s">
        <v>1001</v>
      </c>
      <c r="H383" t="s">
        <v>1002</v>
      </c>
      <c r="I383" t="s">
        <v>1003</v>
      </c>
      <c r="K383" t="s">
        <v>194</v>
      </c>
      <c r="L383" t="s">
        <v>35</v>
      </c>
      <c r="M383" t="s">
        <v>36</v>
      </c>
      <c r="N383" s="8">
        <v>45748</v>
      </c>
      <c r="O383" s="8">
        <v>45849</v>
      </c>
      <c r="P383" s="8">
        <v>45849</v>
      </c>
      <c r="Q383" t="s">
        <v>127</v>
      </c>
      <c r="R383" t="s">
        <v>1004</v>
      </c>
      <c r="S383" t="s">
        <v>1005</v>
      </c>
      <c r="U383" t="s">
        <v>112</v>
      </c>
      <c r="W383" t="s">
        <v>476</v>
      </c>
      <c r="Y383" t="s">
        <v>255</v>
      </c>
      <c r="Z383" t="s">
        <v>255</v>
      </c>
      <c r="AC383" t="s">
        <v>41</v>
      </c>
      <c r="AD383" t="s">
        <v>42</v>
      </c>
    </row>
    <row r="384" spans="3:30" x14ac:dyDescent="0.25">
      <c r="C384" s="32" t="s">
        <v>28</v>
      </c>
      <c r="D384" s="32" t="s">
        <v>105</v>
      </c>
      <c r="E384" s="32" t="s">
        <v>1000</v>
      </c>
      <c r="F384">
        <v>1230</v>
      </c>
      <c r="G384" t="s">
        <v>1001</v>
      </c>
      <c r="H384" t="s">
        <v>1002</v>
      </c>
      <c r="I384" t="s">
        <v>1006</v>
      </c>
      <c r="K384" t="s">
        <v>194</v>
      </c>
      <c r="L384" t="s">
        <v>35</v>
      </c>
      <c r="M384" t="s">
        <v>36</v>
      </c>
      <c r="N384" s="8">
        <v>45748</v>
      </c>
      <c r="O384" s="8">
        <v>45869</v>
      </c>
      <c r="P384" s="8">
        <v>45869</v>
      </c>
      <c r="Q384" t="s">
        <v>47</v>
      </c>
      <c r="R384" t="s">
        <v>1007</v>
      </c>
      <c r="U384" t="s">
        <v>475</v>
      </c>
      <c r="W384" t="s">
        <v>476</v>
      </c>
      <c r="Y384" t="s">
        <v>1008</v>
      </c>
      <c r="Z384" t="s">
        <v>1008</v>
      </c>
      <c r="AC384" t="s">
        <v>41</v>
      </c>
      <c r="AD384" t="s">
        <v>42</v>
      </c>
    </row>
    <row r="385" spans="3:30" x14ac:dyDescent="0.25">
      <c r="C385" s="32" t="s">
        <v>795</v>
      </c>
      <c r="D385" s="32" t="s">
        <v>105</v>
      </c>
      <c r="E385" s="32" t="s">
        <v>1000</v>
      </c>
      <c r="F385">
        <v>1230</v>
      </c>
      <c r="G385" t="s">
        <v>1001</v>
      </c>
      <c r="H385" t="s">
        <v>1002</v>
      </c>
      <c r="I385" t="s">
        <v>1009</v>
      </c>
      <c r="K385" t="s">
        <v>194</v>
      </c>
      <c r="L385" t="s">
        <v>35</v>
      </c>
      <c r="M385" t="s">
        <v>36</v>
      </c>
      <c r="N385" s="8">
        <v>45748</v>
      </c>
      <c r="O385" s="8">
        <v>45856</v>
      </c>
      <c r="P385" s="8">
        <v>45856</v>
      </c>
      <c r="Q385" t="s">
        <v>37</v>
      </c>
      <c r="R385" t="s">
        <v>1007</v>
      </c>
      <c r="S385" t="s">
        <v>1010</v>
      </c>
      <c r="U385" t="s">
        <v>255</v>
      </c>
      <c r="W385" t="s">
        <v>476</v>
      </c>
      <c r="Y385" t="s">
        <v>476</v>
      </c>
      <c r="Z385" t="s">
        <v>476</v>
      </c>
      <c r="AC385" t="s">
        <v>41</v>
      </c>
      <c r="AD385" t="s">
        <v>42</v>
      </c>
    </row>
    <row r="386" spans="3:30" x14ac:dyDescent="0.25">
      <c r="C386" s="32" t="s">
        <v>43</v>
      </c>
      <c r="D386" s="32" t="s">
        <v>105</v>
      </c>
      <c r="E386" s="32" t="s">
        <v>1000</v>
      </c>
      <c r="F386">
        <v>1230</v>
      </c>
      <c r="G386" t="s">
        <v>1001</v>
      </c>
      <c r="H386" t="s">
        <v>1002</v>
      </c>
      <c r="I386" t="s">
        <v>1011</v>
      </c>
      <c r="K386" t="s">
        <v>194</v>
      </c>
      <c r="L386" t="s">
        <v>35</v>
      </c>
      <c r="M386" t="s">
        <v>36</v>
      </c>
      <c r="N386" s="8">
        <v>45748</v>
      </c>
      <c r="O386" s="8">
        <v>45828</v>
      </c>
      <c r="P386" s="8">
        <v>45828</v>
      </c>
      <c r="Q386" t="s">
        <v>37</v>
      </c>
      <c r="R386" t="s">
        <v>1007</v>
      </c>
      <c r="S386" t="s">
        <v>1012</v>
      </c>
      <c r="T386" t="s">
        <v>1013</v>
      </c>
      <c r="U386" t="s">
        <v>87</v>
      </c>
      <c r="W386" t="s">
        <v>476</v>
      </c>
      <c r="Y386" t="s">
        <v>57</v>
      </c>
      <c r="Z386" t="s">
        <v>57</v>
      </c>
      <c r="AC386" t="s">
        <v>41</v>
      </c>
      <c r="AD386" t="s">
        <v>42</v>
      </c>
    </row>
    <row r="387" spans="3:30" x14ac:dyDescent="0.25">
      <c r="C387" s="32" t="s">
        <v>795</v>
      </c>
      <c r="D387" s="32" t="s">
        <v>105</v>
      </c>
      <c r="E387" s="32" t="s">
        <v>1000</v>
      </c>
      <c r="F387">
        <v>1230</v>
      </c>
      <c r="G387" t="s">
        <v>1001</v>
      </c>
      <c r="H387" t="s">
        <v>1002</v>
      </c>
      <c r="I387" t="s">
        <v>1014</v>
      </c>
      <c r="K387" t="s">
        <v>194</v>
      </c>
      <c r="L387" t="s">
        <v>35</v>
      </c>
      <c r="M387" t="s">
        <v>36</v>
      </c>
      <c r="N387" s="8">
        <v>45748</v>
      </c>
      <c r="O387" s="8">
        <v>45856</v>
      </c>
      <c r="P387" s="8">
        <v>45856</v>
      </c>
      <c r="Q387" t="s">
        <v>37</v>
      </c>
      <c r="R387" t="s">
        <v>1007</v>
      </c>
      <c r="S387" t="s">
        <v>1015</v>
      </c>
      <c r="U387" t="s">
        <v>255</v>
      </c>
      <c r="W387" t="s">
        <v>476</v>
      </c>
      <c r="Y387" t="s">
        <v>476</v>
      </c>
      <c r="Z387" t="s">
        <v>476</v>
      </c>
      <c r="AC387" t="s">
        <v>41</v>
      </c>
      <c r="AD387" t="s">
        <v>42</v>
      </c>
    </row>
    <row r="388" spans="3:30" x14ac:dyDescent="0.25">
      <c r="C388" s="32" t="s">
        <v>43</v>
      </c>
      <c r="D388" s="32" t="s">
        <v>105</v>
      </c>
      <c r="E388" s="32" t="s">
        <v>1000</v>
      </c>
      <c r="F388">
        <v>1230</v>
      </c>
      <c r="G388" t="s">
        <v>1001</v>
      </c>
      <c r="H388" t="s">
        <v>1002</v>
      </c>
      <c r="I388" t="s">
        <v>1016</v>
      </c>
      <c r="K388" t="s">
        <v>194</v>
      </c>
      <c r="L388" t="s">
        <v>35</v>
      </c>
      <c r="M388" t="s">
        <v>36</v>
      </c>
      <c r="N388" s="8">
        <v>45748</v>
      </c>
      <c r="O388" s="8">
        <v>45828</v>
      </c>
      <c r="P388" s="8">
        <v>45828</v>
      </c>
      <c r="Q388" t="s">
        <v>37</v>
      </c>
      <c r="R388" t="s">
        <v>1007</v>
      </c>
      <c r="S388" t="s">
        <v>1017</v>
      </c>
      <c r="T388" t="s">
        <v>1018</v>
      </c>
      <c r="U388" t="s">
        <v>87</v>
      </c>
      <c r="W388" t="s">
        <v>476</v>
      </c>
      <c r="Y388" t="s">
        <v>57</v>
      </c>
      <c r="Z388" t="s">
        <v>57</v>
      </c>
      <c r="AC388" t="s">
        <v>41</v>
      </c>
      <c r="AD388" t="s">
        <v>42</v>
      </c>
    </row>
    <row r="389" spans="3:30" x14ac:dyDescent="0.25">
      <c r="C389" s="32" t="s">
        <v>28</v>
      </c>
      <c r="D389" s="32" t="s">
        <v>105</v>
      </c>
      <c r="E389" s="32" t="s">
        <v>1000</v>
      </c>
      <c r="F389">
        <v>5723</v>
      </c>
      <c r="G389" t="s">
        <v>1001</v>
      </c>
      <c r="H389" t="s">
        <v>1002</v>
      </c>
      <c r="I389" t="s">
        <v>1019</v>
      </c>
      <c r="K389" t="s">
        <v>194</v>
      </c>
      <c r="L389" t="s">
        <v>35</v>
      </c>
      <c r="M389" t="s">
        <v>36</v>
      </c>
      <c r="N389" s="8">
        <v>45748</v>
      </c>
      <c r="O389" s="8">
        <v>45821</v>
      </c>
      <c r="P389" s="8">
        <v>45821</v>
      </c>
      <c r="Q389" t="s">
        <v>37</v>
      </c>
      <c r="R389" t="s">
        <v>1007</v>
      </c>
      <c r="U389" t="s">
        <v>87</v>
      </c>
      <c r="W389" t="s">
        <v>476</v>
      </c>
      <c r="Y389" t="s">
        <v>87</v>
      </c>
      <c r="Z389" t="s">
        <v>87</v>
      </c>
      <c r="AC389" t="s">
        <v>41</v>
      </c>
      <c r="AD389" t="s">
        <v>42</v>
      </c>
    </row>
    <row r="390" spans="3:30" x14ac:dyDescent="0.25">
      <c r="C390" s="32" t="s">
        <v>28</v>
      </c>
      <c r="D390" s="32" t="s">
        <v>105</v>
      </c>
      <c r="E390" s="32" t="s">
        <v>1000</v>
      </c>
      <c r="F390">
        <v>5723</v>
      </c>
      <c r="G390" t="s">
        <v>1001</v>
      </c>
      <c r="H390" t="s">
        <v>1002</v>
      </c>
      <c r="I390" t="s">
        <v>1020</v>
      </c>
      <c r="K390" t="s">
        <v>194</v>
      </c>
      <c r="L390" t="s">
        <v>35</v>
      </c>
      <c r="M390" t="s">
        <v>36</v>
      </c>
      <c r="N390" s="8">
        <v>45748</v>
      </c>
      <c r="O390" s="8">
        <v>45821</v>
      </c>
      <c r="P390" s="8">
        <v>45821</v>
      </c>
      <c r="Q390" t="s">
        <v>37</v>
      </c>
      <c r="R390" t="s">
        <v>1007</v>
      </c>
      <c r="U390" t="s">
        <v>87</v>
      </c>
      <c r="Y390" t="s">
        <v>87</v>
      </c>
      <c r="Z390" t="s">
        <v>87</v>
      </c>
      <c r="AC390" t="s">
        <v>41</v>
      </c>
      <c r="AD390" t="s">
        <v>42</v>
      </c>
    </row>
    <row r="391" spans="3:30" x14ac:dyDescent="0.25">
      <c r="C391" s="32" t="s">
        <v>795</v>
      </c>
      <c r="D391" s="32" t="s">
        <v>105</v>
      </c>
      <c r="E391" s="32" t="s">
        <v>190</v>
      </c>
      <c r="F391">
        <v>1360</v>
      </c>
      <c r="G391" t="s">
        <v>1001</v>
      </c>
      <c r="H391" t="s">
        <v>1002</v>
      </c>
      <c r="I391" t="s">
        <v>1021</v>
      </c>
      <c r="K391" t="s">
        <v>194</v>
      </c>
      <c r="L391" t="s">
        <v>35</v>
      </c>
      <c r="M391" t="s">
        <v>36</v>
      </c>
      <c r="N391" s="8">
        <v>45748</v>
      </c>
      <c r="O391" s="8">
        <v>45856</v>
      </c>
      <c r="P391" s="8">
        <v>45856</v>
      </c>
      <c r="Q391" t="s">
        <v>37</v>
      </c>
      <c r="R391" t="s">
        <v>1007</v>
      </c>
      <c r="S391" t="s">
        <v>1022</v>
      </c>
      <c r="U391" t="s">
        <v>255</v>
      </c>
      <c r="W391" t="s">
        <v>476</v>
      </c>
      <c r="Y391" t="s">
        <v>476</v>
      </c>
      <c r="Z391" t="s">
        <v>476</v>
      </c>
      <c r="AC391" t="s">
        <v>41</v>
      </c>
      <c r="AD391" t="s">
        <v>42</v>
      </c>
    </row>
    <row r="392" spans="3:30" x14ac:dyDescent="0.25">
      <c r="C392" s="32" t="s">
        <v>795</v>
      </c>
      <c r="D392" s="32" t="s">
        <v>105</v>
      </c>
      <c r="E392" s="32" t="s">
        <v>190</v>
      </c>
      <c r="F392">
        <v>1500</v>
      </c>
      <c r="G392" t="s">
        <v>1001</v>
      </c>
      <c r="H392" t="s">
        <v>1002</v>
      </c>
      <c r="I392" t="s">
        <v>1023</v>
      </c>
      <c r="K392" t="s">
        <v>194</v>
      </c>
      <c r="L392" t="s">
        <v>35</v>
      </c>
      <c r="M392" t="s">
        <v>36</v>
      </c>
      <c r="N392" s="8">
        <v>45748</v>
      </c>
      <c r="O392" s="8">
        <v>45856</v>
      </c>
      <c r="P392" s="8">
        <v>45856</v>
      </c>
      <c r="Q392" t="s">
        <v>37</v>
      </c>
      <c r="R392" t="s">
        <v>1007</v>
      </c>
      <c r="S392" t="s">
        <v>1024</v>
      </c>
      <c r="U392" t="s">
        <v>255</v>
      </c>
      <c r="W392" t="s">
        <v>476</v>
      </c>
      <c r="Y392" t="s">
        <v>476</v>
      </c>
      <c r="Z392" t="s">
        <v>476</v>
      </c>
      <c r="AC392" t="s">
        <v>41</v>
      </c>
      <c r="AD392" t="s">
        <v>42</v>
      </c>
    </row>
    <row r="393" spans="3:30" x14ac:dyDescent="0.25">
      <c r="C393" s="32" t="s">
        <v>43</v>
      </c>
      <c r="D393" s="32" t="s">
        <v>105</v>
      </c>
      <c r="E393" s="32" t="s">
        <v>1000</v>
      </c>
      <c r="F393">
        <v>1660</v>
      </c>
      <c r="G393" t="s">
        <v>1001</v>
      </c>
      <c r="H393" t="s">
        <v>1002</v>
      </c>
      <c r="I393" t="s">
        <v>1025</v>
      </c>
      <c r="K393" t="s">
        <v>194</v>
      </c>
      <c r="L393" t="s">
        <v>35</v>
      </c>
      <c r="M393" t="s">
        <v>36</v>
      </c>
      <c r="N393" s="8">
        <v>45748</v>
      </c>
      <c r="O393" s="8">
        <v>45863</v>
      </c>
      <c r="P393" s="8">
        <v>45863</v>
      </c>
      <c r="Q393" t="s">
        <v>37</v>
      </c>
      <c r="R393" t="s">
        <v>1007</v>
      </c>
      <c r="S393" t="s">
        <v>1026</v>
      </c>
      <c r="T393" t="s">
        <v>1027</v>
      </c>
      <c r="U393" t="s">
        <v>476</v>
      </c>
      <c r="W393" t="s">
        <v>476</v>
      </c>
      <c r="Y393" t="s">
        <v>475</v>
      </c>
      <c r="Z393" t="s">
        <v>475</v>
      </c>
      <c r="AC393" t="s">
        <v>41</v>
      </c>
      <c r="AD393" t="s">
        <v>42</v>
      </c>
    </row>
    <row r="394" spans="3:30" x14ac:dyDescent="0.25">
      <c r="C394" s="32" t="s">
        <v>104</v>
      </c>
      <c r="D394" s="32" t="s">
        <v>105</v>
      </c>
      <c r="E394" s="32" t="s">
        <v>190</v>
      </c>
      <c r="F394">
        <v>1250</v>
      </c>
      <c r="G394" t="s">
        <v>1001</v>
      </c>
      <c r="H394" t="s">
        <v>1028</v>
      </c>
      <c r="I394" t="s">
        <v>1029</v>
      </c>
      <c r="K394" t="s">
        <v>194</v>
      </c>
      <c r="L394" t="s">
        <v>35</v>
      </c>
      <c r="M394" t="s">
        <v>36</v>
      </c>
      <c r="N394" s="8">
        <v>45778</v>
      </c>
      <c r="O394" s="8">
        <v>45849</v>
      </c>
      <c r="P394" s="8">
        <v>45849</v>
      </c>
      <c r="Q394" t="s">
        <v>47</v>
      </c>
      <c r="R394" t="s">
        <v>260</v>
      </c>
      <c r="U394" t="s">
        <v>112</v>
      </c>
      <c r="W394" t="s">
        <v>391</v>
      </c>
      <c r="Y394" t="s">
        <v>255</v>
      </c>
      <c r="Z394" t="s">
        <v>255</v>
      </c>
      <c r="AC394" t="s">
        <v>41</v>
      </c>
      <c r="AD394" t="s">
        <v>42</v>
      </c>
    </row>
    <row r="395" spans="3:30" x14ac:dyDescent="0.25">
      <c r="C395" s="32" t="s">
        <v>808</v>
      </c>
      <c r="D395" s="32" t="s">
        <v>105</v>
      </c>
      <c r="G395" t="s">
        <v>1030</v>
      </c>
      <c r="H395" t="s">
        <v>1031</v>
      </c>
      <c r="I395" t="s">
        <v>1032</v>
      </c>
      <c r="K395" t="s">
        <v>427</v>
      </c>
      <c r="L395" t="s">
        <v>55</v>
      </c>
      <c r="M395" t="s">
        <v>36</v>
      </c>
      <c r="N395" s="8">
        <v>45730</v>
      </c>
      <c r="O395" s="8"/>
      <c r="P395" s="8"/>
      <c r="Q395" t="s">
        <v>64</v>
      </c>
      <c r="R395" t="s">
        <v>1033</v>
      </c>
      <c r="AC395" t="s">
        <v>64</v>
      </c>
      <c r="AD395" t="s">
        <v>42</v>
      </c>
    </row>
    <row r="396" spans="3:30" x14ac:dyDescent="0.25">
      <c r="C396" s="32" t="s">
        <v>808</v>
      </c>
      <c r="D396" s="32" t="s">
        <v>105</v>
      </c>
      <c r="G396" t="s">
        <v>1030</v>
      </c>
      <c r="H396" t="s">
        <v>1031</v>
      </c>
      <c r="I396" t="s">
        <v>1034</v>
      </c>
      <c r="K396" t="s">
        <v>427</v>
      </c>
      <c r="L396" t="s">
        <v>55</v>
      </c>
      <c r="M396" t="s">
        <v>36</v>
      </c>
      <c r="N396" s="8">
        <v>45730</v>
      </c>
      <c r="O396" s="8"/>
      <c r="P396" s="8"/>
      <c r="Q396" t="s">
        <v>64</v>
      </c>
      <c r="R396" t="s">
        <v>558</v>
      </c>
      <c r="T396" t="s">
        <v>1035</v>
      </c>
      <c r="W396" t="s">
        <v>1036</v>
      </c>
      <c r="AC396" t="s">
        <v>64</v>
      </c>
      <c r="AD396" t="s">
        <v>42</v>
      </c>
    </row>
    <row r="397" spans="3:30" x14ac:dyDescent="0.25">
      <c r="C397" s="32" t="s">
        <v>808</v>
      </c>
      <c r="D397" s="32" t="s">
        <v>105</v>
      </c>
      <c r="G397" t="s">
        <v>1030</v>
      </c>
      <c r="H397" t="s">
        <v>1031</v>
      </c>
      <c r="I397" t="s">
        <v>1037</v>
      </c>
      <c r="K397" t="s">
        <v>427</v>
      </c>
      <c r="L397" t="s">
        <v>55</v>
      </c>
      <c r="M397" t="s">
        <v>36</v>
      </c>
      <c r="N397" s="8">
        <v>45730</v>
      </c>
      <c r="O397" s="8"/>
      <c r="P397" s="8"/>
      <c r="Q397" t="s">
        <v>64</v>
      </c>
      <c r="R397" t="s">
        <v>1033</v>
      </c>
      <c r="AC397" t="s">
        <v>64</v>
      </c>
      <c r="AD397" t="s">
        <v>42</v>
      </c>
    </row>
    <row r="398" spans="3:30" x14ac:dyDescent="0.25">
      <c r="C398" s="32" t="s">
        <v>808</v>
      </c>
      <c r="D398" s="32" t="s">
        <v>105</v>
      </c>
      <c r="G398" t="s">
        <v>1030</v>
      </c>
      <c r="H398" t="s">
        <v>1031</v>
      </c>
      <c r="I398" t="s">
        <v>1038</v>
      </c>
      <c r="K398" t="s">
        <v>427</v>
      </c>
      <c r="L398" t="s">
        <v>55</v>
      </c>
      <c r="M398" t="s">
        <v>36</v>
      </c>
      <c r="N398" s="8">
        <v>45730</v>
      </c>
      <c r="O398" s="8"/>
      <c r="P398" s="8"/>
      <c r="Q398" t="s">
        <v>64</v>
      </c>
      <c r="R398" t="s">
        <v>1033</v>
      </c>
      <c r="AC398" t="s">
        <v>64</v>
      </c>
      <c r="AD398" t="s">
        <v>42</v>
      </c>
    </row>
    <row r="399" spans="3:30" x14ac:dyDescent="0.25">
      <c r="C399" s="32" t="s">
        <v>808</v>
      </c>
      <c r="D399" s="32" t="s">
        <v>105</v>
      </c>
      <c r="G399" t="s">
        <v>1030</v>
      </c>
      <c r="H399" t="s">
        <v>1031</v>
      </c>
      <c r="I399" t="s">
        <v>1039</v>
      </c>
      <c r="K399" t="s">
        <v>427</v>
      </c>
      <c r="L399" t="s">
        <v>55</v>
      </c>
      <c r="M399" t="s">
        <v>36</v>
      </c>
      <c r="N399" s="8">
        <v>45730</v>
      </c>
      <c r="O399" s="8"/>
      <c r="P399" s="8"/>
      <c r="Q399" t="s">
        <v>64</v>
      </c>
      <c r="R399" t="s">
        <v>1033</v>
      </c>
      <c r="AC399" t="s">
        <v>64</v>
      </c>
      <c r="AD399" t="s">
        <v>42</v>
      </c>
    </row>
    <row r="400" spans="3:30" x14ac:dyDescent="0.25">
      <c r="C400" s="32" t="s">
        <v>808</v>
      </c>
      <c r="D400" s="32" t="s">
        <v>105</v>
      </c>
      <c r="G400" t="s">
        <v>1030</v>
      </c>
      <c r="H400" t="s">
        <v>1031</v>
      </c>
      <c r="I400" t="s">
        <v>1040</v>
      </c>
      <c r="K400" t="s">
        <v>427</v>
      </c>
      <c r="L400" t="s">
        <v>55</v>
      </c>
      <c r="M400" t="s">
        <v>36</v>
      </c>
      <c r="N400" s="8">
        <v>45730</v>
      </c>
      <c r="O400" s="8"/>
      <c r="P400" s="8"/>
      <c r="Q400" t="s">
        <v>64</v>
      </c>
      <c r="AC400" t="s">
        <v>64</v>
      </c>
      <c r="AD400" t="s">
        <v>42</v>
      </c>
    </row>
    <row r="401" spans="3:30" x14ac:dyDescent="0.25">
      <c r="C401" s="32" t="s">
        <v>808</v>
      </c>
      <c r="D401" s="32" t="s">
        <v>105</v>
      </c>
      <c r="G401" t="s">
        <v>1030</v>
      </c>
      <c r="H401" t="s">
        <v>1031</v>
      </c>
      <c r="I401" t="s">
        <v>1041</v>
      </c>
      <c r="K401" t="s">
        <v>427</v>
      </c>
      <c r="L401" t="s">
        <v>55</v>
      </c>
      <c r="M401" t="s">
        <v>36</v>
      </c>
      <c r="N401" s="8">
        <v>45730</v>
      </c>
      <c r="O401" s="8"/>
      <c r="P401" s="8"/>
      <c r="Q401" t="s">
        <v>64</v>
      </c>
      <c r="R401" t="s">
        <v>1033</v>
      </c>
      <c r="AC401" t="s">
        <v>64</v>
      </c>
      <c r="AD401" t="s">
        <v>42</v>
      </c>
    </row>
    <row r="402" spans="3:30" x14ac:dyDescent="0.25">
      <c r="C402" s="32" t="s">
        <v>808</v>
      </c>
      <c r="D402" s="32" t="s">
        <v>105</v>
      </c>
      <c r="G402" t="s">
        <v>1030</v>
      </c>
      <c r="H402" t="s">
        <v>1031</v>
      </c>
      <c r="I402" t="s">
        <v>1042</v>
      </c>
      <c r="K402" t="s">
        <v>427</v>
      </c>
      <c r="L402" t="s">
        <v>55</v>
      </c>
      <c r="M402" t="s">
        <v>36</v>
      </c>
      <c r="N402" s="8">
        <v>45730</v>
      </c>
      <c r="O402" s="8"/>
      <c r="P402" s="8"/>
      <c r="Q402" t="s">
        <v>64</v>
      </c>
      <c r="S402" t="s">
        <v>1043</v>
      </c>
      <c r="T402" t="s">
        <v>1044</v>
      </c>
      <c r="AC402" t="s">
        <v>64</v>
      </c>
      <c r="AD402" t="s">
        <v>42</v>
      </c>
    </row>
    <row r="403" spans="3:30" x14ac:dyDescent="0.25">
      <c r="C403" s="32" t="s">
        <v>808</v>
      </c>
      <c r="D403" s="32" t="s">
        <v>105</v>
      </c>
      <c r="G403" t="s">
        <v>1030</v>
      </c>
      <c r="H403" t="s">
        <v>1031</v>
      </c>
      <c r="I403" t="s">
        <v>1045</v>
      </c>
      <c r="K403" t="s">
        <v>427</v>
      </c>
      <c r="L403" t="s">
        <v>55</v>
      </c>
      <c r="M403" t="s">
        <v>36</v>
      </c>
      <c r="N403" s="8">
        <v>45730</v>
      </c>
      <c r="O403" s="8"/>
      <c r="P403" s="8"/>
      <c r="Q403" t="s">
        <v>64</v>
      </c>
      <c r="S403" t="s">
        <v>1046</v>
      </c>
      <c r="T403" t="s">
        <v>1046</v>
      </c>
      <c r="AC403" t="s">
        <v>64</v>
      </c>
      <c r="AD403" t="s">
        <v>42</v>
      </c>
    </row>
    <row r="404" spans="3:30" x14ac:dyDescent="0.25">
      <c r="C404" s="32" t="s">
        <v>808</v>
      </c>
      <c r="D404" s="32" t="s">
        <v>105</v>
      </c>
      <c r="G404" t="s">
        <v>1030</v>
      </c>
      <c r="H404" t="s">
        <v>1031</v>
      </c>
      <c r="I404" t="s">
        <v>1047</v>
      </c>
      <c r="K404" t="s">
        <v>427</v>
      </c>
      <c r="L404" t="s">
        <v>55</v>
      </c>
      <c r="M404" t="s">
        <v>36</v>
      </c>
      <c r="N404" s="8">
        <v>45730</v>
      </c>
      <c r="O404" s="8"/>
      <c r="P404" s="8"/>
      <c r="Q404" t="s">
        <v>64</v>
      </c>
      <c r="R404" t="s">
        <v>1048</v>
      </c>
      <c r="W404" t="s">
        <v>1049</v>
      </c>
      <c r="AC404" t="s">
        <v>64</v>
      </c>
      <c r="AD404" t="s">
        <v>42</v>
      </c>
    </row>
    <row r="405" spans="3:30" x14ac:dyDescent="0.25">
      <c r="F405">
        <v>352.5</v>
      </c>
      <c r="G405" t="s">
        <v>1030</v>
      </c>
      <c r="H405" t="s">
        <v>1050</v>
      </c>
      <c r="I405" t="s">
        <v>1051</v>
      </c>
      <c r="K405" t="s">
        <v>427</v>
      </c>
      <c r="L405" t="s">
        <v>55</v>
      </c>
      <c r="M405" t="s">
        <v>36</v>
      </c>
      <c r="N405" s="8">
        <v>45796</v>
      </c>
      <c r="O405" s="8"/>
      <c r="P405" s="8"/>
      <c r="Q405" t="s">
        <v>47</v>
      </c>
      <c r="R405" t="s">
        <v>312</v>
      </c>
      <c r="AC405" t="s">
        <v>41</v>
      </c>
      <c r="AD405" t="s">
        <v>42</v>
      </c>
    </row>
    <row r="406" spans="3:30" x14ac:dyDescent="0.25">
      <c r="F406">
        <v>352.5</v>
      </c>
      <c r="G406" t="s">
        <v>1030</v>
      </c>
      <c r="H406" t="s">
        <v>1050</v>
      </c>
      <c r="I406" t="s">
        <v>1052</v>
      </c>
      <c r="K406" t="s">
        <v>427</v>
      </c>
      <c r="L406" t="s">
        <v>55</v>
      </c>
      <c r="M406" t="s">
        <v>36</v>
      </c>
      <c r="N406" s="8">
        <v>45796</v>
      </c>
      <c r="O406" s="8"/>
      <c r="P406" s="8"/>
      <c r="Q406" t="s">
        <v>47</v>
      </c>
      <c r="R406" t="s">
        <v>312</v>
      </c>
      <c r="AC406" t="s">
        <v>41</v>
      </c>
      <c r="AD406" t="s">
        <v>42</v>
      </c>
    </row>
    <row r="407" spans="3:30" x14ac:dyDescent="0.25">
      <c r="C407" s="32" t="s">
        <v>28</v>
      </c>
      <c r="D407" s="32" t="s">
        <v>543</v>
      </c>
      <c r="E407" s="32" t="s">
        <v>1053</v>
      </c>
      <c r="F407">
        <v>252.5</v>
      </c>
      <c r="G407" t="s">
        <v>1030</v>
      </c>
      <c r="H407" t="s">
        <v>1054</v>
      </c>
      <c r="I407" t="s">
        <v>1055</v>
      </c>
      <c r="K407" t="s">
        <v>427</v>
      </c>
      <c r="L407" t="s">
        <v>55</v>
      </c>
      <c r="M407" t="s">
        <v>36</v>
      </c>
      <c r="N407" s="8">
        <v>45744</v>
      </c>
      <c r="O407" s="8">
        <v>45961</v>
      </c>
      <c r="P407" s="8">
        <v>45961</v>
      </c>
      <c r="Q407" t="s">
        <v>47</v>
      </c>
      <c r="R407" t="s">
        <v>1056</v>
      </c>
      <c r="W407" t="s">
        <v>87</v>
      </c>
      <c r="Y407" t="s">
        <v>1057</v>
      </c>
      <c r="Z407" t="s">
        <v>1057</v>
      </c>
      <c r="AC407" t="s">
        <v>41</v>
      </c>
      <c r="AD407" t="s">
        <v>42</v>
      </c>
    </row>
    <row r="408" spans="3:30" x14ac:dyDescent="0.25">
      <c r="C408" s="32" t="s">
        <v>28</v>
      </c>
      <c r="D408" s="32" t="s">
        <v>543</v>
      </c>
      <c r="E408" s="32" t="s">
        <v>1053</v>
      </c>
      <c r="F408">
        <v>252.5</v>
      </c>
      <c r="G408" t="s">
        <v>1030</v>
      </c>
      <c r="H408" t="s">
        <v>1054</v>
      </c>
      <c r="I408" t="s">
        <v>1058</v>
      </c>
      <c r="K408" t="s">
        <v>427</v>
      </c>
      <c r="L408" t="s">
        <v>55</v>
      </c>
      <c r="M408" t="s">
        <v>36</v>
      </c>
      <c r="N408" s="8">
        <v>45744</v>
      </c>
      <c r="O408" s="8">
        <v>45869</v>
      </c>
      <c r="P408" s="8">
        <v>45869</v>
      </c>
      <c r="Q408" t="s">
        <v>127</v>
      </c>
      <c r="R408" t="s">
        <v>953</v>
      </c>
      <c r="W408" t="s">
        <v>111</v>
      </c>
      <c r="Y408" t="s">
        <v>1008</v>
      </c>
      <c r="Z408" t="s">
        <v>1008</v>
      </c>
      <c r="AC408" t="s">
        <v>41</v>
      </c>
      <c r="AD408" t="s">
        <v>42</v>
      </c>
    </row>
    <row r="409" spans="3:30" x14ac:dyDescent="0.25">
      <c r="C409" s="32" t="s">
        <v>28</v>
      </c>
      <c r="D409" s="32" t="s">
        <v>543</v>
      </c>
      <c r="E409" s="32" t="s">
        <v>1053</v>
      </c>
      <c r="F409">
        <v>252.5</v>
      </c>
      <c r="G409" t="s">
        <v>1030</v>
      </c>
      <c r="H409" t="s">
        <v>1054</v>
      </c>
      <c r="I409" t="s">
        <v>1059</v>
      </c>
      <c r="K409" t="s">
        <v>427</v>
      </c>
      <c r="L409" t="s">
        <v>55</v>
      </c>
      <c r="M409" t="s">
        <v>36</v>
      </c>
      <c r="N409" s="8">
        <v>45744</v>
      </c>
      <c r="O409" s="8">
        <v>45961</v>
      </c>
      <c r="P409" s="8">
        <v>45961</v>
      </c>
      <c r="Q409" t="s">
        <v>47</v>
      </c>
      <c r="W409" t="s">
        <v>87</v>
      </c>
      <c r="Y409" t="s">
        <v>1057</v>
      </c>
      <c r="Z409" t="s">
        <v>1057</v>
      </c>
      <c r="AC409" t="s">
        <v>41</v>
      </c>
      <c r="AD409" t="s">
        <v>42</v>
      </c>
    </row>
    <row r="410" spans="3:30" x14ac:dyDescent="0.25">
      <c r="C410" s="32" t="s">
        <v>28</v>
      </c>
      <c r="D410" s="32" t="s">
        <v>543</v>
      </c>
      <c r="E410" s="32" t="s">
        <v>1053</v>
      </c>
      <c r="F410">
        <v>252.5</v>
      </c>
      <c r="G410" t="s">
        <v>1030</v>
      </c>
      <c r="H410" t="s">
        <v>1054</v>
      </c>
      <c r="I410" t="s">
        <v>1060</v>
      </c>
      <c r="K410" t="s">
        <v>427</v>
      </c>
      <c r="L410" t="s">
        <v>55</v>
      </c>
      <c r="M410" t="s">
        <v>36</v>
      </c>
      <c r="N410" s="8">
        <v>45744</v>
      </c>
      <c r="O410" s="8">
        <v>45869</v>
      </c>
      <c r="P410" s="8">
        <v>45869</v>
      </c>
      <c r="Q410" t="s">
        <v>47</v>
      </c>
      <c r="R410" t="s">
        <v>953</v>
      </c>
      <c r="W410" t="s">
        <v>111</v>
      </c>
      <c r="Y410" t="s">
        <v>1008</v>
      </c>
      <c r="Z410" t="s">
        <v>1008</v>
      </c>
      <c r="AC410" t="s">
        <v>41</v>
      </c>
      <c r="AD410" t="s">
        <v>42</v>
      </c>
    </row>
    <row r="411" spans="3:30" x14ac:dyDescent="0.25">
      <c r="C411" s="32" t="s">
        <v>28</v>
      </c>
      <c r="D411" s="32" t="s">
        <v>105</v>
      </c>
      <c r="E411" s="32" t="s">
        <v>1061</v>
      </c>
      <c r="F411">
        <v>252.5</v>
      </c>
      <c r="G411" t="s">
        <v>1030</v>
      </c>
      <c r="H411" t="s">
        <v>1062</v>
      </c>
      <c r="I411" t="s">
        <v>1063</v>
      </c>
      <c r="K411" t="s">
        <v>427</v>
      </c>
      <c r="L411" t="s">
        <v>55</v>
      </c>
      <c r="M411" t="s">
        <v>36</v>
      </c>
      <c r="N411" s="8">
        <v>45761</v>
      </c>
      <c r="O411" s="8">
        <v>45869</v>
      </c>
      <c r="P411" s="8">
        <v>45869</v>
      </c>
      <c r="Q411" t="s">
        <v>127</v>
      </c>
      <c r="R411" t="s">
        <v>953</v>
      </c>
      <c r="W411" t="s">
        <v>111</v>
      </c>
      <c r="Y411" t="s">
        <v>1008</v>
      </c>
      <c r="Z411" t="s">
        <v>1008</v>
      </c>
      <c r="AC411" t="s">
        <v>41</v>
      </c>
      <c r="AD411" t="s">
        <v>42</v>
      </c>
    </row>
    <row r="412" spans="3:30" x14ac:dyDescent="0.25">
      <c r="C412" s="32" t="s">
        <v>104</v>
      </c>
      <c r="D412" s="32" t="s">
        <v>105</v>
      </c>
      <c r="E412" s="32" t="s">
        <v>1064</v>
      </c>
      <c r="F412">
        <v>475</v>
      </c>
      <c r="G412" t="s">
        <v>1030</v>
      </c>
      <c r="H412" t="s">
        <v>1062</v>
      </c>
      <c r="I412" t="s">
        <v>1065</v>
      </c>
      <c r="K412" t="s">
        <v>427</v>
      </c>
      <c r="L412" t="s">
        <v>55</v>
      </c>
      <c r="M412" t="s">
        <v>36</v>
      </c>
      <c r="N412" s="8">
        <v>45761</v>
      </c>
      <c r="O412" s="8">
        <v>45838</v>
      </c>
      <c r="P412" s="8">
        <v>45838</v>
      </c>
      <c r="Q412" t="s">
        <v>37</v>
      </c>
      <c r="R412" t="s">
        <v>953</v>
      </c>
      <c r="S412" t="s">
        <v>1005</v>
      </c>
      <c r="T412" t="s">
        <v>1066</v>
      </c>
      <c r="U412" t="s">
        <v>40</v>
      </c>
      <c r="W412" t="s">
        <v>111</v>
      </c>
      <c r="X412" t="s">
        <v>398</v>
      </c>
      <c r="Y412" t="s">
        <v>391</v>
      </c>
      <c r="Z412" t="s">
        <v>391</v>
      </c>
      <c r="AC412" t="s">
        <v>41</v>
      </c>
      <c r="AD412" t="s">
        <v>42</v>
      </c>
    </row>
    <row r="413" spans="3:30" x14ac:dyDescent="0.25">
      <c r="C413" s="32" t="s">
        <v>28</v>
      </c>
      <c r="D413" s="32" t="s">
        <v>105</v>
      </c>
      <c r="E413" s="32" t="s">
        <v>1067</v>
      </c>
      <c r="F413">
        <v>252.5</v>
      </c>
      <c r="G413" t="s">
        <v>1030</v>
      </c>
      <c r="H413" t="s">
        <v>1062</v>
      </c>
      <c r="I413" t="s">
        <v>1068</v>
      </c>
      <c r="K413" t="s">
        <v>427</v>
      </c>
      <c r="L413" t="s">
        <v>55</v>
      </c>
      <c r="M413" t="s">
        <v>36</v>
      </c>
      <c r="N413" s="8">
        <v>45761</v>
      </c>
      <c r="O413" s="8">
        <v>45869</v>
      </c>
      <c r="P413" s="8">
        <v>45869</v>
      </c>
      <c r="Q413" t="s">
        <v>47</v>
      </c>
      <c r="R413" t="s">
        <v>953</v>
      </c>
      <c r="U413" t="s">
        <v>112</v>
      </c>
      <c r="W413" t="s">
        <v>111</v>
      </c>
      <c r="Y413" t="s">
        <v>1008</v>
      </c>
      <c r="Z413" t="s">
        <v>1008</v>
      </c>
      <c r="AC413" t="s">
        <v>41</v>
      </c>
      <c r="AD413" t="s">
        <v>42</v>
      </c>
    </row>
    <row r="414" spans="3:30" x14ac:dyDescent="0.25">
      <c r="C414" s="32" t="s">
        <v>795</v>
      </c>
      <c r="D414" s="32" t="s">
        <v>105</v>
      </c>
      <c r="E414" s="32" t="s">
        <v>1067</v>
      </c>
      <c r="F414">
        <v>252.5</v>
      </c>
      <c r="G414" t="s">
        <v>1030</v>
      </c>
      <c r="H414" t="s">
        <v>1062</v>
      </c>
      <c r="I414" t="s">
        <v>1069</v>
      </c>
      <c r="K414" t="s">
        <v>427</v>
      </c>
      <c r="L414" t="s">
        <v>55</v>
      </c>
      <c r="M414" t="s">
        <v>36</v>
      </c>
      <c r="N414" s="8">
        <v>45761</v>
      </c>
      <c r="O414" s="8">
        <v>45869</v>
      </c>
      <c r="P414" s="8">
        <v>45869</v>
      </c>
      <c r="Q414" t="s">
        <v>127</v>
      </c>
      <c r="R414" t="s">
        <v>953</v>
      </c>
      <c r="S414" t="s">
        <v>1070</v>
      </c>
      <c r="U414" t="s">
        <v>112</v>
      </c>
      <c r="W414" t="s">
        <v>111</v>
      </c>
      <c r="Y414" t="s">
        <v>1008</v>
      </c>
      <c r="Z414" t="s">
        <v>1008</v>
      </c>
      <c r="AC414" t="s">
        <v>41</v>
      </c>
      <c r="AD414" t="s">
        <v>42</v>
      </c>
    </row>
    <row r="415" spans="3:30" x14ac:dyDescent="0.25">
      <c r="C415" s="32" t="s">
        <v>43</v>
      </c>
      <c r="D415" s="32" t="s">
        <v>105</v>
      </c>
      <c r="E415" s="32" t="s">
        <v>1067</v>
      </c>
      <c r="F415">
        <v>252.5</v>
      </c>
      <c r="G415" t="s">
        <v>1030</v>
      </c>
      <c r="H415" t="s">
        <v>1062</v>
      </c>
      <c r="I415" t="s">
        <v>1071</v>
      </c>
      <c r="K415" t="s">
        <v>427</v>
      </c>
      <c r="L415" t="s">
        <v>55</v>
      </c>
      <c r="M415" t="s">
        <v>36</v>
      </c>
      <c r="N415" s="8">
        <v>45761</v>
      </c>
      <c r="O415" s="8">
        <v>45869</v>
      </c>
      <c r="P415" s="8">
        <v>45869</v>
      </c>
      <c r="Q415" t="s">
        <v>47</v>
      </c>
      <c r="R415" t="s">
        <v>953</v>
      </c>
      <c r="U415" t="s">
        <v>112</v>
      </c>
      <c r="W415" t="s">
        <v>111</v>
      </c>
      <c r="Y415" t="s">
        <v>1008</v>
      </c>
      <c r="Z415" t="s">
        <v>1008</v>
      </c>
      <c r="AC415" t="s">
        <v>41</v>
      </c>
      <c r="AD415" t="s">
        <v>42</v>
      </c>
    </row>
    <row r="416" spans="3:30" x14ac:dyDescent="0.25">
      <c r="C416" s="32" t="s">
        <v>43</v>
      </c>
      <c r="D416" s="32" t="s">
        <v>105</v>
      </c>
      <c r="E416" s="32" t="s">
        <v>1067</v>
      </c>
      <c r="F416">
        <v>252.5</v>
      </c>
      <c r="G416" t="s">
        <v>1030</v>
      </c>
      <c r="H416" t="s">
        <v>1062</v>
      </c>
      <c r="I416" t="s">
        <v>1072</v>
      </c>
      <c r="K416" t="s">
        <v>427</v>
      </c>
      <c r="L416" t="s">
        <v>55</v>
      </c>
      <c r="M416" t="s">
        <v>36</v>
      </c>
      <c r="N416" s="8">
        <v>45761</v>
      </c>
      <c r="O416" s="8">
        <v>45869</v>
      </c>
      <c r="P416" s="8">
        <v>45869</v>
      </c>
      <c r="Q416" t="s">
        <v>47</v>
      </c>
      <c r="R416" t="s">
        <v>953</v>
      </c>
      <c r="U416" t="s">
        <v>112</v>
      </c>
      <c r="W416" t="s">
        <v>111</v>
      </c>
      <c r="Y416" t="s">
        <v>1008</v>
      </c>
      <c r="Z416" t="s">
        <v>1008</v>
      </c>
      <c r="AC416" t="s">
        <v>41</v>
      </c>
      <c r="AD416" t="s">
        <v>42</v>
      </c>
    </row>
    <row r="417" spans="3:30" x14ac:dyDescent="0.25">
      <c r="C417" s="32" t="s">
        <v>28</v>
      </c>
      <c r="D417" s="32" t="s">
        <v>105</v>
      </c>
      <c r="F417">
        <v>252.5</v>
      </c>
      <c r="G417" t="s">
        <v>1030</v>
      </c>
      <c r="H417" t="s">
        <v>1062</v>
      </c>
      <c r="I417" t="s">
        <v>1073</v>
      </c>
      <c r="K417" t="s">
        <v>427</v>
      </c>
      <c r="L417" t="s">
        <v>55</v>
      </c>
      <c r="M417" t="s">
        <v>36</v>
      </c>
      <c r="N417" s="8">
        <v>45761</v>
      </c>
      <c r="O417" s="8">
        <v>45869</v>
      </c>
      <c r="P417" s="8">
        <v>45869</v>
      </c>
      <c r="Q417" t="s">
        <v>47</v>
      </c>
      <c r="R417" t="s">
        <v>953</v>
      </c>
      <c r="W417" t="s">
        <v>111</v>
      </c>
      <c r="Y417" t="s">
        <v>1008</v>
      </c>
      <c r="Z417" t="s">
        <v>1008</v>
      </c>
      <c r="AC417" t="s">
        <v>41</v>
      </c>
      <c r="AD417" t="s">
        <v>42</v>
      </c>
    </row>
    <row r="418" spans="3:30" x14ac:dyDescent="0.25">
      <c r="C418" s="32" t="s">
        <v>43</v>
      </c>
      <c r="D418" s="32" t="s">
        <v>105</v>
      </c>
      <c r="E418" s="32" t="s">
        <v>1067</v>
      </c>
      <c r="F418">
        <v>252.5</v>
      </c>
      <c r="G418" t="s">
        <v>1030</v>
      </c>
      <c r="H418" t="s">
        <v>1062</v>
      </c>
      <c r="I418" t="s">
        <v>1074</v>
      </c>
      <c r="K418" t="s">
        <v>427</v>
      </c>
      <c r="L418" t="s">
        <v>55</v>
      </c>
      <c r="M418" t="s">
        <v>36</v>
      </c>
      <c r="N418" s="8">
        <v>45761</v>
      </c>
      <c r="O418" s="8">
        <v>45869</v>
      </c>
      <c r="P418" s="8">
        <v>45869</v>
      </c>
      <c r="Q418" t="s">
        <v>47</v>
      </c>
      <c r="U418" t="s">
        <v>112</v>
      </c>
      <c r="W418" t="s">
        <v>111</v>
      </c>
      <c r="Y418" t="s">
        <v>1008</v>
      </c>
      <c r="Z418" t="s">
        <v>1008</v>
      </c>
      <c r="AC418" t="s">
        <v>41</v>
      </c>
      <c r="AD418" t="s">
        <v>42</v>
      </c>
    </row>
    <row r="419" spans="3:30" x14ac:dyDescent="0.25">
      <c r="C419" s="32" t="s">
        <v>43</v>
      </c>
      <c r="D419" s="32" t="s">
        <v>105</v>
      </c>
      <c r="E419" s="32" t="s">
        <v>1067</v>
      </c>
      <c r="F419">
        <v>252.5</v>
      </c>
      <c r="G419" t="s">
        <v>1030</v>
      </c>
      <c r="H419" t="s">
        <v>1062</v>
      </c>
      <c r="I419" t="s">
        <v>1075</v>
      </c>
      <c r="K419" t="s">
        <v>427</v>
      </c>
      <c r="L419" t="s">
        <v>55</v>
      </c>
      <c r="M419" t="s">
        <v>36</v>
      </c>
      <c r="N419" s="8">
        <v>45761</v>
      </c>
      <c r="O419" s="8">
        <v>45869</v>
      </c>
      <c r="P419" s="8">
        <v>45869</v>
      </c>
      <c r="Q419" t="s">
        <v>47</v>
      </c>
      <c r="R419" t="s">
        <v>953</v>
      </c>
      <c r="U419" t="s">
        <v>112</v>
      </c>
      <c r="W419" t="s">
        <v>111</v>
      </c>
      <c r="Y419" t="s">
        <v>1008</v>
      </c>
      <c r="Z419" t="s">
        <v>1008</v>
      </c>
      <c r="AC419" t="s">
        <v>41</v>
      </c>
      <c r="AD419" t="s">
        <v>42</v>
      </c>
    </row>
    <row r="420" spans="3:30" x14ac:dyDescent="0.25">
      <c r="C420" s="32" t="s">
        <v>43</v>
      </c>
      <c r="D420" s="32" t="s">
        <v>105</v>
      </c>
      <c r="E420" s="32" t="s">
        <v>1067</v>
      </c>
      <c r="F420">
        <v>252.5</v>
      </c>
      <c r="G420" t="s">
        <v>1030</v>
      </c>
      <c r="H420" t="s">
        <v>1062</v>
      </c>
      <c r="I420" t="s">
        <v>1076</v>
      </c>
      <c r="K420" t="s">
        <v>427</v>
      </c>
      <c r="L420" t="s">
        <v>55</v>
      </c>
      <c r="M420" t="s">
        <v>36</v>
      </c>
      <c r="N420" s="8">
        <v>45761</v>
      </c>
      <c r="O420" s="8">
        <v>45869</v>
      </c>
      <c r="P420" s="8">
        <v>45869</v>
      </c>
      <c r="Q420" t="s">
        <v>47</v>
      </c>
      <c r="R420" t="s">
        <v>953</v>
      </c>
      <c r="U420" t="s">
        <v>112</v>
      </c>
      <c r="W420" t="s">
        <v>111</v>
      </c>
      <c r="Y420" t="s">
        <v>1008</v>
      </c>
      <c r="Z420" t="s">
        <v>1008</v>
      </c>
      <c r="AC420" t="s">
        <v>41</v>
      </c>
      <c r="AD420" t="s">
        <v>42</v>
      </c>
    </row>
    <row r="421" spans="3:30" x14ac:dyDescent="0.25">
      <c r="C421" s="32" t="s">
        <v>43</v>
      </c>
      <c r="D421" s="32" t="s">
        <v>105</v>
      </c>
      <c r="E421" s="32" t="s">
        <v>1067</v>
      </c>
      <c r="F421">
        <v>252.5</v>
      </c>
      <c r="G421" t="s">
        <v>1030</v>
      </c>
      <c r="H421" t="s">
        <v>1062</v>
      </c>
      <c r="I421" t="s">
        <v>1077</v>
      </c>
      <c r="K421" t="s">
        <v>427</v>
      </c>
      <c r="L421" t="s">
        <v>55</v>
      </c>
      <c r="M421" t="s">
        <v>36</v>
      </c>
      <c r="N421" s="8">
        <v>45761</v>
      </c>
      <c r="O421" s="8">
        <v>45869</v>
      </c>
      <c r="P421" s="8">
        <v>45869</v>
      </c>
      <c r="Q421" t="s">
        <v>47</v>
      </c>
      <c r="R421" t="s">
        <v>953</v>
      </c>
      <c r="U421" t="s">
        <v>112</v>
      </c>
      <c r="W421" t="s">
        <v>111</v>
      </c>
      <c r="Y421" t="s">
        <v>1008</v>
      </c>
      <c r="Z421" t="s">
        <v>1008</v>
      </c>
      <c r="AC421" t="s">
        <v>41</v>
      </c>
      <c r="AD421" t="s">
        <v>42</v>
      </c>
    </row>
    <row r="422" spans="3:30" x14ac:dyDescent="0.25">
      <c r="C422" s="32" t="s">
        <v>28</v>
      </c>
      <c r="D422" s="32" t="s">
        <v>105</v>
      </c>
      <c r="E422" s="32" t="s">
        <v>1061</v>
      </c>
      <c r="F422">
        <v>475</v>
      </c>
      <c r="G422" t="s">
        <v>1030</v>
      </c>
      <c r="H422" t="s">
        <v>1078</v>
      </c>
      <c r="I422" t="s">
        <v>1079</v>
      </c>
      <c r="K422" t="s">
        <v>427</v>
      </c>
      <c r="L422" t="s">
        <v>55</v>
      </c>
      <c r="M422" t="s">
        <v>36</v>
      </c>
      <c r="N422" s="8">
        <v>45107</v>
      </c>
      <c r="O422" s="8">
        <v>46022</v>
      </c>
      <c r="P422" s="8">
        <v>46022</v>
      </c>
      <c r="Q422" t="s">
        <v>37</v>
      </c>
      <c r="R422" t="s">
        <v>1080</v>
      </c>
      <c r="Y422" t="s">
        <v>872</v>
      </c>
      <c r="Z422" t="s">
        <v>872</v>
      </c>
      <c r="AC422" t="s">
        <v>41</v>
      </c>
      <c r="AD422" t="s">
        <v>42</v>
      </c>
    </row>
    <row r="423" spans="3:30" x14ac:dyDescent="0.25">
      <c r="F423">
        <v>252.5</v>
      </c>
      <c r="G423" t="s">
        <v>1030</v>
      </c>
      <c r="H423" t="s">
        <v>1078</v>
      </c>
      <c r="I423" t="s">
        <v>1032</v>
      </c>
      <c r="K423" t="s">
        <v>427</v>
      </c>
      <c r="L423" t="s">
        <v>55</v>
      </c>
      <c r="M423" t="s">
        <v>36</v>
      </c>
      <c r="N423" s="8">
        <v>45107</v>
      </c>
      <c r="O423" s="8">
        <v>45838</v>
      </c>
      <c r="P423" s="8">
        <v>45838</v>
      </c>
      <c r="Q423" t="s">
        <v>47</v>
      </c>
      <c r="R423" t="s">
        <v>1033</v>
      </c>
      <c r="U423" t="s">
        <v>57</v>
      </c>
      <c r="X423" t="s">
        <v>1081</v>
      </c>
      <c r="Y423" t="s">
        <v>391</v>
      </c>
      <c r="Z423" t="s">
        <v>391</v>
      </c>
      <c r="AC423" t="s">
        <v>41</v>
      </c>
      <c r="AD423" t="s">
        <v>42</v>
      </c>
    </row>
    <row r="424" spans="3:30" x14ac:dyDescent="0.25">
      <c r="F424">
        <v>237.5</v>
      </c>
      <c r="G424" t="s">
        <v>1030</v>
      </c>
      <c r="H424" t="s">
        <v>1078</v>
      </c>
      <c r="I424" t="s">
        <v>1039</v>
      </c>
      <c r="K424" t="s">
        <v>427</v>
      </c>
      <c r="L424" t="s">
        <v>55</v>
      </c>
      <c r="M424" t="s">
        <v>36</v>
      </c>
      <c r="N424" s="8">
        <v>45107</v>
      </c>
      <c r="O424" s="8">
        <v>45838</v>
      </c>
      <c r="P424" s="8">
        <v>45838</v>
      </c>
      <c r="Q424" t="s">
        <v>47</v>
      </c>
      <c r="R424" t="s">
        <v>1033</v>
      </c>
      <c r="U424" t="s">
        <v>57</v>
      </c>
      <c r="X424" t="s">
        <v>1081</v>
      </c>
      <c r="Y424" t="s">
        <v>391</v>
      </c>
      <c r="Z424" t="s">
        <v>391</v>
      </c>
      <c r="AC424" t="s">
        <v>41</v>
      </c>
      <c r="AD424" t="s">
        <v>42</v>
      </c>
    </row>
    <row r="425" spans="3:30" x14ac:dyDescent="0.25">
      <c r="C425" s="32" t="s">
        <v>43</v>
      </c>
      <c r="D425" s="32" t="s">
        <v>105</v>
      </c>
      <c r="E425" s="32" t="s">
        <v>1067</v>
      </c>
      <c r="F425">
        <v>252.5</v>
      </c>
      <c r="G425" t="s">
        <v>1030</v>
      </c>
      <c r="H425" t="s">
        <v>1078</v>
      </c>
      <c r="I425" t="s">
        <v>1040</v>
      </c>
      <c r="K425" t="s">
        <v>427</v>
      </c>
      <c r="L425" t="s">
        <v>55</v>
      </c>
      <c r="M425" t="s">
        <v>36</v>
      </c>
      <c r="N425" s="8">
        <v>45107</v>
      </c>
      <c r="O425" s="8">
        <v>45869</v>
      </c>
      <c r="P425" s="8">
        <v>45869</v>
      </c>
      <c r="Q425" t="s">
        <v>47</v>
      </c>
      <c r="U425" t="s">
        <v>871</v>
      </c>
      <c r="Y425" t="s">
        <v>1008</v>
      </c>
      <c r="Z425" t="s">
        <v>1008</v>
      </c>
      <c r="AC425" t="s">
        <v>41</v>
      </c>
      <c r="AD425" t="s">
        <v>42</v>
      </c>
    </row>
    <row r="426" spans="3:30" x14ac:dyDescent="0.25">
      <c r="F426">
        <v>252.5</v>
      </c>
      <c r="G426" t="s">
        <v>1030</v>
      </c>
      <c r="H426" t="s">
        <v>1078</v>
      </c>
      <c r="I426" t="s">
        <v>1082</v>
      </c>
      <c r="K426" t="s">
        <v>427</v>
      </c>
      <c r="L426" t="s">
        <v>55</v>
      </c>
      <c r="M426" t="s">
        <v>36</v>
      </c>
      <c r="N426" s="8">
        <v>45107</v>
      </c>
      <c r="O426" s="8">
        <v>45838</v>
      </c>
      <c r="P426" s="8">
        <v>45838</v>
      </c>
      <c r="Q426" t="s">
        <v>47</v>
      </c>
      <c r="R426" t="s">
        <v>1033</v>
      </c>
      <c r="U426" t="s">
        <v>57</v>
      </c>
      <c r="X426" t="s">
        <v>1081</v>
      </c>
      <c r="Y426" t="s">
        <v>391</v>
      </c>
      <c r="Z426" t="s">
        <v>391</v>
      </c>
      <c r="AC426" t="s">
        <v>41</v>
      </c>
      <c r="AD426" t="s">
        <v>42</v>
      </c>
    </row>
    <row r="427" spans="3:30" x14ac:dyDescent="0.25">
      <c r="F427">
        <v>15</v>
      </c>
      <c r="G427" t="s">
        <v>1030</v>
      </c>
      <c r="H427" t="s">
        <v>1078</v>
      </c>
      <c r="I427" t="s">
        <v>1083</v>
      </c>
      <c r="K427" t="s">
        <v>427</v>
      </c>
      <c r="L427" t="s">
        <v>55</v>
      </c>
      <c r="M427" t="s">
        <v>36</v>
      </c>
      <c r="N427" s="8">
        <v>45107</v>
      </c>
      <c r="O427" s="8">
        <v>45838</v>
      </c>
      <c r="P427" s="8">
        <v>45838</v>
      </c>
      <c r="Q427" t="s">
        <v>47</v>
      </c>
      <c r="R427" t="s">
        <v>1033</v>
      </c>
      <c r="U427" t="s">
        <v>57</v>
      </c>
      <c r="X427" t="s">
        <v>1081</v>
      </c>
      <c r="Y427" t="s">
        <v>391</v>
      </c>
      <c r="Z427" t="s">
        <v>391</v>
      </c>
      <c r="AC427" t="s">
        <v>41</v>
      </c>
      <c r="AD427" t="s">
        <v>42</v>
      </c>
    </row>
    <row r="428" spans="3:30" x14ac:dyDescent="0.25">
      <c r="C428" s="32" t="s">
        <v>43</v>
      </c>
      <c r="D428" s="32" t="s">
        <v>105</v>
      </c>
      <c r="E428" s="32" t="s">
        <v>1067</v>
      </c>
      <c r="F428">
        <v>252.5</v>
      </c>
      <c r="G428" t="s">
        <v>1030</v>
      </c>
      <c r="H428" t="s">
        <v>1078</v>
      </c>
      <c r="I428" t="s">
        <v>1084</v>
      </c>
      <c r="K428" t="s">
        <v>427</v>
      </c>
      <c r="L428" t="s">
        <v>55</v>
      </c>
      <c r="M428" t="s">
        <v>36</v>
      </c>
      <c r="N428" s="8">
        <v>45107</v>
      </c>
      <c r="O428" s="8">
        <v>45869</v>
      </c>
      <c r="P428" s="8">
        <v>45869</v>
      </c>
      <c r="Q428" t="s">
        <v>47</v>
      </c>
      <c r="R428" t="s">
        <v>1033</v>
      </c>
      <c r="U428" t="s">
        <v>871</v>
      </c>
      <c r="Y428" t="s">
        <v>1008</v>
      </c>
      <c r="Z428" t="s">
        <v>1008</v>
      </c>
      <c r="AC428" t="s">
        <v>41</v>
      </c>
      <c r="AD428" t="s">
        <v>42</v>
      </c>
    </row>
    <row r="429" spans="3:30" x14ac:dyDescent="0.25">
      <c r="F429">
        <v>252.5</v>
      </c>
      <c r="G429" t="s">
        <v>1030</v>
      </c>
      <c r="H429" t="s">
        <v>1085</v>
      </c>
      <c r="I429" t="s">
        <v>1086</v>
      </c>
      <c r="K429" t="s">
        <v>427</v>
      </c>
      <c r="L429" t="s">
        <v>55</v>
      </c>
      <c r="M429" t="s">
        <v>36</v>
      </c>
      <c r="N429" s="8">
        <v>45489</v>
      </c>
      <c r="O429" s="8">
        <v>45838</v>
      </c>
      <c r="P429" s="8">
        <v>45838</v>
      </c>
      <c r="Q429" t="s">
        <v>47</v>
      </c>
      <c r="R429" t="s">
        <v>1087</v>
      </c>
      <c r="U429" t="s">
        <v>57</v>
      </c>
      <c r="X429" t="s">
        <v>1088</v>
      </c>
      <c r="Y429" t="s">
        <v>391</v>
      </c>
      <c r="Z429" t="s">
        <v>391</v>
      </c>
      <c r="AC429" t="s">
        <v>41</v>
      </c>
      <c r="AD429" t="s">
        <v>42</v>
      </c>
    </row>
    <row r="430" spans="3:30" x14ac:dyDescent="0.25">
      <c r="F430">
        <v>252.5</v>
      </c>
      <c r="G430" t="s">
        <v>1030</v>
      </c>
      <c r="H430" t="s">
        <v>1085</v>
      </c>
      <c r="I430" t="s">
        <v>1089</v>
      </c>
      <c r="K430" t="s">
        <v>427</v>
      </c>
      <c r="L430" t="s">
        <v>55</v>
      </c>
      <c r="M430" t="s">
        <v>36</v>
      </c>
      <c r="N430" s="8">
        <v>45489</v>
      </c>
      <c r="O430" s="8">
        <v>45838</v>
      </c>
      <c r="P430" s="8">
        <v>45838</v>
      </c>
      <c r="Q430" t="s">
        <v>47</v>
      </c>
      <c r="R430" t="s">
        <v>1087</v>
      </c>
      <c r="U430" t="s">
        <v>57</v>
      </c>
      <c r="X430" t="s">
        <v>1088</v>
      </c>
      <c r="Y430" t="s">
        <v>391</v>
      </c>
      <c r="Z430" t="s">
        <v>391</v>
      </c>
      <c r="AC430" t="s">
        <v>41</v>
      </c>
      <c r="AD430" t="s">
        <v>42</v>
      </c>
    </row>
    <row r="431" spans="3:30" x14ac:dyDescent="0.25">
      <c r="C431" s="32" t="s">
        <v>28</v>
      </c>
      <c r="D431" s="32" t="s">
        <v>749</v>
      </c>
      <c r="E431" s="32" t="s">
        <v>1090</v>
      </c>
      <c r="F431">
        <v>93.75</v>
      </c>
      <c r="G431" t="s">
        <v>1091</v>
      </c>
      <c r="H431" t="s">
        <v>1092</v>
      </c>
      <c r="I431" t="s">
        <v>1093</v>
      </c>
      <c r="J431" t="s">
        <v>1094</v>
      </c>
      <c r="K431" t="s">
        <v>1095</v>
      </c>
      <c r="L431" t="s">
        <v>55</v>
      </c>
      <c r="M431" t="s">
        <v>36</v>
      </c>
      <c r="N431" s="8">
        <v>45496</v>
      </c>
      <c r="O431" s="8">
        <v>45898</v>
      </c>
      <c r="P431" s="8">
        <v>45898</v>
      </c>
      <c r="Q431" t="s">
        <v>37</v>
      </c>
      <c r="U431" t="s">
        <v>754</v>
      </c>
      <c r="W431" t="s">
        <v>726</v>
      </c>
      <c r="Y431" t="s">
        <v>128</v>
      </c>
      <c r="Z431" t="s">
        <v>128</v>
      </c>
      <c r="AA431" t="s">
        <v>128</v>
      </c>
      <c r="AC431" t="s">
        <v>41</v>
      </c>
      <c r="AD431" t="s">
        <v>231</v>
      </c>
    </row>
    <row r="432" spans="3:30" x14ac:dyDescent="0.25">
      <c r="F432">
        <v>847.5</v>
      </c>
      <c r="G432" t="s">
        <v>1096</v>
      </c>
      <c r="H432" t="s">
        <v>1097</v>
      </c>
      <c r="I432" t="s">
        <v>1098</v>
      </c>
      <c r="K432" t="s">
        <v>54</v>
      </c>
      <c r="L432" t="s">
        <v>35</v>
      </c>
      <c r="M432" t="s">
        <v>36</v>
      </c>
      <c r="N432" s="8">
        <v>45672</v>
      </c>
      <c r="O432" s="8">
        <v>45810</v>
      </c>
      <c r="P432" s="8">
        <v>45810</v>
      </c>
      <c r="Q432" t="s">
        <v>47</v>
      </c>
      <c r="R432" t="s">
        <v>888</v>
      </c>
      <c r="U432" t="s">
        <v>370</v>
      </c>
      <c r="X432" t="s">
        <v>887</v>
      </c>
      <c r="Y432" t="s">
        <v>1099</v>
      </c>
      <c r="Z432" t="s">
        <v>1099</v>
      </c>
      <c r="AC432" t="s">
        <v>41</v>
      </c>
      <c r="AD432" t="s">
        <v>42</v>
      </c>
    </row>
    <row r="433" spans="3:30" x14ac:dyDescent="0.25">
      <c r="F433">
        <v>847.5</v>
      </c>
      <c r="G433" t="s">
        <v>1096</v>
      </c>
      <c r="H433" t="s">
        <v>1097</v>
      </c>
      <c r="I433" t="s">
        <v>1100</v>
      </c>
      <c r="K433" t="s">
        <v>54</v>
      </c>
      <c r="L433" t="s">
        <v>35</v>
      </c>
      <c r="M433" t="s">
        <v>36</v>
      </c>
      <c r="N433" s="8">
        <v>45672</v>
      </c>
      <c r="O433" s="8">
        <v>45810</v>
      </c>
      <c r="P433" s="8">
        <v>45810</v>
      </c>
      <c r="Q433" t="s">
        <v>47</v>
      </c>
      <c r="R433" t="s">
        <v>888</v>
      </c>
      <c r="U433" t="s">
        <v>370</v>
      </c>
      <c r="X433" t="s">
        <v>887</v>
      </c>
      <c r="Y433" t="s">
        <v>1099</v>
      </c>
      <c r="Z433" t="s">
        <v>1099</v>
      </c>
      <c r="AC433" t="s">
        <v>41</v>
      </c>
      <c r="AD433" t="s">
        <v>42</v>
      </c>
    </row>
    <row r="434" spans="3:30" x14ac:dyDescent="0.25">
      <c r="F434">
        <v>350</v>
      </c>
      <c r="G434" t="s">
        <v>1101</v>
      </c>
      <c r="H434" t="s">
        <v>1102</v>
      </c>
      <c r="I434" t="s">
        <v>1103</v>
      </c>
      <c r="K434" t="s">
        <v>84</v>
      </c>
      <c r="L434" t="s">
        <v>55</v>
      </c>
      <c r="M434" t="s">
        <v>36</v>
      </c>
      <c r="N434" s="8">
        <v>45786</v>
      </c>
      <c r="O434" s="8"/>
      <c r="P434" s="8"/>
      <c r="Q434" t="s">
        <v>64</v>
      </c>
      <c r="R434" t="s">
        <v>1104</v>
      </c>
      <c r="S434" t="s">
        <v>1105</v>
      </c>
      <c r="T434" t="s">
        <v>1105</v>
      </c>
      <c r="AC434" t="s">
        <v>64</v>
      </c>
      <c r="AD434" t="s">
        <v>42</v>
      </c>
    </row>
    <row r="435" spans="3:30" x14ac:dyDescent="0.25">
      <c r="F435">
        <v>75</v>
      </c>
      <c r="G435" t="s">
        <v>1101</v>
      </c>
      <c r="H435" t="s">
        <v>1106</v>
      </c>
      <c r="I435" t="s">
        <v>1107</v>
      </c>
      <c r="K435" t="s">
        <v>427</v>
      </c>
      <c r="L435" t="s">
        <v>55</v>
      </c>
      <c r="M435" t="s">
        <v>36</v>
      </c>
      <c r="N435" s="8">
        <v>45469</v>
      </c>
      <c r="O435" s="8">
        <v>45838</v>
      </c>
      <c r="P435" s="8">
        <v>45838</v>
      </c>
      <c r="Q435" t="s">
        <v>37</v>
      </c>
      <c r="Y435" t="s">
        <v>391</v>
      </c>
      <c r="Z435" t="s">
        <v>391</v>
      </c>
      <c r="AC435" t="s">
        <v>41</v>
      </c>
      <c r="AD435" t="s">
        <v>42</v>
      </c>
    </row>
    <row r="436" spans="3:30" x14ac:dyDescent="0.25">
      <c r="F436">
        <v>75</v>
      </c>
      <c r="G436" t="s">
        <v>1101</v>
      </c>
      <c r="H436" t="s">
        <v>1106</v>
      </c>
      <c r="I436" t="s">
        <v>1108</v>
      </c>
      <c r="K436" t="s">
        <v>427</v>
      </c>
      <c r="L436" t="s">
        <v>55</v>
      </c>
      <c r="M436" t="s">
        <v>36</v>
      </c>
      <c r="N436" s="8">
        <v>45469</v>
      </c>
      <c r="O436" s="8">
        <v>45838</v>
      </c>
      <c r="P436" s="8">
        <v>45838</v>
      </c>
      <c r="Q436" t="s">
        <v>37</v>
      </c>
      <c r="Y436" t="s">
        <v>391</v>
      </c>
      <c r="Z436" t="s">
        <v>391</v>
      </c>
      <c r="AC436" t="s">
        <v>41</v>
      </c>
      <c r="AD436" t="s">
        <v>42</v>
      </c>
    </row>
    <row r="437" spans="3:30" x14ac:dyDescent="0.25">
      <c r="F437">
        <v>75</v>
      </c>
      <c r="G437" t="s">
        <v>1101</v>
      </c>
      <c r="H437" t="s">
        <v>1106</v>
      </c>
      <c r="I437" t="s">
        <v>1109</v>
      </c>
      <c r="K437" t="s">
        <v>427</v>
      </c>
      <c r="L437" t="s">
        <v>55</v>
      </c>
      <c r="M437" t="s">
        <v>36</v>
      </c>
      <c r="N437" s="8">
        <v>45469</v>
      </c>
      <c r="O437" s="8">
        <v>45838</v>
      </c>
      <c r="P437" s="8">
        <v>45838</v>
      </c>
      <c r="Q437" t="s">
        <v>37</v>
      </c>
      <c r="Y437" t="s">
        <v>391</v>
      </c>
      <c r="Z437" t="s">
        <v>391</v>
      </c>
      <c r="AC437" t="s">
        <v>41</v>
      </c>
      <c r="AD437" t="s">
        <v>42</v>
      </c>
    </row>
    <row r="438" spans="3:30" x14ac:dyDescent="0.25">
      <c r="F438">
        <v>75</v>
      </c>
      <c r="G438" t="s">
        <v>1101</v>
      </c>
      <c r="H438" t="s">
        <v>1106</v>
      </c>
      <c r="I438" t="s">
        <v>1110</v>
      </c>
      <c r="K438" t="s">
        <v>427</v>
      </c>
      <c r="L438" t="s">
        <v>55</v>
      </c>
      <c r="M438" t="s">
        <v>36</v>
      </c>
      <c r="N438" s="8">
        <v>45469</v>
      </c>
      <c r="O438" s="8">
        <v>45838</v>
      </c>
      <c r="P438" s="8">
        <v>45838</v>
      </c>
      <c r="Q438" t="s">
        <v>47</v>
      </c>
      <c r="R438" t="s">
        <v>1111</v>
      </c>
      <c r="Y438" t="s">
        <v>391</v>
      </c>
      <c r="Z438" t="s">
        <v>391</v>
      </c>
      <c r="AC438" t="s">
        <v>41</v>
      </c>
      <c r="AD438" t="s">
        <v>42</v>
      </c>
    </row>
    <row r="439" spans="3:30" x14ac:dyDescent="0.25">
      <c r="F439">
        <v>75</v>
      </c>
      <c r="G439" t="s">
        <v>1101</v>
      </c>
      <c r="H439" t="s">
        <v>1106</v>
      </c>
      <c r="I439" t="s">
        <v>1112</v>
      </c>
      <c r="K439" t="s">
        <v>427</v>
      </c>
      <c r="L439" t="s">
        <v>55</v>
      </c>
      <c r="M439" t="s">
        <v>36</v>
      </c>
      <c r="N439" s="8">
        <v>45469</v>
      </c>
      <c r="O439" s="8">
        <v>45838</v>
      </c>
      <c r="P439" s="8">
        <v>45838</v>
      </c>
      <c r="Q439" t="s">
        <v>47</v>
      </c>
      <c r="R439" t="s">
        <v>1111</v>
      </c>
      <c r="Y439" t="s">
        <v>391</v>
      </c>
      <c r="Z439" t="s">
        <v>391</v>
      </c>
      <c r="AC439" t="s">
        <v>41</v>
      </c>
      <c r="AD439" t="s">
        <v>42</v>
      </c>
    </row>
    <row r="440" spans="3:30" x14ac:dyDescent="0.25">
      <c r="F440">
        <v>75</v>
      </c>
      <c r="G440" t="s">
        <v>1101</v>
      </c>
      <c r="H440" t="s">
        <v>1106</v>
      </c>
      <c r="I440" t="s">
        <v>1113</v>
      </c>
      <c r="K440" t="s">
        <v>427</v>
      </c>
      <c r="L440" t="s">
        <v>55</v>
      </c>
      <c r="M440" t="s">
        <v>36</v>
      </c>
      <c r="N440" s="8">
        <v>45469</v>
      </c>
      <c r="O440" s="8">
        <v>45838</v>
      </c>
      <c r="P440" s="8">
        <v>45838</v>
      </c>
      <c r="Q440" t="s">
        <v>47</v>
      </c>
      <c r="R440" t="s">
        <v>1111</v>
      </c>
      <c r="Y440" t="s">
        <v>391</v>
      </c>
      <c r="Z440" t="s">
        <v>391</v>
      </c>
      <c r="AC440" t="s">
        <v>41</v>
      </c>
      <c r="AD440" t="s">
        <v>42</v>
      </c>
    </row>
    <row r="441" spans="3:30" x14ac:dyDescent="0.25">
      <c r="C441" s="32" t="s">
        <v>808</v>
      </c>
      <c r="D441" s="32" t="s">
        <v>232</v>
      </c>
      <c r="E441" s="32" t="s">
        <v>1114</v>
      </c>
      <c r="F441">
        <v>1038</v>
      </c>
      <c r="G441" t="s">
        <v>1115</v>
      </c>
      <c r="H441" t="s">
        <v>1116</v>
      </c>
      <c r="I441" t="s">
        <v>1117</v>
      </c>
      <c r="K441" t="s">
        <v>204</v>
      </c>
      <c r="L441" t="s">
        <v>35</v>
      </c>
      <c r="M441" t="s">
        <v>36</v>
      </c>
      <c r="N441" s="8">
        <v>45609</v>
      </c>
      <c r="O441" s="8">
        <v>45805</v>
      </c>
      <c r="P441" s="8">
        <v>45805</v>
      </c>
      <c r="Q441" t="s">
        <v>47</v>
      </c>
      <c r="R441" t="s">
        <v>1118</v>
      </c>
      <c r="W441" t="s">
        <v>597</v>
      </c>
      <c r="X441" t="s">
        <v>1119</v>
      </c>
      <c r="Y441" t="s">
        <v>241</v>
      </c>
      <c r="Z441" t="s">
        <v>241</v>
      </c>
      <c r="AC441" t="s">
        <v>41</v>
      </c>
      <c r="AD441" t="s">
        <v>42</v>
      </c>
    </row>
    <row r="442" spans="3:30" x14ac:dyDescent="0.25">
      <c r="C442" s="32" t="s">
        <v>28</v>
      </c>
      <c r="D442" s="32" t="s">
        <v>638</v>
      </c>
      <c r="E442" s="32" t="s">
        <v>1120</v>
      </c>
      <c r="F442">
        <v>1038</v>
      </c>
      <c r="G442" t="s">
        <v>1115</v>
      </c>
      <c r="H442" t="s">
        <v>1121</v>
      </c>
      <c r="I442" t="s">
        <v>1122</v>
      </c>
      <c r="K442" t="s">
        <v>204</v>
      </c>
      <c r="L442" t="s">
        <v>35</v>
      </c>
      <c r="M442" t="s">
        <v>36</v>
      </c>
      <c r="N442" s="8">
        <v>45667</v>
      </c>
      <c r="O442" s="8">
        <v>45835</v>
      </c>
      <c r="P442" s="8">
        <v>45835</v>
      </c>
      <c r="Q442" t="s">
        <v>47</v>
      </c>
      <c r="R442" t="s">
        <v>923</v>
      </c>
      <c r="W442" t="s">
        <v>1123</v>
      </c>
      <c r="Y442" t="s">
        <v>111</v>
      </c>
      <c r="Z442" t="s">
        <v>111</v>
      </c>
      <c r="AC442" t="s">
        <v>41</v>
      </c>
      <c r="AD442" t="s">
        <v>42</v>
      </c>
    </row>
    <row r="443" spans="3:30" x14ac:dyDescent="0.25">
      <c r="C443" s="32" t="s">
        <v>43</v>
      </c>
      <c r="D443" s="32" t="s">
        <v>105</v>
      </c>
      <c r="E443" s="32" t="s">
        <v>575</v>
      </c>
      <c r="F443">
        <v>850</v>
      </c>
      <c r="G443" t="s">
        <v>1115</v>
      </c>
      <c r="H443" t="s">
        <v>1124</v>
      </c>
      <c r="I443" t="s">
        <v>1125</v>
      </c>
      <c r="K443" t="s">
        <v>204</v>
      </c>
      <c r="L443" t="s">
        <v>35</v>
      </c>
      <c r="M443" t="s">
        <v>36</v>
      </c>
      <c r="N443" s="8">
        <v>45735</v>
      </c>
      <c r="O443" s="8">
        <v>45870</v>
      </c>
      <c r="P443" s="8">
        <v>45870</v>
      </c>
      <c r="Q443" t="s">
        <v>127</v>
      </c>
      <c r="R443" t="s">
        <v>195</v>
      </c>
      <c r="S443" t="s">
        <v>1126</v>
      </c>
      <c r="T443" t="s">
        <v>1127</v>
      </c>
      <c r="U443" t="s">
        <v>87</v>
      </c>
      <c r="W443" t="s">
        <v>477</v>
      </c>
      <c r="Y443" t="s">
        <v>477</v>
      </c>
      <c r="Z443" t="s">
        <v>477</v>
      </c>
      <c r="AC443" t="s">
        <v>41</v>
      </c>
      <c r="AD443" t="s">
        <v>42</v>
      </c>
    </row>
    <row r="444" spans="3:30" x14ac:dyDescent="0.25">
      <c r="C444" s="32" t="s">
        <v>28</v>
      </c>
      <c r="D444" s="32" t="s">
        <v>543</v>
      </c>
      <c r="E444" s="32" t="s">
        <v>1128</v>
      </c>
      <c r="F444">
        <v>850</v>
      </c>
      <c r="G444" t="s">
        <v>1115</v>
      </c>
      <c r="H444" t="s">
        <v>1124</v>
      </c>
      <c r="I444" t="s">
        <v>1129</v>
      </c>
      <c r="K444" t="s">
        <v>204</v>
      </c>
      <c r="L444" t="s">
        <v>35</v>
      </c>
      <c r="M444" t="s">
        <v>36</v>
      </c>
      <c r="N444" s="8">
        <v>45735</v>
      </c>
      <c r="O444" s="8">
        <v>45919</v>
      </c>
      <c r="P444" s="8">
        <v>45919</v>
      </c>
      <c r="Q444" t="s">
        <v>127</v>
      </c>
      <c r="R444" t="s">
        <v>260</v>
      </c>
      <c r="W444" t="s">
        <v>1130</v>
      </c>
      <c r="Y444" t="s">
        <v>1130</v>
      </c>
      <c r="Z444" t="s">
        <v>1130</v>
      </c>
      <c r="AC444" t="s">
        <v>41</v>
      </c>
      <c r="AD444" t="s">
        <v>42</v>
      </c>
    </row>
    <row r="445" spans="3:30" x14ac:dyDescent="0.25">
      <c r="C445" s="32" t="s">
        <v>795</v>
      </c>
      <c r="D445" s="32" t="s">
        <v>105</v>
      </c>
      <c r="E445" s="32" t="s">
        <v>50</v>
      </c>
      <c r="F445">
        <v>850</v>
      </c>
      <c r="G445" t="s">
        <v>1115</v>
      </c>
      <c r="H445" t="s">
        <v>1131</v>
      </c>
      <c r="I445" t="s">
        <v>1132</v>
      </c>
      <c r="K445" t="s">
        <v>204</v>
      </c>
      <c r="L445" t="s">
        <v>35</v>
      </c>
      <c r="M445" t="s">
        <v>36</v>
      </c>
      <c r="N445" s="8">
        <v>45736</v>
      </c>
      <c r="O445" s="8">
        <v>45835</v>
      </c>
      <c r="P445" s="8">
        <v>45835</v>
      </c>
      <c r="Q445" t="s">
        <v>127</v>
      </c>
      <c r="R445" t="s">
        <v>1133</v>
      </c>
      <c r="S445" t="s">
        <v>1134</v>
      </c>
      <c r="U445" t="s">
        <v>111</v>
      </c>
      <c r="W445" t="s">
        <v>111</v>
      </c>
      <c r="Y445" t="s">
        <v>111</v>
      </c>
      <c r="Z445" t="s">
        <v>111</v>
      </c>
      <c r="AC445" t="s">
        <v>41</v>
      </c>
      <c r="AD445" t="s">
        <v>42</v>
      </c>
    </row>
    <row r="446" spans="3:30" x14ac:dyDescent="0.25">
      <c r="C446" s="32" t="s">
        <v>198</v>
      </c>
      <c r="D446" s="32" t="s">
        <v>543</v>
      </c>
      <c r="E446" s="32" t="s">
        <v>1135</v>
      </c>
      <c r="F446">
        <v>850</v>
      </c>
      <c r="G446" t="s">
        <v>1115</v>
      </c>
      <c r="H446" t="s">
        <v>1136</v>
      </c>
      <c r="I446" t="s">
        <v>1137</v>
      </c>
      <c r="K446" t="s">
        <v>204</v>
      </c>
      <c r="L446" t="s">
        <v>35</v>
      </c>
      <c r="M446" t="s">
        <v>36</v>
      </c>
      <c r="N446" s="8">
        <v>45771</v>
      </c>
      <c r="O446" s="8"/>
      <c r="P446" s="8"/>
      <c r="Q446" t="s">
        <v>127</v>
      </c>
      <c r="AC446" t="s">
        <v>41</v>
      </c>
      <c r="AD446" t="s">
        <v>42</v>
      </c>
    </row>
    <row r="447" spans="3:30" x14ac:dyDescent="0.25">
      <c r="C447" s="32" t="s">
        <v>198</v>
      </c>
      <c r="D447" s="32" t="s">
        <v>543</v>
      </c>
      <c r="E447" s="32" t="s">
        <v>1135</v>
      </c>
      <c r="F447">
        <v>850</v>
      </c>
      <c r="G447" t="s">
        <v>1115</v>
      </c>
      <c r="H447" t="s">
        <v>1136</v>
      </c>
      <c r="I447" t="s">
        <v>1138</v>
      </c>
      <c r="K447" t="s">
        <v>204</v>
      </c>
      <c r="L447" t="s">
        <v>35</v>
      </c>
      <c r="M447" t="s">
        <v>36</v>
      </c>
      <c r="N447" s="8">
        <v>45771</v>
      </c>
      <c r="O447" s="8"/>
      <c r="P447" s="8"/>
      <c r="Q447" t="s">
        <v>47</v>
      </c>
      <c r="AC447" t="s">
        <v>41</v>
      </c>
      <c r="AD447" t="s">
        <v>42</v>
      </c>
    </row>
    <row r="448" spans="3:30" x14ac:dyDescent="0.25">
      <c r="C448" s="32" t="s">
        <v>104</v>
      </c>
      <c r="D448" s="32" t="s">
        <v>105</v>
      </c>
      <c r="E448" s="32" t="s">
        <v>575</v>
      </c>
      <c r="F448">
        <v>850</v>
      </c>
      <c r="G448" t="s">
        <v>1115</v>
      </c>
      <c r="H448" t="s">
        <v>1139</v>
      </c>
      <c r="I448" t="s">
        <v>1140</v>
      </c>
      <c r="K448" t="s">
        <v>204</v>
      </c>
      <c r="L448" t="s">
        <v>35</v>
      </c>
      <c r="M448" t="s">
        <v>36</v>
      </c>
      <c r="N448" s="8">
        <v>45107</v>
      </c>
      <c r="O448" s="8">
        <v>45821</v>
      </c>
      <c r="P448" s="8">
        <v>45821</v>
      </c>
      <c r="Q448" t="s">
        <v>127</v>
      </c>
      <c r="R448" t="s">
        <v>1141</v>
      </c>
      <c r="S448" t="s">
        <v>1142</v>
      </c>
      <c r="T448" t="s">
        <v>1143</v>
      </c>
      <c r="U448" t="s">
        <v>86</v>
      </c>
      <c r="W448" t="s">
        <v>255</v>
      </c>
      <c r="X448" t="s">
        <v>489</v>
      </c>
      <c r="Y448" t="s">
        <v>87</v>
      </c>
      <c r="Z448" t="s">
        <v>87</v>
      </c>
      <c r="AC448" t="s">
        <v>41</v>
      </c>
      <c r="AD448" t="s">
        <v>42</v>
      </c>
    </row>
    <row r="449" spans="3:30" x14ac:dyDescent="0.25">
      <c r="C449" s="32" t="s">
        <v>198</v>
      </c>
      <c r="D449" s="32" t="s">
        <v>49</v>
      </c>
      <c r="E449" s="32" t="s">
        <v>1144</v>
      </c>
      <c r="F449">
        <v>850</v>
      </c>
      <c r="G449" t="s">
        <v>1115</v>
      </c>
      <c r="H449" t="s">
        <v>1139</v>
      </c>
      <c r="I449" t="s">
        <v>1145</v>
      </c>
      <c r="K449" t="s">
        <v>204</v>
      </c>
      <c r="L449" t="s">
        <v>35</v>
      </c>
      <c r="M449" t="s">
        <v>36</v>
      </c>
      <c r="N449" s="8">
        <v>45107</v>
      </c>
      <c r="O449" s="8">
        <v>45856</v>
      </c>
      <c r="P449" s="8">
        <v>45856</v>
      </c>
      <c r="Q449" t="s">
        <v>37</v>
      </c>
      <c r="Y449" t="s">
        <v>476</v>
      </c>
      <c r="Z449" t="s">
        <v>476</v>
      </c>
      <c r="AC449" t="s">
        <v>41</v>
      </c>
      <c r="AD449" t="s">
        <v>42</v>
      </c>
    </row>
    <row r="450" spans="3:30" x14ac:dyDescent="0.25">
      <c r="C450" s="32" t="s">
        <v>43</v>
      </c>
      <c r="D450" s="32" t="s">
        <v>105</v>
      </c>
      <c r="E450" s="32" t="s">
        <v>575</v>
      </c>
      <c r="F450">
        <v>850</v>
      </c>
      <c r="G450" t="s">
        <v>1115</v>
      </c>
      <c r="H450" t="s">
        <v>1139</v>
      </c>
      <c r="I450" t="s">
        <v>1146</v>
      </c>
      <c r="K450" t="s">
        <v>204</v>
      </c>
      <c r="L450" t="s">
        <v>35</v>
      </c>
      <c r="M450" t="s">
        <v>36</v>
      </c>
      <c r="N450" s="8">
        <v>45107</v>
      </c>
      <c r="O450" s="8">
        <v>45828</v>
      </c>
      <c r="P450" s="8">
        <v>45828</v>
      </c>
      <c r="Q450" t="s">
        <v>127</v>
      </c>
      <c r="R450" t="s">
        <v>1004</v>
      </c>
      <c r="S450" t="s">
        <v>1147</v>
      </c>
      <c r="T450" t="s">
        <v>1148</v>
      </c>
      <c r="U450" t="s">
        <v>87</v>
      </c>
      <c r="W450" t="s">
        <v>476</v>
      </c>
      <c r="Y450" t="s">
        <v>57</v>
      </c>
      <c r="Z450" t="s">
        <v>57</v>
      </c>
      <c r="AC450" t="s">
        <v>41</v>
      </c>
      <c r="AD450" t="s">
        <v>42</v>
      </c>
    </row>
    <row r="451" spans="3:30" x14ac:dyDescent="0.25">
      <c r="C451" s="32" t="s">
        <v>198</v>
      </c>
      <c r="D451" s="32" t="s">
        <v>49</v>
      </c>
      <c r="E451" s="32" t="s">
        <v>1144</v>
      </c>
      <c r="F451">
        <v>850</v>
      </c>
      <c r="G451" t="s">
        <v>1115</v>
      </c>
      <c r="H451" t="s">
        <v>1139</v>
      </c>
      <c r="I451" t="s">
        <v>1149</v>
      </c>
      <c r="K451" t="s">
        <v>204</v>
      </c>
      <c r="L451" t="s">
        <v>35</v>
      </c>
      <c r="M451" t="s">
        <v>36</v>
      </c>
      <c r="N451" s="8">
        <v>45107</v>
      </c>
      <c r="O451" s="8">
        <v>45856</v>
      </c>
      <c r="P451" s="8">
        <v>45856</v>
      </c>
      <c r="Q451" t="s">
        <v>37</v>
      </c>
      <c r="Y451" t="s">
        <v>476</v>
      </c>
      <c r="Z451" t="s">
        <v>476</v>
      </c>
      <c r="AC451" t="s">
        <v>41</v>
      </c>
      <c r="AD451" t="s">
        <v>42</v>
      </c>
    </row>
    <row r="452" spans="3:30" x14ac:dyDescent="0.25">
      <c r="C452" s="32" t="s">
        <v>104</v>
      </c>
      <c r="D452" s="32" t="s">
        <v>105</v>
      </c>
      <c r="E452" s="32" t="s">
        <v>50</v>
      </c>
      <c r="F452">
        <v>850</v>
      </c>
      <c r="G452" t="s">
        <v>1115</v>
      </c>
      <c r="H452" t="s">
        <v>1139</v>
      </c>
      <c r="I452" t="s">
        <v>1150</v>
      </c>
      <c r="K452" t="s">
        <v>204</v>
      </c>
      <c r="L452" t="s">
        <v>35</v>
      </c>
      <c r="M452" t="s">
        <v>36</v>
      </c>
      <c r="N452" s="8">
        <v>45107</v>
      </c>
      <c r="O452" s="8">
        <v>45821</v>
      </c>
      <c r="P452" s="8">
        <v>45821</v>
      </c>
      <c r="Q452" t="s">
        <v>127</v>
      </c>
      <c r="R452" t="s">
        <v>1049</v>
      </c>
      <c r="S452" t="s">
        <v>1151</v>
      </c>
      <c r="T452" t="s">
        <v>1152</v>
      </c>
      <c r="U452" t="s">
        <v>86</v>
      </c>
      <c r="W452" t="s">
        <v>87</v>
      </c>
      <c r="Y452" t="s">
        <v>87</v>
      </c>
      <c r="Z452" t="s">
        <v>87</v>
      </c>
      <c r="AC452" t="s">
        <v>41</v>
      </c>
      <c r="AD452" t="s">
        <v>42</v>
      </c>
    </row>
    <row r="453" spans="3:30" x14ac:dyDescent="0.25">
      <c r="C453" s="32" t="s">
        <v>43</v>
      </c>
      <c r="D453" s="32" t="s">
        <v>72</v>
      </c>
      <c r="E453" s="32" t="s">
        <v>50</v>
      </c>
      <c r="F453">
        <v>850</v>
      </c>
      <c r="G453" t="s">
        <v>1115</v>
      </c>
      <c r="H453" t="s">
        <v>1139</v>
      </c>
      <c r="I453" t="s">
        <v>1153</v>
      </c>
      <c r="K453" t="s">
        <v>204</v>
      </c>
      <c r="L453" t="s">
        <v>35</v>
      </c>
      <c r="M453" t="s">
        <v>36</v>
      </c>
      <c r="N453" s="8">
        <v>45107</v>
      </c>
      <c r="O453" s="8">
        <v>45821</v>
      </c>
      <c r="P453" s="8">
        <v>45821</v>
      </c>
      <c r="Q453" t="s">
        <v>127</v>
      </c>
      <c r="R453" t="s">
        <v>1154</v>
      </c>
      <c r="S453" t="s">
        <v>1155</v>
      </c>
      <c r="T453" t="s">
        <v>1156</v>
      </c>
      <c r="U453" t="s">
        <v>86</v>
      </c>
      <c r="W453" t="s">
        <v>87</v>
      </c>
      <c r="X453" t="s">
        <v>260</v>
      </c>
      <c r="Y453" t="s">
        <v>87</v>
      </c>
      <c r="Z453" t="s">
        <v>87</v>
      </c>
      <c r="AC453" t="s">
        <v>41</v>
      </c>
      <c r="AD453" t="s">
        <v>42</v>
      </c>
    </row>
    <row r="454" spans="3:30" x14ac:dyDescent="0.25">
      <c r="C454" s="32" t="s">
        <v>43</v>
      </c>
      <c r="D454" s="32" t="s">
        <v>105</v>
      </c>
      <c r="E454" s="32" t="s">
        <v>50</v>
      </c>
      <c r="F454">
        <v>0</v>
      </c>
      <c r="G454" t="s">
        <v>1115</v>
      </c>
      <c r="H454" t="s">
        <v>1157</v>
      </c>
      <c r="I454" t="s">
        <v>1153</v>
      </c>
      <c r="K454" t="s">
        <v>204</v>
      </c>
      <c r="L454" t="s">
        <v>35</v>
      </c>
      <c r="M454" t="s">
        <v>36</v>
      </c>
      <c r="N454" s="8">
        <v>45492</v>
      </c>
      <c r="O454" s="8">
        <v>45821</v>
      </c>
      <c r="P454" s="8">
        <v>45821</v>
      </c>
      <c r="Q454" t="s">
        <v>64</v>
      </c>
      <c r="R454" t="s">
        <v>1154</v>
      </c>
      <c r="S454" t="s">
        <v>1155</v>
      </c>
      <c r="T454" t="s">
        <v>1156</v>
      </c>
      <c r="W454" t="s">
        <v>87</v>
      </c>
      <c r="Y454" t="s">
        <v>87</v>
      </c>
      <c r="Z454" t="s">
        <v>87</v>
      </c>
      <c r="AC454" t="s">
        <v>64</v>
      </c>
      <c r="AD454" t="s">
        <v>42</v>
      </c>
    </row>
    <row r="455" spans="3:30" x14ac:dyDescent="0.25">
      <c r="C455" s="32" t="s">
        <v>104</v>
      </c>
      <c r="D455" s="32" t="s">
        <v>105</v>
      </c>
      <c r="E455" s="32" t="s">
        <v>190</v>
      </c>
      <c r="F455">
        <v>1650</v>
      </c>
      <c r="G455" t="s">
        <v>1158</v>
      </c>
      <c r="H455" t="s">
        <v>1159</v>
      </c>
      <c r="I455" t="s">
        <v>1160</v>
      </c>
      <c r="K455" t="s">
        <v>194</v>
      </c>
      <c r="L455" t="s">
        <v>35</v>
      </c>
      <c r="M455" t="s">
        <v>36</v>
      </c>
      <c r="N455" s="8">
        <v>45779</v>
      </c>
      <c r="O455" s="8">
        <v>45849</v>
      </c>
      <c r="P455" s="8">
        <v>45849</v>
      </c>
      <c r="Q455" t="s">
        <v>47</v>
      </c>
      <c r="R455" t="s">
        <v>474</v>
      </c>
      <c r="U455" t="s">
        <v>112</v>
      </c>
      <c r="W455" t="s">
        <v>112</v>
      </c>
      <c r="Y455" t="s">
        <v>255</v>
      </c>
      <c r="Z455" t="s">
        <v>255</v>
      </c>
      <c r="AC455" t="s">
        <v>41</v>
      </c>
      <c r="AD455" t="s">
        <v>42</v>
      </c>
    </row>
    <row r="456" spans="3:30" x14ac:dyDescent="0.25">
      <c r="C456" s="32" t="s">
        <v>104</v>
      </c>
      <c r="D456" s="32" t="s">
        <v>105</v>
      </c>
      <c r="E456" s="32" t="s">
        <v>190</v>
      </c>
      <c r="F456">
        <v>200</v>
      </c>
      <c r="G456" t="s">
        <v>1158</v>
      </c>
      <c r="H456" t="s">
        <v>1159</v>
      </c>
      <c r="I456" t="s">
        <v>1161</v>
      </c>
      <c r="K456" t="s">
        <v>194</v>
      </c>
      <c r="L456" t="s">
        <v>35</v>
      </c>
      <c r="M456" t="s">
        <v>36</v>
      </c>
      <c r="N456" s="8">
        <v>45779</v>
      </c>
      <c r="O456" s="8">
        <v>45814</v>
      </c>
      <c r="P456" s="8">
        <v>45814</v>
      </c>
      <c r="Q456" t="s">
        <v>47</v>
      </c>
      <c r="U456" t="s">
        <v>1162</v>
      </c>
      <c r="Y456" t="s">
        <v>86</v>
      </c>
      <c r="Z456" t="s">
        <v>86</v>
      </c>
      <c r="AC456" t="s">
        <v>41</v>
      </c>
      <c r="AD456" t="s">
        <v>42</v>
      </c>
    </row>
    <row r="457" spans="3:30" x14ac:dyDescent="0.25">
      <c r="C457" s="32" t="s">
        <v>104</v>
      </c>
      <c r="D457" s="32" t="s">
        <v>105</v>
      </c>
      <c r="E457" s="32" t="s">
        <v>190</v>
      </c>
      <c r="F457">
        <v>-285.80000000000018</v>
      </c>
      <c r="G457" t="s">
        <v>1158</v>
      </c>
      <c r="H457" t="s">
        <v>1159</v>
      </c>
      <c r="I457" t="s">
        <v>1163</v>
      </c>
      <c r="K457" t="s">
        <v>194</v>
      </c>
      <c r="L457" t="s">
        <v>35</v>
      </c>
      <c r="M457" t="s">
        <v>36</v>
      </c>
      <c r="N457" s="8">
        <v>45779</v>
      </c>
      <c r="O457" s="8">
        <v>45814</v>
      </c>
      <c r="P457" s="8">
        <v>45814</v>
      </c>
      <c r="Q457" t="s">
        <v>64</v>
      </c>
      <c r="R457" t="s">
        <v>1164</v>
      </c>
      <c r="U457" t="s">
        <v>1162</v>
      </c>
      <c r="Y457" t="s">
        <v>86</v>
      </c>
      <c r="Z457" t="s">
        <v>86</v>
      </c>
      <c r="AC457" t="s">
        <v>64</v>
      </c>
      <c r="AD457" t="s">
        <v>42</v>
      </c>
    </row>
    <row r="458" spans="3:30" x14ac:dyDescent="0.25">
      <c r="C458" s="32" t="s">
        <v>104</v>
      </c>
      <c r="D458" s="32" t="s">
        <v>79</v>
      </c>
      <c r="F458">
        <v>5934</v>
      </c>
      <c r="G458" t="s">
        <v>1165</v>
      </c>
      <c r="H458" t="s">
        <v>1166</v>
      </c>
      <c r="I458" t="s">
        <v>1167</v>
      </c>
      <c r="J458" t="s">
        <v>1168</v>
      </c>
      <c r="K458" t="s">
        <v>229</v>
      </c>
      <c r="L458" t="s">
        <v>35</v>
      </c>
      <c r="M458" t="s">
        <v>276</v>
      </c>
      <c r="N458" s="8">
        <v>45742</v>
      </c>
      <c r="O458" s="8">
        <v>45807</v>
      </c>
      <c r="P458" s="8"/>
      <c r="Q458" t="s">
        <v>37</v>
      </c>
      <c r="W458" t="s">
        <v>87</v>
      </c>
      <c r="Z458" t="s">
        <v>40</v>
      </c>
      <c r="AA458" t="s">
        <v>40</v>
      </c>
      <c r="AC458" t="s">
        <v>41</v>
      </c>
      <c r="AD458" t="s">
        <v>231</v>
      </c>
    </row>
    <row r="459" spans="3:30" x14ac:dyDescent="0.25">
      <c r="C459" s="32" t="s">
        <v>43</v>
      </c>
      <c r="D459" s="32" t="s">
        <v>1169</v>
      </c>
      <c r="E459" s="32" t="s">
        <v>1170</v>
      </c>
      <c r="F459">
        <v>1308</v>
      </c>
      <c r="G459" t="s">
        <v>1171</v>
      </c>
      <c r="H459" t="s">
        <v>1172</v>
      </c>
      <c r="I459" t="s">
        <v>1173</v>
      </c>
      <c r="K459" t="s">
        <v>204</v>
      </c>
      <c r="L459" t="s">
        <v>35</v>
      </c>
      <c r="M459" t="s">
        <v>36</v>
      </c>
      <c r="N459" s="8">
        <v>45160</v>
      </c>
      <c r="O459" s="8">
        <v>45821</v>
      </c>
      <c r="P459" s="8">
        <v>45821</v>
      </c>
      <c r="Q459" t="s">
        <v>37</v>
      </c>
      <c r="R459" t="s">
        <v>1174</v>
      </c>
      <c r="X459" t="s">
        <v>1175</v>
      </c>
      <c r="Y459" t="s">
        <v>87</v>
      </c>
      <c r="Z459" t="s">
        <v>87</v>
      </c>
      <c r="AC459" t="s">
        <v>41</v>
      </c>
      <c r="AD459" t="s">
        <v>42</v>
      </c>
    </row>
    <row r="460" spans="3:30" x14ac:dyDescent="0.25">
      <c r="C460" s="32" t="s">
        <v>198</v>
      </c>
      <c r="D460" s="32" t="s">
        <v>105</v>
      </c>
      <c r="F460">
        <v>599.94000000000005</v>
      </c>
      <c r="G460" t="s">
        <v>1176</v>
      </c>
      <c r="H460" t="s">
        <v>1177</v>
      </c>
      <c r="I460" t="s">
        <v>1178</v>
      </c>
      <c r="J460" t="s">
        <v>1179</v>
      </c>
      <c r="K460" t="s">
        <v>267</v>
      </c>
      <c r="L460" t="s">
        <v>35</v>
      </c>
      <c r="M460" t="s">
        <v>276</v>
      </c>
      <c r="N460" s="8">
        <v>45791</v>
      </c>
      <c r="O460" s="8">
        <v>45820</v>
      </c>
      <c r="P460" s="8"/>
      <c r="Q460" t="s">
        <v>64</v>
      </c>
      <c r="W460" t="s">
        <v>1180</v>
      </c>
      <c r="Z460" t="s">
        <v>1181</v>
      </c>
      <c r="AA460" t="s">
        <v>1181</v>
      </c>
      <c r="AC460" t="s">
        <v>64</v>
      </c>
      <c r="AD460" t="s">
        <v>231</v>
      </c>
    </row>
    <row r="461" spans="3:30" x14ac:dyDescent="0.25">
      <c r="C461" s="32" t="s">
        <v>198</v>
      </c>
      <c r="D461" s="32" t="s">
        <v>105</v>
      </c>
      <c r="F461">
        <v>0</v>
      </c>
      <c r="G461" t="s">
        <v>1176</v>
      </c>
      <c r="H461" t="s">
        <v>1177</v>
      </c>
      <c r="I461" t="s">
        <v>1182</v>
      </c>
      <c r="J461" t="s">
        <v>1183</v>
      </c>
      <c r="K461" t="s">
        <v>267</v>
      </c>
      <c r="L461" t="s">
        <v>35</v>
      </c>
      <c r="M461" t="s">
        <v>276</v>
      </c>
      <c r="N461" s="8">
        <v>45791</v>
      </c>
      <c r="O461" s="8">
        <v>45820</v>
      </c>
      <c r="P461" s="8"/>
      <c r="Q461" t="s">
        <v>64</v>
      </c>
      <c r="W461" t="s">
        <v>1180</v>
      </c>
      <c r="Z461" t="s">
        <v>1181</v>
      </c>
      <c r="AA461" t="s">
        <v>1181</v>
      </c>
      <c r="AC461" t="s">
        <v>64</v>
      </c>
      <c r="AD461" t="s">
        <v>231</v>
      </c>
    </row>
    <row r="462" spans="3:30" x14ac:dyDescent="0.25">
      <c r="C462" s="32" t="s">
        <v>198</v>
      </c>
      <c r="D462" s="32" t="s">
        <v>105</v>
      </c>
      <c r="F462">
        <v>0</v>
      </c>
      <c r="G462" t="s">
        <v>1176</v>
      </c>
      <c r="H462" t="s">
        <v>1177</v>
      </c>
      <c r="I462" t="s">
        <v>1184</v>
      </c>
      <c r="J462" t="s">
        <v>1185</v>
      </c>
      <c r="K462" t="s">
        <v>267</v>
      </c>
      <c r="L462" t="s">
        <v>35</v>
      </c>
      <c r="M462" t="s">
        <v>276</v>
      </c>
      <c r="N462" s="8">
        <v>45791</v>
      </c>
      <c r="O462" s="8">
        <v>45820</v>
      </c>
      <c r="P462" s="8"/>
      <c r="Q462" t="s">
        <v>64</v>
      </c>
      <c r="W462" t="s">
        <v>1180</v>
      </c>
      <c r="Z462" t="s">
        <v>1181</v>
      </c>
      <c r="AA462" t="s">
        <v>1181</v>
      </c>
      <c r="AC462" t="s">
        <v>64</v>
      </c>
      <c r="AD462" t="s">
        <v>231</v>
      </c>
    </row>
    <row r="463" spans="3:30" x14ac:dyDescent="0.25">
      <c r="C463" s="32" t="s">
        <v>198</v>
      </c>
      <c r="D463" s="32" t="s">
        <v>105</v>
      </c>
      <c r="F463">
        <v>0</v>
      </c>
      <c r="G463" t="s">
        <v>1176</v>
      </c>
      <c r="H463" t="s">
        <v>1177</v>
      </c>
      <c r="I463" t="s">
        <v>1186</v>
      </c>
      <c r="J463" t="s">
        <v>1187</v>
      </c>
      <c r="K463" t="s">
        <v>267</v>
      </c>
      <c r="L463" t="s">
        <v>35</v>
      </c>
      <c r="M463" t="s">
        <v>276</v>
      </c>
      <c r="N463" s="8">
        <v>45791</v>
      </c>
      <c r="O463" s="8">
        <v>45820</v>
      </c>
      <c r="P463" s="8"/>
      <c r="Q463" t="s">
        <v>64</v>
      </c>
      <c r="W463" t="s">
        <v>1180</v>
      </c>
      <c r="Z463" t="s">
        <v>1181</v>
      </c>
      <c r="AA463" t="s">
        <v>1181</v>
      </c>
      <c r="AC463" t="s">
        <v>64</v>
      </c>
      <c r="AD463" t="s">
        <v>231</v>
      </c>
    </row>
    <row r="464" spans="3:30" x14ac:dyDescent="0.25">
      <c r="C464" s="32" t="s">
        <v>198</v>
      </c>
      <c r="D464" s="32" t="s">
        <v>105</v>
      </c>
      <c r="F464">
        <v>-160.01333333333301</v>
      </c>
      <c r="G464" t="s">
        <v>1176</v>
      </c>
      <c r="H464" t="s">
        <v>1177</v>
      </c>
      <c r="I464" t="s">
        <v>1188</v>
      </c>
      <c r="J464" t="s">
        <v>1189</v>
      </c>
      <c r="K464" t="s">
        <v>267</v>
      </c>
      <c r="L464" t="s">
        <v>35</v>
      </c>
      <c r="M464" t="s">
        <v>276</v>
      </c>
      <c r="N464" s="8">
        <v>45791</v>
      </c>
      <c r="O464" s="8">
        <v>45820</v>
      </c>
      <c r="P464" s="8"/>
      <c r="Q464" t="s">
        <v>64</v>
      </c>
      <c r="W464" t="s">
        <v>1180</v>
      </c>
      <c r="Z464" t="s">
        <v>1181</v>
      </c>
      <c r="AA464" t="s">
        <v>1181</v>
      </c>
      <c r="AC464" t="s">
        <v>64</v>
      </c>
      <c r="AD464" t="s">
        <v>231</v>
      </c>
    </row>
    <row r="465" spans="3:30" x14ac:dyDescent="0.25">
      <c r="C465" s="32" t="s">
        <v>198</v>
      </c>
      <c r="D465" s="32" t="s">
        <v>105</v>
      </c>
      <c r="F465">
        <v>60</v>
      </c>
      <c r="G465" t="s">
        <v>1176</v>
      </c>
      <c r="H465" t="s">
        <v>1177</v>
      </c>
      <c r="I465" t="s">
        <v>1190</v>
      </c>
      <c r="J465" t="s">
        <v>1191</v>
      </c>
      <c r="K465" t="s">
        <v>267</v>
      </c>
      <c r="L465" t="s">
        <v>35</v>
      </c>
      <c r="M465" t="s">
        <v>276</v>
      </c>
      <c r="N465" s="8">
        <v>45791</v>
      </c>
      <c r="O465" s="8">
        <v>45820</v>
      </c>
      <c r="P465" s="8"/>
      <c r="Q465" t="s">
        <v>37</v>
      </c>
      <c r="W465" t="s">
        <v>1180</v>
      </c>
      <c r="Z465" t="s">
        <v>1181</v>
      </c>
      <c r="AA465" t="s">
        <v>1181</v>
      </c>
      <c r="AC465" t="s">
        <v>41</v>
      </c>
      <c r="AD465" t="s">
        <v>231</v>
      </c>
    </row>
    <row r="466" spans="3:30" x14ac:dyDescent="0.25">
      <c r="C466" s="32" t="s">
        <v>198</v>
      </c>
      <c r="D466" s="32" t="s">
        <v>72</v>
      </c>
      <c r="E466" s="32" t="s">
        <v>1192</v>
      </c>
      <c r="F466">
        <v>550</v>
      </c>
      <c r="G466" t="s">
        <v>1193</v>
      </c>
      <c r="H466" t="s">
        <v>1194</v>
      </c>
      <c r="I466" t="s">
        <v>1195</v>
      </c>
      <c r="K466" t="s">
        <v>427</v>
      </c>
      <c r="L466" t="s">
        <v>55</v>
      </c>
      <c r="M466" t="s">
        <v>36</v>
      </c>
      <c r="N466" s="8">
        <v>45308</v>
      </c>
      <c r="O466" s="8"/>
      <c r="P466" s="8"/>
      <c r="Q466" t="s">
        <v>64</v>
      </c>
      <c r="R466" t="s">
        <v>1196</v>
      </c>
      <c r="AC466" t="s">
        <v>64</v>
      </c>
      <c r="AD466" t="s">
        <v>42</v>
      </c>
    </row>
    <row r="467" spans="3:30" x14ac:dyDescent="0.25">
      <c r="C467" s="32" t="s">
        <v>198</v>
      </c>
      <c r="D467" s="32" t="s">
        <v>72</v>
      </c>
      <c r="E467" s="32" t="s">
        <v>1192</v>
      </c>
      <c r="F467">
        <v>25</v>
      </c>
      <c r="G467" t="s">
        <v>1193</v>
      </c>
      <c r="H467" t="s">
        <v>1197</v>
      </c>
      <c r="I467" t="s">
        <v>1198</v>
      </c>
      <c r="K467" t="s">
        <v>427</v>
      </c>
      <c r="L467" t="s">
        <v>55</v>
      </c>
      <c r="M467" t="s">
        <v>36</v>
      </c>
      <c r="N467" s="8">
        <v>45356</v>
      </c>
      <c r="O467" s="8"/>
      <c r="P467" s="8"/>
      <c r="Q467" t="s">
        <v>64</v>
      </c>
      <c r="R467" t="s">
        <v>1199</v>
      </c>
      <c r="AC467" t="s">
        <v>64</v>
      </c>
      <c r="AD467" t="s">
        <v>42</v>
      </c>
    </row>
    <row r="468" spans="3:30" x14ac:dyDescent="0.25">
      <c r="C468" s="32" t="s">
        <v>198</v>
      </c>
      <c r="D468" s="32" t="s">
        <v>72</v>
      </c>
      <c r="E468" s="32" t="s">
        <v>1192</v>
      </c>
      <c r="F468">
        <v>25</v>
      </c>
      <c r="G468" t="s">
        <v>1193</v>
      </c>
      <c r="H468" t="s">
        <v>1197</v>
      </c>
      <c r="I468" t="s">
        <v>1200</v>
      </c>
      <c r="K468" t="s">
        <v>427</v>
      </c>
      <c r="L468" t="s">
        <v>55</v>
      </c>
      <c r="M468" t="s">
        <v>36</v>
      </c>
      <c r="N468" s="8">
        <v>45356</v>
      </c>
      <c r="O468" s="8"/>
      <c r="P468" s="8"/>
      <c r="Q468" t="s">
        <v>64</v>
      </c>
      <c r="R468" t="s">
        <v>1201</v>
      </c>
      <c r="W468" t="s">
        <v>1202</v>
      </c>
      <c r="AC468" t="s">
        <v>64</v>
      </c>
      <c r="AD468" t="s">
        <v>42</v>
      </c>
    </row>
    <row r="469" spans="3:30" x14ac:dyDescent="0.25">
      <c r="C469" s="32" t="s">
        <v>198</v>
      </c>
      <c r="D469" s="32" t="s">
        <v>72</v>
      </c>
      <c r="E469" s="32" t="s">
        <v>1192</v>
      </c>
      <c r="F469">
        <v>25</v>
      </c>
      <c r="G469" t="s">
        <v>1193</v>
      </c>
      <c r="H469" t="s">
        <v>1197</v>
      </c>
      <c r="I469" t="s">
        <v>1203</v>
      </c>
      <c r="K469" t="s">
        <v>427</v>
      </c>
      <c r="L469" t="s">
        <v>55</v>
      </c>
      <c r="M469" t="s">
        <v>36</v>
      </c>
      <c r="N469" s="8">
        <v>45356</v>
      </c>
      <c r="O469" s="8"/>
      <c r="P469" s="8"/>
      <c r="Q469" t="s">
        <v>64</v>
      </c>
      <c r="R469" t="s">
        <v>1201</v>
      </c>
      <c r="W469" t="s">
        <v>1204</v>
      </c>
      <c r="AC469" t="s">
        <v>64</v>
      </c>
      <c r="AD469" t="s">
        <v>42</v>
      </c>
    </row>
    <row r="470" spans="3:30" x14ac:dyDescent="0.25">
      <c r="C470" s="32" t="s">
        <v>198</v>
      </c>
      <c r="D470" s="32" t="s">
        <v>72</v>
      </c>
      <c r="E470" s="32" t="s">
        <v>1192</v>
      </c>
      <c r="F470">
        <v>25</v>
      </c>
      <c r="G470" t="s">
        <v>1193</v>
      </c>
      <c r="H470" t="s">
        <v>1197</v>
      </c>
      <c r="I470" t="s">
        <v>1205</v>
      </c>
      <c r="K470" t="s">
        <v>427</v>
      </c>
      <c r="L470" t="s">
        <v>55</v>
      </c>
      <c r="M470" t="s">
        <v>36</v>
      </c>
      <c r="N470" s="8">
        <v>45356</v>
      </c>
      <c r="O470" s="8"/>
      <c r="P470" s="8"/>
      <c r="Q470" t="s">
        <v>64</v>
      </c>
      <c r="R470" t="s">
        <v>1199</v>
      </c>
      <c r="AC470" t="s">
        <v>64</v>
      </c>
      <c r="AD470" t="s">
        <v>42</v>
      </c>
    </row>
    <row r="471" spans="3:30" x14ac:dyDescent="0.25">
      <c r="C471" s="32" t="s">
        <v>198</v>
      </c>
      <c r="D471" s="32" t="s">
        <v>72</v>
      </c>
      <c r="E471" s="32" t="s">
        <v>1192</v>
      </c>
      <c r="F471">
        <v>25</v>
      </c>
      <c r="G471" t="s">
        <v>1193</v>
      </c>
      <c r="H471" t="s">
        <v>1197</v>
      </c>
      <c r="I471" t="s">
        <v>1206</v>
      </c>
      <c r="K471" t="s">
        <v>427</v>
      </c>
      <c r="L471" t="s">
        <v>55</v>
      </c>
      <c r="M471" t="s">
        <v>36</v>
      </c>
      <c r="N471" s="8">
        <v>45356</v>
      </c>
      <c r="O471" s="8"/>
      <c r="P471" s="8"/>
      <c r="Q471" t="s">
        <v>64</v>
      </c>
      <c r="R471" t="s">
        <v>1207</v>
      </c>
      <c r="AC471" t="s">
        <v>64</v>
      </c>
      <c r="AD471" t="s">
        <v>42</v>
      </c>
    </row>
    <row r="472" spans="3:30" x14ac:dyDescent="0.25">
      <c r="C472" s="32" t="s">
        <v>198</v>
      </c>
      <c r="D472" s="32" t="s">
        <v>72</v>
      </c>
      <c r="E472" s="32" t="s">
        <v>1192</v>
      </c>
      <c r="F472">
        <v>25</v>
      </c>
      <c r="G472" t="s">
        <v>1193</v>
      </c>
      <c r="H472" t="s">
        <v>1197</v>
      </c>
      <c r="I472" t="s">
        <v>1208</v>
      </c>
      <c r="K472" t="s">
        <v>427</v>
      </c>
      <c r="L472" t="s">
        <v>55</v>
      </c>
      <c r="M472" t="s">
        <v>36</v>
      </c>
      <c r="N472" s="8">
        <v>45356</v>
      </c>
      <c r="O472" s="8"/>
      <c r="P472" s="8"/>
      <c r="Q472" t="s">
        <v>64</v>
      </c>
      <c r="R472" t="s">
        <v>1199</v>
      </c>
      <c r="AC472" t="s">
        <v>64</v>
      </c>
      <c r="AD472" t="s">
        <v>42</v>
      </c>
    </row>
    <row r="473" spans="3:30" x14ac:dyDescent="0.25">
      <c r="C473" s="32" t="s">
        <v>198</v>
      </c>
      <c r="D473" s="32" t="s">
        <v>72</v>
      </c>
      <c r="E473" s="32" t="s">
        <v>1192</v>
      </c>
      <c r="F473">
        <v>25</v>
      </c>
      <c r="G473" t="s">
        <v>1193</v>
      </c>
      <c r="H473" t="s">
        <v>1197</v>
      </c>
      <c r="I473" t="s">
        <v>1209</v>
      </c>
      <c r="K473" t="s">
        <v>427</v>
      </c>
      <c r="L473" t="s">
        <v>55</v>
      </c>
      <c r="M473" t="s">
        <v>36</v>
      </c>
      <c r="N473" s="8">
        <v>45356</v>
      </c>
      <c r="O473" s="8"/>
      <c r="P473" s="8"/>
      <c r="Q473" t="s">
        <v>64</v>
      </c>
      <c r="R473" t="s">
        <v>1199</v>
      </c>
      <c r="AC473" t="s">
        <v>64</v>
      </c>
      <c r="AD473" t="s">
        <v>42</v>
      </c>
    </row>
    <row r="474" spans="3:30" x14ac:dyDescent="0.25">
      <c r="C474" s="32" t="s">
        <v>198</v>
      </c>
      <c r="D474" s="32" t="s">
        <v>72</v>
      </c>
      <c r="E474" s="32" t="s">
        <v>1192</v>
      </c>
      <c r="F474">
        <v>25</v>
      </c>
      <c r="G474" t="s">
        <v>1193</v>
      </c>
      <c r="H474" t="s">
        <v>1197</v>
      </c>
      <c r="I474" t="s">
        <v>1210</v>
      </c>
      <c r="K474" t="s">
        <v>427</v>
      </c>
      <c r="L474" t="s">
        <v>55</v>
      </c>
      <c r="M474" t="s">
        <v>36</v>
      </c>
      <c r="N474" s="8">
        <v>45356</v>
      </c>
      <c r="O474" s="8"/>
      <c r="P474" s="8"/>
      <c r="Q474" t="s">
        <v>64</v>
      </c>
      <c r="R474" t="s">
        <v>1211</v>
      </c>
      <c r="AC474" t="s">
        <v>64</v>
      </c>
      <c r="AD474" t="s">
        <v>42</v>
      </c>
    </row>
    <row r="475" spans="3:30" x14ac:dyDescent="0.25">
      <c r="C475" s="32" t="s">
        <v>198</v>
      </c>
      <c r="D475" s="32" t="s">
        <v>72</v>
      </c>
      <c r="E475" s="32" t="s">
        <v>1192</v>
      </c>
      <c r="F475">
        <v>25</v>
      </c>
      <c r="G475" t="s">
        <v>1193</v>
      </c>
      <c r="H475" t="s">
        <v>1197</v>
      </c>
      <c r="I475" t="s">
        <v>1212</v>
      </c>
      <c r="K475" t="s">
        <v>427</v>
      </c>
      <c r="L475" t="s">
        <v>55</v>
      </c>
      <c r="M475" t="s">
        <v>36</v>
      </c>
      <c r="N475" s="8">
        <v>45356</v>
      </c>
      <c r="O475" s="8"/>
      <c r="P475" s="8"/>
      <c r="Q475" t="s">
        <v>64</v>
      </c>
      <c r="R475" t="s">
        <v>1199</v>
      </c>
      <c r="AC475" t="s">
        <v>64</v>
      </c>
      <c r="AD475" t="s">
        <v>42</v>
      </c>
    </row>
    <row r="476" spans="3:30" x14ac:dyDescent="0.25">
      <c r="C476" s="32" t="s">
        <v>198</v>
      </c>
      <c r="D476" s="32" t="s">
        <v>72</v>
      </c>
      <c r="E476" s="32" t="s">
        <v>1192</v>
      </c>
      <c r="F476">
        <v>25</v>
      </c>
      <c r="G476" t="s">
        <v>1193</v>
      </c>
      <c r="H476" t="s">
        <v>1197</v>
      </c>
      <c r="I476" t="s">
        <v>1213</v>
      </c>
      <c r="K476" t="s">
        <v>427</v>
      </c>
      <c r="L476" t="s">
        <v>55</v>
      </c>
      <c r="M476" t="s">
        <v>36</v>
      </c>
      <c r="N476" s="8">
        <v>45356</v>
      </c>
      <c r="O476" s="8"/>
      <c r="P476" s="8"/>
      <c r="Q476" t="s">
        <v>64</v>
      </c>
      <c r="R476" t="s">
        <v>1201</v>
      </c>
      <c r="W476" t="s">
        <v>1214</v>
      </c>
      <c r="AC476" t="s">
        <v>64</v>
      </c>
      <c r="AD476" t="s">
        <v>42</v>
      </c>
    </row>
    <row r="477" spans="3:30" x14ac:dyDescent="0.25">
      <c r="C477" s="32" t="s">
        <v>198</v>
      </c>
      <c r="D477" s="32" t="s">
        <v>72</v>
      </c>
      <c r="E477" s="32" t="s">
        <v>1192</v>
      </c>
      <c r="F477">
        <v>25</v>
      </c>
      <c r="G477" t="s">
        <v>1193</v>
      </c>
      <c r="H477" t="s">
        <v>1197</v>
      </c>
      <c r="I477" t="s">
        <v>1215</v>
      </c>
      <c r="K477" t="s">
        <v>427</v>
      </c>
      <c r="L477" t="s">
        <v>55</v>
      </c>
      <c r="M477" t="s">
        <v>36</v>
      </c>
      <c r="N477" s="8">
        <v>45356</v>
      </c>
      <c r="O477" s="8"/>
      <c r="P477" s="8"/>
      <c r="Q477" t="s">
        <v>64</v>
      </c>
      <c r="R477" t="s">
        <v>1199</v>
      </c>
      <c r="AC477" t="s">
        <v>64</v>
      </c>
      <c r="AD477" t="s">
        <v>42</v>
      </c>
    </row>
    <row r="478" spans="3:30" x14ac:dyDescent="0.25">
      <c r="C478" s="32" t="s">
        <v>198</v>
      </c>
      <c r="D478" s="32" t="s">
        <v>72</v>
      </c>
      <c r="E478" s="32" t="s">
        <v>1192</v>
      </c>
      <c r="F478">
        <v>25</v>
      </c>
      <c r="G478" t="s">
        <v>1193</v>
      </c>
      <c r="H478" t="s">
        <v>1197</v>
      </c>
      <c r="I478" t="s">
        <v>1216</v>
      </c>
      <c r="K478" t="s">
        <v>427</v>
      </c>
      <c r="L478" t="s">
        <v>55</v>
      </c>
      <c r="M478" t="s">
        <v>36</v>
      </c>
      <c r="N478" s="8">
        <v>45356</v>
      </c>
      <c r="O478" s="8"/>
      <c r="P478" s="8"/>
      <c r="Q478" t="s">
        <v>64</v>
      </c>
      <c r="R478" t="s">
        <v>1217</v>
      </c>
      <c r="AC478" t="s">
        <v>64</v>
      </c>
      <c r="AD478" t="s">
        <v>42</v>
      </c>
    </row>
    <row r="479" spans="3:30" x14ac:dyDescent="0.25">
      <c r="C479" s="32" t="s">
        <v>198</v>
      </c>
      <c r="D479" s="32" t="s">
        <v>72</v>
      </c>
      <c r="E479" s="32" t="s">
        <v>1192</v>
      </c>
      <c r="F479">
        <v>25</v>
      </c>
      <c r="G479" t="s">
        <v>1193</v>
      </c>
      <c r="H479" t="s">
        <v>1197</v>
      </c>
      <c r="I479" t="s">
        <v>1218</v>
      </c>
      <c r="K479" t="s">
        <v>427</v>
      </c>
      <c r="L479" t="s">
        <v>55</v>
      </c>
      <c r="M479" t="s">
        <v>36</v>
      </c>
      <c r="N479" s="8">
        <v>45356</v>
      </c>
      <c r="O479" s="8"/>
      <c r="P479" s="8"/>
      <c r="Q479" t="s">
        <v>64</v>
      </c>
      <c r="R479" t="s">
        <v>1199</v>
      </c>
      <c r="AC479" t="s">
        <v>64</v>
      </c>
      <c r="AD479" t="s">
        <v>42</v>
      </c>
    </row>
    <row r="480" spans="3:30" x14ac:dyDescent="0.25">
      <c r="C480" s="32" t="s">
        <v>198</v>
      </c>
      <c r="D480" s="32" t="s">
        <v>72</v>
      </c>
      <c r="E480" s="32" t="s">
        <v>1192</v>
      </c>
      <c r="F480">
        <v>25</v>
      </c>
      <c r="G480" t="s">
        <v>1193</v>
      </c>
      <c r="H480" t="s">
        <v>1197</v>
      </c>
      <c r="I480" t="s">
        <v>1219</v>
      </c>
      <c r="K480" t="s">
        <v>427</v>
      </c>
      <c r="L480" t="s">
        <v>55</v>
      </c>
      <c r="M480" t="s">
        <v>36</v>
      </c>
      <c r="N480" s="8">
        <v>45356</v>
      </c>
      <c r="O480" s="8"/>
      <c r="P480" s="8"/>
      <c r="Q480" t="s">
        <v>64</v>
      </c>
      <c r="R480" t="s">
        <v>1199</v>
      </c>
      <c r="AC480" t="s">
        <v>64</v>
      </c>
      <c r="AD480" t="s">
        <v>42</v>
      </c>
    </row>
    <row r="481" spans="3:30" x14ac:dyDescent="0.25">
      <c r="C481" s="32" t="s">
        <v>198</v>
      </c>
      <c r="D481" s="32" t="s">
        <v>72</v>
      </c>
      <c r="E481" s="32" t="s">
        <v>1192</v>
      </c>
      <c r="F481">
        <v>25</v>
      </c>
      <c r="G481" t="s">
        <v>1193</v>
      </c>
      <c r="H481" t="s">
        <v>1197</v>
      </c>
      <c r="I481" t="s">
        <v>1220</v>
      </c>
      <c r="K481" t="s">
        <v>427</v>
      </c>
      <c r="L481" t="s">
        <v>55</v>
      </c>
      <c r="M481" t="s">
        <v>36</v>
      </c>
      <c r="N481" s="8">
        <v>45356</v>
      </c>
      <c r="O481" s="8"/>
      <c r="P481" s="8"/>
      <c r="Q481" t="s">
        <v>64</v>
      </c>
      <c r="R481" t="s">
        <v>1199</v>
      </c>
      <c r="AC481" t="s">
        <v>64</v>
      </c>
      <c r="AD481" t="s">
        <v>42</v>
      </c>
    </row>
    <row r="482" spans="3:30" x14ac:dyDescent="0.25">
      <c r="C482" s="32" t="s">
        <v>198</v>
      </c>
      <c r="D482" s="32" t="s">
        <v>72</v>
      </c>
      <c r="E482" s="32" t="s">
        <v>1192</v>
      </c>
      <c r="F482">
        <v>25</v>
      </c>
      <c r="G482" t="s">
        <v>1193</v>
      </c>
      <c r="H482" t="s">
        <v>1197</v>
      </c>
      <c r="I482" t="s">
        <v>1221</v>
      </c>
      <c r="K482" t="s">
        <v>427</v>
      </c>
      <c r="L482" t="s">
        <v>55</v>
      </c>
      <c r="M482" t="s">
        <v>36</v>
      </c>
      <c r="N482" s="8">
        <v>45356</v>
      </c>
      <c r="O482" s="8"/>
      <c r="P482" s="8"/>
      <c r="Q482" t="s">
        <v>64</v>
      </c>
      <c r="R482" t="s">
        <v>1199</v>
      </c>
      <c r="AC482" t="s">
        <v>64</v>
      </c>
      <c r="AD482" t="s">
        <v>42</v>
      </c>
    </row>
    <row r="483" spans="3:30" x14ac:dyDescent="0.25">
      <c r="C483" s="32" t="s">
        <v>198</v>
      </c>
      <c r="D483" s="32" t="s">
        <v>72</v>
      </c>
      <c r="E483" s="32" t="s">
        <v>1192</v>
      </c>
      <c r="F483">
        <v>25</v>
      </c>
      <c r="G483" t="s">
        <v>1193</v>
      </c>
      <c r="H483" t="s">
        <v>1197</v>
      </c>
      <c r="I483" t="s">
        <v>1222</v>
      </c>
      <c r="K483" t="s">
        <v>427</v>
      </c>
      <c r="L483" t="s">
        <v>55</v>
      </c>
      <c r="M483" t="s">
        <v>36</v>
      </c>
      <c r="N483" s="8">
        <v>45356</v>
      </c>
      <c r="O483" s="8"/>
      <c r="P483" s="8"/>
      <c r="Q483" t="s">
        <v>64</v>
      </c>
      <c r="R483" t="s">
        <v>1201</v>
      </c>
      <c r="W483" t="s">
        <v>1223</v>
      </c>
      <c r="AC483" t="s">
        <v>64</v>
      </c>
      <c r="AD483" t="s">
        <v>42</v>
      </c>
    </row>
    <row r="484" spans="3:30" x14ac:dyDescent="0.25">
      <c r="C484" s="32" t="s">
        <v>198</v>
      </c>
      <c r="D484" s="32" t="s">
        <v>72</v>
      </c>
      <c r="E484" s="32" t="s">
        <v>1192</v>
      </c>
      <c r="F484">
        <v>25</v>
      </c>
      <c r="G484" t="s">
        <v>1193</v>
      </c>
      <c r="H484" t="s">
        <v>1197</v>
      </c>
      <c r="I484" t="s">
        <v>1224</v>
      </c>
      <c r="K484" t="s">
        <v>427</v>
      </c>
      <c r="L484" t="s">
        <v>55</v>
      </c>
      <c r="M484" t="s">
        <v>36</v>
      </c>
      <c r="N484" s="8">
        <v>45356</v>
      </c>
      <c r="O484" s="8"/>
      <c r="P484" s="8"/>
      <c r="Q484" t="s">
        <v>64</v>
      </c>
      <c r="U484" t="s">
        <v>767</v>
      </c>
      <c r="AC484" t="s">
        <v>64</v>
      </c>
      <c r="AD484" t="s">
        <v>42</v>
      </c>
    </row>
    <row r="485" spans="3:30" x14ac:dyDescent="0.25">
      <c r="C485" s="32" t="s">
        <v>198</v>
      </c>
      <c r="D485" s="32" t="s">
        <v>72</v>
      </c>
      <c r="E485" s="32" t="s">
        <v>1192</v>
      </c>
      <c r="F485">
        <v>650</v>
      </c>
      <c r="G485" t="s">
        <v>1193</v>
      </c>
      <c r="H485" t="s">
        <v>1197</v>
      </c>
      <c r="I485" t="s">
        <v>1225</v>
      </c>
      <c r="K485" t="s">
        <v>427</v>
      </c>
      <c r="L485" t="s">
        <v>55</v>
      </c>
      <c r="M485" t="s">
        <v>36</v>
      </c>
      <c r="N485" s="8">
        <v>45356</v>
      </c>
      <c r="O485" s="8"/>
      <c r="P485" s="8"/>
      <c r="Q485" t="s">
        <v>64</v>
      </c>
      <c r="R485" t="s">
        <v>1226</v>
      </c>
      <c r="AC485" t="s">
        <v>64</v>
      </c>
      <c r="AD485" t="s">
        <v>42</v>
      </c>
    </row>
    <row r="486" spans="3:30" x14ac:dyDescent="0.25">
      <c r="C486" s="32" t="s">
        <v>198</v>
      </c>
      <c r="D486" s="32" t="s">
        <v>72</v>
      </c>
      <c r="E486" s="32" t="s">
        <v>1192</v>
      </c>
      <c r="F486">
        <v>650</v>
      </c>
      <c r="G486" t="s">
        <v>1193</v>
      </c>
      <c r="H486" t="s">
        <v>1197</v>
      </c>
      <c r="I486" t="s">
        <v>1227</v>
      </c>
      <c r="K486" t="s">
        <v>427</v>
      </c>
      <c r="L486" t="s">
        <v>55</v>
      </c>
      <c r="M486" t="s">
        <v>36</v>
      </c>
      <c r="N486" s="8">
        <v>45356</v>
      </c>
      <c r="O486" s="8"/>
      <c r="P486" s="8"/>
      <c r="Q486" t="s">
        <v>64</v>
      </c>
      <c r="R486" t="s">
        <v>1228</v>
      </c>
      <c r="AC486" t="s">
        <v>64</v>
      </c>
      <c r="AD486" t="s">
        <v>42</v>
      </c>
    </row>
    <row r="487" spans="3:30" x14ac:dyDescent="0.25">
      <c r="C487" s="32" t="s">
        <v>198</v>
      </c>
      <c r="D487" s="32" t="s">
        <v>72</v>
      </c>
      <c r="E487" s="32" t="s">
        <v>1192</v>
      </c>
      <c r="F487">
        <v>650</v>
      </c>
      <c r="G487" t="s">
        <v>1193</v>
      </c>
      <c r="H487" t="s">
        <v>1197</v>
      </c>
      <c r="I487" t="s">
        <v>1229</v>
      </c>
      <c r="K487" t="s">
        <v>427</v>
      </c>
      <c r="L487" t="s">
        <v>55</v>
      </c>
      <c r="M487" t="s">
        <v>36</v>
      </c>
      <c r="N487" s="8">
        <v>45356</v>
      </c>
      <c r="O487" s="8"/>
      <c r="P487" s="8"/>
      <c r="Q487" t="s">
        <v>64</v>
      </c>
      <c r="R487" t="s">
        <v>1228</v>
      </c>
      <c r="AC487" t="s">
        <v>64</v>
      </c>
      <c r="AD487" t="s">
        <v>42</v>
      </c>
    </row>
    <row r="488" spans="3:30" x14ac:dyDescent="0.25">
      <c r="C488" s="32" t="s">
        <v>198</v>
      </c>
      <c r="D488" s="32" t="s">
        <v>72</v>
      </c>
      <c r="E488" s="32" t="s">
        <v>1192</v>
      </c>
      <c r="F488">
        <v>650</v>
      </c>
      <c r="G488" t="s">
        <v>1193</v>
      </c>
      <c r="H488" t="s">
        <v>1197</v>
      </c>
      <c r="I488" t="s">
        <v>1230</v>
      </c>
      <c r="K488" t="s">
        <v>427</v>
      </c>
      <c r="L488" t="s">
        <v>55</v>
      </c>
      <c r="M488" t="s">
        <v>36</v>
      </c>
      <c r="N488" s="8">
        <v>45356</v>
      </c>
      <c r="O488" s="8"/>
      <c r="P488" s="8"/>
      <c r="Q488" t="s">
        <v>64</v>
      </c>
      <c r="R488" t="s">
        <v>1231</v>
      </c>
      <c r="W488" t="s">
        <v>1232</v>
      </c>
      <c r="AC488" t="s">
        <v>64</v>
      </c>
      <c r="AD488" t="s">
        <v>42</v>
      </c>
    </row>
    <row r="489" spans="3:30" x14ac:dyDescent="0.25">
      <c r="C489" s="32" t="s">
        <v>198</v>
      </c>
      <c r="D489" s="32" t="s">
        <v>72</v>
      </c>
      <c r="E489" s="32" t="s">
        <v>1192</v>
      </c>
      <c r="F489">
        <v>650</v>
      </c>
      <c r="G489" t="s">
        <v>1193</v>
      </c>
      <c r="H489" t="s">
        <v>1197</v>
      </c>
      <c r="I489" t="s">
        <v>1233</v>
      </c>
      <c r="K489" t="s">
        <v>427</v>
      </c>
      <c r="L489" t="s">
        <v>55</v>
      </c>
      <c r="M489" t="s">
        <v>36</v>
      </c>
      <c r="N489" s="8">
        <v>45356</v>
      </c>
      <c r="O489" s="8"/>
      <c r="P489" s="8"/>
      <c r="Q489" t="s">
        <v>64</v>
      </c>
      <c r="R489" t="s">
        <v>1234</v>
      </c>
      <c r="AC489" t="s">
        <v>64</v>
      </c>
      <c r="AD489" t="s">
        <v>42</v>
      </c>
    </row>
    <row r="490" spans="3:30" x14ac:dyDescent="0.25">
      <c r="C490" s="32" t="s">
        <v>198</v>
      </c>
      <c r="D490" s="32" t="s">
        <v>72</v>
      </c>
      <c r="E490" s="32" t="s">
        <v>1192</v>
      </c>
      <c r="F490">
        <v>650</v>
      </c>
      <c r="G490" t="s">
        <v>1193</v>
      </c>
      <c r="H490" t="s">
        <v>1197</v>
      </c>
      <c r="I490" t="s">
        <v>1235</v>
      </c>
      <c r="K490" t="s">
        <v>427</v>
      </c>
      <c r="L490" t="s">
        <v>55</v>
      </c>
      <c r="M490" t="s">
        <v>36</v>
      </c>
      <c r="N490" s="8">
        <v>45356</v>
      </c>
      <c r="O490" s="8"/>
      <c r="P490" s="8"/>
      <c r="Q490" t="s">
        <v>64</v>
      </c>
      <c r="R490" t="s">
        <v>1236</v>
      </c>
      <c r="W490" t="s">
        <v>1237</v>
      </c>
      <c r="AC490" t="s">
        <v>64</v>
      </c>
      <c r="AD490" t="s">
        <v>42</v>
      </c>
    </row>
    <row r="491" spans="3:30" x14ac:dyDescent="0.25">
      <c r="C491" s="32" t="s">
        <v>198</v>
      </c>
      <c r="D491" s="32" t="s">
        <v>72</v>
      </c>
      <c r="E491" s="32" t="s">
        <v>1192</v>
      </c>
      <c r="F491">
        <v>650</v>
      </c>
      <c r="G491" t="s">
        <v>1193</v>
      </c>
      <c r="H491" t="s">
        <v>1197</v>
      </c>
      <c r="I491" t="s">
        <v>1238</v>
      </c>
      <c r="K491" t="s">
        <v>427</v>
      </c>
      <c r="L491" t="s">
        <v>55</v>
      </c>
      <c r="M491" t="s">
        <v>36</v>
      </c>
      <c r="N491" s="8">
        <v>45356</v>
      </c>
      <c r="O491" s="8"/>
      <c r="P491" s="8"/>
      <c r="Q491" t="s">
        <v>64</v>
      </c>
      <c r="R491" t="s">
        <v>1239</v>
      </c>
      <c r="W491" t="s">
        <v>1240</v>
      </c>
      <c r="AC491" t="s">
        <v>64</v>
      </c>
      <c r="AD491" t="s">
        <v>42</v>
      </c>
    </row>
    <row r="492" spans="3:30" x14ac:dyDescent="0.25">
      <c r="C492" s="32" t="s">
        <v>198</v>
      </c>
      <c r="D492" s="32" t="s">
        <v>72</v>
      </c>
      <c r="E492" s="32" t="s">
        <v>1192</v>
      </c>
      <c r="F492">
        <v>650</v>
      </c>
      <c r="G492" t="s">
        <v>1193</v>
      </c>
      <c r="H492" t="s">
        <v>1197</v>
      </c>
      <c r="I492" t="s">
        <v>1241</v>
      </c>
      <c r="K492" t="s">
        <v>427</v>
      </c>
      <c r="L492" t="s">
        <v>55</v>
      </c>
      <c r="M492" t="s">
        <v>36</v>
      </c>
      <c r="N492" s="8">
        <v>45356</v>
      </c>
      <c r="O492" s="8"/>
      <c r="P492" s="8"/>
      <c r="Q492" t="s">
        <v>64</v>
      </c>
      <c r="R492" t="s">
        <v>1242</v>
      </c>
      <c r="S492" t="s">
        <v>1243</v>
      </c>
      <c r="T492" t="s">
        <v>1243</v>
      </c>
      <c r="W492" t="s">
        <v>1244</v>
      </c>
      <c r="AC492" t="s">
        <v>64</v>
      </c>
      <c r="AD492" t="s">
        <v>42</v>
      </c>
    </row>
    <row r="493" spans="3:30" x14ac:dyDescent="0.25">
      <c r="C493" s="32" t="s">
        <v>198</v>
      </c>
      <c r="D493" s="32" t="s">
        <v>72</v>
      </c>
      <c r="E493" s="32" t="s">
        <v>1192</v>
      </c>
      <c r="F493">
        <v>650</v>
      </c>
      <c r="G493" t="s">
        <v>1193</v>
      </c>
      <c r="H493" t="s">
        <v>1197</v>
      </c>
      <c r="I493" t="s">
        <v>1245</v>
      </c>
      <c r="K493" t="s">
        <v>427</v>
      </c>
      <c r="L493" t="s">
        <v>55</v>
      </c>
      <c r="M493" t="s">
        <v>36</v>
      </c>
      <c r="N493" s="8">
        <v>45356</v>
      </c>
      <c r="O493" s="8"/>
      <c r="P493" s="8"/>
      <c r="Q493" t="s">
        <v>64</v>
      </c>
      <c r="R493" t="s">
        <v>1242</v>
      </c>
      <c r="S493" t="s">
        <v>1246</v>
      </c>
      <c r="T493" t="s">
        <v>1246</v>
      </c>
      <c r="W493" t="s">
        <v>1244</v>
      </c>
      <c r="AC493" t="s">
        <v>64</v>
      </c>
      <c r="AD493" t="s">
        <v>42</v>
      </c>
    </row>
    <row r="494" spans="3:30" x14ac:dyDescent="0.25">
      <c r="C494" s="32" t="s">
        <v>198</v>
      </c>
      <c r="D494" s="32" t="s">
        <v>72</v>
      </c>
      <c r="E494" s="32" t="s">
        <v>1192</v>
      </c>
      <c r="F494">
        <v>650</v>
      </c>
      <c r="G494" t="s">
        <v>1193</v>
      </c>
      <c r="H494" t="s">
        <v>1197</v>
      </c>
      <c r="I494" t="s">
        <v>1247</v>
      </c>
      <c r="K494" t="s">
        <v>427</v>
      </c>
      <c r="L494" t="s">
        <v>55</v>
      </c>
      <c r="M494" t="s">
        <v>36</v>
      </c>
      <c r="N494" s="8">
        <v>45356</v>
      </c>
      <c r="O494" s="8"/>
      <c r="P494" s="8"/>
      <c r="Q494" t="s">
        <v>64</v>
      </c>
      <c r="R494" t="s">
        <v>1242</v>
      </c>
      <c r="S494" t="s">
        <v>1246</v>
      </c>
      <c r="T494" t="s">
        <v>1246</v>
      </c>
      <c r="W494" t="s">
        <v>1244</v>
      </c>
      <c r="AC494" t="s">
        <v>64</v>
      </c>
      <c r="AD494" t="s">
        <v>42</v>
      </c>
    </row>
    <row r="495" spans="3:30" x14ac:dyDescent="0.25">
      <c r="C495" s="32" t="s">
        <v>198</v>
      </c>
      <c r="D495" s="32" t="s">
        <v>72</v>
      </c>
      <c r="E495" s="32" t="s">
        <v>1192</v>
      </c>
      <c r="F495">
        <v>650</v>
      </c>
      <c r="G495" t="s">
        <v>1193</v>
      </c>
      <c r="H495" t="s">
        <v>1197</v>
      </c>
      <c r="I495" t="s">
        <v>1248</v>
      </c>
      <c r="K495" t="s">
        <v>427</v>
      </c>
      <c r="L495" t="s">
        <v>55</v>
      </c>
      <c r="M495" t="s">
        <v>36</v>
      </c>
      <c r="N495" s="8">
        <v>45356</v>
      </c>
      <c r="O495" s="8"/>
      <c r="P495" s="8"/>
      <c r="Q495" t="s">
        <v>64</v>
      </c>
      <c r="R495" t="s">
        <v>1249</v>
      </c>
      <c r="AC495" t="s">
        <v>64</v>
      </c>
      <c r="AD495" t="s">
        <v>42</v>
      </c>
    </row>
    <row r="496" spans="3:30" x14ac:dyDescent="0.25">
      <c r="C496" s="32" t="s">
        <v>198</v>
      </c>
      <c r="D496" s="32" t="s">
        <v>72</v>
      </c>
      <c r="E496" s="32" t="s">
        <v>1192</v>
      </c>
      <c r="F496">
        <v>650</v>
      </c>
      <c r="G496" t="s">
        <v>1193</v>
      </c>
      <c r="H496" t="s">
        <v>1197</v>
      </c>
      <c r="I496" t="s">
        <v>1250</v>
      </c>
      <c r="K496" t="s">
        <v>427</v>
      </c>
      <c r="L496" t="s">
        <v>55</v>
      </c>
      <c r="M496" t="s">
        <v>36</v>
      </c>
      <c r="N496" s="8">
        <v>45356</v>
      </c>
      <c r="O496" s="8"/>
      <c r="P496" s="8"/>
      <c r="Q496" t="s">
        <v>64</v>
      </c>
      <c r="R496" t="s">
        <v>1251</v>
      </c>
      <c r="AC496" t="s">
        <v>64</v>
      </c>
      <c r="AD496" t="s">
        <v>42</v>
      </c>
    </row>
    <row r="497" spans="3:30" x14ac:dyDescent="0.25">
      <c r="C497" s="32" t="s">
        <v>198</v>
      </c>
      <c r="D497" s="32" t="s">
        <v>72</v>
      </c>
      <c r="E497" s="32" t="s">
        <v>1192</v>
      </c>
      <c r="F497">
        <v>650</v>
      </c>
      <c r="G497" t="s">
        <v>1193</v>
      </c>
      <c r="H497" t="s">
        <v>1197</v>
      </c>
      <c r="I497" t="s">
        <v>1252</v>
      </c>
      <c r="K497" t="s">
        <v>427</v>
      </c>
      <c r="L497" t="s">
        <v>55</v>
      </c>
      <c r="M497" t="s">
        <v>36</v>
      </c>
      <c r="N497" s="8">
        <v>45356</v>
      </c>
      <c r="O497" s="8">
        <v>45838</v>
      </c>
      <c r="P497" s="8">
        <v>45838</v>
      </c>
      <c r="Q497" t="s">
        <v>64</v>
      </c>
      <c r="R497" t="s">
        <v>1253</v>
      </c>
      <c r="U497" t="s">
        <v>652</v>
      </c>
      <c r="Y497" t="s">
        <v>391</v>
      </c>
      <c r="Z497" t="s">
        <v>391</v>
      </c>
      <c r="AC497" t="s">
        <v>64</v>
      </c>
      <c r="AD497" t="s">
        <v>42</v>
      </c>
    </row>
    <row r="498" spans="3:30" x14ac:dyDescent="0.25">
      <c r="C498" s="32" t="s">
        <v>198</v>
      </c>
      <c r="D498" s="32" t="s">
        <v>72</v>
      </c>
      <c r="E498" s="32" t="s">
        <v>1192</v>
      </c>
      <c r="F498">
        <v>650</v>
      </c>
      <c r="G498" t="s">
        <v>1193</v>
      </c>
      <c r="H498" t="s">
        <v>1197</v>
      </c>
      <c r="I498" t="s">
        <v>1254</v>
      </c>
      <c r="K498" t="s">
        <v>427</v>
      </c>
      <c r="L498" t="s">
        <v>55</v>
      </c>
      <c r="M498" t="s">
        <v>36</v>
      </c>
      <c r="N498" s="8">
        <v>45356</v>
      </c>
      <c r="O498" s="8"/>
      <c r="P498" s="8"/>
      <c r="Q498" t="s">
        <v>64</v>
      </c>
      <c r="R498" t="s">
        <v>1255</v>
      </c>
      <c r="AC498" t="s">
        <v>64</v>
      </c>
      <c r="AD498" t="s">
        <v>42</v>
      </c>
    </row>
    <row r="499" spans="3:30" x14ac:dyDescent="0.25">
      <c r="C499" s="32" t="s">
        <v>198</v>
      </c>
      <c r="D499" s="32" t="s">
        <v>72</v>
      </c>
      <c r="E499" s="32" t="s">
        <v>1192</v>
      </c>
      <c r="F499">
        <v>650</v>
      </c>
      <c r="G499" t="s">
        <v>1193</v>
      </c>
      <c r="H499" t="s">
        <v>1197</v>
      </c>
      <c r="I499" t="s">
        <v>1256</v>
      </c>
      <c r="K499" t="s">
        <v>427</v>
      </c>
      <c r="L499" t="s">
        <v>55</v>
      </c>
      <c r="M499" t="s">
        <v>36</v>
      </c>
      <c r="N499" s="8">
        <v>45356</v>
      </c>
      <c r="O499" s="8"/>
      <c r="P499" s="8"/>
      <c r="Q499" t="s">
        <v>64</v>
      </c>
      <c r="R499" t="s">
        <v>1257</v>
      </c>
      <c r="AC499" t="s">
        <v>64</v>
      </c>
      <c r="AD499" t="s">
        <v>42</v>
      </c>
    </row>
    <row r="500" spans="3:30" x14ac:dyDescent="0.25">
      <c r="C500" s="32" t="s">
        <v>198</v>
      </c>
      <c r="D500" s="32" t="s">
        <v>72</v>
      </c>
      <c r="E500" s="32" t="s">
        <v>1192</v>
      </c>
      <c r="F500">
        <v>650</v>
      </c>
      <c r="G500" t="s">
        <v>1193</v>
      </c>
      <c r="H500" t="s">
        <v>1197</v>
      </c>
      <c r="I500" t="s">
        <v>1258</v>
      </c>
      <c r="K500" t="s">
        <v>427</v>
      </c>
      <c r="L500" t="s">
        <v>55</v>
      </c>
      <c r="M500" t="s">
        <v>36</v>
      </c>
      <c r="N500" s="8">
        <v>45356</v>
      </c>
      <c r="O500" s="8"/>
      <c r="P500" s="8"/>
      <c r="Q500" t="s">
        <v>64</v>
      </c>
      <c r="R500" t="s">
        <v>1259</v>
      </c>
      <c r="AC500" t="s">
        <v>64</v>
      </c>
      <c r="AD500" t="s">
        <v>42</v>
      </c>
    </row>
    <row r="501" spans="3:30" x14ac:dyDescent="0.25">
      <c r="C501" s="32" t="s">
        <v>198</v>
      </c>
      <c r="D501" s="32" t="s">
        <v>72</v>
      </c>
      <c r="E501" s="32" t="s">
        <v>1192</v>
      </c>
      <c r="F501">
        <v>650</v>
      </c>
      <c r="G501" t="s">
        <v>1193</v>
      </c>
      <c r="H501" t="s">
        <v>1197</v>
      </c>
      <c r="I501" t="s">
        <v>1260</v>
      </c>
      <c r="K501" t="s">
        <v>427</v>
      </c>
      <c r="L501" t="s">
        <v>55</v>
      </c>
      <c r="M501" t="s">
        <v>36</v>
      </c>
      <c r="N501" s="8">
        <v>45356</v>
      </c>
      <c r="O501" s="8"/>
      <c r="P501" s="8"/>
      <c r="Q501" t="s">
        <v>64</v>
      </c>
      <c r="R501" t="s">
        <v>1261</v>
      </c>
      <c r="AC501" t="s">
        <v>64</v>
      </c>
      <c r="AD501" t="s">
        <v>42</v>
      </c>
    </row>
    <row r="502" spans="3:30" x14ac:dyDescent="0.25">
      <c r="C502" s="32" t="s">
        <v>198</v>
      </c>
      <c r="D502" s="32" t="s">
        <v>72</v>
      </c>
      <c r="E502" s="32" t="s">
        <v>1192</v>
      </c>
      <c r="F502">
        <v>650</v>
      </c>
      <c r="G502" t="s">
        <v>1193</v>
      </c>
      <c r="H502" t="s">
        <v>1197</v>
      </c>
      <c r="I502" t="s">
        <v>1262</v>
      </c>
      <c r="K502" t="s">
        <v>427</v>
      </c>
      <c r="L502" t="s">
        <v>55</v>
      </c>
      <c r="M502" t="s">
        <v>36</v>
      </c>
      <c r="N502" s="8">
        <v>45356</v>
      </c>
      <c r="O502" s="8"/>
      <c r="P502" s="8"/>
      <c r="Q502" t="s">
        <v>64</v>
      </c>
      <c r="R502" t="s">
        <v>1261</v>
      </c>
      <c r="AC502" t="s">
        <v>64</v>
      </c>
      <c r="AD502" t="s">
        <v>42</v>
      </c>
    </row>
    <row r="503" spans="3:30" x14ac:dyDescent="0.25">
      <c r="C503" s="32" t="s">
        <v>198</v>
      </c>
      <c r="D503" s="32" t="s">
        <v>72</v>
      </c>
      <c r="E503" s="32" t="s">
        <v>1192</v>
      </c>
      <c r="F503">
        <v>650</v>
      </c>
      <c r="G503" t="s">
        <v>1193</v>
      </c>
      <c r="H503" t="s">
        <v>1197</v>
      </c>
      <c r="I503" t="s">
        <v>1263</v>
      </c>
      <c r="K503" t="s">
        <v>427</v>
      </c>
      <c r="L503" t="s">
        <v>55</v>
      </c>
      <c r="M503" t="s">
        <v>36</v>
      </c>
      <c r="N503" s="8">
        <v>45356</v>
      </c>
      <c r="O503" s="8"/>
      <c r="P503" s="8"/>
      <c r="Q503" t="s">
        <v>64</v>
      </c>
      <c r="R503" t="s">
        <v>1264</v>
      </c>
      <c r="AC503" t="s">
        <v>64</v>
      </c>
      <c r="AD503" t="s">
        <v>42</v>
      </c>
    </row>
    <row r="504" spans="3:30" x14ac:dyDescent="0.25">
      <c r="C504" s="32" t="s">
        <v>198</v>
      </c>
      <c r="D504" s="32" t="s">
        <v>72</v>
      </c>
      <c r="E504" s="32" t="s">
        <v>1192</v>
      </c>
      <c r="F504">
        <v>25</v>
      </c>
      <c r="G504" t="s">
        <v>1193</v>
      </c>
      <c r="H504" t="s">
        <v>1197</v>
      </c>
      <c r="I504" t="s">
        <v>1265</v>
      </c>
      <c r="K504" t="s">
        <v>427</v>
      </c>
      <c r="L504" t="s">
        <v>55</v>
      </c>
      <c r="M504" t="s">
        <v>36</v>
      </c>
      <c r="N504" s="8">
        <v>45356</v>
      </c>
      <c r="O504" s="8"/>
      <c r="P504" s="8"/>
      <c r="Q504" t="s">
        <v>64</v>
      </c>
      <c r="R504" t="s">
        <v>1266</v>
      </c>
      <c r="AC504" t="s">
        <v>64</v>
      </c>
      <c r="AD504" t="s">
        <v>42</v>
      </c>
    </row>
    <row r="505" spans="3:30" x14ac:dyDescent="0.25">
      <c r="C505" s="32" t="s">
        <v>198</v>
      </c>
      <c r="D505" s="32" t="s">
        <v>72</v>
      </c>
      <c r="E505" s="32" t="s">
        <v>1192</v>
      </c>
      <c r="F505">
        <v>650</v>
      </c>
      <c r="G505" t="s">
        <v>1193</v>
      </c>
      <c r="H505" t="s">
        <v>1197</v>
      </c>
      <c r="I505" t="s">
        <v>1267</v>
      </c>
      <c r="K505" t="s">
        <v>427</v>
      </c>
      <c r="L505" t="s">
        <v>55</v>
      </c>
      <c r="M505" t="s">
        <v>36</v>
      </c>
      <c r="N505" s="8">
        <v>45356</v>
      </c>
      <c r="O505" s="8"/>
      <c r="P505" s="8"/>
      <c r="Q505" t="s">
        <v>64</v>
      </c>
      <c r="R505" t="s">
        <v>1268</v>
      </c>
      <c r="AC505" t="s">
        <v>64</v>
      </c>
      <c r="AD505" t="s">
        <v>42</v>
      </c>
    </row>
    <row r="506" spans="3:30" x14ac:dyDescent="0.25">
      <c r="C506" s="32" t="s">
        <v>198</v>
      </c>
      <c r="D506" s="32" t="s">
        <v>72</v>
      </c>
      <c r="E506" s="32" t="s">
        <v>1192</v>
      </c>
      <c r="F506">
        <v>650</v>
      </c>
      <c r="G506" t="s">
        <v>1193</v>
      </c>
      <c r="H506" t="s">
        <v>1197</v>
      </c>
      <c r="I506" t="s">
        <v>1269</v>
      </c>
      <c r="K506" t="s">
        <v>427</v>
      </c>
      <c r="L506" t="s">
        <v>55</v>
      </c>
      <c r="M506" t="s">
        <v>36</v>
      </c>
      <c r="N506" s="8">
        <v>45356</v>
      </c>
      <c r="O506" s="8"/>
      <c r="P506" s="8"/>
      <c r="Q506" t="s">
        <v>64</v>
      </c>
      <c r="R506" t="s">
        <v>1268</v>
      </c>
      <c r="AC506" t="s">
        <v>64</v>
      </c>
      <c r="AD506" t="s">
        <v>42</v>
      </c>
    </row>
    <row r="507" spans="3:30" x14ac:dyDescent="0.25">
      <c r="C507" s="32" t="s">
        <v>198</v>
      </c>
      <c r="D507" s="32" t="s">
        <v>72</v>
      </c>
      <c r="E507" s="32" t="s">
        <v>1192</v>
      </c>
      <c r="F507">
        <v>650</v>
      </c>
      <c r="G507" t="s">
        <v>1193</v>
      </c>
      <c r="H507" t="s">
        <v>1197</v>
      </c>
      <c r="I507" t="s">
        <v>1270</v>
      </c>
      <c r="K507" t="s">
        <v>427</v>
      </c>
      <c r="L507" t="s">
        <v>55</v>
      </c>
      <c r="M507" t="s">
        <v>36</v>
      </c>
      <c r="N507" s="8">
        <v>45356</v>
      </c>
      <c r="O507" s="8"/>
      <c r="P507" s="8"/>
      <c r="Q507" t="s">
        <v>64</v>
      </c>
      <c r="R507" t="s">
        <v>1271</v>
      </c>
      <c r="AC507" t="s">
        <v>64</v>
      </c>
      <c r="AD507" t="s">
        <v>42</v>
      </c>
    </row>
    <row r="508" spans="3:30" x14ac:dyDescent="0.25">
      <c r="C508" s="32" t="s">
        <v>198</v>
      </c>
      <c r="D508" s="32" t="s">
        <v>72</v>
      </c>
      <c r="E508" s="32" t="s">
        <v>1192</v>
      </c>
      <c r="F508">
        <v>650</v>
      </c>
      <c r="G508" t="s">
        <v>1193</v>
      </c>
      <c r="H508" t="s">
        <v>1197</v>
      </c>
      <c r="I508" t="s">
        <v>1272</v>
      </c>
      <c r="K508" t="s">
        <v>427</v>
      </c>
      <c r="L508" t="s">
        <v>55</v>
      </c>
      <c r="M508" t="s">
        <v>36</v>
      </c>
      <c r="N508" s="8">
        <v>45356</v>
      </c>
      <c r="O508" s="8"/>
      <c r="P508" s="8"/>
      <c r="Q508" t="s">
        <v>64</v>
      </c>
      <c r="R508" t="s">
        <v>1273</v>
      </c>
      <c r="AC508" t="s">
        <v>64</v>
      </c>
      <c r="AD508" t="s">
        <v>42</v>
      </c>
    </row>
    <row r="509" spans="3:30" x14ac:dyDescent="0.25">
      <c r="C509" s="32" t="s">
        <v>198</v>
      </c>
      <c r="D509" s="32" t="s">
        <v>72</v>
      </c>
      <c r="E509" s="32" t="s">
        <v>1192</v>
      </c>
      <c r="F509">
        <v>650</v>
      </c>
      <c r="G509" t="s">
        <v>1193</v>
      </c>
      <c r="H509" t="s">
        <v>1197</v>
      </c>
      <c r="I509" t="s">
        <v>1195</v>
      </c>
      <c r="K509" t="s">
        <v>427</v>
      </c>
      <c r="L509" t="s">
        <v>55</v>
      </c>
      <c r="M509" t="s">
        <v>36</v>
      </c>
      <c r="N509" s="8">
        <v>45356</v>
      </c>
      <c r="O509" s="8"/>
      <c r="P509" s="8"/>
      <c r="Q509" t="s">
        <v>64</v>
      </c>
      <c r="R509" t="s">
        <v>1196</v>
      </c>
      <c r="AC509" t="s">
        <v>64</v>
      </c>
      <c r="AD509" t="s">
        <v>42</v>
      </c>
    </row>
    <row r="510" spans="3:30" x14ac:dyDescent="0.25">
      <c r="C510" s="32" t="s">
        <v>198</v>
      </c>
      <c r="D510" s="32" t="s">
        <v>72</v>
      </c>
      <c r="E510" s="32" t="s">
        <v>1192</v>
      </c>
      <c r="F510">
        <v>650</v>
      </c>
      <c r="G510" t="s">
        <v>1193</v>
      </c>
      <c r="H510" t="s">
        <v>1197</v>
      </c>
      <c r="I510" t="s">
        <v>1274</v>
      </c>
      <c r="K510" t="s">
        <v>427</v>
      </c>
      <c r="L510" t="s">
        <v>55</v>
      </c>
      <c r="M510" t="s">
        <v>36</v>
      </c>
      <c r="N510" s="8">
        <v>45356</v>
      </c>
      <c r="O510" s="8"/>
      <c r="P510" s="8"/>
      <c r="Q510" t="s">
        <v>64</v>
      </c>
      <c r="R510" t="s">
        <v>1275</v>
      </c>
      <c r="AC510" t="s">
        <v>64</v>
      </c>
      <c r="AD510" t="s">
        <v>42</v>
      </c>
    </row>
    <row r="511" spans="3:30" x14ac:dyDescent="0.25">
      <c r="C511" s="32" t="s">
        <v>198</v>
      </c>
      <c r="D511" s="32" t="s">
        <v>72</v>
      </c>
      <c r="E511" s="32" t="s">
        <v>1192</v>
      </c>
      <c r="F511">
        <v>650</v>
      </c>
      <c r="G511" t="s">
        <v>1193</v>
      </c>
      <c r="H511" t="s">
        <v>1197</v>
      </c>
      <c r="I511" t="s">
        <v>1276</v>
      </c>
      <c r="K511" t="s">
        <v>427</v>
      </c>
      <c r="L511" t="s">
        <v>55</v>
      </c>
      <c r="M511" t="s">
        <v>36</v>
      </c>
      <c r="N511" s="8">
        <v>45356</v>
      </c>
      <c r="O511" s="8"/>
      <c r="P511" s="8"/>
      <c r="Q511" t="s">
        <v>64</v>
      </c>
      <c r="R511" t="s">
        <v>1277</v>
      </c>
      <c r="W511" t="s">
        <v>1278</v>
      </c>
      <c r="X511" t="s">
        <v>1279</v>
      </c>
      <c r="AC511" t="s">
        <v>64</v>
      </c>
      <c r="AD511" t="s">
        <v>42</v>
      </c>
    </row>
    <row r="512" spans="3:30" x14ac:dyDescent="0.25">
      <c r="C512" s="32" t="s">
        <v>198</v>
      </c>
      <c r="D512" s="32" t="s">
        <v>72</v>
      </c>
      <c r="E512" s="32" t="s">
        <v>1192</v>
      </c>
      <c r="F512">
        <v>650</v>
      </c>
      <c r="G512" t="s">
        <v>1193</v>
      </c>
      <c r="H512" t="s">
        <v>1197</v>
      </c>
      <c r="I512" t="s">
        <v>1280</v>
      </c>
      <c r="K512" t="s">
        <v>427</v>
      </c>
      <c r="L512" t="s">
        <v>55</v>
      </c>
      <c r="M512" t="s">
        <v>36</v>
      </c>
      <c r="N512" s="8">
        <v>45356</v>
      </c>
      <c r="O512" s="8"/>
      <c r="P512" s="8"/>
      <c r="Q512" t="s">
        <v>64</v>
      </c>
      <c r="R512" t="s">
        <v>1281</v>
      </c>
      <c r="AC512" t="s">
        <v>64</v>
      </c>
      <c r="AD512" t="s">
        <v>42</v>
      </c>
    </row>
    <row r="513" spans="3:30" x14ac:dyDescent="0.25">
      <c r="C513" s="32" t="s">
        <v>198</v>
      </c>
      <c r="D513" s="32" t="s">
        <v>72</v>
      </c>
      <c r="E513" s="32" t="s">
        <v>1192</v>
      </c>
      <c r="F513">
        <v>650</v>
      </c>
      <c r="G513" t="s">
        <v>1193</v>
      </c>
      <c r="H513" t="s">
        <v>1197</v>
      </c>
      <c r="I513" t="s">
        <v>1282</v>
      </c>
      <c r="K513" t="s">
        <v>427</v>
      </c>
      <c r="L513" t="s">
        <v>55</v>
      </c>
      <c r="M513" t="s">
        <v>36</v>
      </c>
      <c r="N513" s="8">
        <v>45356</v>
      </c>
      <c r="O513" s="8"/>
      <c r="P513" s="8"/>
      <c r="Q513" t="s">
        <v>64</v>
      </c>
      <c r="R513" t="s">
        <v>1283</v>
      </c>
      <c r="S513" t="s">
        <v>1284</v>
      </c>
      <c r="T513" t="s">
        <v>1284</v>
      </c>
      <c r="AC513" t="s">
        <v>64</v>
      </c>
      <c r="AD513" t="s">
        <v>42</v>
      </c>
    </row>
    <row r="514" spans="3:30" x14ac:dyDescent="0.25">
      <c r="C514" s="32" t="s">
        <v>198</v>
      </c>
      <c r="D514" s="32" t="s">
        <v>72</v>
      </c>
      <c r="E514" s="32" t="s">
        <v>1192</v>
      </c>
      <c r="F514">
        <v>650</v>
      </c>
      <c r="G514" t="s">
        <v>1193</v>
      </c>
      <c r="H514" t="s">
        <v>1197</v>
      </c>
      <c r="I514" t="s">
        <v>1285</v>
      </c>
      <c r="K514" t="s">
        <v>427</v>
      </c>
      <c r="L514" t="s">
        <v>55</v>
      </c>
      <c r="M514" t="s">
        <v>36</v>
      </c>
      <c r="N514" s="8">
        <v>45356</v>
      </c>
      <c r="O514" s="8"/>
      <c r="P514" s="8"/>
      <c r="Q514" t="s">
        <v>64</v>
      </c>
      <c r="R514" t="s">
        <v>1286</v>
      </c>
      <c r="AC514" t="s">
        <v>64</v>
      </c>
      <c r="AD514" t="s">
        <v>42</v>
      </c>
    </row>
    <row r="515" spans="3:30" x14ac:dyDescent="0.25">
      <c r="C515" s="32" t="s">
        <v>198</v>
      </c>
      <c r="D515" s="32" t="s">
        <v>72</v>
      </c>
      <c r="E515" s="32" t="s">
        <v>1192</v>
      </c>
      <c r="F515">
        <v>650</v>
      </c>
      <c r="G515" t="s">
        <v>1193</v>
      </c>
      <c r="H515" t="s">
        <v>1197</v>
      </c>
      <c r="I515" t="s">
        <v>1287</v>
      </c>
      <c r="K515" t="s">
        <v>427</v>
      </c>
      <c r="L515" t="s">
        <v>55</v>
      </c>
      <c r="M515" t="s">
        <v>36</v>
      </c>
      <c r="N515" s="8">
        <v>45356</v>
      </c>
      <c r="O515" s="8">
        <v>45869</v>
      </c>
      <c r="P515" s="8">
        <v>45869</v>
      </c>
      <c r="Q515" t="s">
        <v>64</v>
      </c>
      <c r="R515" t="s">
        <v>369</v>
      </c>
      <c r="Y515" t="s">
        <v>1008</v>
      </c>
      <c r="Z515" t="s">
        <v>1008</v>
      </c>
      <c r="AC515" t="s">
        <v>64</v>
      </c>
      <c r="AD515" t="s">
        <v>42</v>
      </c>
    </row>
    <row r="516" spans="3:30" x14ac:dyDescent="0.25">
      <c r="C516" s="32" t="s">
        <v>198</v>
      </c>
      <c r="D516" s="32" t="s">
        <v>72</v>
      </c>
      <c r="E516" s="32" t="s">
        <v>1192</v>
      </c>
      <c r="F516">
        <v>650</v>
      </c>
      <c r="G516" t="s">
        <v>1193</v>
      </c>
      <c r="H516" t="s">
        <v>1197</v>
      </c>
      <c r="I516" t="s">
        <v>1288</v>
      </c>
      <c r="K516" t="s">
        <v>427</v>
      </c>
      <c r="L516" t="s">
        <v>55</v>
      </c>
      <c r="M516" t="s">
        <v>36</v>
      </c>
      <c r="N516" s="8">
        <v>45356</v>
      </c>
      <c r="O516" s="8"/>
      <c r="P516" s="8"/>
      <c r="Q516" t="s">
        <v>64</v>
      </c>
      <c r="R516" t="s">
        <v>1289</v>
      </c>
      <c r="AC516" t="s">
        <v>64</v>
      </c>
      <c r="AD516" t="s">
        <v>42</v>
      </c>
    </row>
    <row r="517" spans="3:30" x14ac:dyDescent="0.25">
      <c r="C517" s="32" t="s">
        <v>198</v>
      </c>
      <c r="D517" s="32" t="s">
        <v>72</v>
      </c>
      <c r="E517" s="32" t="s">
        <v>1192</v>
      </c>
      <c r="F517">
        <v>650</v>
      </c>
      <c r="G517" t="s">
        <v>1193</v>
      </c>
      <c r="H517" t="s">
        <v>1197</v>
      </c>
      <c r="I517" t="s">
        <v>1290</v>
      </c>
      <c r="K517" t="s">
        <v>427</v>
      </c>
      <c r="L517" t="s">
        <v>55</v>
      </c>
      <c r="M517" t="s">
        <v>36</v>
      </c>
      <c r="N517" s="8">
        <v>45356</v>
      </c>
      <c r="O517" s="8"/>
      <c r="P517" s="8"/>
      <c r="Q517" t="s">
        <v>64</v>
      </c>
      <c r="R517" t="s">
        <v>1291</v>
      </c>
      <c r="U517" t="s">
        <v>767</v>
      </c>
      <c r="AC517" t="s">
        <v>64</v>
      </c>
      <c r="AD517" t="s">
        <v>42</v>
      </c>
    </row>
    <row r="518" spans="3:30" x14ac:dyDescent="0.25">
      <c r="C518" s="32" t="s">
        <v>198</v>
      </c>
      <c r="D518" s="32" t="s">
        <v>72</v>
      </c>
      <c r="E518" s="32" t="s">
        <v>1192</v>
      </c>
      <c r="F518">
        <v>950</v>
      </c>
      <c r="G518" t="s">
        <v>1193</v>
      </c>
      <c r="H518" t="s">
        <v>1292</v>
      </c>
      <c r="I518" t="s">
        <v>1224</v>
      </c>
      <c r="K518" t="s">
        <v>427</v>
      </c>
      <c r="L518" t="s">
        <v>55</v>
      </c>
      <c r="M518" t="s">
        <v>36</v>
      </c>
      <c r="N518" s="8">
        <v>45441</v>
      </c>
      <c r="O518" s="8"/>
      <c r="P518" s="8"/>
      <c r="Q518" t="s">
        <v>64</v>
      </c>
      <c r="AC518" t="s">
        <v>64</v>
      </c>
      <c r="AD518" t="s">
        <v>42</v>
      </c>
    </row>
    <row r="519" spans="3:30" x14ac:dyDescent="0.25">
      <c r="C519" s="32" t="s">
        <v>318</v>
      </c>
      <c r="D519" s="32" t="s">
        <v>318</v>
      </c>
      <c r="E519" s="32" t="s">
        <v>1293</v>
      </c>
      <c r="F519">
        <v>1760</v>
      </c>
      <c r="G519" t="s">
        <v>1294</v>
      </c>
      <c r="H519" t="s">
        <v>1295</v>
      </c>
      <c r="I519" t="s">
        <v>1296</v>
      </c>
      <c r="K519" t="s">
        <v>194</v>
      </c>
      <c r="L519" t="s">
        <v>35</v>
      </c>
      <c r="M519" t="s">
        <v>36</v>
      </c>
      <c r="N519" s="8">
        <v>45749</v>
      </c>
      <c r="O519" s="8">
        <v>45805</v>
      </c>
      <c r="P519" s="8">
        <v>45805</v>
      </c>
      <c r="Q519" t="s">
        <v>37</v>
      </c>
      <c r="R519" t="s">
        <v>1297</v>
      </c>
      <c r="S519" t="s">
        <v>1298</v>
      </c>
      <c r="T519" t="s">
        <v>1299</v>
      </c>
      <c r="U519" t="s">
        <v>488</v>
      </c>
      <c r="W519" t="s">
        <v>86</v>
      </c>
      <c r="Y519" t="s">
        <v>241</v>
      </c>
      <c r="Z519" t="s">
        <v>241</v>
      </c>
      <c r="AC519" t="s">
        <v>41</v>
      </c>
      <c r="AD519" t="s">
        <v>42</v>
      </c>
    </row>
    <row r="520" spans="3:30" x14ac:dyDescent="0.25">
      <c r="F520">
        <v>560</v>
      </c>
      <c r="G520" t="s">
        <v>1300</v>
      </c>
      <c r="H520" t="s">
        <v>1301</v>
      </c>
      <c r="I520" t="s">
        <v>1302</v>
      </c>
      <c r="K520" t="s">
        <v>427</v>
      </c>
      <c r="L520" t="s">
        <v>55</v>
      </c>
      <c r="M520" t="s">
        <v>36</v>
      </c>
      <c r="N520" s="8">
        <v>44831</v>
      </c>
      <c r="O520" s="8"/>
      <c r="P520" s="8"/>
      <c r="Q520" t="s">
        <v>64</v>
      </c>
    </row>
    <row r="521" spans="3:30" x14ac:dyDescent="0.25">
      <c r="C521" s="32" t="s">
        <v>808</v>
      </c>
      <c r="D521" s="32" t="s">
        <v>638</v>
      </c>
      <c r="E521" s="32" t="s">
        <v>1303</v>
      </c>
      <c r="F521">
        <v>-641.0300000000002</v>
      </c>
      <c r="G521" t="s">
        <v>1304</v>
      </c>
      <c r="H521" t="s">
        <v>1305</v>
      </c>
      <c r="I521" t="s">
        <v>1306</v>
      </c>
      <c r="K521" t="s">
        <v>204</v>
      </c>
      <c r="L521" t="s">
        <v>35</v>
      </c>
      <c r="M521" t="s">
        <v>36</v>
      </c>
      <c r="N521" s="8">
        <v>45236</v>
      </c>
      <c r="O521" s="8">
        <v>45821</v>
      </c>
      <c r="P521" s="8">
        <v>45821</v>
      </c>
      <c r="Q521" t="s">
        <v>64</v>
      </c>
      <c r="Y521" t="s">
        <v>87</v>
      </c>
      <c r="Z521" t="s">
        <v>87</v>
      </c>
      <c r="AB521" t="s">
        <v>1307</v>
      </c>
      <c r="AC521" t="s">
        <v>64</v>
      </c>
      <c r="AD521" t="s">
        <v>42</v>
      </c>
    </row>
    <row r="522" spans="3:30" x14ac:dyDescent="0.25">
      <c r="C522" s="32" t="s">
        <v>808</v>
      </c>
      <c r="D522" s="32" t="s">
        <v>638</v>
      </c>
      <c r="E522" s="32" t="s">
        <v>1303</v>
      </c>
      <c r="F522">
        <v>3366</v>
      </c>
      <c r="G522" t="s">
        <v>1304</v>
      </c>
      <c r="H522" t="s">
        <v>1305</v>
      </c>
      <c r="I522" t="s">
        <v>1308</v>
      </c>
      <c r="K522" t="s">
        <v>204</v>
      </c>
      <c r="L522" t="s">
        <v>35</v>
      </c>
      <c r="M522" t="s">
        <v>36</v>
      </c>
      <c r="N522" s="8">
        <v>45236</v>
      </c>
      <c r="O522" s="8">
        <v>45821</v>
      </c>
      <c r="P522" s="8">
        <v>45821</v>
      </c>
      <c r="Q522" t="s">
        <v>47</v>
      </c>
      <c r="R522" t="s">
        <v>1309</v>
      </c>
      <c r="Y522" t="s">
        <v>87</v>
      </c>
      <c r="Z522" t="s">
        <v>87</v>
      </c>
      <c r="AB522" t="s">
        <v>1307</v>
      </c>
      <c r="AC522" t="s">
        <v>41</v>
      </c>
      <c r="AD522" t="s">
        <v>42</v>
      </c>
    </row>
    <row r="523" spans="3:30" x14ac:dyDescent="0.25">
      <c r="C523" s="32" t="s">
        <v>104</v>
      </c>
      <c r="D523" s="32" t="s">
        <v>105</v>
      </c>
      <c r="E523" s="32" t="s">
        <v>190</v>
      </c>
      <c r="G523" t="s">
        <v>1310</v>
      </c>
      <c r="H523" t="s">
        <v>1311</v>
      </c>
      <c r="I523" t="s">
        <v>1312</v>
      </c>
      <c r="K523" t="s">
        <v>194</v>
      </c>
      <c r="L523" t="s">
        <v>35</v>
      </c>
      <c r="M523" t="s">
        <v>36</v>
      </c>
      <c r="N523" s="8">
        <v>45623</v>
      </c>
      <c r="O523" s="8">
        <v>45842</v>
      </c>
      <c r="P523" s="8">
        <v>45842</v>
      </c>
      <c r="Q523" t="s">
        <v>64</v>
      </c>
      <c r="R523" t="s">
        <v>1313</v>
      </c>
      <c r="S523" t="s">
        <v>1314</v>
      </c>
      <c r="T523" t="s">
        <v>1314</v>
      </c>
      <c r="W523" t="s">
        <v>391</v>
      </c>
      <c r="Y523" t="s">
        <v>112</v>
      </c>
      <c r="Z523" t="s">
        <v>112</v>
      </c>
      <c r="AC523" t="s">
        <v>64</v>
      </c>
      <c r="AD523" t="s">
        <v>42</v>
      </c>
    </row>
    <row r="524" spans="3:30" x14ac:dyDescent="0.25">
      <c r="C524" s="32" t="s">
        <v>104</v>
      </c>
      <c r="D524" s="32" t="s">
        <v>105</v>
      </c>
      <c r="E524" s="32" t="s">
        <v>190</v>
      </c>
      <c r="G524" t="s">
        <v>1310</v>
      </c>
      <c r="H524" t="s">
        <v>1311</v>
      </c>
      <c r="I524" t="s">
        <v>1315</v>
      </c>
      <c r="K524" t="s">
        <v>194</v>
      </c>
      <c r="L524" t="s">
        <v>35</v>
      </c>
      <c r="M524" t="s">
        <v>36</v>
      </c>
      <c r="N524" s="8">
        <v>45623</v>
      </c>
      <c r="O524" s="8">
        <v>45842</v>
      </c>
      <c r="P524" s="8">
        <v>45842</v>
      </c>
      <c r="Q524" t="s">
        <v>64</v>
      </c>
      <c r="R524" t="s">
        <v>1313</v>
      </c>
      <c r="S524" t="s">
        <v>1316</v>
      </c>
      <c r="T524" t="s">
        <v>1316</v>
      </c>
      <c r="W524" t="s">
        <v>391</v>
      </c>
      <c r="Y524" t="s">
        <v>112</v>
      </c>
      <c r="Z524" t="s">
        <v>112</v>
      </c>
      <c r="AC524" t="s">
        <v>64</v>
      </c>
      <c r="AD524" t="s">
        <v>42</v>
      </c>
    </row>
    <row r="525" spans="3:30" x14ac:dyDescent="0.25">
      <c r="C525" s="32" t="s">
        <v>104</v>
      </c>
      <c r="D525" s="32" t="s">
        <v>105</v>
      </c>
      <c r="E525" s="32" t="s">
        <v>190</v>
      </c>
      <c r="F525">
        <v>522</v>
      </c>
      <c r="G525" t="s">
        <v>1310</v>
      </c>
      <c r="H525" t="s">
        <v>1317</v>
      </c>
      <c r="I525" t="s">
        <v>1318</v>
      </c>
      <c r="K525" t="s">
        <v>194</v>
      </c>
      <c r="L525" t="s">
        <v>35</v>
      </c>
      <c r="M525" t="s">
        <v>36</v>
      </c>
      <c r="N525" s="8">
        <v>45574</v>
      </c>
      <c r="O525" s="8">
        <v>45842</v>
      </c>
      <c r="P525" s="8">
        <v>45842</v>
      </c>
      <c r="Q525" t="s">
        <v>37</v>
      </c>
      <c r="Y525" t="s">
        <v>112</v>
      </c>
      <c r="Z525" t="s">
        <v>112</v>
      </c>
      <c r="AC525" t="s">
        <v>41</v>
      </c>
      <c r="AD525" t="s">
        <v>42</v>
      </c>
    </row>
    <row r="526" spans="3:30" x14ac:dyDescent="0.25">
      <c r="C526" s="32" t="s">
        <v>104</v>
      </c>
      <c r="D526" s="32" t="s">
        <v>105</v>
      </c>
      <c r="E526" s="32" t="s">
        <v>190</v>
      </c>
      <c r="F526">
        <v>522</v>
      </c>
      <c r="G526" t="s">
        <v>1310</v>
      </c>
      <c r="H526" t="s">
        <v>1317</v>
      </c>
      <c r="I526" t="s">
        <v>1319</v>
      </c>
      <c r="K526" t="s">
        <v>194</v>
      </c>
      <c r="L526" t="s">
        <v>35</v>
      </c>
      <c r="M526" t="s">
        <v>36</v>
      </c>
      <c r="N526" s="8">
        <v>45574</v>
      </c>
      <c r="O526" s="8">
        <v>45842</v>
      </c>
      <c r="P526" s="8">
        <v>45842</v>
      </c>
      <c r="Q526" t="s">
        <v>37</v>
      </c>
      <c r="Y526" t="s">
        <v>112</v>
      </c>
      <c r="Z526" t="s">
        <v>112</v>
      </c>
      <c r="AC526" t="s">
        <v>41</v>
      </c>
      <c r="AD526" t="s">
        <v>42</v>
      </c>
    </row>
    <row r="527" spans="3:30" x14ac:dyDescent="0.25">
      <c r="C527" s="32" t="s">
        <v>104</v>
      </c>
      <c r="D527" s="32" t="s">
        <v>105</v>
      </c>
      <c r="E527" s="32" t="s">
        <v>190</v>
      </c>
      <c r="F527">
        <v>2720</v>
      </c>
      <c r="G527" t="s">
        <v>1310</v>
      </c>
      <c r="H527" t="s">
        <v>1317</v>
      </c>
      <c r="I527" t="s">
        <v>1312</v>
      </c>
      <c r="K527" t="s">
        <v>194</v>
      </c>
      <c r="L527" t="s">
        <v>35</v>
      </c>
      <c r="M527" t="s">
        <v>36</v>
      </c>
      <c r="N527" s="8">
        <v>45574</v>
      </c>
      <c r="O527" s="8">
        <v>45842</v>
      </c>
      <c r="P527" s="8">
        <v>45842</v>
      </c>
      <c r="Q527" t="s">
        <v>127</v>
      </c>
      <c r="R527" t="s">
        <v>1313</v>
      </c>
      <c r="S527" t="s">
        <v>1314</v>
      </c>
      <c r="T527" t="s">
        <v>1314</v>
      </c>
      <c r="U527" t="s">
        <v>111</v>
      </c>
      <c r="W527" t="s">
        <v>391</v>
      </c>
      <c r="X527" t="s">
        <v>1320</v>
      </c>
      <c r="Y527" t="s">
        <v>112</v>
      </c>
      <c r="Z527" t="s">
        <v>112</v>
      </c>
      <c r="AC527" t="s">
        <v>41</v>
      </c>
      <c r="AD527" t="s">
        <v>42</v>
      </c>
    </row>
    <row r="528" spans="3:30" x14ac:dyDescent="0.25">
      <c r="C528" s="32" t="s">
        <v>104</v>
      </c>
      <c r="D528" s="32" t="s">
        <v>105</v>
      </c>
      <c r="E528" s="32" t="s">
        <v>190</v>
      </c>
      <c r="F528">
        <v>2720</v>
      </c>
      <c r="G528" t="s">
        <v>1310</v>
      </c>
      <c r="H528" t="s">
        <v>1317</v>
      </c>
      <c r="I528" t="s">
        <v>1315</v>
      </c>
      <c r="K528" t="s">
        <v>194</v>
      </c>
      <c r="L528" t="s">
        <v>35</v>
      </c>
      <c r="M528" t="s">
        <v>36</v>
      </c>
      <c r="N528" s="8">
        <v>45574</v>
      </c>
      <c r="O528" s="8">
        <v>45842</v>
      </c>
      <c r="P528" s="8">
        <v>45842</v>
      </c>
      <c r="Q528" t="s">
        <v>127</v>
      </c>
      <c r="R528" t="s">
        <v>1313</v>
      </c>
      <c r="S528" t="s">
        <v>1316</v>
      </c>
      <c r="T528" t="s">
        <v>1316</v>
      </c>
      <c r="U528" t="s">
        <v>111</v>
      </c>
      <c r="W528" t="s">
        <v>391</v>
      </c>
      <c r="X528" t="s">
        <v>1320</v>
      </c>
      <c r="Y528" t="s">
        <v>112</v>
      </c>
      <c r="Z528" t="s">
        <v>112</v>
      </c>
      <c r="AC528" t="s">
        <v>41</v>
      </c>
      <c r="AD528" t="s">
        <v>42</v>
      </c>
    </row>
    <row r="529" spans="3:30" x14ac:dyDescent="0.25">
      <c r="C529" s="32" t="s">
        <v>43</v>
      </c>
      <c r="D529" s="32" t="s">
        <v>29</v>
      </c>
      <c r="E529" s="32" t="s">
        <v>1321</v>
      </c>
      <c r="F529">
        <v>11732.5</v>
      </c>
      <c r="G529" t="s">
        <v>1322</v>
      </c>
      <c r="H529" t="s">
        <v>1323</v>
      </c>
      <c r="I529" t="s">
        <v>1324</v>
      </c>
      <c r="K529" t="s">
        <v>54</v>
      </c>
      <c r="L529" t="s">
        <v>55</v>
      </c>
      <c r="M529" t="s">
        <v>36</v>
      </c>
      <c r="N529" s="8">
        <v>45673</v>
      </c>
      <c r="O529" s="8">
        <v>46022</v>
      </c>
      <c r="P529" s="8">
        <v>46022</v>
      </c>
      <c r="Q529" t="s">
        <v>37</v>
      </c>
      <c r="U529" t="s">
        <v>1325</v>
      </c>
      <c r="Y529" t="s">
        <v>872</v>
      </c>
      <c r="Z529" t="s">
        <v>872</v>
      </c>
      <c r="AC529" t="s">
        <v>41</v>
      </c>
      <c r="AD529" t="s">
        <v>42</v>
      </c>
    </row>
    <row r="530" spans="3:30" x14ac:dyDescent="0.25">
      <c r="C530" s="32" t="s">
        <v>43</v>
      </c>
      <c r="D530" s="32" t="s">
        <v>29</v>
      </c>
      <c r="E530" s="32" t="s">
        <v>1321</v>
      </c>
      <c r="F530">
        <v>11732.5</v>
      </c>
      <c r="G530" t="s">
        <v>1322</v>
      </c>
      <c r="H530" t="s">
        <v>1323</v>
      </c>
      <c r="I530" t="s">
        <v>1326</v>
      </c>
      <c r="K530" t="s">
        <v>54</v>
      </c>
      <c r="L530" t="s">
        <v>55</v>
      </c>
      <c r="M530" t="s">
        <v>36</v>
      </c>
      <c r="N530" s="8">
        <v>45673</v>
      </c>
      <c r="O530" s="8">
        <v>46022</v>
      </c>
      <c r="P530" s="8">
        <v>46022</v>
      </c>
      <c r="Q530" t="s">
        <v>37</v>
      </c>
      <c r="U530" t="s">
        <v>651</v>
      </c>
      <c r="Y530" t="s">
        <v>872</v>
      </c>
      <c r="Z530" t="s">
        <v>872</v>
      </c>
      <c r="AC530" t="s">
        <v>41</v>
      </c>
      <c r="AD530" t="s">
        <v>42</v>
      </c>
    </row>
    <row r="531" spans="3:30" x14ac:dyDescent="0.25">
      <c r="C531" s="32" t="s">
        <v>43</v>
      </c>
      <c r="D531" s="32" t="s">
        <v>29</v>
      </c>
      <c r="E531" s="32" t="s">
        <v>1321</v>
      </c>
      <c r="F531">
        <v>11732.5</v>
      </c>
      <c r="G531" t="s">
        <v>1322</v>
      </c>
      <c r="H531" t="s">
        <v>1323</v>
      </c>
      <c r="I531" t="s">
        <v>1327</v>
      </c>
      <c r="K531" t="s">
        <v>54</v>
      </c>
      <c r="L531" t="s">
        <v>55</v>
      </c>
      <c r="M531" t="s">
        <v>36</v>
      </c>
      <c r="N531" s="8">
        <v>45673</v>
      </c>
      <c r="O531" s="8">
        <v>46022</v>
      </c>
      <c r="P531" s="8">
        <v>46022</v>
      </c>
      <c r="Q531" t="s">
        <v>37</v>
      </c>
      <c r="R531" t="s">
        <v>879</v>
      </c>
      <c r="U531" t="s">
        <v>1325</v>
      </c>
      <c r="Y531" t="s">
        <v>872</v>
      </c>
      <c r="Z531" t="s">
        <v>872</v>
      </c>
      <c r="AC531" t="s">
        <v>41</v>
      </c>
      <c r="AD531" t="s">
        <v>42</v>
      </c>
    </row>
    <row r="532" spans="3:30" x14ac:dyDescent="0.25">
      <c r="C532" s="32" t="s">
        <v>43</v>
      </c>
      <c r="D532" s="32" t="s">
        <v>29</v>
      </c>
      <c r="E532" s="32" t="s">
        <v>1321</v>
      </c>
      <c r="F532">
        <v>11732.5</v>
      </c>
      <c r="G532" t="s">
        <v>1322</v>
      </c>
      <c r="H532" t="s">
        <v>1323</v>
      </c>
      <c r="I532" t="s">
        <v>1328</v>
      </c>
      <c r="K532" t="s">
        <v>54</v>
      </c>
      <c r="L532" t="s">
        <v>55</v>
      </c>
      <c r="M532" t="s">
        <v>36</v>
      </c>
      <c r="N532" s="8">
        <v>45673</v>
      </c>
      <c r="O532" s="8">
        <v>46022</v>
      </c>
      <c r="P532" s="8">
        <v>46022</v>
      </c>
      <c r="Q532" t="s">
        <v>37</v>
      </c>
      <c r="R532" t="s">
        <v>879</v>
      </c>
      <c r="U532" t="s">
        <v>651</v>
      </c>
      <c r="Y532" t="s">
        <v>872</v>
      </c>
      <c r="Z532" t="s">
        <v>872</v>
      </c>
      <c r="AC532" t="s">
        <v>41</v>
      </c>
      <c r="AD532" t="s">
        <v>42</v>
      </c>
    </row>
    <row r="533" spans="3:30" x14ac:dyDescent="0.25">
      <c r="C533" s="32" t="s">
        <v>43</v>
      </c>
      <c r="D533" s="32" t="s">
        <v>29</v>
      </c>
      <c r="E533" s="32" t="s">
        <v>1321</v>
      </c>
      <c r="F533">
        <v>12015</v>
      </c>
      <c r="G533" t="s">
        <v>1322</v>
      </c>
      <c r="H533" t="s">
        <v>1323</v>
      </c>
      <c r="I533" t="s">
        <v>1329</v>
      </c>
      <c r="K533" t="s">
        <v>54</v>
      </c>
      <c r="L533" t="s">
        <v>55</v>
      </c>
      <c r="M533" t="s">
        <v>36</v>
      </c>
      <c r="N533" s="8">
        <v>45673</v>
      </c>
      <c r="O533" s="8">
        <v>46022</v>
      </c>
      <c r="P533" s="8">
        <v>46022</v>
      </c>
      <c r="Q533" t="s">
        <v>37</v>
      </c>
      <c r="R533" t="s">
        <v>879</v>
      </c>
      <c r="U533" t="s">
        <v>1325</v>
      </c>
      <c r="Y533" t="s">
        <v>872</v>
      </c>
      <c r="Z533" t="s">
        <v>872</v>
      </c>
      <c r="AC533" t="s">
        <v>41</v>
      </c>
      <c r="AD533" t="s">
        <v>42</v>
      </c>
    </row>
    <row r="534" spans="3:30" x14ac:dyDescent="0.25">
      <c r="C534" s="32" t="s">
        <v>43</v>
      </c>
      <c r="D534" s="32" t="s">
        <v>29</v>
      </c>
      <c r="E534" s="32" t="s">
        <v>1321</v>
      </c>
      <c r="F534">
        <v>12015</v>
      </c>
      <c r="G534" t="s">
        <v>1322</v>
      </c>
      <c r="H534" t="s">
        <v>1323</v>
      </c>
      <c r="I534" t="s">
        <v>1330</v>
      </c>
      <c r="K534" t="s">
        <v>54</v>
      </c>
      <c r="L534" t="s">
        <v>55</v>
      </c>
      <c r="M534" t="s">
        <v>36</v>
      </c>
      <c r="N534" s="8">
        <v>45673</v>
      </c>
      <c r="O534" s="8">
        <v>46022</v>
      </c>
      <c r="P534" s="8">
        <v>46022</v>
      </c>
      <c r="Q534" t="s">
        <v>37</v>
      </c>
      <c r="R534" t="s">
        <v>879</v>
      </c>
      <c r="U534" t="s">
        <v>651</v>
      </c>
      <c r="Y534" t="s">
        <v>872</v>
      </c>
      <c r="Z534" t="s">
        <v>872</v>
      </c>
      <c r="AC534" t="s">
        <v>41</v>
      </c>
      <c r="AD534" t="s">
        <v>42</v>
      </c>
    </row>
    <row r="535" spans="3:30" x14ac:dyDescent="0.25">
      <c r="C535" s="32" t="s">
        <v>43</v>
      </c>
      <c r="D535" s="32" t="s">
        <v>29</v>
      </c>
      <c r="E535" s="32" t="s">
        <v>1321</v>
      </c>
      <c r="F535">
        <v>4140</v>
      </c>
      <c r="G535" t="s">
        <v>1322</v>
      </c>
      <c r="H535" t="s">
        <v>1323</v>
      </c>
      <c r="I535" t="s">
        <v>1331</v>
      </c>
      <c r="K535" t="s">
        <v>54</v>
      </c>
      <c r="L535" t="s">
        <v>55</v>
      </c>
      <c r="M535" t="s">
        <v>36</v>
      </c>
      <c r="N535" s="8">
        <v>45673</v>
      </c>
      <c r="O535" s="8">
        <v>46022</v>
      </c>
      <c r="P535" s="8">
        <v>46022</v>
      </c>
      <c r="Q535" t="s">
        <v>37</v>
      </c>
      <c r="R535" t="s">
        <v>879</v>
      </c>
      <c r="U535" t="s">
        <v>1325</v>
      </c>
      <c r="Y535" t="s">
        <v>872</v>
      </c>
      <c r="Z535" t="s">
        <v>872</v>
      </c>
      <c r="AC535" t="s">
        <v>41</v>
      </c>
      <c r="AD535" t="s">
        <v>42</v>
      </c>
    </row>
    <row r="536" spans="3:30" x14ac:dyDescent="0.25">
      <c r="C536" s="32" t="s">
        <v>43</v>
      </c>
      <c r="D536" s="32" t="s">
        <v>29</v>
      </c>
      <c r="E536" s="32" t="s">
        <v>1321</v>
      </c>
      <c r="F536">
        <v>4140</v>
      </c>
      <c r="G536" t="s">
        <v>1322</v>
      </c>
      <c r="H536" t="s">
        <v>1323</v>
      </c>
      <c r="I536" t="s">
        <v>1332</v>
      </c>
      <c r="K536" t="s">
        <v>54</v>
      </c>
      <c r="L536" t="s">
        <v>55</v>
      </c>
      <c r="M536" t="s">
        <v>36</v>
      </c>
      <c r="N536" s="8">
        <v>45673</v>
      </c>
      <c r="O536" s="8">
        <v>46022</v>
      </c>
      <c r="P536" s="8">
        <v>46022</v>
      </c>
      <c r="Q536" t="s">
        <v>37</v>
      </c>
      <c r="R536" t="s">
        <v>879</v>
      </c>
      <c r="U536" t="s">
        <v>651</v>
      </c>
      <c r="Y536" t="s">
        <v>872</v>
      </c>
      <c r="Z536" t="s">
        <v>872</v>
      </c>
      <c r="AC536" t="s">
        <v>41</v>
      </c>
      <c r="AD536" t="s">
        <v>42</v>
      </c>
    </row>
    <row r="537" spans="3:30" x14ac:dyDescent="0.25">
      <c r="C537" s="32" t="s">
        <v>43</v>
      </c>
      <c r="D537" s="32" t="s">
        <v>105</v>
      </c>
      <c r="E537" s="32" t="s">
        <v>1064</v>
      </c>
      <c r="F537">
        <v>1070</v>
      </c>
      <c r="G537" t="s">
        <v>1322</v>
      </c>
      <c r="H537" t="s">
        <v>1333</v>
      </c>
      <c r="I537" t="s">
        <v>1334</v>
      </c>
      <c r="K537" t="s">
        <v>427</v>
      </c>
      <c r="L537" t="s">
        <v>55</v>
      </c>
      <c r="M537" t="s">
        <v>36</v>
      </c>
      <c r="N537" s="8">
        <v>45679</v>
      </c>
      <c r="O537" s="8">
        <v>45838</v>
      </c>
      <c r="P537" s="8">
        <v>45838</v>
      </c>
      <c r="Q537" t="s">
        <v>37</v>
      </c>
      <c r="R537" t="s">
        <v>1335</v>
      </c>
      <c r="S537" t="s">
        <v>1336</v>
      </c>
      <c r="T537" t="s">
        <v>1337</v>
      </c>
      <c r="U537" t="s">
        <v>39</v>
      </c>
      <c r="W537" t="s">
        <v>39</v>
      </c>
      <c r="Y537" t="s">
        <v>391</v>
      </c>
      <c r="Z537" t="s">
        <v>391</v>
      </c>
      <c r="AC537" t="s">
        <v>41</v>
      </c>
      <c r="AD537" t="s">
        <v>42</v>
      </c>
    </row>
    <row r="538" spans="3:30" x14ac:dyDescent="0.25">
      <c r="C538" s="32" t="s">
        <v>28</v>
      </c>
      <c r="D538" s="32" t="s">
        <v>79</v>
      </c>
      <c r="E538" s="32" t="s">
        <v>50</v>
      </c>
      <c r="F538">
        <v>490</v>
      </c>
      <c r="G538" t="s">
        <v>1322</v>
      </c>
      <c r="H538" t="s">
        <v>1338</v>
      </c>
      <c r="I538" t="s">
        <v>1339</v>
      </c>
      <c r="K538" t="s">
        <v>54</v>
      </c>
      <c r="L538" t="s">
        <v>55</v>
      </c>
      <c r="M538" t="s">
        <v>36</v>
      </c>
      <c r="N538" s="8">
        <v>45797</v>
      </c>
      <c r="O538" s="8">
        <v>46022</v>
      </c>
      <c r="P538" s="8">
        <v>46022</v>
      </c>
      <c r="Q538" t="s">
        <v>47</v>
      </c>
      <c r="R538" t="s">
        <v>488</v>
      </c>
      <c r="Y538" t="s">
        <v>872</v>
      </c>
      <c r="Z538" t="s">
        <v>872</v>
      </c>
      <c r="AC538" t="s">
        <v>41</v>
      </c>
      <c r="AD538" t="s">
        <v>42</v>
      </c>
    </row>
    <row r="539" spans="3:30" x14ac:dyDescent="0.25">
      <c r="C539" s="32" t="s">
        <v>28</v>
      </c>
      <c r="D539" s="32" t="s">
        <v>79</v>
      </c>
      <c r="E539" s="32" t="s">
        <v>50</v>
      </c>
      <c r="F539">
        <v>490</v>
      </c>
      <c r="G539" t="s">
        <v>1322</v>
      </c>
      <c r="H539" t="s">
        <v>1340</v>
      </c>
      <c r="I539" t="s">
        <v>1341</v>
      </c>
      <c r="K539" t="s">
        <v>54</v>
      </c>
      <c r="L539" t="s">
        <v>55</v>
      </c>
      <c r="M539" t="s">
        <v>36</v>
      </c>
      <c r="N539" s="8">
        <v>45758</v>
      </c>
      <c r="O539" s="8">
        <v>45840</v>
      </c>
      <c r="P539" s="8">
        <v>45840</v>
      </c>
      <c r="Q539" t="s">
        <v>47</v>
      </c>
      <c r="R539" t="s">
        <v>953</v>
      </c>
      <c r="U539" t="s">
        <v>111</v>
      </c>
      <c r="X539" t="s">
        <v>731</v>
      </c>
      <c r="Y539" t="s">
        <v>1342</v>
      </c>
      <c r="Z539" t="s">
        <v>1342</v>
      </c>
      <c r="AC539" t="s">
        <v>41</v>
      </c>
      <c r="AD539" t="s">
        <v>42</v>
      </c>
    </row>
    <row r="540" spans="3:30" x14ac:dyDescent="0.25">
      <c r="C540" s="32" t="s">
        <v>28</v>
      </c>
      <c r="D540" s="32" t="s">
        <v>199</v>
      </c>
      <c r="E540" s="32" t="s">
        <v>1343</v>
      </c>
      <c r="F540">
        <v>490</v>
      </c>
      <c r="G540" t="s">
        <v>1322</v>
      </c>
      <c r="H540" t="s">
        <v>1344</v>
      </c>
      <c r="I540" t="s">
        <v>1345</v>
      </c>
      <c r="K540" t="s">
        <v>54</v>
      </c>
      <c r="L540" t="s">
        <v>55</v>
      </c>
      <c r="M540" t="s">
        <v>36</v>
      </c>
      <c r="N540" s="8">
        <v>45769</v>
      </c>
      <c r="O540" s="8">
        <v>45835</v>
      </c>
      <c r="P540" s="8">
        <v>45835</v>
      </c>
      <c r="Q540" t="s">
        <v>37</v>
      </c>
      <c r="R540" t="s">
        <v>1141</v>
      </c>
      <c r="S540" t="s">
        <v>1346</v>
      </c>
      <c r="U540" t="s">
        <v>57</v>
      </c>
      <c r="Y540" t="s">
        <v>111</v>
      </c>
      <c r="Z540" t="s">
        <v>111</v>
      </c>
      <c r="AC540" t="s">
        <v>41</v>
      </c>
      <c r="AD540" t="s">
        <v>42</v>
      </c>
    </row>
    <row r="541" spans="3:30" x14ac:dyDescent="0.25">
      <c r="C541" s="32" t="s">
        <v>28</v>
      </c>
      <c r="D541" s="32" t="s">
        <v>105</v>
      </c>
      <c r="E541" s="32" t="s">
        <v>50</v>
      </c>
      <c r="F541">
        <v>490</v>
      </c>
      <c r="G541" t="s">
        <v>1322</v>
      </c>
      <c r="H541" t="s">
        <v>1347</v>
      </c>
      <c r="I541" t="s">
        <v>1348</v>
      </c>
      <c r="K541" t="s">
        <v>54</v>
      </c>
      <c r="L541" t="s">
        <v>55</v>
      </c>
      <c r="M541" t="s">
        <v>36</v>
      </c>
      <c r="N541" s="8">
        <v>45798</v>
      </c>
      <c r="O541" s="8">
        <v>46022</v>
      </c>
      <c r="P541" s="8">
        <v>46022</v>
      </c>
      <c r="Q541" t="s">
        <v>127</v>
      </c>
      <c r="R541" t="s">
        <v>488</v>
      </c>
      <c r="Y541" t="s">
        <v>872</v>
      </c>
      <c r="Z541" t="s">
        <v>872</v>
      </c>
      <c r="AC541" t="s">
        <v>41</v>
      </c>
      <c r="AD541" t="s">
        <v>42</v>
      </c>
    </row>
    <row r="542" spans="3:30" x14ac:dyDescent="0.25">
      <c r="F542">
        <v>910</v>
      </c>
      <c r="G542" t="s">
        <v>1322</v>
      </c>
      <c r="H542" t="s">
        <v>1349</v>
      </c>
      <c r="I542" t="s">
        <v>1350</v>
      </c>
      <c r="K542" t="s">
        <v>54</v>
      </c>
      <c r="L542" t="s">
        <v>55</v>
      </c>
      <c r="M542" t="s">
        <v>36</v>
      </c>
      <c r="N542" s="8">
        <v>45803</v>
      </c>
      <c r="O542" s="8"/>
      <c r="P542" s="8"/>
      <c r="Q542" t="s">
        <v>64</v>
      </c>
      <c r="R542" t="s">
        <v>1351</v>
      </c>
      <c r="AC542" t="s">
        <v>64</v>
      </c>
      <c r="AD542" t="s">
        <v>42</v>
      </c>
    </row>
    <row r="543" spans="3:30" x14ac:dyDescent="0.25">
      <c r="C543" s="32" t="s">
        <v>104</v>
      </c>
      <c r="D543" s="32" t="s">
        <v>79</v>
      </c>
      <c r="E543" s="32" t="s">
        <v>1067</v>
      </c>
      <c r="F543">
        <v>1270</v>
      </c>
      <c r="G543" t="s">
        <v>1322</v>
      </c>
      <c r="H543" t="s">
        <v>1352</v>
      </c>
      <c r="I543" t="s">
        <v>1353</v>
      </c>
      <c r="K543" t="s">
        <v>427</v>
      </c>
      <c r="L543" t="s">
        <v>55</v>
      </c>
      <c r="M543" t="s">
        <v>36</v>
      </c>
      <c r="N543" s="8">
        <v>45470</v>
      </c>
      <c r="O543" s="8">
        <v>45869</v>
      </c>
      <c r="P543" s="8">
        <v>45869</v>
      </c>
      <c r="Q543" t="s">
        <v>47</v>
      </c>
      <c r="R543" t="s">
        <v>1354</v>
      </c>
      <c r="W543" t="s">
        <v>1056</v>
      </c>
      <c r="X543" t="s">
        <v>419</v>
      </c>
      <c r="Y543" t="s">
        <v>1008</v>
      </c>
      <c r="Z543" t="s">
        <v>1008</v>
      </c>
      <c r="AC543" t="s">
        <v>41</v>
      </c>
      <c r="AD543" t="s">
        <v>42</v>
      </c>
    </row>
    <row r="544" spans="3:30" x14ac:dyDescent="0.25">
      <c r="C544" s="32" t="s">
        <v>28</v>
      </c>
      <c r="D544" s="32" t="s">
        <v>749</v>
      </c>
      <c r="E544" s="32" t="s">
        <v>1355</v>
      </c>
      <c r="F544">
        <v>1270</v>
      </c>
      <c r="G544" t="s">
        <v>1322</v>
      </c>
      <c r="H544" t="s">
        <v>1352</v>
      </c>
      <c r="I544" t="s">
        <v>1356</v>
      </c>
      <c r="K544" t="s">
        <v>427</v>
      </c>
      <c r="L544" t="s">
        <v>55</v>
      </c>
      <c r="M544" t="s">
        <v>36</v>
      </c>
      <c r="N544" s="8">
        <v>45470</v>
      </c>
      <c r="O544" s="8">
        <v>45898</v>
      </c>
      <c r="P544" s="8">
        <v>45898</v>
      </c>
      <c r="Q544" t="s">
        <v>37</v>
      </c>
      <c r="R544" t="s">
        <v>1357</v>
      </c>
      <c r="W544" t="s">
        <v>1358</v>
      </c>
      <c r="Y544" t="s">
        <v>128</v>
      </c>
      <c r="Z544" t="s">
        <v>128</v>
      </c>
      <c r="AC544" t="s">
        <v>41</v>
      </c>
      <c r="AD544" t="s">
        <v>42</v>
      </c>
    </row>
    <row r="545" spans="3:30" x14ac:dyDescent="0.25">
      <c r="C545" s="32" t="s">
        <v>104</v>
      </c>
      <c r="D545" s="32" t="s">
        <v>105</v>
      </c>
      <c r="F545">
        <v>1270</v>
      </c>
      <c r="G545" t="s">
        <v>1322</v>
      </c>
      <c r="H545" t="s">
        <v>1352</v>
      </c>
      <c r="I545" t="s">
        <v>1359</v>
      </c>
      <c r="K545" t="s">
        <v>427</v>
      </c>
      <c r="L545" t="s">
        <v>55</v>
      </c>
      <c r="M545" t="s">
        <v>36</v>
      </c>
      <c r="N545" s="8">
        <v>45470</v>
      </c>
      <c r="O545" s="8">
        <v>46022</v>
      </c>
      <c r="P545" s="8">
        <v>46022</v>
      </c>
      <c r="Q545" t="s">
        <v>127</v>
      </c>
      <c r="R545" t="s">
        <v>1357</v>
      </c>
      <c r="S545" t="s">
        <v>1360</v>
      </c>
      <c r="T545" t="s">
        <v>1361</v>
      </c>
      <c r="U545" t="s">
        <v>460</v>
      </c>
      <c r="W545" t="s">
        <v>1358</v>
      </c>
      <c r="X545" t="s">
        <v>39</v>
      </c>
      <c r="Y545" t="s">
        <v>872</v>
      </c>
      <c r="Z545" t="s">
        <v>872</v>
      </c>
      <c r="AC545" t="s">
        <v>41</v>
      </c>
      <c r="AD545" t="s">
        <v>42</v>
      </c>
    </row>
    <row r="546" spans="3:30" x14ac:dyDescent="0.25">
      <c r="C546" s="32" t="s">
        <v>28</v>
      </c>
      <c r="D546" s="32" t="s">
        <v>749</v>
      </c>
      <c r="E546" s="32" t="s">
        <v>1362</v>
      </c>
      <c r="F546">
        <v>1270</v>
      </c>
      <c r="G546" t="s">
        <v>1322</v>
      </c>
      <c r="H546" t="s">
        <v>1352</v>
      </c>
      <c r="I546" t="s">
        <v>1363</v>
      </c>
      <c r="K546" t="s">
        <v>427</v>
      </c>
      <c r="L546" t="s">
        <v>55</v>
      </c>
      <c r="M546" t="s">
        <v>36</v>
      </c>
      <c r="N546" s="8">
        <v>45470</v>
      </c>
      <c r="O546" s="8">
        <v>46022</v>
      </c>
      <c r="P546" s="8">
        <v>46022</v>
      </c>
      <c r="Q546" t="s">
        <v>127</v>
      </c>
      <c r="R546" t="s">
        <v>1357</v>
      </c>
      <c r="W546" t="s">
        <v>1358</v>
      </c>
      <c r="Y546" t="s">
        <v>872</v>
      </c>
      <c r="Z546" t="s">
        <v>872</v>
      </c>
      <c r="AC546" t="s">
        <v>41</v>
      </c>
      <c r="AD546" t="s">
        <v>42</v>
      </c>
    </row>
    <row r="547" spans="3:30" x14ac:dyDescent="0.25">
      <c r="C547" s="32" t="s">
        <v>104</v>
      </c>
      <c r="D547" s="32" t="s">
        <v>105</v>
      </c>
      <c r="F547">
        <v>1270</v>
      </c>
      <c r="G547" t="s">
        <v>1322</v>
      </c>
      <c r="H547" t="s">
        <v>1352</v>
      </c>
      <c r="I547" t="s">
        <v>1364</v>
      </c>
      <c r="K547" t="s">
        <v>427</v>
      </c>
      <c r="L547" t="s">
        <v>55</v>
      </c>
      <c r="M547" t="s">
        <v>36</v>
      </c>
      <c r="N547" s="8">
        <v>45470</v>
      </c>
      <c r="O547" s="8">
        <v>46022</v>
      </c>
      <c r="P547" s="8">
        <v>46022</v>
      </c>
      <c r="Q547" t="s">
        <v>37</v>
      </c>
      <c r="R547" t="s">
        <v>1365</v>
      </c>
      <c r="S547" t="s">
        <v>1366</v>
      </c>
      <c r="T547" t="s">
        <v>1367</v>
      </c>
      <c r="U547" t="s">
        <v>489</v>
      </c>
      <c r="W547" t="s">
        <v>448</v>
      </c>
      <c r="X547" t="s">
        <v>341</v>
      </c>
      <c r="Y547" t="s">
        <v>872</v>
      </c>
      <c r="Z547" t="s">
        <v>872</v>
      </c>
      <c r="AC547" t="s">
        <v>41</v>
      </c>
      <c r="AD547" t="s">
        <v>42</v>
      </c>
    </row>
    <row r="548" spans="3:30" x14ac:dyDescent="0.25">
      <c r="C548" s="32" t="s">
        <v>104</v>
      </c>
      <c r="D548" s="32" t="s">
        <v>105</v>
      </c>
      <c r="F548">
        <v>1270</v>
      </c>
      <c r="G548" t="s">
        <v>1322</v>
      </c>
      <c r="H548" t="s">
        <v>1352</v>
      </c>
      <c r="I548" t="s">
        <v>1368</v>
      </c>
      <c r="K548" t="s">
        <v>427</v>
      </c>
      <c r="L548" t="s">
        <v>55</v>
      </c>
      <c r="M548" t="s">
        <v>36</v>
      </c>
      <c r="N548" s="8">
        <v>45470</v>
      </c>
      <c r="O548" s="8">
        <v>46022</v>
      </c>
      <c r="P548" s="8">
        <v>46022</v>
      </c>
      <c r="Q548" t="s">
        <v>37</v>
      </c>
      <c r="R548" t="s">
        <v>1358</v>
      </c>
      <c r="S548" t="s">
        <v>1369</v>
      </c>
      <c r="T548" t="s">
        <v>1370</v>
      </c>
      <c r="U548" t="s">
        <v>460</v>
      </c>
      <c r="W548" t="s">
        <v>1371</v>
      </c>
      <c r="X548" t="s">
        <v>492</v>
      </c>
      <c r="Y548" t="s">
        <v>872</v>
      </c>
      <c r="Z548" t="s">
        <v>872</v>
      </c>
      <c r="AC548" t="s">
        <v>41</v>
      </c>
      <c r="AD548" t="s">
        <v>42</v>
      </c>
    </row>
    <row r="549" spans="3:30" x14ac:dyDescent="0.25">
      <c r="C549" s="32" t="s">
        <v>43</v>
      </c>
      <c r="D549" s="32" t="s">
        <v>105</v>
      </c>
      <c r="F549">
        <v>1270</v>
      </c>
      <c r="G549" t="s">
        <v>1322</v>
      </c>
      <c r="H549" t="s">
        <v>1352</v>
      </c>
      <c r="I549" t="s">
        <v>1372</v>
      </c>
      <c r="K549" t="s">
        <v>427</v>
      </c>
      <c r="L549" t="s">
        <v>55</v>
      </c>
      <c r="M549" t="s">
        <v>36</v>
      </c>
      <c r="N549" s="8">
        <v>45470</v>
      </c>
      <c r="O549" s="8">
        <v>46022</v>
      </c>
      <c r="P549" s="8">
        <v>46022</v>
      </c>
      <c r="Q549" t="s">
        <v>127</v>
      </c>
      <c r="R549" t="s">
        <v>1358</v>
      </c>
      <c r="S549" t="s">
        <v>1373</v>
      </c>
      <c r="T549" t="s">
        <v>1374</v>
      </c>
      <c r="U549" t="s">
        <v>460</v>
      </c>
      <c r="W549" t="s">
        <v>56</v>
      </c>
      <c r="X549" t="s">
        <v>492</v>
      </c>
      <c r="Y549" t="s">
        <v>872</v>
      </c>
      <c r="Z549" t="s">
        <v>872</v>
      </c>
      <c r="AC549" t="s">
        <v>41</v>
      </c>
      <c r="AD549" t="s">
        <v>42</v>
      </c>
    </row>
    <row r="550" spans="3:30" x14ac:dyDescent="0.25">
      <c r="C550" s="32" t="s">
        <v>104</v>
      </c>
      <c r="D550" s="32" t="s">
        <v>105</v>
      </c>
      <c r="E550" s="32" t="s">
        <v>1375</v>
      </c>
      <c r="F550">
        <v>1270</v>
      </c>
      <c r="G550" t="s">
        <v>1322</v>
      </c>
      <c r="H550" t="s">
        <v>1352</v>
      </c>
      <c r="I550" t="s">
        <v>1376</v>
      </c>
      <c r="K550" t="s">
        <v>427</v>
      </c>
      <c r="L550" t="s">
        <v>55</v>
      </c>
      <c r="M550" t="s">
        <v>36</v>
      </c>
      <c r="N550" s="8">
        <v>45470</v>
      </c>
      <c r="O550" s="8">
        <v>45838</v>
      </c>
      <c r="P550" s="8">
        <v>45838</v>
      </c>
      <c r="Q550" t="s">
        <v>127</v>
      </c>
      <c r="R550" t="s">
        <v>1358</v>
      </c>
      <c r="S550" t="s">
        <v>1377</v>
      </c>
      <c r="T550" t="s">
        <v>1378</v>
      </c>
      <c r="U550" t="s">
        <v>86</v>
      </c>
      <c r="W550" t="s">
        <v>56</v>
      </c>
      <c r="X550" t="s">
        <v>492</v>
      </c>
      <c r="Y550" t="s">
        <v>391</v>
      </c>
      <c r="Z550" t="s">
        <v>391</v>
      </c>
      <c r="AC550" t="s">
        <v>41</v>
      </c>
      <c r="AD550" t="s">
        <v>42</v>
      </c>
    </row>
    <row r="551" spans="3:30" x14ac:dyDescent="0.25">
      <c r="C551" s="32" t="s">
        <v>104</v>
      </c>
      <c r="D551" s="32" t="s">
        <v>105</v>
      </c>
      <c r="F551">
        <v>1270</v>
      </c>
      <c r="G551" t="s">
        <v>1322</v>
      </c>
      <c r="H551" t="s">
        <v>1352</v>
      </c>
      <c r="I551" t="s">
        <v>1379</v>
      </c>
      <c r="K551" t="s">
        <v>427</v>
      </c>
      <c r="L551" t="s">
        <v>55</v>
      </c>
      <c r="M551" t="s">
        <v>36</v>
      </c>
      <c r="N551" s="8">
        <v>45470</v>
      </c>
      <c r="O551" s="8">
        <v>46022</v>
      </c>
      <c r="P551" s="8">
        <v>46022</v>
      </c>
      <c r="Q551" t="s">
        <v>37</v>
      </c>
      <c r="R551" t="s">
        <v>1358</v>
      </c>
      <c r="S551" t="s">
        <v>1380</v>
      </c>
      <c r="T551" t="s">
        <v>1381</v>
      </c>
      <c r="U551" t="s">
        <v>489</v>
      </c>
      <c r="W551" t="s">
        <v>56</v>
      </c>
      <c r="X551" t="s">
        <v>39</v>
      </c>
      <c r="Y551" t="s">
        <v>872</v>
      </c>
      <c r="Z551" t="s">
        <v>872</v>
      </c>
      <c r="AC551" t="s">
        <v>41</v>
      </c>
      <c r="AD551" t="s">
        <v>42</v>
      </c>
    </row>
    <row r="552" spans="3:30" x14ac:dyDescent="0.25">
      <c r="C552" s="32" t="s">
        <v>705</v>
      </c>
      <c r="D552" s="32" t="s">
        <v>749</v>
      </c>
      <c r="E552" s="32" t="s">
        <v>1382</v>
      </c>
      <c r="F552">
        <v>1270</v>
      </c>
      <c r="G552" t="s">
        <v>1322</v>
      </c>
      <c r="H552" t="s">
        <v>1352</v>
      </c>
      <c r="I552" t="s">
        <v>1383</v>
      </c>
      <c r="K552" t="s">
        <v>427</v>
      </c>
      <c r="L552" t="s">
        <v>55</v>
      </c>
      <c r="M552" t="s">
        <v>36</v>
      </c>
      <c r="N552" s="8">
        <v>45470</v>
      </c>
      <c r="O552" s="8">
        <v>46022</v>
      </c>
      <c r="P552" s="8">
        <v>46022</v>
      </c>
      <c r="Q552" t="s">
        <v>37</v>
      </c>
      <c r="Y552" t="s">
        <v>872</v>
      </c>
      <c r="Z552" t="s">
        <v>872</v>
      </c>
      <c r="AC552" t="s">
        <v>41</v>
      </c>
      <c r="AD552" t="s">
        <v>42</v>
      </c>
    </row>
    <row r="553" spans="3:30" x14ac:dyDescent="0.25">
      <c r="C553" s="32" t="s">
        <v>28</v>
      </c>
      <c r="D553" s="32" t="s">
        <v>749</v>
      </c>
      <c r="E553" s="32" t="s">
        <v>1384</v>
      </c>
      <c r="F553">
        <v>1270</v>
      </c>
      <c r="G553" t="s">
        <v>1322</v>
      </c>
      <c r="H553" t="s">
        <v>1352</v>
      </c>
      <c r="I553" t="s">
        <v>1385</v>
      </c>
      <c r="K553" t="s">
        <v>427</v>
      </c>
      <c r="L553" t="s">
        <v>55</v>
      </c>
      <c r="M553" t="s">
        <v>36</v>
      </c>
      <c r="N553" s="8">
        <v>45470</v>
      </c>
      <c r="O553" s="8">
        <v>46022</v>
      </c>
      <c r="P553" s="8">
        <v>46022</v>
      </c>
      <c r="Q553" t="s">
        <v>127</v>
      </c>
      <c r="R553" t="s">
        <v>1358</v>
      </c>
      <c r="W553" t="s">
        <v>56</v>
      </c>
      <c r="Y553" t="s">
        <v>872</v>
      </c>
      <c r="Z553" t="s">
        <v>872</v>
      </c>
      <c r="AC553" t="s">
        <v>41</v>
      </c>
      <c r="AD553" t="s">
        <v>42</v>
      </c>
    </row>
    <row r="554" spans="3:30" x14ac:dyDescent="0.25">
      <c r="C554" s="32" t="s">
        <v>28</v>
      </c>
      <c r="D554" s="32" t="s">
        <v>749</v>
      </c>
      <c r="E554" s="32" t="s">
        <v>1386</v>
      </c>
      <c r="F554">
        <v>1270</v>
      </c>
      <c r="G554" t="s">
        <v>1322</v>
      </c>
      <c r="H554" t="s">
        <v>1352</v>
      </c>
      <c r="I554" t="s">
        <v>1387</v>
      </c>
      <c r="K554" t="s">
        <v>427</v>
      </c>
      <c r="L554" t="s">
        <v>55</v>
      </c>
      <c r="M554" t="s">
        <v>36</v>
      </c>
      <c r="N554" s="8">
        <v>45470</v>
      </c>
      <c r="O554" s="8">
        <v>46022</v>
      </c>
      <c r="P554" s="8">
        <v>46022</v>
      </c>
      <c r="Q554" t="s">
        <v>127</v>
      </c>
      <c r="R554" t="s">
        <v>1358</v>
      </c>
      <c r="W554" t="s">
        <v>56</v>
      </c>
      <c r="Y554" t="s">
        <v>872</v>
      </c>
      <c r="Z554" t="s">
        <v>872</v>
      </c>
      <c r="AC554" t="s">
        <v>41</v>
      </c>
      <c r="AD554" t="s">
        <v>42</v>
      </c>
    </row>
    <row r="555" spans="3:30" x14ac:dyDescent="0.25">
      <c r="C555" s="32" t="s">
        <v>28</v>
      </c>
      <c r="D555" s="32" t="s">
        <v>749</v>
      </c>
      <c r="E555" s="32" t="s">
        <v>1386</v>
      </c>
      <c r="F555">
        <v>1270</v>
      </c>
      <c r="G555" t="s">
        <v>1322</v>
      </c>
      <c r="H555" t="s">
        <v>1352</v>
      </c>
      <c r="I555" t="s">
        <v>1388</v>
      </c>
      <c r="K555" t="s">
        <v>427</v>
      </c>
      <c r="L555" t="s">
        <v>55</v>
      </c>
      <c r="M555" t="s">
        <v>36</v>
      </c>
      <c r="N555" s="8">
        <v>45470</v>
      </c>
      <c r="O555" s="8">
        <v>46022</v>
      </c>
      <c r="P555" s="8">
        <v>46022</v>
      </c>
      <c r="Q555" t="s">
        <v>127</v>
      </c>
      <c r="R555" t="s">
        <v>1358</v>
      </c>
      <c r="W555" t="s">
        <v>56</v>
      </c>
      <c r="Y555" t="s">
        <v>872</v>
      </c>
      <c r="Z555" t="s">
        <v>872</v>
      </c>
      <c r="AC555" t="s">
        <v>41</v>
      </c>
      <c r="AD555" t="s">
        <v>42</v>
      </c>
    </row>
    <row r="556" spans="3:30" x14ac:dyDescent="0.25">
      <c r="C556" s="32" t="s">
        <v>104</v>
      </c>
      <c r="D556" s="32" t="s">
        <v>105</v>
      </c>
      <c r="F556">
        <v>1270</v>
      </c>
      <c r="G556" t="s">
        <v>1322</v>
      </c>
      <c r="H556" t="s">
        <v>1352</v>
      </c>
      <c r="I556" t="s">
        <v>1389</v>
      </c>
      <c r="K556" t="s">
        <v>427</v>
      </c>
      <c r="L556" t="s">
        <v>55</v>
      </c>
      <c r="M556" t="s">
        <v>36</v>
      </c>
      <c r="N556" s="8">
        <v>45470</v>
      </c>
      <c r="O556" s="8">
        <v>46022</v>
      </c>
      <c r="P556" s="8">
        <v>46022</v>
      </c>
      <c r="Q556" t="s">
        <v>127</v>
      </c>
      <c r="R556" t="s">
        <v>1358</v>
      </c>
      <c r="S556" t="s">
        <v>1390</v>
      </c>
      <c r="T556" t="s">
        <v>1391</v>
      </c>
      <c r="U556" t="s">
        <v>39</v>
      </c>
      <c r="W556" t="s">
        <v>56</v>
      </c>
      <c r="X556" t="s">
        <v>492</v>
      </c>
      <c r="Y556" t="s">
        <v>872</v>
      </c>
      <c r="Z556" t="s">
        <v>872</v>
      </c>
      <c r="AC556" t="s">
        <v>41</v>
      </c>
      <c r="AD556" t="s">
        <v>42</v>
      </c>
    </row>
    <row r="557" spans="3:30" x14ac:dyDescent="0.25">
      <c r="C557" s="32" t="s">
        <v>28</v>
      </c>
      <c r="D557" s="32" t="s">
        <v>749</v>
      </c>
      <c r="E557" s="32" t="s">
        <v>1386</v>
      </c>
      <c r="F557">
        <v>1270</v>
      </c>
      <c r="G557" t="s">
        <v>1322</v>
      </c>
      <c r="H557" t="s">
        <v>1352</v>
      </c>
      <c r="I557" t="s">
        <v>1392</v>
      </c>
      <c r="K557" t="s">
        <v>427</v>
      </c>
      <c r="L557" t="s">
        <v>55</v>
      </c>
      <c r="M557" t="s">
        <v>36</v>
      </c>
      <c r="N557" s="8">
        <v>45470</v>
      </c>
      <c r="O557" s="8">
        <v>46022</v>
      </c>
      <c r="P557" s="8">
        <v>46022</v>
      </c>
      <c r="Q557" t="s">
        <v>127</v>
      </c>
      <c r="R557" t="s">
        <v>1358</v>
      </c>
      <c r="W557" t="s">
        <v>56</v>
      </c>
      <c r="Y557" t="s">
        <v>872</v>
      </c>
      <c r="Z557" t="s">
        <v>872</v>
      </c>
      <c r="AC557" t="s">
        <v>41</v>
      </c>
      <c r="AD557" t="s">
        <v>42</v>
      </c>
    </row>
    <row r="558" spans="3:30" x14ac:dyDescent="0.25">
      <c r="C558" s="32" t="s">
        <v>28</v>
      </c>
      <c r="D558" s="32" t="s">
        <v>749</v>
      </c>
      <c r="E558" s="32" t="s">
        <v>1386</v>
      </c>
      <c r="F558">
        <v>1270</v>
      </c>
      <c r="G558" t="s">
        <v>1322</v>
      </c>
      <c r="H558" t="s">
        <v>1352</v>
      </c>
      <c r="I558" t="s">
        <v>1393</v>
      </c>
      <c r="K558" t="s">
        <v>427</v>
      </c>
      <c r="L558" t="s">
        <v>55</v>
      </c>
      <c r="M558" t="s">
        <v>36</v>
      </c>
      <c r="N558" s="8">
        <v>45470</v>
      </c>
      <c r="O558" s="8">
        <v>46022</v>
      </c>
      <c r="P558" s="8">
        <v>46022</v>
      </c>
      <c r="Q558" t="s">
        <v>127</v>
      </c>
      <c r="R558" t="s">
        <v>1358</v>
      </c>
      <c r="W558" t="s">
        <v>56</v>
      </c>
      <c r="Y558" t="s">
        <v>872</v>
      </c>
      <c r="Z558" t="s">
        <v>872</v>
      </c>
      <c r="AC558" t="s">
        <v>41</v>
      </c>
      <c r="AD558" t="s">
        <v>42</v>
      </c>
    </row>
    <row r="559" spans="3:30" x14ac:dyDescent="0.25">
      <c r="C559" s="32" t="s">
        <v>104</v>
      </c>
      <c r="D559" s="32" t="s">
        <v>105</v>
      </c>
      <c r="F559">
        <v>1270</v>
      </c>
      <c r="G559" t="s">
        <v>1322</v>
      </c>
      <c r="H559" t="s">
        <v>1352</v>
      </c>
      <c r="I559" t="s">
        <v>1394</v>
      </c>
      <c r="K559" t="s">
        <v>427</v>
      </c>
      <c r="L559" t="s">
        <v>55</v>
      </c>
      <c r="M559" t="s">
        <v>36</v>
      </c>
      <c r="N559" s="8">
        <v>45470</v>
      </c>
      <c r="O559" s="8">
        <v>46022</v>
      </c>
      <c r="P559" s="8">
        <v>46022</v>
      </c>
      <c r="Q559" t="s">
        <v>37</v>
      </c>
      <c r="R559" t="s">
        <v>1358</v>
      </c>
      <c r="S559" t="s">
        <v>1395</v>
      </c>
      <c r="T559" t="s">
        <v>1396</v>
      </c>
      <c r="W559" t="s">
        <v>56</v>
      </c>
      <c r="X559" t="s">
        <v>341</v>
      </c>
      <c r="Y559" t="s">
        <v>872</v>
      </c>
      <c r="Z559" t="s">
        <v>872</v>
      </c>
      <c r="AC559" t="s">
        <v>41</v>
      </c>
      <c r="AD559" t="s">
        <v>42</v>
      </c>
    </row>
    <row r="560" spans="3:30" x14ac:dyDescent="0.25">
      <c r="C560" s="32" t="s">
        <v>28</v>
      </c>
      <c r="D560" s="32" t="s">
        <v>749</v>
      </c>
      <c r="E560" s="32" t="s">
        <v>1386</v>
      </c>
      <c r="F560">
        <v>1270</v>
      </c>
      <c r="G560" t="s">
        <v>1322</v>
      </c>
      <c r="H560" t="s">
        <v>1352</v>
      </c>
      <c r="I560" t="s">
        <v>1397</v>
      </c>
      <c r="K560" t="s">
        <v>427</v>
      </c>
      <c r="L560" t="s">
        <v>55</v>
      </c>
      <c r="M560" t="s">
        <v>36</v>
      </c>
      <c r="N560" s="8">
        <v>45470</v>
      </c>
      <c r="O560" s="8">
        <v>46022</v>
      </c>
      <c r="P560" s="8">
        <v>46022</v>
      </c>
      <c r="Q560" t="s">
        <v>127</v>
      </c>
      <c r="R560" t="s">
        <v>1358</v>
      </c>
      <c r="W560" t="s">
        <v>56</v>
      </c>
      <c r="Y560" t="s">
        <v>872</v>
      </c>
      <c r="Z560" t="s">
        <v>872</v>
      </c>
      <c r="AC560" t="s">
        <v>41</v>
      </c>
      <c r="AD560" t="s">
        <v>42</v>
      </c>
    </row>
    <row r="561" spans="3:30" x14ac:dyDescent="0.25">
      <c r="C561" s="32" t="s">
        <v>104</v>
      </c>
      <c r="D561" s="32" t="s">
        <v>105</v>
      </c>
      <c r="F561">
        <v>1270</v>
      </c>
      <c r="G561" t="s">
        <v>1322</v>
      </c>
      <c r="H561" t="s">
        <v>1352</v>
      </c>
      <c r="I561" t="s">
        <v>1398</v>
      </c>
      <c r="K561" t="s">
        <v>427</v>
      </c>
      <c r="L561" t="s">
        <v>55</v>
      </c>
      <c r="M561" t="s">
        <v>36</v>
      </c>
      <c r="N561" s="8">
        <v>45470</v>
      </c>
      <c r="O561" s="8">
        <v>46022</v>
      </c>
      <c r="P561" s="8">
        <v>46022</v>
      </c>
      <c r="Q561" t="s">
        <v>37</v>
      </c>
      <c r="R561" t="s">
        <v>1358</v>
      </c>
      <c r="S561" t="s">
        <v>1399</v>
      </c>
      <c r="T561" t="s">
        <v>1400</v>
      </c>
      <c r="W561" t="s">
        <v>56</v>
      </c>
      <c r="X561" t="s">
        <v>1401</v>
      </c>
      <c r="Y561" t="s">
        <v>872</v>
      </c>
      <c r="Z561" t="s">
        <v>872</v>
      </c>
      <c r="AC561" t="s">
        <v>41</v>
      </c>
      <c r="AD561" t="s">
        <v>42</v>
      </c>
    </row>
    <row r="562" spans="3:30" x14ac:dyDescent="0.25">
      <c r="C562" s="32" t="s">
        <v>104</v>
      </c>
      <c r="D562" s="32" t="s">
        <v>105</v>
      </c>
      <c r="F562">
        <v>1270</v>
      </c>
      <c r="G562" t="s">
        <v>1322</v>
      </c>
      <c r="H562" t="s">
        <v>1352</v>
      </c>
      <c r="I562" t="s">
        <v>1402</v>
      </c>
      <c r="K562" t="s">
        <v>427</v>
      </c>
      <c r="L562" t="s">
        <v>55</v>
      </c>
      <c r="M562" t="s">
        <v>36</v>
      </c>
      <c r="N562" s="8">
        <v>45470</v>
      </c>
      <c r="O562" s="8">
        <v>45838</v>
      </c>
      <c r="P562" s="8">
        <v>45838</v>
      </c>
      <c r="Q562" t="s">
        <v>47</v>
      </c>
      <c r="R562" t="s">
        <v>1403</v>
      </c>
      <c r="W562" t="s">
        <v>432</v>
      </c>
      <c r="X562" t="s">
        <v>399</v>
      </c>
      <c r="Y562" t="s">
        <v>391</v>
      </c>
      <c r="Z562" t="s">
        <v>391</v>
      </c>
      <c r="AC562" t="s">
        <v>41</v>
      </c>
      <c r="AD562" t="s">
        <v>42</v>
      </c>
    </row>
    <row r="563" spans="3:30" x14ac:dyDescent="0.25">
      <c r="C563" s="32" t="s">
        <v>43</v>
      </c>
      <c r="D563" s="32" t="s">
        <v>749</v>
      </c>
      <c r="E563" s="32" t="s">
        <v>1362</v>
      </c>
      <c r="F563">
        <v>1270</v>
      </c>
      <c r="G563" t="s">
        <v>1322</v>
      </c>
      <c r="H563" t="s">
        <v>1352</v>
      </c>
      <c r="I563" t="s">
        <v>1404</v>
      </c>
      <c r="K563" t="s">
        <v>427</v>
      </c>
      <c r="L563" t="s">
        <v>55</v>
      </c>
      <c r="M563" t="s">
        <v>36</v>
      </c>
      <c r="N563" s="8">
        <v>45470</v>
      </c>
      <c r="O563" s="8">
        <v>46022</v>
      </c>
      <c r="P563" s="8">
        <v>46022</v>
      </c>
      <c r="Q563" t="s">
        <v>127</v>
      </c>
      <c r="R563" t="s">
        <v>1358</v>
      </c>
      <c r="S563" t="s">
        <v>1405</v>
      </c>
      <c r="T563" t="s">
        <v>1406</v>
      </c>
      <c r="U563" t="s">
        <v>489</v>
      </c>
      <c r="W563" t="s">
        <v>56</v>
      </c>
      <c r="X563" t="s">
        <v>341</v>
      </c>
      <c r="Y563" t="s">
        <v>872</v>
      </c>
      <c r="Z563" t="s">
        <v>872</v>
      </c>
      <c r="AC563" t="s">
        <v>41</v>
      </c>
      <c r="AD563" t="s">
        <v>42</v>
      </c>
    </row>
    <row r="564" spans="3:30" x14ac:dyDescent="0.25">
      <c r="C564" s="32" t="s">
        <v>28</v>
      </c>
      <c r="D564" s="32" t="s">
        <v>749</v>
      </c>
      <c r="E564" s="32" t="s">
        <v>1407</v>
      </c>
      <c r="F564">
        <v>1270</v>
      </c>
      <c r="G564" t="s">
        <v>1322</v>
      </c>
      <c r="H564" t="s">
        <v>1352</v>
      </c>
      <c r="I564" t="s">
        <v>1408</v>
      </c>
      <c r="K564" t="s">
        <v>427</v>
      </c>
      <c r="L564" t="s">
        <v>55</v>
      </c>
      <c r="M564" t="s">
        <v>36</v>
      </c>
      <c r="N564" s="8">
        <v>45470</v>
      </c>
      <c r="O564" s="8">
        <v>45869</v>
      </c>
      <c r="P564" s="8">
        <v>45869</v>
      </c>
      <c r="Q564" t="s">
        <v>127</v>
      </c>
      <c r="R564" t="s">
        <v>1358</v>
      </c>
      <c r="W564" t="s">
        <v>56</v>
      </c>
      <c r="Y564" t="s">
        <v>1008</v>
      </c>
      <c r="Z564" t="s">
        <v>1008</v>
      </c>
      <c r="AC564" t="s">
        <v>41</v>
      </c>
      <c r="AD564" t="s">
        <v>42</v>
      </c>
    </row>
    <row r="565" spans="3:30" x14ac:dyDescent="0.25">
      <c r="C565" s="32" t="s">
        <v>104</v>
      </c>
      <c r="D565" s="32" t="s">
        <v>105</v>
      </c>
      <c r="F565">
        <v>1270</v>
      </c>
      <c r="G565" t="s">
        <v>1322</v>
      </c>
      <c r="H565" t="s">
        <v>1352</v>
      </c>
      <c r="I565" t="s">
        <v>1409</v>
      </c>
      <c r="K565" t="s">
        <v>427</v>
      </c>
      <c r="L565" t="s">
        <v>55</v>
      </c>
      <c r="M565" t="s">
        <v>36</v>
      </c>
      <c r="N565" s="8">
        <v>45470</v>
      </c>
      <c r="O565" s="8">
        <v>45838</v>
      </c>
      <c r="P565" s="8">
        <v>45838</v>
      </c>
      <c r="Q565" t="s">
        <v>127</v>
      </c>
      <c r="R565" t="s">
        <v>1358</v>
      </c>
      <c r="S565" t="s">
        <v>1410</v>
      </c>
      <c r="T565" t="s">
        <v>1411</v>
      </c>
      <c r="U565" t="s">
        <v>40</v>
      </c>
      <c r="W565" t="s">
        <v>56</v>
      </c>
      <c r="X565" t="s">
        <v>488</v>
      </c>
      <c r="Y565" t="s">
        <v>391</v>
      </c>
      <c r="Z565" t="s">
        <v>391</v>
      </c>
      <c r="AC565" t="s">
        <v>41</v>
      </c>
      <c r="AD565" t="s">
        <v>42</v>
      </c>
    </row>
    <row r="566" spans="3:30" x14ac:dyDescent="0.25">
      <c r="C566" s="32" t="s">
        <v>104</v>
      </c>
      <c r="D566" s="32" t="s">
        <v>105</v>
      </c>
      <c r="F566">
        <v>1270</v>
      </c>
      <c r="G566" t="s">
        <v>1322</v>
      </c>
      <c r="H566" t="s">
        <v>1352</v>
      </c>
      <c r="I566" t="s">
        <v>1412</v>
      </c>
      <c r="K566" t="s">
        <v>427</v>
      </c>
      <c r="L566" t="s">
        <v>55</v>
      </c>
      <c r="M566" t="s">
        <v>36</v>
      </c>
      <c r="N566" s="8">
        <v>45470</v>
      </c>
      <c r="O566" s="8">
        <v>45869</v>
      </c>
      <c r="P566" s="8">
        <v>45869</v>
      </c>
      <c r="Q566" t="s">
        <v>127</v>
      </c>
      <c r="R566" t="s">
        <v>1358</v>
      </c>
      <c r="S566" t="s">
        <v>1413</v>
      </c>
      <c r="T566" t="s">
        <v>1414</v>
      </c>
      <c r="U566" t="s">
        <v>40</v>
      </c>
      <c r="W566" t="s">
        <v>56</v>
      </c>
      <c r="X566" t="s">
        <v>488</v>
      </c>
      <c r="Y566" t="s">
        <v>1008</v>
      </c>
      <c r="Z566" t="s">
        <v>1008</v>
      </c>
      <c r="AC566" t="s">
        <v>41</v>
      </c>
      <c r="AD566" t="s">
        <v>42</v>
      </c>
    </row>
    <row r="567" spans="3:30" x14ac:dyDescent="0.25">
      <c r="C567" s="32" t="s">
        <v>104</v>
      </c>
      <c r="D567" s="32" t="s">
        <v>79</v>
      </c>
      <c r="E567" s="32" t="s">
        <v>1415</v>
      </c>
      <c r="F567">
        <v>1270</v>
      </c>
      <c r="G567" t="s">
        <v>1322</v>
      </c>
      <c r="H567" t="s">
        <v>1352</v>
      </c>
      <c r="I567" t="s">
        <v>1416</v>
      </c>
      <c r="K567" t="s">
        <v>427</v>
      </c>
      <c r="L567" t="s">
        <v>55</v>
      </c>
      <c r="M567" t="s">
        <v>36</v>
      </c>
      <c r="N567" s="8">
        <v>45470</v>
      </c>
      <c r="O567" s="8">
        <v>46022</v>
      </c>
      <c r="P567" s="8">
        <v>46022</v>
      </c>
      <c r="Q567" t="s">
        <v>47</v>
      </c>
      <c r="R567" t="s">
        <v>483</v>
      </c>
      <c r="W567" t="s">
        <v>1056</v>
      </c>
      <c r="X567" t="s">
        <v>254</v>
      </c>
      <c r="Y567" t="s">
        <v>872</v>
      </c>
      <c r="Z567" t="s">
        <v>872</v>
      </c>
      <c r="AC567" t="s">
        <v>41</v>
      </c>
      <c r="AD567" t="s">
        <v>42</v>
      </c>
    </row>
    <row r="568" spans="3:30" x14ac:dyDescent="0.25">
      <c r="C568" s="32" t="s">
        <v>104</v>
      </c>
      <c r="D568" s="32" t="s">
        <v>79</v>
      </c>
      <c r="E568" s="32" t="s">
        <v>1415</v>
      </c>
      <c r="F568">
        <v>1270</v>
      </c>
      <c r="G568" t="s">
        <v>1322</v>
      </c>
      <c r="H568" t="s">
        <v>1352</v>
      </c>
      <c r="I568" t="s">
        <v>1417</v>
      </c>
      <c r="K568" t="s">
        <v>427</v>
      </c>
      <c r="L568" t="s">
        <v>55</v>
      </c>
      <c r="M568" t="s">
        <v>36</v>
      </c>
      <c r="N568" s="8">
        <v>45470</v>
      </c>
      <c r="O568" s="8">
        <v>45838</v>
      </c>
      <c r="P568" s="8">
        <v>45838</v>
      </c>
      <c r="Q568" t="s">
        <v>47</v>
      </c>
      <c r="R568" t="s">
        <v>1403</v>
      </c>
      <c r="W568" t="s">
        <v>432</v>
      </c>
      <c r="X568" t="s">
        <v>307</v>
      </c>
      <c r="Y568" t="s">
        <v>391</v>
      </c>
      <c r="Z568" t="s">
        <v>391</v>
      </c>
      <c r="AC568" t="s">
        <v>41</v>
      </c>
      <c r="AD568" t="s">
        <v>42</v>
      </c>
    </row>
    <row r="569" spans="3:30" x14ac:dyDescent="0.25">
      <c r="C569" s="32" t="s">
        <v>28</v>
      </c>
      <c r="D569" s="32" t="s">
        <v>79</v>
      </c>
      <c r="E569" s="32" t="s">
        <v>1418</v>
      </c>
      <c r="F569">
        <v>1270</v>
      </c>
      <c r="G569" t="s">
        <v>1322</v>
      </c>
      <c r="H569" t="s">
        <v>1352</v>
      </c>
      <c r="I569" t="s">
        <v>1419</v>
      </c>
      <c r="K569" t="s">
        <v>427</v>
      </c>
      <c r="L569" t="s">
        <v>55</v>
      </c>
      <c r="M569" t="s">
        <v>36</v>
      </c>
      <c r="N569" s="8">
        <v>45470</v>
      </c>
      <c r="O569" s="8">
        <v>45869</v>
      </c>
      <c r="P569" s="8">
        <v>45869</v>
      </c>
      <c r="Q569" t="s">
        <v>47</v>
      </c>
      <c r="R569" t="s">
        <v>1403</v>
      </c>
      <c r="W569" t="s">
        <v>432</v>
      </c>
      <c r="X569" t="s">
        <v>1297</v>
      </c>
      <c r="Y569" t="s">
        <v>1008</v>
      </c>
      <c r="Z569" t="s">
        <v>1008</v>
      </c>
      <c r="AC569" t="s">
        <v>41</v>
      </c>
      <c r="AD569" t="s">
        <v>42</v>
      </c>
    </row>
    <row r="570" spans="3:30" x14ac:dyDescent="0.25">
      <c r="C570" s="32" t="s">
        <v>104</v>
      </c>
      <c r="D570" s="32" t="s">
        <v>105</v>
      </c>
      <c r="F570">
        <v>1270</v>
      </c>
      <c r="G570" t="s">
        <v>1322</v>
      </c>
      <c r="H570" t="s">
        <v>1352</v>
      </c>
      <c r="I570" t="s">
        <v>1420</v>
      </c>
      <c r="K570" t="s">
        <v>427</v>
      </c>
      <c r="L570" t="s">
        <v>55</v>
      </c>
      <c r="M570" t="s">
        <v>36</v>
      </c>
      <c r="N570" s="8">
        <v>45470</v>
      </c>
      <c r="O570" s="8">
        <v>45869</v>
      </c>
      <c r="P570" s="8">
        <v>45869</v>
      </c>
      <c r="Q570" t="s">
        <v>47</v>
      </c>
      <c r="R570" t="s">
        <v>483</v>
      </c>
      <c r="W570" t="s">
        <v>1056</v>
      </c>
      <c r="X570" t="s">
        <v>1421</v>
      </c>
      <c r="Y570" t="s">
        <v>1008</v>
      </c>
      <c r="Z570" t="s">
        <v>1008</v>
      </c>
      <c r="AC570" t="s">
        <v>41</v>
      </c>
      <c r="AD570" t="s">
        <v>42</v>
      </c>
    </row>
    <row r="571" spans="3:30" x14ac:dyDescent="0.25">
      <c r="C571" s="32" t="s">
        <v>28</v>
      </c>
      <c r="D571" s="32" t="s">
        <v>749</v>
      </c>
      <c r="E571" s="32" t="s">
        <v>1386</v>
      </c>
      <c r="F571">
        <v>1270</v>
      </c>
      <c r="G571" t="s">
        <v>1322</v>
      </c>
      <c r="H571" t="s">
        <v>1352</v>
      </c>
      <c r="I571" t="s">
        <v>1422</v>
      </c>
      <c r="K571" t="s">
        <v>427</v>
      </c>
      <c r="L571" t="s">
        <v>55</v>
      </c>
      <c r="M571" t="s">
        <v>36</v>
      </c>
      <c r="N571" s="8">
        <v>45470</v>
      </c>
      <c r="O571" s="8">
        <v>46022</v>
      </c>
      <c r="P571" s="8">
        <v>46022</v>
      </c>
      <c r="Q571" t="s">
        <v>127</v>
      </c>
      <c r="R571" t="s">
        <v>1358</v>
      </c>
      <c r="W571" t="s">
        <v>56</v>
      </c>
      <c r="Y571" t="s">
        <v>872</v>
      </c>
      <c r="Z571" t="s">
        <v>872</v>
      </c>
      <c r="AC571" t="s">
        <v>41</v>
      </c>
      <c r="AD571" t="s">
        <v>42</v>
      </c>
    </row>
    <row r="572" spans="3:30" x14ac:dyDescent="0.25">
      <c r="F572">
        <v>1270</v>
      </c>
      <c r="G572" t="s">
        <v>1322</v>
      </c>
      <c r="H572" t="s">
        <v>1352</v>
      </c>
      <c r="I572" t="s">
        <v>1423</v>
      </c>
      <c r="K572" t="s">
        <v>427</v>
      </c>
      <c r="L572" t="s">
        <v>55</v>
      </c>
      <c r="M572" t="s">
        <v>36</v>
      </c>
      <c r="N572" s="8">
        <v>45470</v>
      </c>
      <c r="O572" s="8">
        <v>46022</v>
      </c>
      <c r="P572" s="8">
        <v>46022</v>
      </c>
      <c r="Q572" t="s">
        <v>47</v>
      </c>
      <c r="R572" t="s">
        <v>483</v>
      </c>
      <c r="W572" t="s">
        <v>1056</v>
      </c>
      <c r="X572" t="s">
        <v>313</v>
      </c>
      <c r="Y572" t="s">
        <v>872</v>
      </c>
      <c r="Z572" t="s">
        <v>872</v>
      </c>
      <c r="AC572" t="s">
        <v>41</v>
      </c>
      <c r="AD572" t="s">
        <v>42</v>
      </c>
    </row>
    <row r="573" spans="3:30" x14ac:dyDescent="0.25">
      <c r="C573" s="32" t="s">
        <v>43</v>
      </c>
      <c r="D573" s="32" t="s">
        <v>79</v>
      </c>
      <c r="E573" s="32" t="s">
        <v>1424</v>
      </c>
      <c r="F573">
        <v>1270</v>
      </c>
      <c r="G573" t="s">
        <v>1322</v>
      </c>
      <c r="H573" t="s">
        <v>1352</v>
      </c>
      <c r="I573" t="s">
        <v>1425</v>
      </c>
      <c r="K573" t="s">
        <v>427</v>
      </c>
      <c r="L573" t="s">
        <v>55</v>
      </c>
      <c r="M573" t="s">
        <v>36</v>
      </c>
      <c r="N573" s="8">
        <v>45470</v>
      </c>
      <c r="O573" s="8">
        <v>46022</v>
      </c>
      <c r="P573" s="8">
        <v>46022</v>
      </c>
      <c r="Q573" t="s">
        <v>37</v>
      </c>
      <c r="R573" t="s">
        <v>1358</v>
      </c>
      <c r="S573" t="s">
        <v>1426</v>
      </c>
      <c r="T573" t="s">
        <v>1427</v>
      </c>
      <c r="W573" t="s">
        <v>56</v>
      </c>
      <c r="X573" t="s">
        <v>341</v>
      </c>
      <c r="Y573" t="s">
        <v>872</v>
      </c>
      <c r="Z573" t="s">
        <v>872</v>
      </c>
      <c r="AC573" t="s">
        <v>41</v>
      </c>
      <c r="AD573" t="s">
        <v>42</v>
      </c>
    </row>
    <row r="574" spans="3:30" x14ac:dyDescent="0.25">
      <c r="C574" s="32" t="s">
        <v>795</v>
      </c>
      <c r="D574" s="32" t="s">
        <v>749</v>
      </c>
      <c r="E574" s="32" t="s">
        <v>1428</v>
      </c>
      <c r="F574">
        <v>1270</v>
      </c>
      <c r="G574" t="s">
        <v>1322</v>
      </c>
      <c r="H574" t="s">
        <v>1352</v>
      </c>
      <c r="I574" t="s">
        <v>1429</v>
      </c>
      <c r="K574" t="s">
        <v>427</v>
      </c>
      <c r="L574" t="s">
        <v>55</v>
      </c>
      <c r="M574" t="s">
        <v>36</v>
      </c>
      <c r="N574" s="8">
        <v>45470</v>
      </c>
      <c r="O574" s="8">
        <v>46022</v>
      </c>
      <c r="P574" s="8">
        <v>46022</v>
      </c>
      <c r="Q574" t="s">
        <v>127</v>
      </c>
      <c r="R574" t="s">
        <v>1358</v>
      </c>
      <c r="S574" t="s">
        <v>1430</v>
      </c>
      <c r="T574" t="s">
        <v>1431</v>
      </c>
      <c r="U574" t="s">
        <v>87</v>
      </c>
      <c r="W574" t="s">
        <v>56</v>
      </c>
      <c r="Y574" t="s">
        <v>872</v>
      </c>
      <c r="Z574" t="s">
        <v>872</v>
      </c>
      <c r="AC574" t="s">
        <v>41</v>
      </c>
      <c r="AD574" t="s">
        <v>42</v>
      </c>
    </row>
    <row r="575" spans="3:30" x14ac:dyDescent="0.25">
      <c r="C575" s="32" t="s">
        <v>43</v>
      </c>
      <c r="D575" s="32" t="s">
        <v>79</v>
      </c>
      <c r="E575" s="32" t="s">
        <v>1424</v>
      </c>
      <c r="F575">
        <v>1270</v>
      </c>
      <c r="G575" t="s">
        <v>1322</v>
      </c>
      <c r="H575" t="s">
        <v>1352</v>
      </c>
      <c r="I575" t="s">
        <v>1432</v>
      </c>
      <c r="K575" t="s">
        <v>427</v>
      </c>
      <c r="L575" t="s">
        <v>55</v>
      </c>
      <c r="M575" t="s">
        <v>36</v>
      </c>
      <c r="N575" s="8">
        <v>45470</v>
      </c>
      <c r="O575" s="8">
        <v>46022</v>
      </c>
      <c r="P575" s="8">
        <v>46022</v>
      </c>
      <c r="Q575" t="s">
        <v>37</v>
      </c>
      <c r="R575" t="s">
        <v>1358</v>
      </c>
      <c r="S575" t="s">
        <v>1433</v>
      </c>
      <c r="T575" t="s">
        <v>1434</v>
      </c>
      <c r="W575" t="s">
        <v>56</v>
      </c>
      <c r="X575" t="s">
        <v>492</v>
      </c>
      <c r="Y575" t="s">
        <v>872</v>
      </c>
      <c r="Z575" t="s">
        <v>872</v>
      </c>
      <c r="AC575" t="s">
        <v>41</v>
      </c>
      <c r="AD575" t="s">
        <v>42</v>
      </c>
    </row>
    <row r="576" spans="3:30" x14ac:dyDescent="0.25">
      <c r="C576" s="32" t="s">
        <v>28</v>
      </c>
      <c r="D576" s="32" t="s">
        <v>79</v>
      </c>
      <c r="E576" s="32" t="s">
        <v>1424</v>
      </c>
      <c r="F576">
        <v>1270</v>
      </c>
      <c r="G576" t="s">
        <v>1322</v>
      </c>
      <c r="H576" t="s">
        <v>1352</v>
      </c>
      <c r="I576" t="s">
        <v>1435</v>
      </c>
      <c r="K576" t="s">
        <v>427</v>
      </c>
      <c r="L576" t="s">
        <v>55</v>
      </c>
      <c r="M576" t="s">
        <v>36</v>
      </c>
      <c r="N576" s="8">
        <v>45470</v>
      </c>
      <c r="O576" s="8">
        <v>46022</v>
      </c>
      <c r="P576" s="8">
        <v>46022</v>
      </c>
      <c r="Q576" t="s">
        <v>47</v>
      </c>
      <c r="R576" t="s">
        <v>1403</v>
      </c>
      <c r="W576" t="s">
        <v>432</v>
      </c>
      <c r="X576" t="s">
        <v>505</v>
      </c>
      <c r="Y576" t="s">
        <v>872</v>
      </c>
      <c r="Z576" t="s">
        <v>872</v>
      </c>
      <c r="AC576" t="s">
        <v>41</v>
      </c>
      <c r="AD576" t="s">
        <v>42</v>
      </c>
    </row>
    <row r="577" spans="3:30" x14ac:dyDescent="0.25">
      <c r="C577" s="32" t="s">
        <v>43</v>
      </c>
      <c r="D577" s="32" t="s">
        <v>79</v>
      </c>
      <c r="E577" s="32" t="s">
        <v>1424</v>
      </c>
      <c r="F577">
        <v>1270</v>
      </c>
      <c r="G577" t="s">
        <v>1322</v>
      </c>
      <c r="H577" t="s">
        <v>1352</v>
      </c>
      <c r="I577" t="s">
        <v>1436</v>
      </c>
      <c r="K577" t="s">
        <v>427</v>
      </c>
      <c r="L577" t="s">
        <v>55</v>
      </c>
      <c r="M577" t="s">
        <v>36</v>
      </c>
      <c r="N577" s="8">
        <v>45470</v>
      </c>
      <c r="O577" s="8">
        <v>46022</v>
      </c>
      <c r="P577" s="8">
        <v>46022</v>
      </c>
      <c r="Q577" t="s">
        <v>127</v>
      </c>
      <c r="R577" t="s">
        <v>1358</v>
      </c>
      <c r="S577" t="s">
        <v>1437</v>
      </c>
      <c r="T577" t="s">
        <v>1438</v>
      </c>
      <c r="U577" t="s">
        <v>40</v>
      </c>
      <c r="W577" t="s">
        <v>56</v>
      </c>
      <c r="X577" t="s">
        <v>488</v>
      </c>
      <c r="Y577" t="s">
        <v>872</v>
      </c>
      <c r="Z577" t="s">
        <v>872</v>
      </c>
      <c r="AC577" t="s">
        <v>41</v>
      </c>
      <c r="AD577" t="s">
        <v>42</v>
      </c>
    </row>
    <row r="578" spans="3:30" x14ac:dyDescent="0.25">
      <c r="C578" s="32" t="s">
        <v>28</v>
      </c>
      <c r="D578" s="32" t="s">
        <v>79</v>
      </c>
      <c r="E578" s="32" t="s">
        <v>1424</v>
      </c>
      <c r="F578">
        <v>1270</v>
      </c>
      <c r="G578" t="s">
        <v>1322</v>
      </c>
      <c r="H578" t="s">
        <v>1352</v>
      </c>
      <c r="I578" t="s">
        <v>1439</v>
      </c>
      <c r="K578" t="s">
        <v>427</v>
      </c>
      <c r="L578" t="s">
        <v>55</v>
      </c>
      <c r="M578" t="s">
        <v>36</v>
      </c>
      <c r="N578" s="8">
        <v>45470</v>
      </c>
      <c r="O578" s="8">
        <v>46022</v>
      </c>
      <c r="P578" s="8">
        <v>46022</v>
      </c>
      <c r="Q578" t="s">
        <v>127</v>
      </c>
      <c r="R578" t="s">
        <v>1365</v>
      </c>
      <c r="W578" t="s">
        <v>448</v>
      </c>
      <c r="Y578" t="s">
        <v>872</v>
      </c>
      <c r="Z578" t="s">
        <v>872</v>
      </c>
      <c r="AC578" t="s">
        <v>41</v>
      </c>
      <c r="AD578" t="s">
        <v>42</v>
      </c>
    </row>
    <row r="579" spans="3:30" x14ac:dyDescent="0.25">
      <c r="C579" s="32" t="s">
        <v>28</v>
      </c>
      <c r="D579" s="32" t="s">
        <v>79</v>
      </c>
      <c r="E579" s="32" t="s">
        <v>1424</v>
      </c>
      <c r="F579">
        <v>1270</v>
      </c>
      <c r="G579" t="s">
        <v>1322</v>
      </c>
      <c r="H579" t="s">
        <v>1352</v>
      </c>
      <c r="I579" t="s">
        <v>1440</v>
      </c>
      <c r="K579" t="s">
        <v>427</v>
      </c>
      <c r="L579" t="s">
        <v>55</v>
      </c>
      <c r="M579" t="s">
        <v>36</v>
      </c>
      <c r="N579" s="8">
        <v>45470</v>
      </c>
      <c r="O579" s="8">
        <v>46022</v>
      </c>
      <c r="P579" s="8">
        <v>46022</v>
      </c>
      <c r="Q579" t="s">
        <v>47</v>
      </c>
      <c r="R579" t="s">
        <v>483</v>
      </c>
      <c r="W579" t="s">
        <v>1056</v>
      </c>
      <c r="X579" t="s">
        <v>953</v>
      </c>
      <c r="Y579" t="s">
        <v>872</v>
      </c>
      <c r="Z579" t="s">
        <v>872</v>
      </c>
      <c r="AC579" t="s">
        <v>41</v>
      </c>
      <c r="AD579" t="s">
        <v>42</v>
      </c>
    </row>
    <row r="580" spans="3:30" x14ac:dyDescent="0.25">
      <c r="C580" s="32" t="s">
        <v>28</v>
      </c>
      <c r="D580" s="32" t="s">
        <v>79</v>
      </c>
      <c r="E580" s="32" t="s">
        <v>1424</v>
      </c>
      <c r="F580">
        <v>1270</v>
      </c>
      <c r="G580" t="s">
        <v>1322</v>
      </c>
      <c r="H580" t="s">
        <v>1352</v>
      </c>
      <c r="I580" t="s">
        <v>1441</v>
      </c>
      <c r="K580" t="s">
        <v>427</v>
      </c>
      <c r="L580" t="s">
        <v>55</v>
      </c>
      <c r="M580" t="s">
        <v>36</v>
      </c>
      <c r="N580" s="8">
        <v>45470</v>
      </c>
      <c r="O580" s="8">
        <v>45869</v>
      </c>
      <c r="P580" s="8">
        <v>45869</v>
      </c>
      <c r="Q580" t="s">
        <v>47</v>
      </c>
      <c r="R580" t="s">
        <v>1403</v>
      </c>
      <c r="W580" t="s">
        <v>432</v>
      </c>
      <c r="X580" t="s">
        <v>399</v>
      </c>
      <c r="Y580" t="s">
        <v>1008</v>
      </c>
      <c r="Z580" t="s">
        <v>1008</v>
      </c>
      <c r="AC580" t="s">
        <v>41</v>
      </c>
      <c r="AD580" t="s">
        <v>42</v>
      </c>
    </row>
    <row r="581" spans="3:30" x14ac:dyDescent="0.25">
      <c r="C581" s="32" t="s">
        <v>28</v>
      </c>
      <c r="D581" s="32" t="s">
        <v>79</v>
      </c>
      <c r="E581" s="32" t="s">
        <v>1424</v>
      </c>
      <c r="F581">
        <v>1270</v>
      </c>
      <c r="G581" t="s">
        <v>1322</v>
      </c>
      <c r="H581" t="s">
        <v>1352</v>
      </c>
      <c r="I581" t="s">
        <v>1442</v>
      </c>
      <c r="K581" t="s">
        <v>427</v>
      </c>
      <c r="L581" t="s">
        <v>55</v>
      </c>
      <c r="M581" t="s">
        <v>36</v>
      </c>
      <c r="N581" s="8">
        <v>45470</v>
      </c>
      <c r="O581" s="8">
        <v>46022</v>
      </c>
      <c r="P581" s="8">
        <v>46022</v>
      </c>
      <c r="Q581" t="s">
        <v>127</v>
      </c>
      <c r="R581" t="s">
        <v>1358</v>
      </c>
      <c r="W581" t="s">
        <v>56</v>
      </c>
      <c r="Y581" t="s">
        <v>872</v>
      </c>
      <c r="Z581" t="s">
        <v>872</v>
      </c>
      <c r="AC581" t="s">
        <v>41</v>
      </c>
      <c r="AD581" t="s">
        <v>42</v>
      </c>
    </row>
    <row r="582" spans="3:30" x14ac:dyDescent="0.25">
      <c r="C582" s="32" t="s">
        <v>28</v>
      </c>
      <c r="D582" s="32" t="s">
        <v>79</v>
      </c>
      <c r="E582" s="32" t="s">
        <v>1424</v>
      </c>
      <c r="F582">
        <v>1270</v>
      </c>
      <c r="G582" t="s">
        <v>1322</v>
      </c>
      <c r="H582" t="s">
        <v>1352</v>
      </c>
      <c r="I582" t="s">
        <v>1443</v>
      </c>
      <c r="K582" t="s">
        <v>427</v>
      </c>
      <c r="L582" t="s">
        <v>55</v>
      </c>
      <c r="M582" t="s">
        <v>36</v>
      </c>
      <c r="N582" s="8">
        <v>45470</v>
      </c>
      <c r="O582" s="8">
        <v>45838</v>
      </c>
      <c r="P582" s="8">
        <v>45838</v>
      </c>
      <c r="Q582" t="s">
        <v>47</v>
      </c>
      <c r="R582" t="s">
        <v>483</v>
      </c>
      <c r="W582" t="s">
        <v>1056</v>
      </c>
      <c r="X582" t="s">
        <v>254</v>
      </c>
      <c r="Y582" t="s">
        <v>391</v>
      </c>
      <c r="Z582" t="s">
        <v>391</v>
      </c>
      <c r="AC582" t="s">
        <v>41</v>
      </c>
      <c r="AD582" t="s">
        <v>42</v>
      </c>
    </row>
    <row r="583" spans="3:30" x14ac:dyDescent="0.25">
      <c r="C583" s="32" t="s">
        <v>43</v>
      </c>
      <c r="D583" s="32" t="s">
        <v>79</v>
      </c>
      <c r="E583" s="32" t="s">
        <v>1424</v>
      </c>
      <c r="F583">
        <v>1270</v>
      </c>
      <c r="G583" t="s">
        <v>1322</v>
      </c>
      <c r="H583" t="s">
        <v>1352</v>
      </c>
      <c r="I583" t="s">
        <v>1444</v>
      </c>
      <c r="K583" t="s">
        <v>427</v>
      </c>
      <c r="L583" t="s">
        <v>55</v>
      </c>
      <c r="M583" t="s">
        <v>36</v>
      </c>
      <c r="N583" s="8">
        <v>45470</v>
      </c>
      <c r="O583" s="8">
        <v>46022</v>
      </c>
      <c r="P583" s="8">
        <v>46022</v>
      </c>
      <c r="Q583" t="s">
        <v>127</v>
      </c>
      <c r="R583" t="s">
        <v>1358</v>
      </c>
      <c r="S583" t="s">
        <v>1445</v>
      </c>
      <c r="T583" t="s">
        <v>1446</v>
      </c>
      <c r="W583" t="s">
        <v>56</v>
      </c>
      <c r="X583" t="s">
        <v>39</v>
      </c>
      <c r="Y583" t="s">
        <v>872</v>
      </c>
      <c r="Z583" t="s">
        <v>872</v>
      </c>
      <c r="AC583" t="s">
        <v>41</v>
      </c>
      <c r="AD583" t="s">
        <v>42</v>
      </c>
    </row>
    <row r="584" spans="3:30" x14ac:dyDescent="0.25">
      <c r="C584" s="32" t="s">
        <v>28</v>
      </c>
      <c r="D584" s="32" t="s">
        <v>79</v>
      </c>
      <c r="E584" s="32" t="s">
        <v>1424</v>
      </c>
      <c r="F584">
        <v>1270</v>
      </c>
      <c r="G584" t="s">
        <v>1322</v>
      </c>
      <c r="H584" t="s">
        <v>1352</v>
      </c>
      <c r="I584" t="s">
        <v>1447</v>
      </c>
      <c r="K584" t="s">
        <v>427</v>
      </c>
      <c r="L584" t="s">
        <v>55</v>
      </c>
      <c r="M584" t="s">
        <v>36</v>
      </c>
      <c r="N584" s="8">
        <v>45470</v>
      </c>
      <c r="O584" s="8">
        <v>45838</v>
      </c>
      <c r="P584" s="8">
        <v>45838</v>
      </c>
      <c r="Q584" t="s">
        <v>47</v>
      </c>
      <c r="R584" t="s">
        <v>483</v>
      </c>
      <c r="W584" t="s">
        <v>1056</v>
      </c>
      <c r="X584" t="s">
        <v>1421</v>
      </c>
      <c r="Y584" t="s">
        <v>391</v>
      </c>
      <c r="Z584" t="s">
        <v>391</v>
      </c>
      <c r="AC584" t="s">
        <v>41</v>
      </c>
      <c r="AD584" t="s">
        <v>42</v>
      </c>
    </row>
    <row r="585" spans="3:30" x14ac:dyDescent="0.25">
      <c r="C585" s="32" t="s">
        <v>43</v>
      </c>
      <c r="D585" s="32" t="s">
        <v>79</v>
      </c>
      <c r="E585" s="32" t="s">
        <v>1424</v>
      </c>
      <c r="F585">
        <v>1270</v>
      </c>
      <c r="G585" t="s">
        <v>1322</v>
      </c>
      <c r="H585" t="s">
        <v>1352</v>
      </c>
      <c r="I585" t="s">
        <v>1448</v>
      </c>
      <c r="K585" t="s">
        <v>427</v>
      </c>
      <c r="L585" t="s">
        <v>55</v>
      </c>
      <c r="M585" t="s">
        <v>36</v>
      </c>
      <c r="N585" s="8">
        <v>45470</v>
      </c>
      <c r="O585" s="8"/>
      <c r="P585" s="8"/>
      <c r="Q585" t="s">
        <v>127</v>
      </c>
      <c r="R585" t="s">
        <v>1358</v>
      </c>
      <c r="S585" t="s">
        <v>1449</v>
      </c>
      <c r="T585" t="s">
        <v>1450</v>
      </c>
      <c r="W585" t="s">
        <v>56</v>
      </c>
      <c r="X585" t="s">
        <v>492</v>
      </c>
      <c r="AC585" t="s">
        <v>41</v>
      </c>
      <c r="AD585" t="s">
        <v>42</v>
      </c>
    </row>
    <row r="586" spans="3:30" x14ac:dyDescent="0.25">
      <c r="C586" s="32" t="s">
        <v>28</v>
      </c>
      <c r="D586" s="32" t="s">
        <v>79</v>
      </c>
      <c r="E586" s="32" t="s">
        <v>1424</v>
      </c>
      <c r="F586">
        <v>1270</v>
      </c>
      <c r="G586" t="s">
        <v>1322</v>
      </c>
      <c r="H586" t="s">
        <v>1352</v>
      </c>
      <c r="I586" t="s">
        <v>1451</v>
      </c>
      <c r="K586" t="s">
        <v>427</v>
      </c>
      <c r="L586" t="s">
        <v>55</v>
      </c>
      <c r="M586" t="s">
        <v>36</v>
      </c>
      <c r="N586" s="8">
        <v>45470</v>
      </c>
      <c r="O586" s="8">
        <v>46022</v>
      </c>
      <c r="P586" s="8">
        <v>46022</v>
      </c>
      <c r="Q586" t="s">
        <v>127</v>
      </c>
      <c r="R586" t="s">
        <v>1358</v>
      </c>
      <c r="W586" t="s">
        <v>56</v>
      </c>
      <c r="Y586" t="s">
        <v>872</v>
      </c>
      <c r="Z586" t="s">
        <v>872</v>
      </c>
      <c r="AC586" t="s">
        <v>41</v>
      </c>
      <c r="AD586" t="s">
        <v>42</v>
      </c>
    </row>
    <row r="587" spans="3:30" x14ac:dyDescent="0.25">
      <c r="C587" s="32" t="s">
        <v>43</v>
      </c>
      <c r="D587" s="32" t="s">
        <v>79</v>
      </c>
      <c r="E587" s="32" t="s">
        <v>1424</v>
      </c>
      <c r="F587">
        <v>1270</v>
      </c>
      <c r="G587" t="s">
        <v>1322</v>
      </c>
      <c r="H587" t="s">
        <v>1352</v>
      </c>
      <c r="I587" t="s">
        <v>1452</v>
      </c>
      <c r="K587" t="s">
        <v>427</v>
      </c>
      <c r="L587" t="s">
        <v>55</v>
      </c>
      <c r="M587" t="s">
        <v>36</v>
      </c>
      <c r="N587" s="8">
        <v>45470</v>
      </c>
      <c r="O587" s="8">
        <v>46022</v>
      </c>
      <c r="P587" s="8">
        <v>46022</v>
      </c>
      <c r="Q587" t="s">
        <v>127</v>
      </c>
      <c r="R587" t="s">
        <v>1358</v>
      </c>
      <c r="S587" t="s">
        <v>1453</v>
      </c>
      <c r="T587" t="s">
        <v>1454</v>
      </c>
      <c r="W587" t="s">
        <v>56</v>
      </c>
      <c r="X587" t="s">
        <v>341</v>
      </c>
      <c r="Y587" t="s">
        <v>872</v>
      </c>
      <c r="Z587" t="s">
        <v>872</v>
      </c>
      <c r="AC587" t="s">
        <v>41</v>
      </c>
      <c r="AD587" t="s">
        <v>42</v>
      </c>
    </row>
    <row r="588" spans="3:30" x14ac:dyDescent="0.25">
      <c r="C588" s="32" t="s">
        <v>43</v>
      </c>
      <c r="D588" s="32" t="s">
        <v>79</v>
      </c>
      <c r="E588" s="48" t="s">
        <v>1424</v>
      </c>
      <c r="F588">
        <v>1270</v>
      </c>
      <c r="G588" t="s">
        <v>1322</v>
      </c>
      <c r="H588" t="s">
        <v>1352</v>
      </c>
      <c r="I588" t="s">
        <v>1455</v>
      </c>
      <c r="K588" t="s">
        <v>427</v>
      </c>
      <c r="L588" t="s">
        <v>55</v>
      </c>
      <c r="M588" t="s">
        <v>36</v>
      </c>
      <c r="N588" s="8">
        <v>45470</v>
      </c>
      <c r="O588" s="8">
        <v>46022</v>
      </c>
      <c r="P588" s="8">
        <v>46022</v>
      </c>
      <c r="Q588" t="s">
        <v>127</v>
      </c>
      <c r="R588" t="s">
        <v>1358</v>
      </c>
      <c r="S588" t="s">
        <v>1456</v>
      </c>
      <c r="T588" t="s">
        <v>1457</v>
      </c>
      <c r="W588" t="s">
        <v>56</v>
      </c>
      <c r="X588" t="s">
        <v>492</v>
      </c>
      <c r="Y588" t="s">
        <v>872</v>
      </c>
      <c r="Z588" t="s">
        <v>872</v>
      </c>
      <c r="AC588" t="s">
        <v>41</v>
      </c>
      <c r="AD588" t="s">
        <v>42</v>
      </c>
    </row>
    <row r="589" spans="3:30" x14ac:dyDescent="0.25">
      <c r="C589" s="32" t="s">
        <v>28</v>
      </c>
      <c r="D589" s="32" t="s">
        <v>79</v>
      </c>
      <c r="E589" s="32" t="s">
        <v>1424</v>
      </c>
      <c r="F589">
        <v>1270</v>
      </c>
      <c r="G589" t="s">
        <v>1322</v>
      </c>
      <c r="H589" t="s">
        <v>1352</v>
      </c>
      <c r="I589" t="s">
        <v>1458</v>
      </c>
      <c r="K589" t="s">
        <v>427</v>
      </c>
      <c r="L589" t="s">
        <v>55</v>
      </c>
      <c r="M589" t="s">
        <v>36</v>
      </c>
      <c r="N589" s="8">
        <v>45470</v>
      </c>
      <c r="O589" s="8">
        <v>46022</v>
      </c>
      <c r="P589" s="8">
        <v>46022</v>
      </c>
      <c r="Q589" t="s">
        <v>47</v>
      </c>
      <c r="R589" t="s">
        <v>483</v>
      </c>
      <c r="W589" t="s">
        <v>1056</v>
      </c>
      <c r="X589" t="s">
        <v>378</v>
      </c>
      <c r="Y589" t="s">
        <v>872</v>
      </c>
      <c r="Z589" t="s">
        <v>872</v>
      </c>
      <c r="AC589" t="s">
        <v>41</v>
      </c>
      <c r="AD589" t="s">
        <v>42</v>
      </c>
    </row>
    <row r="590" spans="3:30" x14ac:dyDescent="0.25">
      <c r="C590" s="32" t="s">
        <v>28</v>
      </c>
      <c r="D590" s="32" t="s">
        <v>79</v>
      </c>
      <c r="E590" s="32" t="s">
        <v>1424</v>
      </c>
      <c r="F590">
        <v>1270</v>
      </c>
      <c r="G590" t="s">
        <v>1322</v>
      </c>
      <c r="H590" t="s">
        <v>1352</v>
      </c>
      <c r="I590" t="s">
        <v>1459</v>
      </c>
      <c r="K590" t="s">
        <v>427</v>
      </c>
      <c r="L590" t="s">
        <v>55</v>
      </c>
      <c r="M590" t="s">
        <v>36</v>
      </c>
      <c r="N590" s="8">
        <v>45470</v>
      </c>
      <c r="O590" s="8">
        <v>46022</v>
      </c>
      <c r="P590" s="8">
        <v>46022</v>
      </c>
      <c r="Q590" t="s">
        <v>47</v>
      </c>
      <c r="Y590" t="s">
        <v>872</v>
      </c>
      <c r="Z590" t="s">
        <v>872</v>
      </c>
      <c r="AC590" t="s">
        <v>41</v>
      </c>
      <c r="AD590" t="s">
        <v>42</v>
      </c>
    </row>
    <row r="591" spans="3:30" x14ac:dyDescent="0.25">
      <c r="C591" s="32" t="s">
        <v>28</v>
      </c>
      <c r="D591" s="32" t="s">
        <v>79</v>
      </c>
      <c r="E591" s="32" t="s">
        <v>1424</v>
      </c>
      <c r="F591">
        <v>1270</v>
      </c>
      <c r="G591" t="s">
        <v>1322</v>
      </c>
      <c r="H591" t="s">
        <v>1352</v>
      </c>
      <c r="I591" t="s">
        <v>1460</v>
      </c>
      <c r="K591" t="s">
        <v>427</v>
      </c>
      <c r="L591" t="s">
        <v>55</v>
      </c>
      <c r="M591" t="s">
        <v>36</v>
      </c>
      <c r="N591" s="8">
        <v>45470</v>
      </c>
      <c r="O591" s="8">
        <v>46022</v>
      </c>
      <c r="P591" s="8">
        <v>46022</v>
      </c>
      <c r="Q591" t="s">
        <v>127</v>
      </c>
      <c r="R591" t="s">
        <v>1358</v>
      </c>
      <c r="W591" t="s">
        <v>56</v>
      </c>
      <c r="Y591" t="s">
        <v>872</v>
      </c>
      <c r="Z591" t="s">
        <v>872</v>
      </c>
      <c r="AC591" t="s">
        <v>41</v>
      </c>
      <c r="AD591" t="s">
        <v>42</v>
      </c>
    </row>
    <row r="592" spans="3:30" x14ac:dyDescent="0.25">
      <c r="C592" s="32" t="s">
        <v>28</v>
      </c>
      <c r="D592" s="32" t="s">
        <v>79</v>
      </c>
      <c r="E592" s="32" t="s">
        <v>1424</v>
      </c>
      <c r="F592">
        <v>1270</v>
      </c>
      <c r="G592" t="s">
        <v>1322</v>
      </c>
      <c r="H592" t="s">
        <v>1352</v>
      </c>
      <c r="I592" t="s">
        <v>1461</v>
      </c>
      <c r="K592" t="s">
        <v>427</v>
      </c>
      <c r="L592" t="s">
        <v>55</v>
      </c>
      <c r="M592" t="s">
        <v>36</v>
      </c>
      <c r="N592" s="8">
        <v>45470</v>
      </c>
      <c r="O592" s="8">
        <v>46022</v>
      </c>
      <c r="P592" s="8">
        <v>46022</v>
      </c>
      <c r="Q592" t="s">
        <v>127</v>
      </c>
      <c r="R592" t="s">
        <v>1358</v>
      </c>
      <c r="W592" t="s">
        <v>56</v>
      </c>
      <c r="Y592" t="s">
        <v>872</v>
      </c>
      <c r="Z592" t="s">
        <v>872</v>
      </c>
      <c r="AC592" t="s">
        <v>41</v>
      </c>
      <c r="AD592" t="s">
        <v>42</v>
      </c>
    </row>
    <row r="593" spans="3:30" x14ac:dyDescent="0.25">
      <c r="C593" s="32" t="s">
        <v>43</v>
      </c>
      <c r="D593" s="32" t="s">
        <v>79</v>
      </c>
      <c r="E593" s="32" t="s">
        <v>1424</v>
      </c>
      <c r="F593">
        <v>1270</v>
      </c>
      <c r="G593" t="s">
        <v>1322</v>
      </c>
      <c r="H593" t="s">
        <v>1352</v>
      </c>
      <c r="I593" t="s">
        <v>1462</v>
      </c>
      <c r="K593" t="s">
        <v>427</v>
      </c>
      <c r="L593" t="s">
        <v>55</v>
      </c>
      <c r="M593" t="s">
        <v>36</v>
      </c>
      <c r="N593" s="8">
        <v>45470</v>
      </c>
      <c r="O593" s="8">
        <v>46022</v>
      </c>
      <c r="P593" s="8">
        <v>46022</v>
      </c>
      <c r="Q593" t="s">
        <v>127</v>
      </c>
      <c r="R593" t="s">
        <v>1358</v>
      </c>
      <c r="S593" t="s">
        <v>1463</v>
      </c>
      <c r="T593" t="s">
        <v>1464</v>
      </c>
      <c r="W593" t="s">
        <v>56</v>
      </c>
      <c r="X593" t="s">
        <v>59</v>
      </c>
      <c r="Y593" t="s">
        <v>872</v>
      </c>
      <c r="Z593" t="s">
        <v>872</v>
      </c>
      <c r="AC593" t="s">
        <v>41</v>
      </c>
      <c r="AD593" t="s">
        <v>42</v>
      </c>
    </row>
    <row r="594" spans="3:30" x14ac:dyDescent="0.25">
      <c r="C594" s="32" t="s">
        <v>43</v>
      </c>
      <c r="D594" s="32" t="s">
        <v>79</v>
      </c>
      <c r="E594" s="32" t="s">
        <v>1424</v>
      </c>
      <c r="F594">
        <v>1270</v>
      </c>
      <c r="G594" t="s">
        <v>1322</v>
      </c>
      <c r="H594" t="s">
        <v>1352</v>
      </c>
      <c r="I594" t="s">
        <v>1465</v>
      </c>
      <c r="K594" t="s">
        <v>427</v>
      </c>
      <c r="L594" t="s">
        <v>55</v>
      </c>
      <c r="M594" t="s">
        <v>36</v>
      </c>
      <c r="N594" s="8">
        <v>45470</v>
      </c>
      <c r="O594" s="8">
        <v>46022</v>
      </c>
      <c r="P594" s="8">
        <v>46022</v>
      </c>
      <c r="Q594" t="s">
        <v>127</v>
      </c>
      <c r="R594" t="s">
        <v>1358</v>
      </c>
      <c r="S594" t="s">
        <v>1466</v>
      </c>
      <c r="T594" t="s">
        <v>1467</v>
      </c>
      <c r="U594" t="s">
        <v>40</v>
      </c>
      <c r="W594" t="s">
        <v>56</v>
      </c>
      <c r="X594" t="s">
        <v>488</v>
      </c>
      <c r="Y594" t="s">
        <v>872</v>
      </c>
      <c r="Z594" t="s">
        <v>872</v>
      </c>
      <c r="AC594" t="s">
        <v>41</v>
      </c>
      <c r="AD594" t="s">
        <v>42</v>
      </c>
    </row>
    <row r="595" spans="3:30" x14ac:dyDescent="0.25">
      <c r="C595" s="32" t="s">
        <v>71</v>
      </c>
      <c r="D595" s="32" t="s">
        <v>44</v>
      </c>
      <c r="E595" s="32" t="s">
        <v>1468</v>
      </c>
      <c r="F595">
        <v>-528</v>
      </c>
      <c r="G595" t="s">
        <v>1469</v>
      </c>
      <c r="H595" t="s">
        <v>1470</v>
      </c>
      <c r="I595" t="s">
        <v>1471</v>
      </c>
      <c r="J595" t="s">
        <v>1472</v>
      </c>
      <c r="K595" t="s">
        <v>229</v>
      </c>
      <c r="L595" t="s">
        <v>35</v>
      </c>
      <c r="M595" t="s">
        <v>276</v>
      </c>
      <c r="N595" s="8">
        <v>45554</v>
      </c>
      <c r="O595" s="8">
        <v>45814</v>
      </c>
      <c r="P595" s="8"/>
      <c r="Q595" t="s">
        <v>64</v>
      </c>
      <c r="W595" t="s">
        <v>1473</v>
      </c>
      <c r="Z595" t="s">
        <v>86</v>
      </c>
      <c r="AA595" t="s">
        <v>86</v>
      </c>
      <c r="AC595" t="s">
        <v>64</v>
      </c>
      <c r="AD595" t="s">
        <v>231</v>
      </c>
    </row>
    <row r="596" spans="3:30" x14ac:dyDescent="0.25">
      <c r="C596" s="32" t="s">
        <v>206</v>
      </c>
      <c r="D596" s="32" t="s">
        <v>72</v>
      </c>
      <c r="E596" s="32" t="s">
        <v>1474</v>
      </c>
      <c r="F596">
        <v>1750</v>
      </c>
      <c r="G596" t="s">
        <v>1475</v>
      </c>
      <c r="H596" t="s">
        <v>1476</v>
      </c>
      <c r="I596" t="s">
        <v>1477</v>
      </c>
      <c r="K596" t="s">
        <v>204</v>
      </c>
      <c r="L596" t="s">
        <v>35</v>
      </c>
      <c r="M596" t="s">
        <v>36</v>
      </c>
      <c r="N596" s="8">
        <v>45721</v>
      </c>
      <c r="O596" s="8">
        <v>45849</v>
      </c>
      <c r="P596" s="8">
        <v>45849</v>
      </c>
      <c r="Q596" t="s">
        <v>127</v>
      </c>
      <c r="R596" t="s">
        <v>1007</v>
      </c>
      <c r="X596" t="s">
        <v>1335</v>
      </c>
      <c r="Y596" t="s">
        <v>255</v>
      </c>
      <c r="Z596" t="s">
        <v>255</v>
      </c>
      <c r="AC596" t="s">
        <v>41</v>
      </c>
      <c r="AD596" t="s">
        <v>42</v>
      </c>
    </row>
    <row r="597" spans="3:30" x14ac:dyDescent="0.25">
      <c r="C597" s="32" t="s">
        <v>206</v>
      </c>
      <c r="D597" s="32" t="s">
        <v>72</v>
      </c>
      <c r="E597" s="32" t="s">
        <v>1474</v>
      </c>
      <c r="F597">
        <v>1815</v>
      </c>
      <c r="G597" t="s">
        <v>1475</v>
      </c>
      <c r="H597" t="s">
        <v>1478</v>
      </c>
      <c r="I597" t="s">
        <v>1479</v>
      </c>
      <c r="K597" t="s">
        <v>204</v>
      </c>
      <c r="L597" t="s">
        <v>35</v>
      </c>
      <c r="M597" t="s">
        <v>36</v>
      </c>
      <c r="N597" s="8">
        <v>45722</v>
      </c>
      <c r="O597" s="8">
        <v>45898</v>
      </c>
      <c r="P597" s="8">
        <v>45898</v>
      </c>
      <c r="Q597" t="s">
        <v>37</v>
      </c>
      <c r="Y597" t="s">
        <v>128</v>
      </c>
      <c r="Z597" t="s">
        <v>128</v>
      </c>
      <c r="AC597" t="s">
        <v>41</v>
      </c>
      <c r="AD597" t="s">
        <v>42</v>
      </c>
    </row>
    <row r="598" spans="3:30" x14ac:dyDescent="0.25">
      <c r="C598" s="32" t="s">
        <v>206</v>
      </c>
      <c r="D598" s="32" t="s">
        <v>72</v>
      </c>
      <c r="E598" s="32" t="s">
        <v>1474</v>
      </c>
      <c r="F598">
        <v>850</v>
      </c>
      <c r="G598" t="s">
        <v>1475</v>
      </c>
      <c r="H598" t="s">
        <v>1478</v>
      </c>
      <c r="I598" t="s">
        <v>1480</v>
      </c>
      <c r="K598" t="s">
        <v>204</v>
      </c>
      <c r="L598" t="s">
        <v>35</v>
      </c>
      <c r="M598" t="s">
        <v>36</v>
      </c>
      <c r="N598" s="8">
        <v>45722</v>
      </c>
      <c r="O598" s="8">
        <v>45863</v>
      </c>
      <c r="P598" s="8">
        <v>45863</v>
      </c>
      <c r="Q598" t="s">
        <v>47</v>
      </c>
      <c r="Y598" t="s">
        <v>475</v>
      </c>
      <c r="Z598" t="s">
        <v>475</v>
      </c>
      <c r="AB598" t="s">
        <v>1481</v>
      </c>
      <c r="AC598" t="s">
        <v>41</v>
      </c>
      <c r="AD598" t="s">
        <v>42</v>
      </c>
    </row>
    <row r="599" spans="3:30" x14ac:dyDescent="0.25">
      <c r="C599" s="32" t="s">
        <v>206</v>
      </c>
      <c r="D599" s="32" t="s">
        <v>72</v>
      </c>
      <c r="E599" s="32" t="s">
        <v>1474</v>
      </c>
      <c r="F599">
        <v>800</v>
      </c>
      <c r="G599" t="s">
        <v>1475</v>
      </c>
      <c r="H599" t="s">
        <v>1478</v>
      </c>
      <c r="I599" t="s">
        <v>1482</v>
      </c>
      <c r="K599" t="s">
        <v>204</v>
      </c>
      <c r="L599" t="s">
        <v>35</v>
      </c>
      <c r="M599" t="s">
        <v>36</v>
      </c>
      <c r="N599" s="8">
        <v>45722</v>
      </c>
      <c r="O599" s="8">
        <v>45863</v>
      </c>
      <c r="P599" s="8">
        <v>45863</v>
      </c>
      <c r="Q599" t="s">
        <v>47</v>
      </c>
      <c r="Y599" t="s">
        <v>475</v>
      </c>
      <c r="Z599" t="s">
        <v>475</v>
      </c>
      <c r="AB599" t="s">
        <v>1483</v>
      </c>
      <c r="AC599" t="s">
        <v>41</v>
      </c>
      <c r="AD599" t="s">
        <v>42</v>
      </c>
    </row>
    <row r="600" spans="3:30" x14ac:dyDescent="0.25">
      <c r="C600" s="32" t="s">
        <v>206</v>
      </c>
      <c r="D600" s="32" t="s">
        <v>72</v>
      </c>
      <c r="E600" s="32" t="s">
        <v>1474</v>
      </c>
      <c r="F600">
        <v>850</v>
      </c>
      <c r="G600" t="s">
        <v>1475</v>
      </c>
      <c r="H600" t="s">
        <v>1478</v>
      </c>
      <c r="I600" t="s">
        <v>1484</v>
      </c>
      <c r="K600" t="s">
        <v>204</v>
      </c>
      <c r="L600" t="s">
        <v>35</v>
      </c>
      <c r="M600" t="s">
        <v>36</v>
      </c>
      <c r="N600" s="8">
        <v>45722</v>
      </c>
      <c r="O600" s="8">
        <v>45863</v>
      </c>
      <c r="P600" s="8">
        <v>45863</v>
      </c>
      <c r="Q600" t="s">
        <v>47</v>
      </c>
      <c r="Y600" t="s">
        <v>475</v>
      </c>
      <c r="Z600" t="s">
        <v>475</v>
      </c>
      <c r="AB600" t="s">
        <v>1485</v>
      </c>
      <c r="AC600" t="s">
        <v>41</v>
      </c>
      <c r="AD600" t="s">
        <v>42</v>
      </c>
    </row>
    <row r="601" spans="3:30" x14ac:dyDescent="0.25">
      <c r="C601" s="32" t="s">
        <v>206</v>
      </c>
      <c r="D601" s="32" t="s">
        <v>72</v>
      </c>
      <c r="E601" s="32" t="s">
        <v>1474</v>
      </c>
      <c r="F601">
        <v>800</v>
      </c>
      <c r="G601" t="s">
        <v>1475</v>
      </c>
      <c r="H601" t="s">
        <v>1478</v>
      </c>
      <c r="I601" t="s">
        <v>1486</v>
      </c>
      <c r="K601" t="s">
        <v>204</v>
      </c>
      <c r="L601" t="s">
        <v>35</v>
      </c>
      <c r="M601" t="s">
        <v>36</v>
      </c>
      <c r="N601" s="8">
        <v>45722</v>
      </c>
      <c r="O601" s="8">
        <v>45863</v>
      </c>
      <c r="P601" s="8">
        <v>45863</v>
      </c>
      <c r="Q601" t="s">
        <v>47</v>
      </c>
      <c r="Y601" t="s">
        <v>475</v>
      </c>
      <c r="Z601" t="s">
        <v>475</v>
      </c>
      <c r="AB601" t="s">
        <v>1485</v>
      </c>
      <c r="AC601" t="s">
        <v>41</v>
      </c>
      <c r="AD601" t="s">
        <v>42</v>
      </c>
    </row>
    <row r="602" spans="3:30" x14ac:dyDescent="0.25">
      <c r="C602" s="32" t="s">
        <v>206</v>
      </c>
      <c r="D602" s="32" t="s">
        <v>72</v>
      </c>
      <c r="E602" s="32" t="s">
        <v>1474</v>
      </c>
      <c r="F602">
        <v>850</v>
      </c>
      <c r="G602" t="s">
        <v>1475</v>
      </c>
      <c r="H602" t="s">
        <v>1478</v>
      </c>
      <c r="I602" t="s">
        <v>1487</v>
      </c>
      <c r="K602" t="s">
        <v>204</v>
      </c>
      <c r="L602" t="s">
        <v>35</v>
      </c>
      <c r="M602" t="s">
        <v>36</v>
      </c>
      <c r="N602" s="8">
        <v>45722</v>
      </c>
      <c r="O602" s="8">
        <v>45842</v>
      </c>
      <c r="P602" s="8">
        <v>45842</v>
      </c>
      <c r="Q602" t="s">
        <v>47</v>
      </c>
      <c r="Y602" t="s">
        <v>112</v>
      </c>
      <c r="Z602" t="s">
        <v>112</v>
      </c>
      <c r="AB602" t="s">
        <v>1488</v>
      </c>
      <c r="AC602" t="s">
        <v>41</v>
      </c>
      <c r="AD602" t="s">
        <v>42</v>
      </c>
    </row>
    <row r="603" spans="3:30" x14ac:dyDescent="0.25">
      <c r="C603" s="32" t="s">
        <v>206</v>
      </c>
      <c r="D603" s="32" t="s">
        <v>72</v>
      </c>
      <c r="E603" s="32" t="s">
        <v>1474</v>
      </c>
      <c r="F603">
        <v>800</v>
      </c>
      <c r="G603" t="s">
        <v>1475</v>
      </c>
      <c r="H603" t="s">
        <v>1478</v>
      </c>
      <c r="I603" t="s">
        <v>1489</v>
      </c>
      <c r="K603" t="s">
        <v>204</v>
      </c>
      <c r="L603" t="s">
        <v>35</v>
      </c>
      <c r="M603" t="s">
        <v>36</v>
      </c>
      <c r="N603" s="8">
        <v>45722</v>
      </c>
      <c r="O603" s="8">
        <v>45842</v>
      </c>
      <c r="P603" s="8">
        <v>45842</v>
      </c>
      <c r="Q603" t="s">
        <v>47</v>
      </c>
      <c r="Y603" t="s">
        <v>112</v>
      </c>
      <c r="Z603" t="s">
        <v>112</v>
      </c>
      <c r="AB603" t="s">
        <v>1490</v>
      </c>
      <c r="AC603" t="s">
        <v>41</v>
      </c>
      <c r="AD603" t="s">
        <v>42</v>
      </c>
    </row>
    <row r="604" spans="3:30" x14ac:dyDescent="0.25">
      <c r="C604" s="32" t="s">
        <v>206</v>
      </c>
      <c r="D604" s="32" t="s">
        <v>72</v>
      </c>
      <c r="E604" s="32" t="s">
        <v>1474</v>
      </c>
      <c r="F604">
        <v>850</v>
      </c>
      <c r="G604" t="s">
        <v>1475</v>
      </c>
      <c r="H604" t="s">
        <v>1478</v>
      </c>
      <c r="I604" t="s">
        <v>1491</v>
      </c>
      <c r="K604" t="s">
        <v>204</v>
      </c>
      <c r="L604" t="s">
        <v>35</v>
      </c>
      <c r="M604" t="s">
        <v>36</v>
      </c>
      <c r="N604" s="8">
        <v>45722</v>
      </c>
      <c r="O604" s="8">
        <v>45842</v>
      </c>
      <c r="P604" s="8">
        <v>45842</v>
      </c>
      <c r="Q604" t="s">
        <v>47</v>
      </c>
      <c r="Y604" t="s">
        <v>112</v>
      </c>
      <c r="Z604" t="s">
        <v>112</v>
      </c>
      <c r="AB604" t="s">
        <v>1490</v>
      </c>
      <c r="AC604" t="s">
        <v>41</v>
      </c>
      <c r="AD604" t="s">
        <v>42</v>
      </c>
    </row>
    <row r="605" spans="3:30" x14ac:dyDescent="0.25">
      <c r="C605" s="32" t="s">
        <v>206</v>
      </c>
      <c r="D605" s="32" t="s">
        <v>72</v>
      </c>
      <c r="E605" s="32" t="s">
        <v>1474</v>
      </c>
      <c r="F605">
        <v>800</v>
      </c>
      <c r="G605" t="s">
        <v>1475</v>
      </c>
      <c r="H605" t="s">
        <v>1478</v>
      </c>
      <c r="I605" t="s">
        <v>1492</v>
      </c>
      <c r="K605" t="s">
        <v>204</v>
      </c>
      <c r="L605" t="s">
        <v>35</v>
      </c>
      <c r="M605" t="s">
        <v>36</v>
      </c>
      <c r="N605" s="8">
        <v>45722</v>
      </c>
      <c r="O605" s="8">
        <v>45842</v>
      </c>
      <c r="P605" s="8">
        <v>45842</v>
      </c>
      <c r="Q605" t="s">
        <v>47</v>
      </c>
      <c r="Y605" t="s">
        <v>112</v>
      </c>
      <c r="Z605" t="s">
        <v>112</v>
      </c>
      <c r="AB605" t="s">
        <v>1490</v>
      </c>
      <c r="AC605" t="s">
        <v>41</v>
      </c>
      <c r="AD605" t="s">
        <v>42</v>
      </c>
    </row>
    <row r="606" spans="3:30" x14ac:dyDescent="0.25">
      <c r="C606" s="32" t="s">
        <v>206</v>
      </c>
      <c r="D606" s="32" t="s">
        <v>72</v>
      </c>
      <c r="E606" s="32" t="s">
        <v>1474</v>
      </c>
      <c r="F606">
        <v>850</v>
      </c>
      <c r="G606" t="s">
        <v>1475</v>
      </c>
      <c r="H606" t="s">
        <v>1478</v>
      </c>
      <c r="I606" t="s">
        <v>1493</v>
      </c>
      <c r="K606" t="s">
        <v>204</v>
      </c>
      <c r="L606" t="s">
        <v>35</v>
      </c>
      <c r="M606" t="s">
        <v>36</v>
      </c>
      <c r="N606" s="8">
        <v>45722</v>
      </c>
      <c r="O606" s="8">
        <v>45842</v>
      </c>
      <c r="P606" s="8">
        <v>45842</v>
      </c>
      <c r="Q606" t="s">
        <v>47</v>
      </c>
      <c r="Y606" t="s">
        <v>112</v>
      </c>
      <c r="Z606" t="s">
        <v>112</v>
      </c>
      <c r="AB606" t="s">
        <v>1490</v>
      </c>
      <c r="AC606" t="s">
        <v>41</v>
      </c>
      <c r="AD606" t="s">
        <v>42</v>
      </c>
    </row>
    <row r="607" spans="3:30" x14ac:dyDescent="0.25">
      <c r="C607" s="32" t="s">
        <v>206</v>
      </c>
      <c r="D607" s="32" t="s">
        <v>72</v>
      </c>
      <c r="E607" s="32" t="s">
        <v>1474</v>
      </c>
      <c r="F607">
        <v>800</v>
      </c>
      <c r="G607" t="s">
        <v>1475</v>
      </c>
      <c r="H607" t="s">
        <v>1478</v>
      </c>
      <c r="I607" t="s">
        <v>1494</v>
      </c>
      <c r="K607" t="s">
        <v>204</v>
      </c>
      <c r="L607" t="s">
        <v>35</v>
      </c>
      <c r="M607" t="s">
        <v>36</v>
      </c>
      <c r="N607" s="8">
        <v>45722</v>
      </c>
      <c r="O607" s="8">
        <v>45842</v>
      </c>
      <c r="P607" s="8">
        <v>45842</v>
      </c>
      <c r="Q607" t="s">
        <v>47</v>
      </c>
      <c r="Y607" t="s">
        <v>112</v>
      </c>
      <c r="Z607" t="s">
        <v>112</v>
      </c>
      <c r="AB607" t="s">
        <v>1490</v>
      </c>
      <c r="AC607" t="s">
        <v>41</v>
      </c>
      <c r="AD607" t="s">
        <v>42</v>
      </c>
    </row>
    <row r="608" spans="3:30" x14ac:dyDescent="0.25">
      <c r="C608" s="32" t="s">
        <v>206</v>
      </c>
      <c r="D608" s="32" t="s">
        <v>72</v>
      </c>
      <c r="E608" s="32" t="s">
        <v>1474</v>
      </c>
      <c r="F608">
        <v>850</v>
      </c>
      <c r="G608" t="s">
        <v>1475</v>
      </c>
      <c r="H608" t="s">
        <v>1478</v>
      </c>
      <c r="I608" t="s">
        <v>1495</v>
      </c>
      <c r="K608" t="s">
        <v>204</v>
      </c>
      <c r="L608" t="s">
        <v>35</v>
      </c>
      <c r="M608" t="s">
        <v>36</v>
      </c>
      <c r="N608" s="8">
        <v>45722</v>
      </c>
      <c r="O608" s="8"/>
      <c r="P608" s="8"/>
      <c r="Q608" t="s">
        <v>47</v>
      </c>
      <c r="AC608" t="s">
        <v>41</v>
      </c>
      <c r="AD608" t="s">
        <v>42</v>
      </c>
    </row>
    <row r="609" spans="3:30" x14ac:dyDescent="0.25">
      <c r="C609" s="32" t="s">
        <v>206</v>
      </c>
      <c r="D609" s="32" t="s">
        <v>72</v>
      </c>
      <c r="E609" s="32" t="s">
        <v>1474</v>
      </c>
      <c r="F609">
        <v>800</v>
      </c>
      <c r="G609" t="s">
        <v>1475</v>
      </c>
      <c r="H609" t="s">
        <v>1478</v>
      </c>
      <c r="I609" t="s">
        <v>1496</v>
      </c>
      <c r="K609" t="s">
        <v>204</v>
      </c>
      <c r="L609" t="s">
        <v>35</v>
      </c>
      <c r="M609" t="s">
        <v>36</v>
      </c>
      <c r="N609" s="8">
        <v>45722</v>
      </c>
      <c r="O609" s="8"/>
      <c r="P609" s="8"/>
      <c r="Q609" t="s">
        <v>47</v>
      </c>
      <c r="AC609" t="s">
        <v>41</v>
      </c>
      <c r="AD609" t="s">
        <v>42</v>
      </c>
    </row>
    <row r="610" spans="3:30" x14ac:dyDescent="0.25">
      <c r="C610" s="32" t="s">
        <v>206</v>
      </c>
      <c r="D610" s="32" t="s">
        <v>72</v>
      </c>
      <c r="E610" s="32" t="s">
        <v>1474</v>
      </c>
      <c r="F610">
        <v>850</v>
      </c>
      <c r="G610" t="s">
        <v>1475</v>
      </c>
      <c r="H610" t="s">
        <v>1478</v>
      </c>
      <c r="I610" t="s">
        <v>1497</v>
      </c>
      <c r="K610" t="s">
        <v>204</v>
      </c>
      <c r="L610" t="s">
        <v>35</v>
      </c>
      <c r="M610" t="s">
        <v>36</v>
      </c>
      <c r="N610" s="8">
        <v>45722</v>
      </c>
      <c r="O610" s="8">
        <v>45877</v>
      </c>
      <c r="P610" s="8">
        <v>45877</v>
      </c>
      <c r="Q610" t="s">
        <v>47</v>
      </c>
      <c r="Y610" t="s">
        <v>504</v>
      </c>
      <c r="Z610" t="s">
        <v>504</v>
      </c>
      <c r="AB610" t="s">
        <v>1498</v>
      </c>
      <c r="AC610" t="s">
        <v>41</v>
      </c>
      <c r="AD610" t="s">
        <v>42</v>
      </c>
    </row>
    <row r="611" spans="3:30" x14ac:dyDescent="0.25">
      <c r="C611" s="32" t="s">
        <v>206</v>
      </c>
      <c r="D611" s="32" t="s">
        <v>72</v>
      </c>
      <c r="E611" s="32" t="s">
        <v>1474</v>
      </c>
      <c r="F611">
        <v>800</v>
      </c>
      <c r="G611" t="s">
        <v>1475</v>
      </c>
      <c r="H611" t="s">
        <v>1478</v>
      </c>
      <c r="I611" t="s">
        <v>1499</v>
      </c>
      <c r="K611" t="s">
        <v>204</v>
      </c>
      <c r="L611" t="s">
        <v>35</v>
      </c>
      <c r="M611" t="s">
        <v>36</v>
      </c>
      <c r="N611" s="8">
        <v>45722</v>
      </c>
      <c r="O611" s="8">
        <v>45877</v>
      </c>
      <c r="P611" s="8">
        <v>45877</v>
      </c>
      <c r="Q611" t="s">
        <v>47</v>
      </c>
      <c r="Y611" t="s">
        <v>504</v>
      </c>
      <c r="Z611" t="s">
        <v>504</v>
      </c>
      <c r="AB611" t="s">
        <v>1498</v>
      </c>
      <c r="AC611" t="s">
        <v>41</v>
      </c>
      <c r="AD611" t="s">
        <v>42</v>
      </c>
    </row>
    <row r="612" spans="3:30" x14ac:dyDescent="0.25">
      <c r="C612" s="32" t="s">
        <v>206</v>
      </c>
      <c r="D612" s="32" t="s">
        <v>72</v>
      </c>
      <c r="E612" s="32" t="s">
        <v>1474</v>
      </c>
      <c r="F612">
        <v>850</v>
      </c>
      <c r="G612" t="s">
        <v>1475</v>
      </c>
      <c r="H612" t="s">
        <v>1478</v>
      </c>
      <c r="I612" t="s">
        <v>1500</v>
      </c>
      <c r="K612" t="s">
        <v>204</v>
      </c>
      <c r="L612" t="s">
        <v>35</v>
      </c>
      <c r="M612" t="s">
        <v>36</v>
      </c>
      <c r="N612" s="8">
        <v>45722</v>
      </c>
      <c r="O612" s="8"/>
      <c r="P612" s="8"/>
      <c r="Q612" t="s">
        <v>47</v>
      </c>
      <c r="AC612" t="s">
        <v>41</v>
      </c>
      <c r="AD612" t="s">
        <v>42</v>
      </c>
    </row>
    <row r="613" spans="3:30" x14ac:dyDescent="0.25">
      <c r="C613" s="32" t="s">
        <v>206</v>
      </c>
      <c r="D613" s="32" t="s">
        <v>72</v>
      </c>
      <c r="E613" s="32" t="s">
        <v>1474</v>
      </c>
      <c r="F613">
        <v>800</v>
      </c>
      <c r="G613" t="s">
        <v>1475</v>
      </c>
      <c r="H613" t="s">
        <v>1478</v>
      </c>
      <c r="I613" t="s">
        <v>1501</v>
      </c>
      <c r="K613" t="s">
        <v>204</v>
      </c>
      <c r="L613" t="s">
        <v>35</v>
      </c>
      <c r="M613" t="s">
        <v>36</v>
      </c>
      <c r="N613" s="8">
        <v>45722</v>
      </c>
      <c r="O613" s="8"/>
      <c r="P613" s="8"/>
      <c r="Q613" t="s">
        <v>47</v>
      </c>
      <c r="AC613" t="s">
        <v>41</v>
      </c>
      <c r="AD613" t="s">
        <v>42</v>
      </c>
    </row>
    <row r="614" spans="3:30" x14ac:dyDescent="0.25">
      <c r="C614" s="32" t="s">
        <v>206</v>
      </c>
      <c r="D614" s="32" t="s">
        <v>72</v>
      </c>
      <c r="E614" s="32" t="s">
        <v>1474</v>
      </c>
      <c r="F614">
        <v>850</v>
      </c>
      <c r="G614" t="s">
        <v>1475</v>
      </c>
      <c r="H614" t="s">
        <v>1478</v>
      </c>
      <c r="I614" t="s">
        <v>1502</v>
      </c>
      <c r="K614" t="s">
        <v>204</v>
      </c>
      <c r="L614" t="s">
        <v>35</v>
      </c>
      <c r="M614" t="s">
        <v>36</v>
      </c>
      <c r="N614" s="8">
        <v>45722</v>
      </c>
      <c r="O614" s="8">
        <v>45835</v>
      </c>
      <c r="P614" s="8">
        <v>45835</v>
      </c>
      <c r="Q614" t="s">
        <v>47</v>
      </c>
      <c r="Y614" t="s">
        <v>111</v>
      </c>
      <c r="Z614" t="s">
        <v>111</v>
      </c>
      <c r="AB614" t="s">
        <v>1490</v>
      </c>
      <c r="AC614" t="s">
        <v>41</v>
      </c>
      <c r="AD614" t="s">
        <v>42</v>
      </c>
    </row>
    <row r="615" spans="3:30" x14ac:dyDescent="0.25">
      <c r="C615" s="32" t="s">
        <v>206</v>
      </c>
      <c r="D615" s="32" t="s">
        <v>72</v>
      </c>
      <c r="E615" s="32" t="s">
        <v>1474</v>
      </c>
      <c r="F615">
        <v>800</v>
      </c>
      <c r="G615" t="s">
        <v>1475</v>
      </c>
      <c r="H615" t="s">
        <v>1478</v>
      </c>
      <c r="I615" t="s">
        <v>1503</v>
      </c>
      <c r="K615" t="s">
        <v>204</v>
      </c>
      <c r="L615" t="s">
        <v>35</v>
      </c>
      <c r="M615" t="s">
        <v>36</v>
      </c>
      <c r="N615" s="8">
        <v>45722</v>
      </c>
      <c r="O615" s="8">
        <v>45835</v>
      </c>
      <c r="P615" s="8">
        <v>45835</v>
      </c>
      <c r="Q615" t="s">
        <v>47</v>
      </c>
      <c r="Y615" t="s">
        <v>111</v>
      </c>
      <c r="Z615" t="s">
        <v>111</v>
      </c>
      <c r="AB615" t="s">
        <v>1490</v>
      </c>
      <c r="AC615" t="s">
        <v>41</v>
      </c>
      <c r="AD615" t="s">
        <v>42</v>
      </c>
    </row>
    <row r="616" spans="3:30" x14ac:dyDescent="0.25">
      <c r="C616" s="32" t="s">
        <v>206</v>
      </c>
      <c r="D616" s="32" t="s">
        <v>72</v>
      </c>
      <c r="E616" s="32" t="s">
        <v>1474</v>
      </c>
      <c r="F616">
        <v>850</v>
      </c>
      <c r="G616" t="s">
        <v>1475</v>
      </c>
      <c r="H616" t="s">
        <v>1478</v>
      </c>
      <c r="I616" t="s">
        <v>1504</v>
      </c>
      <c r="K616" t="s">
        <v>204</v>
      </c>
      <c r="L616" t="s">
        <v>35</v>
      </c>
      <c r="M616" t="s">
        <v>36</v>
      </c>
      <c r="N616" s="8">
        <v>45722</v>
      </c>
      <c r="O616" s="8"/>
      <c r="P616" s="8"/>
      <c r="Q616" t="s">
        <v>47</v>
      </c>
      <c r="AC616" t="s">
        <v>41</v>
      </c>
      <c r="AD616" t="s">
        <v>42</v>
      </c>
    </row>
    <row r="617" spans="3:30" x14ac:dyDescent="0.25">
      <c r="C617" s="32" t="s">
        <v>206</v>
      </c>
      <c r="D617" s="32" t="s">
        <v>72</v>
      </c>
      <c r="E617" s="32" t="s">
        <v>1474</v>
      </c>
      <c r="F617">
        <v>800</v>
      </c>
      <c r="G617" t="s">
        <v>1475</v>
      </c>
      <c r="H617" t="s">
        <v>1478</v>
      </c>
      <c r="I617" t="s">
        <v>1505</v>
      </c>
      <c r="K617" t="s">
        <v>204</v>
      </c>
      <c r="L617" t="s">
        <v>35</v>
      </c>
      <c r="M617" t="s">
        <v>36</v>
      </c>
      <c r="N617" s="8">
        <v>45722</v>
      </c>
      <c r="O617" s="8"/>
      <c r="P617" s="8"/>
      <c r="Q617" t="s">
        <v>47</v>
      </c>
      <c r="AC617" t="s">
        <v>41</v>
      </c>
      <c r="AD617" t="s">
        <v>42</v>
      </c>
    </row>
    <row r="618" spans="3:30" x14ac:dyDescent="0.25">
      <c r="C618" s="32" t="s">
        <v>206</v>
      </c>
      <c r="D618" s="32" t="s">
        <v>72</v>
      </c>
      <c r="E618" s="32" t="s">
        <v>1474</v>
      </c>
      <c r="F618">
        <v>850</v>
      </c>
      <c r="G618" t="s">
        <v>1475</v>
      </c>
      <c r="H618" t="s">
        <v>1478</v>
      </c>
      <c r="I618" t="s">
        <v>1506</v>
      </c>
      <c r="K618" t="s">
        <v>204</v>
      </c>
      <c r="L618" t="s">
        <v>35</v>
      </c>
      <c r="M618" t="s">
        <v>36</v>
      </c>
      <c r="N618" s="8">
        <v>45722</v>
      </c>
      <c r="O618" s="8">
        <v>45870</v>
      </c>
      <c r="P618" s="8">
        <v>45870</v>
      </c>
      <c r="Q618" t="s">
        <v>47</v>
      </c>
      <c r="R618" t="s">
        <v>549</v>
      </c>
      <c r="U618" t="s">
        <v>477</v>
      </c>
      <c r="W618" t="s">
        <v>1507</v>
      </c>
      <c r="Y618" t="s">
        <v>477</v>
      </c>
      <c r="Z618" t="s">
        <v>477</v>
      </c>
      <c r="AC618" t="s">
        <v>41</v>
      </c>
      <c r="AD618" t="s">
        <v>42</v>
      </c>
    </row>
    <row r="619" spans="3:30" x14ac:dyDescent="0.25">
      <c r="C619" s="32" t="s">
        <v>206</v>
      </c>
      <c r="D619" s="32" t="s">
        <v>72</v>
      </c>
      <c r="E619" s="32" t="s">
        <v>1474</v>
      </c>
      <c r="F619">
        <v>800</v>
      </c>
      <c r="G619" t="s">
        <v>1475</v>
      </c>
      <c r="H619" t="s">
        <v>1478</v>
      </c>
      <c r="I619" t="s">
        <v>1508</v>
      </c>
      <c r="K619" t="s">
        <v>204</v>
      </c>
      <c r="L619" t="s">
        <v>35</v>
      </c>
      <c r="M619" t="s">
        <v>36</v>
      </c>
      <c r="N619" s="8">
        <v>45722</v>
      </c>
      <c r="O619" s="8">
        <v>45870</v>
      </c>
      <c r="P619" s="8">
        <v>45870</v>
      </c>
      <c r="Q619" t="s">
        <v>47</v>
      </c>
      <c r="R619" t="s">
        <v>549</v>
      </c>
      <c r="U619" t="s">
        <v>477</v>
      </c>
      <c r="W619" t="s">
        <v>1507</v>
      </c>
      <c r="Y619" t="s">
        <v>477</v>
      </c>
      <c r="Z619" t="s">
        <v>477</v>
      </c>
      <c r="AC619" t="s">
        <v>41</v>
      </c>
      <c r="AD619" t="s">
        <v>42</v>
      </c>
    </row>
    <row r="620" spans="3:30" x14ac:dyDescent="0.25">
      <c r="C620" s="32" t="s">
        <v>206</v>
      </c>
      <c r="D620" s="32" t="s">
        <v>72</v>
      </c>
      <c r="E620" s="32" t="s">
        <v>1474</v>
      </c>
      <c r="F620">
        <v>850</v>
      </c>
      <c r="G620" t="s">
        <v>1475</v>
      </c>
      <c r="H620" t="s">
        <v>1478</v>
      </c>
      <c r="I620" t="s">
        <v>1509</v>
      </c>
      <c r="K620" t="s">
        <v>204</v>
      </c>
      <c r="L620" t="s">
        <v>35</v>
      </c>
      <c r="M620" t="s">
        <v>36</v>
      </c>
      <c r="N620" s="8">
        <v>45722</v>
      </c>
      <c r="O620" s="8">
        <v>45863</v>
      </c>
      <c r="P620" s="8">
        <v>45863</v>
      </c>
      <c r="Q620" t="s">
        <v>47</v>
      </c>
      <c r="Y620" t="s">
        <v>475</v>
      </c>
      <c r="Z620" t="s">
        <v>475</v>
      </c>
      <c r="AB620" t="s">
        <v>1510</v>
      </c>
      <c r="AC620" t="s">
        <v>41</v>
      </c>
      <c r="AD620" t="s">
        <v>42</v>
      </c>
    </row>
    <row r="621" spans="3:30" x14ac:dyDescent="0.25">
      <c r="C621" s="32" t="s">
        <v>206</v>
      </c>
      <c r="D621" s="32" t="s">
        <v>72</v>
      </c>
      <c r="E621" s="32" t="s">
        <v>1474</v>
      </c>
      <c r="F621">
        <v>800</v>
      </c>
      <c r="G621" t="s">
        <v>1475</v>
      </c>
      <c r="H621" t="s">
        <v>1478</v>
      </c>
      <c r="I621" t="s">
        <v>1511</v>
      </c>
      <c r="K621" t="s">
        <v>204</v>
      </c>
      <c r="L621" t="s">
        <v>35</v>
      </c>
      <c r="M621" t="s">
        <v>36</v>
      </c>
      <c r="N621" s="8">
        <v>45722</v>
      </c>
      <c r="O621" s="8">
        <v>45863</v>
      </c>
      <c r="P621" s="8">
        <v>45863</v>
      </c>
      <c r="Q621" t="s">
        <v>47</v>
      </c>
      <c r="Y621" t="s">
        <v>475</v>
      </c>
      <c r="Z621" t="s">
        <v>475</v>
      </c>
      <c r="AB621" t="s">
        <v>1510</v>
      </c>
      <c r="AC621" t="s">
        <v>41</v>
      </c>
      <c r="AD621" t="s">
        <v>42</v>
      </c>
    </row>
    <row r="622" spans="3:30" x14ac:dyDescent="0.25">
      <c r="C622" s="32" t="s">
        <v>206</v>
      </c>
      <c r="D622" s="32" t="s">
        <v>72</v>
      </c>
      <c r="E622" s="32" t="s">
        <v>1474</v>
      </c>
      <c r="F622">
        <v>850</v>
      </c>
      <c r="G622" t="s">
        <v>1475</v>
      </c>
      <c r="H622" t="s">
        <v>1478</v>
      </c>
      <c r="I622" t="s">
        <v>1512</v>
      </c>
      <c r="K622" t="s">
        <v>204</v>
      </c>
      <c r="L622" t="s">
        <v>35</v>
      </c>
      <c r="M622" t="s">
        <v>36</v>
      </c>
      <c r="N622" s="8">
        <v>45722</v>
      </c>
      <c r="O622" s="8">
        <v>45856</v>
      </c>
      <c r="P622" s="8">
        <v>45856</v>
      </c>
      <c r="Q622" t="s">
        <v>47</v>
      </c>
      <c r="Y622" t="s">
        <v>476</v>
      </c>
      <c r="Z622" t="s">
        <v>476</v>
      </c>
      <c r="AB622" t="s">
        <v>1510</v>
      </c>
      <c r="AC622" t="s">
        <v>41</v>
      </c>
      <c r="AD622" t="s">
        <v>42</v>
      </c>
    </row>
    <row r="623" spans="3:30" x14ac:dyDescent="0.25">
      <c r="C623" s="32" t="s">
        <v>206</v>
      </c>
      <c r="D623" s="32" t="s">
        <v>72</v>
      </c>
      <c r="E623" s="32" t="s">
        <v>1474</v>
      </c>
      <c r="F623">
        <v>800</v>
      </c>
      <c r="G623" t="s">
        <v>1475</v>
      </c>
      <c r="H623" t="s">
        <v>1478</v>
      </c>
      <c r="I623" t="s">
        <v>1513</v>
      </c>
      <c r="K623" t="s">
        <v>204</v>
      </c>
      <c r="L623" t="s">
        <v>35</v>
      </c>
      <c r="M623" t="s">
        <v>36</v>
      </c>
      <c r="N623" s="8">
        <v>45722</v>
      </c>
      <c r="O623" s="8">
        <v>45856</v>
      </c>
      <c r="P623" s="8">
        <v>45856</v>
      </c>
      <c r="Q623" t="s">
        <v>47</v>
      </c>
      <c r="Y623" t="s">
        <v>476</v>
      </c>
      <c r="Z623" t="s">
        <v>476</v>
      </c>
      <c r="AB623" t="s">
        <v>1510</v>
      </c>
      <c r="AC623" t="s">
        <v>41</v>
      </c>
      <c r="AD623" t="s">
        <v>42</v>
      </c>
    </row>
    <row r="624" spans="3:30" x14ac:dyDescent="0.25">
      <c r="C624" s="32" t="s">
        <v>206</v>
      </c>
      <c r="D624" s="32" t="s">
        <v>72</v>
      </c>
      <c r="E624" s="32" t="s">
        <v>1474</v>
      </c>
      <c r="F624">
        <v>850</v>
      </c>
      <c r="G624" t="s">
        <v>1475</v>
      </c>
      <c r="H624" t="s">
        <v>1478</v>
      </c>
      <c r="I624" t="s">
        <v>1514</v>
      </c>
      <c r="K624" t="s">
        <v>204</v>
      </c>
      <c r="L624" t="s">
        <v>35</v>
      </c>
      <c r="M624" t="s">
        <v>36</v>
      </c>
      <c r="N624" s="8">
        <v>45722</v>
      </c>
      <c r="O624" s="8">
        <v>45828</v>
      </c>
      <c r="P624" s="8">
        <v>45828</v>
      </c>
      <c r="Q624" t="s">
        <v>47</v>
      </c>
      <c r="Y624" t="s">
        <v>57</v>
      </c>
      <c r="Z624" t="s">
        <v>57</v>
      </c>
      <c r="AB624" t="s">
        <v>1483</v>
      </c>
      <c r="AC624" t="s">
        <v>41</v>
      </c>
      <c r="AD624" t="s">
        <v>42</v>
      </c>
    </row>
    <row r="625" spans="3:30" x14ac:dyDescent="0.25">
      <c r="C625" s="32" t="s">
        <v>206</v>
      </c>
      <c r="D625" s="32" t="s">
        <v>72</v>
      </c>
      <c r="E625" s="48" t="s">
        <v>1474</v>
      </c>
      <c r="F625">
        <v>800</v>
      </c>
      <c r="G625" t="s">
        <v>1475</v>
      </c>
      <c r="H625" t="s">
        <v>1478</v>
      </c>
      <c r="I625" t="s">
        <v>1515</v>
      </c>
      <c r="K625" t="s">
        <v>204</v>
      </c>
      <c r="L625" t="s">
        <v>35</v>
      </c>
      <c r="M625" t="s">
        <v>36</v>
      </c>
      <c r="N625" s="8">
        <v>45722</v>
      </c>
      <c r="O625" s="8">
        <v>45828</v>
      </c>
      <c r="P625" s="8">
        <v>45828</v>
      </c>
      <c r="Q625" t="s">
        <v>47</v>
      </c>
      <c r="Y625" t="s">
        <v>57</v>
      </c>
      <c r="Z625" t="s">
        <v>57</v>
      </c>
      <c r="AB625" t="s">
        <v>1483</v>
      </c>
      <c r="AC625" t="s">
        <v>41</v>
      </c>
      <c r="AD625" t="s">
        <v>42</v>
      </c>
    </row>
    <row r="626" spans="3:30" x14ac:dyDescent="0.25">
      <c r="C626" s="32" t="s">
        <v>206</v>
      </c>
      <c r="D626" s="32" t="s">
        <v>72</v>
      </c>
      <c r="E626" s="32" t="s">
        <v>1474</v>
      </c>
      <c r="F626">
        <v>850</v>
      </c>
      <c r="G626" t="s">
        <v>1475</v>
      </c>
      <c r="H626" t="s">
        <v>1478</v>
      </c>
      <c r="I626" t="s">
        <v>1516</v>
      </c>
      <c r="K626" t="s">
        <v>204</v>
      </c>
      <c r="L626" t="s">
        <v>35</v>
      </c>
      <c r="M626" t="s">
        <v>36</v>
      </c>
      <c r="N626" s="8">
        <v>45722</v>
      </c>
      <c r="O626" s="8">
        <v>45842</v>
      </c>
      <c r="P626" s="8">
        <v>45842</v>
      </c>
      <c r="Q626" t="s">
        <v>47</v>
      </c>
      <c r="Y626" t="s">
        <v>112</v>
      </c>
      <c r="Z626" t="s">
        <v>112</v>
      </c>
      <c r="AB626" t="s">
        <v>1485</v>
      </c>
      <c r="AC626" t="s">
        <v>41</v>
      </c>
      <c r="AD626" t="s">
        <v>42</v>
      </c>
    </row>
    <row r="627" spans="3:30" x14ac:dyDescent="0.25">
      <c r="C627" s="32" t="s">
        <v>206</v>
      </c>
      <c r="D627" s="32" t="s">
        <v>72</v>
      </c>
      <c r="E627" s="48" t="s">
        <v>1474</v>
      </c>
      <c r="F627">
        <v>800</v>
      </c>
      <c r="G627" t="s">
        <v>1475</v>
      </c>
      <c r="H627" t="s">
        <v>1478</v>
      </c>
      <c r="I627" t="s">
        <v>1517</v>
      </c>
      <c r="K627" t="s">
        <v>204</v>
      </c>
      <c r="L627" t="s">
        <v>35</v>
      </c>
      <c r="M627" t="s">
        <v>36</v>
      </c>
      <c r="N627" s="8">
        <v>45722</v>
      </c>
      <c r="O627" s="8">
        <v>45842</v>
      </c>
      <c r="P627" s="8">
        <v>45842</v>
      </c>
      <c r="Q627" t="s">
        <v>47</v>
      </c>
      <c r="Y627" t="s">
        <v>112</v>
      </c>
      <c r="Z627" t="s">
        <v>112</v>
      </c>
      <c r="AB627" t="s">
        <v>1490</v>
      </c>
      <c r="AC627" t="s">
        <v>41</v>
      </c>
      <c r="AD627" t="s">
        <v>42</v>
      </c>
    </row>
    <row r="628" spans="3:30" x14ac:dyDescent="0.25">
      <c r="C628" s="32" t="s">
        <v>206</v>
      </c>
      <c r="D628" s="32" t="s">
        <v>72</v>
      </c>
      <c r="E628" s="32" t="s">
        <v>1474</v>
      </c>
      <c r="F628">
        <v>850</v>
      </c>
      <c r="G628" t="s">
        <v>1475</v>
      </c>
      <c r="H628" t="s">
        <v>1478</v>
      </c>
      <c r="I628" t="s">
        <v>1518</v>
      </c>
      <c r="K628" t="s">
        <v>204</v>
      </c>
      <c r="L628" t="s">
        <v>35</v>
      </c>
      <c r="M628" t="s">
        <v>36</v>
      </c>
      <c r="N628" s="8">
        <v>45722</v>
      </c>
      <c r="O628" s="8"/>
      <c r="P628" s="8"/>
      <c r="Q628" t="s">
        <v>47</v>
      </c>
      <c r="AC628" t="s">
        <v>41</v>
      </c>
      <c r="AD628" t="s">
        <v>42</v>
      </c>
    </row>
    <row r="629" spans="3:30" x14ac:dyDescent="0.25">
      <c r="C629" s="32" t="s">
        <v>206</v>
      </c>
      <c r="D629" s="32" t="s">
        <v>72</v>
      </c>
      <c r="E629" s="32" t="s">
        <v>1474</v>
      </c>
      <c r="F629">
        <v>800</v>
      </c>
      <c r="G629" t="s">
        <v>1475</v>
      </c>
      <c r="H629" t="s">
        <v>1478</v>
      </c>
      <c r="I629" t="s">
        <v>1519</v>
      </c>
      <c r="K629" t="s">
        <v>204</v>
      </c>
      <c r="L629" t="s">
        <v>35</v>
      </c>
      <c r="M629" t="s">
        <v>36</v>
      </c>
      <c r="N629" s="8">
        <v>45722</v>
      </c>
      <c r="O629" s="8"/>
      <c r="P629" s="8"/>
      <c r="Q629" t="s">
        <v>47</v>
      </c>
      <c r="AC629" t="s">
        <v>41</v>
      </c>
      <c r="AD629" t="s">
        <v>42</v>
      </c>
    </row>
    <row r="630" spans="3:30" x14ac:dyDescent="0.25">
      <c r="C630" s="32" t="s">
        <v>206</v>
      </c>
      <c r="D630" s="32" t="s">
        <v>72</v>
      </c>
      <c r="E630" s="32" t="s">
        <v>1474</v>
      </c>
      <c r="F630">
        <v>850</v>
      </c>
      <c r="G630" t="s">
        <v>1475</v>
      </c>
      <c r="H630" t="s">
        <v>1478</v>
      </c>
      <c r="I630" t="s">
        <v>1520</v>
      </c>
      <c r="K630" t="s">
        <v>204</v>
      </c>
      <c r="L630" t="s">
        <v>35</v>
      </c>
      <c r="M630" t="s">
        <v>36</v>
      </c>
      <c r="N630" s="8">
        <v>45722</v>
      </c>
      <c r="O630" s="8">
        <v>45856</v>
      </c>
      <c r="P630" s="8">
        <v>45856</v>
      </c>
      <c r="Q630" t="s">
        <v>47</v>
      </c>
      <c r="R630" t="s">
        <v>1007</v>
      </c>
      <c r="Y630" t="s">
        <v>476</v>
      </c>
      <c r="Z630" t="s">
        <v>476</v>
      </c>
      <c r="AC630" t="s">
        <v>41</v>
      </c>
      <c r="AD630" t="s">
        <v>42</v>
      </c>
    </row>
    <row r="631" spans="3:30" x14ac:dyDescent="0.25">
      <c r="C631" s="32" t="s">
        <v>206</v>
      </c>
      <c r="D631" s="32" t="s">
        <v>72</v>
      </c>
      <c r="E631" s="32" t="s">
        <v>1474</v>
      </c>
      <c r="F631">
        <v>800</v>
      </c>
      <c r="G631" t="s">
        <v>1475</v>
      </c>
      <c r="H631" t="s">
        <v>1478</v>
      </c>
      <c r="I631" t="s">
        <v>1521</v>
      </c>
      <c r="K631" t="s">
        <v>204</v>
      </c>
      <c r="L631" t="s">
        <v>35</v>
      </c>
      <c r="M631" t="s">
        <v>36</v>
      </c>
      <c r="N631" s="8">
        <v>45722</v>
      </c>
      <c r="O631" s="8">
        <v>45856</v>
      </c>
      <c r="P631" s="8">
        <v>45856</v>
      </c>
      <c r="Q631" t="s">
        <v>47</v>
      </c>
      <c r="R631" t="s">
        <v>1007</v>
      </c>
      <c r="Y631" t="s">
        <v>476</v>
      </c>
      <c r="Z631" t="s">
        <v>476</v>
      </c>
      <c r="AC631" t="s">
        <v>41</v>
      </c>
      <c r="AD631" t="s">
        <v>42</v>
      </c>
    </row>
    <row r="632" spans="3:30" x14ac:dyDescent="0.25">
      <c r="C632" s="32" t="s">
        <v>206</v>
      </c>
      <c r="D632" s="32" t="s">
        <v>72</v>
      </c>
      <c r="E632" s="32" t="s">
        <v>1474</v>
      </c>
      <c r="F632">
        <v>850</v>
      </c>
      <c r="G632" t="s">
        <v>1475</v>
      </c>
      <c r="H632" t="s">
        <v>1478</v>
      </c>
      <c r="I632" t="s">
        <v>1522</v>
      </c>
      <c r="K632" t="s">
        <v>204</v>
      </c>
      <c r="L632" t="s">
        <v>35</v>
      </c>
      <c r="M632" t="s">
        <v>36</v>
      </c>
      <c r="N632" s="8">
        <v>45722</v>
      </c>
      <c r="O632" s="8">
        <v>45835</v>
      </c>
      <c r="P632" s="8">
        <v>45835</v>
      </c>
      <c r="Q632" t="s">
        <v>47</v>
      </c>
      <c r="R632" t="s">
        <v>549</v>
      </c>
      <c r="U632" t="s">
        <v>111</v>
      </c>
      <c r="W632" t="s">
        <v>989</v>
      </c>
      <c r="Y632" t="s">
        <v>111</v>
      </c>
      <c r="Z632" t="s">
        <v>111</v>
      </c>
      <c r="AC632" t="s">
        <v>41</v>
      </c>
      <c r="AD632" t="s">
        <v>42</v>
      </c>
    </row>
    <row r="633" spans="3:30" x14ac:dyDescent="0.25">
      <c r="C633" s="32" t="s">
        <v>206</v>
      </c>
      <c r="D633" s="32" t="s">
        <v>72</v>
      </c>
      <c r="E633" s="32" t="s">
        <v>1474</v>
      </c>
      <c r="F633">
        <v>800</v>
      </c>
      <c r="G633" t="s">
        <v>1475</v>
      </c>
      <c r="H633" t="s">
        <v>1478</v>
      </c>
      <c r="I633" t="s">
        <v>1523</v>
      </c>
      <c r="K633" t="s">
        <v>204</v>
      </c>
      <c r="L633" t="s">
        <v>35</v>
      </c>
      <c r="M633" t="s">
        <v>36</v>
      </c>
      <c r="N633" s="8">
        <v>45722</v>
      </c>
      <c r="O633" s="8"/>
      <c r="P633" s="8"/>
      <c r="Q633" t="s">
        <v>37</v>
      </c>
      <c r="AC633" t="s">
        <v>41</v>
      </c>
      <c r="AD633" t="s">
        <v>42</v>
      </c>
    </row>
    <row r="634" spans="3:30" x14ac:dyDescent="0.25">
      <c r="C634" s="32" t="s">
        <v>206</v>
      </c>
      <c r="D634" s="32" t="s">
        <v>72</v>
      </c>
      <c r="E634" s="32" t="s">
        <v>1474</v>
      </c>
      <c r="F634">
        <v>850</v>
      </c>
      <c r="G634" t="s">
        <v>1475</v>
      </c>
      <c r="H634" t="s">
        <v>1478</v>
      </c>
      <c r="I634" t="s">
        <v>1524</v>
      </c>
      <c r="K634" t="s">
        <v>204</v>
      </c>
      <c r="L634" t="s">
        <v>35</v>
      </c>
      <c r="M634" t="s">
        <v>36</v>
      </c>
      <c r="N634" s="8">
        <v>45722</v>
      </c>
      <c r="O634" s="8">
        <v>45805</v>
      </c>
      <c r="P634" s="8">
        <v>45805</v>
      </c>
      <c r="Q634" t="s">
        <v>37</v>
      </c>
      <c r="R634" t="s">
        <v>419</v>
      </c>
      <c r="S634" t="s">
        <v>1525</v>
      </c>
      <c r="T634" t="s">
        <v>1526</v>
      </c>
      <c r="U634" t="s">
        <v>489</v>
      </c>
      <c r="W634" t="s">
        <v>460</v>
      </c>
      <c r="X634" t="s">
        <v>1527</v>
      </c>
      <c r="Y634" t="s">
        <v>241</v>
      </c>
      <c r="Z634" t="s">
        <v>241</v>
      </c>
      <c r="AB634" t="s">
        <v>1528</v>
      </c>
      <c r="AC634" t="s">
        <v>41</v>
      </c>
      <c r="AD634" t="s">
        <v>42</v>
      </c>
    </row>
    <row r="635" spans="3:30" x14ac:dyDescent="0.25">
      <c r="C635" s="32" t="s">
        <v>206</v>
      </c>
      <c r="D635" s="32" t="s">
        <v>72</v>
      </c>
      <c r="E635" s="32" t="s">
        <v>1474</v>
      </c>
      <c r="F635">
        <v>800</v>
      </c>
      <c r="G635" t="s">
        <v>1475</v>
      </c>
      <c r="H635" t="s">
        <v>1478</v>
      </c>
      <c r="I635" t="s">
        <v>1529</v>
      </c>
      <c r="K635" t="s">
        <v>204</v>
      </c>
      <c r="L635" t="s">
        <v>35</v>
      </c>
      <c r="M635" t="s">
        <v>36</v>
      </c>
      <c r="N635" s="8">
        <v>45722</v>
      </c>
      <c r="O635" s="8">
        <v>45805</v>
      </c>
      <c r="P635" s="8">
        <v>45805</v>
      </c>
      <c r="Q635" t="s">
        <v>37</v>
      </c>
      <c r="R635" t="s">
        <v>419</v>
      </c>
      <c r="S635" t="s">
        <v>1525</v>
      </c>
      <c r="T635" t="s">
        <v>1526</v>
      </c>
      <c r="U635" t="s">
        <v>489</v>
      </c>
      <c r="W635" t="s">
        <v>460</v>
      </c>
      <c r="X635" t="s">
        <v>1527</v>
      </c>
      <c r="Y635" t="s">
        <v>241</v>
      </c>
      <c r="Z635" t="s">
        <v>241</v>
      </c>
      <c r="AB635" t="s">
        <v>1528</v>
      </c>
      <c r="AC635" t="s">
        <v>41</v>
      </c>
      <c r="AD635" t="s">
        <v>42</v>
      </c>
    </row>
    <row r="636" spans="3:30" x14ac:dyDescent="0.25">
      <c r="C636" s="32" t="s">
        <v>206</v>
      </c>
      <c r="D636" s="32" t="s">
        <v>72</v>
      </c>
      <c r="E636" s="32" t="s">
        <v>1474</v>
      </c>
      <c r="F636">
        <v>850</v>
      </c>
      <c r="G636" t="s">
        <v>1475</v>
      </c>
      <c r="H636" t="s">
        <v>1478</v>
      </c>
      <c r="I636" t="s">
        <v>1530</v>
      </c>
      <c r="K636" t="s">
        <v>204</v>
      </c>
      <c r="L636" t="s">
        <v>35</v>
      </c>
      <c r="M636" t="s">
        <v>36</v>
      </c>
      <c r="N636" s="8">
        <v>45722</v>
      </c>
      <c r="O636" s="8">
        <v>45835</v>
      </c>
      <c r="P636" s="8">
        <v>45835</v>
      </c>
      <c r="Q636" t="s">
        <v>47</v>
      </c>
      <c r="Y636" t="s">
        <v>111</v>
      </c>
      <c r="Z636" t="s">
        <v>111</v>
      </c>
      <c r="AB636" t="s">
        <v>1490</v>
      </c>
      <c r="AC636" t="s">
        <v>41</v>
      </c>
      <c r="AD636" t="s">
        <v>42</v>
      </c>
    </row>
    <row r="637" spans="3:30" x14ac:dyDescent="0.25">
      <c r="C637" s="32" t="s">
        <v>206</v>
      </c>
      <c r="D637" s="32" t="s">
        <v>72</v>
      </c>
      <c r="E637" s="32" t="s">
        <v>1474</v>
      </c>
      <c r="F637">
        <v>800</v>
      </c>
      <c r="G637" t="s">
        <v>1475</v>
      </c>
      <c r="H637" t="s">
        <v>1478</v>
      </c>
      <c r="I637" t="s">
        <v>1531</v>
      </c>
      <c r="K637" t="s">
        <v>204</v>
      </c>
      <c r="L637" t="s">
        <v>35</v>
      </c>
      <c r="M637" t="s">
        <v>36</v>
      </c>
      <c r="N637" s="8">
        <v>45722</v>
      </c>
      <c r="O637" s="8">
        <v>45835</v>
      </c>
      <c r="P637" s="8">
        <v>45835</v>
      </c>
      <c r="Q637" t="s">
        <v>47</v>
      </c>
      <c r="Y637" t="s">
        <v>111</v>
      </c>
      <c r="Z637" t="s">
        <v>111</v>
      </c>
      <c r="AB637" t="s">
        <v>1490</v>
      </c>
      <c r="AC637" t="s">
        <v>41</v>
      </c>
      <c r="AD637" t="s">
        <v>42</v>
      </c>
    </row>
    <row r="638" spans="3:30" x14ac:dyDescent="0.25">
      <c r="C638" s="32" t="s">
        <v>206</v>
      </c>
      <c r="D638" s="32" t="s">
        <v>72</v>
      </c>
      <c r="E638" s="32" t="s">
        <v>1474</v>
      </c>
      <c r="F638">
        <v>850</v>
      </c>
      <c r="G638" t="s">
        <v>1475</v>
      </c>
      <c r="H638" t="s">
        <v>1478</v>
      </c>
      <c r="I638" t="s">
        <v>1532</v>
      </c>
      <c r="K638" t="s">
        <v>204</v>
      </c>
      <c r="L638" t="s">
        <v>35</v>
      </c>
      <c r="M638" t="s">
        <v>36</v>
      </c>
      <c r="N638" s="8">
        <v>45722</v>
      </c>
      <c r="O638" s="8">
        <v>45835</v>
      </c>
      <c r="P638" s="8">
        <v>45835</v>
      </c>
      <c r="Q638" t="s">
        <v>127</v>
      </c>
      <c r="R638" t="s">
        <v>419</v>
      </c>
      <c r="S638" t="s">
        <v>1533</v>
      </c>
      <c r="T638" t="s">
        <v>1534</v>
      </c>
      <c r="U638" t="s">
        <v>57</v>
      </c>
      <c r="W638" t="s">
        <v>40</v>
      </c>
      <c r="Y638" t="s">
        <v>111</v>
      </c>
      <c r="Z638" t="s">
        <v>111</v>
      </c>
      <c r="AB638" t="s">
        <v>542</v>
      </c>
      <c r="AC638" t="s">
        <v>41</v>
      </c>
      <c r="AD638" t="s">
        <v>42</v>
      </c>
    </row>
    <row r="639" spans="3:30" x14ac:dyDescent="0.25">
      <c r="C639" s="32" t="s">
        <v>206</v>
      </c>
      <c r="D639" s="32" t="s">
        <v>72</v>
      </c>
      <c r="E639" s="32" t="s">
        <v>1474</v>
      </c>
      <c r="F639">
        <v>800</v>
      </c>
      <c r="G639" t="s">
        <v>1475</v>
      </c>
      <c r="H639" t="s">
        <v>1478</v>
      </c>
      <c r="I639" t="s">
        <v>1535</v>
      </c>
      <c r="K639" t="s">
        <v>204</v>
      </c>
      <c r="L639" t="s">
        <v>35</v>
      </c>
      <c r="M639" t="s">
        <v>36</v>
      </c>
      <c r="N639" s="8">
        <v>45722</v>
      </c>
      <c r="O639" s="8">
        <v>45835</v>
      </c>
      <c r="P639" s="8">
        <v>45835</v>
      </c>
      <c r="Q639" t="s">
        <v>37</v>
      </c>
      <c r="R639" t="s">
        <v>419</v>
      </c>
      <c r="S639" t="s">
        <v>1533</v>
      </c>
      <c r="T639" t="s">
        <v>1536</v>
      </c>
      <c r="U639" t="s">
        <v>57</v>
      </c>
      <c r="W639" t="s">
        <v>40</v>
      </c>
      <c r="Y639" t="s">
        <v>111</v>
      </c>
      <c r="Z639" t="s">
        <v>111</v>
      </c>
      <c r="AB639" t="s">
        <v>542</v>
      </c>
      <c r="AC639" t="s">
        <v>41</v>
      </c>
      <c r="AD639" t="s">
        <v>42</v>
      </c>
    </row>
    <row r="640" spans="3:30" x14ac:dyDescent="0.25">
      <c r="C640" s="32" t="s">
        <v>206</v>
      </c>
      <c r="D640" s="32" t="s">
        <v>72</v>
      </c>
      <c r="E640" s="32" t="s">
        <v>1474</v>
      </c>
      <c r="F640">
        <v>850</v>
      </c>
      <c r="G640" t="s">
        <v>1475</v>
      </c>
      <c r="H640" t="s">
        <v>1478</v>
      </c>
      <c r="I640" t="s">
        <v>1537</v>
      </c>
      <c r="K640" t="s">
        <v>204</v>
      </c>
      <c r="L640" t="s">
        <v>35</v>
      </c>
      <c r="M640" t="s">
        <v>36</v>
      </c>
      <c r="N640" s="8">
        <v>45722</v>
      </c>
      <c r="O640" s="8">
        <v>45835</v>
      </c>
      <c r="P640" s="8">
        <v>45835</v>
      </c>
      <c r="Q640" t="s">
        <v>47</v>
      </c>
      <c r="Y640" t="s">
        <v>111</v>
      </c>
      <c r="Z640" t="s">
        <v>111</v>
      </c>
      <c r="AB640" t="s">
        <v>1490</v>
      </c>
      <c r="AC640" t="s">
        <v>41</v>
      </c>
      <c r="AD640" t="s">
        <v>42</v>
      </c>
    </row>
    <row r="641" spans="3:30" x14ac:dyDescent="0.25">
      <c r="C641" s="32" t="s">
        <v>206</v>
      </c>
      <c r="D641" s="32" t="s">
        <v>72</v>
      </c>
      <c r="E641" s="32" t="s">
        <v>1474</v>
      </c>
      <c r="F641">
        <v>800</v>
      </c>
      <c r="G641" t="s">
        <v>1475</v>
      </c>
      <c r="H641" t="s">
        <v>1478</v>
      </c>
      <c r="I641" t="s">
        <v>1538</v>
      </c>
      <c r="K641" t="s">
        <v>204</v>
      </c>
      <c r="L641" t="s">
        <v>35</v>
      </c>
      <c r="M641" t="s">
        <v>36</v>
      </c>
      <c r="N641" s="8">
        <v>45722</v>
      </c>
      <c r="O641" s="8">
        <v>45835</v>
      </c>
      <c r="P641" s="8">
        <v>45835</v>
      </c>
      <c r="Q641" t="s">
        <v>47</v>
      </c>
      <c r="Y641" t="s">
        <v>111</v>
      </c>
      <c r="Z641" t="s">
        <v>111</v>
      </c>
      <c r="AB641" t="s">
        <v>1490</v>
      </c>
      <c r="AC641" t="s">
        <v>41</v>
      </c>
      <c r="AD641" t="s">
        <v>42</v>
      </c>
    </row>
    <row r="642" spans="3:30" x14ac:dyDescent="0.25">
      <c r="C642" s="32" t="s">
        <v>206</v>
      </c>
      <c r="D642" s="32" t="s">
        <v>72</v>
      </c>
      <c r="E642" s="32" t="s">
        <v>1474</v>
      </c>
      <c r="F642">
        <v>850</v>
      </c>
      <c r="G642" t="s">
        <v>1475</v>
      </c>
      <c r="H642" t="s">
        <v>1478</v>
      </c>
      <c r="I642" t="s">
        <v>1539</v>
      </c>
      <c r="K642" t="s">
        <v>204</v>
      </c>
      <c r="L642" t="s">
        <v>35</v>
      </c>
      <c r="M642" t="s">
        <v>36</v>
      </c>
      <c r="N642" s="8">
        <v>45722</v>
      </c>
      <c r="O642" s="8">
        <v>45835</v>
      </c>
      <c r="P642" s="8">
        <v>45835</v>
      </c>
      <c r="Q642" t="s">
        <v>47</v>
      </c>
      <c r="Y642" t="s">
        <v>111</v>
      </c>
      <c r="Z642" t="s">
        <v>111</v>
      </c>
      <c r="AB642" t="s">
        <v>1498</v>
      </c>
      <c r="AC642" t="s">
        <v>41</v>
      </c>
      <c r="AD642" t="s">
        <v>42</v>
      </c>
    </row>
    <row r="643" spans="3:30" x14ac:dyDescent="0.25">
      <c r="C643" s="32" t="s">
        <v>206</v>
      </c>
      <c r="D643" s="32" t="s">
        <v>72</v>
      </c>
      <c r="E643" s="32" t="s">
        <v>1474</v>
      </c>
      <c r="F643">
        <v>800</v>
      </c>
      <c r="G643" t="s">
        <v>1475</v>
      </c>
      <c r="H643" t="s">
        <v>1478</v>
      </c>
      <c r="I643" t="s">
        <v>1540</v>
      </c>
      <c r="K643" t="s">
        <v>204</v>
      </c>
      <c r="L643" t="s">
        <v>35</v>
      </c>
      <c r="M643" t="s">
        <v>36</v>
      </c>
      <c r="N643" s="8">
        <v>45722</v>
      </c>
      <c r="O643" s="8">
        <v>45835</v>
      </c>
      <c r="P643" s="8">
        <v>45835</v>
      </c>
      <c r="Q643" t="s">
        <v>47</v>
      </c>
      <c r="Y643" t="s">
        <v>111</v>
      </c>
      <c r="Z643" t="s">
        <v>111</v>
      </c>
      <c r="AB643" t="s">
        <v>1498</v>
      </c>
      <c r="AC643" t="s">
        <v>41</v>
      </c>
      <c r="AD643" t="s">
        <v>42</v>
      </c>
    </row>
    <row r="644" spans="3:30" x14ac:dyDescent="0.25">
      <c r="C644" s="32" t="s">
        <v>206</v>
      </c>
      <c r="D644" s="32" t="s">
        <v>72</v>
      </c>
      <c r="E644" s="32" t="s">
        <v>1474</v>
      </c>
      <c r="F644">
        <v>800</v>
      </c>
      <c r="G644" t="s">
        <v>1475</v>
      </c>
      <c r="H644" t="s">
        <v>1478</v>
      </c>
      <c r="I644" t="s">
        <v>1541</v>
      </c>
      <c r="K644" t="s">
        <v>204</v>
      </c>
      <c r="L644" t="s">
        <v>35</v>
      </c>
      <c r="M644" t="s">
        <v>36</v>
      </c>
      <c r="N644" s="8">
        <v>45722</v>
      </c>
      <c r="O644" s="8">
        <v>45805</v>
      </c>
      <c r="P644" s="8">
        <v>45805</v>
      </c>
      <c r="Q644" t="s">
        <v>37</v>
      </c>
      <c r="R644" t="s">
        <v>85</v>
      </c>
      <c r="S644" t="s">
        <v>1542</v>
      </c>
      <c r="T644" t="s">
        <v>1543</v>
      </c>
      <c r="U644" t="s">
        <v>398</v>
      </c>
      <c r="W644" t="s">
        <v>460</v>
      </c>
      <c r="X644" t="s">
        <v>489</v>
      </c>
      <c r="Y644" t="s">
        <v>241</v>
      </c>
      <c r="Z644" t="s">
        <v>241</v>
      </c>
      <c r="AB644" t="s">
        <v>1544</v>
      </c>
      <c r="AC644" t="s">
        <v>41</v>
      </c>
      <c r="AD644" t="s">
        <v>42</v>
      </c>
    </row>
    <row r="645" spans="3:30" x14ac:dyDescent="0.25">
      <c r="C645" s="32" t="s">
        <v>206</v>
      </c>
      <c r="D645" s="32" t="s">
        <v>72</v>
      </c>
      <c r="E645" s="32" t="s">
        <v>1474</v>
      </c>
      <c r="F645">
        <v>850</v>
      </c>
      <c r="G645" t="s">
        <v>1475</v>
      </c>
      <c r="H645" t="s">
        <v>1478</v>
      </c>
      <c r="I645" t="s">
        <v>1545</v>
      </c>
      <c r="K645" t="s">
        <v>204</v>
      </c>
      <c r="L645" t="s">
        <v>35</v>
      </c>
      <c r="M645" t="s">
        <v>36</v>
      </c>
      <c r="N645" s="8">
        <v>45722</v>
      </c>
      <c r="O645" s="8">
        <v>45828</v>
      </c>
      <c r="P645" s="8">
        <v>45828</v>
      </c>
      <c r="Q645" t="s">
        <v>47</v>
      </c>
      <c r="Y645" t="s">
        <v>57</v>
      </c>
      <c r="Z645" t="s">
        <v>57</v>
      </c>
      <c r="AB645" t="s">
        <v>1483</v>
      </c>
      <c r="AC645" t="s">
        <v>41</v>
      </c>
      <c r="AD645" t="s">
        <v>42</v>
      </c>
    </row>
    <row r="646" spans="3:30" x14ac:dyDescent="0.25">
      <c r="C646" s="32" t="s">
        <v>206</v>
      </c>
      <c r="D646" s="32" t="s">
        <v>72</v>
      </c>
      <c r="E646" s="32" t="s">
        <v>1474</v>
      </c>
      <c r="F646">
        <v>800</v>
      </c>
      <c r="G646" t="s">
        <v>1475</v>
      </c>
      <c r="H646" t="s">
        <v>1478</v>
      </c>
      <c r="I646" t="s">
        <v>1546</v>
      </c>
      <c r="K646" t="s">
        <v>204</v>
      </c>
      <c r="L646" t="s">
        <v>35</v>
      </c>
      <c r="M646" t="s">
        <v>36</v>
      </c>
      <c r="N646" s="8">
        <v>45722</v>
      </c>
      <c r="O646" s="8">
        <v>45828</v>
      </c>
      <c r="P646" s="8">
        <v>45828</v>
      </c>
      <c r="Q646" t="s">
        <v>47</v>
      </c>
      <c r="Y646" t="s">
        <v>57</v>
      </c>
      <c r="Z646" t="s">
        <v>57</v>
      </c>
      <c r="AB646" t="s">
        <v>1483</v>
      </c>
      <c r="AC646" t="s">
        <v>41</v>
      </c>
      <c r="AD646" t="s">
        <v>42</v>
      </c>
    </row>
    <row r="647" spans="3:30" x14ac:dyDescent="0.25">
      <c r="C647" s="32" t="s">
        <v>206</v>
      </c>
      <c r="D647" s="32" t="s">
        <v>72</v>
      </c>
      <c r="E647" s="32" t="s">
        <v>1474</v>
      </c>
      <c r="F647">
        <v>850</v>
      </c>
      <c r="G647" t="s">
        <v>1475</v>
      </c>
      <c r="H647" t="s">
        <v>1478</v>
      </c>
      <c r="I647" t="s">
        <v>1547</v>
      </c>
      <c r="K647" t="s">
        <v>204</v>
      </c>
      <c r="L647" t="s">
        <v>35</v>
      </c>
      <c r="M647" t="s">
        <v>36</v>
      </c>
      <c r="N647" s="8">
        <v>45722</v>
      </c>
      <c r="O647" s="8">
        <v>45805</v>
      </c>
      <c r="P647" s="8">
        <v>45805</v>
      </c>
      <c r="Q647" t="s">
        <v>127</v>
      </c>
      <c r="R647" t="s">
        <v>419</v>
      </c>
      <c r="S647" t="s">
        <v>1548</v>
      </c>
      <c r="T647" t="s">
        <v>1549</v>
      </c>
      <c r="U647" t="s">
        <v>39</v>
      </c>
      <c r="W647" t="s">
        <v>460</v>
      </c>
      <c r="X647" t="s">
        <v>307</v>
      </c>
      <c r="Y647" t="s">
        <v>241</v>
      </c>
      <c r="Z647" t="s">
        <v>241</v>
      </c>
      <c r="AB647" t="s">
        <v>1550</v>
      </c>
      <c r="AC647" t="s">
        <v>41</v>
      </c>
      <c r="AD647" t="s">
        <v>42</v>
      </c>
    </row>
    <row r="648" spans="3:30" x14ac:dyDescent="0.25">
      <c r="C648" s="32" t="s">
        <v>206</v>
      </c>
      <c r="D648" s="32" t="s">
        <v>72</v>
      </c>
      <c r="E648" s="32" t="s">
        <v>1474</v>
      </c>
      <c r="F648">
        <v>800</v>
      </c>
      <c r="G648" t="s">
        <v>1475</v>
      </c>
      <c r="H648" t="s">
        <v>1478</v>
      </c>
      <c r="I648" t="s">
        <v>1551</v>
      </c>
      <c r="K648" t="s">
        <v>204</v>
      </c>
      <c r="L648" t="s">
        <v>35</v>
      </c>
      <c r="M648" t="s">
        <v>36</v>
      </c>
      <c r="N648" s="8">
        <v>45722</v>
      </c>
      <c r="O648" s="8">
        <v>45805</v>
      </c>
      <c r="P648" s="8">
        <v>45805</v>
      </c>
      <c r="Q648" t="s">
        <v>37</v>
      </c>
      <c r="R648" t="s">
        <v>419</v>
      </c>
      <c r="S648" t="s">
        <v>1552</v>
      </c>
      <c r="T648" t="s">
        <v>1553</v>
      </c>
      <c r="U648" t="s">
        <v>39</v>
      </c>
      <c r="W648" t="s">
        <v>460</v>
      </c>
      <c r="X648" t="s">
        <v>307</v>
      </c>
      <c r="Y648" t="s">
        <v>241</v>
      </c>
      <c r="Z648" t="s">
        <v>241</v>
      </c>
      <c r="AB648" t="s">
        <v>1550</v>
      </c>
      <c r="AC648" t="s">
        <v>41</v>
      </c>
      <c r="AD648" t="s">
        <v>42</v>
      </c>
    </row>
    <row r="649" spans="3:30" x14ac:dyDescent="0.25">
      <c r="C649" s="32" t="s">
        <v>206</v>
      </c>
      <c r="D649" s="32" t="s">
        <v>72</v>
      </c>
      <c r="E649" s="32" t="s">
        <v>1474</v>
      </c>
      <c r="F649">
        <v>850</v>
      </c>
      <c r="G649" t="s">
        <v>1475</v>
      </c>
      <c r="H649" t="s">
        <v>1478</v>
      </c>
      <c r="I649" t="s">
        <v>1554</v>
      </c>
      <c r="K649" t="s">
        <v>204</v>
      </c>
      <c r="L649" t="s">
        <v>35</v>
      </c>
      <c r="M649" t="s">
        <v>36</v>
      </c>
      <c r="N649" s="8">
        <v>45722</v>
      </c>
      <c r="O649" s="8">
        <v>45828</v>
      </c>
      <c r="P649" s="8">
        <v>45828</v>
      </c>
      <c r="Q649" t="s">
        <v>47</v>
      </c>
      <c r="Y649" t="s">
        <v>57</v>
      </c>
      <c r="Z649" t="s">
        <v>57</v>
      </c>
      <c r="AB649" t="s">
        <v>1483</v>
      </c>
      <c r="AC649" t="s">
        <v>41</v>
      </c>
      <c r="AD649" t="s">
        <v>42</v>
      </c>
    </row>
    <row r="650" spans="3:30" x14ac:dyDescent="0.25">
      <c r="C650" s="32" t="s">
        <v>206</v>
      </c>
      <c r="D650" s="32" t="s">
        <v>72</v>
      </c>
      <c r="E650" s="32" t="s">
        <v>1474</v>
      </c>
      <c r="F650">
        <v>800</v>
      </c>
      <c r="G650" t="s">
        <v>1475</v>
      </c>
      <c r="H650" t="s">
        <v>1478</v>
      </c>
      <c r="I650" t="s">
        <v>1555</v>
      </c>
      <c r="K650" t="s">
        <v>204</v>
      </c>
      <c r="L650" t="s">
        <v>35</v>
      </c>
      <c r="M650" t="s">
        <v>36</v>
      </c>
      <c r="N650" s="8">
        <v>45722</v>
      </c>
      <c r="O650" s="8">
        <v>45828</v>
      </c>
      <c r="P650" s="8">
        <v>45828</v>
      </c>
      <c r="Q650" t="s">
        <v>47</v>
      </c>
      <c r="Y650" t="s">
        <v>57</v>
      </c>
      <c r="Z650" t="s">
        <v>57</v>
      </c>
      <c r="AB650" t="s">
        <v>1483</v>
      </c>
      <c r="AC650" t="s">
        <v>41</v>
      </c>
      <c r="AD650" t="s">
        <v>42</v>
      </c>
    </row>
    <row r="651" spans="3:30" x14ac:dyDescent="0.25">
      <c r="C651" s="32" t="s">
        <v>206</v>
      </c>
      <c r="D651" s="32" t="s">
        <v>72</v>
      </c>
      <c r="E651" s="32" t="s">
        <v>1474</v>
      </c>
      <c r="F651">
        <v>850</v>
      </c>
      <c r="G651" t="s">
        <v>1475</v>
      </c>
      <c r="H651" t="s">
        <v>1478</v>
      </c>
      <c r="I651" t="s">
        <v>1556</v>
      </c>
      <c r="K651" t="s">
        <v>204</v>
      </c>
      <c r="L651" t="s">
        <v>35</v>
      </c>
      <c r="M651" t="s">
        <v>36</v>
      </c>
      <c r="N651" s="8">
        <v>45722</v>
      </c>
      <c r="O651" s="8">
        <v>45849</v>
      </c>
      <c r="P651" s="8">
        <v>45849</v>
      </c>
      <c r="Q651" t="s">
        <v>47</v>
      </c>
      <c r="Y651" t="s">
        <v>255</v>
      </c>
      <c r="Z651" t="s">
        <v>255</v>
      </c>
      <c r="AB651" t="s">
        <v>1485</v>
      </c>
      <c r="AC651" t="s">
        <v>41</v>
      </c>
      <c r="AD651" t="s">
        <v>42</v>
      </c>
    </row>
    <row r="652" spans="3:30" x14ac:dyDescent="0.25">
      <c r="C652" s="32" t="s">
        <v>206</v>
      </c>
      <c r="D652" s="32" t="s">
        <v>72</v>
      </c>
      <c r="E652" s="32" t="s">
        <v>1474</v>
      </c>
      <c r="F652">
        <v>800</v>
      </c>
      <c r="G652" t="s">
        <v>1475</v>
      </c>
      <c r="H652" t="s">
        <v>1478</v>
      </c>
      <c r="I652" t="s">
        <v>1557</v>
      </c>
      <c r="K652" t="s">
        <v>204</v>
      </c>
      <c r="L652" t="s">
        <v>35</v>
      </c>
      <c r="M652" t="s">
        <v>36</v>
      </c>
      <c r="N652" s="8">
        <v>45722</v>
      </c>
      <c r="O652" s="8">
        <v>45849</v>
      </c>
      <c r="P652" s="8">
        <v>45849</v>
      </c>
      <c r="Q652" t="s">
        <v>47</v>
      </c>
      <c r="Y652" t="s">
        <v>255</v>
      </c>
      <c r="Z652" t="s">
        <v>255</v>
      </c>
      <c r="AB652" t="s">
        <v>1485</v>
      </c>
      <c r="AC652" t="s">
        <v>41</v>
      </c>
      <c r="AD652" t="s">
        <v>42</v>
      </c>
    </row>
    <row r="653" spans="3:30" x14ac:dyDescent="0.25">
      <c r="C653" s="32" t="s">
        <v>206</v>
      </c>
      <c r="D653" s="32" t="s">
        <v>72</v>
      </c>
      <c r="E653" s="32" t="s">
        <v>1474</v>
      </c>
      <c r="F653">
        <v>850</v>
      </c>
      <c r="G653" t="s">
        <v>1475</v>
      </c>
      <c r="H653" t="s">
        <v>1478</v>
      </c>
      <c r="I653" t="s">
        <v>1558</v>
      </c>
      <c r="K653" t="s">
        <v>204</v>
      </c>
      <c r="L653" t="s">
        <v>35</v>
      </c>
      <c r="M653" t="s">
        <v>36</v>
      </c>
      <c r="N653" s="8">
        <v>45722</v>
      </c>
      <c r="O653" s="8">
        <v>45870</v>
      </c>
      <c r="P653" s="8">
        <v>45870</v>
      </c>
      <c r="Q653" t="s">
        <v>47</v>
      </c>
      <c r="Y653" t="s">
        <v>477</v>
      </c>
      <c r="Z653" t="s">
        <v>477</v>
      </c>
      <c r="AB653" t="s">
        <v>1498</v>
      </c>
      <c r="AC653" t="s">
        <v>41</v>
      </c>
      <c r="AD653" t="s">
        <v>42</v>
      </c>
    </row>
    <row r="654" spans="3:30" x14ac:dyDescent="0.25">
      <c r="C654" s="32" t="s">
        <v>206</v>
      </c>
      <c r="D654" s="32" t="s">
        <v>72</v>
      </c>
      <c r="E654" s="32" t="s">
        <v>1474</v>
      </c>
      <c r="F654">
        <v>800</v>
      </c>
      <c r="G654" t="s">
        <v>1475</v>
      </c>
      <c r="H654" t="s">
        <v>1478</v>
      </c>
      <c r="I654" t="s">
        <v>1559</v>
      </c>
      <c r="K654" t="s">
        <v>204</v>
      </c>
      <c r="L654" t="s">
        <v>35</v>
      </c>
      <c r="M654" t="s">
        <v>36</v>
      </c>
      <c r="N654" s="8">
        <v>45722</v>
      </c>
      <c r="O654" s="8">
        <v>45870</v>
      </c>
      <c r="P654" s="8">
        <v>45870</v>
      </c>
      <c r="Q654" t="s">
        <v>47</v>
      </c>
      <c r="Y654" t="s">
        <v>477</v>
      </c>
      <c r="Z654" t="s">
        <v>477</v>
      </c>
      <c r="AB654" t="s">
        <v>1498</v>
      </c>
      <c r="AC654" t="s">
        <v>41</v>
      </c>
      <c r="AD654" t="s">
        <v>42</v>
      </c>
    </row>
    <row r="655" spans="3:30" x14ac:dyDescent="0.25">
      <c r="C655" s="32" t="s">
        <v>206</v>
      </c>
      <c r="D655" s="32" t="s">
        <v>72</v>
      </c>
      <c r="E655" s="32" t="s">
        <v>1474</v>
      </c>
      <c r="F655">
        <v>850</v>
      </c>
      <c r="G655" t="s">
        <v>1475</v>
      </c>
      <c r="H655" t="s">
        <v>1478</v>
      </c>
      <c r="I655" t="s">
        <v>1560</v>
      </c>
      <c r="K655" t="s">
        <v>204</v>
      </c>
      <c r="L655" t="s">
        <v>35</v>
      </c>
      <c r="M655" t="s">
        <v>36</v>
      </c>
      <c r="N655" s="8">
        <v>45722</v>
      </c>
      <c r="O655" s="8">
        <v>45842</v>
      </c>
      <c r="P655" s="8">
        <v>45842</v>
      </c>
      <c r="Q655" t="s">
        <v>47</v>
      </c>
      <c r="Y655" t="s">
        <v>112</v>
      </c>
      <c r="Z655" t="s">
        <v>112</v>
      </c>
      <c r="AB655" t="s">
        <v>1561</v>
      </c>
      <c r="AC655" t="s">
        <v>41</v>
      </c>
      <c r="AD655" t="s">
        <v>42</v>
      </c>
    </row>
    <row r="656" spans="3:30" x14ac:dyDescent="0.25">
      <c r="C656" s="32" t="s">
        <v>206</v>
      </c>
      <c r="D656" s="32" t="s">
        <v>72</v>
      </c>
      <c r="E656" s="32" t="s">
        <v>1474</v>
      </c>
      <c r="F656">
        <v>800</v>
      </c>
      <c r="G656" t="s">
        <v>1475</v>
      </c>
      <c r="H656" t="s">
        <v>1478</v>
      </c>
      <c r="I656" t="s">
        <v>1562</v>
      </c>
      <c r="K656" t="s">
        <v>204</v>
      </c>
      <c r="L656" t="s">
        <v>35</v>
      </c>
      <c r="M656" t="s">
        <v>36</v>
      </c>
      <c r="N656" s="8">
        <v>45722</v>
      </c>
      <c r="O656" s="8">
        <v>45842</v>
      </c>
      <c r="P656" s="8">
        <v>45842</v>
      </c>
      <c r="Q656" t="s">
        <v>47</v>
      </c>
      <c r="Y656" t="s">
        <v>112</v>
      </c>
      <c r="Z656" t="s">
        <v>112</v>
      </c>
      <c r="AB656" t="s">
        <v>1561</v>
      </c>
      <c r="AC656" t="s">
        <v>41</v>
      </c>
      <c r="AD656" t="s">
        <v>42</v>
      </c>
    </row>
    <row r="657" spans="3:30" x14ac:dyDescent="0.25">
      <c r="C657" s="32" t="s">
        <v>206</v>
      </c>
      <c r="D657" s="32" t="s">
        <v>72</v>
      </c>
      <c r="E657" s="32" t="s">
        <v>1474</v>
      </c>
      <c r="F657">
        <v>850</v>
      </c>
      <c r="G657" t="s">
        <v>1475</v>
      </c>
      <c r="H657" t="s">
        <v>1478</v>
      </c>
      <c r="I657" t="s">
        <v>1563</v>
      </c>
      <c r="K657" t="s">
        <v>204</v>
      </c>
      <c r="L657" t="s">
        <v>35</v>
      </c>
      <c r="M657" t="s">
        <v>36</v>
      </c>
      <c r="N657" s="8">
        <v>45722</v>
      </c>
      <c r="O657" s="8"/>
      <c r="P657" s="8"/>
      <c r="Q657" t="s">
        <v>47</v>
      </c>
      <c r="AC657" t="s">
        <v>41</v>
      </c>
      <c r="AD657" t="s">
        <v>42</v>
      </c>
    </row>
    <row r="658" spans="3:30" x14ac:dyDescent="0.25">
      <c r="C658" s="32" t="s">
        <v>206</v>
      </c>
      <c r="D658" s="32" t="s">
        <v>72</v>
      </c>
      <c r="E658" s="32" t="s">
        <v>1474</v>
      </c>
      <c r="F658">
        <v>800</v>
      </c>
      <c r="G658" t="s">
        <v>1475</v>
      </c>
      <c r="H658" t="s">
        <v>1478</v>
      </c>
      <c r="I658" t="s">
        <v>1564</v>
      </c>
      <c r="K658" t="s">
        <v>204</v>
      </c>
      <c r="L658" t="s">
        <v>35</v>
      </c>
      <c r="M658" t="s">
        <v>36</v>
      </c>
      <c r="N658" s="8">
        <v>45722</v>
      </c>
      <c r="O658" s="8"/>
      <c r="P658" s="8"/>
      <c r="Q658" t="s">
        <v>47</v>
      </c>
      <c r="AC658" t="s">
        <v>41</v>
      </c>
      <c r="AD658" t="s">
        <v>42</v>
      </c>
    </row>
    <row r="659" spans="3:30" x14ac:dyDescent="0.25">
      <c r="C659" s="32" t="s">
        <v>206</v>
      </c>
      <c r="D659" s="32" t="s">
        <v>72</v>
      </c>
      <c r="E659" s="32" t="s">
        <v>1474</v>
      </c>
      <c r="F659">
        <v>850</v>
      </c>
      <c r="G659" t="s">
        <v>1475</v>
      </c>
      <c r="H659" t="s">
        <v>1478</v>
      </c>
      <c r="I659" t="s">
        <v>1565</v>
      </c>
      <c r="K659" t="s">
        <v>204</v>
      </c>
      <c r="L659" t="s">
        <v>35</v>
      </c>
      <c r="M659" t="s">
        <v>36</v>
      </c>
      <c r="N659" s="8">
        <v>45722</v>
      </c>
      <c r="O659" s="8">
        <v>45805</v>
      </c>
      <c r="P659" s="8">
        <v>45805</v>
      </c>
      <c r="Q659" t="s">
        <v>37</v>
      </c>
      <c r="R659" t="s">
        <v>419</v>
      </c>
      <c r="W659" t="s">
        <v>460</v>
      </c>
      <c r="Y659" t="s">
        <v>241</v>
      </c>
      <c r="Z659" t="s">
        <v>241</v>
      </c>
      <c r="AC659" t="s">
        <v>41</v>
      </c>
      <c r="AD659" t="s">
        <v>42</v>
      </c>
    </row>
    <row r="660" spans="3:30" x14ac:dyDescent="0.25">
      <c r="C660" s="32" t="s">
        <v>206</v>
      </c>
      <c r="D660" s="32" t="s">
        <v>72</v>
      </c>
      <c r="E660" s="32" t="s">
        <v>1474</v>
      </c>
      <c r="F660">
        <v>800</v>
      </c>
      <c r="G660" t="s">
        <v>1475</v>
      </c>
      <c r="H660" t="s">
        <v>1478</v>
      </c>
      <c r="I660" t="s">
        <v>1566</v>
      </c>
      <c r="K660" t="s">
        <v>204</v>
      </c>
      <c r="L660" t="s">
        <v>35</v>
      </c>
      <c r="M660" t="s">
        <v>36</v>
      </c>
      <c r="N660" s="8">
        <v>45722</v>
      </c>
      <c r="O660" s="8">
        <v>45805</v>
      </c>
      <c r="P660" s="8">
        <v>45805</v>
      </c>
      <c r="Q660" t="s">
        <v>37</v>
      </c>
      <c r="R660" t="s">
        <v>419</v>
      </c>
      <c r="W660" t="s">
        <v>460</v>
      </c>
      <c r="Y660" t="s">
        <v>241</v>
      </c>
      <c r="Z660" t="s">
        <v>241</v>
      </c>
      <c r="AC660" t="s">
        <v>41</v>
      </c>
      <c r="AD660" t="s">
        <v>42</v>
      </c>
    </row>
    <row r="661" spans="3:30" x14ac:dyDescent="0.25">
      <c r="C661" s="32" t="s">
        <v>206</v>
      </c>
      <c r="D661" s="32" t="s">
        <v>72</v>
      </c>
      <c r="E661" s="32" t="s">
        <v>1474</v>
      </c>
      <c r="F661">
        <v>850</v>
      </c>
      <c r="G661" t="s">
        <v>1475</v>
      </c>
      <c r="H661" t="s">
        <v>1478</v>
      </c>
      <c r="I661" t="s">
        <v>1567</v>
      </c>
      <c r="K661" t="s">
        <v>204</v>
      </c>
      <c r="L661" t="s">
        <v>35</v>
      </c>
      <c r="M661" t="s">
        <v>36</v>
      </c>
      <c r="N661" s="8">
        <v>45722</v>
      </c>
      <c r="O661" s="8">
        <v>45877</v>
      </c>
      <c r="P661" s="8">
        <v>45877</v>
      </c>
      <c r="Q661" t="s">
        <v>47</v>
      </c>
      <c r="Y661" t="s">
        <v>504</v>
      </c>
      <c r="Z661" t="s">
        <v>504</v>
      </c>
      <c r="AB661" t="s">
        <v>1498</v>
      </c>
      <c r="AC661" t="s">
        <v>41</v>
      </c>
      <c r="AD661" t="s">
        <v>42</v>
      </c>
    </row>
    <row r="662" spans="3:30" x14ac:dyDescent="0.25">
      <c r="C662" s="32" t="s">
        <v>206</v>
      </c>
      <c r="D662" s="32" t="s">
        <v>72</v>
      </c>
      <c r="E662" s="32" t="s">
        <v>1474</v>
      </c>
      <c r="F662">
        <v>800</v>
      </c>
      <c r="G662" t="s">
        <v>1475</v>
      </c>
      <c r="H662" t="s">
        <v>1478</v>
      </c>
      <c r="I662" t="s">
        <v>1568</v>
      </c>
      <c r="K662" t="s">
        <v>204</v>
      </c>
      <c r="L662" t="s">
        <v>35</v>
      </c>
      <c r="M662" t="s">
        <v>36</v>
      </c>
      <c r="N662" s="8">
        <v>45722</v>
      </c>
      <c r="O662" s="8">
        <v>45877</v>
      </c>
      <c r="P662" s="8">
        <v>45877</v>
      </c>
      <c r="Q662" t="s">
        <v>47</v>
      </c>
      <c r="Y662" t="s">
        <v>504</v>
      </c>
      <c r="Z662" t="s">
        <v>504</v>
      </c>
      <c r="AB662" t="s">
        <v>1498</v>
      </c>
      <c r="AC662" t="s">
        <v>41</v>
      </c>
      <c r="AD662" t="s">
        <v>42</v>
      </c>
    </row>
    <row r="663" spans="3:30" x14ac:dyDescent="0.25">
      <c r="C663" s="32" t="s">
        <v>206</v>
      </c>
      <c r="D663" s="32" t="s">
        <v>72</v>
      </c>
      <c r="E663" s="32" t="s">
        <v>1474</v>
      </c>
      <c r="F663">
        <v>850</v>
      </c>
      <c r="G663" t="s">
        <v>1475</v>
      </c>
      <c r="H663" t="s">
        <v>1478</v>
      </c>
      <c r="I663" t="s">
        <v>1569</v>
      </c>
      <c r="K663" t="s">
        <v>204</v>
      </c>
      <c r="L663" t="s">
        <v>35</v>
      </c>
      <c r="M663" t="s">
        <v>36</v>
      </c>
      <c r="N663" s="8">
        <v>45722</v>
      </c>
      <c r="O663" s="8">
        <v>45842</v>
      </c>
      <c r="P663" s="8">
        <v>45842</v>
      </c>
      <c r="Q663" t="s">
        <v>47</v>
      </c>
      <c r="Y663" t="s">
        <v>112</v>
      </c>
      <c r="Z663" t="s">
        <v>112</v>
      </c>
      <c r="AB663" t="s">
        <v>1488</v>
      </c>
      <c r="AC663" t="s">
        <v>41</v>
      </c>
      <c r="AD663" t="s">
        <v>42</v>
      </c>
    </row>
    <row r="664" spans="3:30" x14ac:dyDescent="0.25">
      <c r="C664" s="32" t="s">
        <v>206</v>
      </c>
      <c r="D664" s="32" t="s">
        <v>72</v>
      </c>
      <c r="E664" s="32" t="s">
        <v>1474</v>
      </c>
      <c r="F664">
        <v>800</v>
      </c>
      <c r="G664" t="s">
        <v>1475</v>
      </c>
      <c r="H664" t="s">
        <v>1478</v>
      </c>
      <c r="I664" t="s">
        <v>1570</v>
      </c>
      <c r="K664" t="s">
        <v>204</v>
      </c>
      <c r="L664" t="s">
        <v>35</v>
      </c>
      <c r="M664" t="s">
        <v>36</v>
      </c>
      <c r="N664" s="8">
        <v>45722</v>
      </c>
      <c r="O664" s="8">
        <v>45842</v>
      </c>
      <c r="P664" s="8">
        <v>45842</v>
      </c>
      <c r="Q664" t="s">
        <v>47</v>
      </c>
      <c r="Y664" t="s">
        <v>112</v>
      </c>
      <c r="Z664" t="s">
        <v>112</v>
      </c>
      <c r="AB664" t="s">
        <v>1488</v>
      </c>
      <c r="AC664" t="s">
        <v>41</v>
      </c>
      <c r="AD664" t="s">
        <v>42</v>
      </c>
    </row>
    <row r="665" spans="3:30" x14ac:dyDescent="0.25">
      <c r="C665" s="32" t="s">
        <v>206</v>
      </c>
      <c r="D665" s="32" t="s">
        <v>72</v>
      </c>
      <c r="E665" s="32" t="s">
        <v>1474</v>
      </c>
      <c r="F665">
        <v>850</v>
      </c>
      <c r="G665" t="s">
        <v>1475</v>
      </c>
      <c r="H665" t="s">
        <v>1478</v>
      </c>
      <c r="I665" t="s">
        <v>1571</v>
      </c>
      <c r="K665" t="s">
        <v>204</v>
      </c>
      <c r="L665" t="s">
        <v>35</v>
      </c>
      <c r="M665" t="s">
        <v>36</v>
      </c>
      <c r="N665" s="8">
        <v>45722</v>
      </c>
      <c r="O665" s="8"/>
      <c r="P665" s="8"/>
      <c r="Q665" t="s">
        <v>47</v>
      </c>
      <c r="AC665" t="s">
        <v>41</v>
      </c>
      <c r="AD665" t="s">
        <v>42</v>
      </c>
    </row>
    <row r="666" spans="3:30" x14ac:dyDescent="0.25">
      <c r="C666" s="32" t="s">
        <v>206</v>
      </c>
      <c r="D666" s="32" t="s">
        <v>72</v>
      </c>
      <c r="E666" s="32" t="s">
        <v>1474</v>
      </c>
      <c r="F666">
        <v>800</v>
      </c>
      <c r="G666" t="s">
        <v>1475</v>
      </c>
      <c r="H666" t="s">
        <v>1478</v>
      </c>
      <c r="I666" t="s">
        <v>1572</v>
      </c>
      <c r="K666" t="s">
        <v>204</v>
      </c>
      <c r="L666" t="s">
        <v>35</v>
      </c>
      <c r="M666" t="s">
        <v>36</v>
      </c>
      <c r="N666" s="8">
        <v>45722</v>
      </c>
      <c r="O666" s="8"/>
      <c r="P666" s="8"/>
      <c r="Q666" t="s">
        <v>47</v>
      </c>
      <c r="AC666" t="s">
        <v>41</v>
      </c>
      <c r="AD666" t="s">
        <v>42</v>
      </c>
    </row>
    <row r="667" spans="3:30" x14ac:dyDescent="0.25">
      <c r="C667" s="32" t="s">
        <v>206</v>
      </c>
      <c r="D667" s="32" t="s">
        <v>72</v>
      </c>
      <c r="E667" s="32" t="s">
        <v>1474</v>
      </c>
      <c r="F667">
        <v>850</v>
      </c>
      <c r="G667" t="s">
        <v>1475</v>
      </c>
      <c r="H667" t="s">
        <v>1478</v>
      </c>
      <c r="I667" t="s">
        <v>1573</v>
      </c>
      <c r="K667" t="s">
        <v>204</v>
      </c>
      <c r="L667" t="s">
        <v>35</v>
      </c>
      <c r="M667" t="s">
        <v>36</v>
      </c>
      <c r="N667" s="8">
        <v>45722</v>
      </c>
      <c r="O667" s="8">
        <v>45805</v>
      </c>
      <c r="P667" s="8">
        <v>45805</v>
      </c>
      <c r="Q667" t="s">
        <v>47</v>
      </c>
      <c r="X667" t="s">
        <v>1574</v>
      </c>
      <c r="Y667" t="s">
        <v>241</v>
      </c>
      <c r="Z667" t="s">
        <v>241</v>
      </c>
      <c r="AB667" t="s">
        <v>1544</v>
      </c>
      <c r="AC667" t="s">
        <v>41</v>
      </c>
      <c r="AD667" t="s">
        <v>42</v>
      </c>
    </row>
    <row r="668" spans="3:30" x14ac:dyDescent="0.25">
      <c r="C668" s="32" t="s">
        <v>206</v>
      </c>
      <c r="D668" s="32" t="s">
        <v>72</v>
      </c>
      <c r="E668" s="32" t="s">
        <v>1474</v>
      </c>
      <c r="F668">
        <v>800</v>
      </c>
      <c r="G668" t="s">
        <v>1475</v>
      </c>
      <c r="H668" t="s">
        <v>1478</v>
      </c>
      <c r="I668" t="s">
        <v>1575</v>
      </c>
      <c r="K668" t="s">
        <v>204</v>
      </c>
      <c r="L668" t="s">
        <v>35</v>
      </c>
      <c r="M668" t="s">
        <v>36</v>
      </c>
      <c r="N668" s="8">
        <v>45722</v>
      </c>
      <c r="O668" s="8">
        <v>45805</v>
      </c>
      <c r="P668" s="8">
        <v>45805</v>
      </c>
      <c r="Q668" t="s">
        <v>47</v>
      </c>
      <c r="X668" t="s">
        <v>1574</v>
      </c>
      <c r="Y668" t="s">
        <v>241</v>
      </c>
      <c r="Z668" t="s">
        <v>241</v>
      </c>
      <c r="AB668" t="s">
        <v>1544</v>
      </c>
      <c r="AC668" t="s">
        <v>41</v>
      </c>
      <c r="AD668" t="s">
        <v>42</v>
      </c>
    </row>
    <row r="669" spans="3:30" x14ac:dyDescent="0.25">
      <c r="C669" s="32" t="s">
        <v>206</v>
      </c>
      <c r="D669" s="32" t="s">
        <v>72</v>
      </c>
      <c r="E669" s="32" t="s">
        <v>1474</v>
      </c>
      <c r="F669">
        <v>850</v>
      </c>
      <c r="G669" t="s">
        <v>1475</v>
      </c>
      <c r="H669" t="s">
        <v>1478</v>
      </c>
      <c r="I669" t="s">
        <v>1576</v>
      </c>
      <c r="K669" t="s">
        <v>204</v>
      </c>
      <c r="L669" t="s">
        <v>35</v>
      </c>
      <c r="M669" t="s">
        <v>36</v>
      </c>
      <c r="N669" s="8">
        <v>45722</v>
      </c>
      <c r="O669" s="8">
        <v>45849</v>
      </c>
      <c r="P669" s="8">
        <v>45849</v>
      </c>
      <c r="Q669" t="s">
        <v>47</v>
      </c>
      <c r="Y669" t="s">
        <v>255</v>
      </c>
      <c r="Z669" t="s">
        <v>255</v>
      </c>
      <c r="AB669" t="s">
        <v>1510</v>
      </c>
      <c r="AC669" t="s">
        <v>41</v>
      </c>
      <c r="AD669" t="s">
        <v>42</v>
      </c>
    </row>
    <row r="670" spans="3:30" x14ac:dyDescent="0.25">
      <c r="C670" s="32" t="s">
        <v>206</v>
      </c>
      <c r="D670" s="32" t="s">
        <v>72</v>
      </c>
      <c r="E670" s="32" t="s">
        <v>1474</v>
      </c>
      <c r="F670">
        <v>800</v>
      </c>
      <c r="G670" t="s">
        <v>1475</v>
      </c>
      <c r="H670" t="s">
        <v>1478</v>
      </c>
      <c r="I670" t="s">
        <v>1577</v>
      </c>
      <c r="K670" t="s">
        <v>204</v>
      </c>
      <c r="L670" t="s">
        <v>35</v>
      </c>
      <c r="M670" t="s">
        <v>36</v>
      </c>
      <c r="N670" s="8">
        <v>45722</v>
      </c>
      <c r="O670" s="8">
        <v>45849</v>
      </c>
      <c r="P670" s="8">
        <v>45849</v>
      </c>
      <c r="Q670" t="s">
        <v>47</v>
      </c>
      <c r="Y670" t="s">
        <v>255</v>
      </c>
      <c r="Z670" t="s">
        <v>255</v>
      </c>
      <c r="AB670" t="s">
        <v>1510</v>
      </c>
      <c r="AC670" t="s">
        <v>41</v>
      </c>
      <c r="AD670" t="s">
        <v>42</v>
      </c>
    </row>
    <row r="671" spans="3:30" x14ac:dyDescent="0.25">
      <c r="C671" s="32" t="s">
        <v>206</v>
      </c>
      <c r="D671" s="32" t="s">
        <v>72</v>
      </c>
      <c r="E671" s="32" t="s">
        <v>1474</v>
      </c>
      <c r="F671">
        <v>850</v>
      </c>
      <c r="G671" t="s">
        <v>1475</v>
      </c>
      <c r="H671" t="s">
        <v>1478</v>
      </c>
      <c r="I671" t="s">
        <v>1578</v>
      </c>
      <c r="K671" t="s">
        <v>204</v>
      </c>
      <c r="L671" t="s">
        <v>35</v>
      </c>
      <c r="M671" t="s">
        <v>36</v>
      </c>
      <c r="N671" s="8">
        <v>45722</v>
      </c>
      <c r="O671" s="8">
        <v>45849</v>
      </c>
      <c r="P671" s="8">
        <v>45849</v>
      </c>
      <c r="Q671" t="s">
        <v>47</v>
      </c>
      <c r="Y671" t="s">
        <v>255</v>
      </c>
      <c r="Z671" t="s">
        <v>255</v>
      </c>
      <c r="AB671" t="s">
        <v>1510</v>
      </c>
      <c r="AC671" t="s">
        <v>41</v>
      </c>
      <c r="AD671" t="s">
        <v>42</v>
      </c>
    </row>
    <row r="672" spans="3:30" x14ac:dyDescent="0.25">
      <c r="C672" s="32" t="s">
        <v>206</v>
      </c>
      <c r="D672" s="32" t="s">
        <v>72</v>
      </c>
      <c r="E672" s="32" t="s">
        <v>1474</v>
      </c>
      <c r="F672">
        <v>800</v>
      </c>
      <c r="G672" t="s">
        <v>1475</v>
      </c>
      <c r="H672" t="s">
        <v>1478</v>
      </c>
      <c r="I672" t="s">
        <v>1579</v>
      </c>
      <c r="K672" t="s">
        <v>204</v>
      </c>
      <c r="L672" t="s">
        <v>35</v>
      </c>
      <c r="M672" t="s">
        <v>36</v>
      </c>
      <c r="N672" s="8">
        <v>45722</v>
      </c>
      <c r="O672" s="8">
        <v>45849</v>
      </c>
      <c r="P672" s="8">
        <v>45849</v>
      </c>
      <c r="Q672" t="s">
        <v>47</v>
      </c>
      <c r="Y672" t="s">
        <v>255</v>
      </c>
      <c r="Z672" t="s">
        <v>255</v>
      </c>
      <c r="AB672" t="s">
        <v>1510</v>
      </c>
      <c r="AC672" t="s">
        <v>41</v>
      </c>
      <c r="AD672" t="s">
        <v>42</v>
      </c>
    </row>
    <row r="673" spans="3:30" x14ac:dyDescent="0.25">
      <c r="C673" s="32" t="s">
        <v>206</v>
      </c>
      <c r="D673" s="32" t="s">
        <v>72</v>
      </c>
      <c r="E673" s="32" t="s">
        <v>1474</v>
      </c>
      <c r="F673">
        <v>850</v>
      </c>
      <c r="G673" t="s">
        <v>1475</v>
      </c>
      <c r="H673" t="s">
        <v>1478</v>
      </c>
      <c r="I673" t="s">
        <v>1580</v>
      </c>
      <c r="K673" t="s">
        <v>204</v>
      </c>
      <c r="L673" t="s">
        <v>35</v>
      </c>
      <c r="M673" t="s">
        <v>36</v>
      </c>
      <c r="N673" s="8">
        <v>45722</v>
      </c>
      <c r="O673" s="8">
        <v>45877</v>
      </c>
      <c r="P673" s="8">
        <v>45877</v>
      </c>
      <c r="Q673" t="s">
        <v>47</v>
      </c>
      <c r="Y673" t="s">
        <v>504</v>
      </c>
      <c r="Z673" t="s">
        <v>504</v>
      </c>
      <c r="AB673" t="s">
        <v>1498</v>
      </c>
      <c r="AC673" t="s">
        <v>41</v>
      </c>
      <c r="AD673" t="s">
        <v>42</v>
      </c>
    </row>
    <row r="674" spans="3:30" x14ac:dyDescent="0.25">
      <c r="C674" s="32" t="s">
        <v>206</v>
      </c>
      <c r="D674" s="32" t="s">
        <v>72</v>
      </c>
      <c r="E674" s="32" t="s">
        <v>1474</v>
      </c>
      <c r="F674">
        <v>800</v>
      </c>
      <c r="G674" t="s">
        <v>1475</v>
      </c>
      <c r="H674" t="s">
        <v>1478</v>
      </c>
      <c r="I674" t="s">
        <v>1581</v>
      </c>
      <c r="K674" t="s">
        <v>204</v>
      </c>
      <c r="L674" t="s">
        <v>35</v>
      </c>
      <c r="M674" t="s">
        <v>36</v>
      </c>
      <c r="N674" s="8">
        <v>45722</v>
      </c>
      <c r="O674" s="8"/>
      <c r="P674" s="8"/>
      <c r="Q674" t="s">
        <v>47</v>
      </c>
      <c r="AC674" t="s">
        <v>41</v>
      </c>
      <c r="AD674" t="s">
        <v>42</v>
      </c>
    </row>
    <row r="675" spans="3:30" x14ac:dyDescent="0.25">
      <c r="C675" s="32" t="s">
        <v>206</v>
      </c>
      <c r="D675" s="32" t="s">
        <v>72</v>
      </c>
      <c r="E675" s="32" t="s">
        <v>1474</v>
      </c>
      <c r="F675">
        <v>850</v>
      </c>
      <c r="G675" t="s">
        <v>1475</v>
      </c>
      <c r="H675" t="s">
        <v>1478</v>
      </c>
      <c r="I675" t="s">
        <v>1582</v>
      </c>
      <c r="K675" t="s">
        <v>204</v>
      </c>
      <c r="L675" t="s">
        <v>35</v>
      </c>
      <c r="M675" t="s">
        <v>36</v>
      </c>
      <c r="N675" s="8">
        <v>45722</v>
      </c>
      <c r="O675" s="8"/>
      <c r="P675" s="8"/>
      <c r="Q675" t="s">
        <v>47</v>
      </c>
      <c r="AC675" t="s">
        <v>41</v>
      </c>
      <c r="AD675" t="s">
        <v>42</v>
      </c>
    </row>
    <row r="676" spans="3:30" x14ac:dyDescent="0.25">
      <c r="C676" s="32" t="s">
        <v>206</v>
      </c>
      <c r="D676" s="32" t="s">
        <v>72</v>
      </c>
      <c r="E676" s="32" t="s">
        <v>1474</v>
      </c>
      <c r="F676">
        <v>800</v>
      </c>
      <c r="G676" t="s">
        <v>1475</v>
      </c>
      <c r="H676" t="s">
        <v>1478</v>
      </c>
      <c r="I676" t="s">
        <v>1583</v>
      </c>
      <c r="K676" t="s">
        <v>204</v>
      </c>
      <c r="L676" t="s">
        <v>35</v>
      </c>
      <c r="M676" t="s">
        <v>36</v>
      </c>
      <c r="N676" s="8">
        <v>45722</v>
      </c>
      <c r="O676" s="8"/>
      <c r="P676" s="8"/>
      <c r="Q676" t="s">
        <v>47</v>
      </c>
      <c r="AC676" t="s">
        <v>41</v>
      </c>
      <c r="AD676" t="s">
        <v>42</v>
      </c>
    </row>
    <row r="677" spans="3:30" x14ac:dyDescent="0.25">
      <c r="C677" s="32" t="s">
        <v>206</v>
      </c>
      <c r="D677" s="32" t="s">
        <v>72</v>
      </c>
      <c r="E677" s="32" t="s">
        <v>1474</v>
      </c>
      <c r="F677">
        <v>850</v>
      </c>
      <c r="G677" t="s">
        <v>1475</v>
      </c>
      <c r="H677" t="s">
        <v>1478</v>
      </c>
      <c r="I677" t="s">
        <v>1584</v>
      </c>
      <c r="K677" t="s">
        <v>204</v>
      </c>
      <c r="L677" t="s">
        <v>35</v>
      </c>
      <c r="M677" t="s">
        <v>36</v>
      </c>
      <c r="N677" s="8">
        <v>45722</v>
      </c>
      <c r="O677" s="8">
        <v>45805</v>
      </c>
      <c r="P677" s="8">
        <v>45805</v>
      </c>
      <c r="Q677" t="s">
        <v>37</v>
      </c>
      <c r="R677" t="s">
        <v>419</v>
      </c>
      <c r="S677" t="s">
        <v>1585</v>
      </c>
      <c r="T677" t="s">
        <v>1586</v>
      </c>
      <c r="U677" t="s">
        <v>474</v>
      </c>
      <c r="W677" t="s">
        <v>460</v>
      </c>
      <c r="X677" t="s">
        <v>307</v>
      </c>
      <c r="Y677" t="s">
        <v>241</v>
      </c>
      <c r="Z677" t="s">
        <v>241</v>
      </c>
      <c r="AB677" t="s">
        <v>1550</v>
      </c>
      <c r="AC677" t="s">
        <v>41</v>
      </c>
      <c r="AD677" t="s">
        <v>42</v>
      </c>
    </row>
    <row r="678" spans="3:30" x14ac:dyDescent="0.25">
      <c r="C678" s="32" t="s">
        <v>206</v>
      </c>
      <c r="D678" s="32" t="s">
        <v>72</v>
      </c>
      <c r="E678" s="32" t="s">
        <v>1474</v>
      </c>
      <c r="F678">
        <v>800</v>
      </c>
      <c r="G678" t="s">
        <v>1475</v>
      </c>
      <c r="H678" t="s">
        <v>1478</v>
      </c>
      <c r="I678" t="s">
        <v>1587</v>
      </c>
      <c r="K678" t="s">
        <v>204</v>
      </c>
      <c r="L678" t="s">
        <v>35</v>
      </c>
      <c r="M678" t="s">
        <v>36</v>
      </c>
      <c r="N678" s="8">
        <v>45722</v>
      </c>
      <c r="O678" s="8">
        <v>45805</v>
      </c>
      <c r="P678" s="8">
        <v>45805</v>
      </c>
      <c r="Q678" t="s">
        <v>37</v>
      </c>
      <c r="R678" t="s">
        <v>953</v>
      </c>
      <c r="S678" t="s">
        <v>1585</v>
      </c>
      <c r="T678" t="s">
        <v>1588</v>
      </c>
      <c r="U678" t="s">
        <v>474</v>
      </c>
      <c r="X678" t="s">
        <v>307</v>
      </c>
      <c r="Y678" t="s">
        <v>241</v>
      </c>
      <c r="Z678" t="s">
        <v>241</v>
      </c>
      <c r="AB678" t="s">
        <v>1550</v>
      </c>
      <c r="AC678" t="s">
        <v>41</v>
      </c>
      <c r="AD678" t="s">
        <v>42</v>
      </c>
    </row>
    <row r="679" spans="3:30" x14ac:dyDescent="0.25">
      <c r="C679" s="32" t="s">
        <v>206</v>
      </c>
      <c r="D679" s="32" t="s">
        <v>72</v>
      </c>
      <c r="E679" s="32" t="s">
        <v>1474</v>
      </c>
      <c r="F679">
        <v>850</v>
      </c>
      <c r="G679" t="s">
        <v>1475</v>
      </c>
      <c r="H679" t="s">
        <v>1478</v>
      </c>
      <c r="I679" t="s">
        <v>1589</v>
      </c>
      <c r="K679" t="s">
        <v>204</v>
      </c>
      <c r="L679" t="s">
        <v>35</v>
      </c>
      <c r="M679" t="s">
        <v>36</v>
      </c>
      <c r="N679" s="8">
        <v>45722</v>
      </c>
      <c r="O679" s="8">
        <v>45842</v>
      </c>
      <c r="P679" s="8">
        <v>45842</v>
      </c>
      <c r="Q679" t="s">
        <v>47</v>
      </c>
      <c r="Y679" t="s">
        <v>112</v>
      </c>
      <c r="Z679" t="s">
        <v>112</v>
      </c>
      <c r="AB679" t="s">
        <v>1490</v>
      </c>
      <c r="AC679" t="s">
        <v>41</v>
      </c>
      <c r="AD679" t="s">
        <v>42</v>
      </c>
    </row>
    <row r="680" spans="3:30" x14ac:dyDescent="0.25">
      <c r="C680" s="32" t="s">
        <v>206</v>
      </c>
      <c r="D680" s="32" t="s">
        <v>72</v>
      </c>
      <c r="E680" s="32" t="s">
        <v>1474</v>
      </c>
      <c r="F680">
        <v>800</v>
      </c>
      <c r="G680" t="s">
        <v>1475</v>
      </c>
      <c r="H680" t="s">
        <v>1478</v>
      </c>
      <c r="I680" t="s">
        <v>1590</v>
      </c>
      <c r="K680" t="s">
        <v>204</v>
      </c>
      <c r="L680" t="s">
        <v>35</v>
      </c>
      <c r="M680" t="s">
        <v>36</v>
      </c>
      <c r="N680" s="8">
        <v>45722</v>
      </c>
      <c r="O680" s="8">
        <v>45842</v>
      </c>
      <c r="P680" s="8">
        <v>45842</v>
      </c>
      <c r="Q680" t="s">
        <v>47</v>
      </c>
      <c r="Y680" t="s">
        <v>112</v>
      </c>
      <c r="Z680" t="s">
        <v>112</v>
      </c>
      <c r="AB680" t="s">
        <v>1490</v>
      </c>
      <c r="AC680" t="s">
        <v>41</v>
      </c>
      <c r="AD680" t="s">
        <v>42</v>
      </c>
    </row>
    <row r="681" spans="3:30" x14ac:dyDescent="0.25">
      <c r="C681" s="32" t="s">
        <v>206</v>
      </c>
      <c r="D681" s="32" t="s">
        <v>72</v>
      </c>
      <c r="E681" s="32" t="s">
        <v>1474</v>
      </c>
      <c r="F681">
        <v>850</v>
      </c>
      <c r="G681" t="s">
        <v>1475</v>
      </c>
      <c r="H681" t="s">
        <v>1478</v>
      </c>
      <c r="I681" t="s">
        <v>1591</v>
      </c>
      <c r="K681" t="s">
        <v>204</v>
      </c>
      <c r="L681" t="s">
        <v>35</v>
      </c>
      <c r="M681" t="s">
        <v>36</v>
      </c>
      <c r="N681" s="8">
        <v>45722</v>
      </c>
      <c r="O681" s="8"/>
      <c r="P681" s="8"/>
      <c r="Q681" t="s">
        <v>47</v>
      </c>
      <c r="AC681" t="s">
        <v>41</v>
      </c>
      <c r="AD681" t="s">
        <v>42</v>
      </c>
    </row>
    <row r="682" spans="3:30" x14ac:dyDescent="0.25">
      <c r="C682" s="32" t="s">
        <v>206</v>
      </c>
      <c r="D682" s="32" t="s">
        <v>72</v>
      </c>
      <c r="E682" s="32" t="s">
        <v>1474</v>
      </c>
      <c r="F682">
        <v>800</v>
      </c>
      <c r="G682" t="s">
        <v>1475</v>
      </c>
      <c r="H682" t="s">
        <v>1478</v>
      </c>
      <c r="I682" t="s">
        <v>1592</v>
      </c>
      <c r="K682" t="s">
        <v>204</v>
      </c>
      <c r="L682" t="s">
        <v>35</v>
      </c>
      <c r="M682" t="s">
        <v>36</v>
      </c>
      <c r="N682" s="8">
        <v>45722</v>
      </c>
      <c r="O682" s="8"/>
      <c r="P682" s="8"/>
      <c r="Q682" t="s">
        <v>47</v>
      </c>
      <c r="AC682" t="s">
        <v>41</v>
      </c>
      <c r="AD682" t="s">
        <v>42</v>
      </c>
    </row>
    <row r="683" spans="3:30" x14ac:dyDescent="0.25">
      <c r="C683" s="32" t="s">
        <v>206</v>
      </c>
      <c r="D683" s="32" t="s">
        <v>72</v>
      </c>
      <c r="E683" s="32" t="s">
        <v>1474</v>
      </c>
      <c r="F683">
        <v>850</v>
      </c>
      <c r="G683" t="s">
        <v>1475</v>
      </c>
      <c r="H683" t="s">
        <v>1478</v>
      </c>
      <c r="I683" t="s">
        <v>1593</v>
      </c>
      <c r="K683" t="s">
        <v>204</v>
      </c>
      <c r="L683" t="s">
        <v>35</v>
      </c>
      <c r="M683" t="s">
        <v>36</v>
      </c>
      <c r="N683" s="8">
        <v>45722</v>
      </c>
      <c r="O683" s="8">
        <v>45849</v>
      </c>
      <c r="P683" s="8">
        <v>45849</v>
      </c>
      <c r="Q683" t="s">
        <v>47</v>
      </c>
      <c r="Y683" t="s">
        <v>255</v>
      </c>
      <c r="Z683" t="s">
        <v>255</v>
      </c>
      <c r="AB683" t="s">
        <v>542</v>
      </c>
      <c r="AC683" t="s">
        <v>41</v>
      </c>
      <c r="AD683" t="s">
        <v>42</v>
      </c>
    </row>
    <row r="684" spans="3:30" x14ac:dyDescent="0.25">
      <c r="C684" s="32" t="s">
        <v>206</v>
      </c>
      <c r="D684" s="32" t="s">
        <v>72</v>
      </c>
      <c r="E684" s="32" t="s">
        <v>1474</v>
      </c>
      <c r="F684">
        <v>800</v>
      </c>
      <c r="G684" t="s">
        <v>1475</v>
      </c>
      <c r="H684" t="s">
        <v>1478</v>
      </c>
      <c r="I684" t="s">
        <v>1594</v>
      </c>
      <c r="K684" t="s">
        <v>204</v>
      </c>
      <c r="L684" t="s">
        <v>35</v>
      </c>
      <c r="M684" t="s">
        <v>36</v>
      </c>
      <c r="N684" s="8">
        <v>45722</v>
      </c>
      <c r="O684" s="8">
        <v>45849</v>
      </c>
      <c r="P684" s="8">
        <v>45849</v>
      </c>
      <c r="Q684" t="s">
        <v>47</v>
      </c>
      <c r="Y684" t="s">
        <v>255</v>
      </c>
      <c r="Z684" t="s">
        <v>255</v>
      </c>
      <c r="AB684" t="s">
        <v>542</v>
      </c>
      <c r="AC684" t="s">
        <v>41</v>
      </c>
      <c r="AD684" t="s">
        <v>42</v>
      </c>
    </row>
    <row r="685" spans="3:30" x14ac:dyDescent="0.25">
      <c r="C685" s="32" t="s">
        <v>206</v>
      </c>
      <c r="D685" s="32" t="s">
        <v>72</v>
      </c>
      <c r="E685" s="32" t="s">
        <v>1474</v>
      </c>
      <c r="F685">
        <v>850</v>
      </c>
      <c r="G685" t="s">
        <v>1475</v>
      </c>
      <c r="H685" t="s">
        <v>1478</v>
      </c>
      <c r="I685" t="s">
        <v>1595</v>
      </c>
      <c r="K685" t="s">
        <v>204</v>
      </c>
      <c r="L685" t="s">
        <v>35</v>
      </c>
      <c r="M685" t="s">
        <v>36</v>
      </c>
      <c r="N685" s="8">
        <v>45722</v>
      </c>
      <c r="O685" s="8">
        <v>45842</v>
      </c>
      <c r="P685" s="8">
        <v>45842</v>
      </c>
      <c r="Q685" t="s">
        <v>47</v>
      </c>
      <c r="Y685" t="s">
        <v>112</v>
      </c>
      <c r="Z685" t="s">
        <v>112</v>
      </c>
      <c r="AB685" t="s">
        <v>1490</v>
      </c>
      <c r="AC685" t="s">
        <v>41</v>
      </c>
      <c r="AD685" t="s">
        <v>42</v>
      </c>
    </row>
    <row r="686" spans="3:30" x14ac:dyDescent="0.25">
      <c r="C686" s="32" t="s">
        <v>206</v>
      </c>
      <c r="D686" s="32" t="s">
        <v>72</v>
      </c>
      <c r="E686" s="32" t="s">
        <v>1474</v>
      </c>
      <c r="F686">
        <v>800</v>
      </c>
      <c r="G686" t="s">
        <v>1475</v>
      </c>
      <c r="H686" t="s">
        <v>1478</v>
      </c>
      <c r="I686" t="s">
        <v>1596</v>
      </c>
      <c r="K686" t="s">
        <v>204</v>
      </c>
      <c r="L686" t="s">
        <v>35</v>
      </c>
      <c r="M686" t="s">
        <v>36</v>
      </c>
      <c r="N686" s="8">
        <v>45722</v>
      </c>
      <c r="O686" s="8">
        <v>45842</v>
      </c>
      <c r="P686" s="8">
        <v>45842</v>
      </c>
      <c r="Q686" t="s">
        <v>47</v>
      </c>
      <c r="Y686" t="s">
        <v>112</v>
      </c>
      <c r="Z686" t="s">
        <v>112</v>
      </c>
      <c r="AB686" t="s">
        <v>1490</v>
      </c>
      <c r="AC686" t="s">
        <v>41</v>
      </c>
      <c r="AD686" t="s">
        <v>42</v>
      </c>
    </row>
    <row r="687" spans="3:30" x14ac:dyDescent="0.25">
      <c r="C687" s="32" t="s">
        <v>206</v>
      </c>
      <c r="D687" s="32" t="s">
        <v>72</v>
      </c>
      <c r="E687" s="32" t="s">
        <v>1474</v>
      </c>
      <c r="F687">
        <v>850</v>
      </c>
      <c r="G687" t="s">
        <v>1475</v>
      </c>
      <c r="H687" t="s">
        <v>1478</v>
      </c>
      <c r="I687" t="s">
        <v>1597</v>
      </c>
      <c r="K687" t="s">
        <v>204</v>
      </c>
      <c r="L687" t="s">
        <v>35</v>
      </c>
      <c r="M687" t="s">
        <v>36</v>
      </c>
      <c r="N687" s="8">
        <v>45722</v>
      </c>
      <c r="O687" s="8">
        <v>45821</v>
      </c>
      <c r="P687" s="8">
        <v>45821</v>
      </c>
      <c r="Q687" t="s">
        <v>47</v>
      </c>
      <c r="Y687" t="s">
        <v>87</v>
      </c>
      <c r="Z687" t="s">
        <v>87</v>
      </c>
      <c r="AB687" t="s">
        <v>1598</v>
      </c>
      <c r="AC687" t="s">
        <v>41</v>
      </c>
      <c r="AD687" t="s">
        <v>42</v>
      </c>
    </row>
    <row r="688" spans="3:30" x14ac:dyDescent="0.25">
      <c r="C688" s="32" t="s">
        <v>206</v>
      </c>
      <c r="D688" s="32" t="s">
        <v>72</v>
      </c>
      <c r="E688" s="32" t="s">
        <v>1474</v>
      </c>
      <c r="F688">
        <v>800</v>
      </c>
      <c r="G688" t="s">
        <v>1475</v>
      </c>
      <c r="H688" t="s">
        <v>1478</v>
      </c>
      <c r="I688" t="s">
        <v>1599</v>
      </c>
      <c r="K688" t="s">
        <v>204</v>
      </c>
      <c r="L688" t="s">
        <v>35</v>
      </c>
      <c r="M688" t="s">
        <v>36</v>
      </c>
      <c r="N688" s="8">
        <v>45722</v>
      </c>
      <c r="O688" s="8">
        <v>45821</v>
      </c>
      <c r="P688" s="8">
        <v>45821</v>
      </c>
      <c r="Q688" t="s">
        <v>47</v>
      </c>
      <c r="Y688" t="s">
        <v>87</v>
      </c>
      <c r="Z688" t="s">
        <v>87</v>
      </c>
      <c r="AB688" t="s">
        <v>1598</v>
      </c>
      <c r="AC688" t="s">
        <v>41</v>
      </c>
      <c r="AD688" t="s">
        <v>42</v>
      </c>
    </row>
    <row r="689" spans="3:30" x14ac:dyDescent="0.25">
      <c r="C689" s="32" t="s">
        <v>206</v>
      </c>
      <c r="D689" s="32" t="s">
        <v>72</v>
      </c>
      <c r="E689" s="32" t="s">
        <v>1474</v>
      </c>
      <c r="F689">
        <v>850</v>
      </c>
      <c r="G689" t="s">
        <v>1475</v>
      </c>
      <c r="H689" t="s">
        <v>1478</v>
      </c>
      <c r="I689" t="s">
        <v>1600</v>
      </c>
      <c r="K689" t="s">
        <v>204</v>
      </c>
      <c r="L689" t="s">
        <v>35</v>
      </c>
      <c r="M689" t="s">
        <v>36</v>
      </c>
      <c r="N689" s="8">
        <v>45722</v>
      </c>
      <c r="O689" s="8">
        <v>45849</v>
      </c>
      <c r="P689" s="8">
        <v>45849</v>
      </c>
      <c r="Q689" t="s">
        <v>47</v>
      </c>
      <c r="Y689" t="s">
        <v>255</v>
      </c>
      <c r="Z689" t="s">
        <v>255</v>
      </c>
      <c r="AB689" t="s">
        <v>1510</v>
      </c>
      <c r="AC689" t="s">
        <v>41</v>
      </c>
      <c r="AD689" t="s">
        <v>42</v>
      </c>
    </row>
    <row r="690" spans="3:30" x14ac:dyDescent="0.25">
      <c r="C690" s="32" t="s">
        <v>206</v>
      </c>
      <c r="D690" s="32" t="s">
        <v>72</v>
      </c>
      <c r="E690" s="32" t="s">
        <v>1474</v>
      </c>
      <c r="F690">
        <v>800</v>
      </c>
      <c r="G690" t="s">
        <v>1475</v>
      </c>
      <c r="H690" t="s">
        <v>1478</v>
      </c>
      <c r="I690" t="s">
        <v>1601</v>
      </c>
      <c r="K690" t="s">
        <v>204</v>
      </c>
      <c r="L690" t="s">
        <v>35</v>
      </c>
      <c r="M690" t="s">
        <v>36</v>
      </c>
      <c r="N690" s="8">
        <v>45722</v>
      </c>
      <c r="O690" s="8">
        <v>45849</v>
      </c>
      <c r="P690" s="8">
        <v>45849</v>
      </c>
      <c r="Q690" t="s">
        <v>47</v>
      </c>
      <c r="Y690" t="s">
        <v>255</v>
      </c>
      <c r="Z690" t="s">
        <v>255</v>
      </c>
      <c r="AB690" t="s">
        <v>1510</v>
      </c>
      <c r="AC690" t="s">
        <v>41</v>
      </c>
      <c r="AD690" t="s">
        <v>42</v>
      </c>
    </row>
    <row r="691" spans="3:30" x14ac:dyDescent="0.25">
      <c r="C691" s="32" t="s">
        <v>206</v>
      </c>
      <c r="D691" s="32" t="s">
        <v>72</v>
      </c>
      <c r="E691" s="32" t="s">
        <v>1474</v>
      </c>
      <c r="F691">
        <v>850</v>
      </c>
      <c r="G691" t="s">
        <v>1475</v>
      </c>
      <c r="H691" t="s">
        <v>1478</v>
      </c>
      <c r="I691" t="s">
        <v>1602</v>
      </c>
      <c r="K691" t="s">
        <v>204</v>
      </c>
      <c r="L691" t="s">
        <v>35</v>
      </c>
      <c r="M691" t="s">
        <v>36</v>
      </c>
      <c r="N691" s="8">
        <v>45722</v>
      </c>
      <c r="O691" s="8">
        <v>45842</v>
      </c>
      <c r="P691" s="8">
        <v>45842</v>
      </c>
      <c r="Q691" t="s">
        <v>47</v>
      </c>
      <c r="Y691" t="s">
        <v>112</v>
      </c>
      <c r="Z691" t="s">
        <v>112</v>
      </c>
      <c r="AB691" t="s">
        <v>1603</v>
      </c>
      <c r="AC691" t="s">
        <v>41</v>
      </c>
      <c r="AD691" t="s">
        <v>42</v>
      </c>
    </row>
    <row r="692" spans="3:30" x14ac:dyDescent="0.25">
      <c r="C692" s="32" t="s">
        <v>206</v>
      </c>
      <c r="D692" s="32" t="s">
        <v>72</v>
      </c>
      <c r="E692" s="32" t="s">
        <v>1474</v>
      </c>
      <c r="F692">
        <v>800</v>
      </c>
      <c r="G692" t="s">
        <v>1475</v>
      </c>
      <c r="H692" t="s">
        <v>1478</v>
      </c>
      <c r="I692" t="s">
        <v>1604</v>
      </c>
      <c r="K692" t="s">
        <v>204</v>
      </c>
      <c r="L692" t="s">
        <v>35</v>
      </c>
      <c r="M692" t="s">
        <v>36</v>
      </c>
      <c r="N692" s="8">
        <v>45722</v>
      </c>
      <c r="O692" s="8">
        <v>45842</v>
      </c>
      <c r="P692" s="8">
        <v>45842</v>
      </c>
      <c r="Q692" t="s">
        <v>47</v>
      </c>
      <c r="Y692" t="s">
        <v>112</v>
      </c>
      <c r="Z692" t="s">
        <v>112</v>
      </c>
      <c r="AB692" t="s">
        <v>1603</v>
      </c>
      <c r="AC692" t="s">
        <v>41</v>
      </c>
      <c r="AD692" t="s">
        <v>42</v>
      </c>
    </row>
    <row r="693" spans="3:30" x14ac:dyDescent="0.25">
      <c r="C693" s="32" t="s">
        <v>206</v>
      </c>
      <c r="D693" s="32" t="s">
        <v>72</v>
      </c>
      <c r="E693" s="32" t="s">
        <v>1474</v>
      </c>
      <c r="F693">
        <v>850</v>
      </c>
      <c r="G693" t="s">
        <v>1475</v>
      </c>
      <c r="H693" t="s">
        <v>1478</v>
      </c>
      <c r="I693" t="s">
        <v>1605</v>
      </c>
      <c r="K693" t="s">
        <v>204</v>
      </c>
      <c r="L693" t="s">
        <v>35</v>
      </c>
      <c r="M693" t="s">
        <v>36</v>
      </c>
      <c r="N693" s="8">
        <v>45722</v>
      </c>
      <c r="O693" s="8">
        <v>45870</v>
      </c>
      <c r="P693" s="8">
        <v>45870</v>
      </c>
      <c r="Q693" t="s">
        <v>47</v>
      </c>
      <c r="Y693" t="s">
        <v>477</v>
      </c>
      <c r="Z693" t="s">
        <v>477</v>
      </c>
      <c r="AB693" t="s">
        <v>1510</v>
      </c>
      <c r="AC693" t="s">
        <v>41</v>
      </c>
      <c r="AD693" t="s">
        <v>42</v>
      </c>
    </row>
    <row r="694" spans="3:30" x14ac:dyDescent="0.25">
      <c r="C694" s="32" t="s">
        <v>206</v>
      </c>
      <c r="D694" s="32" t="s">
        <v>72</v>
      </c>
      <c r="E694" s="32" t="s">
        <v>1474</v>
      </c>
      <c r="F694">
        <v>800</v>
      </c>
      <c r="G694" t="s">
        <v>1475</v>
      </c>
      <c r="H694" t="s">
        <v>1478</v>
      </c>
      <c r="I694" t="s">
        <v>1606</v>
      </c>
      <c r="K694" t="s">
        <v>204</v>
      </c>
      <c r="L694" t="s">
        <v>35</v>
      </c>
      <c r="M694" t="s">
        <v>36</v>
      </c>
      <c r="N694" s="8">
        <v>45722</v>
      </c>
      <c r="O694" s="8">
        <v>45870</v>
      </c>
      <c r="P694" s="8">
        <v>45870</v>
      </c>
      <c r="Q694" t="s">
        <v>47</v>
      </c>
      <c r="Y694" t="s">
        <v>477</v>
      </c>
      <c r="Z694" t="s">
        <v>477</v>
      </c>
      <c r="AB694" t="s">
        <v>1510</v>
      </c>
      <c r="AC694" t="s">
        <v>41</v>
      </c>
      <c r="AD694" t="s">
        <v>42</v>
      </c>
    </row>
    <row r="695" spans="3:30" x14ac:dyDescent="0.25">
      <c r="C695" s="32" t="s">
        <v>206</v>
      </c>
      <c r="D695" s="32" t="s">
        <v>72</v>
      </c>
      <c r="E695" s="32" t="s">
        <v>1474</v>
      </c>
      <c r="F695">
        <v>850</v>
      </c>
      <c r="G695" t="s">
        <v>1475</v>
      </c>
      <c r="H695" t="s">
        <v>1478</v>
      </c>
      <c r="I695" t="s">
        <v>1607</v>
      </c>
      <c r="K695" t="s">
        <v>204</v>
      </c>
      <c r="L695" t="s">
        <v>35</v>
      </c>
      <c r="M695" t="s">
        <v>36</v>
      </c>
      <c r="N695" s="8">
        <v>45722</v>
      </c>
      <c r="O695" s="8"/>
      <c r="P695" s="8"/>
      <c r="Q695" t="s">
        <v>47</v>
      </c>
      <c r="AC695" t="s">
        <v>41</v>
      </c>
      <c r="AD695" t="s">
        <v>42</v>
      </c>
    </row>
    <row r="696" spans="3:30" x14ac:dyDescent="0.25">
      <c r="C696" s="32" t="s">
        <v>206</v>
      </c>
      <c r="D696" s="32" t="s">
        <v>72</v>
      </c>
      <c r="E696" s="32" t="s">
        <v>1474</v>
      </c>
      <c r="F696">
        <v>800</v>
      </c>
      <c r="G696" t="s">
        <v>1475</v>
      </c>
      <c r="H696" t="s">
        <v>1478</v>
      </c>
      <c r="I696" t="s">
        <v>1608</v>
      </c>
      <c r="K696" t="s">
        <v>204</v>
      </c>
      <c r="L696" t="s">
        <v>35</v>
      </c>
      <c r="M696" t="s">
        <v>36</v>
      </c>
      <c r="N696" s="8">
        <v>45722</v>
      </c>
      <c r="O696" s="8"/>
      <c r="P696" s="8"/>
      <c r="Q696" t="s">
        <v>47</v>
      </c>
      <c r="AC696" t="s">
        <v>41</v>
      </c>
      <c r="AD696" t="s">
        <v>42</v>
      </c>
    </row>
    <row r="697" spans="3:30" x14ac:dyDescent="0.25">
      <c r="C697" s="32" t="s">
        <v>206</v>
      </c>
      <c r="D697" s="32" t="s">
        <v>72</v>
      </c>
      <c r="E697" s="32" t="s">
        <v>1474</v>
      </c>
      <c r="F697">
        <v>850</v>
      </c>
      <c r="G697" t="s">
        <v>1475</v>
      </c>
      <c r="H697" t="s">
        <v>1478</v>
      </c>
      <c r="I697" t="s">
        <v>1609</v>
      </c>
      <c r="K697" t="s">
        <v>204</v>
      </c>
      <c r="L697" t="s">
        <v>35</v>
      </c>
      <c r="M697" t="s">
        <v>36</v>
      </c>
      <c r="N697" s="8">
        <v>45722</v>
      </c>
      <c r="O697" s="8">
        <v>45842</v>
      </c>
      <c r="P697" s="8">
        <v>45842</v>
      </c>
      <c r="Q697" t="s">
        <v>47</v>
      </c>
      <c r="Y697" t="s">
        <v>112</v>
      </c>
      <c r="Z697" t="s">
        <v>112</v>
      </c>
      <c r="AB697" t="s">
        <v>1483</v>
      </c>
      <c r="AC697" t="s">
        <v>41</v>
      </c>
      <c r="AD697" t="s">
        <v>42</v>
      </c>
    </row>
    <row r="698" spans="3:30" x14ac:dyDescent="0.25">
      <c r="C698" s="32" t="s">
        <v>206</v>
      </c>
      <c r="D698" s="32" t="s">
        <v>72</v>
      </c>
      <c r="E698" s="32" t="s">
        <v>1474</v>
      </c>
      <c r="F698">
        <v>800</v>
      </c>
      <c r="G698" t="s">
        <v>1475</v>
      </c>
      <c r="H698" t="s">
        <v>1478</v>
      </c>
      <c r="I698" t="s">
        <v>1610</v>
      </c>
      <c r="K698" t="s">
        <v>204</v>
      </c>
      <c r="L698" t="s">
        <v>35</v>
      </c>
      <c r="M698" t="s">
        <v>36</v>
      </c>
      <c r="N698" s="8">
        <v>45722</v>
      </c>
      <c r="O698" s="8">
        <v>45842</v>
      </c>
      <c r="P698" s="8">
        <v>45842</v>
      </c>
      <c r="Q698" t="s">
        <v>47</v>
      </c>
      <c r="Y698" t="s">
        <v>112</v>
      </c>
      <c r="Z698" t="s">
        <v>112</v>
      </c>
      <c r="AB698" t="s">
        <v>1483</v>
      </c>
      <c r="AC698" t="s">
        <v>41</v>
      </c>
      <c r="AD698" t="s">
        <v>42</v>
      </c>
    </row>
    <row r="699" spans="3:30" x14ac:dyDescent="0.25">
      <c r="C699" s="32" t="s">
        <v>206</v>
      </c>
      <c r="D699" s="32" t="s">
        <v>72</v>
      </c>
      <c r="E699" s="32" t="s">
        <v>1474</v>
      </c>
      <c r="F699">
        <v>850</v>
      </c>
      <c r="G699" t="s">
        <v>1475</v>
      </c>
      <c r="H699" t="s">
        <v>1478</v>
      </c>
      <c r="I699" t="s">
        <v>1611</v>
      </c>
      <c r="K699" t="s">
        <v>204</v>
      </c>
      <c r="L699" t="s">
        <v>35</v>
      </c>
      <c r="M699" t="s">
        <v>36</v>
      </c>
      <c r="N699" s="8">
        <v>45722</v>
      </c>
      <c r="O699" s="8">
        <v>45814</v>
      </c>
      <c r="P699" s="8">
        <v>45814</v>
      </c>
      <c r="Q699" t="s">
        <v>47</v>
      </c>
      <c r="Y699" t="s">
        <v>86</v>
      </c>
      <c r="Z699" t="s">
        <v>86</v>
      </c>
      <c r="AB699" t="s">
        <v>1561</v>
      </c>
      <c r="AC699" t="s">
        <v>41</v>
      </c>
      <c r="AD699" t="s">
        <v>42</v>
      </c>
    </row>
    <row r="700" spans="3:30" x14ac:dyDescent="0.25">
      <c r="C700" s="32" t="s">
        <v>206</v>
      </c>
      <c r="D700" s="32" t="s">
        <v>72</v>
      </c>
      <c r="E700" s="32" t="s">
        <v>1474</v>
      </c>
      <c r="F700">
        <v>800</v>
      </c>
      <c r="G700" t="s">
        <v>1475</v>
      </c>
      <c r="H700" t="s">
        <v>1478</v>
      </c>
      <c r="I700" t="s">
        <v>1612</v>
      </c>
      <c r="K700" t="s">
        <v>204</v>
      </c>
      <c r="L700" t="s">
        <v>35</v>
      </c>
      <c r="M700" t="s">
        <v>36</v>
      </c>
      <c r="N700" s="8">
        <v>45722</v>
      </c>
      <c r="O700" s="8">
        <v>45814</v>
      </c>
      <c r="P700" s="8">
        <v>45814</v>
      </c>
      <c r="Q700" t="s">
        <v>47</v>
      </c>
      <c r="Y700" t="s">
        <v>86</v>
      </c>
      <c r="Z700" t="s">
        <v>86</v>
      </c>
      <c r="AB700" t="s">
        <v>1561</v>
      </c>
      <c r="AC700" t="s">
        <v>41</v>
      </c>
      <c r="AD700" t="s">
        <v>42</v>
      </c>
    </row>
    <row r="701" spans="3:30" x14ac:dyDescent="0.25">
      <c r="C701" s="32" t="s">
        <v>206</v>
      </c>
      <c r="D701" s="32" t="s">
        <v>72</v>
      </c>
      <c r="E701" s="32" t="s">
        <v>1474</v>
      </c>
      <c r="F701">
        <v>850</v>
      </c>
      <c r="G701" t="s">
        <v>1475</v>
      </c>
      <c r="H701" t="s">
        <v>1478</v>
      </c>
      <c r="I701" t="s">
        <v>1613</v>
      </c>
      <c r="K701" t="s">
        <v>204</v>
      </c>
      <c r="L701" t="s">
        <v>35</v>
      </c>
      <c r="M701" t="s">
        <v>36</v>
      </c>
      <c r="N701" s="8">
        <v>45722</v>
      </c>
      <c r="O701" s="8">
        <v>45849</v>
      </c>
      <c r="P701" s="8">
        <v>45849</v>
      </c>
      <c r="Q701" t="s">
        <v>47</v>
      </c>
      <c r="Y701" t="s">
        <v>255</v>
      </c>
      <c r="Z701" t="s">
        <v>255</v>
      </c>
      <c r="AB701" t="s">
        <v>542</v>
      </c>
      <c r="AC701" t="s">
        <v>41</v>
      </c>
      <c r="AD701" t="s">
        <v>42</v>
      </c>
    </row>
    <row r="702" spans="3:30" x14ac:dyDescent="0.25">
      <c r="C702" s="32" t="s">
        <v>206</v>
      </c>
      <c r="D702" s="32" t="s">
        <v>72</v>
      </c>
      <c r="E702" s="32" t="s">
        <v>1474</v>
      </c>
      <c r="F702">
        <v>800</v>
      </c>
      <c r="G702" t="s">
        <v>1475</v>
      </c>
      <c r="H702" t="s">
        <v>1478</v>
      </c>
      <c r="I702" t="s">
        <v>1614</v>
      </c>
      <c r="K702" t="s">
        <v>204</v>
      </c>
      <c r="L702" t="s">
        <v>35</v>
      </c>
      <c r="M702" t="s">
        <v>36</v>
      </c>
      <c r="N702" s="8">
        <v>45722</v>
      </c>
      <c r="O702" s="8">
        <v>45849</v>
      </c>
      <c r="P702" s="8">
        <v>45849</v>
      </c>
      <c r="Q702" t="s">
        <v>47</v>
      </c>
      <c r="Y702" t="s">
        <v>255</v>
      </c>
      <c r="Z702" t="s">
        <v>255</v>
      </c>
      <c r="AB702" t="s">
        <v>542</v>
      </c>
      <c r="AC702" t="s">
        <v>41</v>
      </c>
      <c r="AD702" t="s">
        <v>42</v>
      </c>
    </row>
    <row r="703" spans="3:30" x14ac:dyDescent="0.25">
      <c r="C703" s="32" t="s">
        <v>206</v>
      </c>
      <c r="D703" s="32" t="s">
        <v>72</v>
      </c>
      <c r="E703" s="32" t="s">
        <v>1474</v>
      </c>
      <c r="F703">
        <v>850</v>
      </c>
      <c r="G703" t="s">
        <v>1475</v>
      </c>
      <c r="H703" t="s">
        <v>1478</v>
      </c>
      <c r="I703" t="s">
        <v>1615</v>
      </c>
      <c r="K703" t="s">
        <v>204</v>
      </c>
      <c r="L703" t="s">
        <v>35</v>
      </c>
      <c r="M703" t="s">
        <v>36</v>
      </c>
      <c r="N703" s="8">
        <v>45722</v>
      </c>
      <c r="O703" s="8"/>
      <c r="P703" s="8"/>
      <c r="Q703" t="s">
        <v>47</v>
      </c>
      <c r="AC703" t="s">
        <v>41</v>
      </c>
      <c r="AD703" t="s">
        <v>42</v>
      </c>
    </row>
    <row r="704" spans="3:30" x14ac:dyDescent="0.25">
      <c r="C704" s="32" t="s">
        <v>206</v>
      </c>
      <c r="D704" s="32" t="s">
        <v>72</v>
      </c>
      <c r="E704" s="32" t="s">
        <v>1474</v>
      </c>
      <c r="F704">
        <v>800</v>
      </c>
      <c r="G704" t="s">
        <v>1475</v>
      </c>
      <c r="H704" t="s">
        <v>1478</v>
      </c>
      <c r="I704" t="s">
        <v>1616</v>
      </c>
      <c r="K704" t="s">
        <v>204</v>
      </c>
      <c r="L704" t="s">
        <v>35</v>
      </c>
      <c r="M704" t="s">
        <v>36</v>
      </c>
      <c r="N704" s="8">
        <v>45722</v>
      </c>
      <c r="O704" s="8"/>
      <c r="P704" s="8"/>
      <c r="Q704" t="s">
        <v>47</v>
      </c>
      <c r="AC704" t="s">
        <v>41</v>
      </c>
      <c r="AD704" t="s">
        <v>42</v>
      </c>
    </row>
    <row r="705" spans="3:30" x14ac:dyDescent="0.25">
      <c r="C705" s="32" t="s">
        <v>206</v>
      </c>
      <c r="D705" s="32" t="s">
        <v>72</v>
      </c>
      <c r="E705" s="32" t="s">
        <v>1474</v>
      </c>
      <c r="F705">
        <v>850</v>
      </c>
      <c r="G705" t="s">
        <v>1475</v>
      </c>
      <c r="H705" t="s">
        <v>1478</v>
      </c>
      <c r="I705" t="s">
        <v>1617</v>
      </c>
      <c r="K705" t="s">
        <v>204</v>
      </c>
      <c r="L705" t="s">
        <v>35</v>
      </c>
      <c r="M705" t="s">
        <v>36</v>
      </c>
      <c r="N705" s="8">
        <v>45722</v>
      </c>
      <c r="O705" s="8"/>
      <c r="P705" s="8"/>
      <c r="Q705" t="s">
        <v>47</v>
      </c>
      <c r="AC705" t="s">
        <v>41</v>
      </c>
      <c r="AD705" t="s">
        <v>42</v>
      </c>
    </row>
    <row r="706" spans="3:30" x14ac:dyDescent="0.25">
      <c r="C706" s="32" t="s">
        <v>206</v>
      </c>
      <c r="D706" s="32" t="s">
        <v>72</v>
      </c>
      <c r="E706" s="32" t="s">
        <v>1474</v>
      </c>
      <c r="F706">
        <v>800</v>
      </c>
      <c r="G706" t="s">
        <v>1475</v>
      </c>
      <c r="H706" t="s">
        <v>1478</v>
      </c>
      <c r="I706" t="s">
        <v>1618</v>
      </c>
      <c r="K706" t="s">
        <v>204</v>
      </c>
      <c r="L706" t="s">
        <v>35</v>
      </c>
      <c r="M706" t="s">
        <v>36</v>
      </c>
      <c r="N706" s="8">
        <v>45722</v>
      </c>
      <c r="O706" s="8"/>
      <c r="P706" s="8"/>
      <c r="Q706" t="s">
        <v>47</v>
      </c>
      <c r="AC706" t="s">
        <v>41</v>
      </c>
      <c r="AD706" t="s">
        <v>42</v>
      </c>
    </row>
    <row r="707" spans="3:30" x14ac:dyDescent="0.25">
      <c r="C707" s="32" t="s">
        <v>206</v>
      </c>
      <c r="D707" s="32" t="s">
        <v>72</v>
      </c>
      <c r="E707" s="32" t="s">
        <v>1474</v>
      </c>
      <c r="F707">
        <v>850</v>
      </c>
      <c r="G707" t="s">
        <v>1475</v>
      </c>
      <c r="H707" t="s">
        <v>1478</v>
      </c>
      <c r="I707" t="s">
        <v>1619</v>
      </c>
      <c r="K707" t="s">
        <v>204</v>
      </c>
      <c r="L707" t="s">
        <v>35</v>
      </c>
      <c r="M707" t="s">
        <v>36</v>
      </c>
      <c r="N707" s="8">
        <v>45722</v>
      </c>
      <c r="O707" s="8">
        <v>45805</v>
      </c>
      <c r="P707" s="8">
        <v>45805</v>
      </c>
      <c r="Q707" t="s">
        <v>37</v>
      </c>
      <c r="R707" t="s">
        <v>419</v>
      </c>
      <c r="S707" t="s">
        <v>1620</v>
      </c>
      <c r="T707" t="s">
        <v>1621</v>
      </c>
      <c r="U707" t="s">
        <v>488</v>
      </c>
      <c r="W707" t="s">
        <v>489</v>
      </c>
      <c r="X707" t="s">
        <v>1527</v>
      </c>
      <c r="Y707" t="s">
        <v>241</v>
      </c>
      <c r="Z707" t="s">
        <v>241</v>
      </c>
      <c r="AB707" t="s">
        <v>1528</v>
      </c>
      <c r="AC707" t="s">
        <v>41</v>
      </c>
      <c r="AD707" t="s">
        <v>42</v>
      </c>
    </row>
    <row r="708" spans="3:30" x14ac:dyDescent="0.25">
      <c r="C708" s="32" t="s">
        <v>206</v>
      </c>
      <c r="D708" s="32" t="s">
        <v>72</v>
      </c>
      <c r="E708" s="32" t="s">
        <v>1474</v>
      </c>
      <c r="F708">
        <v>800</v>
      </c>
      <c r="G708" t="s">
        <v>1475</v>
      </c>
      <c r="H708" t="s">
        <v>1478</v>
      </c>
      <c r="I708" t="s">
        <v>1622</v>
      </c>
      <c r="K708" t="s">
        <v>204</v>
      </c>
      <c r="L708" t="s">
        <v>35</v>
      </c>
      <c r="M708" t="s">
        <v>36</v>
      </c>
      <c r="N708" s="8">
        <v>45722</v>
      </c>
      <c r="O708" s="8">
        <v>45805</v>
      </c>
      <c r="P708" s="8">
        <v>45805</v>
      </c>
      <c r="Q708" t="s">
        <v>37</v>
      </c>
      <c r="R708" t="s">
        <v>419</v>
      </c>
      <c r="S708" t="s">
        <v>1620</v>
      </c>
      <c r="T708" t="s">
        <v>1623</v>
      </c>
      <c r="U708" t="s">
        <v>488</v>
      </c>
      <c r="W708" t="s">
        <v>460</v>
      </c>
      <c r="X708" t="s">
        <v>1527</v>
      </c>
      <c r="Y708" t="s">
        <v>241</v>
      </c>
      <c r="Z708" t="s">
        <v>241</v>
      </c>
      <c r="AB708" t="s">
        <v>1528</v>
      </c>
      <c r="AC708" t="s">
        <v>41</v>
      </c>
      <c r="AD708" t="s">
        <v>42</v>
      </c>
    </row>
    <row r="709" spans="3:30" x14ac:dyDescent="0.25">
      <c r="C709" s="32" t="s">
        <v>206</v>
      </c>
      <c r="D709" s="32" t="s">
        <v>72</v>
      </c>
      <c r="E709" s="32" t="s">
        <v>1474</v>
      </c>
      <c r="F709">
        <v>850</v>
      </c>
      <c r="G709" t="s">
        <v>1475</v>
      </c>
      <c r="H709" t="s">
        <v>1478</v>
      </c>
      <c r="I709" t="s">
        <v>1624</v>
      </c>
      <c r="K709" t="s">
        <v>204</v>
      </c>
      <c r="L709" t="s">
        <v>35</v>
      </c>
      <c r="M709" t="s">
        <v>36</v>
      </c>
      <c r="N709" s="8">
        <v>45722</v>
      </c>
      <c r="O709" s="8">
        <v>45842</v>
      </c>
      <c r="P709" s="8">
        <v>45842</v>
      </c>
      <c r="Q709" t="s">
        <v>47</v>
      </c>
      <c r="Y709" t="s">
        <v>112</v>
      </c>
      <c r="Z709" t="s">
        <v>112</v>
      </c>
      <c r="AB709" t="s">
        <v>1490</v>
      </c>
      <c r="AC709" t="s">
        <v>41</v>
      </c>
      <c r="AD709" t="s">
        <v>42</v>
      </c>
    </row>
    <row r="710" spans="3:30" x14ac:dyDescent="0.25">
      <c r="C710" s="32" t="s">
        <v>206</v>
      </c>
      <c r="D710" s="32" t="s">
        <v>72</v>
      </c>
      <c r="E710" s="32" t="s">
        <v>1474</v>
      </c>
      <c r="F710">
        <v>800</v>
      </c>
      <c r="G710" t="s">
        <v>1475</v>
      </c>
      <c r="H710" t="s">
        <v>1478</v>
      </c>
      <c r="I710" t="s">
        <v>1625</v>
      </c>
      <c r="K710" t="s">
        <v>204</v>
      </c>
      <c r="L710" t="s">
        <v>35</v>
      </c>
      <c r="M710" t="s">
        <v>36</v>
      </c>
      <c r="N710" s="8">
        <v>45722</v>
      </c>
      <c r="O710" s="8">
        <v>45842</v>
      </c>
      <c r="P710" s="8">
        <v>45842</v>
      </c>
      <c r="Q710" t="s">
        <v>47</v>
      </c>
      <c r="Y710" t="s">
        <v>112</v>
      </c>
      <c r="Z710" t="s">
        <v>112</v>
      </c>
      <c r="AB710" t="s">
        <v>1490</v>
      </c>
      <c r="AC710" t="s">
        <v>41</v>
      </c>
      <c r="AD710" t="s">
        <v>42</v>
      </c>
    </row>
    <row r="711" spans="3:30" x14ac:dyDescent="0.25">
      <c r="C711" s="32" t="s">
        <v>206</v>
      </c>
      <c r="D711" s="32" t="s">
        <v>72</v>
      </c>
      <c r="E711" s="32" t="s">
        <v>1474</v>
      </c>
      <c r="F711">
        <v>850</v>
      </c>
      <c r="G711" t="s">
        <v>1475</v>
      </c>
      <c r="H711" t="s">
        <v>1478</v>
      </c>
      <c r="I711" t="s">
        <v>1626</v>
      </c>
      <c r="K711" t="s">
        <v>204</v>
      </c>
      <c r="L711" t="s">
        <v>35</v>
      </c>
      <c r="M711" t="s">
        <v>36</v>
      </c>
      <c r="N711" s="8">
        <v>45722</v>
      </c>
      <c r="O711" s="8"/>
      <c r="P711" s="8"/>
      <c r="Q711" t="s">
        <v>47</v>
      </c>
      <c r="AC711" t="s">
        <v>41</v>
      </c>
      <c r="AD711" t="s">
        <v>42</v>
      </c>
    </row>
    <row r="712" spans="3:30" x14ac:dyDescent="0.25">
      <c r="C712" s="32" t="s">
        <v>206</v>
      </c>
      <c r="D712" s="32" t="s">
        <v>72</v>
      </c>
      <c r="E712" s="32" t="s">
        <v>1474</v>
      </c>
      <c r="F712">
        <v>800</v>
      </c>
      <c r="G712" t="s">
        <v>1475</v>
      </c>
      <c r="H712" t="s">
        <v>1478</v>
      </c>
      <c r="I712" t="s">
        <v>1627</v>
      </c>
      <c r="K712" t="s">
        <v>204</v>
      </c>
      <c r="L712" t="s">
        <v>35</v>
      </c>
      <c r="M712" t="s">
        <v>36</v>
      </c>
      <c r="N712" s="8">
        <v>45722</v>
      </c>
      <c r="O712" s="8"/>
      <c r="P712" s="8"/>
      <c r="Q712" t="s">
        <v>47</v>
      </c>
      <c r="AC712" t="s">
        <v>41</v>
      </c>
      <c r="AD712" t="s">
        <v>42</v>
      </c>
    </row>
    <row r="713" spans="3:30" x14ac:dyDescent="0.25">
      <c r="C713" s="32" t="s">
        <v>206</v>
      </c>
      <c r="D713" s="32" t="s">
        <v>72</v>
      </c>
      <c r="E713" s="32" t="s">
        <v>1474</v>
      </c>
      <c r="F713">
        <v>850</v>
      </c>
      <c r="G713" t="s">
        <v>1475</v>
      </c>
      <c r="H713" t="s">
        <v>1478</v>
      </c>
      <c r="I713" t="s">
        <v>1628</v>
      </c>
      <c r="K713" t="s">
        <v>204</v>
      </c>
      <c r="L713" t="s">
        <v>35</v>
      </c>
      <c r="M713" t="s">
        <v>36</v>
      </c>
      <c r="N713" s="8">
        <v>45722</v>
      </c>
      <c r="O713" s="8">
        <v>45877</v>
      </c>
      <c r="P713" s="8">
        <v>45877</v>
      </c>
      <c r="Q713" t="s">
        <v>47</v>
      </c>
      <c r="Y713" t="s">
        <v>504</v>
      </c>
      <c r="Z713" t="s">
        <v>504</v>
      </c>
      <c r="AB713" t="s">
        <v>1629</v>
      </c>
      <c r="AC713" t="s">
        <v>41</v>
      </c>
      <c r="AD713" t="s">
        <v>42</v>
      </c>
    </row>
    <row r="714" spans="3:30" x14ac:dyDescent="0.25">
      <c r="C714" s="32" t="s">
        <v>206</v>
      </c>
      <c r="D714" s="32" t="s">
        <v>72</v>
      </c>
      <c r="E714" s="32" t="s">
        <v>1474</v>
      </c>
      <c r="F714">
        <v>800</v>
      </c>
      <c r="G714" t="s">
        <v>1475</v>
      </c>
      <c r="H714" t="s">
        <v>1478</v>
      </c>
      <c r="I714" t="s">
        <v>1630</v>
      </c>
      <c r="K714" t="s">
        <v>204</v>
      </c>
      <c r="L714" t="s">
        <v>35</v>
      </c>
      <c r="M714" t="s">
        <v>36</v>
      </c>
      <c r="N714" s="8">
        <v>45722</v>
      </c>
      <c r="O714" s="8">
        <v>45877</v>
      </c>
      <c r="P714" s="8">
        <v>45877</v>
      </c>
      <c r="Q714" t="s">
        <v>47</v>
      </c>
      <c r="Y714" t="s">
        <v>504</v>
      </c>
      <c r="Z714" t="s">
        <v>504</v>
      </c>
      <c r="AB714" t="s">
        <v>1629</v>
      </c>
      <c r="AC714" t="s">
        <v>41</v>
      </c>
      <c r="AD714" t="s">
        <v>42</v>
      </c>
    </row>
    <row r="715" spans="3:30" x14ac:dyDescent="0.25">
      <c r="C715" s="32" t="s">
        <v>206</v>
      </c>
      <c r="D715" s="32" t="s">
        <v>72</v>
      </c>
      <c r="E715" s="32" t="s">
        <v>1474</v>
      </c>
      <c r="F715">
        <v>850</v>
      </c>
      <c r="G715" t="s">
        <v>1475</v>
      </c>
      <c r="H715" t="s">
        <v>1478</v>
      </c>
      <c r="I715" t="s">
        <v>1631</v>
      </c>
      <c r="K715" t="s">
        <v>204</v>
      </c>
      <c r="L715" t="s">
        <v>35</v>
      </c>
      <c r="M715" t="s">
        <v>36</v>
      </c>
      <c r="N715" s="8">
        <v>45722</v>
      </c>
      <c r="O715" s="8">
        <v>45805</v>
      </c>
      <c r="P715" s="8">
        <v>45805</v>
      </c>
      <c r="Q715" t="s">
        <v>47</v>
      </c>
      <c r="X715" t="s">
        <v>489</v>
      </c>
      <c r="Y715" t="s">
        <v>241</v>
      </c>
      <c r="Z715" t="s">
        <v>241</v>
      </c>
      <c r="AB715" t="s">
        <v>1561</v>
      </c>
      <c r="AC715" t="s">
        <v>41</v>
      </c>
      <c r="AD715" t="s">
        <v>42</v>
      </c>
    </row>
    <row r="716" spans="3:30" x14ac:dyDescent="0.25">
      <c r="C716" s="32" t="s">
        <v>206</v>
      </c>
      <c r="D716" s="32" t="s">
        <v>72</v>
      </c>
      <c r="E716" s="32" t="s">
        <v>1474</v>
      </c>
      <c r="F716">
        <v>800</v>
      </c>
      <c r="G716" t="s">
        <v>1475</v>
      </c>
      <c r="H716" t="s">
        <v>1478</v>
      </c>
      <c r="I716" t="s">
        <v>1632</v>
      </c>
      <c r="K716" t="s">
        <v>204</v>
      </c>
      <c r="L716" t="s">
        <v>35</v>
      </c>
      <c r="M716" t="s">
        <v>36</v>
      </c>
      <c r="N716" s="8">
        <v>45722</v>
      </c>
      <c r="O716" s="8">
        <v>45805</v>
      </c>
      <c r="P716" s="8">
        <v>45805</v>
      </c>
      <c r="Q716" t="s">
        <v>47</v>
      </c>
      <c r="X716" t="s">
        <v>489</v>
      </c>
      <c r="Y716" t="s">
        <v>241</v>
      </c>
      <c r="Z716" t="s">
        <v>241</v>
      </c>
      <c r="AB716" t="s">
        <v>1561</v>
      </c>
      <c r="AC716" t="s">
        <v>41</v>
      </c>
      <c r="AD716" t="s">
        <v>42</v>
      </c>
    </row>
    <row r="717" spans="3:30" x14ac:dyDescent="0.25">
      <c r="C717" s="32" t="s">
        <v>206</v>
      </c>
      <c r="D717" s="32" t="s">
        <v>72</v>
      </c>
      <c r="E717" s="32" t="s">
        <v>1474</v>
      </c>
      <c r="F717">
        <v>850</v>
      </c>
      <c r="G717" t="s">
        <v>1475</v>
      </c>
      <c r="H717" t="s">
        <v>1478</v>
      </c>
      <c r="I717" t="s">
        <v>1633</v>
      </c>
      <c r="K717" t="s">
        <v>204</v>
      </c>
      <c r="L717" t="s">
        <v>35</v>
      </c>
      <c r="M717" t="s">
        <v>36</v>
      </c>
      <c r="N717" s="8">
        <v>45722</v>
      </c>
      <c r="O717" s="8">
        <v>45884</v>
      </c>
      <c r="P717" s="8">
        <v>45884</v>
      </c>
      <c r="Q717" t="s">
        <v>47</v>
      </c>
      <c r="Y717" t="s">
        <v>550</v>
      </c>
      <c r="Z717" t="s">
        <v>550</v>
      </c>
      <c r="AB717" t="s">
        <v>1485</v>
      </c>
      <c r="AC717" t="s">
        <v>41</v>
      </c>
      <c r="AD717" t="s">
        <v>42</v>
      </c>
    </row>
    <row r="718" spans="3:30" x14ac:dyDescent="0.25">
      <c r="C718" s="32" t="s">
        <v>206</v>
      </c>
      <c r="D718" s="32" t="s">
        <v>72</v>
      </c>
      <c r="E718" s="32" t="s">
        <v>1474</v>
      </c>
      <c r="F718">
        <v>800</v>
      </c>
      <c r="G718" t="s">
        <v>1475</v>
      </c>
      <c r="H718" t="s">
        <v>1478</v>
      </c>
      <c r="I718" t="s">
        <v>1634</v>
      </c>
      <c r="K718" t="s">
        <v>204</v>
      </c>
      <c r="L718" t="s">
        <v>35</v>
      </c>
      <c r="M718" t="s">
        <v>36</v>
      </c>
      <c r="N718" s="8">
        <v>45722</v>
      </c>
      <c r="O718" s="8">
        <v>45884</v>
      </c>
      <c r="P718" s="8">
        <v>45884</v>
      </c>
      <c r="Q718" t="s">
        <v>47</v>
      </c>
      <c r="Y718" t="s">
        <v>550</v>
      </c>
      <c r="Z718" t="s">
        <v>550</v>
      </c>
      <c r="AB718" t="s">
        <v>1485</v>
      </c>
      <c r="AC718" t="s">
        <v>41</v>
      </c>
      <c r="AD718" t="s">
        <v>42</v>
      </c>
    </row>
    <row r="719" spans="3:30" x14ac:dyDescent="0.25">
      <c r="C719" s="32" t="s">
        <v>206</v>
      </c>
      <c r="D719" s="32" t="s">
        <v>72</v>
      </c>
      <c r="E719" s="32" t="s">
        <v>1474</v>
      </c>
      <c r="F719">
        <v>850</v>
      </c>
      <c r="G719" t="s">
        <v>1475</v>
      </c>
      <c r="H719" t="s">
        <v>1478</v>
      </c>
      <c r="I719" t="s">
        <v>1635</v>
      </c>
      <c r="K719" t="s">
        <v>204</v>
      </c>
      <c r="L719" t="s">
        <v>35</v>
      </c>
      <c r="M719" t="s">
        <v>36</v>
      </c>
      <c r="N719" s="8">
        <v>45722</v>
      </c>
      <c r="O719" s="8">
        <v>45828</v>
      </c>
      <c r="P719" s="8">
        <v>45828</v>
      </c>
      <c r="Q719" t="s">
        <v>47</v>
      </c>
      <c r="Y719" t="s">
        <v>57</v>
      </c>
      <c r="Z719" t="s">
        <v>57</v>
      </c>
      <c r="AB719" t="s">
        <v>1598</v>
      </c>
      <c r="AC719" t="s">
        <v>41</v>
      </c>
      <c r="AD719" t="s">
        <v>42</v>
      </c>
    </row>
    <row r="720" spans="3:30" x14ac:dyDescent="0.25">
      <c r="C720" s="32" t="s">
        <v>206</v>
      </c>
      <c r="D720" s="32" t="s">
        <v>72</v>
      </c>
      <c r="E720" s="32" t="s">
        <v>1474</v>
      </c>
      <c r="F720">
        <v>800</v>
      </c>
      <c r="G720" t="s">
        <v>1475</v>
      </c>
      <c r="H720" t="s">
        <v>1478</v>
      </c>
      <c r="I720" t="s">
        <v>1636</v>
      </c>
      <c r="K720" t="s">
        <v>204</v>
      </c>
      <c r="L720" t="s">
        <v>35</v>
      </c>
      <c r="M720" t="s">
        <v>36</v>
      </c>
      <c r="N720" s="8">
        <v>45722</v>
      </c>
      <c r="O720" s="8">
        <v>45828</v>
      </c>
      <c r="P720" s="8">
        <v>45828</v>
      </c>
      <c r="Q720" t="s">
        <v>47</v>
      </c>
      <c r="Y720" t="s">
        <v>57</v>
      </c>
      <c r="Z720" t="s">
        <v>57</v>
      </c>
      <c r="AB720" t="s">
        <v>1598</v>
      </c>
      <c r="AC720" t="s">
        <v>41</v>
      </c>
      <c r="AD720" t="s">
        <v>42</v>
      </c>
    </row>
    <row r="721" spans="3:30" x14ac:dyDescent="0.25">
      <c r="C721" s="32" t="s">
        <v>206</v>
      </c>
      <c r="D721" s="32" t="s">
        <v>72</v>
      </c>
      <c r="E721" s="32" t="s">
        <v>1474</v>
      </c>
      <c r="F721">
        <v>850</v>
      </c>
      <c r="G721" t="s">
        <v>1475</v>
      </c>
      <c r="H721" t="s">
        <v>1478</v>
      </c>
      <c r="I721" t="s">
        <v>1637</v>
      </c>
      <c r="K721" t="s">
        <v>204</v>
      </c>
      <c r="L721" t="s">
        <v>35</v>
      </c>
      <c r="M721" t="s">
        <v>36</v>
      </c>
      <c r="N721" s="8">
        <v>45722</v>
      </c>
      <c r="O721" s="8">
        <v>45842</v>
      </c>
      <c r="P721" s="8">
        <v>45842</v>
      </c>
      <c r="Q721" t="s">
        <v>47</v>
      </c>
      <c r="Y721" t="s">
        <v>112</v>
      </c>
      <c r="Z721" t="s">
        <v>112</v>
      </c>
      <c r="AB721" t="s">
        <v>1483</v>
      </c>
      <c r="AC721" t="s">
        <v>41</v>
      </c>
      <c r="AD721" t="s">
        <v>42</v>
      </c>
    </row>
    <row r="722" spans="3:30" x14ac:dyDescent="0.25">
      <c r="C722" s="32" t="s">
        <v>206</v>
      </c>
      <c r="D722" s="32" t="s">
        <v>72</v>
      </c>
      <c r="E722" s="32" t="s">
        <v>1474</v>
      </c>
      <c r="F722">
        <v>800</v>
      </c>
      <c r="G722" t="s">
        <v>1475</v>
      </c>
      <c r="H722" t="s">
        <v>1478</v>
      </c>
      <c r="I722" t="s">
        <v>1638</v>
      </c>
      <c r="K722" t="s">
        <v>204</v>
      </c>
      <c r="L722" t="s">
        <v>35</v>
      </c>
      <c r="M722" t="s">
        <v>36</v>
      </c>
      <c r="N722" s="8">
        <v>45722</v>
      </c>
      <c r="O722" s="8">
        <v>45842</v>
      </c>
      <c r="P722" s="8">
        <v>45842</v>
      </c>
      <c r="Q722" t="s">
        <v>47</v>
      </c>
      <c r="Y722" t="s">
        <v>112</v>
      </c>
      <c r="Z722" t="s">
        <v>112</v>
      </c>
      <c r="AB722" t="s">
        <v>1483</v>
      </c>
      <c r="AC722" t="s">
        <v>41</v>
      </c>
      <c r="AD722" t="s">
        <v>42</v>
      </c>
    </row>
    <row r="723" spans="3:30" x14ac:dyDescent="0.25">
      <c r="C723" s="32" t="s">
        <v>206</v>
      </c>
      <c r="D723" s="32" t="s">
        <v>72</v>
      </c>
      <c r="E723" s="32" t="s">
        <v>1474</v>
      </c>
      <c r="F723">
        <v>850</v>
      </c>
      <c r="G723" t="s">
        <v>1475</v>
      </c>
      <c r="H723" t="s">
        <v>1478</v>
      </c>
      <c r="I723" t="s">
        <v>1639</v>
      </c>
      <c r="K723" t="s">
        <v>204</v>
      </c>
      <c r="L723" t="s">
        <v>35</v>
      </c>
      <c r="M723" t="s">
        <v>36</v>
      </c>
      <c r="N723" s="8">
        <v>45722</v>
      </c>
      <c r="O723" s="8">
        <v>45877</v>
      </c>
      <c r="P723" s="8">
        <v>45877</v>
      </c>
      <c r="Q723" t="s">
        <v>47</v>
      </c>
      <c r="Y723" t="s">
        <v>504</v>
      </c>
      <c r="Z723" t="s">
        <v>504</v>
      </c>
      <c r="AB723" t="s">
        <v>1483</v>
      </c>
      <c r="AC723" t="s">
        <v>41</v>
      </c>
      <c r="AD723" t="s">
        <v>42</v>
      </c>
    </row>
    <row r="724" spans="3:30" x14ac:dyDescent="0.25">
      <c r="C724" s="32" t="s">
        <v>206</v>
      </c>
      <c r="D724" s="32" t="s">
        <v>72</v>
      </c>
      <c r="E724" s="32" t="s">
        <v>1474</v>
      </c>
      <c r="F724">
        <v>800</v>
      </c>
      <c r="G724" t="s">
        <v>1475</v>
      </c>
      <c r="H724" t="s">
        <v>1478</v>
      </c>
      <c r="I724" t="s">
        <v>1640</v>
      </c>
      <c r="K724" t="s">
        <v>204</v>
      </c>
      <c r="L724" t="s">
        <v>35</v>
      </c>
      <c r="M724" t="s">
        <v>36</v>
      </c>
      <c r="N724" s="8">
        <v>45722</v>
      </c>
      <c r="O724" s="8">
        <v>45877</v>
      </c>
      <c r="P724" s="8">
        <v>45877</v>
      </c>
      <c r="Q724" t="s">
        <v>47</v>
      </c>
      <c r="Y724" t="s">
        <v>504</v>
      </c>
      <c r="Z724" t="s">
        <v>504</v>
      </c>
      <c r="AB724" t="s">
        <v>1483</v>
      </c>
      <c r="AC724" t="s">
        <v>41</v>
      </c>
      <c r="AD724" t="s">
        <v>42</v>
      </c>
    </row>
    <row r="725" spans="3:30" x14ac:dyDescent="0.25">
      <c r="C725" s="32" t="s">
        <v>206</v>
      </c>
      <c r="D725" s="32" t="s">
        <v>72</v>
      </c>
      <c r="E725" s="32" t="s">
        <v>1474</v>
      </c>
      <c r="F725">
        <v>850</v>
      </c>
      <c r="G725" t="s">
        <v>1475</v>
      </c>
      <c r="H725" t="s">
        <v>1478</v>
      </c>
      <c r="I725" t="s">
        <v>1641</v>
      </c>
      <c r="K725" t="s">
        <v>204</v>
      </c>
      <c r="L725" t="s">
        <v>35</v>
      </c>
      <c r="M725" t="s">
        <v>36</v>
      </c>
      <c r="N725" s="8">
        <v>45722</v>
      </c>
      <c r="O725" s="8">
        <v>45842</v>
      </c>
      <c r="P725" s="8">
        <v>45842</v>
      </c>
      <c r="Q725" t="s">
        <v>47</v>
      </c>
      <c r="Y725" t="s">
        <v>112</v>
      </c>
      <c r="Z725" t="s">
        <v>112</v>
      </c>
      <c r="AB725" t="s">
        <v>1490</v>
      </c>
      <c r="AC725" t="s">
        <v>41</v>
      </c>
      <c r="AD725" t="s">
        <v>42</v>
      </c>
    </row>
    <row r="726" spans="3:30" x14ac:dyDescent="0.25">
      <c r="C726" s="32" t="s">
        <v>206</v>
      </c>
      <c r="D726" s="32" t="s">
        <v>72</v>
      </c>
      <c r="E726" s="32" t="s">
        <v>1474</v>
      </c>
      <c r="F726">
        <v>800</v>
      </c>
      <c r="G726" t="s">
        <v>1475</v>
      </c>
      <c r="H726" t="s">
        <v>1478</v>
      </c>
      <c r="I726" t="s">
        <v>1642</v>
      </c>
      <c r="K726" t="s">
        <v>204</v>
      </c>
      <c r="L726" t="s">
        <v>35</v>
      </c>
      <c r="M726" t="s">
        <v>36</v>
      </c>
      <c r="N726" s="8">
        <v>45722</v>
      </c>
      <c r="O726" s="8">
        <v>45842</v>
      </c>
      <c r="P726" s="8">
        <v>45842</v>
      </c>
      <c r="Q726" t="s">
        <v>47</v>
      </c>
      <c r="Y726" t="s">
        <v>112</v>
      </c>
      <c r="Z726" t="s">
        <v>112</v>
      </c>
      <c r="AB726" t="s">
        <v>1490</v>
      </c>
      <c r="AC726" t="s">
        <v>41</v>
      </c>
      <c r="AD726" t="s">
        <v>42</v>
      </c>
    </row>
    <row r="727" spans="3:30" x14ac:dyDescent="0.25">
      <c r="C727" s="32" t="s">
        <v>206</v>
      </c>
      <c r="D727" s="32" t="s">
        <v>72</v>
      </c>
      <c r="E727" s="32" t="s">
        <v>1474</v>
      </c>
      <c r="F727">
        <v>850</v>
      </c>
      <c r="G727" t="s">
        <v>1475</v>
      </c>
      <c r="H727" t="s">
        <v>1478</v>
      </c>
      <c r="I727" t="s">
        <v>1643</v>
      </c>
      <c r="K727" t="s">
        <v>204</v>
      </c>
      <c r="L727" t="s">
        <v>35</v>
      </c>
      <c r="M727" t="s">
        <v>36</v>
      </c>
      <c r="N727" s="8">
        <v>45722</v>
      </c>
      <c r="O727" s="8"/>
      <c r="P727" s="8"/>
      <c r="Q727" t="s">
        <v>47</v>
      </c>
      <c r="AB727" t="s">
        <v>542</v>
      </c>
      <c r="AC727" t="s">
        <v>41</v>
      </c>
      <c r="AD727" t="s">
        <v>42</v>
      </c>
    </row>
    <row r="728" spans="3:30" x14ac:dyDescent="0.25">
      <c r="C728" s="32" t="s">
        <v>206</v>
      </c>
      <c r="D728" s="32" t="s">
        <v>72</v>
      </c>
      <c r="E728" s="32" t="s">
        <v>1474</v>
      </c>
      <c r="F728">
        <v>800</v>
      </c>
      <c r="G728" t="s">
        <v>1475</v>
      </c>
      <c r="H728" t="s">
        <v>1478</v>
      </c>
      <c r="I728" t="s">
        <v>1644</v>
      </c>
      <c r="K728" t="s">
        <v>204</v>
      </c>
      <c r="L728" t="s">
        <v>35</v>
      </c>
      <c r="M728" t="s">
        <v>36</v>
      </c>
      <c r="N728" s="8">
        <v>45722</v>
      </c>
      <c r="O728" s="8"/>
      <c r="P728" s="8"/>
      <c r="Q728" t="s">
        <v>47</v>
      </c>
      <c r="AB728" t="s">
        <v>542</v>
      </c>
      <c r="AC728" t="s">
        <v>41</v>
      </c>
      <c r="AD728" t="s">
        <v>42</v>
      </c>
    </row>
    <row r="729" spans="3:30" x14ac:dyDescent="0.25">
      <c r="C729" s="32" t="s">
        <v>206</v>
      </c>
      <c r="D729" s="32" t="s">
        <v>72</v>
      </c>
      <c r="E729" s="32" t="s">
        <v>1474</v>
      </c>
      <c r="F729">
        <v>850</v>
      </c>
      <c r="G729" t="s">
        <v>1475</v>
      </c>
      <c r="H729" t="s">
        <v>1478</v>
      </c>
      <c r="I729" t="s">
        <v>1645</v>
      </c>
      <c r="K729" t="s">
        <v>204</v>
      </c>
      <c r="L729" t="s">
        <v>35</v>
      </c>
      <c r="M729" t="s">
        <v>36</v>
      </c>
      <c r="N729" s="8">
        <v>45722</v>
      </c>
      <c r="O729" s="8">
        <v>45849</v>
      </c>
      <c r="P729" s="8">
        <v>45849</v>
      </c>
      <c r="Q729" t="s">
        <v>47</v>
      </c>
      <c r="Y729" t="s">
        <v>255</v>
      </c>
      <c r="Z729" t="s">
        <v>255</v>
      </c>
      <c r="AB729" t="s">
        <v>1510</v>
      </c>
      <c r="AC729" t="s">
        <v>41</v>
      </c>
      <c r="AD729" t="s">
        <v>42</v>
      </c>
    </row>
    <row r="730" spans="3:30" x14ac:dyDescent="0.25">
      <c r="C730" s="32" t="s">
        <v>206</v>
      </c>
      <c r="D730" s="32" t="s">
        <v>72</v>
      </c>
      <c r="E730" s="32" t="s">
        <v>1474</v>
      </c>
      <c r="F730">
        <v>800</v>
      </c>
      <c r="G730" t="s">
        <v>1475</v>
      </c>
      <c r="H730" t="s">
        <v>1478</v>
      </c>
      <c r="I730" t="s">
        <v>1646</v>
      </c>
      <c r="K730" t="s">
        <v>204</v>
      </c>
      <c r="L730" t="s">
        <v>35</v>
      </c>
      <c r="M730" t="s">
        <v>36</v>
      </c>
      <c r="N730" s="8">
        <v>45722</v>
      </c>
      <c r="O730" s="8">
        <v>45849</v>
      </c>
      <c r="P730" s="8">
        <v>45849</v>
      </c>
      <c r="Q730" t="s">
        <v>47</v>
      </c>
      <c r="Y730" t="s">
        <v>255</v>
      </c>
      <c r="Z730" t="s">
        <v>255</v>
      </c>
      <c r="AB730" t="s">
        <v>1510</v>
      </c>
      <c r="AC730" t="s">
        <v>41</v>
      </c>
      <c r="AD730" t="s">
        <v>42</v>
      </c>
    </row>
    <row r="731" spans="3:30" x14ac:dyDescent="0.25">
      <c r="C731" s="32" t="s">
        <v>206</v>
      </c>
      <c r="D731" s="32" t="s">
        <v>72</v>
      </c>
      <c r="E731" s="32" t="s">
        <v>1474</v>
      </c>
      <c r="F731">
        <v>850</v>
      </c>
      <c r="G731" t="s">
        <v>1475</v>
      </c>
      <c r="H731" t="s">
        <v>1478</v>
      </c>
      <c r="I731" t="s">
        <v>1647</v>
      </c>
      <c r="K731" t="s">
        <v>204</v>
      </c>
      <c r="L731" t="s">
        <v>35</v>
      </c>
      <c r="M731" t="s">
        <v>36</v>
      </c>
      <c r="N731" s="8">
        <v>45722</v>
      </c>
      <c r="O731" s="8">
        <v>45884</v>
      </c>
      <c r="P731" s="8">
        <v>45884</v>
      </c>
      <c r="Q731" t="s">
        <v>127</v>
      </c>
      <c r="R731" t="s">
        <v>1648</v>
      </c>
      <c r="S731" t="s">
        <v>1649</v>
      </c>
      <c r="T731" t="s">
        <v>1650</v>
      </c>
      <c r="U731" t="s">
        <v>504</v>
      </c>
      <c r="W731" t="s">
        <v>550</v>
      </c>
      <c r="Y731" t="s">
        <v>550</v>
      </c>
      <c r="Z731" t="s">
        <v>550</v>
      </c>
      <c r="AB731" t="s">
        <v>542</v>
      </c>
      <c r="AC731" t="s">
        <v>41</v>
      </c>
      <c r="AD731" t="s">
        <v>42</v>
      </c>
    </row>
    <row r="732" spans="3:30" x14ac:dyDescent="0.25">
      <c r="C732" s="32" t="s">
        <v>206</v>
      </c>
      <c r="D732" s="32" t="s">
        <v>72</v>
      </c>
      <c r="E732" s="32" t="s">
        <v>1474</v>
      </c>
      <c r="F732">
        <v>800</v>
      </c>
      <c r="G732" t="s">
        <v>1475</v>
      </c>
      <c r="H732" t="s">
        <v>1478</v>
      </c>
      <c r="I732" t="s">
        <v>1651</v>
      </c>
      <c r="K732" t="s">
        <v>204</v>
      </c>
      <c r="L732" t="s">
        <v>35</v>
      </c>
      <c r="M732" t="s">
        <v>36</v>
      </c>
      <c r="N732" s="8">
        <v>45722</v>
      </c>
      <c r="O732" s="8">
        <v>45884</v>
      </c>
      <c r="P732" s="8">
        <v>45884</v>
      </c>
      <c r="Q732" t="s">
        <v>127</v>
      </c>
      <c r="R732" t="s">
        <v>1648</v>
      </c>
      <c r="S732" t="s">
        <v>1652</v>
      </c>
      <c r="T732" t="s">
        <v>1653</v>
      </c>
      <c r="U732" t="s">
        <v>1654</v>
      </c>
      <c r="W732" t="s">
        <v>550</v>
      </c>
      <c r="Y732" t="s">
        <v>550</v>
      </c>
      <c r="Z732" t="s">
        <v>550</v>
      </c>
      <c r="AB732" t="s">
        <v>542</v>
      </c>
      <c r="AC732" t="s">
        <v>41</v>
      </c>
      <c r="AD732" t="s">
        <v>42</v>
      </c>
    </row>
    <row r="733" spans="3:30" x14ac:dyDescent="0.25">
      <c r="C733" s="32" t="s">
        <v>206</v>
      </c>
      <c r="D733" s="32" t="s">
        <v>72</v>
      </c>
      <c r="E733" s="32" t="s">
        <v>1474</v>
      </c>
      <c r="F733">
        <v>850</v>
      </c>
      <c r="G733" t="s">
        <v>1475</v>
      </c>
      <c r="H733" t="s">
        <v>1478</v>
      </c>
      <c r="I733" t="s">
        <v>1655</v>
      </c>
      <c r="K733" t="s">
        <v>204</v>
      </c>
      <c r="L733" t="s">
        <v>35</v>
      </c>
      <c r="M733" t="s">
        <v>36</v>
      </c>
      <c r="N733" s="8">
        <v>45722</v>
      </c>
      <c r="O733" s="8">
        <v>45842</v>
      </c>
      <c r="P733" s="8">
        <v>45842</v>
      </c>
      <c r="Q733" t="s">
        <v>47</v>
      </c>
      <c r="Y733" t="s">
        <v>112</v>
      </c>
      <c r="Z733" t="s">
        <v>112</v>
      </c>
      <c r="AB733" t="s">
        <v>1483</v>
      </c>
      <c r="AC733" t="s">
        <v>41</v>
      </c>
      <c r="AD733" t="s">
        <v>42</v>
      </c>
    </row>
    <row r="734" spans="3:30" x14ac:dyDescent="0.25">
      <c r="C734" s="32" t="s">
        <v>206</v>
      </c>
      <c r="D734" s="32" t="s">
        <v>72</v>
      </c>
      <c r="E734" s="32" t="s">
        <v>1474</v>
      </c>
      <c r="F734">
        <v>800</v>
      </c>
      <c r="G734" t="s">
        <v>1475</v>
      </c>
      <c r="H734" t="s">
        <v>1478</v>
      </c>
      <c r="I734" t="s">
        <v>1656</v>
      </c>
      <c r="K734" t="s">
        <v>204</v>
      </c>
      <c r="L734" t="s">
        <v>35</v>
      </c>
      <c r="M734" t="s">
        <v>36</v>
      </c>
      <c r="N734" s="8">
        <v>45722</v>
      </c>
      <c r="O734" s="8">
        <v>45842</v>
      </c>
      <c r="P734" s="8">
        <v>45842</v>
      </c>
      <c r="Q734" t="s">
        <v>47</v>
      </c>
      <c r="Y734" t="s">
        <v>112</v>
      </c>
      <c r="Z734" t="s">
        <v>112</v>
      </c>
      <c r="AB734" t="s">
        <v>1483</v>
      </c>
      <c r="AC734" t="s">
        <v>41</v>
      </c>
      <c r="AD734" t="s">
        <v>42</v>
      </c>
    </row>
    <row r="735" spans="3:30" x14ac:dyDescent="0.25">
      <c r="C735" s="32" t="s">
        <v>206</v>
      </c>
      <c r="D735" s="32" t="s">
        <v>72</v>
      </c>
      <c r="E735" s="32" t="s">
        <v>1474</v>
      </c>
      <c r="F735">
        <v>850</v>
      </c>
      <c r="G735" t="s">
        <v>1475</v>
      </c>
      <c r="H735" t="s">
        <v>1478</v>
      </c>
      <c r="I735" t="s">
        <v>1657</v>
      </c>
      <c r="K735" t="s">
        <v>204</v>
      </c>
      <c r="L735" t="s">
        <v>35</v>
      </c>
      <c r="M735" t="s">
        <v>36</v>
      </c>
      <c r="N735" s="8">
        <v>45722</v>
      </c>
      <c r="O735" s="8">
        <v>45835</v>
      </c>
      <c r="P735" s="8">
        <v>45835</v>
      </c>
      <c r="Q735" t="s">
        <v>127</v>
      </c>
      <c r="R735" t="s">
        <v>1658</v>
      </c>
      <c r="S735" t="s">
        <v>1659</v>
      </c>
      <c r="T735" t="s">
        <v>1660</v>
      </c>
      <c r="U735" t="s">
        <v>57</v>
      </c>
      <c r="Y735" t="s">
        <v>111</v>
      </c>
      <c r="Z735" t="s">
        <v>111</v>
      </c>
      <c r="AB735" t="s">
        <v>1603</v>
      </c>
      <c r="AC735" t="s">
        <v>41</v>
      </c>
      <c r="AD735" t="s">
        <v>42</v>
      </c>
    </row>
    <row r="736" spans="3:30" x14ac:dyDescent="0.25">
      <c r="C736" s="32" t="s">
        <v>206</v>
      </c>
      <c r="D736" s="32" t="s">
        <v>72</v>
      </c>
      <c r="E736" s="32" t="s">
        <v>1474</v>
      </c>
      <c r="F736">
        <v>800</v>
      </c>
      <c r="G736" t="s">
        <v>1475</v>
      </c>
      <c r="H736" t="s">
        <v>1478</v>
      </c>
      <c r="I736" t="s">
        <v>1661</v>
      </c>
      <c r="K736" t="s">
        <v>204</v>
      </c>
      <c r="L736" t="s">
        <v>35</v>
      </c>
      <c r="M736" t="s">
        <v>36</v>
      </c>
      <c r="N736" s="8">
        <v>45722</v>
      </c>
      <c r="O736" s="8">
        <v>45835</v>
      </c>
      <c r="P736" s="8">
        <v>45835</v>
      </c>
      <c r="Q736" t="s">
        <v>37</v>
      </c>
      <c r="R736" t="s">
        <v>1658</v>
      </c>
      <c r="S736" t="s">
        <v>1662</v>
      </c>
      <c r="T736" t="s">
        <v>1663</v>
      </c>
      <c r="U736" t="s">
        <v>57</v>
      </c>
      <c r="Y736" t="s">
        <v>111</v>
      </c>
      <c r="Z736" t="s">
        <v>111</v>
      </c>
      <c r="AB736" t="s">
        <v>1603</v>
      </c>
      <c r="AC736" t="s">
        <v>41</v>
      </c>
      <c r="AD736" t="s">
        <v>42</v>
      </c>
    </row>
    <row r="737" spans="3:30" x14ac:dyDescent="0.25">
      <c r="C737" s="32" t="s">
        <v>206</v>
      </c>
      <c r="D737" s="32" t="s">
        <v>72</v>
      </c>
      <c r="E737" s="32" t="s">
        <v>1474</v>
      </c>
      <c r="F737">
        <v>850</v>
      </c>
      <c r="G737" t="s">
        <v>1475</v>
      </c>
      <c r="H737" t="s">
        <v>1478</v>
      </c>
      <c r="I737" t="s">
        <v>1664</v>
      </c>
      <c r="K737" t="s">
        <v>204</v>
      </c>
      <c r="L737" t="s">
        <v>35</v>
      </c>
      <c r="M737" t="s">
        <v>36</v>
      </c>
      <c r="N737" s="8">
        <v>45722</v>
      </c>
      <c r="O737" s="8">
        <v>45842</v>
      </c>
      <c r="P737" s="8">
        <v>45842</v>
      </c>
      <c r="Q737" t="s">
        <v>47</v>
      </c>
      <c r="Y737" t="s">
        <v>112</v>
      </c>
      <c r="Z737" t="s">
        <v>112</v>
      </c>
      <c r="AB737" t="s">
        <v>1603</v>
      </c>
      <c r="AC737" t="s">
        <v>41</v>
      </c>
      <c r="AD737" t="s">
        <v>42</v>
      </c>
    </row>
    <row r="738" spans="3:30" x14ac:dyDescent="0.25">
      <c r="C738" s="32" t="s">
        <v>206</v>
      </c>
      <c r="D738" s="32" t="s">
        <v>72</v>
      </c>
      <c r="E738" s="32" t="s">
        <v>1474</v>
      </c>
      <c r="F738">
        <v>800</v>
      </c>
      <c r="G738" t="s">
        <v>1475</v>
      </c>
      <c r="H738" t="s">
        <v>1478</v>
      </c>
      <c r="I738" t="s">
        <v>1665</v>
      </c>
      <c r="K738" t="s">
        <v>204</v>
      </c>
      <c r="L738" t="s">
        <v>35</v>
      </c>
      <c r="M738" t="s">
        <v>36</v>
      </c>
      <c r="N738" s="8">
        <v>45722</v>
      </c>
      <c r="O738" s="8">
        <v>45842</v>
      </c>
      <c r="P738" s="8">
        <v>45842</v>
      </c>
      <c r="Q738" t="s">
        <v>47</v>
      </c>
      <c r="Y738" t="s">
        <v>112</v>
      </c>
      <c r="Z738" t="s">
        <v>112</v>
      </c>
      <c r="AB738" t="s">
        <v>1603</v>
      </c>
      <c r="AC738" t="s">
        <v>41</v>
      </c>
      <c r="AD738" t="s">
        <v>42</v>
      </c>
    </row>
    <row r="739" spans="3:30" x14ac:dyDescent="0.25">
      <c r="C739" s="32" t="s">
        <v>206</v>
      </c>
      <c r="D739" s="32" t="s">
        <v>72</v>
      </c>
      <c r="E739" s="32" t="s">
        <v>1474</v>
      </c>
      <c r="F739">
        <v>850</v>
      </c>
      <c r="G739" t="s">
        <v>1475</v>
      </c>
      <c r="H739" t="s">
        <v>1478</v>
      </c>
      <c r="I739" t="s">
        <v>1666</v>
      </c>
      <c r="K739" t="s">
        <v>204</v>
      </c>
      <c r="L739" t="s">
        <v>35</v>
      </c>
      <c r="M739" t="s">
        <v>36</v>
      </c>
      <c r="N739" s="8">
        <v>45722</v>
      </c>
      <c r="O739" s="8"/>
      <c r="P739" s="8"/>
      <c r="Q739" t="s">
        <v>47</v>
      </c>
      <c r="AC739" t="s">
        <v>41</v>
      </c>
      <c r="AD739" t="s">
        <v>42</v>
      </c>
    </row>
    <row r="740" spans="3:30" x14ac:dyDescent="0.25">
      <c r="C740" s="32" t="s">
        <v>206</v>
      </c>
      <c r="D740" s="32" t="s">
        <v>72</v>
      </c>
      <c r="E740" s="32" t="s">
        <v>1474</v>
      </c>
      <c r="F740">
        <v>800</v>
      </c>
      <c r="G740" t="s">
        <v>1475</v>
      </c>
      <c r="H740" t="s">
        <v>1478</v>
      </c>
      <c r="I740" t="s">
        <v>1667</v>
      </c>
      <c r="K740" t="s">
        <v>204</v>
      </c>
      <c r="L740" t="s">
        <v>35</v>
      </c>
      <c r="M740" t="s">
        <v>36</v>
      </c>
      <c r="N740" s="8">
        <v>45722</v>
      </c>
      <c r="O740" s="8"/>
      <c r="P740" s="8"/>
      <c r="Q740" t="s">
        <v>47</v>
      </c>
      <c r="AC740" t="s">
        <v>41</v>
      </c>
      <c r="AD740" t="s">
        <v>42</v>
      </c>
    </row>
    <row r="741" spans="3:30" x14ac:dyDescent="0.25">
      <c r="C741" s="32" t="s">
        <v>206</v>
      </c>
      <c r="D741" s="32" t="s">
        <v>72</v>
      </c>
      <c r="E741" s="32" t="s">
        <v>1474</v>
      </c>
      <c r="F741">
        <v>850</v>
      </c>
      <c r="G741" t="s">
        <v>1475</v>
      </c>
      <c r="H741" t="s">
        <v>1478</v>
      </c>
      <c r="I741" t="s">
        <v>1668</v>
      </c>
      <c r="K741" t="s">
        <v>204</v>
      </c>
      <c r="L741" t="s">
        <v>35</v>
      </c>
      <c r="M741" t="s">
        <v>36</v>
      </c>
      <c r="N741" s="8">
        <v>45722</v>
      </c>
      <c r="O741" s="8">
        <v>45821</v>
      </c>
      <c r="P741" s="8">
        <v>45821</v>
      </c>
      <c r="Q741" t="s">
        <v>47</v>
      </c>
      <c r="Y741" t="s">
        <v>87</v>
      </c>
      <c r="Z741" t="s">
        <v>87</v>
      </c>
      <c r="AB741" t="s">
        <v>1598</v>
      </c>
      <c r="AC741" t="s">
        <v>41</v>
      </c>
      <c r="AD741" t="s">
        <v>42</v>
      </c>
    </row>
    <row r="742" spans="3:30" x14ac:dyDescent="0.25">
      <c r="C742" s="32" t="s">
        <v>206</v>
      </c>
      <c r="D742" s="32" t="s">
        <v>72</v>
      </c>
      <c r="E742" s="32" t="s">
        <v>1474</v>
      </c>
      <c r="F742">
        <v>800</v>
      </c>
      <c r="G742" t="s">
        <v>1475</v>
      </c>
      <c r="H742" t="s">
        <v>1478</v>
      </c>
      <c r="I742" t="s">
        <v>1669</v>
      </c>
      <c r="K742" t="s">
        <v>204</v>
      </c>
      <c r="L742" t="s">
        <v>35</v>
      </c>
      <c r="M742" t="s">
        <v>36</v>
      </c>
      <c r="N742" s="8">
        <v>45722</v>
      </c>
      <c r="O742" s="8">
        <v>45821</v>
      </c>
      <c r="P742" s="8">
        <v>45821</v>
      </c>
      <c r="Q742" t="s">
        <v>47</v>
      </c>
      <c r="Y742" t="s">
        <v>87</v>
      </c>
      <c r="Z742" t="s">
        <v>87</v>
      </c>
      <c r="AB742" t="s">
        <v>1598</v>
      </c>
      <c r="AC742" t="s">
        <v>41</v>
      </c>
      <c r="AD742" t="s">
        <v>42</v>
      </c>
    </row>
    <row r="743" spans="3:30" x14ac:dyDescent="0.25">
      <c r="C743" s="32" t="s">
        <v>206</v>
      </c>
      <c r="D743" s="32" t="s">
        <v>72</v>
      </c>
      <c r="E743" s="32" t="s">
        <v>1474</v>
      </c>
      <c r="F743">
        <v>850</v>
      </c>
      <c r="G743" t="s">
        <v>1475</v>
      </c>
      <c r="H743" t="s">
        <v>1478</v>
      </c>
      <c r="I743" t="s">
        <v>1670</v>
      </c>
      <c r="K743" t="s">
        <v>204</v>
      </c>
      <c r="L743" t="s">
        <v>35</v>
      </c>
      <c r="M743" t="s">
        <v>36</v>
      </c>
      <c r="N743" s="8">
        <v>45722</v>
      </c>
      <c r="O743" s="8"/>
      <c r="P743" s="8"/>
      <c r="Q743" t="s">
        <v>47</v>
      </c>
      <c r="AC743" t="s">
        <v>41</v>
      </c>
      <c r="AD743" t="s">
        <v>42</v>
      </c>
    </row>
    <row r="744" spans="3:30" x14ac:dyDescent="0.25">
      <c r="C744" s="32" t="s">
        <v>206</v>
      </c>
      <c r="D744" s="32" t="s">
        <v>72</v>
      </c>
      <c r="E744" s="32" t="s">
        <v>1474</v>
      </c>
      <c r="F744">
        <v>800</v>
      </c>
      <c r="G744" t="s">
        <v>1475</v>
      </c>
      <c r="H744" t="s">
        <v>1478</v>
      </c>
      <c r="I744" t="s">
        <v>1671</v>
      </c>
      <c r="K744" t="s">
        <v>204</v>
      </c>
      <c r="L744" t="s">
        <v>35</v>
      </c>
      <c r="M744" t="s">
        <v>36</v>
      </c>
      <c r="N744" s="8">
        <v>45722</v>
      </c>
      <c r="O744" s="8"/>
      <c r="P744" s="8"/>
      <c r="Q744" t="s">
        <v>47</v>
      </c>
      <c r="AC744" t="s">
        <v>41</v>
      </c>
      <c r="AD744" t="s">
        <v>42</v>
      </c>
    </row>
    <row r="745" spans="3:30" x14ac:dyDescent="0.25">
      <c r="C745" s="32" t="s">
        <v>206</v>
      </c>
      <c r="D745" s="32" t="s">
        <v>72</v>
      </c>
      <c r="E745" s="32" t="s">
        <v>1474</v>
      </c>
      <c r="F745">
        <v>850</v>
      </c>
      <c r="G745" t="s">
        <v>1475</v>
      </c>
      <c r="H745" t="s">
        <v>1478</v>
      </c>
      <c r="I745" t="s">
        <v>1672</v>
      </c>
      <c r="K745" t="s">
        <v>204</v>
      </c>
      <c r="L745" t="s">
        <v>35</v>
      </c>
      <c r="M745" t="s">
        <v>36</v>
      </c>
      <c r="N745" s="8">
        <v>45722</v>
      </c>
      <c r="O745" s="8">
        <v>45849</v>
      </c>
      <c r="P745" s="8">
        <v>45849</v>
      </c>
      <c r="Q745" t="s">
        <v>47</v>
      </c>
      <c r="Y745" t="s">
        <v>255</v>
      </c>
      <c r="Z745" t="s">
        <v>255</v>
      </c>
      <c r="AB745" t="s">
        <v>1510</v>
      </c>
      <c r="AC745" t="s">
        <v>41</v>
      </c>
      <c r="AD745" t="s">
        <v>42</v>
      </c>
    </row>
    <row r="746" spans="3:30" x14ac:dyDescent="0.25">
      <c r="C746" s="32" t="s">
        <v>206</v>
      </c>
      <c r="D746" s="32" t="s">
        <v>72</v>
      </c>
      <c r="E746" s="32" t="s">
        <v>1474</v>
      </c>
      <c r="F746">
        <v>800</v>
      </c>
      <c r="G746" t="s">
        <v>1475</v>
      </c>
      <c r="H746" t="s">
        <v>1478</v>
      </c>
      <c r="I746" t="s">
        <v>1673</v>
      </c>
      <c r="K746" t="s">
        <v>204</v>
      </c>
      <c r="L746" t="s">
        <v>35</v>
      </c>
      <c r="M746" t="s">
        <v>36</v>
      </c>
      <c r="N746" s="8">
        <v>45722</v>
      </c>
      <c r="O746" s="8">
        <v>45849</v>
      </c>
      <c r="P746" s="8">
        <v>45849</v>
      </c>
      <c r="Q746" t="s">
        <v>47</v>
      </c>
      <c r="Y746" t="s">
        <v>255</v>
      </c>
      <c r="Z746" t="s">
        <v>255</v>
      </c>
      <c r="AB746" t="s">
        <v>1510</v>
      </c>
      <c r="AC746" t="s">
        <v>41</v>
      </c>
      <c r="AD746" t="s">
        <v>42</v>
      </c>
    </row>
    <row r="747" spans="3:30" x14ac:dyDescent="0.25">
      <c r="C747" s="32" t="s">
        <v>206</v>
      </c>
      <c r="D747" s="32" t="s">
        <v>72</v>
      </c>
      <c r="E747" s="32" t="s">
        <v>1474</v>
      </c>
      <c r="F747">
        <v>850</v>
      </c>
      <c r="G747" t="s">
        <v>1475</v>
      </c>
      <c r="H747" t="s">
        <v>1478</v>
      </c>
      <c r="I747" t="s">
        <v>1674</v>
      </c>
      <c r="K747" t="s">
        <v>204</v>
      </c>
      <c r="L747" t="s">
        <v>35</v>
      </c>
      <c r="M747" t="s">
        <v>36</v>
      </c>
      <c r="N747" s="8">
        <v>45722</v>
      </c>
      <c r="O747" s="8"/>
      <c r="P747" s="8"/>
      <c r="Q747" t="s">
        <v>47</v>
      </c>
      <c r="AC747" t="s">
        <v>41</v>
      </c>
      <c r="AD747" t="s">
        <v>42</v>
      </c>
    </row>
    <row r="748" spans="3:30" x14ac:dyDescent="0.25">
      <c r="C748" s="32" t="s">
        <v>206</v>
      </c>
      <c r="D748" s="32" t="s">
        <v>72</v>
      </c>
      <c r="E748" s="32" t="s">
        <v>1474</v>
      </c>
      <c r="F748">
        <v>800</v>
      </c>
      <c r="G748" t="s">
        <v>1475</v>
      </c>
      <c r="H748" t="s">
        <v>1478</v>
      </c>
      <c r="I748" t="s">
        <v>1675</v>
      </c>
      <c r="K748" t="s">
        <v>204</v>
      </c>
      <c r="L748" t="s">
        <v>35</v>
      </c>
      <c r="M748" t="s">
        <v>36</v>
      </c>
      <c r="N748" s="8">
        <v>45722</v>
      </c>
      <c r="O748" s="8"/>
      <c r="P748" s="8"/>
      <c r="Q748" t="s">
        <v>47</v>
      </c>
      <c r="AC748" t="s">
        <v>41</v>
      </c>
      <c r="AD748" t="s">
        <v>42</v>
      </c>
    </row>
    <row r="749" spans="3:30" x14ac:dyDescent="0.25">
      <c r="C749" s="32" t="s">
        <v>206</v>
      </c>
      <c r="D749" s="32" t="s">
        <v>72</v>
      </c>
      <c r="E749" s="32" t="s">
        <v>1474</v>
      </c>
      <c r="F749">
        <v>850</v>
      </c>
      <c r="G749" t="s">
        <v>1475</v>
      </c>
      <c r="H749" t="s">
        <v>1478</v>
      </c>
      <c r="I749" t="s">
        <v>1676</v>
      </c>
      <c r="K749" t="s">
        <v>204</v>
      </c>
      <c r="L749" t="s">
        <v>35</v>
      </c>
      <c r="M749" t="s">
        <v>36</v>
      </c>
      <c r="N749" s="8">
        <v>45722</v>
      </c>
      <c r="O749" s="8">
        <v>45828</v>
      </c>
      <c r="P749" s="8">
        <v>45828</v>
      </c>
      <c r="Q749" t="s">
        <v>47</v>
      </c>
      <c r="Y749" t="s">
        <v>57</v>
      </c>
      <c r="Z749" t="s">
        <v>57</v>
      </c>
      <c r="AB749" t="s">
        <v>1483</v>
      </c>
      <c r="AC749" t="s">
        <v>41</v>
      </c>
      <c r="AD749" t="s">
        <v>42</v>
      </c>
    </row>
    <row r="750" spans="3:30" x14ac:dyDescent="0.25">
      <c r="C750" s="32" t="s">
        <v>206</v>
      </c>
      <c r="D750" s="32" t="s">
        <v>72</v>
      </c>
      <c r="E750" s="32" t="s">
        <v>1474</v>
      </c>
      <c r="F750">
        <v>800</v>
      </c>
      <c r="G750" t="s">
        <v>1475</v>
      </c>
      <c r="H750" t="s">
        <v>1478</v>
      </c>
      <c r="I750" t="s">
        <v>1677</v>
      </c>
      <c r="K750" t="s">
        <v>204</v>
      </c>
      <c r="L750" t="s">
        <v>35</v>
      </c>
      <c r="M750" t="s">
        <v>36</v>
      </c>
      <c r="N750" s="8">
        <v>45722</v>
      </c>
      <c r="O750" s="8">
        <v>45828</v>
      </c>
      <c r="P750" s="8">
        <v>45828</v>
      </c>
      <c r="Q750" t="s">
        <v>47</v>
      </c>
      <c r="Y750" t="s">
        <v>57</v>
      </c>
      <c r="Z750" t="s">
        <v>57</v>
      </c>
      <c r="AB750" t="s">
        <v>1483</v>
      </c>
      <c r="AC750" t="s">
        <v>41</v>
      </c>
      <c r="AD750" t="s">
        <v>42</v>
      </c>
    </row>
    <row r="751" spans="3:30" x14ac:dyDescent="0.25">
      <c r="C751" s="32" t="s">
        <v>206</v>
      </c>
      <c r="D751" s="32" t="s">
        <v>72</v>
      </c>
      <c r="E751" s="32" t="s">
        <v>1474</v>
      </c>
      <c r="F751">
        <v>850</v>
      </c>
      <c r="G751" t="s">
        <v>1475</v>
      </c>
      <c r="H751" t="s">
        <v>1478</v>
      </c>
      <c r="I751" t="s">
        <v>1678</v>
      </c>
      <c r="K751" t="s">
        <v>204</v>
      </c>
      <c r="L751" t="s">
        <v>35</v>
      </c>
      <c r="M751" t="s">
        <v>36</v>
      </c>
      <c r="N751" s="8">
        <v>45722</v>
      </c>
      <c r="O751" s="8">
        <v>45807</v>
      </c>
      <c r="P751" s="8">
        <v>45807</v>
      </c>
      <c r="Q751" t="s">
        <v>47</v>
      </c>
      <c r="X751" t="s">
        <v>1527</v>
      </c>
      <c r="Y751" t="s">
        <v>40</v>
      </c>
      <c r="Z751" t="s">
        <v>40</v>
      </c>
      <c r="AB751" t="s">
        <v>1603</v>
      </c>
      <c r="AC751" t="s">
        <v>41</v>
      </c>
      <c r="AD751" t="s">
        <v>42</v>
      </c>
    </row>
    <row r="752" spans="3:30" x14ac:dyDescent="0.25">
      <c r="C752" s="32" t="s">
        <v>206</v>
      </c>
      <c r="D752" s="32" t="s">
        <v>72</v>
      </c>
      <c r="E752" s="32" t="s">
        <v>1474</v>
      </c>
      <c r="F752">
        <v>800</v>
      </c>
      <c r="G752" t="s">
        <v>1475</v>
      </c>
      <c r="H752" t="s">
        <v>1478</v>
      </c>
      <c r="I752" t="s">
        <v>1679</v>
      </c>
      <c r="K752" t="s">
        <v>204</v>
      </c>
      <c r="L752" t="s">
        <v>35</v>
      </c>
      <c r="M752" t="s">
        <v>36</v>
      </c>
      <c r="N752" s="8">
        <v>45722</v>
      </c>
      <c r="O752" s="8">
        <v>45807</v>
      </c>
      <c r="P752" s="8">
        <v>45807</v>
      </c>
      <c r="Q752" t="s">
        <v>47</v>
      </c>
      <c r="X752" t="s">
        <v>1527</v>
      </c>
      <c r="Y752" t="s">
        <v>40</v>
      </c>
      <c r="Z752" t="s">
        <v>40</v>
      </c>
      <c r="AB752" t="s">
        <v>1603</v>
      </c>
      <c r="AC752" t="s">
        <v>41</v>
      </c>
      <c r="AD752" t="s">
        <v>42</v>
      </c>
    </row>
    <row r="753" spans="3:30" x14ac:dyDescent="0.25">
      <c r="C753" s="32" t="s">
        <v>206</v>
      </c>
      <c r="D753" s="32" t="s">
        <v>72</v>
      </c>
      <c r="E753" s="32" t="s">
        <v>1474</v>
      </c>
      <c r="F753">
        <v>850</v>
      </c>
      <c r="G753" t="s">
        <v>1475</v>
      </c>
      <c r="H753" t="s">
        <v>1478</v>
      </c>
      <c r="I753" t="s">
        <v>1680</v>
      </c>
      <c r="K753" t="s">
        <v>204</v>
      </c>
      <c r="L753" t="s">
        <v>35</v>
      </c>
      <c r="M753" t="s">
        <v>36</v>
      </c>
      <c r="N753" s="8">
        <v>45722</v>
      </c>
      <c r="O753" s="8">
        <v>45805</v>
      </c>
      <c r="P753" s="8">
        <v>45805</v>
      </c>
      <c r="Q753" t="s">
        <v>37</v>
      </c>
      <c r="R753" t="s">
        <v>419</v>
      </c>
      <c r="S753" t="s">
        <v>1681</v>
      </c>
      <c r="T753" t="s">
        <v>1682</v>
      </c>
      <c r="U753" t="s">
        <v>489</v>
      </c>
      <c r="W753" t="s">
        <v>40</v>
      </c>
      <c r="X753" t="s">
        <v>1527</v>
      </c>
      <c r="Y753" t="s">
        <v>241</v>
      </c>
      <c r="Z753" t="s">
        <v>241</v>
      </c>
      <c r="AB753" t="s">
        <v>1528</v>
      </c>
      <c r="AC753" t="s">
        <v>41</v>
      </c>
      <c r="AD753" t="s">
        <v>42</v>
      </c>
    </row>
    <row r="754" spans="3:30" x14ac:dyDescent="0.25">
      <c r="C754" s="32" t="s">
        <v>206</v>
      </c>
      <c r="D754" s="32" t="s">
        <v>72</v>
      </c>
      <c r="E754" s="32" t="s">
        <v>1474</v>
      </c>
      <c r="F754">
        <v>800</v>
      </c>
      <c r="G754" t="s">
        <v>1475</v>
      </c>
      <c r="H754" t="s">
        <v>1478</v>
      </c>
      <c r="I754" t="s">
        <v>1683</v>
      </c>
      <c r="K754" t="s">
        <v>204</v>
      </c>
      <c r="L754" t="s">
        <v>35</v>
      </c>
      <c r="M754" t="s">
        <v>36</v>
      </c>
      <c r="N754" s="8">
        <v>45722</v>
      </c>
      <c r="O754" s="8">
        <v>45805</v>
      </c>
      <c r="P754" s="8">
        <v>45805</v>
      </c>
      <c r="Q754" t="s">
        <v>127</v>
      </c>
      <c r="R754" t="s">
        <v>419</v>
      </c>
      <c r="S754" t="s">
        <v>1684</v>
      </c>
      <c r="T754" t="s">
        <v>1685</v>
      </c>
      <c r="U754" t="s">
        <v>489</v>
      </c>
      <c r="W754" t="s">
        <v>40</v>
      </c>
      <c r="X754" t="s">
        <v>1527</v>
      </c>
      <c r="Y754" t="s">
        <v>241</v>
      </c>
      <c r="Z754" t="s">
        <v>241</v>
      </c>
      <c r="AB754" t="s">
        <v>1528</v>
      </c>
      <c r="AC754" t="s">
        <v>41</v>
      </c>
      <c r="AD754" t="s">
        <v>42</v>
      </c>
    </row>
    <row r="755" spans="3:30" x14ac:dyDescent="0.25">
      <c r="C755" s="32" t="s">
        <v>206</v>
      </c>
      <c r="D755" s="32" t="s">
        <v>72</v>
      </c>
      <c r="E755" s="32" t="s">
        <v>1474</v>
      </c>
      <c r="F755">
        <v>850</v>
      </c>
      <c r="G755" t="s">
        <v>1475</v>
      </c>
      <c r="H755" t="s">
        <v>1478</v>
      </c>
      <c r="I755" t="s">
        <v>1686</v>
      </c>
      <c r="K755" t="s">
        <v>204</v>
      </c>
      <c r="L755" t="s">
        <v>35</v>
      </c>
      <c r="M755" t="s">
        <v>36</v>
      </c>
      <c r="N755" s="8">
        <v>45722</v>
      </c>
      <c r="O755" s="8">
        <v>45856</v>
      </c>
      <c r="P755" s="8">
        <v>45856</v>
      </c>
      <c r="Q755" t="s">
        <v>47</v>
      </c>
      <c r="Y755" t="s">
        <v>476</v>
      </c>
      <c r="Z755" t="s">
        <v>476</v>
      </c>
      <c r="AB755" t="s">
        <v>1490</v>
      </c>
      <c r="AC755" t="s">
        <v>41</v>
      </c>
      <c r="AD755" t="s">
        <v>42</v>
      </c>
    </row>
    <row r="756" spans="3:30" x14ac:dyDescent="0.25">
      <c r="C756" s="32" t="s">
        <v>206</v>
      </c>
      <c r="D756" s="32" t="s">
        <v>72</v>
      </c>
      <c r="E756" s="32" t="s">
        <v>1474</v>
      </c>
      <c r="F756">
        <v>800</v>
      </c>
      <c r="G756" t="s">
        <v>1475</v>
      </c>
      <c r="H756" t="s">
        <v>1478</v>
      </c>
      <c r="I756" t="s">
        <v>1687</v>
      </c>
      <c r="K756" t="s">
        <v>204</v>
      </c>
      <c r="L756" t="s">
        <v>35</v>
      </c>
      <c r="M756" t="s">
        <v>36</v>
      </c>
      <c r="N756" s="8">
        <v>45722</v>
      </c>
      <c r="O756" s="8">
        <v>45856</v>
      </c>
      <c r="P756" s="8">
        <v>45856</v>
      </c>
      <c r="Q756" t="s">
        <v>47</v>
      </c>
      <c r="Y756" t="s">
        <v>476</v>
      </c>
      <c r="Z756" t="s">
        <v>476</v>
      </c>
      <c r="AB756" t="s">
        <v>1490</v>
      </c>
      <c r="AC756" t="s">
        <v>41</v>
      </c>
      <c r="AD756" t="s">
        <v>42</v>
      </c>
    </row>
    <row r="757" spans="3:30" x14ac:dyDescent="0.25">
      <c r="C757" s="32" t="s">
        <v>206</v>
      </c>
      <c r="D757" s="32" t="s">
        <v>72</v>
      </c>
      <c r="E757" s="32" t="s">
        <v>1474</v>
      </c>
      <c r="F757">
        <v>850</v>
      </c>
      <c r="G757" t="s">
        <v>1475</v>
      </c>
      <c r="H757" t="s">
        <v>1478</v>
      </c>
      <c r="I757" t="s">
        <v>1688</v>
      </c>
      <c r="K757" t="s">
        <v>204</v>
      </c>
      <c r="L757" t="s">
        <v>35</v>
      </c>
      <c r="M757" t="s">
        <v>36</v>
      </c>
      <c r="N757" s="8">
        <v>45722</v>
      </c>
      <c r="O757" s="8">
        <v>45856</v>
      </c>
      <c r="P757" s="8">
        <v>45856</v>
      </c>
      <c r="Q757" t="s">
        <v>47</v>
      </c>
      <c r="R757" t="s">
        <v>1007</v>
      </c>
      <c r="T757" t="s">
        <v>1689</v>
      </c>
      <c r="Y757" t="s">
        <v>476</v>
      </c>
      <c r="Z757" t="s">
        <v>476</v>
      </c>
      <c r="AC757" t="s">
        <v>41</v>
      </c>
      <c r="AD757" t="s">
        <v>42</v>
      </c>
    </row>
    <row r="758" spans="3:30" x14ac:dyDescent="0.25">
      <c r="C758" s="32" t="s">
        <v>206</v>
      </c>
      <c r="D758" s="32" t="s">
        <v>72</v>
      </c>
      <c r="E758" s="32" t="s">
        <v>1474</v>
      </c>
      <c r="F758">
        <v>800</v>
      </c>
      <c r="G758" t="s">
        <v>1475</v>
      </c>
      <c r="H758" t="s">
        <v>1478</v>
      </c>
      <c r="I758" t="s">
        <v>1690</v>
      </c>
      <c r="K758" t="s">
        <v>204</v>
      </c>
      <c r="L758" t="s">
        <v>35</v>
      </c>
      <c r="M758" t="s">
        <v>36</v>
      </c>
      <c r="N758" s="8">
        <v>45722</v>
      </c>
      <c r="O758" s="8">
        <v>45856</v>
      </c>
      <c r="P758" s="8">
        <v>45856</v>
      </c>
      <c r="Q758" t="s">
        <v>47</v>
      </c>
      <c r="R758" t="s">
        <v>1007</v>
      </c>
      <c r="T758" t="s">
        <v>1691</v>
      </c>
      <c r="Y758" t="s">
        <v>476</v>
      </c>
      <c r="Z758" t="s">
        <v>476</v>
      </c>
      <c r="AC758" t="s">
        <v>41</v>
      </c>
      <c r="AD758" t="s">
        <v>42</v>
      </c>
    </row>
    <row r="759" spans="3:30" x14ac:dyDescent="0.25">
      <c r="C759" s="32" t="s">
        <v>206</v>
      </c>
      <c r="D759" s="32" t="s">
        <v>72</v>
      </c>
      <c r="E759" s="32" t="s">
        <v>1474</v>
      </c>
      <c r="F759">
        <v>850</v>
      </c>
      <c r="G759" t="s">
        <v>1475</v>
      </c>
      <c r="H759" t="s">
        <v>1478</v>
      </c>
      <c r="I759" t="s">
        <v>1692</v>
      </c>
      <c r="K759" t="s">
        <v>204</v>
      </c>
      <c r="L759" t="s">
        <v>35</v>
      </c>
      <c r="M759" t="s">
        <v>36</v>
      </c>
      <c r="N759" s="8">
        <v>45722</v>
      </c>
      <c r="O759" s="8">
        <v>45877</v>
      </c>
      <c r="P759" s="8">
        <v>45877</v>
      </c>
      <c r="Q759" t="s">
        <v>47</v>
      </c>
      <c r="Y759" t="s">
        <v>504</v>
      </c>
      <c r="Z759" t="s">
        <v>504</v>
      </c>
      <c r="AB759" t="s">
        <v>1629</v>
      </c>
      <c r="AC759" t="s">
        <v>41</v>
      </c>
      <c r="AD759" t="s">
        <v>42</v>
      </c>
    </row>
    <row r="760" spans="3:30" x14ac:dyDescent="0.25">
      <c r="C760" s="32" t="s">
        <v>206</v>
      </c>
      <c r="D760" s="32" t="s">
        <v>72</v>
      </c>
      <c r="E760" s="32" t="s">
        <v>1474</v>
      </c>
      <c r="F760">
        <v>800</v>
      </c>
      <c r="G760" t="s">
        <v>1475</v>
      </c>
      <c r="H760" t="s">
        <v>1478</v>
      </c>
      <c r="I760" t="s">
        <v>1693</v>
      </c>
      <c r="K760" t="s">
        <v>204</v>
      </c>
      <c r="L760" t="s">
        <v>35</v>
      </c>
      <c r="M760" t="s">
        <v>36</v>
      </c>
      <c r="N760" s="8">
        <v>45722</v>
      </c>
      <c r="O760" s="8">
        <v>45877</v>
      </c>
      <c r="P760" s="8">
        <v>45877</v>
      </c>
      <c r="Q760" t="s">
        <v>47</v>
      </c>
      <c r="Y760" t="s">
        <v>504</v>
      </c>
      <c r="Z760" t="s">
        <v>504</v>
      </c>
      <c r="AB760" t="s">
        <v>1629</v>
      </c>
      <c r="AC760" t="s">
        <v>41</v>
      </c>
      <c r="AD760" t="s">
        <v>42</v>
      </c>
    </row>
    <row r="761" spans="3:30" x14ac:dyDescent="0.25">
      <c r="C761" s="32" t="s">
        <v>206</v>
      </c>
      <c r="D761" s="32" t="s">
        <v>72</v>
      </c>
      <c r="E761" s="32" t="s">
        <v>1474</v>
      </c>
      <c r="F761">
        <v>850</v>
      </c>
      <c r="G761" t="s">
        <v>1475</v>
      </c>
      <c r="H761" t="s">
        <v>1478</v>
      </c>
      <c r="I761" t="s">
        <v>1694</v>
      </c>
      <c r="K761" t="s">
        <v>204</v>
      </c>
      <c r="L761" t="s">
        <v>35</v>
      </c>
      <c r="M761" t="s">
        <v>36</v>
      </c>
      <c r="N761" s="8">
        <v>45722</v>
      </c>
      <c r="O761" s="8">
        <v>45849</v>
      </c>
      <c r="P761" s="8">
        <v>45849</v>
      </c>
      <c r="Q761" t="s">
        <v>47</v>
      </c>
      <c r="Y761" t="s">
        <v>255</v>
      </c>
      <c r="Z761" t="s">
        <v>255</v>
      </c>
      <c r="AB761" t="s">
        <v>1485</v>
      </c>
      <c r="AC761" t="s">
        <v>41</v>
      </c>
      <c r="AD761" t="s">
        <v>42</v>
      </c>
    </row>
    <row r="762" spans="3:30" x14ac:dyDescent="0.25">
      <c r="C762" s="32" t="s">
        <v>206</v>
      </c>
      <c r="D762" s="32" t="s">
        <v>72</v>
      </c>
      <c r="E762" s="32" t="s">
        <v>1474</v>
      </c>
      <c r="F762">
        <v>800</v>
      </c>
      <c r="G762" t="s">
        <v>1475</v>
      </c>
      <c r="H762" t="s">
        <v>1478</v>
      </c>
      <c r="I762" t="s">
        <v>1695</v>
      </c>
      <c r="K762" t="s">
        <v>204</v>
      </c>
      <c r="L762" t="s">
        <v>35</v>
      </c>
      <c r="M762" t="s">
        <v>36</v>
      </c>
      <c r="N762" s="8">
        <v>45722</v>
      </c>
      <c r="O762" s="8">
        <v>45849</v>
      </c>
      <c r="P762" s="8">
        <v>45849</v>
      </c>
      <c r="Q762" t="s">
        <v>47</v>
      </c>
      <c r="Y762" t="s">
        <v>255</v>
      </c>
      <c r="Z762" t="s">
        <v>255</v>
      </c>
      <c r="AB762" t="s">
        <v>1485</v>
      </c>
      <c r="AC762" t="s">
        <v>41</v>
      </c>
      <c r="AD762" t="s">
        <v>42</v>
      </c>
    </row>
    <row r="763" spans="3:30" x14ac:dyDescent="0.25">
      <c r="C763" s="32" t="s">
        <v>206</v>
      </c>
      <c r="D763" s="32" t="s">
        <v>72</v>
      </c>
      <c r="E763" s="32" t="s">
        <v>1474</v>
      </c>
      <c r="F763">
        <v>850</v>
      </c>
      <c r="G763" t="s">
        <v>1475</v>
      </c>
      <c r="H763" t="s">
        <v>1478</v>
      </c>
      <c r="I763" t="s">
        <v>1696</v>
      </c>
      <c r="K763" t="s">
        <v>204</v>
      </c>
      <c r="L763" t="s">
        <v>35</v>
      </c>
      <c r="M763" t="s">
        <v>36</v>
      </c>
      <c r="N763" s="8">
        <v>45722</v>
      </c>
      <c r="O763" s="8">
        <v>45849</v>
      </c>
      <c r="P763" s="8">
        <v>45849</v>
      </c>
      <c r="Q763" t="s">
        <v>47</v>
      </c>
      <c r="Y763" t="s">
        <v>255</v>
      </c>
      <c r="Z763" t="s">
        <v>255</v>
      </c>
      <c r="AB763" t="s">
        <v>1490</v>
      </c>
      <c r="AC763" t="s">
        <v>41</v>
      </c>
      <c r="AD763" t="s">
        <v>42</v>
      </c>
    </row>
    <row r="764" spans="3:30" x14ac:dyDescent="0.25">
      <c r="C764" s="32" t="s">
        <v>206</v>
      </c>
      <c r="D764" s="32" t="s">
        <v>72</v>
      </c>
      <c r="E764" s="32" t="s">
        <v>1474</v>
      </c>
      <c r="F764">
        <v>800</v>
      </c>
      <c r="G764" t="s">
        <v>1475</v>
      </c>
      <c r="H764" t="s">
        <v>1478</v>
      </c>
      <c r="I764" t="s">
        <v>1697</v>
      </c>
      <c r="K764" t="s">
        <v>204</v>
      </c>
      <c r="L764" t="s">
        <v>35</v>
      </c>
      <c r="M764" t="s">
        <v>36</v>
      </c>
      <c r="N764" s="8">
        <v>45722</v>
      </c>
      <c r="O764" s="8">
        <v>45849</v>
      </c>
      <c r="P764" s="8">
        <v>45849</v>
      </c>
      <c r="Q764" t="s">
        <v>47</v>
      </c>
      <c r="Y764" t="s">
        <v>255</v>
      </c>
      <c r="Z764" t="s">
        <v>255</v>
      </c>
      <c r="AB764" t="s">
        <v>1490</v>
      </c>
      <c r="AC764" t="s">
        <v>41</v>
      </c>
      <c r="AD764" t="s">
        <v>42</v>
      </c>
    </row>
    <row r="765" spans="3:30" x14ac:dyDescent="0.25">
      <c r="C765" s="32" t="s">
        <v>206</v>
      </c>
      <c r="D765" s="32" t="s">
        <v>72</v>
      </c>
      <c r="E765" s="32" t="s">
        <v>1474</v>
      </c>
      <c r="F765">
        <v>850</v>
      </c>
      <c r="G765" t="s">
        <v>1475</v>
      </c>
      <c r="H765" t="s">
        <v>1478</v>
      </c>
      <c r="I765" t="s">
        <v>1698</v>
      </c>
      <c r="K765" t="s">
        <v>204</v>
      </c>
      <c r="L765" t="s">
        <v>35</v>
      </c>
      <c r="M765" t="s">
        <v>36</v>
      </c>
      <c r="N765" s="8">
        <v>45722</v>
      </c>
      <c r="O765" s="8">
        <v>45835</v>
      </c>
      <c r="P765" s="8">
        <v>45835</v>
      </c>
      <c r="Q765" t="s">
        <v>47</v>
      </c>
      <c r="Y765" t="s">
        <v>111</v>
      </c>
      <c r="Z765" t="s">
        <v>111</v>
      </c>
      <c r="AB765" t="s">
        <v>1490</v>
      </c>
      <c r="AC765" t="s">
        <v>41</v>
      </c>
      <c r="AD765" t="s">
        <v>42</v>
      </c>
    </row>
    <row r="766" spans="3:30" x14ac:dyDescent="0.25">
      <c r="C766" s="32" t="s">
        <v>206</v>
      </c>
      <c r="D766" s="32" t="s">
        <v>72</v>
      </c>
      <c r="E766" s="32" t="s">
        <v>1474</v>
      </c>
      <c r="F766">
        <v>800</v>
      </c>
      <c r="G766" t="s">
        <v>1475</v>
      </c>
      <c r="H766" t="s">
        <v>1478</v>
      </c>
      <c r="I766" t="s">
        <v>1699</v>
      </c>
      <c r="K766" t="s">
        <v>204</v>
      </c>
      <c r="L766" t="s">
        <v>35</v>
      </c>
      <c r="M766" t="s">
        <v>36</v>
      </c>
      <c r="N766" s="8">
        <v>45722</v>
      </c>
      <c r="O766" s="8">
        <v>45835</v>
      </c>
      <c r="P766" s="8">
        <v>45835</v>
      </c>
      <c r="Q766" t="s">
        <v>47</v>
      </c>
      <c r="Y766" t="s">
        <v>111</v>
      </c>
      <c r="Z766" t="s">
        <v>111</v>
      </c>
      <c r="AB766" t="s">
        <v>1490</v>
      </c>
      <c r="AC766" t="s">
        <v>41</v>
      </c>
      <c r="AD766" t="s">
        <v>42</v>
      </c>
    </row>
    <row r="767" spans="3:30" x14ac:dyDescent="0.25">
      <c r="C767" s="32" t="s">
        <v>206</v>
      </c>
      <c r="D767" s="32" t="s">
        <v>72</v>
      </c>
      <c r="E767" s="32" t="s">
        <v>1474</v>
      </c>
      <c r="F767">
        <v>850</v>
      </c>
      <c r="G767" t="s">
        <v>1475</v>
      </c>
      <c r="H767" t="s">
        <v>1478</v>
      </c>
      <c r="I767" t="s">
        <v>1700</v>
      </c>
      <c r="K767" t="s">
        <v>204</v>
      </c>
      <c r="L767" t="s">
        <v>35</v>
      </c>
      <c r="M767" t="s">
        <v>36</v>
      </c>
      <c r="N767" s="8">
        <v>45722</v>
      </c>
      <c r="O767" s="8">
        <v>45835</v>
      </c>
      <c r="P767" s="8">
        <v>45835</v>
      </c>
      <c r="Q767" t="s">
        <v>127</v>
      </c>
      <c r="R767" t="s">
        <v>419</v>
      </c>
      <c r="S767" t="s">
        <v>1701</v>
      </c>
      <c r="T767" t="s">
        <v>1702</v>
      </c>
      <c r="U767" t="s">
        <v>57</v>
      </c>
      <c r="W767" t="s">
        <v>87</v>
      </c>
      <c r="Y767" t="s">
        <v>111</v>
      </c>
      <c r="Z767" t="s">
        <v>111</v>
      </c>
      <c r="AB767" t="s">
        <v>542</v>
      </c>
      <c r="AC767" t="s">
        <v>41</v>
      </c>
      <c r="AD767" t="s">
        <v>42</v>
      </c>
    </row>
    <row r="768" spans="3:30" x14ac:dyDescent="0.25">
      <c r="C768" s="32" t="s">
        <v>206</v>
      </c>
      <c r="D768" s="32" t="s">
        <v>72</v>
      </c>
      <c r="E768" s="32" t="s">
        <v>1474</v>
      </c>
      <c r="F768">
        <v>800</v>
      </c>
      <c r="G768" t="s">
        <v>1475</v>
      </c>
      <c r="H768" t="s">
        <v>1478</v>
      </c>
      <c r="I768" t="s">
        <v>1703</v>
      </c>
      <c r="K768" t="s">
        <v>204</v>
      </c>
      <c r="L768" t="s">
        <v>35</v>
      </c>
      <c r="M768" t="s">
        <v>36</v>
      </c>
      <c r="N768" s="8">
        <v>45722</v>
      </c>
      <c r="O768" s="8">
        <v>45835</v>
      </c>
      <c r="P768" s="8">
        <v>45835</v>
      </c>
      <c r="Q768" t="s">
        <v>37</v>
      </c>
      <c r="R768" t="s">
        <v>419</v>
      </c>
      <c r="S768" t="s">
        <v>1704</v>
      </c>
      <c r="T768" t="s">
        <v>1705</v>
      </c>
      <c r="U768" t="s">
        <v>57</v>
      </c>
      <c r="W768" t="s">
        <v>87</v>
      </c>
      <c r="Y768" t="s">
        <v>111</v>
      </c>
      <c r="Z768" t="s">
        <v>111</v>
      </c>
      <c r="AB768" t="s">
        <v>542</v>
      </c>
      <c r="AC768" t="s">
        <v>41</v>
      </c>
      <c r="AD768" t="s">
        <v>42</v>
      </c>
    </row>
    <row r="769" spans="3:30" x14ac:dyDescent="0.25">
      <c r="C769" s="32" t="s">
        <v>206</v>
      </c>
      <c r="D769" s="32" t="s">
        <v>72</v>
      </c>
      <c r="E769" s="32" t="s">
        <v>1474</v>
      </c>
      <c r="F769">
        <v>850</v>
      </c>
      <c r="G769" t="s">
        <v>1475</v>
      </c>
      <c r="H769" t="s">
        <v>1478</v>
      </c>
      <c r="I769" t="s">
        <v>1706</v>
      </c>
      <c r="K769" t="s">
        <v>204</v>
      </c>
      <c r="L769" t="s">
        <v>35</v>
      </c>
      <c r="M769" t="s">
        <v>36</v>
      </c>
      <c r="N769" s="8">
        <v>45722</v>
      </c>
      <c r="O769" s="8">
        <v>45828</v>
      </c>
      <c r="P769" s="8">
        <v>45828</v>
      </c>
      <c r="Q769" t="s">
        <v>47</v>
      </c>
      <c r="Y769" t="s">
        <v>57</v>
      </c>
      <c r="Z769" t="s">
        <v>57</v>
      </c>
      <c r="AB769" t="s">
        <v>1598</v>
      </c>
      <c r="AC769" t="s">
        <v>41</v>
      </c>
      <c r="AD769" t="s">
        <v>42</v>
      </c>
    </row>
    <row r="770" spans="3:30" x14ac:dyDescent="0.25">
      <c r="C770" s="32" t="s">
        <v>206</v>
      </c>
      <c r="D770" s="32" t="s">
        <v>72</v>
      </c>
      <c r="E770" s="32" t="s">
        <v>1474</v>
      </c>
      <c r="F770">
        <v>800</v>
      </c>
      <c r="G770" t="s">
        <v>1475</v>
      </c>
      <c r="H770" t="s">
        <v>1478</v>
      </c>
      <c r="I770" t="s">
        <v>1707</v>
      </c>
      <c r="K770" t="s">
        <v>204</v>
      </c>
      <c r="L770" t="s">
        <v>35</v>
      </c>
      <c r="M770" t="s">
        <v>36</v>
      </c>
      <c r="N770" s="8">
        <v>45722</v>
      </c>
      <c r="O770" s="8">
        <v>45828</v>
      </c>
      <c r="P770" s="8">
        <v>45828</v>
      </c>
      <c r="Q770" t="s">
        <v>47</v>
      </c>
      <c r="Y770" t="s">
        <v>57</v>
      </c>
      <c r="Z770" t="s">
        <v>57</v>
      </c>
      <c r="AB770" t="s">
        <v>1598</v>
      </c>
      <c r="AC770" t="s">
        <v>41</v>
      </c>
      <c r="AD770" t="s">
        <v>42</v>
      </c>
    </row>
    <row r="771" spans="3:30" x14ac:dyDescent="0.25">
      <c r="C771" s="32" t="s">
        <v>206</v>
      </c>
      <c r="D771" s="32" t="s">
        <v>72</v>
      </c>
      <c r="E771" s="32" t="s">
        <v>1474</v>
      </c>
      <c r="F771">
        <v>850</v>
      </c>
      <c r="G771" t="s">
        <v>1475</v>
      </c>
      <c r="H771" t="s">
        <v>1478</v>
      </c>
      <c r="I771" t="s">
        <v>1708</v>
      </c>
      <c r="K771" t="s">
        <v>204</v>
      </c>
      <c r="L771" t="s">
        <v>35</v>
      </c>
      <c r="M771" t="s">
        <v>36</v>
      </c>
      <c r="N771" s="8">
        <v>45722</v>
      </c>
      <c r="O771" s="8">
        <v>45814</v>
      </c>
      <c r="P771" s="8">
        <v>45814</v>
      </c>
      <c r="Q771" t="s">
        <v>47</v>
      </c>
      <c r="Y771" t="s">
        <v>86</v>
      </c>
      <c r="Z771" t="s">
        <v>86</v>
      </c>
      <c r="AB771" t="s">
        <v>1561</v>
      </c>
      <c r="AC771" t="s">
        <v>41</v>
      </c>
      <c r="AD771" t="s">
        <v>42</v>
      </c>
    </row>
    <row r="772" spans="3:30" x14ac:dyDescent="0.25">
      <c r="C772" s="32" t="s">
        <v>206</v>
      </c>
      <c r="D772" s="32" t="s">
        <v>72</v>
      </c>
      <c r="E772" s="32" t="s">
        <v>1474</v>
      </c>
      <c r="F772">
        <v>800</v>
      </c>
      <c r="G772" t="s">
        <v>1475</v>
      </c>
      <c r="H772" t="s">
        <v>1478</v>
      </c>
      <c r="I772" t="s">
        <v>1709</v>
      </c>
      <c r="K772" t="s">
        <v>204</v>
      </c>
      <c r="L772" t="s">
        <v>35</v>
      </c>
      <c r="M772" t="s">
        <v>36</v>
      </c>
      <c r="N772" s="8">
        <v>45722</v>
      </c>
      <c r="O772" s="8">
        <v>45814</v>
      </c>
      <c r="P772" s="8">
        <v>45814</v>
      </c>
      <c r="Q772" t="s">
        <v>47</v>
      </c>
      <c r="Y772" t="s">
        <v>86</v>
      </c>
      <c r="Z772" t="s">
        <v>86</v>
      </c>
      <c r="AB772" t="s">
        <v>1561</v>
      </c>
      <c r="AC772" t="s">
        <v>41</v>
      </c>
      <c r="AD772" t="s">
        <v>42</v>
      </c>
    </row>
    <row r="773" spans="3:30" x14ac:dyDescent="0.25">
      <c r="C773" s="32" t="s">
        <v>206</v>
      </c>
      <c r="D773" s="32" t="s">
        <v>72</v>
      </c>
      <c r="E773" s="32" t="s">
        <v>1474</v>
      </c>
      <c r="F773">
        <v>850</v>
      </c>
      <c r="G773" t="s">
        <v>1475</v>
      </c>
      <c r="H773" t="s">
        <v>1478</v>
      </c>
      <c r="I773" t="s">
        <v>1710</v>
      </c>
      <c r="K773" t="s">
        <v>204</v>
      </c>
      <c r="L773" t="s">
        <v>35</v>
      </c>
      <c r="M773" t="s">
        <v>36</v>
      </c>
      <c r="N773" s="8">
        <v>45722</v>
      </c>
      <c r="O773" s="8">
        <v>45877</v>
      </c>
      <c r="P773" s="8">
        <v>45877</v>
      </c>
      <c r="Q773" t="s">
        <v>47</v>
      </c>
      <c r="Y773" t="s">
        <v>504</v>
      </c>
      <c r="Z773" t="s">
        <v>504</v>
      </c>
      <c r="AB773" t="s">
        <v>1483</v>
      </c>
      <c r="AC773" t="s">
        <v>41</v>
      </c>
      <c r="AD773" t="s">
        <v>42</v>
      </c>
    </row>
    <row r="774" spans="3:30" x14ac:dyDescent="0.25">
      <c r="C774" s="32" t="s">
        <v>206</v>
      </c>
      <c r="D774" s="32" t="s">
        <v>72</v>
      </c>
      <c r="E774" s="32" t="s">
        <v>1474</v>
      </c>
      <c r="F774">
        <v>800</v>
      </c>
      <c r="G774" t="s">
        <v>1475</v>
      </c>
      <c r="H774" t="s">
        <v>1478</v>
      </c>
      <c r="I774" t="s">
        <v>1711</v>
      </c>
      <c r="K774" t="s">
        <v>204</v>
      </c>
      <c r="L774" t="s">
        <v>35</v>
      </c>
      <c r="M774" t="s">
        <v>36</v>
      </c>
      <c r="N774" s="8">
        <v>45722</v>
      </c>
      <c r="O774" s="8">
        <v>45877</v>
      </c>
      <c r="P774" s="8">
        <v>45877</v>
      </c>
      <c r="Q774" t="s">
        <v>47</v>
      </c>
      <c r="Y774" t="s">
        <v>504</v>
      </c>
      <c r="Z774" t="s">
        <v>504</v>
      </c>
      <c r="AB774" t="s">
        <v>1483</v>
      </c>
      <c r="AC774" t="s">
        <v>41</v>
      </c>
      <c r="AD774" t="s">
        <v>42</v>
      </c>
    </row>
    <row r="775" spans="3:30" x14ac:dyDescent="0.25">
      <c r="C775" s="32" t="s">
        <v>206</v>
      </c>
      <c r="D775" s="32" t="s">
        <v>72</v>
      </c>
      <c r="E775" s="32" t="s">
        <v>1474</v>
      </c>
      <c r="F775">
        <v>850</v>
      </c>
      <c r="G775" t="s">
        <v>1475</v>
      </c>
      <c r="H775" t="s">
        <v>1478</v>
      </c>
      <c r="I775" t="s">
        <v>1712</v>
      </c>
      <c r="K775" t="s">
        <v>204</v>
      </c>
      <c r="L775" t="s">
        <v>35</v>
      </c>
      <c r="M775" t="s">
        <v>36</v>
      </c>
      <c r="N775" s="8">
        <v>45722</v>
      </c>
      <c r="O775" s="8">
        <v>45828</v>
      </c>
      <c r="P775" s="8">
        <v>45828</v>
      </c>
      <c r="Q775" t="s">
        <v>127</v>
      </c>
      <c r="R775" t="s">
        <v>419</v>
      </c>
      <c r="S775" t="s">
        <v>1713</v>
      </c>
      <c r="T775" t="s">
        <v>1714</v>
      </c>
      <c r="U775" t="s">
        <v>87</v>
      </c>
      <c r="W775" t="s">
        <v>87</v>
      </c>
      <c r="Y775" t="s">
        <v>57</v>
      </c>
      <c r="Z775" t="s">
        <v>57</v>
      </c>
      <c r="AB775" t="s">
        <v>1528</v>
      </c>
      <c r="AC775" t="s">
        <v>41</v>
      </c>
      <c r="AD775" t="s">
        <v>42</v>
      </c>
    </row>
    <row r="776" spans="3:30" x14ac:dyDescent="0.25">
      <c r="C776" s="32" t="s">
        <v>206</v>
      </c>
      <c r="D776" s="32" t="s">
        <v>72</v>
      </c>
      <c r="E776" s="32" t="s">
        <v>1474</v>
      </c>
      <c r="F776">
        <v>800</v>
      </c>
      <c r="G776" t="s">
        <v>1475</v>
      </c>
      <c r="H776" t="s">
        <v>1478</v>
      </c>
      <c r="I776" t="s">
        <v>1715</v>
      </c>
      <c r="K776" t="s">
        <v>204</v>
      </c>
      <c r="L776" t="s">
        <v>35</v>
      </c>
      <c r="M776" t="s">
        <v>36</v>
      </c>
      <c r="N776" s="8">
        <v>45722</v>
      </c>
      <c r="O776" s="8">
        <v>45828</v>
      </c>
      <c r="P776" s="8">
        <v>45828</v>
      </c>
      <c r="Q776" t="s">
        <v>37</v>
      </c>
      <c r="R776" t="s">
        <v>419</v>
      </c>
      <c r="S776" t="s">
        <v>1713</v>
      </c>
      <c r="T776" t="s">
        <v>1716</v>
      </c>
      <c r="U776" t="s">
        <v>87</v>
      </c>
      <c r="W776" t="s">
        <v>87</v>
      </c>
      <c r="Y776" t="s">
        <v>57</v>
      </c>
      <c r="Z776" t="s">
        <v>57</v>
      </c>
      <c r="AB776" t="s">
        <v>1528</v>
      </c>
      <c r="AC776" t="s">
        <v>41</v>
      </c>
      <c r="AD776" t="s">
        <v>42</v>
      </c>
    </row>
    <row r="777" spans="3:30" x14ac:dyDescent="0.25">
      <c r="C777" s="32" t="s">
        <v>206</v>
      </c>
      <c r="D777" s="32" t="s">
        <v>72</v>
      </c>
      <c r="E777" s="32" t="s">
        <v>1474</v>
      </c>
      <c r="F777">
        <v>850</v>
      </c>
      <c r="G777" t="s">
        <v>1475</v>
      </c>
      <c r="H777" t="s">
        <v>1478</v>
      </c>
      <c r="I777" t="s">
        <v>1717</v>
      </c>
      <c r="K777" t="s">
        <v>204</v>
      </c>
      <c r="L777" t="s">
        <v>35</v>
      </c>
      <c r="M777" t="s">
        <v>36</v>
      </c>
      <c r="N777" s="8">
        <v>45722</v>
      </c>
      <c r="O777" s="8">
        <v>45884</v>
      </c>
      <c r="P777" s="8">
        <v>45884</v>
      </c>
      <c r="Q777" t="s">
        <v>47</v>
      </c>
      <c r="Y777" t="s">
        <v>550</v>
      </c>
      <c r="Z777" t="s">
        <v>550</v>
      </c>
      <c r="AB777" t="s">
        <v>1485</v>
      </c>
      <c r="AC777" t="s">
        <v>41</v>
      </c>
      <c r="AD777" t="s">
        <v>42</v>
      </c>
    </row>
    <row r="778" spans="3:30" x14ac:dyDescent="0.25">
      <c r="C778" s="32" t="s">
        <v>206</v>
      </c>
      <c r="D778" s="32" t="s">
        <v>72</v>
      </c>
      <c r="E778" s="32" t="s">
        <v>1474</v>
      </c>
      <c r="F778">
        <v>800</v>
      </c>
      <c r="G778" t="s">
        <v>1475</v>
      </c>
      <c r="H778" t="s">
        <v>1478</v>
      </c>
      <c r="I778" t="s">
        <v>1718</v>
      </c>
      <c r="K778" t="s">
        <v>204</v>
      </c>
      <c r="L778" t="s">
        <v>35</v>
      </c>
      <c r="M778" t="s">
        <v>36</v>
      </c>
      <c r="N778" s="8">
        <v>45722</v>
      </c>
      <c r="O778" s="8">
        <v>45884</v>
      </c>
      <c r="P778" s="8">
        <v>45884</v>
      </c>
      <c r="Q778" t="s">
        <v>47</v>
      </c>
      <c r="Y778" t="s">
        <v>550</v>
      </c>
      <c r="Z778" t="s">
        <v>550</v>
      </c>
      <c r="AB778" t="s">
        <v>1485</v>
      </c>
      <c r="AC778" t="s">
        <v>41</v>
      </c>
      <c r="AD778" t="s">
        <v>42</v>
      </c>
    </row>
    <row r="779" spans="3:30" x14ac:dyDescent="0.25">
      <c r="C779" s="32" t="s">
        <v>206</v>
      </c>
      <c r="D779" s="32" t="s">
        <v>72</v>
      </c>
      <c r="E779" s="32" t="s">
        <v>1474</v>
      </c>
      <c r="F779">
        <v>850</v>
      </c>
      <c r="G779" t="s">
        <v>1475</v>
      </c>
      <c r="H779" t="s">
        <v>1478</v>
      </c>
      <c r="I779" t="s">
        <v>1719</v>
      </c>
      <c r="K779" t="s">
        <v>204</v>
      </c>
      <c r="L779" t="s">
        <v>35</v>
      </c>
      <c r="M779" t="s">
        <v>36</v>
      </c>
      <c r="N779" s="8">
        <v>45722</v>
      </c>
      <c r="O779" s="8">
        <v>45842</v>
      </c>
      <c r="P779" s="8">
        <v>45842</v>
      </c>
      <c r="Q779" t="s">
        <v>47</v>
      </c>
      <c r="Y779" t="s">
        <v>112</v>
      </c>
      <c r="Z779" t="s">
        <v>112</v>
      </c>
      <c r="AB779" t="s">
        <v>1485</v>
      </c>
      <c r="AC779" t="s">
        <v>41</v>
      </c>
      <c r="AD779" t="s">
        <v>42</v>
      </c>
    </row>
    <row r="780" spans="3:30" x14ac:dyDescent="0.25">
      <c r="C780" s="32" t="s">
        <v>206</v>
      </c>
      <c r="D780" s="32" t="s">
        <v>72</v>
      </c>
      <c r="E780" s="32" t="s">
        <v>1474</v>
      </c>
      <c r="F780">
        <v>800</v>
      </c>
      <c r="G780" t="s">
        <v>1475</v>
      </c>
      <c r="H780" t="s">
        <v>1478</v>
      </c>
      <c r="I780" t="s">
        <v>1720</v>
      </c>
      <c r="K780" t="s">
        <v>204</v>
      </c>
      <c r="L780" t="s">
        <v>35</v>
      </c>
      <c r="M780" t="s">
        <v>36</v>
      </c>
      <c r="N780" s="8">
        <v>45722</v>
      </c>
      <c r="O780" s="8">
        <v>45842</v>
      </c>
      <c r="P780" s="8">
        <v>45842</v>
      </c>
      <c r="Q780" t="s">
        <v>47</v>
      </c>
      <c r="Y780" t="s">
        <v>112</v>
      </c>
      <c r="Z780" t="s">
        <v>112</v>
      </c>
      <c r="AB780" t="s">
        <v>1485</v>
      </c>
      <c r="AC780" t="s">
        <v>41</v>
      </c>
      <c r="AD780" t="s">
        <v>42</v>
      </c>
    </row>
    <row r="781" spans="3:30" x14ac:dyDescent="0.25">
      <c r="C781" s="32" t="s">
        <v>206</v>
      </c>
      <c r="D781" s="32" t="s">
        <v>72</v>
      </c>
      <c r="E781" s="32" t="s">
        <v>1474</v>
      </c>
      <c r="F781">
        <v>850</v>
      </c>
      <c r="G781" t="s">
        <v>1475</v>
      </c>
      <c r="H781" t="s">
        <v>1478</v>
      </c>
      <c r="I781" t="s">
        <v>1721</v>
      </c>
      <c r="K781" t="s">
        <v>204</v>
      </c>
      <c r="L781" t="s">
        <v>35</v>
      </c>
      <c r="M781" t="s">
        <v>36</v>
      </c>
      <c r="N781" s="8">
        <v>45722</v>
      </c>
      <c r="O781" s="8">
        <v>45805</v>
      </c>
      <c r="P781" s="8">
        <v>45805</v>
      </c>
      <c r="Q781" t="s">
        <v>47</v>
      </c>
      <c r="X781" t="s">
        <v>489</v>
      </c>
      <c r="Y781" t="s">
        <v>241</v>
      </c>
      <c r="Z781" t="s">
        <v>241</v>
      </c>
      <c r="AB781" t="s">
        <v>1561</v>
      </c>
      <c r="AC781" t="s">
        <v>41</v>
      </c>
      <c r="AD781" t="s">
        <v>42</v>
      </c>
    </row>
    <row r="782" spans="3:30" x14ac:dyDescent="0.25">
      <c r="C782" s="32" t="s">
        <v>206</v>
      </c>
      <c r="D782" s="32" t="s">
        <v>72</v>
      </c>
      <c r="E782" s="32" t="s">
        <v>1474</v>
      </c>
      <c r="F782">
        <v>800</v>
      </c>
      <c r="G782" t="s">
        <v>1475</v>
      </c>
      <c r="H782" t="s">
        <v>1478</v>
      </c>
      <c r="I782" t="s">
        <v>1722</v>
      </c>
      <c r="K782" t="s">
        <v>204</v>
      </c>
      <c r="L782" t="s">
        <v>35</v>
      </c>
      <c r="M782" t="s">
        <v>36</v>
      </c>
      <c r="N782" s="8">
        <v>45722</v>
      </c>
      <c r="O782" s="8">
        <v>45805</v>
      </c>
      <c r="P782" s="8">
        <v>45805</v>
      </c>
      <c r="Q782" t="s">
        <v>47</v>
      </c>
      <c r="X782" t="s">
        <v>489</v>
      </c>
      <c r="Y782" t="s">
        <v>241</v>
      </c>
      <c r="Z782" t="s">
        <v>241</v>
      </c>
      <c r="AB782" t="s">
        <v>1561</v>
      </c>
      <c r="AC782" t="s">
        <v>41</v>
      </c>
      <c r="AD782" t="s">
        <v>42</v>
      </c>
    </row>
    <row r="783" spans="3:30" x14ac:dyDescent="0.25">
      <c r="C783" s="32" t="s">
        <v>206</v>
      </c>
      <c r="D783" s="32" t="s">
        <v>72</v>
      </c>
      <c r="E783" s="32" t="s">
        <v>1474</v>
      </c>
      <c r="F783">
        <v>850</v>
      </c>
      <c r="G783" t="s">
        <v>1475</v>
      </c>
      <c r="H783" t="s">
        <v>1478</v>
      </c>
      <c r="I783" t="s">
        <v>1723</v>
      </c>
      <c r="K783" t="s">
        <v>204</v>
      </c>
      <c r="L783" t="s">
        <v>35</v>
      </c>
      <c r="M783" t="s">
        <v>36</v>
      </c>
      <c r="N783" s="8">
        <v>45722</v>
      </c>
      <c r="O783" s="8">
        <v>45828</v>
      </c>
      <c r="P783" s="8">
        <v>45828</v>
      </c>
      <c r="Q783" t="s">
        <v>47</v>
      </c>
      <c r="Y783" t="s">
        <v>57</v>
      </c>
      <c r="Z783" t="s">
        <v>57</v>
      </c>
      <c r="AB783" t="s">
        <v>1724</v>
      </c>
      <c r="AC783" t="s">
        <v>41</v>
      </c>
      <c r="AD783" t="s">
        <v>42</v>
      </c>
    </row>
    <row r="784" spans="3:30" x14ac:dyDescent="0.25">
      <c r="C784" s="32" t="s">
        <v>206</v>
      </c>
      <c r="D784" s="32" t="s">
        <v>72</v>
      </c>
      <c r="E784" s="32" t="s">
        <v>1474</v>
      </c>
      <c r="F784">
        <v>800</v>
      </c>
      <c r="G784" t="s">
        <v>1475</v>
      </c>
      <c r="H784" t="s">
        <v>1478</v>
      </c>
      <c r="I784" t="s">
        <v>1725</v>
      </c>
      <c r="K784" t="s">
        <v>204</v>
      </c>
      <c r="L784" t="s">
        <v>35</v>
      </c>
      <c r="M784" t="s">
        <v>36</v>
      </c>
      <c r="N784" s="8">
        <v>45722</v>
      </c>
      <c r="O784" s="8">
        <v>45828</v>
      </c>
      <c r="P784" s="8">
        <v>45828</v>
      </c>
      <c r="Q784" t="s">
        <v>47</v>
      </c>
      <c r="Y784" t="s">
        <v>57</v>
      </c>
      <c r="Z784" t="s">
        <v>57</v>
      </c>
      <c r="AB784" t="s">
        <v>1724</v>
      </c>
      <c r="AC784" t="s">
        <v>41</v>
      </c>
      <c r="AD784" t="s">
        <v>42</v>
      </c>
    </row>
    <row r="785" spans="3:30" x14ac:dyDescent="0.25">
      <c r="C785" s="32" t="s">
        <v>206</v>
      </c>
      <c r="D785" s="32" t="s">
        <v>72</v>
      </c>
      <c r="E785" s="32" t="s">
        <v>1474</v>
      </c>
      <c r="F785">
        <v>850</v>
      </c>
      <c r="G785" t="s">
        <v>1475</v>
      </c>
      <c r="H785" t="s">
        <v>1478</v>
      </c>
      <c r="I785" t="s">
        <v>1726</v>
      </c>
      <c r="K785" t="s">
        <v>204</v>
      </c>
      <c r="L785" t="s">
        <v>35</v>
      </c>
      <c r="M785" t="s">
        <v>36</v>
      </c>
      <c r="N785" s="8">
        <v>45722</v>
      </c>
      <c r="O785" s="8"/>
      <c r="P785" s="8"/>
      <c r="Q785" t="s">
        <v>47</v>
      </c>
      <c r="AC785" t="s">
        <v>41</v>
      </c>
      <c r="AD785" t="s">
        <v>42</v>
      </c>
    </row>
    <row r="786" spans="3:30" x14ac:dyDescent="0.25">
      <c r="C786" s="32" t="s">
        <v>206</v>
      </c>
      <c r="D786" s="32" t="s">
        <v>72</v>
      </c>
      <c r="E786" s="32" t="s">
        <v>1474</v>
      </c>
      <c r="F786">
        <v>800</v>
      </c>
      <c r="G786" t="s">
        <v>1475</v>
      </c>
      <c r="H786" t="s">
        <v>1478</v>
      </c>
      <c r="I786" t="s">
        <v>1727</v>
      </c>
      <c r="K786" t="s">
        <v>204</v>
      </c>
      <c r="L786" t="s">
        <v>35</v>
      </c>
      <c r="M786" t="s">
        <v>36</v>
      </c>
      <c r="N786" s="8">
        <v>45722</v>
      </c>
      <c r="O786" s="8"/>
      <c r="P786" s="8"/>
      <c r="Q786" t="s">
        <v>47</v>
      </c>
      <c r="AC786" t="s">
        <v>41</v>
      </c>
      <c r="AD786" t="s">
        <v>42</v>
      </c>
    </row>
    <row r="787" spans="3:30" x14ac:dyDescent="0.25">
      <c r="C787" s="32" t="s">
        <v>206</v>
      </c>
      <c r="D787" s="32" t="s">
        <v>72</v>
      </c>
      <c r="E787" s="32" t="s">
        <v>1474</v>
      </c>
      <c r="F787">
        <v>850</v>
      </c>
      <c r="G787" t="s">
        <v>1475</v>
      </c>
      <c r="H787" t="s">
        <v>1478</v>
      </c>
      <c r="I787" t="s">
        <v>1728</v>
      </c>
      <c r="K787" t="s">
        <v>204</v>
      </c>
      <c r="L787" t="s">
        <v>35</v>
      </c>
      <c r="M787" t="s">
        <v>36</v>
      </c>
      <c r="N787" s="8">
        <v>45722</v>
      </c>
      <c r="O787" s="8">
        <v>45884</v>
      </c>
      <c r="P787" s="8">
        <v>45884</v>
      </c>
      <c r="Q787" t="s">
        <v>47</v>
      </c>
      <c r="Y787" t="s">
        <v>550</v>
      </c>
      <c r="Z787" t="s">
        <v>550</v>
      </c>
      <c r="AB787" t="s">
        <v>542</v>
      </c>
      <c r="AC787" t="s">
        <v>41</v>
      </c>
      <c r="AD787" t="s">
        <v>42</v>
      </c>
    </row>
    <row r="788" spans="3:30" x14ac:dyDescent="0.25">
      <c r="C788" s="32" t="s">
        <v>206</v>
      </c>
      <c r="D788" s="32" t="s">
        <v>72</v>
      </c>
      <c r="E788" s="32" t="s">
        <v>1474</v>
      </c>
      <c r="F788">
        <v>800</v>
      </c>
      <c r="G788" t="s">
        <v>1475</v>
      </c>
      <c r="H788" t="s">
        <v>1478</v>
      </c>
      <c r="I788" t="s">
        <v>1729</v>
      </c>
      <c r="K788" t="s">
        <v>204</v>
      </c>
      <c r="L788" t="s">
        <v>35</v>
      </c>
      <c r="M788" t="s">
        <v>36</v>
      </c>
      <c r="N788" s="8">
        <v>45722</v>
      </c>
      <c r="O788" s="8">
        <v>45884</v>
      </c>
      <c r="P788" s="8">
        <v>45884</v>
      </c>
      <c r="Q788" t="s">
        <v>47</v>
      </c>
      <c r="Y788" t="s">
        <v>550</v>
      </c>
      <c r="Z788" t="s">
        <v>550</v>
      </c>
      <c r="AB788" t="s">
        <v>542</v>
      </c>
      <c r="AC788" t="s">
        <v>41</v>
      </c>
      <c r="AD788" t="s">
        <v>42</v>
      </c>
    </row>
    <row r="789" spans="3:30" x14ac:dyDescent="0.25">
      <c r="C789" s="32" t="s">
        <v>206</v>
      </c>
      <c r="D789" s="32" t="s">
        <v>72</v>
      </c>
      <c r="E789" s="32" t="s">
        <v>1474</v>
      </c>
      <c r="F789">
        <v>850</v>
      </c>
      <c r="G789" t="s">
        <v>1475</v>
      </c>
      <c r="H789" t="s">
        <v>1478</v>
      </c>
      <c r="I789" t="s">
        <v>1730</v>
      </c>
      <c r="K789" t="s">
        <v>204</v>
      </c>
      <c r="L789" t="s">
        <v>35</v>
      </c>
      <c r="M789" t="s">
        <v>36</v>
      </c>
      <c r="N789" s="8">
        <v>45722</v>
      </c>
      <c r="O789" s="8">
        <v>45835</v>
      </c>
      <c r="P789" s="8">
        <v>45835</v>
      </c>
      <c r="Q789" t="s">
        <v>47</v>
      </c>
      <c r="Y789" t="s">
        <v>111</v>
      </c>
      <c r="Z789" t="s">
        <v>111</v>
      </c>
      <c r="AB789" t="s">
        <v>1490</v>
      </c>
      <c r="AC789" t="s">
        <v>41</v>
      </c>
      <c r="AD789" t="s">
        <v>42</v>
      </c>
    </row>
    <row r="790" spans="3:30" x14ac:dyDescent="0.25">
      <c r="C790" s="32" t="s">
        <v>206</v>
      </c>
      <c r="D790" s="32" t="s">
        <v>72</v>
      </c>
      <c r="E790" s="32" t="s">
        <v>1474</v>
      </c>
      <c r="F790">
        <v>800</v>
      </c>
      <c r="G790" t="s">
        <v>1475</v>
      </c>
      <c r="H790" t="s">
        <v>1478</v>
      </c>
      <c r="I790" t="s">
        <v>1731</v>
      </c>
      <c r="K790" t="s">
        <v>204</v>
      </c>
      <c r="L790" t="s">
        <v>35</v>
      </c>
      <c r="M790" t="s">
        <v>36</v>
      </c>
      <c r="N790" s="8">
        <v>45722</v>
      </c>
      <c r="O790" s="8">
        <v>45835</v>
      </c>
      <c r="P790" s="8">
        <v>45835</v>
      </c>
      <c r="Q790" t="s">
        <v>47</v>
      </c>
      <c r="Y790" t="s">
        <v>111</v>
      </c>
      <c r="Z790" t="s">
        <v>111</v>
      </c>
      <c r="AB790" t="s">
        <v>1490</v>
      </c>
      <c r="AC790" t="s">
        <v>41</v>
      </c>
      <c r="AD790" t="s">
        <v>42</v>
      </c>
    </row>
    <row r="791" spans="3:30" x14ac:dyDescent="0.25">
      <c r="C791" s="32" t="s">
        <v>206</v>
      </c>
      <c r="D791" s="32" t="s">
        <v>72</v>
      </c>
      <c r="E791" s="32" t="s">
        <v>1474</v>
      </c>
      <c r="F791">
        <v>850</v>
      </c>
      <c r="G791" t="s">
        <v>1475</v>
      </c>
      <c r="H791" t="s">
        <v>1478</v>
      </c>
      <c r="I791" t="s">
        <v>1732</v>
      </c>
      <c r="K791" t="s">
        <v>204</v>
      </c>
      <c r="L791" t="s">
        <v>35</v>
      </c>
      <c r="M791" t="s">
        <v>36</v>
      </c>
      <c r="N791" s="8">
        <v>45722</v>
      </c>
      <c r="O791" s="8">
        <v>45877</v>
      </c>
      <c r="P791" s="8">
        <v>45877</v>
      </c>
      <c r="Q791" t="s">
        <v>47</v>
      </c>
      <c r="Y791" t="s">
        <v>504</v>
      </c>
      <c r="Z791" t="s">
        <v>504</v>
      </c>
      <c r="AB791" t="s">
        <v>1498</v>
      </c>
      <c r="AC791" t="s">
        <v>41</v>
      </c>
      <c r="AD791" t="s">
        <v>42</v>
      </c>
    </row>
    <row r="792" spans="3:30" x14ac:dyDescent="0.25">
      <c r="C792" s="32" t="s">
        <v>206</v>
      </c>
      <c r="D792" s="32" t="s">
        <v>72</v>
      </c>
      <c r="E792" s="32" t="s">
        <v>1474</v>
      </c>
      <c r="F792">
        <v>800</v>
      </c>
      <c r="G792" t="s">
        <v>1475</v>
      </c>
      <c r="H792" t="s">
        <v>1478</v>
      </c>
      <c r="I792" t="s">
        <v>1733</v>
      </c>
      <c r="K792" t="s">
        <v>204</v>
      </c>
      <c r="L792" t="s">
        <v>35</v>
      </c>
      <c r="M792" t="s">
        <v>36</v>
      </c>
      <c r="N792" s="8">
        <v>45722</v>
      </c>
      <c r="O792" s="8">
        <v>45877</v>
      </c>
      <c r="P792" s="8">
        <v>45877</v>
      </c>
      <c r="Q792" t="s">
        <v>47</v>
      </c>
      <c r="Y792" t="s">
        <v>504</v>
      </c>
      <c r="Z792" t="s">
        <v>504</v>
      </c>
      <c r="AB792" t="s">
        <v>1498</v>
      </c>
      <c r="AC792" t="s">
        <v>41</v>
      </c>
      <c r="AD792" t="s">
        <v>42</v>
      </c>
    </row>
    <row r="793" spans="3:30" x14ac:dyDescent="0.25">
      <c r="C793" s="32" t="s">
        <v>206</v>
      </c>
      <c r="D793" s="32" t="s">
        <v>72</v>
      </c>
      <c r="E793" s="32" t="s">
        <v>1474</v>
      </c>
      <c r="F793">
        <v>850</v>
      </c>
      <c r="G793" t="s">
        <v>1475</v>
      </c>
      <c r="H793" t="s">
        <v>1478</v>
      </c>
      <c r="I793" t="s">
        <v>1734</v>
      </c>
      <c r="K793" t="s">
        <v>204</v>
      </c>
      <c r="L793" t="s">
        <v>35</v>
      </c>
      <c r="M793" t="s">
        <v>36</v>
      </c>
      <c r="N793" s="8">
        <v>45722</v>
      </c>
      <c r="O793" s="8">
        <v>45821</v>
      </c>
      <c r="P793" s="8">
        <v>45821</v>
      </c>
      <c r="Q793" t="s">
        <v>47</v>
      </c>
      <c r="Y793" t="s">
        <v>87</v>
      </c>
      <c r="Z793" t="s">
        <v>87</v>
      </c>
      <c r="AB793" t="s">
        <v>1561</v>
      </c>
      <c r="AC793" t="s">
        <v>41</v>
      </c>
      <c r="AD793" t="s">
        <v>42</v>
      </c>
    </row>
    <row r="794" spans="3:30" x14ac:dyDescent="0.25">
      <c r="C794" s="32" t="s">
        <v>206</v>
      </c>
      <c r="D794" s="32" t="s">
        <v>72</v>
      </c>
      <c r="E794" s="32" t="s">
        <v>1474</v>
      </c>
      <c r="F794">
        <v>800</v>
      </c>
      <c r="G794" t="s">
        <v>1475</v>
      </c>
      <c r="H794" t="s">
        <v>1478</v>
      </c>
      <c r="I794" t="s">
        <v>1735</v>
      </c>
      <c r="K794" t="s">
        <v>204</v>
      </c>
      <c r="L794" t="s">
        <v>35</v>
      </c>
      <c r="M794" t="s">
        <v>36</v>
      </c>
      <c r="N794" s="8">
        <v>45722</v>
      </c>
      <c r="O794" s="8">
        <v>45821</v>
      </c>
      <c r="P794" s="8">
        <v>45821</v>
      </c>
      <c r="Q794" t="s">
        <v>47</v>
      </c>
      <c r="Y794" t="s">
        <v>87</v>
      </c>
      <c r="Z794" t="s">
        <v>87</v>
      </c>
      <c r="AB794" t="s">
        <v>1561</v>
      </c>
      <c r="AC794" t="s">
        <v>41</v>
      </c>
      <c r="AD794" t="s">
        <v>42</v>
      </c>
    </row>
    <row r="795" spans="3:30" x14ac:dyDescent="0.25">
      <c r="C795" s="32" t="s">
        <v>206</v>
      </c>
      <c r="D795" s="32" t="s">
        <v>72</v>
      </c>
      <c r="E795" s="32" t="s">
        <v>1474</v>
      </c>
      <c r="F795">
        <v>850</v>
      </c>
      <c r="G795" t="s">
        <v>1475</v>
      </c>
      <c r="H795" t="s">
        <v>1478</v>
      </c>
      <c r="I795" t="s">
        <v>1736</v>
      </c>
      <c r="K795" t="s">
        <v>204</v>
      </c>
      <c r="L795" t="s">
        <v>35</v>
      </c>
      <c r="M795" t="s">
        <v>36</v>
      </c>
      <c r="N795" s="8">
        <v>45722</v>
      </c>
      <c r="O795" s="8">
        <v>45849</v>
      </c>
      <c r="P795" s="8">
        <v>45849</v>
      </c>
      <c r="Q795" t="s">
        <v>47</v>
      </c>
      <c r="Y795" t="s">
        <v>255</v>
      </c>
      <c r="Z795" t="s">
        <v>255</v>
      </c>
      <c r="AB795" t="s">
        <v>1510</v>
      </c>
      <c r="AC795" t="s">
        <v>41</v>
      </c>
      <c r="AD795" t="s">
        <v>42</v>
      </c>
    </row>
    <row r="796" spans="3:30" x14ac:dyDescent="0.25">
      <c r="C796" s="32" t="s">
        <v>206</v>
      </c>
      <c r="D796" s="32" t="s">
        <v>72</v>
      </c>
      <c r="E796" s="32" t="s">
        <v>1474</v>
      </c>
      <c r="F796">
        <v>800</v>
      </c>
      <c r="G796" t="s">
        <v>1475</v>
      </c>
      <c r="H796" t="s">
        <v>1478</v>
      </c>
      <c r="I796" t="s">
        <v>1737</v>
      </c>
      <c r="K796" t="s">
        <v>204</v>
      </c>
      <c r="L796" t="s">
        <v>35</v>
      </c>
      <c r="M796" t="s">
        <v>36</v>
      </c>
      <c r="N796" s="8">
        <v>45722</v>
      </c>
      <c r="O796" s="8">
        <v>45849</v>
      </c>
      <c r="P796" s="8">
        <v>45849</v>
      </c>
      <c r="Q796" t="s">
        <v>47</v>
      </c>
      <c r="Y796" t="s">
        <v>255</v>
      </c>
      <c r="Z796" t="s">
        <v>255</v>
      </c>
      <c r="AB796" t="s">
        <v>1510</v>
      </c>
      <c r="AC796" t="s">
        <v>41</v>
      </c>
      <c r="AD796" t="s">
        <v>42</v>
      </c>
    </row>
    <row r="797" spans="3:30" x14ac:dyDescent="0.25">
      <c r="C797" s="32" t="s">
        <v>206</v>
      </c>
      <c r="D797" s="32" t="s">
        <v>72</v>
      </c>
      <c r="E797" s="32" t="s">
        <v>1474</v>
      </c>
      <c r="F797">
        <v>850</v>
      </c>
      <c r="G797" t="s">
        <v>1475</v>
      </c>
      <c r="H797" t="s">
        <v>1478</v>
      </c>
      <c r="I797" t="s">
        <v>1738</v>
      </c>
      <c r="K797" t="s">
        <v>204</v>
      </c>
      <c r="L797" t="s">
        <v>35</v>
      </c>
      <c r="M797" t="s">
        <v>36</v>
      </c>
      <c r="N797" s="8">
        <v>45722</v>
      </c>
      <c r="O797" s="8">
        <v>45849</v>
      </c>
      <c r="P797" s="8">
        <v>45849</v>
      </c>
      <c r="Q797" t="s">
        <v>47</v>
      </c>
      <c r="Y797" t="s">
        <v>255</v>
      </c>
      <c r="Z797" t="s">
        <v>255</v>
      </c>
      <c r="AB797" t="s">
        <v>1510</v>
      </c>
      <c r="AC797" t="s">
        <v>41</v>
      </c>
      <c r="AD797" t="s">
        <v>42</v>
      </c>
    </row>
    <row r="798" spans="3:30" x14ac:dyDescent="0.25">
      <c r="C798" s="32" t="s">
        <v>206</v>
      </c>
      <c r="D798" s="32" t="s">
        <v>72</v>
      </c>
      <c r="E798" s="32" t="s">
        <v>1474</v>
      </c>
      <c r="F798">
        <v>800</v>
      </c>
      <c r="G798" t="s">
        <v>1475</v>
      </c>
      <c r="H798" t="s">
        <v>1478</v>
      </c>
      <c r="I798" t="s">
        <v>1739</v>
      </c>
      <c r="K798" t="s">
        <v>204</v>
      </c>
      <c r="L798" t="s">
        <v>35</v>
      </c>
      <c r="M798" t="s">
        <v>36</v>
      </c>
      <c r="N798" s="8">
        <v>45722</v>
      </c>
      <c r="O798" s="8">
        <v>45849</v>
      </c>
      <c r="P798" s="8">
        <v>45849</v>
      </c>
      <c r="Q798" t="s">
        <v>47</v>
      </c>
      <c r="Y798" t="s">
        <v>255</v>
      </c>
      <c r="Z798" t="s">
        <v>255</v>
      </c>
      <c r="AB798" t="s">
        <v>1510</v>
      </c>
      <c r="AC798" t="s">
        <v>41</v>
      </c>
      <c r="AD798" t="s">
        <v>42</v>
      </c>
    </row>
    <row r="799" spans="3:30" x14ac:dyDescent="0.25">
      <c r="C799" s="32" t="s">
        <v>206</v>
      </c>
      <c r="D799" s="32" t="s">
        <v>72</v>
      </c>
      <c r="E799" s="32" t="s">
        <v>1474</v>
      </c>
      <c r="F799">
        <v>850</v>
      </c>
      <c r="G799" t="s">
        <v>1475</v>
      </c>
      <c r="H799" t="s">
        <v>1478</v>
      </c>
      <c r="I799" t="s">
        <v>1740</v>
      </c>
      <c r="K799" t="s">
        <v>204</v>
      </c>
      <c r="L799" t="s">
        <v>35</v>
      </c>
      <c r="M799" t="s">
        <v>36</v>
      </c>
      <c r="N799" s="8">
        <v>45722</v>
      </c>
      <c r="O799" s="8">
        <v>45856</v>
      </c>
      <c r="P799" s="8">
        <v>45856</v>
      </c>
      <c r="Q799" t="s">
        <v>47</v>
      </c>
      <c r="Y799" t="s">
        <v>476</v>
      </c>
      <c r="Z799" t="s">
        <v>476</v>
      </c>
      <c r="AB799" t="s">
        <v>1629</v>
      </c>
      <c r="AC799" t="s">
        <v>41</v>
      </c>
      <c r="AD799" t="s">
        <v>42</v>
      </c>
    </row>
    <row r="800" spans="3:30" x14ac:dyDescent="0.25">
      <c r="C800" s="32" t="s">
        <v>206</v>
      </c>
      <c r="D800" s="32" t="s">
        <v>72</v>
      </c>
      <c r="E800" s="32" t="s">
        <v>1474</v>
      </c>
      <c r="F800">
        <v>800</v>
      </c>
      <c r="G800" t="s">
        <v>1475</v>
      </c>
      <c r="H800" t="s">
        <v>1478</v>
      </c>
      <c r="I800" t="s">
        <v>1741</v>
      </c>
      <c r="K800" t="s">
        <v>204</v>
      </c>
      <c r="L800" t="s">
        <v>35</v>
      </c>
      <c r="M800" t="s">
        <v>36</v>
      </c>
      <c r="N800" s="8">
        <v>45722</v>
      </c>
      <c r="O800" s="8">
        <v>45856</v>
      </c>
      <c r="P800" s="8">
        <v>45856</v>
      </c>
      <c r="Q800" t="s">
        <v>47</v>
      </c>
      <c r="Y800" t="s">
        <v>476</v>
      </c>
      <c r="Z800" t="s">
        <v>476</v>
      </c>
      <c r="AB800" t="s">
        <v>1629</v>
      </c>
      <c r="AC800" t="s">
        <v>41</v>
      </c>
      <c r="AD800" t="s">
        <v>42</v>
      </c>
    </row>
    <row r="801" spans="3:30" x14ac:dyDescent="0.25">
      <c r="C801" s="32" t="s">
        <v>206</v>
      </c>
      <c r="D801" s="32" t="s">
        <v>72</v>
      </c>
      <c r="E801" s="32" t="s">
        <v>1474</v>
      </c>
      <c r="F801">
        <v>850</v>
      </c>
      <c r="G801" t="s">
        <v>1475</v>
      </c>
      <c r="H801" t="s">
        <v>1478</v>
      </c>
      <c r="I801" t="s">
        <v>1742</v>
      </c>
      <c r="K801" t="s">
        <v>204</v>
      </c>
      <c r="L801" t="s">
        <v>35</v>
      </c>
      <c r="M801" t="s">
        <v>36</v>
      </c>
      <c r="N801" s="8">
        <v>45722</v>
      </c>
      <c r="O801" s="8">
        <v>45856</v>
      </c>
      <c r="P801" s="8">
        <v>45856</v>
      </c>
      <c r="Q801" t="s">
        <v>37</v>
      </c>
      <c r="R801" t="s">
        <v>260</v>
      </c>
      <c r="Y801" t="s">
        <v>476</v>
      </c>
      <c r="Z801" t="s">
        <v>476</v>
      </c>
      <c r="AB801" t="s">
        <v>1483</v>
      </c>
      <c r="AC801" t="s">
        <v>41</v>
      </c>
      <c r="AD801" t="s">
        <v>42</v>
      </c>
    </row>
    <row r="802" spans="3:30" x14ac:dyDescent="0.25">
      <c r="C802" s="32" t="s">
        <v>206</v>
      </c>
      <c r="D802" s="32" t="s">
        <v>72</v>
      </c>
      <c r="E802" s="32" t="s">
        <v>1474</v>
      </c>
      <c r="F802">
        <v>800</v>
      </c>
      <c r="G802" t="s">
        <v>1475</v>
      </c>
      <c r="H802" t="s">
        <v>1478</v>
      </c>
      <c r="I802" t="s">
        <v>1743</v>
      </c>
      <c r="K802" t="s">
        <v>204</v>
      </c>
      <c r="L802" t="s">
        <v>35</v>
      </c>
      <c r="M802" t="s">
        <v>36</v>
      </c>
      <c r="N802" s="8">
        <v>45722</v>
      </c>
      <c r="O802" s="8">
        <v>45856</v>
      </c>
      <c r="P802" s="8">
        <v>45856</v>
      </c>
      <c r="Q802" t="s">
        <v>47</v>
      </c>
      <c r="R802" t="s">
        <v>260</v>
      </c>
      <c r="Y802" t="s">
        <v>476</v>
      </c>
      <c r="Z802" t="s">
        <v>476</v>
      </c>
      <c r="AB802" t="s">
        <v>1483</v>
      </c>
      <c r="AC802" t="s">
        <v>41</v>
      </c>
      <c r="AD802" t="s">
        <v>42</v>
      </c>
    </row>
    <row r="803" spans="3:30" x14ac:dyDescent="0.25">
      <c r="C803" s="32" t="s">
        <v>206</v>
      </c>
      <c r="D803" s="32" t="s">
        <v>72</v>
      </c>
      <c r="E803" s="32" t="s">
        <v>1474</v>
      </c>
      <c r="F803">
        <v>850</v>
      </c>
      <c r="G803" t="s">
        <v>1475</v>
      </c>
      <c r="H803" t="s">
        <v>1478</v>
      </c>
      <c r="I803" t="s">
        <v>1744</v>
      </c>
      <c r="K803" t="s">
        <v>204</v>
      </c>
      <c r="L803" t="s">
        <v>35</v>
      </c>
      <c r="M803" t="s">
        <v>36</v>
      </c>
      <c r="N803" s="8">
        <v>45722</v>
      </c>
      <c r="O803" s="8">
        <v>45884</v>
      </c>
      <c r="P803" s="8">
        <v>45884</v>
      </c>
      <c r="Q803" t="s">
        <v>47</v>
      </c>
      <c r="Y803" t="s">
        <v>550</v>
      </c>
      <c r="Z803" t="s">
        <v>550</v>
      </c>
      <c r="AB803" t="s">
        <v>1485</v>
      </c>
      <c r="AC803" t="s">
        <v>41</v>
      </c>
      <c r="AD803" t="s">
        <v>42</v>
      </c>
    </row>
    <row r="804" spans="3:30" x14ac:dyDescent="0.25">
      <c r="C804" s="32" t="s">
        <v>206</v>
      </c>
      <c r="D804" s="32" t="s">
        <v>72</v>
      </c>
      <c r="E804" s="32" t="s">
        <v>1474</v>
      </c>
      <c r="F804">
        <v>800</v>
      </c>
      <c r="G804" t="s">
        <v>1475</v>
      </c>
      <c r="H804" t="s">
        <v>1478</v>
      </c>
      <c r="I804" t="s">
        <v>1745</v>
      </c>
      <c r="K804" t="s">
        <v>204</v>
      </c>
      <c r="L804" t="s">
        <v>35</v>
      </c>
      <c r="M804" t="s">
        <v>36</v>
      </c>
      <c r="N804" s="8">
        <v>45722</v>
      </c>
      <c r="O804" s="8">
        <v>45884</v>
      </c>
      <c r="P804" s="8">
        <v>45884</v>
      </c>
      <c r="Q804" t="s">
        <v>47</v>
      </c>
      <c r="Y804" t="s">
        <v>550</v>
      </c>
      <c r="Z804" t="s">
        <v>550</v>
      </c>
      <c r="AB804" t="s">
        <v>1485</v>
      </c>
      <c r="AC804" t="s">
        <v>41</v>
      </c>
      <c r="AD804" t="s">
        <v>42</v>
      </c>
    </row>
    <row r="805" spans="3:30" x14ac:dyDescent="0.25">
      <c r="C805" s="32" t="s">
        <v>206</v>
      </c>
      <c r="D805" s="32" t="s">
        <v>72</v>
      </c>
      <c r="E805" s="32" t="s">
        <v>1474</v>
      </c>
      <c r="F805">
        <v>850</v>
      </c>
      <c r="G805" t="s">
        <v>1475</v>
      </c>
      <c r="H805" t="s">
        <v>1478</v>
      </c>
      <c r="I805" t="s">
        <v>1746</v>
      </c>
      <c r="K805" t="s">
        <v>204</v>
      </c>
      <c r="L805" t="s">
        <v>35</v>
      </c>
      <c r="M805" t="s">
        <v>36</v>
      </c>
      <c r="N805" s="8">
        <v>45722</v>
      </c>
      <c r="O805" s="8">
        <v>45842</v>
      </c>
      <c r="P805" s="8">
        <v>45842</v>
      </c>
      <c r="Q805" t="s">
        <v>47</v>
      </c>
      <c r="Y805" t="s">
        <v>112</v>
      </c>
      <c r="Z805" t="s">
        <v>112</v>
      </c>
      <c r="AB805" t="s">
        <v>1490</v>
      </c>
      <c r="AC805" t="s">
        <v>41</v>
      </c>
      <c r="AD805" t="s">
        <v>42</v>
      </c>
    </row>
    <row r="806" spans="3:30" x14ac:dyDescent="0.25">
      <c r="C806" s="32" t="s">
        <v>206</v>
      </c>
      <c r="D806" s="32" t="s">
        <v>72</v>
      </c>
      <c r="E806" s="32" t="s">
        <v>1474</v>
      </c>
      <c r="F806">
        <v>800</v>
      </c>
      <c r="G806" t="s">
        <v>1475</v>
      </c>
      <c r="H806" t="s">
        <v>1478</v>
      </c>
      <c r="I806" t="s">
        <v>1747</v>
      </c>
      <c r="K806" t="s">
        <v>204</v>
      </c>
      <c r="L806" t="s">
        <v>35</v>
      </c>
      <c r="M806" t="s">
        <v>36</v>
      </c>
      <c r="N806" s="8">
        <v>45722</v>
      </c>
      <c r="O806" s="8">
        <v>45842</v>
      </c>
      <c r="P806" s="8">
        <v>45842</v>
      </c>
      <c r="Q806" t="s">
        <v>47</v>
      </c>
      <c r="Y806" t="s">
        <v>112</v>
      </c>
      <c r="Z806" t="s">
        <v>112</v>
      </c>
      <c r="AB806" t="s">
        <v>1490</v>
      </c>
      <c r="AC806" t="s">
        <v>41</v>
      </c>
      <c r="AD806" t="s">
        <v>42</v>
      </c>
    </row>
    <row r="807" spans="3:30" x14ac:dyDescent="0.25">
      <c r="C807" s="32" t="s">
        <v>206</v>
      </c>
      <c r="D807" s="32" t="s">
        <v>72</v>
      </c>
      <c r="E807" s="32" t="s">
        <v>1474</v>
      </c>
      <c r="F807">
        <v>850</v>
      </c>
      <c r="G807" t="s">
        <v>1475</v>
      </c>
      <c r="H807" t="s">
        <v>1478</v>
      </c>
      <c r="I807" t="s">
        <v>1748</v>
      </c>
      <c r="K807" t="s">
        <v>204</v>
      </c>
      <c r="L807" t="s">
        <v>35</v>
      </c>
      <c r="M807" t="s">
        <v>36</v>
      </c>
      <c r="N807" s="8">
        <v>45722</v>
      </c>
      <c r="O807" s="8">
        <v>45842</v>
      </c>
      <c r="P807" s="8">
        <v>45842</v>
      </c>
      <c r="Q807" t="s">
        <v>47</v>
      </c>
      <c r="Y807" t="s">
        <v>112</v>
      </c>
      <c r="Z807" t="s">
        <v>112</v>
      </c>
      <c r="AB807" t="s">
        <v>1490</v>
      </c>
      <c r="AC807" t="s">
        <v>41</v>
      </c>
      <c r="AD807" t="s">
        <v>42</v>
      </c>
    </row>
    <row r="808" spans="3:30" x14ac:dyDescent="0.25">
      <c r="C808" s="32" t="s">
        <v>206</v>
      </c>
      <c r="D808" s="32" t="s">
        <v>72</v>
      </c>
      <c r="E808" s="32" t="s">
        <v>1474</v>
      </c>
      <c r="F808">
        <v>800</v>
      </c>
      <c r="G808" t="s">
        <v>1475</v>
      </c>
      <c r="H808" t="s">
        <v>1478</v>
      </c>
      <c r="I808" t="s">
        <v>1749</v>
      </c>
      <c r="K808" t="s">
        <v>204</v>
      </c>
      <c r="L808" t="s">
        <v>35</v>
      </c>
      <c r="M808" t="s">
        <v>36</v>
      </c>
      <c r="N808" s="8">
        <v>45722</v>
      </c>
      <c r="O808" s="8">
        <v>45842</v>
      </c>
      <c r="P808" s="8">
        <v>45842</v>
      </c>
      <c r="Q808" t="s">
        <v>47</v>
      </c>
      <c r="Y808" t="s">
        <v>112</v>
      </c>
      <c r="Z808" t="s">
        <v>112</v>
      </c>
      <c r="AB808" t="s">
        <v>1490</v>
      </c>
      <c r="AC808" t="s">
        <v>41</v>
      </c>
      <c r="AD808" t="s">
        <v>42</v>
      </c>
    </row>
    <row r="809" spans="3:30" x14ac:dyDescent="0.25">
      <c r="C809" s="32" t="s">
        <v>206</v>
      </c>
      <c r="D809" s="32" t="s">
        <v>72</v>
      </c>
      <c r="E809" s="32" t="s">
        <v>1474</v>
      </c>
      <c r="F809">
        <v>850</v>
      </c>
      <c r="G809" t="s">
        <v>1475</v>
      </c>
      <c r="H809" t="s">
        <v>1478</v>
      </c>
      <c r="I809" t="s">
        <v>1750</v>
      </c>
      <c r="K809" t="s">
        <v>204</v>
      </c>
      <c r="L809" t="s">
        <v>35</v>
      </c>
      <c r="M809" t="s">
        <v>36</v>
      </c>
      <c r="N809" s="8">
        <v>45722</v>
      </c>
      <c r="O809" s="8">
        <v>45835</v>
      </c>
      <c r="P809" s="8">
        <v>45835</v>
      </c>
      <c r="Q809" t="s">
        <v>47</v>
      </c>
      <c r="Y809" t="s">
        <v>111</v>
      </c>
      <c r="Z809" t="s">
        <v>111</v>
      </c>
      <c r="AB809" t="s">
        <v>1498</v>
      </c>
      <c r="AC809" t="s">
        <v>41</v>
      </c>
      <c r="AD809" t="s">
        <v>42</v>
      </c>
    </row>
    <row r="810" spans="3:30" x14ac:dyDescent="0.25">
      <c r="C810" s="32" t="s">
        <v>206</v>
      </c>
      <c r="D810" s="32" t="s">
        <v>72</v>
      </c>
      <c r="E810" s="32" t="s">
        <v>1474</v>
      </c>
      <c r="F810">
        <v>800</v>
      </c>
      <c r="G810" t="s">
        <v>1475</v>
      </c>
      <c r="H810" t="s">
        <v>1478</v>
      </c>
      <c r="I810" t="s">
        <v>1751</v>
      </c>
      <c r="K810" t="s">
        <v>204</v>
      </c>
      <c r="L810" t="s">
        <v>35</v>
      </c>
      <c r="M810" t="s">
        <v>36</v>
      </c>
      <c r="N810" s="8">
        <v>45722</v>
      </c>
      <c r="O810" s="8">
        <v>45835</v>
      </c>
      <c r="P810" s="8">
        <v>45835</v>
      </c>
      <c r="Q810" t="s">
        <v>47</v>
      </c>
      <c r="Y810" t="s">
        <v>111</v>
      </c>
      <c r="Z810" t="s">
        <v>111</v>
      </c>
      <c r="AB810" t="s">
        <v>1498</v>
      </c>
      <c r="AC810" t="s">
        <v>41</v>
      </c>
      <c r="AD810" t="s">
        <v>42</v>
      </c>
    </row>
    <row r="811" spans="3:30" x14ac:dyDescent="0.25">
      <c r="C811" s="32" t="s">
        <v>206</v>
      </c>
      <c r="D811" s="32" t="s">
        <v>72</v>
      </c>
      <c r="E811" s="32" t="s">
        <v>1474</v>
      </c>
      <c r="F811">
        <v>850</v>
      </c>
      <c r="G811" t="s">
        <v>1475</v>
      </c>
      <c r="H811" t="s">
        <v>1478</v>
      </c>
      <c r="I811" t="s">
        <v>1752</v>
      </c>
      <c r="K811" t="s">
        <v>204</v>
      </c>
      <c r="L811" t="s">
        <v>35</v>
      </c>
      <c r="M811" t="s">
        <v>36</v>
      </c>
      <c r="N811" s="8">
        <v>45722</v>
      </c>
      <c r="O811" s="8"/>
      <c r="P811" s="8"/>
      <c r="Q811" t="s">
        <v>47</v>
      </c>
      <c r="AC811" t="s">
        <v>41</v>
      </c>
      <c r="AD811" t="s">
        <v>42</v>
      </c>
    </row>
    <row r="812" spans="3:30" x14ac:dyDescent="0.25">
      <c r="C812" s="32" t="s">
        <v>206</v>
      </c>
      <c r="D812" s="32" t="s">
        <v>72</v>
      </c>
      <c r="E812" s="32" t="s">
        <v>1474</v>
      </c>
      <c r="F812">
        <v>800</v>
      </c>
      <c r="G812" t="s">
        <v>1475</v>
      </c>
      <c r="H812" t="s">
        <v>1478</v>
      </c>
      <c r="I812" t="s">
        <v>1753</v>
      </c>
      <c r="K812" t="s">
        <v>204</v>
      </c>
      <c r="L812" t="s">
        <v>35</v>
      </c>
      <c r="M812" t="s">
        <v>36</v>
      </c>
      <c r="N812" s="8">
        <v>45722</v>
      </c>
      <c r="O812" s="8"/>
      <c r="P812" s="8"/>
      <c r="Q812" t="s">
        <v>47</v>
      </c>
      <c r="AC812" t="s">
        <v>41</v>
      </c>
      <c r="AD812" t="s">
        <v>42</v>
      </c>
    </row>
    <row r="813" spans="3:30" x14ac:dyDescent="0.25">
      <c r="C813" s="32" t="s">
        <v>206</v>
      </c>
      <c r="D813" s="32" t="s">
        <v>72</v>
      </c>
      <c r="E813" s="32" t="s">
        <v>1474</v>
      </c>
      <c r="F813">
        <v>850</v>
      </c>
      <c r="G813" t="s">
        <v>1475</v>
      </c>
      <c r="H813" t="s">
        <v>1478</v>
      </c>
      <c r="I813" t="s">
        <v>1754</v>
      </c>
      <c r="K813" t="s">
        <v>204</v>
      </c>
      <c r="L813" t="s">
        <v>35</v>
      </c>
      <c r="M813" t="s">
        <v>36</v>
      </c>
      <c r="N813" s="8">
        <v>45722</v>
      </c>
      <c r="O813" s="8">
        <v>45805</v>
      </c>
      <c r="P813" s="8">
        <v>45805</v>
      </c>
      <c r="Q813" t="s">
        <v>47</v>
      </c>
      <c r="Y813" t="s">
        <v>241</v>
      </c>
      <c r="Z813" t="s">
        <v>241</v>
      </c>
      <c r="AB813" t="s">
        <v>1561</v>
      </c>
      <c r="AC813" t="s">
        <v>41</v>
      </c>
      <c r="AD813" t="s">
        <v>42</v>
      </c>
    </row>
    <row r="814" spans="3:30" x14ac:dyDescent="0.25">
      <c r="C814" s="32" t="s">
        <v>206</v>
      </c>
      <c r="D814" s="32" t="s">
        <v>72</v>
      </c>
      <c r="E814" s="32" t="s">
        <v>1474</v>
      </c>
      <c r="F814">
        <v>800</v>
      </c>
      <c r="G814" t="s">
        <v>1475</v>
      </c>
      <c r="H814" t="s">
        <v>1478</v>
      </c>
      <c r="I814" t="s">
        <v>1755</v>
      </c>
      <c r="K814" t="s">
        <v>204</v>
      </c>
      <c r="L814" t="s">
        <v>35</v>
      </c>
      <c r="M814" t="s">
        <v>36</v>
      </c>
      <c r="N814" s="8">
        <v>45722</v>
      </c>
      <c r="O814" s="8">
        <v>45805</v>
      </c>
      <c r="P814" s="8">
        <v>45805</v>
      </c>
      <c r="Q814" t="s">
        <v>47</v>
      </c>
      <c r="Y814" t="s">
        <v>241</v>
      </c>
      <c r="Z814" t="s">
        <v>241</v>
      </c>
      <c r="AB814" t="s">
        <v>1561</v>
      </c>
      <c r="AC814" t="s">
        <v>41</v>
      </c>
      <c r="AD814" t="s">
        <v>42</v>
      </c>
    </row>
    <row r="815" spans="3:30" x14ac:dyDescent="0.25">
      <c r="C815" s="32" t="s">
        <v>206</v>
      </c>
      <c r="D815" s="32" t="s">
        <v>72</v>
      </c>
      <c r="E815" s="32" t="s">
        <v>1474</v>
      </c>
      <c r="F815">
        <v>850</v>
      </c>
      <c r="G815" t="s">
        <v>1475</v>
      </c>
      <c r="H815" t="s">
        <v>1478</v>
      </c>
      <c r="I815" t="s">
        <v>1756</v>
      </c>
      <c r="K815" t="s">
        <v>204</v>
      </c>
      <c r="L815" t="s">
        <v>35</v>
      </c>
      <c r="M815" t="s">
        <v>36</v>
      </c>
      <c r="N815" s="8">
        <v>45722</v>
      </c>
      <c r="O815" s="8">
        <v>45842</v>
      </c>
      <c r="P815" s="8">
        <v>45842</v>
      </c>
      <c r="Q815" t="s">
        <v>127</v>
      </c>
      <c r="R815" t="s">
        <v>85</v>
      </c>
      <c r="S815" t="s">
        <v>1757</v>
      </c>
      <c r="U815" t="s">
        <v>111</v>
      </c>
      <c r="W815" t="s">
        <v>40</v>
      </c>
      <c r="Y815" t="s">
        <v>112</v>
      </c>
      <c r="Z815" t="s">
        <v>112</v>
      </c>
      <c r="AB815" t="s">
        <v>542</v>
      </c>
      <c r="AC815" t="s">
        <v>41</v>
      </c>
      <c r="AD815" t="s">
        <v>42</v>
      </c>
    </row>
    <row r="816" spans="3:30" x14ac:dyDescent="0.25">
      <c r="C816" s="32" t="s">
        <v>206</v>
      </c>
      <c r="D816" s="32" t="s">
        <v>72</v>
      </c>
      <c r="E816" s="32" t="s">
        <v>1474</v>
      </c>
      <c r="F816">
        <v>800</v>
      </c>
      <c r="G816" t="s">
        <v>1475</v>
      </c>
      <c r="H816" t="s">
        <v>1478</v>
      </c>
      <c r="I816" t="s">
        <v>1758</v>
      </c>
      <c r="K816" t="s">
        <v>204</v>
      </c>
      <c r="L816" t="s">
        <v>35</v>
      </c>
      <c r="M816" t="s">
        <v>36</v>
      </c>
      <c r="N816" s="8">
        <v>45722</v>
      </c>
      <c r="O816" s="8">
        <v>45842</v>
      </c>
      <c r="P816" s="8">
        <v>45842</v>
      </c>
      <c r="Q816" t="s">
        <v>37</v>
      </c>
      <c r="R816" t="s">
        <v>85</v>
      </c>
      <c r="S816" t="s">
        <v>1759</v>
      </c>
      <c r="U816" t="s">
        <v>111</v>
      </c>
      <c r="W816" t="s">
        <v>40</v>
      </c>
      <c r="Y816" t="s">
        <v>112</v>
      </c>
      <c r="Z816" t="s">
        <v>112</v>
      </c>
      <c r="AB816" t="s">
        <v>542</v>
      </c>
      <c r="AC816" t="s">
        <v>41</v>
      </c>
      <c r="AD816" t="s">
        <v>42</v>
      </c>
    </row>
    <row r="817" spans="3:30" x14ac:dyDescent="0.25">
      <c r="C817" s="32" t="s">
        <v>206</v>
      </c>
      <c r="D817" s="32" t="s">
        <v>72</v>
      </c>
      <c r="E817" s="32" t="s">
        <v>1474</v>
      </c>
      <c r="F817">
        <v>850</v>
      </c>
      <c r="G817" t="s">
        <v>1475</v>
      </c>
      <c r="H817" t="s">
        <v>1478</v>
      </c>
      <c r="I817" t="s">
        <v>1760</v>
      </c>
      <c r="K817" t="s">
        <v>204</v>
      </c>
      <c r="L817" t="s">
        <v>35</v>
      </c>
      <c r="M817" t="s">
        <v>36</v>
      </c>
      <c r="N817" s="8">
        <v>45722</v>
      </c>
      <c r="O817" s="8">
        <v>45828</v>
      </c>
      <c r="P817" s="8">
        <v>45828</v>
      </c>
      <c r="Q817" t="s">
        <v>47</v>
      </c>
      <c r="Y817" t="s">
        <v>57</v>
      </c>
      <c r="Z817" t="s">
        <v>57</v>
      </c>
      <c r="AB817" t="s">
        <v>1498</v>
      </c>
      <c r="AC817" t="s">
        <v>41</v>
      </c>
      <c r="AD817" t="s">
        <v>42</v>
      </c>
    </row>
    <row r="818" spans="3:30" x14ac:dyDescent="0.25">
      <c r="C818" s="32" t="s">
        <v>206</v>
      </c>
      <c r="D818" s="32" t="s">
        <v>72</v>
      </c>
      <c r="E818" s="32" t="s">
        <v>1474</v>
      </c>
      <c r="F818">
        <v>800</v>
      </c>
      <c r="G818" t="s">
        <v>1475</v>
      </c>
      <c r="H818" t="s">
        <v>1478</v>
      </c>
      <c r="I818" t="s">
        <v>1761</v>
      </c>
      <c r="K818" t="s">
        <v>204</v>
      </c>
      <c r="L818" t="s">
        <v>35</v>
      </c>
      <c r="M818" t="s">
        <v>36</v>
      </c>
      <c r="N818" s="8">
        <v>45722</v>
      </c>
      <c r="O818" s="8">
        <v>45828</v>
      </c>
      <c r="P818" s="8">
        <v>45828</v>
      </c>
      <c r="Q818" t="s">
        <v>47</v>
      </c>
      <c r="Y818" t="s">
        <v>57</v>
      </c>
      <c r="Z818" t="s">
        <v>57</v>
      </c>
      <c r="AB818" t="s">
        <v>1498</v>
      </c>
      <c r="AC818" t="s">
        <v>41</v>
      </c>
      <c r="AD818" t="s">
        <v>42</v>
      </c>
    </row>
    <row r="819" spans="3:30" x14ac:dyDescent="0.25">
      <c r="C819" s="32" t="s">
        <v>206</v>
      </c>
      <c r="D819" s="32" t="s">
        <v>72</v>
      </c>
      <c r="E819" s="32" t="s">
        <v>1474</v>
      </c>
      <c r="F819">
        <v>850</v>
      </c>
      <c r="G819" t="s">
        <v>1475</v>
      </c>
      <c r="H819" t="s">
        <v>1478</v>
      </c>
      <c r="I819" t="s">
        <v>1762</v>
      </c>
      <c r="K819" t="s">
        <v>204</v>
      </c>
      <c r="L819" t="s">
        <v>35</v>
      </c>
      <c r="M819" t="s">
        <v>36</v>
      </c>
      <c r="N819" s="8">
        <v>45722</v>
      </c>
      <c r="O819" s="8"/>
      <c r="P819" s="8"/>
      <c r="Q819" t="s">
        <v>47</v>
      </c>
      <c r="AC819" t="s">
        <v>41</v>
      </c>
      <c r="AD819" t="s">
        <v>42</v>
      </c>
    </row>
    <row r="820" spans="3:30" x14ac:dyDescent="0.25">
      <c r="C820" s="32" t="s">
        <v>206</v>
      </c>
      <c r="D820" s="32" t="s">
        <v>72</v>
      </c>
      <c r="E820" s="32" t="s">
        <v>1474</v>
      </c>
      <c r="F820">
        <v>800</v>
      </c>
      <c r="G820" t="s">
        <v>1475</v>
      </c>
      <c r="H820" t="s">
        <v>1478</v>
      </c>
      <c r="I820" t="s">
        <v>1763</v>
      </c>
      <c r="K820" t="s">
        <v>204</v>
      </c>
      <c r="L820" t="s">
        <v>35</v>
      </c>
      <c r="M820" t="s">
        <v>36</v>
      </c>
      <c r="N820" s="8">
        <v>45722</v>
      </c>
      <c r="O820" s="8"/>
      <c r="P820" s="8"/>
      <c r="Q820" t="s">
        <v>47</v>
      </c>
      <c r="AC820" t="s">
        <v>41</v>
      </c>
      <c r="AD820" t="s">
        <v>42</v>
      </c>
    </row>
    <row r="821" spans="3:30" x14ac:dyDescent="0.25">
      <c r="C821" s="32" t="s">
        <v>206</v>
      </c>
      <c r="D821" s="32" t="s">
        <v>72</v>
      </c>
      <c r="E821" s="32" t="s">
        <v>1474</v>
      </c>
      <c r="F821">
        <v>850</v>
      </c>
      <c r="G821" t="s">
        <v>1475</v>
      </c>
      <c r="H821" t="s">
        <v>1478</v>
      </c>
      <c r="I821" t="s">
        <v>1764</v>
      </c>
      <c r="K821" t="s">
        <v>204</v>
      </c>
      <c r="L821" t="s">
        <v>35</v>
      </c>
      <c r="M821" t="s">
        <v>36</v>
      </c>
      <c r="N821" s="8">
        <v>45722</v>
      </c>
      <c r="O821" s="8">
        <v>45870</v>
      </c>
      <c r="P821" s="8">
        <v>45870</v>
      </c>
      <c r="Q821" t="s">
        <v>47</v>
      </c>
      <c r="Y821" t="s">
        <v>477</v>
      </c>
      <c r="Z821" t="s">
        <v>477</v>
      </c>
      <c r="AB821" t="s">
        <v>1510</v>
      </c>
      <c r="AC821" t="s">
        <v>41</v>
      </c>
      <c r="AD821" t="s">
        <v>42</v>
      </c>
    </row>
    <row r="822" spans="3:30" x14ac:dyDescent="0.25">
      <c r="C822" s="32" t="s">
        <v>206</v>
      </c>
      <c r="D822" s="32" t="s">
        <v>72</v>
      </c>
      <c r="E822" s="32" t="s">
        <v>1474</v>
      </c>
      <c r="F822">
        <v>800</v>
      </c>
      <c r="G822" t="s">
        <v>1475</v>
      </c>
      <c r="H822" t="s">
        <v>1478</v>
      </c>
      <c r="I822" t="s">
        <v>1765</v>
      </c>
      <c r="K822" t="s">
        <v>204</v>
      </c>
      <c r="L822" t="s">
        <v>35</v>
      </c>
      <c r="M822" t="s">
        <v>36</v>
      </c>
      <c r="N822" s="8">
        <v>45722</v>
      </c>
      <c r="O822" s="8">
        <v>45870</v>
      </c>
      <c r="P822" s="8">
        <v>45870</v>
      </c>
      <c r="Q822" t="s">
        <v>47</v>
      </c>
      <c r="Y822" t="s">
        <v>477</v>
      </c>
      <c r="Z822" t="s">
        <v>477</v>
      </c>
      <c r="AB822" t="s">
        <v>1629</v>
      </c>
      <c r="AC822" t="s">
        <v>41</v>
      </c>
      <c r="AD822" t="s">
        <v>42</v>
      </c>
    </row>
    <row r="823" spans="3:30" x14ac:dyDescent="0.25">
      <c r="C823" s="32" t="s">
        <v>206</v>
      </c>
      <c r="D823" s="32" t="s">
        <v>72</v>
      </c>
      <c r="E823" s="32" t="s">
        <v>1474</v>
      </c>
      <c r="F823">
        <v>850</v>
      </c>
      <c r="G823" t="s">
        <v>1475</v>
      </c>
      <c r="H823" t="s">
        <v>1478</v>
      </c>
      <c r="I823" t="s">
        <v>1766</v>
      </c>
      <c r="K823" t="s">
        <v>204</v>
      </c>
      <c r="L823" t="s">
        <v>35</v>
      </c>
      <c r="M823" t="s">
        <v>36</v>
      </c>
      <c r="N823" s="8">
        <v>45722</v>
      </c>
      <c r="O823" s="8">
        <v>45856</v>
      </c>
      <c r="P823" s="8">
        <v>45856</v>
      </c>
      <c r="Q823" t="s">
        <v>47</v>
      </c>
      <c r="Y823" t="s">
        <v>476</v>
      </c>
      <c r="Z823" t="s">
        <v>476</v>
      </c>
      <c r="AB823" t="s">
        <v>1510</v>
      </c>
      <c r="AC823" t="s">
        <v>41</v>
      </c>
      <c r="AD823" t="s">
        <v>42</v>
      </c>
    </row>
    <row r="824" spans="3:30" x14ac:dyDescent="0.25">
      <c r="C824" s="32" t="s">
        <v>206</v>
      </c>
      <c r="D824" s="32" t="s">
        <v>72</v>
      </c>
      <c r="E824" s="32" t="s">
        <v>1474</v>
      </c>
      <c r="F824">
        <v>800</v>
      </c>
      <c r="G824" t="s">
        <v>1475</v>
      </c>
      <c r="H824" t="s">
        <v>1478</v>
      </c>
      <c r="I824" t="s">
        <v>1767</v>
      </c>
      <c r="K824" t="s">
        <v>204</v>
      </c>
      <c r="L824" t="s">
        <v>35</v>
      </c>
      <c r="M824" t="s">
        <v>36</v>
      </c>
      <c r="N824" s="8">
        <v>45722</v>
      </c>
      <c r="O824" s="8">
        <v>45856</v>
      </c>
      <c r="P824" s="8">
        <v>45856</v>
      </c>
      <c r="Q824" t="s">
        <v>47</v>
      </c>
      <c r="Y824" t="s">
        <v>476</v>
      </c>
      <c r="Z824" t="s">
        <v>476</v>
      </c>
      <c r="AB824" t="s">
        <v>1510</v>
      </c>
      <c r="AC824" t="s">
        <v>41</v>
      </c>
      <c r="AD824" t="s">
        <v>42</v>
      </c>
    </row>
    <row r="825" spans="3:30" x14ac:dyDescent="0.25">
      <c r="C825" s="32" t="s">
        <v>206</v>
      </c>
      <c r="D825" s="32" t="s">
        <v>72</v>
      </c>
      <c r="E825" s="32" t="s">
        <v>1474</v>
      </c>
      <c r="F825">
        <v>850</v>
      </c>
      <c r="G825" t="s">
        <v>1475</v>
      </c>
      <c r="H825" t="s">
        <v>1478</v>
      </c>
      <c r="I825" t="s">
        <v>1768</v>
      </c>
      <c r="K825" t="s">
        <v>204</v>
      </c>
      <c r="L825" t="s">
        <v>35</v>
      </c>
      <c r="M825" t="s">
        <v>36</v>
      </c>
      <c r="N825" s="8">
        <v>45722</v>
      </c>
      <c r="O825" s="8"/>
      <c r="P825" s="8"/>
      <c r="Q825" t="s">
        <v>47</v>
      </c>
      <c r="AC825" t="s">
        <v>41</v>
      </c>
      <c r="AD825" t="s">
        <v>42</v>
      </c>
    </row>
    <row r="826" spans="3:30" x14ac:dyDescent="0.25">
      <c r="C826" s="32" t="s">
        <v>206</v>
      </c>
      <c r="D826" s="32" t="s">
        <v>72</v>
      </c>
      <c r="E826" s="32" t="s">
        <v>1474</v>
      </c>
      <c r="F826">
        <v>800</v>
      </c>
      <c r="G826" t="s">
        <v>1475</v>
      </c>
      <c r="H826" t="s">
        <v>1478</v>
      </c>
      <c r="I826" t="s">
        <v>1769</v>
      </c>
      <c r="K826" t="s">
        <v>204</v>
      </c>
      <c r="L826" t="s">
        <v>35</v>
      </c>
      <c r="M826" t="s">
        <v>36</v>
      </c>
      <c r="N826" s="8">
        <v>45722</v>
      </c>
      <c r="O826" s="8"/>
      <c r="P826" s="8"/>
      <c r="Q826" t="s">
        <v>47</v>
      </c>
      <c r="AC826" t="s">
        <v>41</v>
      </c>
      <c r="AD826" t="s">
        <v>42</v>
      </c>
    </row>
    <row r="827" spans="3:30" x14ac:dyDescent="0.25">
      <c r="C827" s="32" t="s">
        <v>206</v>
      </c>
      <c r="D827" s="32" t="s">
        <v>72</v>
      </c>
      <c r="E827" s="32" t="s">
        <v>1474</v>
      </c>
      <c r="F827">
        <v>850</v>
      </c>
      <c r="G827" t="s">
        <v>1475</v>
      </c>
      <c r="H827" t="s">
        <v>1478</v>
      </c>
      <c r="I827" t="s">
        <v>1770</v>
      </c>
      <c r="K827" t="s">
        <v>204</v>
      </c>
      <c r="L827" t="s">
        <v>35</v>
      </c>
      <c r="M827" t="s">
        <v>36</v>
      </c>
      <c r="N827" s="8">
        <v>45722</v>
      </c>
      <c r="O827" s="8">
        <v>45856</v>
      </c>
      <c r="P827" s="8">
        <v>45856</v>
      </c>
      <c r="Q827" t="s">
        <v>47</v>
      </c>
      <c r="Y827" t="s">
        <v>476</v>
      </c>
      <c r="Z827" t="s">
        <v>476</v>
      </c>
      <c r="AB827" t="s">
        <v>1771</v>
      </c>
      <c r="AC827" t="s">
        <v>41</v>
      </c>
      <c r="AD827" t="s">
        <v>42</v>
      </c>
    </row>
    <row r="828" spans="3:30" x14ac:dyDescent="0.25">
      <c r="C828" s="32" t="s">
        <v>206</v>
      </c>
      <c r="D828" s="32" t="s">
        <v>72</v>
      </c>
      <c r="E828" s="32" t="s">
        <v>1474</v>
      </c>
      <c r="F828">
        <v>800</v>
      </c>
      <c r="G828" t="s">
        <v>1475</v>
      </c>
      <c r="H828" t="s">
        <v>1478</v>
      </c>
      <c r="I828" t="s">
        <v>1772</v>
      </c>
      <c r="K828" t="s">
        <v>204</v>
      </c>
      <c r="L828" t="s">
        <v>35</v>
      </c>
      <c r="M828" t="s">
        <v>36</v>
      </c>
      <c r="N828" s="8">
        <v>45722</v>
      </c>
      <c r="O828" s="8">
        <v>45856</v>
      </c>
      <c r="P828" s="8">
        <v>45856</v>
      </c>
      <c r="Q828" t="s">
        <v>47</v>
      </c>
      <c r="Y828" t="s">
        <v>476</v>
      </c>
      <c r="Z828" t="s">
        <v>476</v>
      </c>
      <c r="AB828" t="s">
        <v>1771</v>
      </c>
      <c r="AC828" t="s">
        <v>41</v>
      </c>
      <c r="AD828" t="s">
        <v>42</v>
      </c>
    </row>
    <row r="829" spans="3:30" x14ac:dyDescent="0.25">
      <c r="C829" s="32" t="s">
        <v>206</v>
      </c>
      <c r="D829" s="32" t="s">
        <v>72</v>
      </c>
      <c r="E829" s="32" t="s">
        <v>1474</v>
      </c>
      <c r="F829">
        <v>850</v>
      </c>
      <c r="G829" t="s">
        <v>1475</v>
      </c>
      <c r="H829" t="s">
        <v>1478</v>
      </c>
      <c r="I829" t="s">
        <v>1773</v>
      </c>
      <c r="K829" t="s">
        <v>204</v>
      </c>
      <c r="L829" t="s">
        <v>35</v>
      </c>
      <c r="M829" t="s">
        <v>36</v>
      </c>
      <c r="N829" s="8">
        <v>45722</v>
      </c>
      <c r="O829" s="8">
        <v>45856</v>
      </c>
      <c r="P829" s="8">
        <v>45856</v>
      </c>
      <c r="Q829" t="s">
        <v>47</v>
      </c>
      <c r="Y829" t="s">
        <v>476</v>
      </c>
      <c r="Z829" t="s">
        <v>476</v>
      </c>
      <c r="AB829" t="s">
        <v>1510</v>
      </c>
      <c r="AC829" t="s">
        <v>41</v>
      </c>
      <c r="AD829" t="s">
        <v>42</v>
      </c>
    </row>
    <row r="830" spans="3:30" x14ac:dyDescent="0.25">
      <c r="C830" s="32" t="s">
        <v>206</v>
      </c>
      <c r="D830" s="32" t="s">
        <v>72</v>
      </c>
      <c r="E830" s="32" t="s">
        <v>1474</v>
      </c>
      <c r="F830">
        <v>800</v>
      </c>
      <c r="G830" t="s">
        <v>1475</v>
      </c>
      <c r="H830" t="s">
        <v>1478</v>
      </c>
      <c r="I830" t="s">
        <v>1774</v>
      </c>
      <c r="K830" t="s">
        <v>204</v>
      </c>
      <c r="L830" t="s">
        <v>35</v>
      </c>
      <c r="M830" t="s">
        <v>36</v>
      </c>
      <c r="N830" s="8">
        <v>45722</v>
      </c>
      <c r="O830" s="8">
        <v>45856</v>
      </c>
      <c r="P830" s="8">
        <v>45856</v>
      </c>
      <c r="Q830" t="s">
        <v>47</v>
      </c>
      <c r="Y830" t="s">
        <v>476</v>
      </c>
      <c r="Z830" t="s">
        <v>476</v>
      </c>
      <c r="AB830" t="s">
        <v>1510</v>
      </c>
      <c r="AC830" t="s">
        <v>41</v>
      </c>
      <c r="AD830" t="s">
        <v>42</v>
      </c>
    </row>
    <row r="831" spans="3:30" x14ac:dyDescent="0.25">
      <c r="C831" s="32" t="s">
        <v>206</v>
      </c>
      <c r="D831" s="32" t="s">
        <v>72</v>
      </c>
      <c r="E831" s="32" t="s">
        <v>1474</v>
      </c>
      <c r="F831">
        <v>850</v>
      </c>
      <c r="G831" t="s">
        <v>1475</v>
      </c>
      <c r="H831" t="s">
        <v>1478</v>
      </c>
      <c r="I831" t="s">
        <v>1775</v>
      </c>
      <c r="K831" t="s">
        <v>204</v>
      </c>
      <c r="L831" t="s">
        <v>35</v>
      </c>
      <c r="M831" t="s">
        <v>36</v>
      </c>
      <c r="N831" s="8">
        <v>45722</v>
      </c>
      <c r="O831" s="8">
        <v>45835</v>
      </c>
      <c r="P831" s="8">
        <v>45835</v>
      </c>
      <c r="Q831" t="s">
        <v>47</v>
      </c>
      <c r="Y831" t="s">
        <v>111</v>
      </c>
      <c r="Z831" t="s">
        <v>111</v>
      </c>
      <c r="AB831" t="s">
        <v>1561</v>
      </c>
      <c r="AC831" t="s">
        <v>41</v>
      </c>
      <c r="AD831" t="s">
        <v>42</v>
      </c>
    </row>
    <row r="832" spans="3:30" x14ac:dyDescent="0.25">
      <c r="C832" s="32" t="s">
        <v>206</v>
      </c>
      <c r="D832" s="32" t="s">
        <v>72</v>
      </c>
      <c r="E832" s="32" t="s">
        <v>1474</v>
      </c>
      <c r="F832">
        <v>800</v>
      </c>
      <c r="G832" t="s">
        <v>1475</v>
      </c>
      <c r="H832" t="s">
        <v>1478</v>
      </c>
      <c r="I832" t="s">
        <v>1776</v>
      </c>
      <c r="K832" t="s">
        <v>204</v>
      </c>
      <c r="L832" t="s">
        <v>35</v>
      </c>
      <c r="M832" t="s">
        <v>36</v>
      </c>
      <c r="N832" s="8">
        <v>45722</v>
      </c>
      <c r="O832" s="8">
        <v>45835</v>
      </c>
      <c r="P832" s="8">
        <v>45835</v>
      </c>
      <c r="Q832" t="s">
        <v>47</v>
      </c>
      <c r="Y832" t="s">
        <v>111</v>
      </c>
      <c r="Z832" t="s">
        <v>111</v>
      </c>
      <c r="AB832" t="s">
        <v>1561</v>
      </c>
      <c r="AC832" t="s">
        <v>41</v>
      </c>
      <c r="AD832" t="s">
        <v>42</v>
      </c>
    </row>
    <row r="833" spans="3:30" x14ac:dyDescent="0.25">
      <c r="C833" s="32" t="s">
        <v>206</v>
      </c>
      <c r="D833" s="32" t="s">
        <v>72</v>
      </c>
      <c r="E833" s="32" t="s">
        <v>1474</v>
      </c>
      <c r="F833">
        <v>850</v>
      </c>
      <c r="G833" t="s">
        <v>1475</v>
      </c>
      <c r="H833" t="s">
        <v>1478</v>
      </c>
      <c r="I833" t="s">
        <v>1777</v>
      </c>
      <c r="K833" t="s">
        <v>204</v>
      </c>
      <c r="L833" t="s">
        <v>35</v>
      </c>
      <c r="M833" t="s">
        <v>36</v>
      </c>
      <c r="N833" s="8">
        <v>45722</v>
      </c>
      <c r="O833" s="8">
        <v>45835</v>
      </c>
      <c r="P833" s="8">
        <v>45835</v>
      </c>
      <c r="Q833" t="s">
        <v>47</v>
      </c>
      <c r="Y833" t="s">
        <v>111</v>
      </c>
      <c r="Z833" t="s">
        <v>111</v>
      </c>
      <c r="AB833" t="s">
        <v>1490</v>
      </c>
      <c r="AC833" t="s">
        <v>41</v>
      </c>
      <c r="AD833" t="s">
        <v>42</v>
      </c>
    </row>
    <row r="834" spans="3:30" x14ac:dyDescent="0.25">
      <c r="C834" s="32" t="s">
        <v>206</v>
      </c>
      <c r="D834" s="32" t="s">
        <v>72</v>
      </c>
      <c r="E834" s="32" t="s">
        <v>1474</v>
      </c>
      <c r="F834">
        <v>800</v>
      </c>
      <c r="G834" t="s">
        <v>1475</v>
      </c>
      <c r="H834" t="s">
        <v>1478</v>
      </c>
      <c r="I834" t="s">
        <v>1778</v>
      </c>
      <c r="K834" t="s">
        <v>204</v>
      </c>
      <c r="L834" t="s">
        <v>35</v>
      </c>
      <c r="M834" t="s">
        <v>36</v>
      </c>
      <c r="N834" s="8">
        <v>45722</v>
      </c>
      <c r="O834" s="8">
        <v>45835</v>
      </c>
      <c r="P834" s="8">
        <v>45835</v>
      </c>
      <c r="Q834" t="s">
        <v>47</v>
      </c>
      <c r="Y834" t="s">
        <v>111</v>
      </c>
      <c r="Z834" t="s">
        <v>111</v>
      </c>
      <c r="AB834" t="s">
        <v>1490</v>
      </c>
      <c r="AC834" t="s">
        <v>41</v>
      </c>
      <c r="AD834" t="s">
        <v>42</v>
      </c>
    </row>
    <row r="835" spans="3:30" x14ac:dyDescent="0.25">
      <c r="C835" s="32" t="s">
        <v>206</v>
      </c>
      <c r="D835" s="32" t="s">
        <v>72</v>
      </c>
      <c r="E835" s="32" t="s">
        <v>1474</v>
      </c>
      <c r="F835">
        <v>850</v>
      </c>
      <c r="G835" t="s">
        <v>1475</v>
      </c>
      <c r="H835" t="s">
        <v>1478</v>
      </c>
      <c r="I835" t="s">
        <v>1779</v>
      </c>
      <c r="K835" t="s">
        <v>204</v>
      </c>
      <c r="L835" t="s">
        <v>35</v>
      </c>
      <c r="M835" t="s">
        <v>36</v>
      </c>
      <c r="N835" s="8">
        <v>45722</v>
      </c>
      <c r="O835" s="8">
        <v>45828</v>
      </c>
      <c r="P835" s="8">
        <v>45828</v>
      </c>
      <c r="Q835" t="s">
        <v>47</v>
      </c>
      <c r="Y835" t="s">
        <v>57</v>
      </c>
      <c r="Z835" t="s">
        <v>57</v>
      </c>
      <c r="AB835" t="s">
        <v>1498</v>
      </c>
      <c r="AC835" t="s">
        <v>41</v>
      </c>
      <c r="AD835" t="s">
        <v>42</v>
      </c>
    </row>
    <row r="836" spans="3:30" x14ac:dyDescent="0.25">
      <c r="C836" s="32" t="s">
        <v>206</v>
      </c>
      <c r="D836" s="32" t="s">
        <v>72</v>
      </c>
      <c r="E836" s="32" t="s">
        <v>1474</v>
      </c>
      <c r="F836">
        <v>800</v>
      </c>
      <c r="G836" t="s">
        <v>1475</v>
      </c>
      <c r="H836" t="s">
        <v>1478</v>
      </c>
      <c r="I836" t="s">
        <v>1780</v>
      </c>
      <c r="K836" t="s">
        <v>204</v>
      </c>
      <c r="L836" t="s">
        <v>35</v>
      </c>
      <c r="M836" t="s">
        <v>36</v>
      </c>
      <c r="N836" s="8">
        <v>45722</v>
      </c>
      <c r="O836" s="8">
        <v>45828</v>
      </c>
      <c r="P836" s="8">
        <v>45828</v>
      </c>
      <c r="Q836" t="s">
        <v>47</v>
      </c>
      <c r="Y836" t="s">
        <v>57</v>
      </c>
      <c r="Z836" t="s">
        <v>57</v>
      </c>
      <c r="AB836" t="s">
        <v>1498</v>
      </c>
      <c r="AC836" t="s">
        <v>41</v>
      </c>
      <c r="AD836" t="s">
        <v>42</v>
      </c>
    </row>
    <row r="837" spans="3:30" x14ac:dyDescent="0.25">
      <c r="C837" s="32" t="s">
        <v>206</v>
      </c>
      <c r="D837" s="32" t="s">
        <v>72</v>
      </c>
      <c r="E837" s="32" t="s">
        <v>1474</v>
      </c>
      <c r="F837">
        <v>850</v>
      </c>
      <c r="G837" t="s">
        <v>1475</v>
      </c>
      <c r="H837" t="s">
        <v>1478</v>
      </c>
      <c r="I837" t="s">
        <v>1781</v>
      </c>
      <c r="K837" t="s">
        <v>204</v>
      </c>
      <c r="L837" t="s">
        <v>35</v>
      </c>
      <c r="M837" t="s">
        <v>36</v>
      </c>
      <c r="N837" s="8">
        <v>45722</v>
      </c>
      <c r="O837" s="8"/>
      <c r="P837" s="8"/>
      <c r="Q837" t="s">
        <v>47</v>
      </c>
      <c r="AC837" t="s">
        <v>41</v>
      </c>
      <c r="AD837" t="s">
        <v>42</v>
      </c>
    </row>
    <row r="838" spans="3:30" x14ac:dyDescent="0.25">
      <c r="C838" s="32" t="s">
        <v>206</v>
      </c>
      <c r="D838" s="32" t="s">
        <v>72</v>
      </c>
      <c r="E838" s="32" t="s">
        <v>1474</v>
      </c>
      <c r="F838">
        <v>800</v>
      </c>
      <c r="G838" t="s">
        <v>1475</v>
      </c>
      <c r="H838" t="s">
        <v>1478</v>
      </c>
      <c r="I838" t="s">
        <v>1782</v>
      </c>
      <c r="K838" t="s">
        <v>204</v>
      </c>
      <c r="L838" t="s">
        <v>35</v>
      </c>
      <c r="M838" t="s">
        <v>36</v>
      </c>
      <c r="N838" s="8">
        <v>45722</v>
      </c>
      <c r="O838" s="8"/>
      <c r="P838" s="8"/>
      <c r="Q838" t="s">
        <v>47</v>
      </c>
      <c r="AC838" t="s">
        <v>41</v>
      </c>
      <c r="AD838" t="s">
        <v>42</v>
      </c>
    </row>
    <row r="839" spans="3:30" x14ac:dyDescent="0.25">
      <c r="C839" s="32" t="s">
        <v>206</v>
      </c>
      <c r="D839" s="32" t="s">
        <v>72</v>
      </c>
      <c r="E839" s="32" t="s">
        <v>1474</v>
      </c>
      <c r="F839">
        <v>850</v>
      </c>
      <c r="G839" t="s">
        <v>1475</v>
      </c>
      <c r="H839" t="s">
        <v>1478</v>
      </c>
      <c r="I839" t="s">
        <v>1783</v>
      </c>
      <c r="K839" t="s">
        <v>204</v>
      </c>
      <c r="L839" t="s">
        <v>35</v>
      </c>
      <c r="M839" t="s">
        <v>36</v>
      </c>
      <c r="N839" s="8">
        <v>45722</v>
      </c>
      <c r="O839" s="8">
        <v>45877</v>
      </c>
      <c r="P839" s="8">
        <v>45877</v>
      </c>
      <c r="Q839" t="s">
        <v>47</v>
      </c>
      <c r="Y839" t="s">
        <v>504</v>
      </c>
      <c r="Z839" t="s">
        <v>504</v>
      </c>
      <c r="AB839" t="s">
        <v>1498</v>
      </c>
      <c r="AC839" t="s">
        <v>41</v>
      </c>
      <c r="AD839" t="s">
        <v>42</v>
      </c>
    </row>
    <row r="840" spans="3:30" x14ac:dyDescent="0.25">
      <c r="C840" s="32" t="s">
        <v>206</v>
      </c>
      <c r="D840" s="32" t="s">
        <v>72</v>
      </c>
      <c r="E840" s="32" t="s">
        <v>1474</v>
      </c>
      <c r="F840">
        <v>800</v>
      </c>
      <c r="G840" t="s">
        <v>1475</v>
      </c>
      <c r="H840" t="s">
        <v>1478</v>
      </c>
      <c r="I840" t="s">
        <v>1784</v>
      </c>
      <c r="K840" t="s">
        <v>204</v>
      </c>
      <c r="L840" t="s">
        <v>35</v>
      </c>
      <c r="M840" t="s">
        <v>36</v>
      </c>
      <c r="N840" s="8">
        <v>45722</v>
      </c>
      <c r="O840" s="8">
        <v>45877</v>
      </c>
      <c r="P840" s="8">
        <v>45877</v>
      </c>
      <c r="Q840" t="s">
        <v>47</v>
      </c>
      <c r="Y840" t="s">
        <v>504</v>
      </c>
      <c r="Z840" t="s">
        <v>504</v>
      </c>
      <c r="AB840" t="s">
        <v>1498</v>
      </c>
      <c r="AC840" t="s">
        <v>41</v>
      </c>
      <c r="AD840" t="s">
        <v>42</v>
      </c>
    </row>
    <row r="841" spans="3:30" x14ac:dyDescent="0.25">
      <c r="C841" s="32" t="s">
        <v>206</v>
      </c>
      <c r="D841" s="32" t="s">
        <v>72</v>
      </c>
      <c r="E841" s="32" t="s">
        <v>1474</v>
      </c>
      <c r="F841">
        <v>850</v>
      </c>
      <c r="G841" t="s">
        <v>1475</v>
      </c>
      <c r="H841" t="s">
        <v>1478</v>
      </c>
      <c r="I841" t="s">
        <v>1785</v>
      </c>
      <c r="K841" t="s">
        <v>204</v>
      </c>
      <c r="L841" t="s">
        <v>35</v>
      </c>
      <c r="M841" t="s">
        <v>36</v>
      </c>
      <c r="N841" s="8">
        <v>45722</v>
      </c>
      <c r="O841" s="8">
        <v>45814</v>
      </c>
      <c r="P841" s="8">
        <v>45814</v>
      </c>
      <c r="Q841" t="s">
        <v>47</v>
      </c>
      <c r="Y841" t="s">
        <v>86</v>
      </c>
      <c r="Z841" t="s">
        <v>86</v>
      </c>
      <c r="AB841" t="s">
        <v>1561</v>
      </c>
      <c r="AC841" t="s">
        <v>41</v>
      </c>
      <c r="AD841" t="s">
        <v>42</v>
      </c>
    </row>
    <row r="842" spans="3:30" x14ac:dyDescent="0.25">
      <c r="C842" s="32" t="s">
        <v>206</v>
      </c>
      <c r="D842" s="32" t="s">
        <v>72</v>
      </c>
      <c r="E842" s="32" t="s">
        <v>1474</v>
      </c>
      <c r="F842">
        <v>800</v>
      </c>
      <c r="G842" t="s">
        <v>1475</v>
      </c>
      <c r="H842" t="s">
        <v>1478</v>
      </c>
      <c r="I842" t="s">
        <v>1786</v>
      </c>
      <c r="K842" t="s">
        <v>204</v>
      </c>
      <c r="L842" t="s">
        <v>35</v>
      </c>
      <c r="M842" t="s">
        <v>36</v>
      </c>
      <c r="N842" s="8">
        <v>45722</v>
      </c>
      <c r="O842" s="8">
        <v>45814</v>
      </c>
      <c r="P842" s="8">
        <v>45814</v>
      </c>
      <c r="Q842" t="s">
        <v>47</v>
      </c>
      <c r="Y842" t="s">
        <v>86</v>
      </c>
      <c r="Z842" t="s">
        <v>86</v>
      </c>
      <c r="AB842" t="s">
        <v>1561</v>
      </c>
      <c r="AC842" t="s">
        <v>41</v>
      </c>
      <c r="AD842" t="s">
        <v>42</v>
      </c>
    </row>
    <row r="843" spans="3:30" x14ac:dyDescent="0.25">
      <c r="C843" s="32" t="s">
        <v>206</v>
      </c>
      <c r="D843" s="32" t="s">
        <v>72</v>
      </c>
      <c r="E843" s="32" t="s">
        <v>1474</v>
      </c>
      <c r="F843">
        <v>850</v>
      </c>
      <c r="G843" t="s">
        <v>1475</v>
      </c>
      <c r="H843" t="s">
        <v>1478</v>
      </c>
      <c r="I843" t="s">
        <v>1787</v>
      </c>
      <c r="K843" t="s">
        <v>204</v>
      </c>
      <c r="L843" t="s">
        <v>35</v>
      </c>
      <c r="M843" t="s">
        <v>36</v>
      </c>
      <c r="N843" s="8">
        <v>45722</v>
      </c>
      <c r="O843" s="8">
        <v>45849</v>
      </c>
      <c r="P843" s="8">
        <v>45849</v>
      </c>
      <c r="Q843" t="s">
        <v>47</v>
      </c>
      <c r="Y843" t="s">
        <v>255</v>
      </c>
      <c r="Z843" t="s">
        <v>255</v>
      </c>
      <c r="AB843" t="s">
        <v>1510</v>
      </c>
      <c r="AC843" t="s">
        <v>41</v>
      </c>
      <c r="AD843" t="s">
        <v>42</v>
      </c>
    </row>
    <row r="844" spans="3:30" x14ac:dyDescent="0.25">
      <c r="C844" s="32" t="s">
        <v>206</v>
      </c>
      <c r="D844" s="32" t="s">
        <v>72</v>
      </c>
      <c r="E844" s="32" t="s">
        <v>1474</v>
      </c>
      <c r="F844">
        <v>800</v>
      </c>
      <c r="G844" t="s">
        <v>1475</v>
      </c>
      <c r="H844" t="s">
        <v>1478</v>
      </c>
      <c r="I844" t="s">
        <v>1788</v>
      </c>
      <c r="K844" t="s">
        <v>204</v>
      </c>
      <c r="L844" t="s">
        <v>35</v>
      </c>
      <c r="M844" t="s">
        <v>36</v>
      </c>
      <c r="N844" s="8">
        <v>45722</v>
      </c>
      <c r="O844" s="8">
        <v>45849</v>
      </c>
      <c r="P844" s="8">
        <v>45849</v>
      </c>
      <c r="Q844" t="s">
        <v>47</v>
      </c>
      <c r="Y844" t="s">
        <v>255</v>
      </c>
      <c r="Z844" t="s">
        <v>255</v>
      </c>
      <c r="AB844" t="s">
        <v>1510</v>
      </c>
      <c r="AC844" t="s">
        <v>41</v>
      </c>
      <c r="AD844" t="s">
        <v>42</v>
      </c>
    </row>
    <row r="845" spans="3:30" x14ac:dyDescent="0.25">
      <c r="C845" s="32" t="s">
        <v>206</v>
      </c>
      <c r="D845" s="32" t="s">
        <v>72</v>
      </c>
      <c r="E845" s="32" t="s">
        <v>1474</v>
      </c>
      <c r="F845">
        <v>850</v>
      </c>
      <c r="G845" t="s">
        <v>1475</v>
      </c>
      <c r="H845" t="s">
        <v>1478</v>
      </c>
      <c r="I845" t="s">
        <v>1789</v>
      </c>
      <c r="K845" t="s">
        <v>204</v>
      </c>
      <c r="L845" t="s">
        <v>35</v>
      </c>
      <c r="M845" t="s">
        <v>36</v>
      </c>
      <c r="N845" s="8">
        <v>45722</v>
      </c>
      <c r="O845" s="8">
        <v>45828</v>
      </c>
      <c r="P845" s="8">
        <v>45828</v>
      </c>
      <c r="Q845" t="s">
        <v>37</v>
      </c>
      <c r="R845" t="s">
        <v>505</v>
      </c>
      <c r="S845" t="s">
        <v>1790</v>
      </c>
      <c r="T845" t="s">
        <v>1791</v>
      </c>
      <c r="U845" t="s">
        <v>87</v>
      </c>
      <c r="W845" t="s">
        <v>57</v>
      </c>
      <c r="Y845" t="s">
        <v>57</v>
      </c>
      <c r="Z845" t="s">
        <v>57</v>
      </c>
      <c r="AB845" t="s">
        <v>1528</v>
      </c>
      <c r="AC845" t="s">
        <v>41</v>
      </c>
      <c r="AD845" t="s">
        <v>42</v>
      </c>
    </row>
    <row r="846" spans="3:30" x14ac:dyDescent="0.25">
      <c r="C846" s="32" t="s">
        <v>206</v>
      </c>
      <c r="D846" s="32" t="s">
        <v>72</v>
      </c>
      <c r="E846" s="32" t="s">
        <v>1474</v>
      </c>
      <c r="F846">
        <v>800</v>
      </c>
      <c r="G846" t="s">
        <v>1475</v>
      </c>
      <c r="H846" t="s">
        <v>1478</v>
      </c>
      <c r="I846" t="s">
        <v>1792</v>
      </c>
      <c r="K846" t="s">
        <v>204</v>
      </c>
      <c r="L846" t="s">
        <v>35</v>
      </c>
      <c r="M846" t="s">
        <v>36</v>
      </c>
      <c r="N846" s="8">
        <v>45722</v>
      </c>
      <c r="O846" s="8">
        <v>45828</v>
      </c>
      <c r="P846" s="8">
        <v>45828</v>
      </c>
      <c r="Q846" t="s">
        <v>127</v>
      </c>
      <c r="R846" t="s">
        <v>505</v>
      </c>
      <c r="S846" t="s">
        <v>1793</v>
      </c>
      <c r="T846" t="s">
        <v>1791</v>
      </c>
      <c r="U846" t="s">
        <v>87</v>
      </c>
      <c r="W846" t="s">
        <v>57</v>
      </c>
      <c r="Y846" t="s">
        <v>57</v>
      </c>
      <c r="Z846" t="s">
        <v>57</v>
      </c>
      <c r="AB846" t="s">
        <v>1528</v>
      </c>
      <c r="AC846" t="s">
        <v>41</v>
      </c>
      <c r="AD846" t="s">
        <v>42</v>
      </c>
    </row>
    <row r="847" spans="3:30" x14ac:dyDescent="0.25">
      <c r="C847" s="32" t="s">
        <v>206</v>
      </c>
      <c r="D847" s="32" t="s">
        <v>72</v>
      </c>
      <c r="E847" s="32" t="s">
        <v>1474</v>
      </c>
      <c r="F847">
        <v>850</v>
      </c>
      <c r="G847" t="s">
        <v>1475</v>
      </c>
      <c r="H847" t="s">
        <v>1478</v>
      </c>
      <c r="I847" t="s">
        <v>1794</v>
      </c>
      <c r="K847" t="s">
        <v>204</v>
      </c>
      <c r="L847" t="s">
        <v>35</v>
      </c>
      <c r="M847" t="s">
        <v>36</v>
      </c>
      <c r="N847" s="8">
        <v>45722</v>
      </c>
      <c r="O847" s="8">
        <v>45877</v>
      </c>
      <c r="P847" s="8">
        <v>45877</v>
      </c>
      <c r="Q847" t="s">
        <v>47</v>
      </c>
      <c r="Y847" t="s">
        <v>504</v>
      </c>
      <c r="Z847" t="s">
        <v>504</v>
      </c>
      <c r="AB847" t="s">
        <v>1498</v>
      </c>
      <c r="AC847" t="s">
        <v>41</v>
      </c>
      <c r="AD847" t="s">
        <v>42</v>
      </c>
    </row>
    <row r="848" spans="3:30" x14ac:dyDescent="0.25">
      <c r="C848" s="32" t="s">
        <v>206</v>
      </c>
      <c r="D848" s="32" t="s">
        <v>72</v>
      </c>
      <c r="E848" s="32" t="s">
        <v>1474</v>
      </c>
      <c r="F848">
        <v>800</v>
      </c>
      <c r="G848" t="s">
        <v>1475</v>
      </c>
      <c r="H848" t="s">
        <v>1478</v>
      </c>
      <c r="I848" t="s">
        <v>1795</v>
      </c>
      <c r="K848" t="s">
        <v>204</v>
      </c>
      <c r="L848" t="s">
        <v>35</v>
      </c>
      <c r="M848" t="s">
        <v>36</v>
      </c>
      <c r="N848" s="8">
        <v>45722</v>
      </c>
      <c r="O848" s="8">
        <v>45877</v>
      </c>
      <c r="P848" s="8">
        <v>45877</v>
      </c>
      <c r="Q848" t="s">
        <v>47</v>
      </c>
      <c r="Y848" t="s">
        <v>504</v>
      </c>
      <c r="Z848" t="s">
        <v>504</v>
      </c>
      <c r="AB848" t="s">
        <v>1498</v>
      </c>
      <c r="AC848" t="s">
        <v>41</v>
      </c>
      <c r="AD848" t="s">
        <v>42</v>
      </c>
    </row>
    <row r="849" spans="3:30" x14ac:dyDescent="0.25">
      <c r="C849" s="32" t="s">
        <v>206</v>
      </c>
      <c r="D849" s="32" t="s">
        <v>72</v>
      </c>
      <c r="E849" s="32" t="s">
        <v>1474</v>
      </c>
      <c r="F849">
        <v>850</v>
      </c>
      <c r="G849" t="s">
        <v>1475</v>
      </c>
      <c r="H849" t="s">
        <v>1478</v>
      </c>
      <c r="I849" t="s">
        <v>1796</v>
      </c>
      <c r="K849" t="s">
        <v>204</v>
      </c>
      <c r="L849" t="s">
        <v>35</v>
      </c>
      <c r="M849" t="s">
        <v>36</v>
      </c>
      <c r="N849" s="8">
        <v>45722</v>
      </c>
      <c r="O849" s="8">
        <v>45842</v>
      </c>
      <c r="P849" s="8">
        <v>45842</v>
      </c>
      <c r="Q849" t="s">
        <v>47</v>
      </c>
      <c r="Y849" t="s">
        <v>112</v>
      </c>
      <c r="Z849" t="s">
        <v>112</v>
      </c>
      <c r="AB849" t="s">
        <v>1724</v>
      </c>
      <c r="AC849" t="s">
        <v>41</v>
      </c>
      <c r="AD849" t="s">
        <v>42</v>
      </c>
    </row>
    <row r="850" spans="3:30" x14ac:dyDescent="0.25">
      <c r="C850" s="32" t="s">
        <v>206</v>
      </c>
      <c r="D850" s="32" t="s">
        <v>72</v>
      </c>
      <c r="E850" s="32" t="s">
        <v>1474</v>
      </c>
      <c r="F850">
        <v>800</v>
      </c>
      <c r="G850" t="s">
        <v>1475</v>
      </c>
      <c r="H850" t="s">
        <v>1478</v>
      </c>
      <c r="I850" t="s">
        <v>1797</v>
      </c>
      <c r="K850" t="s">
        <v>204</v>
      </c>
      <c r="L850" t="s">
        <v>35</v>
      </c>
      <c r="M850" t="s">
        <v>36</v>
      </c>
      <c r="N850" s="8">
        <v>45722</v>
      </c>
      <c r="O850" s="8">
        <v>45842</v>
      </c>
      <c r="P850" s="8">
        <v>45842</v>
      </c>
      <c r="Q850" t="s">
        <v>47</v>
      </c>
      <c r="Y850" t="s">
        <v>112</v>
      </c>
      <c r="Z850" t="s">
        <v>112</v>
      </c>
      <c r="AB850" t="s">
        <v>1724</v>
      </c>
      <c r="AC850" t="s">
        <v>41</v>
      </c>
      <c r="AD850" t="s">
        <v>42</v>
      </c>
    </row>
    <row r="851" spans="3:30" x14ac:dyDescent="0.25">
      <c r="C851" s="32" t="s">
        <v>206</v>
      </c>
      <c r="D851" s="32" t="s">
        <v>72</v>
      </c>
      <c r="E851" s="32" t="s">
        <v>1474</v>
      </c>
      <c r="F851">
        <v>850</v>
      </c>
      <c r="G851" t="s">
        <v>1475</v>
      </c>
      <c r="H851" t="s">
        <v>1478</v>
      </c>
      <c r="I851" t="s">
        <v>1798</v>
      </c>
      <c r="K851" t="s">
        <v>204</v>
      </c>
      <c r="L851" t="s">
        <v>35</v>
      </c>
      <c r="M851" t="s">
        <v>36</v>
      </c>
      <c r="N851" s="8">
        <v>45722</v>
      </c>
      <c r="O851" s="8">
        <v>45842</v>
      </c>
      <c r="P851" s="8">
        <v>45842</v>
      </c>
      <c r="Q851" t="s">
        <v>47</v>
      </c>
      <c r="Y851" t="s">
        <v>112</v>
      </c>
      <c r="Z851" t="s">
        <v>112</v>
      </c>
      <c r="AB851" t="s">
        <v>1488</v>
      </c>
      <c r="AC851" t="s">
        <v>41</v>
      </c>
      <c r="AD851" t="s">
        <v>42</v>
      </c>
    </row>
    <row r="852" spans="3:30" x14ac:dyDescent="0.25">
      <c r="C852" s="32" t="s">
        <v>206</v>
      </c>
      <c r="D852" s="32" t="s">
        <v>72</v>
      </c>
      <c r="E852" s="32" t="s">
        <v>1474</v>
      </c>
      <c r="F852">
        <v>800</v>
      </c>
      <c r="G852" t="s">
        <v>1475</v>
      </c>
      <c r="H852" t="s">
        <v>1478</v>
      </c>
      <c r="I852" t="s">
        <v>1799</v>
      </c>
      <c r="K852" t="s">
        <v>204</v>
      </c>
      <c r="L852" t="s">
        <v>35</v>
      </c>
      <c r="M852" t="s">
        <v>36</v>
      </c>
      <c r="N852" s="8">
        <v>45722</v>
      </c>
      <c r="O852" s="8">
        <v>45842</v>
      </c>
      <c r="P852" s="8">
        <v>45842</v>
      </c>
      <c r="Q852" t="s">
        <v>47</v>
      </c>
      <c r="Y852" t="s">
        <v>112</v>
      </c>
      <c r="Z852" t="s">
        <v>112</v>
      </c>
      <c r="AB852" t="s">
        <v>1488</v>
      </c>
      <c r="AC852" t="s">
        <v>41</v>
      </c>
      <c r="AD852" t="s">
        <v>42</v>
      </c>
    </row>
    <row r="853" spans="3:30" x14ac:dyDescent="0.25">
      <c r="C853" s="32" t="s">
        <v>206</v>
      </c>
      <c r="D853" s="32" t="s">
        <v>72</v>
      </c>
      <c r="E853" s="32" t="s">
        <v>1474</v>
      </c>
      <c r="F853">
        <v>850</v>
      </c>
      <c r="G853" t="s">
        <v>1475</v>
      </c>
      <c r="H853" t="s">
        <v>1478</v>
      </c>
      <c r="I853" t="s">
        <v>1800</v>
      </c>
      <c r="K853" t="s">
        <v>204</v>
      </c>
      <c r="L853" t="s">
        <v>35</v>
      </c>
      <c r="M853" t="s">
        <v>36</v>
      </c>
      <c r="N853" s="8">
        <v>45722</v>
      </c>
      <c r="O853" s="8">
        <v>45828</v>
      </c>
      <c r="P853" s="8">
        <v>45828</v>
      </c>
      <c r="Q853" t="s">
        <v>47</v>
      </c>
      <c r="Y853" t="s">
        <v>57</v>
      </c>
      <c r="Z853" t="s">
        <v>57</v>
      </c>
      <c r="AB853" t="s">
        <v>1483</v>
      </c>
      <c r="AC853" t="s">
        <v>41</v>
      </c>
      <c r="AD853" t="s">
        <v>42</v>
      </c>
    </row>
    <row r="854" spans="3:30" x14ac:dyDescent="0.25">
      <c r="C854" s="32" t="s">
        <v>206</v>
      </c>
      <c r="D854" s="32" t="s">
        <v>72</v>
      </c>
      <c r="E854" s="32" t="s">
        <v>1474</v>
      </c>
      <c r="F854">
        <v>800</v>
      </c>
      <c r="G854" t="s">
        <v>1475</v>
      </c>
      <c r="H854" t="s">
        <v>1478</v>
      </c>
      <c r="I854" t="s">
        <v>1801</v>
      </c>
      <c r="K854" t="s">
        <v>204</v>
      </c>
      <c r="L854" t="s">
        <v>35</v>
      </c>
      <c r="M854" t="s">
        <v>36</v>
      </c>
      <c r="N854" s="8">
        <v>45722</v>
      </c>
      <c r="O854" s="8">
        <v>45828</v>
      </c>
      <c r="P854" s="8">
        <v>45828</v>
      </c>
      <c r="Q854" t="s">
        <v>47</v>
      </c>
      <c r="Y854" t="s">
        <v>57</v>
      </c>
      <c r="Z854" t="s">
        <v>57</v>
      </c>
      <c r="AB854" t="s">
        <v>1483</v>
      </c>
      <c r="AC854" t="s">
        <v>41</v>
      </c>
      <c r="AD854" t="s">
        <v>42</v>
      </c>
    </row>
    <row r="855" spans="3:30" x14ac:dyDescent="0.25">
      <c r="C855" s="32" t="s">
        <v>206</v>
      </c>
      <c r="D855" s="32" t="s">
        <v>72</v>
      </c>
      <c r="E855" s="32" t="s">
        <v>1474</v>
      </c>
      <c r="F855">
        <v>850</v>
      </c>
      <c r="G855" t="s">
        <v>1475</v>
      </c>
      <c r="H855" t="s">
        <v>1478</v>
      </c>
      <c r="I855" t="s">
        <v>1802</v>
      </c>
      <c r="K855" t="s">
        <v>204</v>
      </c>
      <c r="L855" t="s">
        <v>35</v>
      </c>
      <c r="M855" t="s">
        <v>36</v>
      </c>
      <c r="N855" s="8">
        <v>45722</v>
      </c>
      <c r="O855" s="8">
        <v>45842</v>
      </c>
      <c r="P855" s="8">
        <v>45842</v>
      </c>
      <c r="Q855" t="s">
        <v>127</v>
      </c>
      <c r="R855" t="s">
        <v>419</v>
      </c>
      <c r="S855" t="s">
        <v>1803</v>
      </c>
      <c r="U855" t="s">
        <v>111</v>
      </c>
      <c r="W855" t="s">
        <v>489</v>
      </c>
      <c r="Y855" t="s">
        <v>112</v>
      </c>
      <c r="Z855" t="s">
        <v>112</v>
      </c>
      <c r="AB855" t="s">
        <v>1510</v>
      </c>
      <c r="AC855" t="s">
        <v>41</v>
      </c>
      <c r="AD855" t="s">
        <v>42</v>
      </c>
    </row>
    <row r="856" spans="3:30" x14ac:dyDescent="0.25">
      <c r="C856" s="32" t="s">
        <v>206</v>
      </c>
      <c r="D856" s="32" t="s">
        <v>72</v>
      </c>
      <c r="E856" s="32" t="s">
        <v>1474</v>
      </c>
      <c r="F856">
        <v>800</v>
      </c>
      <c r="G856" t="s">
        <v>1475</v>
      </c>
      <c r="H856" t="s">
        <v>1478</v>
      </c>
      <c r="I856" t="s">
        <v>1804</v>
      </c>
      <c r="K856" t="s">
        <v>204</v>
      </c>
      <c r="L856" t="s">
        <v>35</v>
      </c>
      <c r="M856" t="s">
        <v>36</v>
      </c>
      <c r="N856" s="8">
        <v>45722</v>
      </c>
      <c r="O856" s="8">
        <v>45842</v>
      </c>
      <c r="P856" s="8">
        <v>45842</v>
      </c>
      <c r="Q856" t="s">
        <v>37</v>
      </c>
      <c r="R856" t="s">
        <v>419</v>
      </c>
      <c r="S856" t="s">
        <v>1803</v>
      </c>
      <c r="U856" t="s">
        <v>111</v>
      </c>
      <c r="W856" t="s">
        <v>489</v>
      </c>
      <c r="Y856" t="s">
        <v>112</v>
      </c>
      <c r="Z856" t="s">
        <v>112</v>
      </c>
      <c r="AB856" t="s">
        <v>1510</v>
      </c>
      <c r="AC856" t="s">
        <v>41</v>
      </c>
      <c r="AD856" t="s">
        <v>42</v>
      </c>
    </row>
    <row r="857" spans="3:30" x14ac:dyDescent="0.25">
      <c r="C857" s="32" t="s">
        <v>206</v>
      </c>
      <c r="D857" s="32" t="s">
        <v>72</v>
      </c>
      <c r="E857" s="32" t="s">
        <v>1474</v>
      </c>
      <c r="F857">
        <v>850</v>
      </c>
      <c r="G857" t="s">
        <v>1475</v>
      </c>
      <c r="H857" t="s">
        <v>1478</v>
      </c>
      <c r="I857" t="s">
        <v>1805</v>
      </c>
      <c r="K857" t="s">
        <v>204</v>
      </c>
      <c r="L857" t="s">
        <v>35</v>
      </c>
      <c r="M857" t="s">
        <v>36</v>
      </c>
      <c r="N857" s="8">
        <v>45722</v>
      </c>
      <c r="O857" s="8">
        <v>45828</v>
      </c>
      <c r="P857" s="8">
        <v>45828</v>
      </c>
      <c r="Q857" t="s">
        <v>47</v>
      </c>
      <c r="Y857" t="s">
        <v>57</v>
      </c>
      <c r="Z857" t="s">
        <v>57</v>
      </c>
      <c r="AB857" t="s">
        <v>1483</v>
      </c>
      <c r="AC857" t="s">
        <v>41</v>
      </c>
      <c r="AD857" t="s">
        <v>42</v>
      </c>
    </row>
    <row r="858" spans="3:30" x14ac:dyDescent="0.25">
      <c r="C858" s="32" t="s">
        <v>206</v>
      </c>
      <c r="D858" s="32" t="s">
        <v>72</v>
      </c>
      <c r="E858" s="32" t="s">
        <v>1474</v>
      </c>
      <c r="F858">
        <v>800</v>
      </c>
      <c r="G858" t="s">
        <v>1475</v>
      </c>
      <c r="H858" t="s">
        <v>1478</v>
      </c>
      <c r="I858" t="s">
        <v>1806</v>
      </c>
      <c r="K858" t="s">
        <v>204</v>
      </c>
      <c r="L858" t="s">
        <v>35</v>
      </c>
      <c r="M858" t="s">
        <v>36</v>
      </c>
      <c r="N858" s="8">
        <v>45722</v>
      </c>
      <c r="O858" s="8">
        <v>45828</v>
      </c>
      <c r="P858" s="8">
        <v>45828</v>
      </c>
      <c r="Q858" t="s">
        <v>47</v>
      </c>
      <c r="Y858" t="s">
        <v>57</v>
      </c>
      <c r="Z858" t="s">
        <v>57</v>
      </c>
      <c r="AB858" t="s">
        <v>1483</v>
      </c>
      <c r="AC858" t="s">
        <v>41</v>
      </c>
      <c r="AD858" t="s">
        <v>42</v>
      </c>
    </row>
    <row r="859" spans="3:30" x14ac:dyDescent="0.25">
      <c r="C859" s="32" t="s">
        <v>206</v>
      </c>
      <c r="D859" s="32" t="s">
        <v>72</v>
      </c>
      <c r="E859" s="32" t="s">
        <v>1474</v>
      </c>
      <c r="F859">
        <v>850</v>
      </c>
      <c r="G859" t="s">
        <v>1475</v>
      </c>
      <c r="H859" t="s">
        <v>1478</v>
      </c>
      <c r="I859" t="s">
        <v>1807</v>
      </c>
      <c r="K859" t="s">
        <v>204</v>
      </c>
      <c r="L859" t="s">
        <v>35</v>
      </c>
      <c r="M859" t="s">
        <v>36</v>
      </c>
      <c r="N859" s="8">
        <v>45722</v>
      </c>
      <c r="O859" s="8">
        <v>45835</v>
      </c>
      <c r="P859" s="8">
        <v>45835</v>
      </c>
      <c r="Q859" t="s">
        <v>47</v>
      </c>
      <c r="Y859" t="s">
        <v>111</v>
      </c>
      <c r="Z859" t="s">
        <v>111</v>
      </c>
      <c r="AB859" t="s">
        <v>1490</v>
      </c>
      <c r="AC859" t="s">
        <v>41</v>
      </c>
      <c r="AD859" t="s">
        <v>42</v>
      </c>
    </row>
    <row r="860" spans="3:30" x14ac:dyDescent="0.25">
      <c r="C860" s="32" t="s">
        <v>206</v>
      </c>
      <c r="D860" s="32" t="s">
        <v>72</v>
      </c>
      <c r="E860" s="32" t="s">
        <v>1474</v>
      </c>
      <c r="F860">
        <v>800</v>
      </c>
      <c r="G860" t="s">
        <v>1475</v>
      </c>
      <c r="H860" t="s">
        <v>1478</v>
      </c>
      <c r="I860" t="s">
        <v>1808</v>
      </c>
      <c r="K860" t="s">
        <v>204</v>
      </c>
      <c r="L860" t="s">
        <v>35</v>
      </c>
      <c r="M860" t="s">
        <v>36</v>
      </c>
      <c r="N860" s="8">
        <v>45722</v>
      </c>
      <c r="O860" s="8">
        <v>45835</v>
      </c>
      <c r="P860" s="8">
        <v>45835</v>
      </c>
      <c r="Q860" t="s">
        <v>47</v>
      </c>
      <c r="Y860" t="s">
        <v>111</v>
      </c>
      <c r="Z860" t="s">
        <v>111</v>
      </c>
      <c r="AB860" t="s">
        <v>1490</v>
      </c>
      <c r="AC860" t="s">
        <v>41</v>
      </c>
      <c r="AD860" t="s">
        <v>42</v>
      </c>
    </row>
    <row r="861" spans="3:30" x14ac:dyDescent="0.25">
      <c r="C861" s="32" t="s">
        <v>206</v>
      </c>
      <c r="D861" s="32" t="s">
        <v>72</v>
      </c>
      <c r="E861" s="32" t="s">
        <v>1474</v>
      </c>
      <c r="F861">
        <v>850</v>
      </c>
      <c r="G861" t="s">
        <v>1475</v>
      </c>
      <c r="H861" t="s">
        <v>1478</v>
      </c>
      <c r="I861" t="s">
        <v>1809</v>
      </c>
      <c r="K861" t="s">
        <v>204</v>
      </c>
      <c r="L861" t="s">
        <v>35</v>
      </c>
      <c r="M861" t="s">
        <v>36</v>
      </c>
      <c r="N861" s="8">
        <v>45722</v>
      </c>
      <c r="O861" s="8">
        <v>45828</v>
      </c>
      <c r="P861" s="8">
        <v>45828</v>
      </c>
      <c r="Q861" t="s">
        <v>127</v>
      </c>
      <c r="R861" t="s">
        <v>419</v>
      </c>
      <c r="S861" t="s">
        <v>1810</v>
      </c>
      <c r="T861" t="s">
        <v>1811</v>
      </c>
      <c r="U861" t="s">
        <v>87</v>
      </c>
      <c r="W861" t="s">
        <v>87</v>
      </c>
      <c r="Y861" t="s">
        <v>57</v>
      </c>
      <c r="Z861" t="s">
        <v>57</v>
      </c>
      <c r="AB861" t="s">
        <v>1528</v>
      </c>
      <c r="AC861" t="s">
        <v>41</v>
      </c>
      <c r="AD861" t="s">
        <v>42</v>
      </c>
    </row>
    <row r="862" spans="3:30" x14ac:dyDescent="0.25">
      <c r="C862" s="32" t="s">
        <v>206</v>
      </c>
      <c r="D862" s="32" t="s">
        <v>72</v>
      </c>
      <c r="E862" s="32" t="s">
        <v>1474</v>
      </c>
      <c r="F862">
        <v>800</v>
      </c>
      <c r="G862" t="s">
        <v>1475</v>
      </c>
      <c r="H862" t="s">
        <v>1478</v>
      </c>
      <c r="I862" t="s">
        <v>1812</v>
      </c>
      <c r="K862" t="s">
        <v>204</v>
      </c>
      <c r="L862" t="s">
        <v>35</v>
      </c>
      <c r="M862" t="s">
        <v>36</v>
      </c>
      <c r="N862" s="8">
        <v>45722</v>
      </c>
      <c r="O862" s="8">
        <v>45828</v>
      </c>
      <c r="P862" s="8">
        <v>45828</v>
      </c>
      <c r="Q862" t="s">
        <v>37</v>
      </c>
      <c r="R862" t="s">
        <v>419</v>
      </c>
      <c r="S862" t="s">
        <v>1810</v>
      </c>
      <c r="T862" t="s">
        <v>1813</v>
      </c>
      <c r="U862" t="s">
        <v>87</v>
      </c>
      <c r="W862" t="s">
        <v>87</v>
      </c>
      <c r="Y862" t="s">
        <v>57</v>
      </c>
      <c r="Z862" t="s">
        <v>57</v>
      </c>
      <c r="AB862" t="s">
        <v>1528</v>
      </c>
      <c r="AC862" t="s">
        <v>41</v>
      </c>
      <c r="AD862" t="s">
        <v>42</v>
      </c>
    </row>
    <row r="863" spans="3:30" x14ac:dyDescent="0.25">
      <c r="C863" s="32" t="s">
        <v>206</v>
      </c>
      <c r="D863" s="32" t="s">
        <v>72</v>
      </c>
      <c r="E863" s="32" t="s">
        <v>1474</v>
      </c>
      <c r="F863">
        <v>850</v>
      </c>
      <c r="G863" t="s">
        <v>1475</v>
      </c>
      <c r="H863" t="s">
        <v>1478</v>
      </c>
      <c r="I863" t="s">
        <v>1814</v>
      </c>
      <c r="K863" t="s">
        <v>204</v>
      </c>
      <c r="L863" t="s">
        <v>35</v>
      </c>
      <c r="M863" t="s">
        <v>36</v>
      </c>
      <c r="N863" s="8">
        <v>45722</v>
      </c>
      <c r="O863" s="8"/>
      <c r="P863" s="8"/>
      <c r="Q863" t="s">
        <v>47</v>
      </c>
      <c r="AC863" t="s">
        <v>41</v>
      </c>
      <c r="AD863" t="s">
        <v>42</v>
      </c>
    </row>
    <row r="864" spans="3:30" x14ac:dyDescent="0.25">
      <c r="C864" s="32" t="s">
        <v>206</v>
      </c>
      <c r="D864" s="32" t="s">
        <v>72</v>
      </c>
      <c r="E864" s="32" t="s">
        <v>1474</v>
      </c>
      <c r="F864">
        <v>800</v>
      </c>
      <c r="G864" t="s">
        <v>1475</v>
      </c>
      <c r="H864" t="s">
        <v>1478</v>
      </c>
      <c r="I864" t="s">
        <v>1815</v>
      </c>
      <c r="K864" t="s">
        <v>204</v>
      </c>
      <c r="L864" t="s">
        <v>35</v>
      </c>
      <c r="M864" t="s">
        <v>36</v>
      </c>
      <c r="N864" s="8">
        <v>45722</v>
      </c>
      <c r="O864" s="8"/>
      <c r="P864" s="8"/>
      <c r="Q864" t="s">
        <v>47</v>
      </c>
      <c r="AC864" t="s">
        <v>41</v>
      </c>
      <c r="AD864" t="s">
        <v>42</v>
      </c>
    </row>
    <row r="865" spans="3:30" x14ac:dyDescent="0.25">
      <c r="C865" s="32" t="s">
        <v>206</v>
      </c>
      <c r="D865" s="32" t="s">
        <v>72</v>
      </c>
      <c r="E865" s="32" t="s">
        <v>1474</v>
      </c>
      <c r="F865">
        <v>850</v>
      </c>
      <c r="G865" t="s">
        <v>1475</v>
      </c>
      <c r="H865" t="s">
        <v>1478</v>
      </c>
      <c r="I865" t="s">
        <v>1816</v>
      </c>
      <c r="K865" t="s">
        <v>204</v>
      </c>
      <c r="L865" t="s">
        <v>35</v>
      </c>
      <c r="M865" t="s">
        <v>36</v>
      </c>
      <c r="N865" s="8">
        <v>45722</v>
      </c>
      <c r="O865" s="8">
        <v>45835</v>
      </c>
      <c r="P865" s="8">
        <v>45835</v>
      </c>
      <c r="Q865" t="s">
        <v>47</v>
      </c>
      <c r="Y865" t="s">
        <v>111</v>
      </c>
      <c r="Z865" t="s">
        <v>111</v>
      </c>
      <c r="AB865" t="s">
        <v>1490</v>
      </c>
      <c r="AC865" t="s">
        <v>41</v>
      </c>
      <c r="AD865" t="s">
        <v>42</v>
      </c>
    </row>
    <row r="866" spans="3:30" x14ac:dyDescent="0.25">
      <c r="C866" s="32" t="s">
        <v>206</v>
      </c>
      <c r="D866" s="32" t="s">
        <v>72</v>
      </c>
      <c r="E866" s="32" t="s">
        <v>1474</v>
      </c>
      <c r="F866">
        <v>800</v>
      </c>
      <c r="G866" t="s">
        <v>1475</v>
      </c>
      <c r="H866" t="s">
        <v>1478</v>
      </c>
      <c r="I866" t="s">
        <v>1817</v>
      </c>
      <c r="K866" t="s">
        <v>204</v>
      </c>
      <c r="L866" t="s">
        <v>35</v>
      </c>
      <c r="M866" t="s">
        <v>36</v>
      </c>
      <c r="N866" s="8">
        <v>45722</v>
      </c>
      <c r="O866" s="8">
        <v>45835</v>
      </c>
      <c r="P866" s="8">
        <v>45835</v>
      </c>
      <c r="Q866" t="s">
        <v>47</v>
      </c>
      <c r="Y866" t="s">
        <v>111</v>
      </c>
      <c r="Z866" t="s">
        <v>111</v>
      </c>
      <c r="AB866" t="s">
        <v>1490</v>
      </c>
      <c r="AC866" t="s">
        <v>41</v>
      </c>
      <c r="AD866" t="s">
        <v>42</v>
      </c>
    </row>
    <row r="867" spans="3:30" x14ac:dyDescent="0.25">
      <c r="C867" s="32" t="s">
        <v>206</v>
      </c>
      <c r="D867" s="32" t="s">
        <v>72</v>
      </c>
      <c r="E867" s="32" t="s">
        <v>1474</v>
      </c>
      <c r="F867">
        <v>850</v>
      </c>
      <c r="G867" t="s">
        <v>1475</v>
      </c>
      <c r="H867" t="s">
        <v>1478</v>
      </c>
      <c r="I867" t="s">
        <v>1818</v>
      </c>
      <c r="K867" t="s">
        <v>204</v>
      </c>
      <c r="L867" t="s">
        <v>35</v>
      </c>
      <c r="M867" t="s">
        <v>36</v>
      </c>
      <c r="N867" s="8">
        <v>45722</v>
      </c>
      <c r="O867" s="8">
        <v>45842</v>
      </c>
      <c r="P867" s="8">
        <v>45842</v>
      </c>
      <c r="Q867" t="s">
        <v>47</v>
      </c>
      <c r="T867" t="s">
        <v>1819</v>
      </c>
      <c r="Y867" t="s">
        <v>112</v>
      </c>
      <c r="Z867" t="s">
        <v>112</v>
      </c>
      <c r="AB867" t="s">
        <v>1724</v>
      </c>
      <c r="AC867" t="s">
        <v>41</v>
      </c>
      <c r="AD867" t="s">
        <v>42</v>
      </c>
    </row>
    <row r="868" spans="3:30" x14ac:dyDescent="0.25">
      <c r="C868" s="32" t="s">
        <v>206</v>
      </c>
      <c r="D868" s="32" t="s">
        <v>72</v>
      </c>
      <c r="E868" s="32" t="s">
        <v>1474</v>
      </c>
      <c r="F868">
        <v>800</v>
      </c>
      <c r="G868" t="s">
        <v>1475</v>
      </c>
      <c r="H868" t="s">
        <v>1478</v>
      </c>
      <c r="I868" t="s">
        <v>1820</v>
      </c>
      <c r="K868" t="s">
        <v>204</v>
      </c>
      <c r="L868" t="s">
        <v>35</v>
      </c>
      <c r="M868" t="s">
        <v>36</v>
      </c>
      <c r="N868" s="8">
        <v>45722</v>
      </c>
      <c r="O868" s="8">
        <v>45842</v>
      </c>
      <c r="P868" s="8">
        <v>45842</v>
      </c>
      <c r="Q868" t="s">
        <v>47</v>
      </c>
      <c r="Y868" t="s">
        <v>112</v>
      </c>
      <c r="Z868" t="s">
        <v>112</v>
      </c>
      <c r="AB868" t="s">
        <v>1724</v>
      </c>
      <c r="AC868" t="s">
        <v>41</v>
      </c>
      <c r="AD868" t="s">
        <v>42</v>
      </c>
    </row>
    <row r="869" spans="3:30" x14ac:dyDescent="0.25">
      <c r="C869" s="32" t="s">
        <v>206</v>
      </c>
      <c r="D869" s="32" t="s">
        <v>72</v>
      </c>
      <c r="E869" s="32" t="s">
        <v>1474</v>
      </c>
      <c r="F869">
        <v>850</v>
      </c>
      <c r="G869" t="s">
        <v>1475</v>
      </c>
      <c r="H869" t="s">
        <v>1478</v>
      </c>
      <c r="I869" t="s">
        <v>1821</v>
      </c>
      <c r="K869" t="s">
        <v>204</v>
      </c>
      <c r="L869" t="s">
        <v>35</v>
      </c>
      <c r="M869" t="s">
        <v>36</v>
      </c>
      <c r="N869" s="8">
        <v>45722</v>
      </c>
      <c r="O869" s="8"/>
      <c r="P869" s="8"/>
      <c r="Q869" t="s">
        <v>47</v>
      </c>
      <c r="AC869" t="s">
        <v>41</v>
      </c>
      <c r="AD869" t="s">
        <v>42</v>
      </c>
    </row>
    <row r="870" spans="3:30" x14ac:dyDescent="0.25">
      <c r="C870" s="32" t="s">
        <v>206</v>
      </c>
      <c r="D870" s="32" t="s">
        <v>72</v>
      </c>
      <c r="E870" s="32" t="s">
        <v>1474</v>
      </c>
      <c r="F870">
        <v>800</v>
      </c>
      <c r="G870" t="s">
        <v>1475</v>
      </c>
      <c r="H870" t="s">
        <v>1478</v>
      </c>
      <c r="I870" t="s">
        <v>1822</v>
      </c>
      <c r="K870" t="s">
        <v>204</v>
      </c>
      <c r="L870" t="s">
        <v>35</v>
      </c>
      <c r="M870" t="s">
        <v>36</v>
      </c>
      <c r="N870" s="8">
        <v>45722</v>
      </c>
      <c r="O870" s="8"/>
      <c r="P870" s="8"/>
      <c r="Q870" t="s">
        <v>47</v>
      </c>
      <c r="AC870" t="s">
        <v>41</v>
      </c>
      <c r="AD870" t="s">
        <v>42</v>
      </c>
    </row>
    <row r="871" spans="3:30" x14ac:dyDescent="0.25">
      <c r="C871" s="32" t="s">
        <v>206</v>
      </c>
      <c r="D871" s="32" t="s">
        <v>72</v>
      </c>
      <c r="E871" s="32" t="s">
        <v>1474</v>
      </c>
      <c r="F871">
        <v>850</v>
      </c>
      <c r="G871" t="s">
        <v>1475</v>
      </c>
      <c r="H871" t="s">
        <v>1478</v>
      </c>
      <c r="I871" t="s">
        <v>1823</v>
      </c>
      <c r="K871" t="s">
        <v>204</v>
      </c>
      <c r="L871" t="s">
        <v>35</v>
      </c>
      <c r="M871" t="s">
        <v>36</v>
      </c>
      <c r="N871" s="8">
        <v>45722</v>
      </c>
      <c r="O871" s="8">
        <v>45828</v>
      </c>
      <c r="P871" s="8">
        <v>45828</v>
      </c>
      <c r="Q871" t="s">
        <v>47</v>
      </c>
      <c r="Y871" t="s">
        <v>57</v>
      </c>
      <c r="Z871" t="s">
        <v>57</v>
      </c>
      <c r="AB871" t="s">
        <v>1483</v>
      </c>
      <c r="AC871" t="s">
        <v>41</v>
      </c>
      <c r="AD871" t="s">
        <v>42</v>
      </c>
    </row>
    <row r="872" spans="3:30" x14ac:dyDescent="0.25">
      <c r="C872" s="32" t="s">
        <v>206</v>
      </c>
      <c r="D872" s="32" t="s">
        <v>72</v>
      </c>
      <c r="E872" s="32" t="s">
        <v>1474</v>
      </c>
      <c r="F872">
        <v>800</v>
      </c>
      <c r="G872" t="s">
        <v>1475</v>
      </c>
      <c r="H872" t="s">
        <v>1478</v>
      </c>
      <c r="I872" t="s">
        <v>1824</v>
      </c>
      <c r="K872" t="s">
        <v>204</v>
      </c>
      <c r="L872" t="s">
        <v>35</v>
      </c>
      <c r="M872" t="s">
        <v>36</v>
      </c>
      <c r="N872" s="8">
        <v>45722</v>
      </c>
      <c r="O872" s="8">
        <v>45828</v>
      </c>
      <c r="P872" s="8">
        <v>45828</v>
      </c>
      <c r="Q872" t="s">
        <v>47</v>
      </c>
      <c r="Y872" t="s">
        <v>57</v>
      </c>
      <c r="Z872" t="s">
        <v>57</v>
      </c>
      <c r="AB872" t="s">
        <v>1483</v>
      </c>
      <c r="AC872" t="s">
        <v>41</v>
      </c>
      <c r="AD872" t="s">
        <v>42</v>
      </c>
    </row>
    <row r="873" spans="3:30" x14ac:dyDescent="0.25">
      <c r="C873" s="32" t="s">
        <v>206</v>
      </c>
      <c r="D873" s="32" t="s">
        <v>72</v>
      </c>
      <c r="E873" s="32" t="s">
        <v>1474</v>
      </c>
      <c r="F873">
        <v>850</v>
      </c>
      <c r="G873" t="s">
        <v>1475</v>
      </c>
      <c r="H873" t="s">
        <v>1478</v>
      </c>
      <c r="I873" t="s">
        <v>1825</v>
      </c>
      <c r="K873" t="s">
        <v>204</v>
      </c>
      <c r="L873" t="s">
        <v>35</v>
      </c>
      <c r="M873" t="s">
        <v>36</v>
      </c>
      <c r="N873" s="8">
        <v>45722</v>
      </c>
      <c r="O873" s="8">
        <v>45814</v>
      </c>
      <c r="P873" s="8">
        <v>45814</v>
      </c>
      <c r="Q873" t="s">
        <v>127</v>
      </c>
      <c r="R873" t="s">
        <v>419</v>
      </c>
      <c r="S873" t="s">
        <v>1826</v>
      </c>
      <c r="T873" t="s">
        <v>1827</v>
      </c>
      <c r="U873" t="s">
        <v>312</v>
      </c>
      <c r="W873" t="s">
        <v>460</v>
      </c>
      <c r="Y873" t="s">
        <v>86</v>
      </c>
      <c r="Z873" t="s">
        <v>86</v>
      </c>
      <c r="AB873" t="s">
        <v>1724</v>
      </c>
      <c r="AC873" t="s">
        <v>41</v>
      </c>
      <c r="AD873" t="s">
        <v>42</v>
      </c>
    </row>
    <row r="874" spans="3:30" x14ac:dyDescent="0.25">
      <c r="C874" s="32" t="s">
        <v>206</v>
      </c>
      <c r="D874" s="32" t="s">
        <v>72</v>
      </c>
      <c r="E874" s="32" t="s">
        <v>1474</v>
      </c>
      <c r="F874">
        <v>800</v>
      </c>
      <c r="G874" t="s">
        <v>1475</v>
      </c>
      <c r="H874" t="s">
        <v>1478</v>
      </c>
      <c r="I874" t="s">
        <v>1828</v>
      </c>
      <c r="K874" t="s">
        <v>204</v>
      </c>
      <c r="L874" t="s">
        <v>35</v>
      </c>
      <c r="M874" t="s">
        <v>36</v>
      </c>
      <c r="N874" s="8">
        <v>45722</v>
      </c>
      <c r="O874" s="8">
        <v>45814</v>
      </c>
      <c r="P874" s="8">
        <v>45814</v>
      </c>
      <c r="Q874" t="s">
        <v>37</v>
      </c>
      <c r="R874" t="s">
        <v>419</v>
      </c>
      <c r="S874" t="s">
        <v>1829</v>
      </c>
      <c r="T874" t="s">
        <v>1830</v>
      </c>
      <c r="U874" t="s">
        <v>312</v>
      </c>
      <c r="W874" t="s">
        <v>460</v>
      </c>
      <c r="Y874" t="s">
        <v>86</v>
      </c>
      <c r="Z874" t="s">
        <v>86</v>
      </c>
      <c r="AB874" t="s">
        <v>1724</v>
      </c>
      <c r="AC874" t="s">
        <v>41</v>
      </c>
      <c r="AD874" t="s">
        <v>42</v>
      </c>
    </row>
    <row r="875" spans="3:30" x14ac:dyDescent="0.25">
      <c r="C875" s="32" t="s">
        <v>206</v>
      </c>
      <c r="D875" s="32" t="s">
        <v>72</v>
      </c>
      <c r="E875" s="32" t="s">
        <v>1474</v>
      </c>
      <c r="F875">
        <v>850</v>
      </c>
      <c r="G875" t="s">
        <v>1475</v>
      </c>
      <c r="H875" t="s">
        <v>1478</v>
      </c>
      <c r="I875" t="s">
        <v>1831</v>
      </c>
      <c r="K875" t="s">
        <v>204</v>
      </c>
      <c r="L875" t="s">
        <v>35</v>
      </c>
      <c r="M875" t="s">
        <v>36</v>
      </c>
      <c r="N875" s="8">
        <v>45722</v>
      </c>
      <c r="O875" s="8">
        <v>45842</v>
      </c>
      <c r="P875" s="8">
        <v>45842</v>
      </c>
      <c r="Q875" t="s">
        <v>47</v>
      </c>
      <c r="Y875" t="s">
        <v>112</v>
      </c>
      <c r="Z875" t="s">
        <v>112</v>
      </c>
      <c r="AB875" t="s">
        <v>1490</v>
      </c>
      <c r="AC875" t="s">
        <v>41</v>
      </c>
      <c r="AD875" t="s">
        <v>42</v>
      </c>
    </row>
    <row r="876" spans="3:30" x14ac:dyDescent="0.25">
      <c r="C876" s="32" t="s">
        <v>206</v>
      </c>
      <c r="D876" s="32" t="s">
        <v>72</v>
      </c>
      <c r="E876" s="32" t="s">
        <v>1474</v>
      </c>
      <c r="F876">
        <v>800</v>
      </c>
      <c r="G876" t="s">
        <v>1475</v>
      </c>
      <c r="H876" t="s">
        <v>1478</v>
      </c>
      <c r="I876" t="s">
        <v>1832</v>
      </c>
      <c r="K876" t="s">
        <v>204</v>
      </c>
      <c r="L876" t="s">
        <v>35</v>
      </c>
      <c r="M876" t="s">
        <v>36</v>
      </c>
      <c r="N876" s="8">
        <v>45722</v>
      </c>
      <c r="O876" s="8">
        <v>45842</v>
      </c>
      <c r="P876" s="8">
        <v>45842</v>
      </c>
      <c r="Q876" t="s">
        <v>47</v>
      </c>
      <c r="Y876" t="s">
        <v>112</v>
      </c>
      <c r="Z876" t="s">
        <v>112</v>
      </c>
      <c r="AB876" t="s">
        <v>1603</v>
      </c>
      <c r="AC876" t="s">
        <v>41</v>
      </c>
      <c r="AD876" t="s">
        <v>42</v>
      </c>
    </row>
    <row r="877" spans="3:30" x14ac:dyDescent="0.25">
      <c r="C877" s="32" t="s">
        <v>206</v>
      </c>
      <c r="D877" s="32" t="s">
        <v>72</v>
      </c>
      <c r="E877" s="32" t="s">
        <v>1474</v>
      </c>
      <c r="F877">
        <v>850</v>
      </c>
      <c r="G877" t="s">
        <v>1475</v>
      </c>
      <c r="H877" t="s">
        <v>1478</v>
      </c>
      <c r="I877" t="s">
        <v>1833</v>
      </c>
      <c r="K877" t="s">
        <v>204</v>
      </c>
      <c r="L877" t="s">
        <v>35</v>
      </c>
      <c r="M877" t="s">
        <v>36</v>
      </c>
      <c r="N877" s="8">
        <v>45722</v>
      </c>
      <c r="O877" s="8">
        <v>45814</v>
      </c>
      <c r="P877" s="8">
        <v>45814</v>
      </c>
      <c r="Q877" t="s">
        <v>127</v>
      </c>
      <c r="R877" t="s">
        <v>419</v>
      </c>
      <c r="S877" t="s">
        <v>1834</v>
      </c>
      <c r="T877" t="s">
        <v>1835</v>
      </c>
      <c r="U877" t="s">
        <v>488</v>
      </c>
      <c r="W877" t="s">
        <v>86</v>
      </c>
      <c r="Y877" t="s">
        <v>86</v>
      </c>
      <c r="Z877" t="s">
        <v>86</v>
      </c>
      <c r="AB877" t="s">
        <v>1528</v>
      </c>
      <c r="AC877" t="s">
        <v>41</v>
      </c>
      <c r="AD877" t="s">
        <v>42</v>
      </c>
    </row>
    <row r="878" spans="3:30" x14ac:dyDescent="0.25">
      <c r="C878" s="32" t="s">
        <v>206</v>
      </c>
      <c r="D878" s="32" t="s">
        <v>72</v>
      </c>
      <c r="E878" s="32" t="s">
        <v>1474</v>
      </c>
      <c r="F878">
        <v>800</v>
      </c>
      <c r="G878" t="s">
        <v>1475</v>
      </c>
      <c r="H878" t="s">
        <v>1478</v>
      </c>
      <c r="I878" t="s">
        <v>1836</v>
      </c>
      <c r="K878" t="s">
        <v>204</v>
      </c>
      <c r="L878" t="s">
        <v>35</v>
      </c>
      <c r="M878" t="s">
        <v>36</v>
      </c>
      <c r="N878" s="8">
        <v>45722</v>
      </c>
      <c r="O878" s="8">
        <v>45814</v>
      </c>
      <c r="P878" s="8">
        <v>45814</v>
      </c>
      <c r="Q878" t="s">
        <v>37</v>
      </c>
      <c r="R878" t="s">
        <v>419</v>
      </c>
      <c r="S878" t="s">
        <v>1837</v>
      </c>
      <c r="T878" t="s">
        <v>1838</v>
      </c>
      <c r="U878" t="s">
        <v>488</v>
      </c>
      <c r="W878" t="s">
        <v>86</v>
      </c>
      <c r="Y878" t="s">
        <v>86</v>
      </c>
      <c r="Z878" t="s">
        <v>86</v>
      </c>
      <c r="AB878" t="s">
        <v>1528</v>
      </c>
      <c r="AC878" t="s">
        <v>41</v>
      </c>
      <c r="AD878" t="s">
        <v>42</v>
      </c>
    </row>
    <row r="879" spans="3:30" x14ac:dyDescent="0.25">
      <c r="C879" s="32" t="s">
        <v>206</v>
      </c>
      <c r="D879" s="32" t="s">
        <v>72</v>
      </c>
      <c r="E879" s="32" t="s">
        <v>1474</v>
      </c>
      <c r="F879">
        <v>850</v>
      </c>
      <c r="G879" t="s">
        <v>1475</v>
      </c>
      <c r="H879" t="s">
        <v>1478</v>
      </c>
      <c r="I879" t="s">
        <v>1839</v>
      </c>
      <c r="K879" t="s">
        <v>204</v>
      </c>
      <c r="L879" t="s">
        <v>35</v>
      </c>
      <c r="M879" t="s">
        <v>36</v>
      </c>
      <c r="N879" s="8">
        <v>45722</v>
      </c>
      <c r="O879" s="8">
        <v>45870</v>
      </c>
      <c r="P879" s="8">
        <v>45870</v>
      </c>
      <c r="Q879" t="s">
        <v>47</v>
      </c>
      <c r="Y879" t="s">
        <v>477</v>
      </c>
      <c r="Z879" t="s">
        <v>477</v>
      </c>
      <c r="AB879" t="s">
        <v>1629</v>
      </c>
      <c r="AC879" t="s">
        <v>41</v>
      </c>
      <c r="AD879" t="s">
        <v>42</v>
      </c>
    </row>
    <row r="880" spans="3:30" x14ac:dyDescent="0.25">
      <c r="C880" s="32" t="s">
        <v>206</v>
      </c>
      <c r="D880" s="32" t="s">
        <v>72</v>
      </c>
      <c r="E880" s="32" t="s">
        <v>1474</v>
      </c>
      <c r="F880">
        <v>800</v>
      </c>
      <c r="G880" t="s">
        <v>1475</v>
      </c>
      <c r="H880" t="s">
        <v>1478</v>
      </c>
      <c r="I880" t="s">
        <v>1840</v>
      </c>
      <c r="K880" t="s">
        <v>204</v>
      </c>
      <c r="L880" t="s">
        <v>35</v>
      </c>
      <c r="M880" t="s">
        <v>36</v>
      </c>
      <c r="N880" s="8">
        <v>45722</v>
      </c>
      <c r="O880" s="8">
        <v>45870</v>
      </c>
      <c r="P880" s="8">
        <v>45870</v>
      </c>
      <c r="Q880" t="s">
        <v>47</v>
      </c>
      <c r="Y880" t="s">
        <v>477</v>
      </c>
      <c r="Z880" t="s">
        <v>477</v>
      </c>
      <c r="AB880" t="s">
        <v>1629</v>
      </c>
      <c r="AC880" t="s">
        <v>41</v>
      </c>
      <c r="AD880" t="s">
        <v>42</v>
      </c>
    </row>
    <row r="881" spans="3:30" x14ac:dyDescent="0.25">
      <c r="C881" s="32" t="s">
        <v>206</v>
      </c>
      <c r="D881" s="32" t="s">
        <v>72</v>
      </c>
      <c r="E881" s="32" t="s">
        <v>1474</v>
      </c>
      <c r="F881">
        <v>850</v>
      </c>
      <c r="G881" t="s">
        <v>1475</v>
      </c>
      <c r="H881" t="s">
        <v>1478</v>
      </c>
      <c r="I881" t="s">
        <v>1841</v>
      </c>
      <c r="K881" t="s">
        <v>204</v>
      </c>
      <c r="L881" t="s">
        <v>35</v>
      </c>
      <c r="M881" t="s">
        <v>36</v>
      </c>
      <c r="N881" s="8">
        <v>45722</v>
      </c>
      <c r="O881" s="8">
        <v>45877</v>
      </c>
      <c r="P881" s="8">
        <v>45877</v>
      </c>
      <c r="Q881" t="s">
        <v>47</v>
      </c>
      <c r="Y881" t="s">
        <v>504</v>
      </c>
      <c r="Z881" t="s">
        <v>504</v>
      </c>
      <c r="AB881" t="s">
        <v>1498</v>
      </c>
      <c r="AC881" t="s">
        <v>41</v>
      </c>
      <c r="AD881" t="s">
        <v>42</v>
      </c>
    </row>
    <row r="882" spans="3:30" x14ac:dyDescent="0.25">
      <c r="C882" s="32" t="s">
        <v>206</v>
      </c>
      <c r="D882" s="32" t="s">
        <v>72</v>
      </c>
      <c r="E882" s="32" t="s">
        <v>1474</v>
      </c>
      <c r="F882">
        <v>800</v>
      </c>
      <c r="G882" t="s">
        <v>1475</v>
      </c>
      <c r="H882" t="s">
        <v>1478</v>
      </c>
      <c r="I882" t="s">
        <v>1842</v>
      </c>
      <c r="K882" t="s">
        <v>204</v>
      </c>
      <c r="L882" t="s">
        <v>35</v>
      </c>
      <c r="M882" t="s">
        <v>36</v>
      </c>
      <c r="N882" s="8">
        <v>45722</v>
      </c>
      <c r="O882" s="8">
        <v>45877</v>
      </c>
      <c r="P882" s="8">
        <v>45877</v>
      </c>
      <c r="Q882" t="s">
        <v>47</v>
      </c>
      <c r="Y882" t="s">
        <v>504</v>
      </c>
      <c r="Z882" t="s">
        <v>504</v>
      </c>
      <c r="AB882" t="s">
        <v>1498</v>
      </c>
      <c r="AC882" t="s">
        <v>41</v>
      </c>
      <c r="AD882" t="s">
        <v>42</v>
      </c>
    </row>
    <row r="883" spans="3:30" x14ac:dyDescent="0.25">
      <c r="C883" s="32" t="s">
        <v>206</v>
      </c>
      <c r="D883" s="32" t="s">
        <v>72</v>
      </c>
      <c r="E883" s="32" t="s">
        <v>1474</v>
      </c>
      <c r="F883">
        <v>850</v>
      </c>
      <c r="G883" t="s">
        <v>1475</v>
      </c>
      <c r="H883" t="s">
        <v>1478</v>
      </c>
      <c r="I883" t="s">
        <v>1843</v>
      </c>
      <c r="K883" t="s">
        <v>204</v>
      </c>
      <c r="L883" t="s">
        <v>35</v>
      </c>
      <c r="M883" t="s">
        <v>36</v>
      </c>
      <c r="N883" s="8">
        <v>45722</v>
      </c>
      <c r="O883" s="8">
        <v>45828</v>
      </c>
      <c r="P883" s="8">
        <v>45828</v>
      </c>
      <c r="Q883" t="s">
        <v>127</v>
      </c>
      <c r="R883" t="s">
        <v>419</v>
      </c>
      <c r="S883" t="s">
        <v>1844</v>
      </c>
      <c r="T883" t="s">
        <v>1845</v>
      </c>
      <c r="U883" t="s">
        <v>87</v>
      </c>
      <c r="W883" t="s">
        <v>489</v>
      </c>
      <c r="Y883" t="s">
        <v>57</v>
      </c>
      <c r="Z883" t="s">
        <v>57</v>
      </c>
      <c r="AB883" t="s">
        <v>1483</v>
      </c>
      <c r="AC883" t="s">
        <v>41</v>
      </c>
      <c r="AD883" t="s">
        <v>42</v>
      </c>
    </row>
    <row r="884" spans="3:30" x14ac:dyDescent="0.25">
      <c r="C884" s="32" t="s">
        <v>206</v>
      </c>
      <c r="D884" s="32" t="s">
        <v>72</v>
      </c>
      <c r="E884" s="32" t="s">
        <v>1474</v>
      </c>
      <c r="F884">
        <v>800</v>
      </c>
      <c r="G884" t="s">
        <v>1475</v>
      </c>
      <c r="H884" t="s">
        <v>1478</v>
      </c>
      <c r="I884" t="s">
        <v>1846</v>
      </c>
      <c r="K884" t="s">
        <v>204</v>
      </c>
      <c r="L884" t="s">
        <v>35</v>
      </c>
      <c r="M884" t="s">
        <v>36</v>
      </c>
      <c r="N884" s="8">
        <v>45722</v>
      </c>
      <c r="O884" s="8">
        <v>45828</v>
      </c>
      <c r="P884" s="8">
        <v>45828</v>
      </c>
      <c r="Q884" t="s">
        <v>37</v>
      </c>
      <c r="R884" t="s">
        <v>419</v>
      </c>
      <c r="S884" t="s">
        <v>1847</v>
      </c>
      <c r="T884" t="s">
        <v>1848</v>
      </c>
      <c r="U884" t="s">
        <v>87</v>
      </c>
      <c r="W884" t="s">
        <v>489</v>
      </c>
      <c r="Y884" t="s">
        <v>57</v>
      </c>
      <c r="Z884" t="s">
        <v>57</v>
      </c>
      <c r="AB884" t="s">
        <v>1483</v>
      </c>
      <c r="AC884" t="s">
        <v>41</v>
      </c>
      <c r="AD884" t="s">
        <v>42</v>
      </c>
    </row>
    <row r="885" spans="3:30" x14ac:dyDescent="0.25">
      <c r="C885" s="32" t="s">
        <v>206</v>
      </c>
      <c r="D885" s="32" t="s">
        <v>72</v>
      </c>
      <c r="E885" s="32" t="s">
        <v>1474</v>
      </c>
      <c r="F885">
        <v>850</v>
      </c>
      <c r="G885" t="s">
        <v>1475</v>
      </c>
      <c r="H885" t="s">
        <v>1478</v>
      </c>
      <c r="I885" t="s">
        <v>1849</v>
      </c>
      <c r="K885" t="s">
        <v>204</v>
      </c>
      <c r="L885" t="s">
        <v>35</v>
      </c>
      <c r="M885" t="s">
        <v>36</v>
      </c>
      <c r="N885" s="8">
        <v>45722</v>
      </c>
      <c r="O885" s="8">
        <v>45863</v>
      </c>
      <c r="P885" s="8">
        <v>45863</v>
      </c>
      <c r="Q885" t="s">
        <v>47</v>
      </c>
      <c r="Y885" t="s">
        <v>475</v>
      </c>
      <c r="Z885" t="s">
        <v>475</v>
      </c>
      <c r="AB885" t="s">
        <v>1771</v>
      </c>
      <c r="AC885" t="s">
        <v>41</v>
      </c>
      <c r="AD885" t="s">
        <v>42</v>
      </c>
    </row>
    <row r="886" spans="3:30" x14ac:dyDescent="0.25">
      <c r="C886" s="32" t="s">
        <v>206</v>
      </c>
      <c r="D886" s="32" t="s">
        <v>72</v>
      </c>
      <c r="E886" s="32" t="s">
        <v>1474</v>
      </c>
      <c r="F886">
        <v>800</v>
      </c>
      <c r="G886" t="s">
        <v>1475</v>
      </c>
      <c r="H886" t="s">
        <v>1478</v>
      </c>
      <c r="I886" t="s">
        <v>1850</v>
      </c>
      <c r="K886" t="s">
        <v>204</v>
      </c>
      <c r="L886" t="s">
        <v>35</v>
      </c>
      <c r="M886" t="s">
        <v>36</v>
      </c>
      <c r="N886" s="8">
        <v>45722</v>
      </c>
      <c r="O886" s="8"/>
      <c r="P886" s="8"/>
      <c r="Q886" t="s">
        <v>47</v>
      </c>
      <c r="AC886" t="s">
        <v>41</v>
      </c>
      <c r="AD886" t="s">
        <v>42</v>
      </c>
    </row>
    <row r="887" spans="3:30" x14ac:dyDescent="0.25">
      <c r="C887" s="32" t="s">
        <v>206</v>
      </c>
      <c r="D887" s="32" t="s">
        <v>72</v>
      </c>
      <c r="E887" s="32" t="s">
        <v>1474</v>
      </c>
      <c r="F887">
        <v>850</v>
      </c>
      <c r="G887" t="s">
        <v>1475</v>
      </c>
      <c r="H887" t="s">
        <v>1478</v>
      </c>
      <c r="I887" t="s">
        <v>1851</v>
      </c>
      <c r="K887" t="s">
        <v>204</v>
      </c>
      <c r="L887" t="s">
        <v>35</v>
      </c>
      <c r="M887" t="s">
        <v>36</v>
      </c>
      <c r="N887" s="8">
        <v>45722</v>
      </c>
      <c r="O887" s="8">
        <v>45828</v>
      </c>
      <c r="P887" s="8">
        <v>45828</v>
      </c>
      <c r="Q887" t="s">
        <v>47</v>
      </c>
      <c r="Y887" t="s">
        <v>57</v>
      </c>
      <c r="Z887" t="s">
        <v>57</v>
      </c>
      <c r="AB887" t="s">
        <v>1483</v>
      </c>
      <c r="AC887" t="s">
        <v>41</v>
      </c>
      <c r="AD887" t="s">
        <v>42</v>
      </c>
    </row>
    <row r="888" spans="3:30" x14ac:dyDescent="0.25">
      <c r="C888" s="32" t="s">
        <v>206</v>
      </c>
      <c r="D888" s="32" t="s">
        <v>72</v>
      </c>
      <c r="E888" s="32" t="s">
        <v>1474</v>
      </c>
      <c r="F888">
        <v>800</v>
      </c>
      <c r="G888" t="s">
        <v>1475</v>
      </c>
      <c r="H888" t="s">
        <v>1478</v>
      </c>
      <c r="I888" t="s">
        <v>1852</v>
      </c>
      <c r="K888" t="s">
        <v>204</v>
      </c>
      <c r="L888" t="s">
        <v>35</v>
      </c>
      <c r="M888" t="s">
        <v>36</v>
      </c>
      <c r="N888" s="8">
        <v>45722</v>
      </c>
      <c r="O888" s="8">
        <v>45828</v>
      </c>
      <c r="P888" s="8">
        <v>45828</v>
      </c>
      <c r="Q888" t="s">
        <v>47</v>
      </c>
      <c r="Y888" t="s">
        <v>57</v>
      </c>
      <c r="Z888" t="s">
        <v>57</v>
      </c>
      <c r="AB888" t="s">
        <v>1483</v>
      </c>
      <c r="AC888" t="s">
        <v>41</v>
      </c>
      <c r="AD888" t="s">
        <v>42</v>
      </c>
    </row>
    <row r="889" spans="3:30" x14ac:dyDescent="0.25">
      <c r="C889" s="32" t="s">
        <v>206</v>
      </c>
      <c r="D889" s="32" t="s">
        <v>72</v>
      </c>
      <c r="E889" s="32" t="s">
        <v>1474</v>
      </c>
      <c r="F889">
        <v>850</v>
      </c>
      <c r="G889" t="s">
        <v>1475</v>
      </c>
      <c r="H889" t="s">
        <v>1478</v>
      </c>
      <c r="I889" t="s">
        <v>1853</v>
      </c>
      <c r="K889" t="s">
        <v>204</v>
      </c>
      <c r="L889" t="s">
        <v>35</v>
      </c>
      <c r="M889" t="s">
        <v>36</v>
      </c>
      <c r="N889" s="8">
        <v>45722</v>
      </c>
      <c r="O889" s="8"/>
      <c r="P889" s="8"/>
      <c r="Q889" t="s">
        <v>47</v>
      </c>
      <c r="AC889" t="s">
        <v>41</v>
      </c>
      <c r="AD889" t="s">
        <v>42</v>
      </c>
    </row>
    <row r="890" spans="3:30" x14ac:dyDescent="0.25">
      <c r="C890" s="32" t="s">
        <v>206</v>
      </c>
      <c r="D890" s="32" t="s">
        <v>72</v>
      </c>
      <c r="E890" s="32" t="s">
        <v>1474</v>
      </c>
      <c r="F890">
        <v>800</v>
      </c>
      <c r="G890" t="s">
        <v>1475</v>
      </c>
      <c r="H890" t="s">
        <v>1478</v>
      </c>
      <c r="I890" t="s">
        <v>1854</v>
      </c>
      <c r="K890" t="s">
        <v>204</v>
      </c>
      <c r="L890" t="s">
        <v>35</v>
      </c>
      <c r="M890" t="s">
        <v>36</v>
      </c>
      <c r="N890" s="8">
        <v>45722</v>
      </c>
      <c r="O890" s="8"/>
      <c r="P890" s="8"/>
      <c r="Q890" t="s">
        <v>47</v>
      </c>
      <c r="AC890" t="s">
        <v>41</v>
      </c>
      <c r="AD890" t="s">
        <v>42</v>
      </c>
    </row>
    <row r="891" spans="3:30" x14ac:dyDescent="0.25">
      <c r="C891" s="32" t="s">
        <v>206</v>
      </c>
      <c r="D891" s="32" t="s">
        <v>72</v>
      </c>
      <c r="E891" s="32" t="s">
        <v>1474</v>
      </c>
      <c r="F891">
        <v>850</v>
      </c>
      <c r="G891" t="s">
        <v>1475</v>
      </c>
      <c r="H891" t="s">
        <v>1478</v>
      </c>
      <c r="I891" t="s">
        <v>1855</v>
      </c>
      <c r="K891" t="s">
        <v>204</v>
      </c>
      <c r="L891" t="s">
        <v>35</v>
      </c>
      <c r="M891" t="s">
        <v>36</v>
      </c>
      <c r="N891" s="8">
        <v>45722</v>
      </c>
      <c r="O891" s="8"/>
      <c r="P891" s="8"/>
      <c r="Q891" t="s">
        <v>47</v>
      </c>
      <c r="AC891" t="s">
        <v>41</v>
      </c>
      <c r="AD891" t="s">
        <v>42</v>
      </c>
    </row>
    <row r="892" spans="3:30" x14ac:dyDescent="0.25">
      <c r="C892" s="32" t="s">
        <v>206</v>
      </c>
      <c r="D892" s="32" t="s">
        <v>72</v>
      </c>
      <c r="E892" s="32" t="s">
        <v>1474</v>
      </c>
      <c r="F892">
        <v>800</v>
      </c>
      <c r="G892" t="s">
        <v>1475</v>
      </c>
      <c r="H892" t="s">
        <v>1478</v>
      </c>
      <c r="I892" t="s">
        <v>1856</v>
      </c>
      <c r="K892" t="s">
        <v>204</v>
      </c>
      <c r="L892" t="s">
        <v>35</v>
      </c>
      <c r="M892" t="s">
        <v>36</v>
      </c>
      <c r="N892" s="8">
        <v>45722</v>
      </c>
      <c r="O892" s="8"/>
      <c r="P892" s="8"/>
      <c r="Q892" t="s">
        <v>47</v>
      </c>
      <c r="AC892" t="s">
        <v>41</v>
      </c>
      <c r="AD892" t="s">
        <v>42</v>
      </c>
    </row>
    <row r="893" spans="3:30" x14ac:dyDescent="0.25">
      <c r="C893" s="32" t="s">
        <v>206</v>
      </c>
      <c r="D893" s="32" t="s">
        <v>72</v>
      </c>
      <c r="E893" s="32" t="s">
        <v>1474</v>
      </c>
      <c r="F893">
        <v>850</v>
      </c>
      <c r="G893" t="s">
        <v>1475</v>
      </c>
      <c r="H893" t="s">
        <v>1478</v>
      </c>
      <c r="I893" t="s">
        <v>1857</v>
      </c>
      <c r="K893" t="s">
        <v>204</v>
      </c>
      <c r="L893" t="s">
        <v>35</v>
      </c>
      <c r="M893" t="s">
        <v>36</v>
      </c>
      <c r="N893" s="8">
        <v>45722</v>
      </c>
      <c r="O893" s="8">
        <v>45805</v>
      </c>
      <c r="P893" s="8">
        <v>45805</v>
      </c>
      <c r="Q893" t="s">
        <v>127</v>
      </c>
      <c r="R893" t="s">
        <v>419</v>
      </c>
      <c r="S893" t="s">
        <v>1858</v>
      </c>
      <c r="T893" t="s">
        <v>1859</v>
      </c>
      <c r="U893" t="s">
        <v>40</v>
      </c>
      <c r="W893" t="s">
        <v>460</v>
      </c>
      <c r="X893" t="s">
        <v>307</v>
      </c>
      <c r="Y893" t="s">
        <v>241</v>
      </c>
      <c r="Z893" t="s">
        <v>241</v>
      </c>
      <c r="AB893" t="s">
        <v>1528</v>
      </c>
      <c r="AC893" t="s">
        <v>41</v>
      </c>
      <c r="AD893" t="s">
        <v>42</v>
      </c>
    </row>
    <row r="894" spans="3:30" x14ac:dyDescent="0.25">
      <c r="C894" s="32" t="s">
        <v>206</v>
      </c>
      <c r="D894" s="32" t="s">
        <v>72</v>
      </c>
      <c r="E894" s="32" t="s">
        <v>1474</v>
      </c>
      <c r="F894">
        <v>800</v>
      </c>
      <c r="G894" t="s">
        <v>1475</v>
      </c>
      <c r="H894" t="s">
        <v>1478</v>
      </c>
      <c r="I894" t="s">
        <v>1860</v>
      </c>
      <c r="K894" t="s">
        <v>204</v>
      </c>
      <c r="L894" t="s">
        <v>35</v>
      </c>
      <c r="M894" t="s">
        <v>36</v>
      </c>
      <c r="N894" s="8">
        <v>45722</v>
      </c>
      <c r="O894" s="8">
        <v>45805</v>
      </c>
      <c r="P894" s="8">
        <v>45805</v>
      </c>
      <c r="Q894" t="s">
        <v>37</v>
      </c>
      <c r="R894" t="s">
        <v>419</v>
      </c>
      <c r="S894" t="s">
        <v>1858</v>
      </c>
      <c r="T894" t="s">
        <v>1859</v>
      </c>
      <c r="U894" t="s">
        <v>40</v>
      </c>
      <c r="W894" t="s">
        <v>460</v>
      </c>
      <c r="X894" t="s">
        <v>307</v>
      </c>
      <c r="Y894" t="s">
        <v>241</v>
      </c>
      <c r="Z894" t="s">
        <v>241</v>
      </c>
      <c r="AB894" t="s">
        <v>1528</v>
      </c>
      <c r="AC894" t="s">
        <v>41</v>
      </c>
      <c r="AD894" t="s">
        <v>42</v>
      </c>
    </row>
    <row r="895" spans="3:30" x14ac:dyDescent="0.25">
      <c r="C895" s="32" t="s">
        <v>206</v>
      </c>
      <c r="D895" s="32" t="s">
        <v>72</v>
      </c>
      <c r="E895" s="32" t="s">
        <v>1474</v>
      </c>
      <c r="F895">
        <v>850</v>
      </c>
      <c r="G895" t="s">
        <v>1475</v>
      </c>
      <c r="H895" t="s">
        <v>1478</v>
      </c>
      <c r="I895" t="s">
        <v>1861</v>
      </c>
      <c r="K895" t="s">
        <v>204</v>
      </c>
      <c r="L895" t="s">
        <v>35</v>
      </c>
      <c r="M895" t="s">
        <v>36</v>
      </c>
      <c r="N895" s="8">
        <v>45722</v>
      </c>
      <c r="O895" s="8">
        <v>45849</v>
      </c>
      <c r="P895" s="8">
        <v>45849</v>
      </c>
      <c r="Q895" t="s">
        <v>47</v>
      </c>
      <c r="Y895" t="s">
        <v>255</v>
      </c>
      <c r="Z895" t="s">
        <v>255</v>
      </c>
      <c r="AB895" t="s">
        <v>1603</v>
      </c>
      <c r="AC895" t="s">
        <v>41</v>
      </c>
      <c r="AD895" t="s">
        <v>42</v>
      </c>
    </row>
    <row r="896" spans="3:30" x14ac:dyDescent="0.25">
      <c r="C896" s="32" t="s">
        <v>206</v>
      </c>
      <c r="D896" s="32" t="s">
        <v>72</v>
      </c>
      <c r="E896" s="32" t="s">
        <v>1474</v>
      </c>
      <c r="F896">
        <v>800</v>
      </c>
      <c r="G896" t="s">
        <v>1475</v>
      </c>
      <c r="H896" t="s">
        <v>1478</v>
      </c>
      <c r="I896" t="s">
        <v>1862</v>
      </c>
      <c r="K896" t="s">
        <v>204</v>
      </c>
      <c r="L896" t="s">
        <v>35</v>
      </c>
      <c r="M896" t="s">
        <v>36</v>
      </c>
      <c r="N896" s="8">
        <v>45722</v>
      </c>
      <c r="O896" s="8">
        <v>45849</v>
      </c>
      <c r="P896" s="8">
        <v>45849</v>
      </c>
      <c r="Q896" t="s">
        <v>47</v>
      </c>
      <c r="Y896" t="s">
        <v>255</v>
      </c>
      <c r="Z896" t="s">
        <v>255</v>
      </c>
      <c r="AB896" t="s">
        <v>1603</v>
      </c>
      <c r="AC896" t="s">
        <v>41</v>
      </c>
      <c r="AD896" t="s">
        <v>42</v>
      </c>
    </row>
    <row r="897" spans="3:30" x14ac:dyDescent="0.25">
      <c r="C897" s="32" t="s">
        <v>206</v>
      </c>
      <c r="D897" s="32" t="s">
        <v>72</v>
      </c>
      <c r="E897" s="32" t="s">
        <v>1474</v>
      </c>
      <c r="F897">
        <v>850</v>
      </c>
      <c r="G897" t="s">
        <v>1475</v>
      </c>
      <c r="H897" t="s">
        <v>1478</v>
      </c>
      <c r="I897" t="s">
        <v>1863</v>
      </c>
      <c r="K897" t="s">
        <v>204</v>
      </c>
      <c r="L897" t="s">
        <v>35</v>
      </c>
      <c r="M897" t="s">
        <v>36</v>
      </c>
      <c r="N897" s="8">
        <v>45722</v>
      </c>
      <c r="O897" s="8">
        <v>45849</v>
      </c>
      <c r="P897" s="8">
        <v>45849</v>
      </c>
      <c r="Q897" t="s">
        <v>47</v>
      </c>
      <c r="Y897" t="s">
        <v>255</v>
      </c>
      <c r="Z897" t="s">
        <v>255</v>
      </c>
      <c r="AB897" t="s">
        <v>1490</v>
      </c>
      <c r="AC897" t="s">
        <v>41</v>
      </c>
      <c r="AD897" t="s">
        <v>42</v>
      </c>
    </row>
    <row r="898" spans="3:30" x14ac:dyDescent="0.25">
      <c r="C898" s="32" t="s">
        <v>206</v>
      </c>
      <c r="D898" s="32" t="s">
        <v>72</v>
      </c>
      <c r="E898" s="32" t="s">
        <v>1474</v>
      </c>
      <c r="F898">
        <v>800</v>
      </c>
      <c r="G898" t="s">
        <v>1475</v>
      </c>
      <c r="H898" t="s">
        <v>1478</v>
      </c>
      <c r="I898" t="s">
        <v>1864</v>
      </c>
      <c r="K898" t="s">
        <v>204</v>
      </c>
      <c r="L898" t="s">
        <v>35</v>
      </c>
      <c r="M898" t="s">
        <v>36</v>
      </c>
      <c r="N898" s="8">
        <v>45722</v>
      </c>
      <c r="O898" s="8">
        <v>45849</v>
      </c>
      <c r="P898" s="8">
        <v>45849</v>
      </c>
      <c r="Q898" t="s">
        <v>47</v>
      </c>
      <c r="Y898" t="s">
        <v>255</v>
      </c>
      <c r="Z898" t="s">
        <v>255</v>
      </c>
      <c r="AB898" t="s">
        <v>1490</v>
      </c>
      <c r="AC898" t="s">
        <v>41</v>
      </c>
      <c r="AD898" t="s">
        <v>42</v>
      </c>
    </row>
    <row r="899" spans="3:30" x14ac:dyDescent="0.25">
      <c r="C899" s="32" t="s">
        <v>206</v>
      </c>
      <c r="D899" s="32" t="s">
        <v>72</v>
      </c>
      <c r="E899" s="32" t="s">
        <v>1474</v>
      </c>
      <c r="F899">
        <v>850</v>
      </c>
      <c r="G899" t="s">
        <v>1475</v>
      </c>
      <c r="H899" t="s">
        <v>1478</v>
      </c>
      <c r="I899" t="s">
        <v>1865</v>
      </c>
      <c r="K899" t="s">
        <v>204</v>
      </c>
      <c r="L899" t="s">
        <v>35</v>
      </c>
      <c r="M899" t="s">
        <v>36</v>
      </c>
      <c r="N899" s="8">
        <v>45722</v>
      </c>
      <c r="O899" s="8"/>
      <c r="P899" s="8"/>
      <c r="Q899" t="s">
        <v>127</v>
      </c>
      <c r="AC899" t="s">
        <v>41</v>
      </c>
      <c r="AD899" t="s">
        <v>42</v>
      </c>
    </row>
    <row r="900" spans="3:30" x14ac:dyDescent="0.25">
      <c r="C900" s="32" t="s">
        <v>206</v>
      </c>
      <c r="D900" s="32" t="s">
        <v>72</v>
      </c>
      <c r="E900" s="32" t="s">
        <v>1474</v>
      </c>
      <c r="F900">
        <v>800</v>
      </c>
      <c r="G900" t="s">
        <v>1475</v>
      </c>
      <c r="H900" t="s">
        <v>1478</v>
      </c>
      <c r="I900" t="s">
        <v>1866</v>
      </c>
      <c r="K900" t="s">
        <v>204</v>
      </c>
      <c r="L900" t="s">
        <v>35</v>
      </c>
      <c r="M900" t="s">
        <v>36</v>
      </c>
      <c r="N900" s="8">
        <v>45722</v>
      </c>
      <c r="O900" s="8"/>
      <c r="P900" s="8"/>
      <c r="Q900" t="s">
        <v>127</v>
      </c>
      <c r="AC900" t="s">
        <v>41</v>
      </c>
      <c r="AD900" t="s">
        <v>42</v>
      </c>
    </row>
    <row r="901" spans="3:30" x14ac:dyDescent="0.25">
      <c r="C901" s="32" t="s">
        <v>206</v>
      </c>
      <c r="D901" s="32" t="s">
        <v>72</v>
      </c>
      <c r="E901" s="32" t="s">
        <v>1474</v>
      </c>
      <c r="F901">
        <v>1800</v>
      </c>
      <c r="G901" t="s">
        <v>1475</v>
      </c>
      <c r="H901" t="s">
        <v>1478</v>
      </c>
      <c r="I901" t="s">
        <v>1867</v>
      </c>
      <c r="K901" t="s">
        <v>204</v>
      </c>
      <c r="L901" t="s">
        <v>35</v>
      </c>
      <c r="M901" t="s">
        <v>36</v>
      </c>
      <c r="N901" s="8">
        <v>45722</v>
      </c>
      <c r="O901" s="8">
        <v>45814</v>
      </c>
      <c r="P901" s="8">
        <v>45814</v>
      </c>
      <c r="Q901" t="s">
        <v>37</v>
      </c>
      <c r="R901" t="s">
        <v>1868</v>
      </c>
      <c r="S901" t="s">
        <v>1869</v>
      </c>
      <c r="T901" t="s">
        <v>1870</v>
      </c>
      <c r="U901" t="s">
        <v>399</v>
      </c>
      <c r="Y901" t="s">
        <v>86</v>
      </c>
      <c r="Z901" t="s">
        <v>86</v>
      </c>
      <c r="AB901" t="s">
        <v>1544</v>
      </c>
      <c r="AC901" t="s">
        <v>41</v>
      </c>
      <c r="AD901" t="s">
        <v>42</v>
      </c>
    </row>
    <row r="902" spans="3:30" x14ac:dyDescent="0.25">
      <c r="C902" s="32" t="s">
        <v>206</v>
      </c>
      <c r="D902" s="32" t="s">
        <v>72</v>
      </c>
      <c r="E902" s="32" t="s">
        <v>1474</v>
      </c>
      <c r="F902">
        <v>1800</v>
      </c>
      <c r="G902" t="s">
        <v>1475</v>
      </c>
      <c r="H902" t="s">
        <v>1478</v>
      </c>
      <c r="I902" t="s">
        <v>1871</v>
      </c>
      <c r="K902" t="s">
        <v>204</v>
      </c>
      <c r="L902" t="s">
        <v>35</v>
      </c>
      <c r="M902" t="s">
        <v>36</v>
      </c>
      <c r="N902" s="8">
        <v>45722</v>
      </c>
      <c r="O902" s="8">
        <v>45814</v>
      </c>
      <c r="P902" s="8">
        <v>45814</v>
      </c>
      <c r="Q902" t="s">
        <v>37</v>
      </c>
      <c r="S902" t="s">
        <v>1869</v>
      </c>
      <c r="T902" t="s">
        <v>1870</v>
      </c>
      <c r="U902" t="s">
        <v>399</v>
      </c>
      <c r="Y902" t="s">
        <v>86</v>
      </c>
      <c r="Z902" t="s">
        <v>86</v>
      </c>
      <c r="AB902" t="s">
        <v>1544</v>
      </c>
      <c r="AC902" t="s">
        <v>41</v>
      </c>
      <c r="AD902" t="s">
        <v>42</v>
      </c>
    </row>
    <row r="903" spans="3:30" x14ac:dyDescent="0.25">
      <c r="C903" s="32" t="s">
        <v>206</v>
      </c>
      <c r="D903" s="32" t="s">
        <v>72</v>
      </c>
      <c r="E903" s="32" t="s">
        <v>1474</v>
      </c>
      <c r="F903">
        <v>850</v>
      </c>
      <c r="G903" t="s">
        <v>1475</v>
      </c>
      <c r="H903" t="s">
        <v>1872</v>
      </c>
      <c r="I903" t="s">
        <v>1873</v>
      </c>
      <c r="K903" t="s">
        <v>204</v>
      </c>
      <c r="L903" t="s">
        <v>35</v>
      </c>
      <c r="M903" t="s">
        <v>36</v>
      </c>
      <c r="N903" s="8">
        <v>45777</v>
      </c>
      <c r="O903" s="8"/>
      <c r="P903" s="8"/>
      <c r="Q903" t="s">
        <v>47</v>
      </c>
      <c r="T903" t="s">
        <v>1874</v>
      </c>
      <c r="AC903" t="s">
        <v>41</v>
      </c>
      <c r="AD903" t="s">
        <v>42</v>
      </c>
    </row>
    <row r="904" spans="3:30" x14ac:dyDescent="0.25">
      <c r="C904" s="32" t="s">
        <v>206</v>
      </c>
      <c r="D904" s="32" t="s">
        <v>72</v>
      </c>
      <c r="E904" s="32" t="s">
        <v>1474</v>
      </c>
      <c r="F904">
        <v>800</v>
      </c>
      <c r="G904" t="s">
        <v>1475</v>
      </c>
      <c r="H904" t="s">
        <v>1872</v>
      </c>
      <c r="I904" t="s">
        <v>1875</v>
      </c>
      <c r="K904" t="s">
        <v>204</v>
      </c>
      <c r="L904" t="s">
        <v>35</v>
      </c>
      <c r="M904" t="s">
        <v>36</v>
      </c>
      <c r="N904" s="8">
        <v>45777</v>
      </c>
      <c r="O904" s="8"/>
      <c r="P904" s="8"/>
      <c r="Q904" t="s">
        <v>47</v>
      </c>
      <c r="AC904" t="s">
        <v>41</v>
      </c>
      <c r="AD904" t="s">
        <v>42</v>
      </c>
    </row>
    <row r="905" spans="3:30" x14ac:dyDescent="0.25">
      <c r="F905">
        <v>850</v>
      </c>
      <c r="G905" t="s">
        <v>1475</v>
      </c>
      <c r="H905" t="s">
        <v>1876</v>
      </c>
      <c r="I905" t="s">
        <v>1877</v>
      </c>
      <c r="K905" t="s">
        <v>204</v>
      </c>
      <c r="L905" t="s">
        <v>35</v>
      </c>
      <c r="M905" t="s">
        <v>36</v>
      </c>
      <c r="N905" s="8">
        <v>45796</v>
      </c>
      <c r="O905" s="8"/>
      <c r="P905" s="8"/>
      <c r="Q905" t="s">
        <v>37</v>
      </c>
      <c r="AC905" t="s">
        <v>41</v>
      </c>
      <c r="AD905" t="s">
        <v>42</v>
      </c>
    </row>
    <row r="906" spans="3:30" x14ac:dyDescent="0.25">
      <c r="F906">
        <v>800</v>
      </c>
      <c r="G906" t="s">
        <v>1475</v>
      </c>
      <c r="H906" t="s">
        <v>1876</v>
      </c>
      <c r="I906" t="s">
        <v>1878</v>
      </c>
      <c r="K906" t="s">
        <v>204</v>
      </c>
      <c r="L906" t="s">
        <v>35</v>
      </c>
      <c r="M906" t="s">
        <v>36</v>
      </c>
      <c r="N906" s="8">
        <v>45796</v>
      </c>
      <c r="O906" s="8"/>
      <c r="P906" s="8"/>
      <c r="Q906" t="s">
        <v>37</v>
      </c>
      <c r="AC906" t="s">
        <v>41</v>
      </c>
      <c r="AD906" t="s">
        <v>42</v>
      </c>
    </row>
    <row r="907" spans="3:30" x14ac:dyDescent="0.25">
      <c r="G907" t="s">
        <v>1475</v>
      </c>
      <c r="H907" t="s">
        <v>1879</v>
      </c>
      <c r="I907" t="s">
        <v>1600</v>
      </c>
      <c r="K907" t="s">
        <v>204</v>
      </c>
      <c r="L907" t="s">
        <v>35</v>
      </c>
      <c r="M907" t="s">
        <v>36</v>
      </c>
      <c r="N907" s="8">
        <v>45797</v>
      </c>
      <c r="O907" s="8"/>
      <c r="P907" s="8"/>
      <c r="Q907" t="s">
        <v>64</v>
      </c>
      <c r="AC907" t="s">
        <v>64</v>
      </c>
      <c r="AD907" t="s">
        <v>42</v>
      </c>
    </row>
    <row r="908" spans="3:30" x14ac:dyDescent="0.25">
      <c r="G908" t="s">
        <v>1475</v>
      </c>
      <c r="H908" t="s">
        <v>1879</v>
      </c>
      <c r="I908" t="s">
        <v>1601</v>
      </c>
      <c r="K908" t="s">
        <v>204</v>
      </c>
      <c r="L908" t="s">
        <v>35</v>
      </c>
      <c r="M908" t="s">
        <v>36</v>
      </c>
      <c r="N908" s="8">
        <v>45797</v>
      </c>
      <c r="O908" s="8"/>
      <c r="P908" s="8"/>
      <c r="Q908" t="s">
        <v>64</v>
      </c>
      <c r="AC908" t="s">
        <v>64</v>
      </c>
      <c r="AD908" t="s">
        <v>42</v>
      </c>
    </row>
    <row r="909" spans="3:30" x14ac:dyDescent="0.25">
      <c r="G909" t="s">
        <v>1475</v>
      </c>
      <c r="H909" t="s">
        <v>1879</v>
      </c>
      <c r="I909" t="s">
        <v>1602</v>
      </c>
      <c r="K909" t="s">
        <v>204</v>
      </c>
      <c r="L909" t="s">
        <v>35</v>
      </c>
      <c r="M909" t="s">
        <v>36</v>
      </c>
      <c r="N909" s="8">
        <v>45797</v>
      </c>
      <c r="O909" s="8"/>
      <c r="P909" s="8"/>
      <c r="Q909" t="s">
        <v>64</v>
      </c>
      <c r="AC909" t="s">
        <v>64</v>
      </c>
      <c r="AD909" t="s">
        <v>42</v>
      </c>
    </row>
    <row r="910" spans="3:30" x14ac:dyDescent="0.25">
      <c r="G910" t="s">
        <v>1475</v>
      </c>
      <c r="H910" t="s">
        <v>1879</v>
      </c>
      <c r="I910" t="s">
        <v>1604</v>
      </c>
      <c r="K910" t="s">
        <v>204</v>
      </c>
      <c r="L910" t="s">
        <v>35</v>
      </c>
      <c r="M910" t="s">
        <v>36</v>
      </c>
      <c r="N910" s="8">
        <v>45797</v>
      </c>
      <c r="O910" s="8"/>
      <c r="P910" s="8"/>
      <c r="Q910" t="s">
        <v>64</v>
      </c>
      <c r="AC910" t="s">
        <v>64</v>
      </c>
      <c r="AD910" t="s">
        <v>42</v>
      </c>
    </row>
    <row r="911" spans="3:30" x14ac:dyDescent="0.25">
      <c r="G911" t="s">
        <v>1475</v>
      </c>
      <c r="H911" t="s">
        <v>1879</v>
      </c>
      <c r="I911" t="s">
        <v>1605</v>
      </c>
      <c r="K911" t="s">
        <v>204</v>
      </c>
      <c r="L911" t="s">
        <v>35</v>
      </c>
      <c r="M911" t="s">
        <v>36</v>
      </c>
      <c r="N911" s="8">
        <v>45797</v>
      </c>
      <c r="O911" s="8"/>
      <c r="P911" s="8"/>
      <c r="Q911" t="s">
        <v>64</v>
      </c>
      <c r="AC911" t="s">
        <v>64</v>
      </c>
      <c r="AD911" t="s">
        <v>42</v>
      </c>
    </row>
    <row r="912" spans="3:30" x14ac:dyDescent="0.25">
      <c r="G912" t="s">
        <v>1475</v>
      </c>
      <c r="H912" t="s">
        <v>1879</v>
      </c>
      <c r="I912" t="s">
        <v>1606</v>
      </c>
      <c r="K912" t="s">
        <v>204</v>
      </c>
      <c r="L912" t="s">
        <v>35</v>
      </c>
      <c r="M912" t="s">
        <v>36</v>
      </c>
      <c r="N912" s="8">
        <v>45797</v>
      </c>
      <c r="O912" s="8"/>
      <c r="P912" s="8"/>
      <c r="Q912" t="s">
        <v>64</v>
      </c>
      <c r="AC912" t="s">
        <v>64</v>
      </c>
      <c r="AD912" t="s">
        <v>42</v>
      </c>
    </row>
    <row r="913" spans="7:30" x14ac:dyDescent="0.25">
      <c r="G913" t="s">
        <v>1475</v>
      </c>
      <c r="H913" t="s">
        <v>1879</v>
      </c>
      <c r="I913" t="s">
        <v>1607</v>
      </c>
      <c r="K913" t="s">
        <v>204</v>
      </c>
      <c r="L913" t="s">
        <v>35</v>
      </c>
      <c r="M913" t="s">
        <v>36</v>
      </c>
      <c r="N913" s="8">
        <v>45797</v>
      </c>
      <c r="O913" s="8"/>
      <c r="P913" s="8"/>
      <c r="Q913" t="s">
        <v>64</v>
      </c>
      <c r="AC913" t="s">
        <v>64</v>
      </c>
      <c r="AD913" t="s">
        <v>42</v>
      </c>
    </row>
    <row r="914" spans="7:30" x14ac:dyDescent="0.25">
      <c r="G914" t="s">
        <v>1475</v>
      </c>
      <c r="H914" t="s">
        <v>1879</v>
      </c>
      <c r="I914" t="s">
        <v>1608</v>
      </c>
      <c r="K914" t="s">
        <v>204</v>
      </c>
      <c r="L914" t="s">
        <v>35</v>
      </c>
      <c r="M914" t="s">
        <v>36</v>
      </c>
      <c r="N914" s="8">
        <v>45797</v>
      </c>
      <c r="O914" s="8"/>
      <c r="P914" s="8"/>
      <c r="Q914" t="s">
        <v>64</v>
      </c>
      <c r="AC914" t="s">
        <v>64</v>
      </c>
      <c r="AD914" t="s">
        <v>42</v>
      </c>
    </row>
    <row r="915" spans="7:30" x14ac:dyDescent="0.25">
      <c r="G915" t="s">
        <v>1475</v>
      </c>
      <c r="H915" t="s">
        <v>1879</v>
      </c>
      <c r="I915" t="s">
        <v>1609</v>
      </c>
      <c r="K915" t="s">
        <v>204</v>
      </c>
      <c r="L915" t="s">
        <v>35</v>
      </c>
      <c r="M915" t="s">
        <v>36</v>
      </c>
      <c r="N915" s="8">
        <v>45797</v>
      </c>
      <c r="O915" s="8"/>
      <c r="P915" s="8"/>
      <c r="Q915" t="s">
        <v>64</v>
      </c>
      <c r="AC915" t="s">
        <v>64</v>
      </c>
      <c r="AD915" t="s">
        <v>42</v>
      </c>
    </row>
    <row r="916" spans="7:30" x14ac:dyDescent="0.25">
      <c r="G916" t="s">
        <v>1475</v>
      </c>
      <c r="H916" t="s">
        <v>1879</v>
      </c>
      <c r="I916" t="s">
        <v>1610</v>
      </c>
      <c r="K916" t="s">
        <v>204</v>
      </c>
      <c r="L916" t="s">
        <v>35</v>
      </c>
      <c r="M916" t="s">
        <v>36</v>
      </c>
      <c r="N916" s="8">
        <v>45797</v>
      </c>
      <c r="O916" s="8"/>
      <c r="P916" s="8"/>
      <c r="Q916" t="s">
        <v>64</v>
      </c>
      <c r="AC916" t="s">
        <v>64</v>
      </c>
      <c r="AD916" t="s">
        <v>42</v>
      </c>
    </row>
    <row r="917" spans="7:30" x14ac:dyDescent="0.25">
      <c r="G917" t="s">
        <v>1475</v>
      </c>
      <c r="H917" t="s">
        <v>1879</v>
      </c>
      <c r="I917" t="s">
        <v>1611</v>
      </c>
      <c r="K917" t="s">
        <v>204</v>
      </c>
      <c r="L917" t="s">
        <v>35</v>
      </c>
      <c r="M917" t="s">
        <v>36</v>
      </c>
      <c r="N917" s="8">
        <v>45797</v>
      </c>
      <c r="O917" s="8"/>
      <c r="P917" s="8"/>
      <c r="Q917" t="s">
        <v>64</v>
      </c>
      <c r="AC917" t="s">
        <v>64</v>
      </c>
      <c r="AD917" t="s">
        <v>42</v>
      </c>
    </row>
    <row r="918" spans="7:30" x14ac:dyDescent="0.25">
      <c r="G918" t="s">
        <v>1475</v>
      </c>
      <c r="H918" t="s">
        <v>1879</v>
      </c>
      <c r="I918" t="s">
        <v>1612</v>
      </c>
      <c r="K918" t="s">
        <v>204</v>
      </c>
      <c r="L918" t="s">
        <v>35</v>
      </c>
      <c r="M918" t="s">
        <v>36</v>
      </c>
      <c r="N918" s="8">
        <v>45797</v>
      </c>
      <c r="O918" s="8"/>
      <c r="P918" s="8"/>
      <c r="Q918" t="s">
        <v>64</v>
      </c>
      <c r="AC918" t="s">
        <v>64</v>
      </c>
      <c r="AD918" t="s">
        <v>42</v>
      </c>
    </row>
    <row r="919" spans="7:30" x14ac:dyDescent="0.25">
      <c r="G919" t="s">
        <v>1475</v>
      </c>
      <c r="H919" t="s">
        <v>1879</v>
      </c>
      <c r="I919" t="s">
        <v>1613</v>
      </c>
      <c r="K919" t="s">
        <v>204</v>
      </c>
      <c r="L919" t="s">
        <v>35</v>
      </c>
      <c r="M919" t="s">
        <v>36</v>
      </c>
      <c r="N919" s="8">
        <v>45797</v>
      </c>
      <c r="O919" s="8"/>
      <c r="P919" s="8"/>
      <c r="Q919" t="s">
        <v>64</v>
      </c>
      <c r="AC919" t="s">
        <v>64</v>
      </c>
      <c r="AD919" t="s">
        <v>42</v>
      </c>
    </row>
    <row r="920" spans="7:30" x14ac:dyDescent="0.25">
      <c r="G920" t="s">
        <v>1475</v>
      </c>
      <c r="H920" t="s">
        <v>1879</v>
      </c>
      <c r="I920" t="s">
        <v>1614</v>
      </c>
      <c r="K920" t="s">
        <v>204</v>
      </c>
      <c r="L920" t="s">
        <v>35</v>
      </c>
      <c r="M920" t="s">
        <v>36</v>
      </c>
      <c r="N920" s="8">
        <v>45797</v>
      </c>
      <c r="O920" s="8"/>
      <c r="P920" s="8"/>
      <c r="Q920" t="s">
        <v>64</v>
      </c>
      <c r="AC920" t="s">
        <v>64</v>
      </c>
      <c r="AD920" t="s">
        <v>42</v>
      </c>
    </row>
    <row r="921" spans="7:30" x14ac:dyDescent="0.25">
      <c r="G921" t="s">
        <v>1475</v>
      </c>
      <c r="H921" t="s">
        <v>1879</v>
      </c>
      <c r="I921" t="s">
        <v>1615</v>
      </c>
      <c r="K921" t="s">
        <v>204</v>
      </c>
      <c r="L921" t="s">
        <v>35</v>
      </c>
      <c r="M921" t="s">
        <v>36</v>
      </c>
      <c r="N921" s="8">
        <v>45797</v>
      </c>
      <c r="O921" s="8"/>
      <c r="P921" s="8"/>
      <c r="Q921" t="s">
        <v>64</v>
      </c>
      <c r="AC921" t="s">
        <v>64</v>
      </c>
      <c r="AD921" t="s">
        <v>42</v>
      </c>
    </row>
    <row r="922" spans="7:30" x14ac:dyDescent="0.25">
      <c r="G922" t="s">
        <v>1475</v>
      </c>
      <c r="H922" t="s">
        <v>1879</v>
      </c>
      <c r="I922" t="s">
        <v>1616</v>
      </c>
      <c r="K922" t="s">
        <v>204</v>
      </c>
      <c r="L922" t="s">
        <v>35</v>
      </c>
      <c r="M922" t="s">
        <v>36</v>
      </c>
      <c r="N922" s="8">
        <v>45797</v>
      </c>
      <c r="O922" s="8"/>
      <c r="P922" s="8"/>
      <c r="Q922" t="s">
        <v>64</v>
      </c>
      <c r="AC922" t="s">
        <v>64</v>
      </c>
      <c r="AD922" t="s">
        <v>42</v>
      </c>
    </row>
    <row r="923" spans="7:30" x14ac:dyDescent="0.25">
      <c r="G923" t="s">
        <v>1475</v>
      </c>
      <c r="H923" t="s">
        <v>1879</v>
      </c>
      <c r="I923" t="s">
        <v>1617</v>
      </c>
      <c r="K923" t="s">
        <v>204</v>
      </c>
      <c r="L923" t="s">
        <v>35</v>
      </c>
      <c r="M923" t="s">
        <v>36</v>
      </c>
      <c r="N923" s="8">
        <v>45797</v>
      </c>
      <c r="O923" s="8"/>
      <c r="P923" s="8"/>
      <c r="Q923" t="s">
        <v>64</v>
      </c>
      <c r="AC923" t="s">
        <v>64</v>
      </c>
      <c r="AD923" t="s">
        <v>42</v>
      </c>
    </row>
    <row r="924" spans="7:30" x14ac:dyDescent="0.25">
      <c r="G924" t="s">
        <v>1475</v>
      </c>
      <c r="H924" t="s">
        <v>1879</v>
      </c>
      <c r="I924" t="s">
        <v>1618</v>
      </c>
      <c r="K924" t="s">
        <v>204</v>
      </c>
      <c r="L924" t="s">
        <v>35</v>
      </c>
      <c r="M924" t="s">
        <v>36</v>
      </c>
      <c r="N924" s="8">
        <v>45797</v>
      </c>
      <c r="O924" s="8"/>
      <c r="P924" s="8"/>
      <c r="Q924" t="s">
        <v>64</v>
      </c>
      <c r="AC924" t="s">
        <v>64</v>
      </c>
      <c r="AD924" t="s">
        <v>42</v>
      </c>
    </row>
    <row r="925" spans="7:30" x14ac:dyDescent="0.25">
      <c r="G925" t="s">
        <v>1475</v>
      </c>
      <c r="H925" t="s">
        <v>1879</v>
      </c>
      <c r="I925" t="s">
        <v>1619</v>
      </c>
      <c r="K925" t="s">
        <v>204</v>
      </c>
      <c r="L925" t="s">
        <v>35</v>
      </c>
      <c r="M925" t="s">
        <v>36</v>
      </c>
      <c r="N925" s="8">
        <v>45797</v>
      </c>
      <c r="O925" s="8"/>
      <c r="P925" s="8"/>
      <c r="Q925" t="s">
        <v>64</v>
      </c>
      <c r="R925" t="s">
        <v>419</v>
      </c>
      <c r="S925" t="s">
        <v>1620</v>
      </c>
      <c r="T925" t="s">
        <v>1621</v>
      </c>
      <c r="W925" t="s">
        <v>489</v>
      </c>
      <c r="AC925" t="s">
        <v>64</v>
      </c>
      <c r="AD925" t="s">
        <v>42</v>
      </c>
    </row>
    <row r="926" spans="7:30" x14ac:dyDescent="0.25">
      <c r="G926" t="s">
        <v>1475</v>
      </c>
      <c r="H926" t="s">
        <v>1879</v>
      </c>
      <c r="I926" t="s">
        <v>1622</v>
      </c>
      <c r="K926" t="s">
        <v>204</v>
      </c>
      <c r="L926" t="s">
        <v>35</v>
      </c>
      <c r="M926" t="s">
        <v>36</v>
      </c>
      <c r="N926" s="8">
        <v>45797</v>
      </c>
      <c r="O926" s="8"/>
      <c r="P926" s="8"/>
      <c r="Q926" t="s">
        <v>64</v>
      </c>
      <c r="R926" t="s">
        <v>419</v>
      </c>
      <c r="S926" t="s">
        <v>1620</v>
      </c>
      <c r="T926" t="s">
        <v>1623</v>
      </c>
      <c r="W926" t="s">
        <v>460</v>
      </c>
      <c r="AC926" t="s">
        <v>64</v>
      </c>
      <c r="AD926" t="s">
        <v>42</v>
      </c>
    </row>
    <row r="927" spans="7:30" x14ac:dyDescent="0.25">
      <c r="G927" t="s">
        <v>1475</v>
      </c>
      <c r="H927" t="s">
        <v>1879</v>
      </c>
      <c r="I927" t="s">
        <v>1624</v>
      </c>
      <c r="K927" t="s">
        <v>204</v>
      </c>
      <c r="L927" t="s">
        <v>35</v>
      </c>
      <c r="M927" t="s">
        <v>36</v>
      </c>
      <c r="N927" s="8">
        <v>45797</v>
      </c>
      <c r="O927" s="8"/>
      <c r="P927" s="8"/>
      <c r="Q927" t="s">
        <v>64</v>
      </c>
      <c r="AC927" t="s">
        <v>64</v>
      </c>
      <c r="AD927" t="s">
        <v>42</v>
      </c>
    </row>
    <row r="928" spans="7:30" x14ac:dyDescent="0.25">
      <c r="G928" t="s">
        <v>1475</v>
      </c>
      <c r="H928" t="s">
        <v>1879</v>
      </c>
      <c r="I928" t="s">
        <v>1625</v>
      </c>
      <c r="K928" t="s">
        <v>204</v>
      </c>
      <c r="L928" t="s">
        <v>35</v>
      </c>
      <c r="M928" t="s">
        <v>36</v>
      </c>
      <c r="N928" s="8">
        <v>45797</v>
      </c>
      <c r="O928" s="8"/>
      <c r="P928" s="8"/>
      <c r="Q928" t="s">
        <v>64</v>
      </c>
      <c r="AC928" t="s">
        <v>64</v>
      </c>
      <c r="AD928" t="s">
        <v>42</v>
      </c>
    </row>
    <row r="929" spans="7:30" x14ac:dyDescent="0.25">
      <c r="G929" t="s">
        <v>1475</v>
      </c>
      <c r="H929" t="s">
        <v>1879</v>
      </c>
      <c r="I929" t="s">
        <v>1626</v>
      </c>
      <c r="K929" t="s">
        <v>204</v>
      </c>
      <c r="L929" t="s">
        <v>35</v>
      </c>
      <c r="M929" t="s">
        <v>36</v>
      </c>
      <c r="N929" s="8">
        <v>45797</v>
      </c>
      <c r="O929" s="8"/>
      <c r="P929" s="8"/>
      <c r="Q929" t="s">
        <v>64</v>
      </c>
      <c r="AC929" t="s">
        <v>64</v>
      </c>
      <c r="AD929" t="s">
        <v>42</v>
      </c>
    </row>
    <row r="930" spans="7:30" x14ac:dyDescent="0.25">
      <c r="G930" t="s">
        <v>1475</v>
      </c>
      <c r="H930" t="s">
        <v>1879</v>
      </c>
      <c r="I930" t="s">
        <v>1627</v>
      </c>
      <c r="K930" t="s">
        <v>204</v>
      </c>
      <c r="L930" t="s">
        <v>35</v>
      </c>
      <c r="M930" t="s">
        <v>36</v>
      </c>
      <c r="N930" s="8">
        <v>45797</v>
      </c>
      <c r="O930" s="8"/>
      <c r="P930" s="8"/>
      <c r="Q930" t="s">
        <v>64</v>
      </c>
      <c r="AC930" t="s">
        <v>64</v>
      </c>
      <c r="AD930" t="s">
        <v>42</v>
      </c>
    </row>
    <row r="931" spans="7:30" x14ac:dyDescent="0.25">
      <c r="G931" t="s">
        <v>1475</v>
      </c>
      <c r="H931" t="s">
        <v>1879</v>
      </c>
      <c r="I931" t="s">
        <v>1628</v>
      </c>
      <c r="K931" t="s">
        <v>204</v>
      </c>
      <c r="L931" t="s">
        <v>35</v>
      </c>
      <c r="M931" t="s">
        <v>36</v>
      </c>
      <c r="N931" s="8">
        <v>45797</v>
      </c>
      <c r="O931" s="8"/>
      <c r="P931" s="8"/>
      <c r="Q931" t="s">
        <v>64</v>
      </c>
      <c r="AC931" t="s">
        <v>64</v>
      </c>
      <c r="AD931" t="s">
        <v>42</v>
      </c>
    </row>
    <row r="932" spans="7:30" x14ac:dyDescent="0.25">
      <c r="G932" t="s">
        <v>1475</v>
      </c>
      <c r="H932" t="s">
        <v>1879</v>
      </c>
      <c r="I932" t="s">
        <v>1630</v>
      </c>
      <c r="K932" t="s">
        <v>204</v>
      </c>
      <c r="L932" t="s">
        <v>35</v>
      </c>
      <c r="M932" t="s">
        <v>36</v>
      </c>
      <c r="N932" s="8">
        <v>45797</v>
      </c>
      <c r="O932" s="8"/>
      <c r="P932" s="8"/>
      <c r="Q932" t="s">
        <v>64</v>
      </c>
      <c r="AC932" t="s">
        <v>64</v>
      </c>
      <c r="AD932" t="s">
        <v>42</v>
      </c>
    </row>
    <row r="933" spans="7:30" x14ac:dyDescent="0.25">
      <c r="G933" t="s">
        <v>1475</v>
      </c>
      <c r="H933" t="s">
        <v>1879</v>
      </c>
      <c r="I933" t="s">
        <v>1631</v>
      </c>
      <c r="K933" t="s">
        <v>204</v>
      </c>
      <c r="L933" t="s">
        <v>35</v>
      </c>
      <c r="M933" t="s">
        <v>36</v>
      </c>
      <c r="N933" s="8">
        <v>45797</v>
      </c>
      <c r="O933" s="8"/>
      <c r="P933" s="8"/>
      <c r="Q933" t="s">
        <v>64</v>
      </c>
      <c r="AC933" t="s">
        <v>64</v>
      </c>
      <c r="AD933" t="s">
        <v>42</v>
      </c>
    </row>
    <row r="934" spans="7:30" x14ac:dyDescent="0.25">
      <c r="G934" t="s">
        <v>1475</v>
      </c>
      <c r="H934" t="s">
        <v>1879</v>
      </c>
      <c r="I934" t="s">
        <v>1632</v>
      </c>
      <c r="K934" t="s">
        <v>204</v>
      </c>
      <c r="L934" t="s">
        <v>35</v>
      </c>
      <c r="M934" t="s">
        <v>36</v>
      </c>
      <c r="N934" s="8">
        <v>45797</v>
      </c>
      <c r="O934" s="8"/>
      <c r="P934" s="8"/>
      <c r="Q934" t="s">
        <v>64</v>
      </c>
      <c r="AC934" t="s">
        <v>64</v>
      </c>
      <c r="AD934" t="s">
        <v>42</v>
      </c>
    </row>
    <row r="935" spans="7:30" x14ac:dyDescent="0.25">
      <c r="G935" t="s">
        <v>1475</v>
      </c>
      <c r="H935" t="s">
        <v>1879</v>
      </c>
      <c r="I935" t="s">
        <v>1633</v>
      </c>
      <c r="K935" t="s">
        <v>204</v>
      </c>
      <c r="L935" t="s">
        <v>35</v>
      </c>
      <c r="M935" t="s">
        <v>36</v>
      </c>
      <c r="N935" s="8">
        <v>45797</v>
      </c>
      <c r="O935" s="8"/>
      <c r="P935" s="8"/>
      <c r="Q935" t="s">
        <v>64</v>
      </c>
      <c r="AC935" t="s">
        <v>64</v>
      </c>
      <c r="AD935" t="s">
        <v>42</v>
      </c>
    </row>
    <row r="936" spans="7:30" x14ac:dyDescent="0.25">
      <c r="G936" t="s">
        <v>1475</v>
      </c>
      <c r="H936" t="s">
        <v>1879</v>
      </c>
      <c r="I936" t="s">
        <v>1634</v>
      </c>
      <c r="K936" t="s">
        <v>204</v>
      </c>
      <c r="L936" t="s">
        <v>35</v>
      </c>
      <c r="M936" t="s">
        <v>36</v>
      </c>
      <c r="N936" s="8">
        <v>45797</v>
      </c>
      <c r="O936" s="8"/>
      <c r="P936" s="8"/>
      <c r="Q936" t="s">
        <v>64</v>
      </c>
      <c r="AC936" t="s">
        <v>64</v>
      </c>
      <c r="AD936" t="s">
        <v>42</v>
      </c>
    </row>
    <row r="937" spans="7:30" x14ac:dyDescent="0.25">
      <c r="G937" t="s">
        <v>1475</v>
      </c>
      <c r="H937" t="s">
        <v>1879</v>
      </c>
      <c r="I937" t="s">
        <v>1635</v>
      </c>
      <c r="K937" t="s">
        <v>204</v>
      </c>
      <c r="L937" t="s">
        <v>35</v>
      </c>
      <c r="M937" t="s">
        <v>36</v>
      </c>
      <c r="N937" s="8">
        <v>45797</v>
      </c>
      <c r="O937" s="8"/>
      <c r="P937" s="8"/>
      <c r="Q937" t="s">
        <v>64</v>
      </c>
      <c r="AC937" t="s">
        <v>64</v>
      </c>
      <c r="AD937" t="s">
        <v>42</v>
      </c>
    </row>
    <row r="938" spans="7:30" x14ac:dyDescent="0.25">
      <c r="G938" t="s">
        <v>1475</v>
      </c>
      <c r="H938" t="s">
        <v>1879</v>
      </c>
      <c r="I938" t="s">
        <v>1636</v>
      </c>
      <c r="K938" t="s">
        <v>204</v>
      </c>
      <c r="L938" t="s">
        <v>35</v>
      </c>
      <c r="M938" t="s">
        <v>36</v>
      </c>
      <c r="N938" s="8">
        <v>45797</v>
      </c>
      <c r="O938" s="8"/>
      <c r="P938" s="8"/>
      <c r="Q938" t="s">
        <v>64</v>
      </c>
      <c r="AC938" t="s">
        <v>64</v>
      </c>
      <c r="AD938" t="s">
        <v>42</v>
      </c>
    </row>
    <row r="939" spans="7:30" x14ac:dyDescent="0.25">
      <c r="G939" t="s">
        <v>1475</v>
      </c>
      <c r="H939" t="s">
        <v>1879</v>
      </c>
      <c r="I939" t="s">
        <v>1637</v>
      </c>
      <c r="K939" t="s">
        <v>204</v>
      </c>
      <c r="L939" t="s">
        <v>35</v>
      </c>
      <c r="M939" t="s">
        <v>36</v>
      </c>
      <c r="N939" s="8">
        <v>45797</v>
      </c>
      <c r="O939" s="8"/>
      <c r="P939" s="8"/>
      <c r="Q939" t="s">
        <v>64</v>
      </c>
      <c r="AC939" t="s">
        <v>64</v>
      </c>
      <c r="AD939" t="s">
        <v>42</v>
      </c>
    </row>
    <row r="940" spans="7:30" x14ac:dyDescent="0.25">
      <c r="G940" t="s">
        <v>1475</v>
      </c>
      <c r="H940" t="s">
        <v>1879</v>
      </c>
      <c r="I940" t="s">
        <v>1638</v>
      </c>
      <c r="K940" t="s">
        <v>204</v>
      </c>
      <c r="L940" t="s">
        <v>35</v>
      </c>
      <c r="M940" t="s">
        <v>36</v>
      </c>
      <c r="N940" s="8">
        <v>45797</v>
      </c>
      <c r="O940" s="8"/>
      <c r="P940" s="8"/>
      <c r="Q940" t="s">
        <v>64</v>
      </c>
      <c r="AC940" t="s">
        <v>64</v>
      </c>
      <c r="AD940" t="s">
        <v>42</v>
      </c>
    </row>
    <row r="941" spans="7:30" x14ac:dyDescent="0.25">
      <c r="G941" t="s">
        <v>1475</v>
      </c>
      <c r="H941" t="s">
        <v>1879</v>
      </c>
      <c r="I941" t="s">
        <v>1639</v>
      </c>
      <c r="K941" t="s">
        <v>204</v>
      </c>
      <c r="L941" t="s">
        <v>35</v>
      </c>
      <c r="M941" t="s">
        <v>36</v>
      </c>
      <c r="N941" s="8">
        <v>45797</v>
      </c>
      <c r="O941" s="8"/>
      <c r="P941" s="8"/>
      <c r="Q941" t="s">
        <v>64</v>
      </c>
      <c r="AC941" t="s">
        <v>64</v>
      </c>
      <c r="AD941" t="s">
        <v>42</v>
      </c>
    </row>
    <row r="942" spans="7:30" x14ac:dyDescent="0.25">
      <c r="G942" t="s">
        <v>1475</v>
      </c>
      <c r="H942" t="s">
        <v>1879</v>
      </c>
      <c r="I942" t="s">
        <v>1640</v>
      </c>
      <c r="K942" t="s">
        <v>204</v>
      </c>
      <c r="L942" t="s">
        <v>35</v>
      </c>
      <c r="M942" t="s">
        <v>36</v>
      </c>
      <c r="N942" s="8">
        <v>45797</v>
      </c>
      <c r="O942" s="8"/>
      <c r="P942" s="8"/>
      <c r="Q942" t="s">
        <v>64</v>
      </c>
      <c r="AC942" t="s">
        <v>64</v>
      </c>
      <c r="AD942" t="s">
        <v>42</v>
      </c>
    </row>
    <row r="943" spans="7:30" x14ac:dyDescent="0.25">
      <c r="G943" t="s">
        <v>1475</v>
      </c>
      <c r="H943" t="s">
        <v>1879</v>
      </c>
      <c r="I943" t="s">
        <v>1641</v>
      </c>
      <c r="K943" t="s">
        <v>204</v>
      </c>
      <c r="L943" t="s">
        <v>35</v>
      </c>
      <c r="M943" t="s">
        <v>36</v>
      </c>
      <c r="N943" s="8">
        <v>45797</v>
      </c>
      <c r="O943" s="8"/>
      <c r="P943" s="8"/>
      <c r="Q943" t="s">
        <v>64</v>
      </c>
      <c r="AC943" t="s">
        <v>64</v>
      </c>
      <c r="AD943" t="s">
        <v>42</v>
      </c>
    </row>
    <row r="944" spans="7:30" x14ac:dyDescent="0.25">
      <c r="G944" t="s">
        <v>1475</v>
      </c>
      <c r="H944" t="s">
        <v>1879</v>
      </c>
      <c r="I944" t="s">
        <v>1642</v>
      </c>
      <c r="K944" t="s">
        <v>204</v>
      </c>
      <c r="L944" t="s">
        <v>35</v>
      </c>
      <c r="M944" t="s">
        <v>36</v>
      </c>
      <c r="N944" s="8">
        <v>45797</v>
      </c>
      <c r="O944" s="8"/>
      <c r="P944" s="8"/>
      <c r="Q944" t="s">
        <v>64</v>
      </c>
      <c r="AC944" t="s">
        <v>64</v>
      </c>
      <c r="AD944" t="s">
        <v>42</v>
      </c>
    </row>
    <row r="945" spans="7:30" x14ac:dyDescent="0.25">
      <c r="G945" t="s">
        <v>1475</v>
      </c>
      <c r="H945" t="s">
        <v>1879</v>
      </c>
      <c r="I945" t="s">
        <v>1643</v>
      </c>
      <c r="K945" t="s">
        <v>204</v>
      </c>
      <c r="L945" t="s">
        <v>35</v>
      </c>
      <c r="M945" t="s">
        <v>36</v>
      </c>
      <c r="N945" s="8">
        <v>45797</v>
      </c>
      <c r="O945" s="8"/>
      <c r="P945" s="8"/>
      <c r="Q945" t="s">
        <v>64</v>
      </c>
      <c r="AC945" t="s">
        <v>64</v>
      </c>
      <c r="AD945" t="s">
        <v>42</v>
      </c>
    </row>
    <row r="946" spans="7:30" x14ac:dyDescent="0.25">
      <c r="G946" t="s">
        <v>1475</v>
      </c>
      <c r="H946" t="s">
        <v>1879</v>
      </c>
      <c r="I946" t="s">
        <v>1644</v>
      </c>
      <c r="K946" t="s">
        <v>204</v>
      </c>
      <c r="L946" t="s">
        <v>35</v>
      </c>
      <c r="M946" t="s">
        <v>36</v>
      </c>
      <c r="N946" s="8">
        <v>45797</v>
      </c>
      <c r="O946" s="8"/>
      <c r="P946" s="8"/>
      <c r="Q946" t="s">
        <v>64</v>
      </c>
      <c r="AC946" t="s">
        <v>64</v>
      </c>
      <c r="AD946" t="s">
        <v>42</v>
      </c>
    </row>
    <row r="947" spans="7:30" x14ac:dyDescent="0.25">
      <c r="G947" t="s">
        <v>1475</v>
      </c>
      <c r="H947" t="s">
        <v>1879</v>
      </c>
      <c r="I947" t="s">
        <v>1645</v>
      </c>
      <c r="K947" t="s">
        <v>204</v>
      </c>
      <c r="L947" t="s">
        <v>35</v>
      </c>
      <c r="M947" t="s">
        <v>36</v>
      </c>
      <c r="N947" s="8">
        <v>45797</v>
      </c>
      <c r="O947" s="8"/>
      <c r="P947" s="8"/>
      <c r="Q947" t="s">
        <v>64</v>
      </c>
      <c r="AC947" t="s">
        <v>64</v>
      </c>
      <c r="AD947" t="s">
        <v>42</v>
      </c>
    </row>
    <row r="948" spans="7:30" x14ac:dyDescent="0.25">
      <c r="G948" t="s">
        <v>1475</v>
      </c>
      <c r="H948" t="s">
        <v>1879</v>
      </c>
      <c r="I948" t="s">
        <v>1646</v>
      </c>
      <c r="K948" t="s">
        <v>204</v>
      </c>
      <c r="L948" t="s">
        <v>35</v>
      </c>
      <c r="M948" t="s">
        <v>36</v>
      </c>
      <c r="N948" s="8">
        <v>45797</v>
      </c>
      <c r="O948" s="8"/>
      <c r="P948" s="8"/>
      <c r="Q948" t="s">
        <v>64</v>
      </c>
      <c r="AC948" t="s">
        <v>64</v>
      </c>
      <c r="AD948" t="s">
        <v>42</v>
      </c>
    </row>
    <row r="949" spans="7:30" x14ac:dyDescent="0.25">
      <c r="G949" t="s">
        <v>1475</v>
      </c>
      <c r="H949" t="s">
        <v>1879</v>
      </c>
      <c r="I949" t="s">
        <v>1647</v>
      </c>
      <c r="K949" t="s">
        <v>204</v>
      </c>
      <c r="L949" t="s">
        <v>35</v>
      </c>
      <c r="M949" t="s">
        <v>36</v>
      </c>
      <c r="N949" s="8">
        <v>45797</v>
      </c>
      <c r="O949" s="8"/>
      <c r="P949" s="8"/>
      <c r="Q949" t="s">
        <v>64</v>
      </c>
      <c r="R949" t="s">
        <v>1648</v>
      </c>
      <c r="S949" t="s">
        <v>1649</v>
      </c>
      <c r="T949" t="s">
        <v>1650</v>
      </c>
      <c r="W949" t="s">
        <v>550</v>
      </c>
      <c r="AC949" t="s">
        <v>64</v>
      </c>
      <c r="AD949" t="s">
        <v>42</v>
      </c>
    </row>
    <row r="950" spans="7:30" x14ac:dyDescent="0.25">
      <c r="G950" t="s">
        <v>1475</v>
      </c>
      <c r="H950" t="s">
        <v>1879</v>
      </c>
      <c r="I950" t="s">
        <v>1651</v>
      </c>
      <c r="K950" t="s">
        <v>204</v>
      </c>
      <c r="L950" t="s">
        <v>35</v>
      </c>
      <c r="M950" t="s">
        <v>36</v>
      </c>
      <c r="N950" s="8">
        <v>45797</v>
      </c>
      <c r="O950" s="8"/>
      <c r="P950" s="8"/>
      <c r="Q950" t="s">
        <v>64</v>
      </c>
      <c r="R950" t="s">
        <v>1648</v>
      </c>
      <c r="S950" t="s">
        <v>1652</v>
      </c>
      <c r="T950" t="s">
        <v>1653</v>
      </c>
      <c r="W950" t="s">
        <v>550</v>
      </c>
      <c r="AC950" t="s">
        <v>64</v>
      </c>
      <c r="AD950" t="s">
        <v>42</v>
      </c>
    </row>
    <row r="951" spans="7:30" x14ac:dyDescent="0.25">
      <c r="G951" t="s">
        <v>1475</v>
      </c>
      <c r="H951" t="s">
        <v>1879</v>
      </c>
      <c r="I951" t="s">
        <v>1655</v>
      </c>
      <c r="K951" t="s">
        <v>204</v>
      </c>
      <c r="L951" t="s">
        <v>35</v>
      </c>
      <c r="M951" t="s">
        <v>36</v>
      </c>
      <c r="N951" s="8">
        <v>45797</v>
      </c>
      <c r="O951" s="8"/>
      <c r="P951" s="8"/>
      <c r="Q951" t="s">
        <v>64</v>
      </c>
      <c r="AC951" t="s">
        <v>64</v>
      </c>
      <c r="AD951" t="s">
        <v>42</v>
      </c>
    </row>
    <row r="952" spans="7:30" x14ac:dyDescent="0.25">
      <c r="G952" t="s">
        <v>1475</v>
      </c>
      <c r="H952" t="s">
        <v>1879</v>
      </c>
      <c r="I952" t="s">
        <v>1656</v>
      </c>
      <c r="K952" t="s">
        <v>204</v>
      </c>
      <c r="L952" t="s">
        <v>35</v>
      </c>
      <c r="M952" t="s">
        <v>36</v>
      </c>
      <c r="N952" s="8">
        <v>45797</v>
      </c>
      <c r="O952" s="8"/>
      <c r="P952" s="8"/>
      <c r="Q952" t="s">
        <v>64</v>
      </c>
      <c r="AC952" t="s">
        <v>64</v>
      </c>
      <c r="AD952" t="s">
        <v>42</v>
      </c>
    </row>
    <row r="953" spans="7:30" x14ac:dyDescent="0.25">
      <c r="G953" t="s">
        <v>1475</v>
      </c>
      <c r="H953" t="s">
        <v>1879</v>
      </c>
      <c r="I953" t="s">
        <v>1657</v>
      </c>
      <c r="K953" t="s">
        <v>204</v>
      </c>
      <c r="L953" t="s">
        <v>35</v>
      </c>
      <c r="M953" t="s">
        <v>36</v>
      </c>
      <c r="N953" s="8">
        <v>45797</v>
      </c>
      <c r="O953" s="8"/>
      <c r="P953" s="8"/>
      <c r="Q953" t="s">
        <v>64</v>
      </c>
      <c r="R953" t="s">
        <v>1658</v>
      </c>
      <c r="S953" t="s">
        <v>1659</v>
      </c>
      <c r="T953" t="s">
        <v>1660</v>
      </c>
      <c r="AC953" t="s">
        <v>64</v>
      </c>
      <c r="AD953" t="s">
        <v>42</v>
      </c>
    </row>
    <row r="954" spans="7:30" x14ac:dyDescent="0.25">
      <c r="G954" t="s">
        <v>1475</v>
      </c>
      <c r="H954" t="s">
        <v>1879</v>
      </c>
      <c r="I954" t="s">
        <v>1661</v>
      </c>
      <c r="K954" t="s">
        <v>204</v>
      </c>
      <c r="L954" t="s">
        <v>35</v>
      </c>
      <c r="M954" t="s">
        <v>36</v>
      </c>
      <c r="N954" s="8">
        <v>45797</v>
      </c>
      <c r="O954" s="8"/>
      <c r="P954" s="8"/>
      <c r="Q954" t="s">
        <v>64</v>
      </c>
      <c r="R954" t="s">
        <v>1658</v>
      </c>
      <c r="S954" t="s">
        <v>1662</v>
      </c>
      <c r="T954" t="s">
        <v>1663</v>
      </c>
      <c r="AC954" t="s">
        <v>64</v>
      </c>
      <c r="AD954" t="s">
        <v>42</v>
      </c>
    </row>
    <row r="955" spans="7:30" x14ac:dyDescent="0.25">
      <c r="G955" t="s">
        <v>1475</v>
      </c>
      <c r="H955" t="s">
        <v>1879</v>
      </c>
      <c r="I955" t="s">
        <v>1664</v>
      </c>
      <c r="K955" t="s">
        <v>204</v>
      </c>
      <c r="L955" t="s">
        <v>35</v>
      </c>
      <c r="M955" t="s">
        <v>36</v>
      </c>
      <c r="N955" s="8">
        <v>45797</v>
      </c>
      <c r="O955" s="8"/>
      <c r="P955" s="8"/>
      <c r="Q955" t="s">
        <v>64</v>
      </c>
      <c r="AC955" t="s">
        <v>64</v>
      </c>
      <c r="AD955" t="s">
        <v>42</v>
      </c>
    </row>
    <row r="956" spans="7:30" x14ac:dyDescent="0.25">
      <c r="G956" t="s">
        <v>1475</v>
      </c>
      <c r="H956" t="s">
        <v>1879</v>
      </c>
      <c r="I956" t="s">
        <v>1665</v>
      </c>
      <c r="K956" t="s">
        <v>204</v>
      </c>
      <c r="L956" t="s">
        <v>35</v>
      </c>
      <c r="M956" t="s">
        <v>36</v>
      </c>
      <c r="N956" s="8">
        <v>45797</v>
      </c>
      <c r="O956" s="8"/>
      <c r="P956" s="8"/>
      <c r="Q956" t="s">
        <v>64</v>
      </c>
      <c r="AC956" t="s">
        <v>64</v>
      </c>
      <c r="AD956" t="s">
        <v>42</v>
      </c>
    </row>
    <row r="957" spans="7:30" x14ac:dyDescent="0.25">
      <c r="G957" t="s">
        <v>1475</v>
      </c>
      <c r="H957" t="s">
        <v>1879</v>
      </c>
      <c r="I957" t="s">
        <v>1666</v>
      </c>
      <c r="K957" t="s">
        <v>204</v>
      </c>
      <c r="L957" t="s">
        <v>35</v>
      </c>
      <c r="M957" t="s">
        <v>36</v>
      </c>
      <c r="N957" s="8">
        <v>45797</v>
      </c>
      <c r="O957" s="8"/>
      <c r="P957" s="8"/>
      <c r="Q957" t="s">
        <v>64</v>
      </c>
      <c r="AC957" t="s">
        <v>64</v>
      </c>
      <c r="AD957" t="s">
        <v>42</v>
      </c>
    </row>
    <row r="958" spans="7:30" x14ac:dyDescent="0.25">
      <c r="G958" t="s">
        <v>1475</v>
      </c>
      <c r="H958" t="s">
        <v>1879</v>
      </c>
      <c r="I958" t="s">
        <v>1667</v>
      </c>
      <c r="K958" t="s">
        <v>204</v>
      </c>
      <c r="L958" t="s">
        <v>35</v>
      </c>
      <c r="M958" t="s">
        <v>36</v>
      </c>
      <c r="N958" s="8">
        <v>45797</v>
      </c>
      <c r="O958" s="8"/>
      <c r="P958" s="8"/>
      <c r="Q958" t="s">
        <v>64</v>
      </c>
      <c r="AC958" t="s">
        <v>64</v>
      </c>
      <c r="AD958" t="s">
        <v>42</v>
      </c>
    </row>
    <row r="959" spans="7:30" x14ac:dyDescent="0.25">
      <c r="G959" t="s">
        <v>1475</v>
      </c>
      <c r="H959" t="s">
        <v>1879</v>
      </c>
      <c r="I959" t="s">
        <v>1668</v>
      </c>
      <c r="K959" t="s">
        <v>204</v>
      </c>
      <c r="L959" t="s">
        <v>35</v>
      </c>
      <c r="M959" t="s">
        <v>36</v>
      </c>
      <c r="N959" s="8">
        <v>45797</v>
      </c>
      <c r="O959" s="8"/>
      <c r="P959" s="8"/>
      <c r="Q959" t="s">
        <v>64</v>
      </c>
      <c r="AC959" t="s">
        <v>64</v>
      </c>
      <c r="AD959" t="s">
        <v>42</v>
      </c>
    </row>
    <row r="960" spans="7:30" x14ac:dyDescent="0.25">
      <c r="G960" t="s">
        <v>1475</v>
      </c>
      <c r="H960" t="s">
        <v>1879</v>
      </c>
      <c r="I960" t="s">
        <v>1669</v>
      </c>
      <c r="K960" t="s">
        <v>204</v>
      </c>
      <c r="L960" t="s">
        <v>35</v>
      </c>
      <c r="M960" t="s">
        <v>36</v>
      </c>
      <c r="N960" s="8">
        <v>45797</v>
      </c>
      <c r="O960" s="8"/>
      <c r="P960" s="8"/>
      <c r="Q960" t="s">
        <v>64</v>
      </c>
      <c r="AC960" t="s">
        <v>64</v>
      </c>
      <c r="AD960" t="s">
        <v>42</v>
      </c>
    </row>
    <row r="961" spans="7:30" x14ac:dyDescent="0.25">
      <c r="G961" t="s">
        <v>1475</v>
      </c>
      <c r="H961" t="s">
        <v>1879</v>
      </c>
      <c r="I961" t="s">
        <v>1670</v>
      </c>
      <c r="K961" t="s">
        <v>204</v>
      </c>
      <c r="L961" t="s">
        <v>35</v>
      </c>
      <c r="M961" t="s">
        <v>36</v>
      </c>
      <c r="N961" s="8">
        <v>45797</v>
      </c>
      <c r="O961" s="8"/>
      <c r="P961" s="8"/>
      <c r="Q961" t="s">
        <v>64</v>
      </c>
      <c r="AC961" t="s">
        <v>64</v>
      </c>
      <c r="AD961" t="s">
        <v>42</v>
      </c>
    </row>
    <row r="962" spans="7:30" x14ac:dyDescent="0.25">
      <c r="G962" t="s">
        <v>1475</v>
      </c>
      <c r="H962" t="s">
        <v>1879</v>
      </c>
      <c r="I962" t="s">
        <v>1671</v>
      </c>
      <c r="K962" t="s">
        <v>204</v>
      </c>
      <c r="L962" t="s">
        <v>35</v>
      </c>
      <c r="M962" t="s">
        <v>36</v>
      </c>
      <c r="N962" s="8">
        <v>45797</v>
      </c>
      <c r="O962" s="8"/>
      <c r="P962" s="8"/>
      <c r="Q962" t="s">
        <v>64</v>
      </c>
      <c r="AC962" t="s">
        <v>64</v>
      </c>
      <c r="AD962" t="s">
        <v>42</v>
      </c>
    </row>
    <row r="963" spans="7:30" x14ac:dyDescent="0.25">
      <c r="G963" t="s">
        <v>1475</v>
      </c>
      <c r="H963" t="s">
        <v>1879</v>
      </c>
      <c r="I963" t="s">
        <v>1672</v>
      </c>
      <c r="K963" t="s">
        <v>204</v>
      </c>
      <c r="L963" t="s">
        <v>35</v>
      </c>
      <c r="M963" t="s">
        <v>36</v>
      </c>
      <c r="N963" s="8">
        <v>45797</v>
      </c>
      <c r="O963" s="8"/>
      <c r="P963" s="8"/>
      <c r="Q963" t="s">
        <v>64</v>
      </c>
      <c r="AC963" t="s">
        <v>64</v>
      </c>
      <c r="AD963" t="s">
        <v>42</v>
      </c>
    </row>
    <row r="964" spans="7:30" x14ac:dyDescent="0.25">
      <c r="G964" t="s">
        <v>1475</v>
      </c>
      <c r="H964" t="s">
        <v>1879</v>
      </c>
      <c r="I964" t="s">
        <v>1673</v>
      </c>
      <c r="K964" t="s">
        <v>204</v>
      </c>
      <c r="L964" t="s">
        <v>35</v>
      </c>
      <c r="M964" t="s">
        <v>36</v>
      </c>
      <c r="N964" s="8">
        <v>45797</v>
      </c>
      <c r="O964" s="8"/>
      <c r="P964" s="8"/>
      <c r="Q964" t="s">
        <v>64</v>
      </c>
      <c r="AC964" t="s">
        <v>64</v>
      </c>
      <c r="AD964" t="s">
        <v>42</v>
      </c>
    </row>
    <row r="965" spans="7:30" x14ac:dyDescent="0.25">
      <c r="G965" t="s">
        <v>1475</v>
      </c>
      <c r="H965" t="s">
        <v>1879</v>
      </c>
      <c r="I965" t="s">
        <v>1674</v>
      </c>
      <c r="K965" t="s">
        <v>204</v>
      </c>
      <c r="L965" t="s">
        <v>35</v>
      </c>
      <c r="M965" t="s">
        <v>36</v>
      </c>
      <c r="N965" s="8">
        <v>45797</v>
      </c>
      <c r="O965" s="8"/>
      <c r="P965" s="8"/>
      <c r="Q965" t="s">
        <v>64</v>
      </c>
      <c r="AC965" t="s">
        <v>64</v>
      </c>
      <c r="AD965" t="s">
        <v>42</v>
      </c>
    </row>
    <row r="966" spans="7:30" x14ac:dyDescent="0.25">
      <c r="G966" t="s">
        <v>1475</v>
      </c>
      <c r="H966" t="s">
        <v>1879</v>
      </c>
      <c r="I966" t="s">
        <v>1675</v>
      </c>
      <c r="K966" t="s">
        <v>204</v>
      </c>
      <c r="L966" t="s">
        <v>35</v>
      </c>
      <c r="M966" t="s">
        <v>36</v>
      </c>
      <c r="N966" s="8">
        <v>45797</v>
      </c>
      <c r="O966" s="8"/>
      <c r="P966" s="8"/>
      <c r="Q966" t="s">
        <v>64</v>
      </c>
      <c r="AC966" t="s">
        <v>64</v>
      </c>
      <c r="AD966" t="s">
        <v>42</v>
      </c>
    </row>
    <row r="967" spans="7:30" x14ac:dyDescent="0.25">
      <c r="G967" t="s">
        <v>1475</v>
      </c>
      <c r="H967" t="s">
        <v>1879</v>
      </c>
      <c r="I967" t="s">
        <v>1676</v>
      </c>
      <c r="K967" t="s">
        <v>204</v>
      </c>
      <c r="L967" t="s">
        <v>35</v>
      </c>
      <c r="M967" t="s">
        <v>36</v>
      </c>
      <c r="N967" s="8">
        <v>45797</v>
      </c>
      <c r="O967" s="8"/>
      <c r="P967" s="8"/>
      <c r="Q967" t="s">
        <v>64</v>
      </c>
      <c r="AC967" t="s">
        <v>64</v>
      </c>
      <c r="AD967" t="s">
        <v>42</v>
      </c>
    </row>
    <row r="968" spans="7:30" x14ac:dyDescent="0.25">
      <c r="G968" t="s">
        <v>1475</v>
      </c>
      <c r="H968" t="s">
        <v>1879</v>
      </c>
      <c r="I968" t="s">
        <v>1677</v>
      </c>
      <c r="K968" t="s">
        <v>204</v>
      </c>
      <c r="L968" t="s">
        <v>35</v>
      </c>
      <c r="M968" t="s">
        <v>36</v>
      </c>
      <c r="N968" s="8">
        <v>45797</v>
      </c>
      <c r="O968" s="8"/>
      <c r="P968" s="8"/>
      <c r="Q968" t="s">
        <v>64</v>
      </c>
      <c r="AC968" t="s">
        <v>64</v>
      </c>
      <c r="AD968" t="s">
        <v>42</v>
      </c>
    </row>
    <row r="969" spans="7:30" x14ac:dyDescent="0.25">
      <c r="G969" t="s">
        <v>1475</v>
      </c>
      <c r="H969" t="s">
        <v>1879</v>
      </c>
      <c r="I969" t="s">
        <v>1880</v>
      </c>
      <c r="K969" t="s">
        <v>204</v>
      </c>
      <c r="L969" t="s">
        <v>35</v>
      </c>
      <c r="M969" t="s">
        <v>36</v>
      </c>
      <c r="N969" s="8">
        <v>45797</v>
      </c>
      <c r="O969" s="8"/>
      <c r="P969" s="8"/>
      <c r="Q969" t="s">
        <v>64</v>
      </c>
      <c r="R969" t="s">
        <v>419</v>
      </c>
      <c r="S969" t="s">
        <v>1881</v>
      </c>
      <c r="T969" t="s">
        <v>1881</v>
      </c>
      <c r="W969" t="s">
        <v>489</v>
      </c>
      <c r="AC969" t="s">
        <v>64</v>
      </c>
      <c r="AD969" t="s">
        <v>42</v>
      </c>
    </row>
    <row r="970" spans="7:30" x14ac:dyDescent="0.25">
      <c r="G970" t="s">
        <v>1475</v>
      </c>
      <c r="H970" t="s">
        <v>1879</v>
      </c>
      <c r="I970" t="s">
        <v>1882</v>
      </c>
      <c r="K970" t="s">
        <v>204</v>
      </c>
      <c r="L970" t="s">
        <v>35</v>
      </c>
      <c r="M970" t="s">
        <v>36</v>
      </c>
      <c r="N970" s="8">
        <v>45797</v>
      </c>
      <c r="O970" s="8"/>
      <c r="P970" s="8"/>
      <c r="Q970" t="s">
        <v>64</v>
      </c>
      <c r="R970" t="s">
        <v>419</v>
      </c>
      <c r="S970" t="s">
        <v>1881</v>
      </c>
      <c r="T970" t="s">
        <v>1883</v>
      </c>
      <c r="W970" t="s">
        <v>489</v>
      </c>
      <c r="AC970" t="s">
        <v>64</v>
      </c>
      <c r="AD970" t="s">
        <v>42</v>
      </c>
    </row>
    <row r="971" spans="7:30" x14ac:dyDescent="0.25">
      <c r="G971" t="s">
        <v>1475</v>
      </c>
      <c r="H971" t="s">
        <v>1879</v>
      </c>
      <c r="I971" t="s">
        <v>1678</v>
      </c>
      <c r="K971" t="s">
        <v>204</v>
      </c>
      <c r="L971" t="s">
        <v>35</v>
      </c>
      <c r="M971" t="s">
        <v>36</v>
      </c>
      <c r="N971" s="8">
        <v>45797</v>
      </c>
      <c r="O971" s="8"/>
      <c r="P971" s="8"/>
      <c r="Q971" t="s">
        <v>64</v>
      </c>
      <c r="AC971" t="s">
        <v>64</v>
      </c>
      <c r="AD971" t="s">
        <v>42</v>
      </c>
    </row>
    <row r="972" spans="7:30" x14ac:dyDescent="0.25">
      <c r="G972" t="s">
        <v>1475</v>
      </c>
      <c r="H972" t="s">
        <v>1879</v>
      </c>
      <c r="I972" t="s">
        <v>1679</v>
      </c>
      <c r="K972" t="s">
        <v>204</v>
      </c>
      <c r="L972" t="s">
        <v>35</v>
      </c>
      <c r="M972" t="s">
        <v>36</v>
      </c>
      <c r="N972" s="8">
        <v>45797</v>
      </c>
      <c r="O972" s="8"/>
      <c r="P972" s="8"/>
      <c r="Q972" t="s">
        <v>64</v>
      </c>
      <c r="AC972" t="s">
        <v>64</v>
      </c>
      <c r="AD972" t="s">
        <v>42</v>
      </c>
    </row>
    <row r="973" spans="7:30" x14ac:dyDescent="0.25">
      <c r="G973" t="s">
        <v>1475</v>
      </c>
      <c r="H973" t="s">
        <v>1879</v>
      </c>
      <c r="I973" t="s">
        <v>1680</v>
      </c>
      <c r="K973" t="s">
        <v>204</v>
      </c>
      <c r="L973" t="s">
        <v>35</v>
      </c>
      <c r="M973" t="s">
        <v>36</v>
      </c>
      <c r="N973" s="8">
        <v>45797</v>
      </c>
      <c r="O973" s="8"/>
      <c r="P973" s="8"/>
      <c r="Q973" t="s">
        <v>64</v>
      </c>
      <c r="R973" t="s">
        <v>419</v>
      </c>
      <c r="S973" t="s">
        <v>1681</v>
      </c>
      <c r="T973" t="s">
        <v>1682</v>
      </c>
      <c r="W973" t="s">
        <v>40</v>
      </c>
      <c r="AC973" t="s">
        <v>64</v>
      </c>
      <c r="AD973" t="s">
        <v>42</v>
      </c>
    </row>
    <row r="974" spans="7:30" x14ac:dyDescent="0.25">
      <c r="G974" t="s">
        <v>1475</v>
      </c>
      <c r="H974" t="s">
        <v>1879</v>
      </c>
      <c r="I974" t="s">
        <v>1683</v>
      </c>
      <c r="K974" t="s">
        <v>204</v>
      </c>
      <c r="L974" t="s">
        <v>35</v>
      </c>
      <c r="M974" t="s">
        <v>36</v>
      </c>
      <c r="N974" s="8">
        <v>45797</v>
      </c>
      <c r="O974" s="8"/>
      <c r="P974" s="8"/>
      <c r="Q974" t="s">
        <v>64</v>
      </c>
      <c r="R974" t="s">
        <v>419</v>
      </c>
      <c r="S974" t="s">
        <v>1684</v>
      </c>
      <c r="T974" t="s">
        <v>1685</v>
      </c>
      <c r="W974" t="s">
        <v>40</v>
      </c>
      <c r="AC974" t="s">
        <v>64</v>
      </c>
      <c r="AD974" t="s">
        <v>42</v>
      </c>
    </row>
    <row r="975" spans="7:30" x14ac:dyDescent="0.25">
      <c r="G975" t="s">
        <v>1475</v>
      </c>
      <c r="H975" t="s">
        <v>1879</v>
      </c>
      <c r="I975" t="s">
        <v>1686</v>
      </c>
      <c r="K975" t="s">
        <v>204</v>
      </c>
      <c r="L975" t="s">
        <v>35</v>
      </c>
      <c r="M975" t="s">
        <v>36</v>
      </c>
      <c r="N975" s="8">
        <v>45797</v>
      </c>
      <c r="O975" s="8"/>
      <c r="P975" s="8"/>
      <c r="Q975" t="s">
        <v>64</v>
      </c>
      <c r="AC975" t="s">
        <v>64</v>
      </c>
      <c r="AD975" t="s">
        <v>42</v>
      </c>
    </row>
    <row r="976" spans="7:30" x14ac:dyDescent="0.25">
      <c r="G976" t="s">
        <v>1475</v>
      </c>
      <c r="H976" t="s">
        <v>1879</v>
      </c>
      <c r="I976" t="s">
        <v>1687</v>
      </c>
      <c r="K976" t="s">
        <v>204</v>
      </c>
      <c r="L976" t="s">
        <v>35</v>
      </c>
      <c r="M976" t="s">
        <v>36</v>
      </c>
      <c r="N976" s="8">
        <v>45797</v>
      </c>
      <c r="O976" s="8"/>
      <c r="P976" s="8"/>
      <c r="Q976" t="s">
        <v>64</v>
      </c>
      <c r="AC976" t="s">
        <v>64</v>
      </c>
      <c r="AD976" t="s">
        <v>42</v>
      </c>
    </row>
    <row r="977" spans="7:30" x14ac:dyDescent="0.25">
      <c r="G977" t="s">
        <v>1475</v>
      </c>
      <c r="H977" t="s">
        <v>1879</v>
      </c>
      <c r="I977" t="s">
        <v>1688</v>
      </c>
      <c r="K977" t="s">
        <v>204</v>
      </c>
      <c r="L977" t="s">
        <v>35</v>
      </c>
      <c r="M977" t="s">
        <v>36</v>
      </c>
      <c r="N977" s="8">
        <v>45797</v>
      </c>
      <c r="O977" s="8"/>
      <c r="P977" s="8"/>
      <c r="Q977" t="s">
        <v>64</v>
      </c>
      <c r="R977" t="s">
        <v>1007</v>
      </c>
      <c r="T977" t="s">
        <v>1689</v>
      </c>
      <c r="AC977" t="s">
        <v>64</v>
      </c>
      <c r="AD977" t="s">
        <v>42</v>
      </c>
    </row>
    <row r="978" spans="7:30" x14ac:dyDescent="0.25">
      <c r="G978" t="s">
        <v>1475</v>
      </c>
      <c r="H978" t="s">
        <v>1879</v>
      </c>
      <c r="I978" t="s">
        <v>1690</v>
      </c>
      <c r="K978" t="s">
        <v>204</v>
      </c>
      <c r="L978" t="s">
        <v>35</v>
      </c>
      <c r="M978" t="s">
        <v>36</v>
      </c>
      <c r="N978" s="8">
        <v>45797</v>
      </c>
      <c r="O978" s="8"/>
      <c r="P978" s="8"/>
      <c r="Q978" t="s">
        <v>64</v>
      </c>
      <c r="R978" t="s">
        <v>1007</v>
      </c>
      <c r="T978" t="s">
        <v>1691</v>
      </c>
      <c r="AC978" t="s">
        <v>64</v>
      </c>
      <c r="AD978" t="s">
        <v>42</v>
      </c>
    </row>
    <row r="979" spans="7:30" x14ac:dyDescent="0.25">
      <c r="G979" t="s">
        <v>1475</v>
      </c>
      <c r="H979" t="s">
        <v>1879</v>
      </c>
      <c r="I979" t="s">
        <v>1692</v>
      </c>
      <c r="K979" t="s">
        <v>204</v>
      </c>
      <c r="L979" t="s">
        <v>35</v>
      </c>
      <c r="M979" t="s">
        <v>36</v>
      </c>
      <c r="N979" s="8">
        <v>45797</v>
      </c>
      <c r="O979" s="8"/>
      <c r="P979" s="8"/>
      <c r="Q979" t="s">
        <v>64</v>
      </c>
      <c r="AC979" t="s">
        <v>64</v>
      </c>
      <c r="AD979" t="s">
        <v>42</v>
      </c>
    </row>
    <row r="980" spans="7:30" x14ac:dyDescent="0.25">
      <c r="G980" t="s">
        <v>1475</v>
      </c>
      <c r="H980" t="s">
        <v>1879</v>
      </c>
      <c r="I980" t="s">
        <v>1693</v>
      </c>
      <c r="K980" t="s">
        <v>204</v>
      </c>
      <c r="L980" t="s">
        <v>35</v>
      </c>
      <c r="M980" t="s">
        <v>36</v>
      </c>
      <c r="N980" s="8">
        <v>45797</v>
      </c>
      <c r="O980" s="8"/>
      <c r="P980" s="8"/>
      <c r="Q980" t="s">
        <v>64</v>
      </c>
      <c r="AC980" t="s">
        <v>64</v>
      </c>
      <c r="AD980" t="s">
        <v>42</v>
      </c>
    </row>
    <row r="981" spans="7:30" x14ac:dyDescent="0.25">
      <c r="G981" t="s">
        <v>1475</v>
      </c>
      <c r="H981" t="s">
        <v>1879</v>
      </c>
      <c r="I981" t="s">
        <v>1694</v>
      </c>
      <c r="K981" t="s">
        <v>204</v>
      </c>
      <c r="L981" t="s">
        <v>35</v>
      </c>
      <c r="M981" t="s">
        <v>36</v>
      </c>
      <c r="N981" s="8">
        <v>45797</v>
      </c>
      <c r="O981" s="8"/>
      <c r="P981" s="8"/>
      <c r="Q981" t="s">
        <v>64</v>
      </c>
      <c r="AC981" t="s">
        <v>64</v>
      </c>
      <c r="AD981" t="s">
        <v>42</v>
      </c>
    </row>
    <row r="982" spans="7:30" x14ac:dyDescent="0.25">
      <c r="G982" t="s">
        <v>1475</v>
      </c>
      <c r="H982" t="s">
        <v>1879</v>
      </c>
      <c r="I982" t="s">
        <v>1695</v>
      </c>
      <c r="K982" t="s">
        <v>204</v>
      </c>
      <c r="L982" t="s">
        <v>35</v>
      </c>
      <c r="M982" t="s">
        <v>36</v>
      </c>
      <c r="N982" s="8">
        <v>45797</v>
      </c>
      <c r="O982" s="8"/>
      <c r="P982" s="8"/>
      <c r="Q982" t="s">
        <v>64</v>
      </c>
      <c r="AC982" t="s">
        <v>64</v>
      </c>
      <c r="AD982" t="s">
        <v>42</v>
      </c>
    </row>
    <row r="983" spans="7:30" x14ac:dyDescent="0.25">
      <c r="G983" t="s">
        <v>1475</v>
      </c>
      <c r="H983" t="s">
        <v>1879</v>
      </c>
      <c r="I983" t="s">
        <v>1696</v>
      </c>
      <c r="K983" t="s">
        <v>204</v>
      </c>
      <c r="L983" t="s">
        <v>35</v>
      </c>
      <c r="M983" t="s">
        <v>36</v>
      </c>
      <c r="N983" s="8">
        <v>45797</v>
      </c>
      <c r="O983" s="8"/>
      <c r="P983" s="8"/>
      <c r="Q983" t="s">
        <v>64</v>
      </c>
      <c r="AC983" t="s">
        <v>64</v>
      </c>
      <c r="AD983" t="s">
        <v>42</v>
      </c>
    </row>
    <row r="984" spans="7:30" x14ac:dyDescent="0.25">
      <c r="G984" t="s">
        <v>1475</v>
      </c>
      <c r="H984" t="s">
        <v>1879</v>
      </c>
      <c r="I984" t="s">
        <v>1697</v>
      </c>
      <c r="K984" t="s">
        <v>204</v>
      </c>
      <c r="L984" t="s">
        <v>35</v>
      </c>
      <c r="M984" t="s">
        <v>36</v>
      </c>
      <c r="N984" s="8">
        <v>45797</v>
      </c>
      <c r="O984" s="8"/>
      <c r="P984" s="8"/>
      <c r="Q984" t="s">
        <v>64</v>
      </c>
      <c r="AC984" t="s">
        <v>64</v>
      </c>
      <c r="AD984" t="s">
        <v>42</v>
      </c>
    </row>
    <row r="985" spans="7:30" x14ac:dyDescent="0.25">
      <c r="G985" t="s">
        <v>1475</v>
      </c>
      <c r="H985" t="s">
        <v>1879</v>
      </c>
      <c r="I985" t="s">
        <v>1698</v>
      </c>
      <c r="K985" t="s">
        <v>204</v>
      </c>
      <c r="L985" t="s">
        <v>35</v>
      </c>
      <c r="M985" t="s">
        <v>36</v>
      </c>
      <c r="N985" s="8">
        <v>45797</v>
      </c>
      <c r="O985" s="8"/>
      <c r="P985" s="8"/>
      <c r="Q985" t="s">
        <v>64</v>
      </c>
      <c r="AC985" t="s">
        <v>64</v>
      </c>
      <c r="AD985" t="s">
        <v>42</v>
      </c>
    </row>
    <row r="986" spans="7:30" x14ac:dyDescent="0.25">
      <c r="G986" t="s">
        <v>1475</v>
      </c>
      <c r="H986" t="s">
        <v>1879</v>
      </c>
      <c r="I986" t="s">
        <v>1699</v>
      </c>
      <c r="K986" t="s">
        <v>204</v>
      </c>
      <c r="L986" t="s">
        <v>35</v>
      </c>
      <c r="M986" t="s">
        <v>36</v>
      </c>
      <c r="N986" s="8">
        <v>45797</v>
      </c>
      <c r="O986" s="8"/>
      <c r="P986" s="8"/>
      <c r="Q986" t="s">
        <v>64</v>
      </c>
      <c r="AC986" t="s">
        <v>64</v>
      </c>
      <c r="AD986" t="s">
        <v>42</v>
      </c>
    </row>
    <row r="987" spans="7:30" x14ac:dyDescent="0.25">
      <c r="G987" t="s">
        <v>1475</v>
      </c>
      <c r="H987" t="s">
        <v>1879</v>
      </c>
      <c r="I987" t="s">
        <v>1700</v>
      </c>
      <c r="K987" t="s">
        <v>204</v>
      </c>
      <c r="L987" t="s">
        <v>35</v>
      </c>
      <c r="M987" t="s">
        <v>36</v>
      </c>
      <c r="N987" s="8">
        <v>45797</v>
      </c>
      <c r="O987" s="8"/>
      <c r="P987" s="8"/>
      <c r="Q987" t="s">
        <v>64</v>
      </c>
      <c r="R987" t="s">
        <v>419</v>
      </c>
      <c r="S987" t="s">
        <v>1701</v>
      </c>
      <c r="T987" t="s">
        <v>1702</v>
      </c>
      <c r="W987" t="s">
        <v>87</v>
      </c>
      <c r="AC987" t="s">
        <v>64</v>
      </c>
      <c r="AD987" t="s">
        <v>42</v>
      </c>
    </row>
    <row r="988" spans="7:30" x14ac:dyDescent="0.25">
      <c r="G988" t="s">
        <v>1475</v>
      </c>
      <c r="H988" t="s">
        <v>1879</v>
      </c>
      <c r="I988" t="s">
        <v>1703</v>
      </c>
      <c r="K988" t="s">
        <v>204</v>
      </c>
      <c r="L988" t="s">
        <v>35</v>
      </c>
      <c r="M988" t="s">
        <v>36</v>
      </c>
      <c r="N988" s="8">
        <v>45797</v>
      </c>
      <c r="O988" s="8"/>
      <c r="P988" s="8"/>
      <c r="Q988" t="s">
        <v>64</v>
      </c>
      <c r="R988" t="s">
        <v>419</v>
      </c>
      <c r="S988" t="s">
        <v>1704</v>
      </c>
      <c r="T988" t="s">
        <v>1705</v>
      </c>
      <c r="W988" t="s">
        <v>87</v>
      </c>
      <c r="AC988" t="s">
        <v>64</v>
      </c>
      <c r="AD988" t="s">
        <v>42</v>
      </c>
    </row>
    <row r="989" spans="7:30" x14ac:dyDescent="0.25">
      <c r="G989" t="s">
        <v>1475</v>
      </c>
      <c r="H989" t="s">
        <v>1879</v>
      </c>
      <c r="I989" t="s">
        <v>1706</v>
      </c>
      <c r="K989" t="s">
        <v>204</v>
      </c>
      <c r="L989" t="s">
        <v>35</v>
      </c>
      <c r="M989" t="s">
        <v>36</v>
      </c>
      <c r="N989" s="8">
        <v>45797</v>
      </c>
      <c r="O989" s="8"/>
      <c r="P989" s="8"/>
      <c r="Q989" t="s">
        <v>64</v>
      </c>
      <c r="AC989" t="s">
        <v>64</v>
      </c>
      <c r="AD989" t="s">
        <v>42</v>
      </c>
    </row>
    <row r="990" spans="7:30" x14ac:dyDescent="0.25">
      <c r="G990" t="s">
        <v>1475</v>
      </c>
      <c r="H990" t="s">
        <v>1879</v>
      </c>
      <c r="I990" t="s">
        <v>1707</v>
      </c>
      <c r="K990" t="s">
        <v>204</v>
      </c>
      <c r="L990" t="s">
        <v>35</v>
      </c>
      <c r="M990" t="s">
        <v>36</v>
      </c>
      <c r="N990" s="8">
        <v>45797</v>
      </c>
      <c r="O990" s="8"/>
      <c r="P990" s="8"/>
      <c r="Q990" t="s">
        <v>64</v>
      </c>
      <c r="AC990" t="s">
        <v>64</v>
      </c>
      <c r="AD990" t="s">
        <v>42</v>
      </c>
    </row>
    <row r="991" spans="7:30" x14ac:dyDescent="0.25">
      <c r="G991" t="s">
        <v>1475</v>
      </c>
      <c r="H991" t="s">
        <v>1879</v>
      </c>
      <c r="I991" t="s">
        <v>1708</v>
      </c>
      <c r="K991" t="s">
        <v>204</v>
      </c>
      <c r="L991" t="s">
        <v>35</v>
      </c>
      <c r="M991" t="s">
        <v>36</v>
      </c>
      <c r="N991" s="8">
        <v>45797</v>
      </c>
      <c r="O991" s="8"/>
      <c r="P991" s="8"/>
      <c r="Q991" t="s">
        <v>64</v>
      </c>
      <c r="AC991" t="s">
        <v>64</v>
      </c>
      <c r="AD991" t="s">
        <v>42</v>
      </c>
    </row>
    <row r="992" spans="7:30" x14ac:dyDescent="0.25">
      <c r="G992" t="s">
        <v>1475</v>
      </c>
      <c r="H992" t="s">
        <v>1879</v>
      </c>
      <c r="I992" t="s">
        <v>1709</v>
      </c>
      <c r="K992" t="s">
        <v>204</v>
      </c>
      <c r="L992" t="s">
        <v>35</v>
      </c>
      <c r="M992" t="s">
        <v>36</v>
      </c>
      <c r="N992" s="8">
        <v>45797</v>
      </c>
      <c r="O992" s="8"/>
      <c r="P992" s="8"/>
      <c r="Q992" t="s">
        <v>64</v>
      </c>
      <c r="AC992" t="s">
        <v>64</v>
      </c>
      <c r="AD992" t="s">
        <v>42</v>
      </c>
    </row>
    <row r="993" spans="7:30" x14ac:dyDescent="0.25">
      <c r="G993" t="s">
        <v>1475</v>
      </c>
      <c r="H993" t="s">
        <v>1879</v>
      </c>
      <c r="I993" t="s">
        <v>1710</v>
      </c>
      <c r="K993" t="s">
        <v>204</v>
      </c>
      <c r="L993" t="s">
        <v>35</v>
      </c>
      <c r="M993" t="s">
        <v>36</v>
      </c>
      <c r="N993" s="8">
        <v>45797</v>
      </c>
      <c r="O993" s="8"/>
      <c r="P993" s="8"/>
      <c r="Q993" t="s">
        <v>64</v>
      </c>
      <c r="AC993" t="s">
        <v>64</v>
      </c>
      <c r="AD993" t="s">
        <v>42</v>
      </c>
    </row>
    <row r="994" spans="7:30" x14ac:dyDescent="0.25">
      <c r="G994" t="s">
        <v>1475</v>
      </c>
      <c r="H994" t="s">
        <v>1879</v>
      </c>
      <c r="I994" t="s">
        <v>1711</v>
      </c>
      <c r="K994" t="s">
        <v>204</v>
      </c>
      <c r="L994" t="s">
        <v>35</v>
      </c>
      <c r="M994" t="s">
        <v>36</v>
      </c>
      <c r="N994" s="8">
        <v>45797</v>
      </c>
      <c r="O994" s="8"/>
      <c r="P994" s="8"/>
      <c r="Q994" t="s">
        <v>64</v>
      </c>
      <c r="AC994" t="s">
        <v>64</v>
      </c>
      <c r="AD994" t="s">
        <v>42</v>
      </c>
    </row>
    <row r="995" spans="7:30" x14ac:dyDescent="0.25">
      <c r="G995" t="s">
        <v>1475</v>
      </c>
      <c r="H995" t="s">
        <v>1879</v>
      </c>
      <c r="I995" t="s">
        <v>1712</v>
      </c>
      <c r="K995" t="s">
        <v>204</v>
      </c>
      <c r="L995" t="s">
        <v>35</v>
      </c>
      <c r="M995" t="s">
        <v>36</v>
      </c>
      <c r="N995" s="8">
        <v>45797</v>
      </c>
      <c r="O995" s="8"/>
      <c r="P995" s="8"/>
      <c r="Q995" t="s">
        <v>64</v>
      </c>
      <c r="R995" t="s">
        <v>419</v>
      </c>
      <c r="S995" t="s">
        <v>1713</v>
      </c>
      <c r="T995" t="s">
        <v>1714</v>
      </c>
      <c r="W995" t="s">
        <v>87</v>
      </c>
      <c r="AC995" t="s">
        <v>64</v>
      </c>
      <c r="AD995" t="s">
        <v>42</v>
      </c>
    </row>
    <row r="996" spans="7:30" x14ac:dyDescent="0.25">
      <c r="G996" t="s">
        <v>1475</v>
      </c>
      <c r="H996" t="s">
        <v>1879</v>
      </c>
      <c r="I996" t="s">
        <v>1715</v>
      </c>
      <c r="K996" t="s">
        <v>204</v>
      </c>
      <c r="L996" t="s">
        <v>35</v>
      </c>
      <c r="M996" t="s">
        <v>36</v>
      </c>
      <c r="N996" s="8">
        <v>45797</v>
      </c>
      <c r="O996" s="8"/>
      <c r="P996" s="8"/>
      <c r="Q996" t="s">
        <v>64</v>
      </c>
      <c r="R996" t="s">
        <v>419</v>
      </c>
      <c r="S996" t="s">
        <v>1713</v>
      </c>
      <c r="T996" t="s">
        <v>1716</v>
      </c>
      <c r="W996" t="s">
        <v>87</v>
      </c>
      <c r="AC996" t="s">
        <v>64</v>
      </c>
      <c r="AD996" t="s">
        <v>42</v>
      </c>
    </row>
    <row r="997" spans="7:30" x14ac:dyDescent="0.25">
      <c r="G997" t="s">
        <v>1475</v>
      </c>
      <c r="H997" t="s">
        <v>1879</v>
      </c>
      <c r="I997" t="s">
        <v>1717</v>
      </c>
      <c r="K997" t="s">
        <v>204</v>
      </c>
      <c r="L997" t="s">
        <v>35</v>
      </c>
      <c r="M997" t="s">
        <v>36</v>
      </c>
      <c r="N997" s="8">
        <v>45797</v>
      </c>
      <c r="O997" s="8"/>
      <c r="P997" s="8"/>
      <c r="Q997" t="s">
        <v>64</v>
      </c>
      <c r="AC997" t="s">
        <v>64</v>
      </c>
      <c r="AD997" t="s">
        <v>42</v>
      </c>
    </row>
    <row r="998" spans="7:30" x14ac:dyDescent="0.25">
      <c r="G998" t="s">
        <v>1475</v>
      </c>
      <c r="H998" t="s">
        <v>1879</v>
      </c>
      <c r="I998" t="s">
        <v>1718</v>
      </c>
      <c r="K998" t="s">
        <v>204</v>
      </c>
      <c r="L998" t="s">
        <v>35</v>
      </c>
      <c r="M998" t="s">
        <v>36</v>
      </c>
      <c r="N998" s="8">
        <v>45797</v>
      </c>
      <c r="O998" s="8"/>
      <c r="P998" s="8"/>
      <c r="Q998" t="s">
        <v>64</v>
      </c>
      <c r="AC998" t="s">
        <v>64</v>
      </c>
      <c r="AD998" t="s">
        <v>42</v>
      </c>
    </row>
    <row r="999" spans="7:30" x14ac:dyDescent="0.25">
      <c r="G999" t="s">
        <v>1475</v>
      </c>
      <c r="H999" t="s">
        <v>1879</v>
      </c>
      <c r="I999" t="s">
        <v>1719</v>
      </c>
      <c r="K999" t="s">
        <v>204</v>
      </c>
      <c r="L999" t="s">
        <v>35</v>
      </c>
      <c r="M999" t="s">
        <v>36</v>
      </c>
      <c r="N999" s="8">
        <v>45797</v>
      </c>
      <c r="O999" s="8"/>
      <c r="P999" s="8"/>
      <c r="Q999" t="s">
        <v>64</v>
      </c>
      <c r="AC999" t="s">
        <v>64</v>
      </c>
      <c r="AD999" t="s">
        <v>42</v>
      </c>
    </row>
    <row r="1000" spans="7:30" x14ac:dyDescent="0.25">
      <c r="G1000" t="s">
        <v>1475</v>
      </c>
      <c r="H1000" t="s">
        <v>1879</v>
      </c>
      <c r="I1000" t="s">
        <v>1720</v>
      </c>
      <c r="K1000" t="s">
        <v>204</v>
      </c>
      <c r="L1000" t="s">
        <v>35</v>
      </c>
      <c r="M1000" t="s">
        <v>36</v>
      </c>
      <c r="N1000" s="8">
        <v>45797</v>
      </c>
      <c r="O1000" s="8"/>
      <c r="P1000" s="8"/>
      <c r="Q1000" t="s">
        <v>64</v>
      </c>
      <c r="AC1000" t="s">
        <v>64</v>
      </c>
      <c r="AD1000" t="s">
        <v>42</v>
      </c>
    </row>
    <row r="1001" spans="7:30" x14ac:dyDescent="0.25">
      <c r="G1001" t="s">
        <v>1475</v>
      </c>
      <c r="H1001" t="s">
        <v>1879</v>
      </c>
      <c r="I1001" t="s">
        <v>1721</v>
      </c>
      <c r="K1001" t="s">
        <v>204</v>
      </c>
      <c r="L1001" t="s">
        <v>35</v>
      </c>
      <c r="M1001" t="s">
        <v>36</v>
      </c>
      <c r="N1001" s="8">
        <v>45797</v>
      </c>
      <c r="O1001" s="8"/>
      <c r="P1001" s="8"/>
      <c r="Q1001" t="s">
        <v>64</v>
      </c>
      <c r="AC1001" t="s">
        <v>64</v>
      </c>
      <c r="AD1001" t="s">
        <v>42</v>
      </c>
    </row>
    <row r="1002" spans="7:30" x14ac:dyDescent="0.25">
      <c r="G1002" t="s">
        <v>1475</v>
      </c>
      <c r="H1002" t="s">
        <v>1879</v>
      </c>
      <c r="I1002" t="s">
        <v>1722</v>
      </c>
      <c r="K1002" t="s">
        <v>204</v>
      </c>
      <c r="L1002" t="s">
        <v>35</v>
      </c>
      <c r="M1002" t="s">
        <v>36</v>
      </c>
      <c r="N1002" s="8">
        <v>45797</v>
      </c>
      <c r="O1002" s="8"/>
      <c r="P1002" s="8"/>
      <c r="Q1002" t="s">
        <v>64</v>
      </c>
      <c r="AC1002" t="s">
        <v>64</v>
      </c>
      <c r="AD1002" t="s">
        <v>42</v>
      </c>
    </row>
    <row r="1003" spans="7:30" x14ac:dyDescent="0.25">
      <c r="G1003" t="s">
        <v>1475</v>
      </c>
      <c r="H1003" t="s">
        <v>1879</v>
      </c>
      <c r="I1003" t="s">
        <v>1723</v>
      </c>
      <c r="K1003" t="s">
        <v>204</v>
      </c>
      <c r="L1003" t="s">
        <v>35</v>
      </c>
      <c r="M1003" t="s">
        <v>36</v>
      </c>
      <c r="N1003" s="8">
        <v>45797</v>
      </c>
      <c r="O1003" s="8"/>
      <c r="P1003" s="8"/>
      <c r="Q1003" t="s">
        <v>64</v>
      </c>
      <c r="AC1003" t="s">
        <v>64</v>
      </c>
      <c r="AD1003" t="s">
        <v>42</v>
      </c>
    </row>
    <row r="1004" spans="7:30" x14ac:dyDescent="0.25">
      <c r="G1004" t="s">
        <v>1475</v>
      </c>
      <c r="H1004" t="s">
        <v>1879</v>
      </c>
      <c r="I1004" t="s">
        <v>1725</v>
      </c>
      <c r="K1004" t="s">
        <v>204</v>
      </c>
      <c r="L1004" t="s">
        <v>35</v>
      </c>
      <c r="M1004" t="s">
        <v>36</v>
      </c>
      <c r="N1004" s="8">
        <v>45797</v>
      </c>
      <c r="O1004" s="8"/>
      <c r="P1004" s="8"/>
      <c r="Q1004" t="s">
        <v>64</v>
      </c>
      <c r="AC1004" t="s">
        <v>64</v>
      </c>
      <c r="AD1004" t="s">
        <v>42</v>
      </c>
    </row>
    <row r="1005" spans="7:30" x14ac:dyDescent="0.25">
      <c r="G1005" t="s">
        <v>1475</v>
      </c>
      <c r="H1005" t="s">
        <v>1879</v>
      </c>
      <c r="I1005" t="s">
        <v>1726</v>
      </c>
      <c r="K1005" t="s">
        <v>204</v>
      </c>
      <c r="L1005" t="s">
        <v>35</v>
      </c>
      <c r="M1005" t="s">
        <v>36</v>
      </c>
      <c r="N1005" s="8">
        <v>45797</v>
      </c>
      <c r="O1005" s="8"/>
      <c r="P1005" s="8"/>
      <c r="Q1005" t="s">
        <v>64</v>
      </c>
      <c r="AC1005" t="s">
        <v>64</v>
      </c>
      <c r="AD1005" t="s">
        <v>42</v>
      </c>
    </row>
    <row r="1006" spans="7:30" x14ac:dyDescent="0.25">
      <c r="G1006" t="s">
        <v>1475</v>
      </c>
      <c r="H1006" t="s">
        <v>1879</v>
      </c>
      <c r="I1006" t="s">
        <v>1727</v>
      </c>
      <c r="K1006" t="s">
        <v>204</v>
      </c>
      <c r="L1006" t="s">
        <v>35</v>
      </c>
      <c r="M1006" t="s">
        <v>36</v>
      </c>
      <c r="N1006" s="8">
        <v>45797</v>
      </c>
      <c r="O1006" s="8"/>
      <c r="P1006" s="8"/>
      <c r="Q1006" t="s">
        <v>64</v>
      </c>
      <c r="AC1006" t="s">
        <v>64</v>
      </c>
      <c r="AD1006" t="s">
        <v>42</v>
      </c>
    </row>
    <row r="1007" spans="7:30" x14ac:dyDescent="0.25">
      <c r="G1007" t="s">
        <v>1475</v>
      </c>
      <c r="H1007" t="s">
        <v>1879</v>
      </c>
      <c r="I1007" t="s">
        <v>1728</v>
      </c>
      <c r="K1007" t="s">
        <v>204</v>
      </c>
      <c r="L1007" t="s">
        <v>35</v>
      </c>
      <c r="M1007" t="s">
        <v>36</v>
      </c>
      <c r="N1007" s="8">
        <v>45797</v>
      </c>
      <c r="O1007" s="8"/>
      <c r="P1007" s="8"/>
      <c r="Q1007" t="s">
        <v>64</v>
      </c>
      <c r="AC1007" t="s">
        <v>64</v>
      </c>
      <c r="AD1007" t="s">
        <v>42</v>
      </c>
    </row>
    <row r="1008" spans="7:30" x14ac:dyDescent="0.25">
      <c r="G1008" t="s">
        <v>1475</v>
      </c>
      <c r="H1008" t="s">
        <v>1879</v>
      </c>
      <c r="I1008" t="s">
        <v>1729</v>
      </c>
      <c r="K1008" t="s">
        <v>204</v>
      </c>
      <c r="L1008" t="s">
        <v>35</v>
      </c>
      <c r="M1008" t="s">
        <v>36</v>
      </c>
      <c r="N1008" s="8">
        <v>45797</v>
      </c>
      <c r="O1008" s="8"/>
      <c r="P1008" s="8"/>
      <c r="Q1008" t="s">
        <v>64</v>
      </c>
      <c r="AC1008" t="s">
        <v>64</v>
      </c>
      <c r="AD1008" t="s">
        <v>42</v>
      </c>
    </row>
    <row r="1009" spans="7:30" x14ac:dyDescent="0.25">
      <c r="G1009" t="s">
        <v>1475</v>
      </c>
      <c r="H1009" t="s">
        <v>1879</v>
      </c>
      <c r="I1009" t="s">
        <v>1730</v>
      </c>
      <c r="K1009" t="s">
        <v>204</v>
      </c>
      <c r="L1009" t="s">
        <v>35</v>
      </c>
      <c r="M1009" t="s">
        <v>36</v>
      </c>
      <c r="N1009" s="8">
        <v>45797</v>
      </c>
      <c r="O1009" s="8"/>
      <c r="P1009" s="8"/>
      <c r="Q1009" t="s">
        <v>64</v>
      </c>
      <c r="AC1009" t="s">
        <v>64</v>
      </c>
      <c r="AD1009" t="s">
        <v>42</v>
      </c>
    </row>
    <row r="1010" spans="7:30" x14ac:dyDescent="0.25">
      <c r="G1010" t="s">
        <v>1475</v>
      </c>
      <c r="H1010" t="s">
        <v>1879</v>
      </c>
      <c r="I1010" t="s">
        <v>1731</v>
      </c>
      <c r="K1010" t="s">
        <v>204</v>
      </c>
      <c r="L1010" t="s">
        <v>35</v>
      </c>
      <c r="M1010" t="s">
        <v>36</v>
      </c>
      <c r="N1010" s="8">
        <v>45797</v>
      </c>
      <c r="O1010" s="8"/>
      <c r="P1010" s="8"/>
      <c r="Q1010" t="s">
        <v>64</v>
      </c>
      <c r="AC1010" t="s">
        <v>64</v>
      </c>
      <c r="AD1010" t="s">
        <v>42</v>
      </c>
    </row>
    <row r="1011" spans="7:30" x14ac:dyDescent="0.25">
      <c r="G1011" t="s">
        <v>1475</v>
      </c>
      <c r="H1011" t="s">
        <v>1879</v>
      </c>
      <c r="I1011" t="s">
        <v>1732</v>
      </c>
      <c r="K1011" t="s">
        <v>204</v>
      </c>
      <c r="L1011" t="s">
        <v>35</v>
      </c>
      <c r="M1011" t="s">
        <v>36</v>
      </c>
      <c r="N1011" s="8">
        <v>45797</v>
      </c>
      <c r="O1011" s="8"/>
      <c r="P1011" s="8"/>
      <c r="Q1011" t="s">
        <v>64</v>
      </c>
      <c r="AC1011" t="s">
        <v>64</v>
      </c>
      <c r="AD1011" t="s">
        <v>42</v>
      </c>
    </row>
    <row r="1012" spans="7:30" x14ac:dyDescent="0.25">
      <c r="G1012" t="s">
        <v>1475</v>
      </c>
      <c r="H1012" t="s">
        <v>1879</v>
      </c>
      <c r="I1012" t="s">
        <v>1733</v>
      </c>
      <c r="K1012" t="s">
        <v>204</v>
      </c>
      <c r="L1012" t="s">
        <v>35</v>
      </c>
      <c r="M1012" t="s">
        <v>36</v>
      </c>
      <c r="N1012" s="8">
        <v>45797</v>
      </c>
      <c r="O1012" s="8"/>
      <c r="P1012" s="8"/>
      <c r="Q1012" t="s">
        <v>64</v>
      </c>
      <c r="AC1012" t="s">
        <v>64</v>
      </c>
      <c r="AD1012" t="s">
        <v>42</v>
      </c>
    </row>
    <row r="1013" spans="7:30" x14ac:dyDescent="0.25">
      <c r="G1013" t="s">
        <v>1475</v>
      </c>
      <c r="H1013" t="s">
        <v>1879</v>
      </c>
      <c r="I1013" t="s">
        <v>1734</v>
      </c>
      <c r="K1013" t="s">
        <v>204</v>
      </c>
      <c r="L1013" t="s">
        <v>35</v>
      </c>
      <c r="M1013" t="s">
        <v>36</v>
      </c>
      <c r="N1013" s="8">
        <v>45797</v>
      </c>
      <c r="O1013" s="8"/>
      <c r="P1013" s="8"/>
      <c r="Q1013" t="s">
        <v>64</v>
      </c>
      <c r="AC1013" t="s">
        <v>64</v>
      </c>
      <c r="AD1013" t="s">
        <v>42</v>
      </c>
    </row>
    <row r="1014" spans="7:30" x14ac:dyDescent="0.25">
      <c r="G1014" t="s">
        <v>1475</v>
      </c>
      <c r="H1014" t="s">
        <v>1879</v>
      </c>
      <c r="I1014" t="s">
        <v>1735</v>
      </c>
      <c r="K1014" t="s">
        <v>204</v>
      </c>
      <c r="L1014" t="s">
        <v>35</v>
      </c>
      <c r="M1014" t="s">
        <v>36</v>
      </c>
      <c r="N1014" s="8">
        <v>45797</v>
      </c>
      <c r="O1014" s="8"/>
      <c r="P1014" s="8"/>
      <c r="Q1014" t="s">
        <v>64</v>
      </c>
      <c r="AC1014" t="s">
        <v>64</v>
      </c>
      <c r="AD1014" t="s">
        <v>42</v>
      </c>
    </row>
    <row r="1015" spans="7:30" x14ac:dyDescent="0.25">
      <c r="G1015" t="s">
        <v>1475</v>
      </c>
      <c r="H1015" t="s">
        <v>1879</v>
      </c>
      <c r="I1015" t="s">
        <v>1736</v>
      </c>
      <c r="K1015" t="s">
        <v>204</v>
      </c>
      <c r="L1015" t="s">
        <v>35</v>
      </c>
      <c r="M1015" t="s">
        <v>36</v>
      </c>
      <c r="N1015" s="8">
        <v>45797</v>
      </c>
      <c r="O1015" s="8"/>
      <c r="P1015" s="8"/>
      <c r="Q1015" t="s">
        <v>64</v>
      </c>
      <c r="AC1015" t="s">
        <v>64</v>
      </c>
      <c r="AD1015" t="s">
        <v>42</v>
      </c>
    </row>
    <row r="1016" spans="7:30" x14ac:dyDescent="0.25">
      <c r="G1016" t="s">
        <v>1475</v>
      </c>
      <c r="H1016" t="s">
        <v>1879</v>
      </c>
      <c r="I1016" t="s">
        <v>1737</v>
      </c>
      <c r="K1016" t="s">
        <v>204</v>
      </c>
      <c r="L1016" t="s">
        <v>35</v>
      </c>
      <c r="M1016" t="s">
        <v>36</v>
      </c>
      <c r="N1016" s="8">
        <v>45797</v>
      </c>
      <c r="O1016" s="8"/>
      <c r="P1016" s="8"/>
      <c r="Q1016" t="s">
        <v>64</v>
      </c>
      <c r="AC1016" t="s">
        <v>64</v>
      </c>
      <c r="AD1016" t="s">
        <v>42</v>
      </c>
    </row>
    <row r="1017" spans="7:30" x14ac:dyDescent="0.25">
      <c r="G1017" t="s">
        <v>1475</v>
      </c>
      <c r="H1017" t="s">
        <v>1879</v>
      </c>
      <c r="I1017" t="s">
        <v>1738</v>
      </c>
      <c r="K1017" t="s">
        <v>204</v>
      </c>
      <c r="L1017" t="s">
        <v>35</v>
      </c>
      <c r="M1017" t="s">
        <v>36</v>
      </c>
      <c r="N1017" s="8">
        <v>45797</v>
      </c>
      <c r="O1017" s="8"/>
      <c r="P1017" s="8"/>
      <c r="Q1017" t="s">
        <v>64</v>
      </c>
      <c r="AC1017" t="s">
        <v>64</v>
      </c>
      <c r="AD1017" t="s">
        <v>42</v>
      </c>
    </row>
    <row r="1018" spans="7:30" x14ac:dyDescent="0.25">
      <c r="G1018" t="s">
        <v>1475</v>
      </c>
      <c r="H1018" t="s">
        <v>1879</v>
      </c>
      <c r="I1018" t="s">
        <v>1739</v>
      </c>
      <c r="K1018" t="s">
        <v>204</v>
      </c>
      <c r="L1018" t="s">
        <v>35</v>
      </c>
      <c r="M1018" t="s">
        <v>36</v>
      </c>
      <c r="N1018" s="8">
        <v>45797</v>
      </c>
      <c r="O1018" s="8"/>
      <c r="P1018" s="8"/>
      <c r="Q1018" t="s">
        <v>64</v>
      </c>
      <c r="AC1018" t="s">
        <v>64</v>
      </c>
      <c r="AD1018" t="s">
        <v>42</v>
      </c>
    </row>
    <row r="1019" spans="7:30" x14ac:dyDescent="0.25">
      <c r="G1019" t="s">
        <v>1475</v>
      </c>
      <c r="H1019" t="s">
        <v>1879</v>
      </c>
      <c r="I1019" t="s">
        <v>1884</v>
      </c>
      <c r="K1019" t="s">
        <v>204</v>
      </c>
      <c r="L1019" t="s">
        <v>35</v>
      </c>
      <c r="M1019" t="s">
        <v>36</v>
      </c>
      <c r="N1019" s="8">
        <v>45797</v>
      </c>
      <c r="O1019" s="8"/>
      <c r="P1019" s="8"/>
      <c r="Q1019" t="s">
        <v>64</v>
      </c>
      <c r="R1019" t="s">
        <v>419</v>
      </c>
      <c r="S1019" t="s">
        <v>1885</v>
      </c>
      <c r="T1019" t="s">
        <v>1886</v>
      </c>
      <c r="W1019" t="s">
        <v>40</v>
      </c>
      <c r="AC1019" t="s">
        <v>64</v>
      </c>
      <c r="AD1019" t="s">
        <v>42</v>
      </c>
    </row>
    <row r="1020" spans="7:30" x14ac:dyDescent="0.25">
      <c r="G1020" t="s">
        <v>1475</v>
      </c>
      <c r="H1020" t="s">
        <v>1879</v>
      </c>
      <c r="I1020" t="s">
        <v>1887</v>
      </c>
      <c r="K1020" t="s">
        <v>204</v>
      </c>
      <c r="L1020" t="s">
        <v>35</v>
      </c>
      <c r="M1020" t="s">
        <v>36</v>
      </c>
      <c r="N1020" s="8">
        <v>45797</v>
      </c>
      <c r="O1020" s="8"/>
      <c r="P1020" s="8"/>
      <c r="Q1020" t="s">
        <v>64</v>
      </c>
      <c r="R1020" t="s">
        <v>419</v>
      </c>
      <c r="S1020" t="s">
        <v>1888</v>
      </c>
      <c r="T1020" t="s">
        <v>1889</v>
      </c>
      <c r="W1020" t="s">
        <v>40</v>
      </c>
      <c r="AC1020" t="s">
        <v>64</v>
      </c>
      <c r="AD1020" t="s">
        <v>42</v>
      </c>
    </row>
    <row r="1021" spans="7:30" x14ac:dyDescent="0.25">
      <c r="G1021" t="s">
        <v>1475</v>
      </c>
      <c r="H1021" t="s">
        <v>1879</v>
      </c>
      <c r="I1021" t="s">
        <v>1890</v>
      </c>
      <c r="K1021" t="s">
        <v>204</v>
      </c>
      <c r="L1021" t="s">
        <v>35</v>
      </c>
      <c r="M1021" t="s">
        <v>36</v>
      </c>
      <c r="N1021" s="8">
        <v>45797</v>
      </c>
      <c r="O1021" s="8"/>
      <c r="P1021" s="8"/>
      <c r="Q1021" t="s">
        <v>64</v>
      </c>
      <c r="AC1021" t="s">
        <v>64</v>
      </c>
      <c r="AD1021" t="s">
        <v>42</v>
      </c>
    </row>
    <row r="1022" spans="7:30" x14ac:dyDescent="0.25">
      <c r="G1022" t="s">
        <v>1475</v>
      </c>
      <c r="H1022" t="s">
        <v>1879</v>
      </c>
      <c r="I1022" t="s">
        <v>1891</v>
      </c>
      <c r="K1022" t="s">
        <v>204</v>
      </c>
      <c r="L1022" t="s">
        <v>35</v>
      </c>
      <c r="M1022" t="s">
        <v>36</v>
      </c>
      <c r="N1022" s="8">
        <v>45797</v>
      </c>
      <c r="O1022" s="8"/>
      <c r="P1022" s="8"/>
      <c r="Q1022" t="s">
        <v>64</v>
      </c>
      <c r="AC1022" t="s">
        <v>64</v>
      </c>
      <c r="AD1022" t="s">
        <v>42</v>
      </c>
    </row>
    <row r="1023" spans="7:30" x14ac:dyDescent="0.25">
      <c r="G1023" t="s">
        <v>1475</v>
      </c>
      <c r="H1023" t="s">
        <v>1879</v>
      </c>
      <c r="I1023" t="s">
        <v>1740</v>
      </c>
      <c r="K1023" t="s">
        <v>204</v>
      </c>
      <c r="L1023" t="s">
        <v>35</v>
      </c>
      <c r="M1023" t="s">
        <v>36</v>
      </c>
      <c r="N1023" s="8">
        <v>45797</v>
      </c>
      <c r="O1023" s="8"/>
      <c r="P1023" s="8"/>
      <c r="Q1023" t="s">
        <v>64</v>
      </c>
      <c r="AC1023" t="s">
        <v>64</v>
      </c>
      <c r="AD1023" t="s">
        <v>42</v>
      </c>
    </row>
    <row r="1024" spans="7:30" x14ac:dyDescent="0.25">
      <c r="G1024" t="s">
        <v>1475</v>
      </c>
      <c r="H1024" t="s">
        <v>1879</v>
      </c>
      <c r="I1024" t="s">
        <v>1741</v>
      </c>
      <c r="K1024" t="s">
        <v>204</v>
      </c>
      <c r="L1024" t="s">
        <v>35</v>
      </c>
      <c r="M1024" t="s">
        <v>36</v>
      </c>
      <c r="N1024" s="8">
        <v>45797</v>
      </c>
      <c r="O1024" s="8"/>
      <c r="P1024" s="8"/>
      <c r="Q1024" t="s">
        <v>64</v>
      </c>
      <c r="AC1024" t="s">
        <v>64</v>
      </c>
      <c r="AD1024" t="s">
        <v>42</v>
      </c>
    </row>
    <row r="1025" spans="7:30" x14ac:dyDescent="0.25">
      <c r="G1025" t="s">
        <v>1475</v>
      </c>
      <c r="H1025" t="s">
        <v>1879</v>
      </c>
      <c r="I1025" t="s">
        <v>1742</v>
      </c>
      <c r="K1025" t="s">
        <v>204</v>
      </c>
      <c r="L1025" t="s">
        <v>35</v>
      </c>
      <c r="M1025" t="s">
        <v>36</v>
      </c>
      <c r="N1025" s="8">
        <v>45797</v>
      </c>
      <c r="O1025" s="8"/>
      <c r="P1025" s="8"/>
      <c r="Q1025" t="s">
        <v>64</v>
      </c>
      <c r="R1025" t="s">
        <v>260</v>
      </c>
      <c r="AC1025" t="s">
        <v>64</v>
      </c>
      <c r="AD1025" t="s">
        <v>42</v>
      </c>
    </row>
    <row r="1026" spans="7:30" x14ac:dyDescent="0.25">
      <c r="G1026" t="s">
        <v>1475</v>
      </c>
      <c r="H1026" t="s">
        <v>1879</v>
      </c>
      <c r="I1026" t="s">
        <v>1743</v>
      </c>
      <c r="K1026" t="s">
        <v>204</v>
      </c>
      <c r="L1026" t="s">
        <v>35</v>
      </c>
      <c r="M1026" t="s">
        <v>36</v>
      </c>
      <c r="N1026" s="8">
        <v>45797</v>
      </c>
      <c r="O1026" s="8"/>
      <c r="P1026" s="8"/>
      <c r="Q1026" t="s">
        <v>64</v>
      </c>
      <c r="R1026" t="s">
        <v>260</v>
      </c>
      <c r="AC1026" t="s">
        <v>64</v>
      </c>
      <c r="AD1026" t="s">
        <v>42</v>
      </c>
    </row>
    <row r="1027" spans="7:30" x14ac:dyDescent="0.25">
      <c r="G1027" t="s">
        <v>1475</v>
      </c>
      <c r="H1027" t="s">
        <v>1879</v>
      </c>
      <c r="I1027" t="s">
        <v>1744</v>
      </c>
      <c r="K1027" t="s">
        <v>204</v>
      </c>
      <c r="L1027" t="s">
        <v>35</v>
      </c>
      <c r="M1027" t="s">
        <v>36</v>
      </c>
      <c r="N1027" s="8">
        <v>45797</v>
      </c>
      <c r="O1027" s="8"/>
      <c r="P1027" s="8"/>
      <c r="Q1027" t="s">
        <v>64</v>
      </c>
      <c r="AC1027" t="s">
        <v>64</v>
      </c>
      <c r="AD1027" t="s">
        <v>42</v>
      </c>
    </row>
    <row r="1028" spans="7:30" x14ac:dyDescent="0.25">
      <c r="G1028" t="s">
        <v>1475</v>
      </c>
      <c r="H1028" t="s">
        <v>1879</v>
      </c>
      <c r="I1028" t="s">
        <v>1745</v>
      </c>
      <c r="K1028" t="s">
        <v>204</v>
      </c>
      <c r="L1028" t="s">
        <v>35</v>
      </c>
      <c r="M1028" t="s">
        <v>36</v>
      </c>
      <c r="N1028" s="8">
        <v>45797</v>
      </c>
      <c r="O1028" s="8"/>
      <c r="P1028" s="8"/>
      <c r="Q1028" t="s">
        <v>64</v>
      </c>
      <c r="AC1028" t="s">
        <v>64</v>
      </c>
      <c r="AD1028" t="s">
        <v>42</v>
      </c>
    </row>
    <row r="1029" spans="7:30" x14ac:dyDescent="0.25">
      <c r="G1029" t="s">
        <v>1475</v>
      </c>
      <c r="H1029" t="s">
        <v>1879</v>
      </c>
      <c r="I1029" t="s">
        <v>1746</v>
      </c>
      <c r="K1029" t="s">
        <v>204</v>
      </c>
      <c r="L1029" t="s">
        <v>35</v>
      </c>
      <c r="M1029" t="s">
        <v>36</v>
      </c>
      <c r="N1029" s="8">
        <v>45797</v>
      </c>
      <c r="O1029" s="8"/>
      <c r="P1029" s="8"/>
      <c r="Q1029" t="s">
        <v>64</v>
      </c>
      <c r="AC1029" t="s">
        <v>64</v>
      </c>
      <c r="AD1029" t="s">
        <v>42</v>
      </c>
    </row>
    <row r="1030" spans="7:30" x14ac:dyDescent="0.25">
      <c r="G1030" t="s">
        <v>1475</v>
      </c>
      <c r="H1030" t="s">
        <v>1879</v>
      </c>
      <c r="I1030" t="s">
        <v>1747</v>
      </c>
      <c r="K1030" t="s">
        <v>204</v>
      </c>
      <c r="L1030" t="s">
        <v>35</v>
      </c>
      <c r="M1030" t="s">
        <v>36</v>
      </c>
      <c r="N1030" s="8">
        <v>45797</v>
      </c>
      <c r="O1030" s="8"/>
      <c r="P1030" s="8"/>
      <c r="Q1030" t="s">
        <v>64</v>
      </c>
      <c r="AC1030" t="s">
        <v>64</v>
      </c>
      <c r="AD1030" t="s">
        <v>42</v>
      </c>
    </row>
    <row r="1031" spans="7:30" x14ac:dyDescent="0.25">
      <c r="G1031" t="s">
        <v>1475</v>
      </c>
      <c r="H1031" t="s">
        <v>1879</v>
      </c>
      <c r="I1031" t="s">
        <v>1748</v>
      </c>
      <c r="K1031" t="s">
        <v>204</v>
      </c>
      <c r="L1031" t="s">
        <v>35</v>
      </c>
      <c r="M1031" t="s">
        <v>36</v>
      </c>
      <c r="N1031" s="8">
        <v>45797</v>
      </c>
      <c r="O1031" s="8"/>
      <c r="P1031" s="8"/>
      <c r="Q1031" t="s">
        <v>64</v>
      </c>
      <c r="AC1031" t="s">
        <v>64</v>
      </c>
      <c r="AD1031" t="s">
        <v>42</v>
      </c>
    </row>
    <row r="1032" spans="7:30" x14ac:dyDescent="0.25">
      <c r="G1032" t="s">
        <v>1475</v>
      </c>
      <c r="H1032" t="s">
        <v>1879</v>
      </c>
      <c r="I1032" t="s">
        <v>1749</v>
      </c>
      <c r="K1032" t="s">
        <v>204</v>
      </c>
      <c r="L1032" t="s">
        <v>35</v>
      </c>
      <c r="M1032" t="s">
        <v>36</v>
      </c>
      <c r="N1032" s="8">
        <v>45797</v>
      </c>
      <c r="O1032" s="8"/>
      <c r="P1032" s="8"/>
      <c r="Q1032" t="s">
        <v>64</v>
      </c>
      <c r="AC1032" t="s">
        <v>64</v>
      </c>
      <c r="AD1032" t="s">
        <v>42</v>
      </c>
    </row>
    <row r="1033" spans="7:30" x14ac:dyDescent="0.25">
      <c r="G1033" t="s">
        <v>1475</v>
      </c>
      <c r="H1033" t="s">
        <v>1879</v>
      </c>
      <c r="I1033" t="s">
        <v>1750</v>
      </c>
      <c r="K1033" t="s">
        <v>204</v>
      </c>
      <c r="L1033" t="s">
        <v>35</v>
      </c>
      <c r="M1033" t="s">
        <v>36</v>
      </c>
      <c r="N1033" s="8">
        <v>45797</v>
      </c>
      <c r="O1033" s="8"/>
      <c r="P1033" s="8"/>
      <c r="Q1033" t="s">
        <v>64</v>
      </c>
      <c r="AC1033" t="s">
        <v>64</v>
      </c>
      <c r="AD1033" t="s">
        <v>42</v>
      </c>
    </row>
    <row r="1034" spans="7:30" x14ac:dyDescent="0.25">
      <c r="G1034" t="s">
        <v>1475</v>
      </c>
      <c r="H1034" t="s">
        <v>1879</v>
      </c>
      <c r="I1034" t="s">
        <v>1751</v>
      </c>
      <c r="K1034" t="s">
        <v>204</v>
      </c>
      <c r="L1034" t="s">
        <v>35</v>
      </c>
      <c r="M1034" t="s">
        <v>36</v>
      </c>
      <c r="N1034" s="8">
        <v>45797</v>
      </c>
      <c r="O1034" s="8"/>
      <c r="P1034" s="8"/>
      <c r="Q1034" t="s">
        <v>64</v>
      </c>
      <c r="AC1034" t="s">
        <v>64</v>
      </c>
      <c r="AD1034" t="s">
        <v>42</v>
      </c>
    </row>
    <row r="1035" spans="7:30" x14ac:dyDescent="0.25">
      <c r="G1035" t="s">
        <v>1475</v>
      </c>
      <c r="H1035" t="s">
        <v>1879</v>
      </c>
      <c r="I1035" t="s">
        <v>1892</v>
      </c>
      <c r="K1035" t="s">
        <v>204</v>
      </c>
      <c r="L1035" t="s">
        <v>35</v>
      </c>
      <c r="M1035" t="s">
        <v>36</v>
      </c>
      <c r="N1035" s="8">
        <v>45797</v>
      </c>
      <c r="O1035" s="8"/>
      <c r="P1035" s="8"/>
      <c r="Q1035" t="s">
        <v>64</v>
      </c>
      <c r="AC1035" t="s">
        <v>64</v>
      </c>
      <c r="AD1035" t="s">
        <v>42</v>
      </c>
    </row>
    <row r="1036" spans="7:30" x14ac:dyDescent="0.25">
      <c r="G1036" t="s">
        <v>1475</v>
      </c>
      <c r="H1036" t="s">
        <v>1879</v>
      </c>
      <c r="I1036" t="s">
        <v>1893</v>
      </c>
      <c r="K1036" t="s">
        <v>204</v>
      </c>
      <c r="L1036" t="s">
        <v>35</v>
      </c>
      <c r="M1036" t="s">
        <v>36</v>
      </c>
      <c r="N1036" s="8">
        <v>45797</v>
      </c>
      <c r="O1036" s="8"/>
      <c r="P1036" s="8"/>
      <c r="Q1036" t="s">
        <v>64</v>
      </c>
      <c r="AC1036" t="s">
        <v>64</v>
      </c>
      <c r="AD1036" t="s">
        <v>42</v>
      </c>
    </row>
    <row r="1037" spans="7:30" x14ac:dyDescent="0.25">
      <c r="G1037" t="s">
        <v>1475</v>
      </c>
      <c r="H1037" t="s">
        <v>1879</v>
      </c>
      <c r="I1037" t="s">
        <v>1752</v>
      </c>
      <c r="K1037" t="s">
        <v>204</v>
      </c>
      <c r="L1037" t="s">
        <v>35</v>
      </c>
      <c r="M1037" t="s">
        <v>36</v>
      </c>
      <c r="N1037" s="8">
        <v>45797</v>
      </c>
      <c r="O1037" s="8"/>
      <c r="P1037" s="8"/>
      <c r="Q1037" t="s">
        <v>64</v>
      </c>
      <c r="AC1037" t="s">
        <v>64</v>
      </c>
      <c r="AD1037" t="s">
        <v>42</v>
      </c>
    </row>
    <row r="1038" spans="7:30" x14ac:dyDescent="0.25">
      <c r="G1038" t="s">
        <v>1475</v>
      </c>
      <c r="H1038" t="s">
        <v>1879</v>
      </c>
      <c r="I1038" t="s">
        <v>1753</v>
      </c>
      <c r="K1038" t="s">
        <v>204</v>
      </c>
      <c r="L1038" t="s">
        <v>35</v>
      </c>
      <c r="M1038" t="s">
        <v>36</v>
      </c>
      <c r="N1038" s="8">
        <v>45797</v>
      </c>
      <c r="O1038" s="8"/>
      <c r="P1038" s="8"/>
      <c r="Q1038" t="s">
        <v>64</v>
      </c>
      <c r="AC1038" t="s">
        <v>64</v>
      </c>
      <c r="AD1038" t="s">
        <v>42</v>
      </c>
    </row>
    <row r="1039" spans="7:30" x14ac:dyDescent="0.25">
      <c r="G1039" t="s">
        <v>1475</v>
      </c>
      <c r="H1039" t="s">
        <v>1879</v>
      </c>
      <c r="I1039" t="s">
        <v>1754</v>
      </c>
      <c r="K1039" t="s">
        <v>204</v>
      </c>
      <c r="L1039" t="s">
        <v>35</v>
      </c>
      <c r="M1039" t="s">
        <v>36</v>
      </c>
      <c r="N1039" s="8">
        <v>45797</v>
      </c>
      <c r="O1039" s="8"/>
      <c r="P1039" s="8"/>
      <c r="Q1039" t="s">
        <v>64</v>
      </c>
      <c r="AC1039" t="s">
        <v>64</v>
      </c>
      <c r="AD1039" t="s">
        <v>42</v>
      </c>
    </row>
    <row r="1040" spans="7:30" x14ac:dyDescent="0.25">
      <c r="G1040" t="s">
        <v>1475</v>
      </c>
      <c r="H1040" t="s">
        <v>1879</v>
      </c>
      <c r="I1040" t="s">
        <v>1755</v>
      </c>
      <c r="K1040" t="s">
        <v>204</v>
      </c>
      <c r="L1040" t="s">
        <v>35</v>
      </c>
      <c r="M1040" t="s">
        <v>36</v>
      </c>
      <c r="N1040" s="8">
        <v>45797</v>
      </c>
      <c r="O1040" s="8"/>
      <c r="P1040" s="8"/>
      <c r="Q1040" t="s">
        <v>64</v>
      </c>
      <c r="AC1040" t="s">
        <v>64</v>
      </c>
      <c r="AD1040" t="s">
        <v>42</v>
      </c>
    </row>
    <row r="1041" spans="7:30" x14ac:dyDescent="0.25">
      <c r="G1041" t="s">
        <v>1475</v>
      </c>
      <c r="H1041" t="s">
        <v>1879</v>
      </c>
      <c r="I1041" t="s">
        <v>1756</v>
      </c>
      <c r="K1041" t="s">
        <v>204</v>
      </c>
      <c r="L1041" t="s">
        <v>35</v>
      </c>
      <c r="M1041" t="s">
        <v>36</v>
      </c>
      <c r="N1041" s="8">
        <v>45797</v>
      </c>
      <c r="O1041" s="8"/>
      <c r="P1041" s="8"/>
      <c r="Q1041" t="s">
        <v>64</v>
      </c>
      <c r="R1041" t="s">
        <v>85</v>
      </c>
      <c r="S1041" t="s">
        <v>1757</v>
      </c>
      <c r="W1041" t="s">
        <v>40</v>
      </c>
      <c r="AC1041" t="s">
        <v>64</v>
      </c>
      <c r="AD1041" t="s">
        <v>42</v>
      </c>
    </row>
    <row r="1042" spans="7:30" x14ac:dyDescent="0.25">
      <c r="G1042" t="s">
        <v>1475</v>
      </c>
      <c r="H1042" t="s">
        <v>1879</v>
      </c>
      <c r="I1042" t="s">
        <v>1758</v>
      </c>
      <c r="K1042" t="s">
        <v>204</v>
      </c>
      <c r="L1042" t="s">
        <v>35</v>
      </c>
      <c r="M1042" t="s">
        <v>36</v>
      </c>
      <c r="N1042" s="8">
        <v>45797</v>
      </c>
      <c r="O1042" s="8"/>
      <c r="P1042" s="8"/>
      <c r="Q1042" t="s">
        <v>64</v>
      </c>
      <c r="R1042" t="s">
        <v>85</v>
      </c>
      <c r="S1042" t="s">
        <v>1759</v>
      </c>
      <c r="W1042" t="s">
        <v>40</v>
      </c>
      <c r="AC1042" t="s">
        <v>64</v>
      </c>
      <c r="AD1042" t="s">
        <v>42</v>
      </c>
    </row>
    <row r="1043" spans="7:30" x14ac:dyDescent="0.25">
      <c r="G1043" t="s">
        <v>1475</v>
      </c>
      <c r="H1043" t="s">
        <v>1879</v>
      </c>
      <c r="I1043" t="s">
        <v>1760</v>
      </c>
      <c r="K1043" t="s">
        <v>204</v>
      </c>
      <c r="L1043" t="s">
        <v>35</v>
      </c>
      <c r="M1043" t="s">
        <v>36</v>
      </c>
      <c r="N1043" s="8">
        <v>45797</v>
      </c>
      <c r="O1043" s="8"/>
      <c r="P1043" s="8"/>
      <c r="Q1043" t="s">
        <v>64</v>
      </c>
      <c r="AC1043" t="s">
        <v>64</v>
      </c>
      <c r="AD1043" t="s">
        <v>42</v>
      </c>
    </row>
    <row r="1044" spans="7:30" x14ac:dyDescent="0.25">
      <c r="G1044" t="s">
        <v>1475</v>
      </c>
      <c r="H1044" t="s">
        <v>1879</v>
      </c>
      <c r="I1044" t="s">
        <v>1761</v>
      </c>
      <c r="K1044" t="s">
        <v>204</v>
      </c>
      <c r="L1044" t="s">
        <v>35</v>
      </c>
      <c r="M1044" t="s">
        <v>36</v>
      </c>
      <c r="N1044" s="8">
        <v>45797</v>
      </c>
      <c r="O1044" s="8"/>
      <c r="P1044" s="8"/>
      <c r="Q1044" t="s">
        <v>64</v>
      </c>
      <c r="AC1044" t="s">
        <v>64</v>
      </c>
      <c r="AD1044" t="s">
        <v>42</v>
      </c>
    </row>
    <row r="1045" spans="7:30" x14ac:dyDescent="0.25">
      <c r="G1045" t="s">
        <v>1475</v>
      </c>
      <c r="H1045" t="s">
        <v>1879</v>
      </c>
      <c r="I1045" t="s">
        <v>1762</v>
      </c>
      <c r="K1045" t="s">
        <v>204</v>
      </c>
      <c r="L1045" t="s">
        <v>35</v>
      </c>
      <c r="M1045" t="s">
        <v>36</v>
      </c>
      <c r="N1045" s="8">
        <v>45797</v>
      </c>
      <c r="O1045" s="8"/>
      <c r="P1045" s="8"/>
      <c r="Q1045" t="s">
        <v>64</v>
      </c>
      <c r="AC1045" t="s">
        <v>64</v>
      </c>
      <c r="AD1045" t="s">
        <v>42</v>
      </c>
    </row>
    <row r="1046" spans="7:30" x14ac:dyDescent="0.25">
      <c r="G1046" t="s">
        <v>1475</v>
      </c>
      <c r="H1046" t="s">
        <v>1879</v>
      </c>
      <c r="I1046" t="s">
        <v>1763</v>
      </c>
      <c r="K1046" t="s">
        <v>204</v>
      </c>
      <c r="L1046" t="s">
        <v>35</v>
      </c>
      <c r="M1046" t="s">
        <v>36</v>
      </c>
      <c r="N1046" s="8">
        <v>45797</v>
      </c>
      <c r="O1046" s="8"/>
      <c r="P1046" s="8"/>
      <c r="Q1046" t="s">
        <v>64</v>
      </c>
      <c r="AC1046" t="s">
        <v>64</v>
      </c>
      <c r="AD1046" t="s">
        <v>42</v>
      </c>
    </row>
    <row r="1047" spans="7:30" x14ac:dyDescent="0.25">
      <c r="G1047" t="s">
        <v>1475</v>
      </c>
      <c r="H1047" t="s">
        <v>1879</v>
      </c>
      <c r="I1047" t="s">
        <v>1764</v>
      </c>
      <c r="K1047" t="s">
        <v>204</v>
      </c>
      <c r="L1047" t="s">
        <v>35</v>
      </c>
      <c r="M1047" t="s">
        <v>36</v>
      </c>
      <c r="N1047" s="8">
        <v>45797</v>
      </c>
      <c r="O1047" s="8"/>
      <c r="P1047" s="8"/>
      <c r="Q1047" t="s">
        <v>64</v>
      </c>
      <c r="AC1047" t="s">
        <v>64</v>
      </c>
      <c r="AD1047" t="s">
        <v>42</v>
      </c>
    </row>
    <row r="1048" spans="7:30" x14ac:dyDescent="0.25">
      <c r="G1048" t="s">
        <v>1475</v>
      </c>
      <c r="H1048" t="s">
        <v>1879</v>
      </c>
      <c r="I1048" t="s">
        <v>1765</v>
      </c>
      <c r="K1048" t="s">
        <v>204</v>
      </c>
      <c r="L1048" t="s">
        <v>35</v>
      </c>
      <c r="M1048" t="s">
        <v>36</v>
      </c>
      <c r="N1048" s="8">
        <v>45797</v>
      </c>
      <c r="O1048" s="8"/>
      <c r="P1048" s="8"/>
      <c r="Q1048" t="s">
        <v>64</v>
      </c>
      <c r="AC1048" t="s">
        <v>64</v>
      </c>
      <c r="AD1048" t="s">
        <v>42</v>
      </c>
    </row>
    <row r="1049" spans="7:30" x14ac:dyDescent="0.25">
      <c r="G1049" t="s">
        <v>1475</v>
      </c>
      <c r="H1049" t="s">
        <v>1879</v>
      </c>
      <c r="I1049" t="s">
        <v>1766</v>
      </c>
      <c r="K1049" t="s">
        <v>204</v>
      </c>
      <c r="L1049" t="s">
        <v>35</v>
      </c>
      <c r="M1049" t="s">
        <v>36</v>
      </c>
      <c r="N1049" s="8">
        <v>45797</v>
      </c>
      <c r="O1049" s="8"/>
      <c r="P1049" s="8"/>
      <c r="Q1049" t="s">
        <v>64</v>
      </c>
      <c r="AC1049" t="s">
        <v>64</v>
      </c>
      <c r="AD1049" t="s">
        <v>42</v>
      </c>
    </row>
    <row r="1050" spans="7:30" x14ac:dyDescent="0.25">
      <c r="G1050" t="s">
        <v>1475</v>
      </c>
      <c r="H1050" t="s">
        <v>1879</v>
      </c>
      <c r="I1050" t="s">
        <v>1767</v>
      </c>
      <c r="K1050" t="s">
        <v>204</v>
      </c>
      <c r="L1050" t="s">
        <v>35</v>
      </c>
      <c r="M1050" t="s">
        <v>36</v>
      </c>
      <c r="N1050" s="8">
        <v>45797</v>
      </c>
      <c r="O1050" s="8"/>
      <c r="P1050" s="8"/>
      <c r="Q1050" t="s">
        <v>64</v>
      </c>
      <c r="AC1050" t="s">
        <v>64</v>
      </c>
      <c r="AD1050" t="s">
        <v>42</v>
      </c>
    </row>
    <row r="1051" spans="7:30" x14ac:dyDescent="0.25">
      <c r="G1051" t="s">
        <v>1475</v>
      </c>
      <c r="H1051" t="s">
        <v>1879</v>
      </c>
      <c r="I1051" t="s">
        <v>1768</v>
      </c>
      <c r="K1051" t="s">
        <v>204</v>
      </c>
      <c r="L1051" t="s">
        <v>35</v>
      </c>
      <c r="M1051" t="s">
        <v>36</v>
      </c>
      <c r="N1051" s="8">
        <v>45797</v>
      </c>
      <c r="O1051" s="8"/>
      <c r="P1051" s="8"/>
      <c r="Q1051" t="s">
        <v>64</v>
      </c>
      <c r="AC1051" t="s">
        <v>64</v>
      </c>
      <c r="AD1051" t="s">
        <v>42</v>
      </c>
    </row>
    <row r="1052" spans="7:30" x14ac:dyDescent="0.25">
      <c r="G1052" t="s">
        <v>1475</v>
      </c>
      <c r="H1052" t="s">
        <v>1879</v>
      </c>
      <c r="I1052" t="s">
        <v>1769</v>
      </c>
      <c r="K1052" t="s">
        <v>204</v>
      </c>
      <c r="L1052" t="s">
        <v>35</v>
      </c>
      <c r="M1052" t="s">
        <v>36</v>
      </c>
      <c r="N1052" s="8">
        <v>45797</v>
      </c>
      <c r="O1052" s="8"/>
      <c r="P1052" s="8"/>
      <c r="Q1052" t="s">
        <v>64</v>
      </c>
      <c r="AC1052" t="s">
        <v>64</v>
      </c>
      <c r="AD1052" t="s">
        <v>42</v>
      </c>
    </row>
    <row r="1053" spans="7:30" x14ac:dyDescent="0.25">
      <c r="G1053" t="s">
        <v>1475</v>
      </c>
      <c r="H1053" t="s">
        <v>1879</v>
      </c>
      <c r="I1053" t="s">
        <v>1770</v>
      </c>
      <c r="K1053" t="s">
        <v>204</v>
      </c>
      <c r="L1053" t="s">
        <v>35</v>
      </c>
      <c r="M1053" t="s">
        <v>36</v>
      </c>
      <c r="N1053" s="8">
        <v>45797</v>
      </c>
      <c r="O1053" s="8"/>
      <c r="P1053" s="8"/>
      <c r="Q1053" t="s">
        <v>64</v>
      </c>
      <c r="AC1053" t="s">
        <v>64</v>
      </c>
      <c r="AD1053" t="s">
        <v>42</v>
      </c>
    </row>
    <row r="1054" spans="7:30" x14ac:dyDescent="0.25">
      <c r="G1054" t="s">
        <v>1475</v>
      </c>
      <c r="H1054" t="s">
        <v>1879</v>
      </c>
      <c r="I1054" t="s">
        <v>1772</v>
      </c>
      <c r="K1054" t="s">
        <v>204</v>
      </c>
      <c r="L1054" t="s">
        <v>35</v>
      </c>
      <c r="M1054" t="s">
        <v>36</v>
      </c>
      <c r="N1054" s="8">
        <v>45797</v>
      </c>
      <c r="O1054" s="8"/>
      <c r="P1054" s="8"/>
      <c r="Q1054" t="s">
        <v>64</v>
      </c>
      <c r="AC1054" t="s">
        <v>64</v>
      </c>
      <c r="AD1054" t="s">
        <v>42</v>
      </c>
    </row>
    <row r="1055" spans="7:30" x14ac:dyDescent="0.25">
      <c r="G1055" t="s">
        <v>1475</v>
      </c>
      <c r="H1055" t="s">
        <v>1879</v>
      </c>
      <c r="I1055" t="s">
        <v>1773</v>
      </c>
      <c r="K1055" t="s">
        <v>204</v>
      </c>
      <c r="L1055" t="s">
        <v>35</v>
      </c>
      <c r="M1055" t="s">
        <v>36</v>
      </c>
      <c r="N1055" s="8">
        <v>45797</v>
      </c>
      <c r="O1055" s="8"/>
      <c r="P1055" s="8"/>
      <c r="Q1055" t="s">
        <v>64</v>
      </c>
      <c r="AC1055" t="s">
        <v>64</v>
      </c>
      <c r="AD1055" t="s">
        <v>42</v>
      </c>
    </row>
    <row r="1056" spans="7:30" x14ac:dyDescent="0.25">
      <c r="G1056" t="s">
        <v>1475</v>
      </c>
      <c r="H1056" t="s">
        <v>1879</v>
      </c>
      <c r="I1056" t="s">
        <v>1774</v>
      </c>
      <c r="K1056" t="s">
        <v>204</v>
      </c>
      <c r="L1056" t="s">
        <v>35</v>
      </c>
      <c r="M1056" t="s">
        <v>36</v>
      </c>
      <c r="N1056" s="8">
        <v>45797</v>
      </c>
      <c r="O1056" s="8"/>
      <c r="P1056" s="8"/>
      <c r="Q1056" t="s">
        <v>64</v>
      </c>
      <c r="AC1056" t="s">
        <v>64</v>
      </c>
      <c r="AD1056" t="s">
        <v>42</v>
      </c>
    </row>
    <row r="1057" spans="7:30" x14ac:dyDescent="0.25">
      <c r="G1057" t="s">
        <v>1475</v>
      </c>
      <c r="H1057" t="s">
        <v>1879</v>
      </c>
      <c r="I1057" t="s">
        <v>1775</v>
      </c>
      <c r="K1057" t="s">
        <v>204</v>
      </c>
      <c r="L1057" t="s">
        <v>35</v>
      </c>
      <c r="M1057" t="s">
        <v>36</v>
      </c>
      <c r="N1057" s="8">
        <v>45797</v>
      </c>
      <c r="O1057" s="8"/>
      <c r="P1057" s="8"/>
      <c r="Q1057" t="s">
        <v>64</v>
      </c>
      <c r="AC1057" t="s">
        <v>64</v>
      </c>
      <c r="AD1057" t="s">
        <v>42</v>
      </c>
    </row>
    <row r="1058" spans="7:30" x14ac:dyDescent="0.25">
      <c r="G1058" t="s">
        <v>1475</v>
      </c>
      <c r="H1058" t="s">
        <v>1879</v>
      </c>
      <c r="I1058" t="s">
        <v>1776</v>
      </c>
      <c r="K1058" t="s">
        <v>204</v>
      </c>
      <c r="L1058" t="s">
        <v>35</v>
      </c>
      <c r="M1058" t="s">
        <v>36</v>
      </c>
      <c r="N1058" s="8">
        <v>45797</v>
      </c>
      <c r="O1058" s="8"/>
      <c r="P1058" s="8"/>
      <c r="Q1058" t="s">
        <v>64</v>
      </c>
      <c r="AC1058" t="s">
        <v>64</v>
      </c>
      <c r="AD1058" t="s">
        <v>42</v>
      </c>
    </row>
    <row r="1059" spans="7:30" x14ac:dyDescent="0.25">
      <c r="G1059" t="s">
        <v>1475</v>
      </c>
      <c r="H1059" t="s">
        <v>1879</v>
      </c>
      <c r="I1059" t="s">
        <v>1777</v>
      </c>
      <c r="K1059" t="s">
        <v>204</v>
      </c>
      <c r="L1059" t="s">
        <v>35</v>
      </c>
      <c r="M1059" t="s">
        <v>36</v>
      </c>
      <c r="N1059" s="8">
        <v>45797</v>
      </c>
      <c r="O1059" s="8"/>
      <c r="P1059" s="8"/>
      <c r="Q1059" t="s">
        <v>64</v>
      </c>
      <c r="AC1059" t="s">
        <v>64</v>
      </c>
      <c r="AD1059" t="s">
        <v>42</v>
      </c>
    </row>
    <row r="1060" spans="7:30" x14ac:dyDescent="0.25">
      <c r="G1060" t="s">
        <v>1475</v>
      </c>
      <c r="H1060" t="s">
        <v>1879</v>
      </c>
      <c r="I1060" t="s">
        <v>1778</v>
      </c>
      <c r="K1060" t="s">
        <v>204</v>
      </c>
      <c r="L1060" t="s">
        <v>35</v>
      </c>
      <c r="M1060" t="s">
        <v>36</v>
      </c>
      <c r="N1060" s="8">
        <v>45797</v>
      </c>
      <c r="O1060" s="8"/>
      <c r="P1060" s="8"/>
      <c r="Q1060" t="s">
        <v>64</v>
      </c>
      <c r="AC1060" t="s">
        <v>64</v>
      </c>
      <c r="AD1060" t="s">
        <v>42</v>
      </c>
    </row>
    <row r="1061" spans="7:30" x14ac:dyDescent="0.25">
      <c r="G1061" t="s">
        <v>1475</v>
      </c>
      <c r="H1061" t="s">
        <v>1879</v>
      </c>
      <c r="I1061" t="s">
        <v>1779</v>
      </c>
      <c r="K1061" t="s">
        <v>204</v>
      </c>
      <c r="L1061" t="s">
        <v>35</v>
      </c>
      <c r="M1061" t="s">
        <v>36</v>
      </c>
      <c r="N1061" s="8">
        <v>45797</v>
      </c>
      <c r="O1061" s="8"/>
      <c r="P1061" s="8"/>
      <c r="Q1061" t="s">
        <v>64</v>
      </c>
      <c r="AC1061" t="s">
        <v>64</v>
      </c>
      <c r="AD1061" t="s">
        <v>42</v>
      </c>
    </row>
    <row r="1062" spans="7:30" x14ac:dyDescent="0.25">
      <c r="G1062" t="s">
        <v>1475</v>
      </c>
      <c r="H1062" t="s">
        <v>1879</v>
      </c>
      <c r="I1062" t="s">
        <v>1780</v>
      </c>
      <c r="K1062" t="s">
        <v>204</v>
      </c>
      <c r="L1062" t="s">
        <v>35</v>
      </c>
      <c r="M1062" t="s">
        <v>36</v>
      </c>
      <c r="N1062" s="8">
        <v>45797</v>
      </c>
      <c r="O1062" s="8"/>
      <c r="P1062" s="8"/>
      <c r="Q1062" t="s">
        <v>64</v>
      </c>
      <c r="AC1062" t="s">
        <v>64</v>
      </c>
      <c r="AD1062" t="s">
        <v>42</v>
      </c>
    </row>
    <row r="1063" spans="7:30" x14ac:dyDescent="0.25">
      <c r="G1063" t="s">
        <v>1475</v>
      </c>
      <c r="H1063" t="s">
        <v>1879</v>
      </c>
      <c r="I1063" t="s">
        <v>1781</v>
      </c>
      <c r="K1063" t="s">
        <v>204</v>
      </c>
      <c r="L1063" t="s">
        <v>35</v>
      </c>
      <c r="M1063" t="s">
        <v>36</v>
      </c>
      <c r="N1063" s="8">
        <v>45797</v>
      </c>
      <c r="O1063" s="8"/>
      <c r="P1063" s="8"/>
      <c r="Q1063" t="s">
        <v>64</v>
      </c>
      <c r="AC1063" t="s">
        <v>64</v>
      </c>
      <c r="AD1063" t="s">
        <v>42</v>
      </c>
    </row>
    <row r="1064" spans="7:30" x14ac:dyDescent="0.25">
      <c r="G1064" t="s">
        <v>1475</v>
      </c>
      <c r="H1064" t="s">
        <v>1879</v>
      </c>
      <c r="I1064" t="s">
        <v>1782</v>
      </c>
      <c r="K1064" t="s">
        <v>204</v>
      </c>
      <c r="L1064" t="s">
        <v>35</v>
      </c>
      <c r="M1064" t="s">
        <v>36</v>
      </c>
      <c r="N1064" s="8">
        <v>45797</v>
      </c>
      <c r="O1064" s="8"/>
      <c r="P1064" s="8"/>
      <c r="Q1064" t="s">
        <v>64</v>
      </c>
      <c r="AC1064" t="s">
        <v>64</v>
      </c>
      <c r="AD1064" t="s">
        <v>42</v>
      </c>
    </row>
    <row r="1065" spans="7:30" x14ac:dyDescent="0.25">
      <c r="G1065" t="s">
        <v>1475</v>
      </c>
      <c r="H1065" t="s">
        <v>1879</v>
      </c>
      <c r="I1065" t="s">
        <v>1783</v>
      </c>
      <c r="K1065" t="s">
        <v>204</v>
      </c>
      <c r="L1065" t="s">
        <v>35</v>
      </c>
      <c r="M1065" t="s">
        <v>36</v>
      </c>
      <c r="N1065" s="8">
        <v>45797</v>
      </c>
      <c r="O1065" s="8"/>
      <c r="P1065" s="8"/>
      <c r="Q1065" t="s">
        <v>64</v>
      </c>
      <c r="AC1065" t="s">
        <v>64</v>
      </c>
      <c r="AD1065" t="s">
        <v>42</v>
      </c>
    </row>
    <row r="1066" spans="7:30" x14ac:dyDescent="0.25">
      <c r="G1066" t="s">
        <v>1475</v>
      </c>
      <c r="H1066" t="s">
        <v>1879</v>
      </c>
      <c r="I1066" t="s">
        <v>1784</v>
      </c>
      <c r="K1066" t="s">
        <v>204</v>
      </c>
      <c r="L1066" t="s">
        <v>35</v>
      </c>
      <c r="M1066" t="s">
        <v>36</v>
      </c>
      <c r="N1066" s="8">
        <v>45797</v>
      </c>
      <c r="O1066" s="8"/>
      <c r="P1066" s="8"/>
      <c r="Q1066" t="s">
        <v>64</v>
      </c>
      <c r="AC1066" t="s">
        <v>64</v>
      </c>
      <c r="AD1066" t="s">
        <v>42</v>
      </c>
    </row>
    <row r="1067" spans="7:30" x14ac:dyDescent="0.25">
      <c r="G1067" t="s">
        <v>1475</v>
      </c>
      <c r="H1067" t="s">
        <v>1879</v>
      </c>
      <c r="I1067" t="s">
        <v>1785</v>
      </c>
      <c r="K1067" t="s">
        <v>204</v>
      </c>
      <c r="L1067" t="s">
        <v>35</v>
      </c>
      <c r="M1067" t="s">
        <v>36</v>
      </c>
      <c r="N1067" s="8">
        <v>45797</v>
      </c>
      <c r="O1067" s="8"/>
      <c r="P1067" s="8"/>
      <c r="Q1067" t="s">
        <v>64</v>
      </c>
      <c r="AC1067" t="s">
        <v>64</v>
      </c>
      <c r="AD1067" t="s">
        <v>42</v>
      </c>
    </row>
    <row r="1068" spans="7:30" x14ac:dyDescent="0.25">
      <c r="G1068" t="s">
        <v>1475</v>
      </c>
      <c r="H1068" t="s">
        <v>1879</v>
      </c>
      <c r="I1068" t="s">
        <v>1786</v>
      </c>
      <c r="K1068" t="s">
        <v>204</v>
      </c>
      <c r="L1068" t="s">
        <v>35</v>
      </c>
      <c r="M1068" t="s">
        <v>36</v>
      </c>
      <c r="N1068" s="8">
        <v>45797</v>
      </c>
      <c r="O1068" s="8"/>
      <c r="P1068" s="8"/>
      <c r="Q1068" t="s">
        <v>64</v>
      </c>
      <c r="AC1068" t="s">
        <v>64</v>
      </c>
      <c r="AD1068" t="s">
        <v>42</v>
      </c>
    </row>
    <row r="1069" spans="7:30" x14ac:dyDescent="0.25">
      <c r="G1069" t="s">
        <v>1475</v>
      </c>
      <c r="H1069" t="s">
        <v>1879</v>
      </c>
      <c r="I1069" t="s">
        <v>1894</v>
      </c>
      <c r="K1069" t="s">
        <v>204</v>
      </c>
      <c r="L1069" t="s">
        <v>35</v>
      </c>
      <c r="M1069" t="s">
        <v>36</v>
      </c>
      <c r="N1069" s="8">
        <v>45797</v>
      </c>
      <c r="O1069" s="8"/>
      <c r="P1069" s="8"/>
      <c r="Q1069" t="s">
        <v>64</v>
      </c>
      <c r="R1069" t="s">
        <v>85</v>
      </c>
      <c r="S1069" t="s">
        <v>1895</v>
      </c>
      <c r="T1069" t="s">
        <v>1896</v>
      </c>
      <c r="W1069" t="s">
        <v>40</v>
      </c>
      <c r="AC1069" t="s">
        <v>64</v>
      </c>
      <c r="AD1069" t="s">
        <v>42</v>
      </c>
    </row>
    <row r="1070" spans="7:30" x14ac:dyDescent="0.25">
      <c r="G1070" t="s">
        <v>1475</v>
      </c>
      <c r="H1070" t="s">
        <v>1879</v>
      </c>
      <c r="I1070" t="s">
        <v>1897</v>
      </c>
      <c r="K1070" t="s">
        <v>204</v>
      </c>
      <c r="L1070" t="s">
        <v>35</v>
      </c>
      <c r="M1070" t="s">
        <v>36</v>
      </c>
      <c r="N1070" s="8">
        <v>45797</v>
      </c>
      <c r="O1070" s="8"/>
      <c r="P1070" s="8"/>
      <c r="Q1070" t="s">
        <v>64</v>
      </c>
      <c r="R1070" t="s">
        <v>311</v>
      </c>
      <c r="S1070" t="s">
        <v>1898</v>
      </c>
      <c r="T1070" t="s">
        <v>1899</v>
      </c>
      <c r="AC1070" t="s">
        <v>64</v>
      </c>
      <c r="AD1070" t="s">
        <v>42</v>
      </c>
    </row>
    <row r="1071" spans="7:30" x14ac:dyDescent="0.25">
      <c r="G1071" t="s">
        <v>1475</v>
      </c>
      <c r="H1071" t="s">
        <v>1879</v>
      </c>
      <c r="I1071" t="s">
        <v>1787</v>
      </c>
      <c r="K1071" t="s">
        <v>204</v>
      </c>
      <c r="L1071" t="s">
        <v>35</v>
      </c>
      <c r="M1071" t="s">
        <v>36</v>
      </c>
      <c r="N1071" s="8">
        <v>45797</v>
      </c>
      <c r="O1071" s="8"/>
      <c r="P1071" s="8"/>
      <c r="Q1071" t="s">
        <v>64</v>
      </c>
      <c r="AC1071" t="s">
        <v>64</v>
      </c>
      <c r="AD1071" t="s">
        <v>42</v>
      </c>
    </row>
    <row r="1072" spans="7:30" x14ac:dyDescent="0.25">
      <c r="G1072" t="s">
        <v>1475</v>
      </c>
      <c r="H1072" t="s">
        <v>1879</v>
      </c>
      <c r="I1072" t="s">
        <v>1788</v>
      </c>
      <c r="K1072" t="s">
        <v>204</v>
      </c>
      <c r="L1072" t="s">
        <v>35</v>
      </c>
      <c r="M1072" t="s">
        <v>36</v>
      </c>
      <c r="N1072" s="8">
        <v>45797</v>
      </c>
      <c r="O1072" s="8"/>
      <c r="P1072" s="8"/>
      <c r="Q1072" t="s">
        <v>64</v>
      </c>
      <c r="AC1072" t="s">
        <v>64</v>
      </c>
      <c r="AD1072" t="s">
        <v>42</v>
      </c>
    </row>
    <row r="1073" spans="7:30" x14ac:dyDescent="0.25">
      <c r="G1073" t="s">
        <v>1475</v>
      </c>
      <c r="H1073" t="s">
        <v>1879</v>
      </c>
      <c r="I1073" t="s">
        <v>1789</v>
      </c>
      <c r="K1073" t="s">
        <v>204</v>
      </c>
      <c r="L1073" t="s">
        <v>35</v>
      </c>
      <c r="M1073" t="s">
        <v>36</v>
      </c>
      <c r="N1073" s="8">
        <v>45797</v>
      </c>
      <c r="O1073" s="8"/>
      <c r="P1073" s="8"/>
      <c r="Q1073" t="s">
        <v>64</v>
      </c>
      <c r="R1073" t="s">
        <v>505</v>
      </c>
      <c r="S1073" t="s">
        <v>1790</v>
      </c>
      <c r="T1073" t="s">
        <v>1791</v>
      </c>
      <c r="W1073" t="s">
        <v>57</v>
      </c>
      <c r="AC1073" t="s">
        <v>64</v>
      </c>
      <c r="AD1073" t="s">
        <v>42</v>
      </c>
    </row>
    <row r="1074" spans="7:30" x14ac:dyDescent="0.25">
      <c r="G1074" t="s">
        <v>1475</v>
      </c>
      <c r="H1074" t="s">
        <v>1879</v>
      </c>
      <c r="I1074" t="s">
        <v>1792</v>
      </c>
      <c r="K1074" t="s">
        <v>204</v>
      </c>
      <c r="L1074" t="s">
        <v>35</v>
      </c>
      <c r="M1074" t="s">
        <v>36</v>
      </c>
      <c r="N1074" s="8">
        <v>45797</v>
      </c>
      <c r="O1074" s="8"/>
      <c r="P1074" s="8"/>
      <c r="Q1074" t="s">
        <v>64</v>
      </c>
      <c r="R1074" t="s">
        <v>505</v>
      </c>
      <c r="S1074" t="s">
        <v>1793</v>
      </c>
      <c r="T1074" t="s">
        <v>1791</v>
      </c>
      <c r="W1074" t="s">
        <v>57</v>
      </c>
      <c r="AC1074" t="s">
        <v>64</v>
      </c>
      <c r="AD1074" t="s">
        <v>42</v>
      </c>
    </row>
    <row r="1075" spans="7:30" x14ac:dyDescent="0.25">
      <c r="G1075" t="s">
        <v>1475</v>
      </c>
      <c r="H1075" t="s">
        <v>1879</v>
      </c>
      <c r="I1075" t="s">
        <v>1794</v>
      </c>
      <c r="K1075" t="s">
        <v>204</v>
      </c>
      <c r="L1075" t="s">
        <v>35</v>
      </c>
      <c r="M1075" t="s">
        <v>36</v>
      </c>
      <c r="N1075" s="8">
        <v>45797</v>
      </c>
      <c r="O1075" s="8"/>
      <c r="P1075" s="8"/>
      <c r="Q1075" t="s">
        <v>64</v>
      </c>
      <c r="AC1075" t="s">
        <v>64</v>
      </c>
      <c r="AD1075" t="s">
        <v>42</v>
      </c>
    </row>
    <row r="1076" spans="7:30" x14ac:dyDescent="0.25">
      <c r="G1076" t="s">
        <v>1475</v>
      </c>
      <c r="H1076" t="s">
        <v>1879</v>
      </c>
      <c r="I1076" t="s">
        <v>1795</v>
      </c>
      <c r="K1076" t="s">
        <v>204</v>
      </c>
      <c r="L1076" t="s">
        <v>35</v>
      </c>
      <c r="M1076" t="s">
        <v>36</v>
      </c>
      <c r="N1076" s="8">
        <v>45797</v>
      </c>
      <c r="O1076" s="8"/>
      <c r="P1076" s="8"/>
      <c r="Q1076" t="s">
        <v>64</v>
      </c>
      <c r="AC1076" t="s">
        <v>64</v>
      </c>
      <c r="AD1076" t="s">
        <v>42</v>
      </c>
    </row>
    <row r="1077" spans="7:30" x14ac:dyDescent="0.25">
      <c r="G1077" t="s">
        <v>1475</v>
      </c>
      <c r="H1077" t="s">
        <v>1879</v>
      </c>
      <c r="I1077" t="s">
        <v>1796</v>
      </c>
      <c r="K1077" t="s">
        <v>204</v>
      </c>
      <c r="L1077" t="s">
        <v>35</v>
      </c>
      <c r="M1077" t="s">
        <v>36</v>
      </c>
      <c r="N1077" s="8">
        <v>45797</v>
      </c>
      <c r="O1077" s="8"/>
      <c r="P1077" s="8"/>
      <c r="Q1077" t="s">
        <v>64</v>
      </c>
      <c r="AC1077" t="s">
        <v>64</v>
      </c>
      <c r="AD1077" t="s">
        <v>42</v>
      </c>
    </row>
    <row r="1078" spans="7:30" x14ac:dyDescent="0.25">
      <c r="G1078" t="s">
        <v>1475</v>
      </c>
      <c r="H1078" t="s">
        <v>1879</v>
      </c>
      <c r="I1078" t="s">
        <v>1797</v>
      </c>
      <c r="K1078" t="s">
        <v>204</v>
      </c>
      <c r="L1078" t="s">
        <v>35</v>
      </c>
      <c r="M1078" t="s">
        <v>36</v>
      </c>
      <c r="N1078" s="8">
        <v>45797</v>
      </c>
      <c r="O1078" s="8"/>
      <c r="P1078" s="8"/>
      <c r="Q1078" t="s">
        <v>64</v>
      </c>
      <c r="AC1078" t="s">
        <v>64</v>
      </c>
      <c r="AD1078" t="s">
        <v>42</v>
      </c>
    </row>
    <row r="1079" spans="7:30" x14ac:dyDescent="0.25">
      <c r="G1079" t="s">
        <v>1475</v>
      </c>
      <c r="H1079" t="s">
        <v>1879</v>
      </c>
      <c r="I1079" t="s">
        <v>1798</v>
      </c>
      <c r="K1079" t="s">
        <v>204</v>
      </c>
      <c r="L1079" t="s">
        <v>35</v>
      </c>
      <c r="M1079" t="s">
        <v>36</v>
      </c>
      <c r="N1079" s="8">
        <v>45797</v>
      </c>
      <c r="O1079" s="8"/>
      <c r="P1079" s="8"/>
      <c r="Q1079" t="s">
        <v>64</v>
      </c>
      <c r="AC1079" t="s">
        <v>64</v>
      </c>
      <c r="AD1079" t="s">
        <v>42</v>
      </c>
    </row>
    <row r="1080" spans="7:30" x14ac:dyDescent="0.25">
      <c r="G1080" t="s">
        <v>1475</v>
      </c>
      <c r="H1080" t="s">
        <v>1879</v>
      </c>
      <c r="I1080" t="s">
        <v>1799</v>
      </c>
      <c r="K1080" t="s">
        <v>204</v>
      </c>
      <c r="L1080" t="s">
        <v>35</v>
      </c>
      <c r="M1080" t="s">
        <v>36</v>
      </c>
      <c r="N1080" s="8">
        <v>45797</v>
      </c>
      <c r="O1080" s="8"/>
      <c r="P1080" s="8"/>
      <c r="Q1080" t="s">
        <v>64</v>
      </c>
      <c r="AC1080" t="s">
        <v>64</v>
      </c>
      <c r="AD1080" t="s">
        <v>42</v>
      </c>
    </row>
    <row r="1081" spans="7:30" x14ac:dyDescent="0.25">
      <c r="G1081" t="s">
        <v>1475</v>
      </c>
      <c r="H1081" t="s">
        <v>1879</v>
      </c>
      <c r="I1081" t="s">
        <v>1800</v>
      </c>
      <c r="K1081" t="s">
        <v>204</v>
      </c>
      <c r="L1081" t="s">
        <v>35</v>
      </c>
      <c r="M1081" t="s">
        <v>36</v>
      </c>
      <c r="N1081" s="8">
        <v>45797</v>
      </c>
      <c r="O1081" s="8"/>
      <c r="P1081" s="8"/>
      <c r="Q1081" t="s">
        <v>64</v>
      </c>
      <c r="AC1081" t="s">
        <v>64</v>
      </c>
      <c r="AD1081" t="s">
        <v>42</v>
      </c>
    </row>
    <row r="1082" spans="7:30" x14ac:dyDescent="0.25">
      <c r="G1082" t="s">
        <v>1475</v>
      </c>
      <c r="H1082" t="s">
        <v>1879</v>
      </c>
      <c r="I1082" t="s">
        <v>1801</v>
      </c>
      <c r="K1082" t="s">
        <v>204</v>
      </c>
      <c r="L1082" t="s">
        <v>35</v>
      </c>
      <c r="M1082" t="s">
        <v>36</v>
      </c>
      <c r="N1082" s="8">
        <v>45797</v>
      </c>
      <c r="O1082" s="8"/>
      <c r="P1082" s="8"/>
      <c r="Q1082" t="s">
        <v>64</v>
      </c>
      <c r="AC1082" t="s">
        <v>64</v>
      </c>
      <c r="AD1082" t="s">
        <v>42</v>
      </c>
    </row>
    <row r="1083" spans="7:30" x14ac:dyDescent="0.25">
      <c r="G1083" t="s">
        <v>1475</v>
      </c>
      <c r="H1083" t="s">
        <v>1879</v>
      </c>
      <c r="I1083" t="s">
        <v>1802</v>
      </c>
      <c r="K1083" t="s">
        <v>204</v>
      </c>
      <c r="L1083" t="s">
        <v>35</v>
      </c>
      <c r="M1083" t="s">
        <v>36</v>
      </c>
      <c r="N1083" s="8">
        <v>45797</v>
      </c>
      <c r="O1083" s="8"/>
      <c r="P1083" s="8"/>
      <c r="Q1083" t="s">
        <v>64</v>
      </c>
      <c r="R1083" t="s">
        <v>419</v>
      </c>
      <c r="S1083" t="s">
        <v>1803</v>
      </c>
      <c r="W1083" t="s">
        <v>489</v>
      </c>
      <c r="AC1083" t="s">
        <v>64</v>
      </c>
      <c r="AD1083" t="s">
        <v>42</v>
      </c>
    </row>
    <row r="1084" spans="7:30" x14ac:dyDescent="0.25">
      <c r="G1084" t="s">
        <v>1475</v>
      </c>
      <c r="H1084" t="s">
        <v>1879</v>
      </c>
      <c r="I1084" t="s">
        <v>1804</v>
      </c>
      <c r="K1084" t="s">
        <v>204</v>
      </c>
      <c r="L1084" t="s">
        <v>35</v>
      </c>
      <c r="M1084" t="s">
        <v>36</v>
      </c>
      <c r="N1084" s="8">
        <v>45797</v>
      </c>
      <c r="O1084" s="8"/>
      <c r="P1084" s="8"/>
      <c r="Q1084" t="s">
        <v>64</v>
      </c>
      <c r="R1084" t="s">
        <v>419</v>
      </c>
      <c r="S1084" t="s">
        <v>1803</v>
      </c>
      <c r="W1084" t="s">
        <v>489</v>
      </c>
      <c r="AC1084" t="s">
        <v>64</v>
      </c>
      <c r="AD1084" t="s">
        <v>42</v>
      </c>
    </row>
    <row r="1085" spans="7:30" x14ac:dyDescent="0.25">
      <c r="G1085" t="s">
        <v>1475</v>
      </c>
      <c r="H1085" t="s">
        <v>1879</v>
      </c>
      <c r="I1085" t="s">
        <v>1805</v>
      </c>
      <c r="K1085" t="s">
        <v>204</v>
      </c>
      <c r="L1085" t="s">
        <v>35</v>
      </c>
      <c r="M1085" t="s">
        <v>36</v>
      </c>
      <c r="N1085" s="8">
        <v>45797</v>
      </c>
      <c r="O1085" s="8"/>
      <c r="P1085" s="8"/>
      <c r="Q1085" t="s">
        <v>64</v>
      </c>
      <c r="AC1085" t="s">
        <v>64</v>
      </c>
      <c r="AD1085" t="s">
        <v>42</v>
      </c>
    </row>
    <row r="1086" spans="7:30" x14ac:dyDescent="0.25">
      <c r="G1086" t="s">
        <v>1475</v>
      </c>
      <c r="H1086" t="s">
        <v>1879</v>
      </c>
      <c r="I1086" t="s">
        <v>1806</v>
      </c>
      <c r="K1086" t="s">
        <v>204</v>
      </c>
      <c r="L1086" t="s">
        <v>35</v>
      </c>
      <c r="M1086" t="s">
        <v>36</v>
      </c>
      <c r="N1086" s="8">
        <v>45797</v>
      </c>
      <c r="O1086" s="8"/>
      <c r="P1086" s="8"/>
      <c r="Q1086" t="s">
        <v>64</v>
      </c>
      <c r="AC1086" t="s">
        <v>64</v>
      </c>
      <c r="AD1086" t="s">
        <v>42</v>
      </c>
    </row>
    <row r="1087" spans="7:30" x14ac:dyDescent="0.25">
      <c r="G1087" t="s">
        <v>1475</v>
      </c>
      <c r="H1087" t="s">
        <v>1879</v>
      </c>
      <c r="I1087" t="s">
        <v>1900</v>
      </c>
      <c r="K1087" t="s">
        <v>204</v>
      </c>
      <c r="L1087" t="s">
        <v>35</v>
      </c>
      <c r="M1087" t="s">
        <v>36</v>
      </c>
      <c r="N1087" s="8">
        <v>45797</v>
      </c>
      <c r="O1087" s="8"/>
      <c r="P1087" s="8"/>
      <c r="Q1087" t="s">
        <v>64</v>
      </c>
      <c r="R1087" t="s">
        <v>419</v>
      </c>
      <c r="S1087" t="s">
        <v>1901</v>
      </c>
      <c r="T1087" t="s">
        <v>1902</v>
      </c>
      <c r="W1087" t="s">
        <v>460</v>
      </c>
      <c r="AC1087" t="s">
        <v>64</v>
      </c>
      <c r="AD1087" t="s">
        <v>42</v>
      </c>
    </row>
    <row r="1088" spans="7:30" x14ac:dyDescent="0.25">
      <c r="G1088" t="s">
        <v>1475</v>
      </c>
      <c r="H1088" t="s">
        <v>1879</v>
      </c>
      <c r="I1088" t="s">
        <v>1903</v>
      </c>
      <c r="K1088" t="s">
        <v>204</v>
      </c>
      <c r="L1088" t="s">
        <v>35</v>
      </c>
      <c r="M1088" t="s">
        <v>36</v>
      </c>
      <c r="N1088" s="8">
        <v>45797</v>
      </c>
      <c r="O1088" s="8"/>
      <c r="P1088" s="8"/>
      <c r="Q1088" t="s">
        <v>64</v>
      </c>
      <c r="R1088" t="s">
        <v>419</v>
      </c>
      <c r="S1088" t="s">
        <v>1904</v>
      </c>
      <c r="T1088" t="s">
        <v>1902</v>
      </c>
      <c r="W1088" t="s">
        <v>460</v>
      </c>
      <c r="AC1088" t="s">
        <v>64</v>
      </c>
      <c r="AD1088" t="s">
        <v>42</v>
      </c>
    </row>
    <row r="1089" spans="7:30" x14ac:dyDescent="0.25">
      <c r="G1089" t="s">
        <v>1475</v>
      </c>
      <c r="H1089" t="s">
        <v>1879</v>
      </c>
      <c r="I1089" t="s">
        <v>1807</v>
      </c>
      <c r="K1089" t="s">
        <v>204</v>
      </c>
      <c r="L1089" t="s">
        <v>35</v>
      </c>
      <c r="M1089" t="s">
        <v>36</v>
      </c>
      <c r="N1089" s="8">
        <v>45797</v>
      </c>
      <c r="O1089" s="8"/>
      <c r="P1089" s="8"/>
      <c r="Q1089" t="s">
        <v>64</v>
      </c>
      <c r="AC1089" t="s">
        <v>64</v>
      </c>
      <c r="AD1089" t="s">
        <v>42</v>
      </c>
    </row>
    <row r="1090" spans="7:30" x14ac:dyDescent="0.25">
      <c r="G1090" t="s">
        <v>1475</v>
      </c>
      <c r="H1090" t="s">
        <v>1879</v>
      </c>
      <c r="I1090" t="s">
        <v>1808</v>
      </c>
      <c r="K1090" t="s">
        <v>204</v>
      </c>
      <c r="L1090" t="s">
        <v>35</v>
      </c>
      <c r="M1090" t="s">
        <v>36</v>
      </c>
      <c r="N1090" s="8">
        <v>45797</v>
      </c>
      <c r="O1090" s="8"/>
      <c r="P1090" s="8"/>
      <c r="Q1090" t="s">
        <v>64</v>
      </c>
      <c r="AC1090" t="s">
        <v>64</v>
      </c>
      <c r="AD1090" t="s">
        <v>42</v>
      </c>
    </row>
    <row r="1091" spans="7:30" x14ac:dyDescent="0.25">
      <c r="G1091" t="s">
        <v>1475</v>
      </c>
      <c r="H1091" t="s">
        <v>1879</v>
      </c>
      <c r="I1091" t="s">
        <v>1809</v>
      </c>
      <c r="K1091" t="s">
        <v>204</v>
      </c>
      <c r="L1091" t="s">
        <v>35</v>
      </c>
      <c r="M1091" t="s">
        <v>36</v>
      </c>
      <c r="N1091" s="8">
        <v>45797</v>
      </c>
      <c r="O1091" s="8"/>
      <c r="P1091" s="8"/>
      <c r="Q1091" t="s">
        <v>64</v>
      </c>
      <c r="R1091" t="s">
        <v>419</v>
      </c>
      <c r="S1091" t="s">
        <v>1810</v>
      </c>
      <c r="T1091" t="s">
        <v>1811</v>
      </c>
      <c r="W1091" t="s">
        <v>87</v>
      </c>
      <c r="AC1091" t="s">
        <v>64</v>
      </c>
      <c r="AD1091" t="s">
        <v>42</v>
      </c>
    </row>
    <row r="1092" spans="7:30" x14ac:dyDescent="0.25">
      <c r="G1092" t="s">
        <v>1475</v>
      </c>
      <c r="H1092" t="s">
        <v>1879</v>
      </c>
      <c r="I1092" t="s">
        <v>1812</v>
      </c>
      <c r="K1092" t="s">
        <v>204</v>
      </c>
      <c r="L1092" t="s">
        <v>35</v>
      </c>
      <c r="M1092" t="s">
        <v>36</v>
      </c>
      <c r="N1092" s="8">
        <v>45797</v>
      </c>
      <c r="O1092" s="8"/>
      <c r="P1092" s="8"/>
      <c r="Q1092" t="s">
        <v>64</v>
      </c>
      <c r="R1092" t="s">
        <v>419</v>
      </c>
      <c r="S1092" t="s">
        <v>1810</v>
      </c>
      <c r="T1092" t="s">
        <v>1813</v>
      </c>
      <c r="W1092" t="s">
        <v>87</v>
      </c>
      <c r="AC1092" t="s">
        <v>64</v>
      </c>
      <c r="AD1092" t="s">
        <v>42</v>
      </c>
    </row>
    <row r="1093" spans="7:30" x14ac:dyDescent="0.25">
      <c r="G1093" t="s">
        <v>1475</v>
      </c>
      <c r="H1093" t="s">
        <v>1879</v>
      </c>
      <c r="I1093" t="s">
        <v>1814</v>
      </c>
      <c r="K1093" t="s">
        <v>204</v>
      </c>
      <c r="L1093" t="s">
        <v>35</v>
      </c>
      <c r="M1093" t="s">
        <v>36</v>
      </c>
      <c r="N1093" s="8">
        <v>45797</v>
      </c>
      <c r="O1093" s="8"/>
      <c r="P1093" s="8"/>
      <c r="Q1093" t="s">
        <v>64</v>
      </c>
      <c r="AC1093" t="s">
        <v>64</v>
      </c>
      <c r="AD1093" t="s">
        <v>42</v>
      </c>
    </row>
    <row r="1094" spans="7:30" x14ac:dyDescent="0.25">
      <c r="G1094" t="s">
        <v>1475</v>
      </c>
      <c r="H1094" t="s">
        <v>1879</v>
      </c>
      <c r="I1094" t="s">
        <v>1815</v>
      </c>
      <c r="K1094" t="s">
        <v>204</v>
      </c>
      <c r="L1094" t="s">
        <v>35</v>
      </c>
      <c r="M1094" t="s">
        <v>36</v>
      </c>
      <c r="N1094" s="8">
        <v>45797</v>
      </c>
      <c r="O1094" s="8"/>
      <c r="P1094" s="8"/>
      <c r="Q1094" t="s">
        <v>64</v>
      </c>
      <c r="AC1094" t="s">
        <v>64</v>
      </c>
      <c r="AD1094" t="s">
        <v>42</v>
      </c>
    </row>
    <row r="1095" spans="7:30" x14ac:dyDescent="0.25">
      <c r="G1095" t="s">
        <v>1475</v>
      </c>
      <c r="H1095" t="s">
        <v>1879</v>
      </c>
      <c r="I1095" t="s">
        <v>1816</v>
      </c>
      <c r="K1095" t="s">
        <v>204</v>
      </c>
      <c r="L1095" t="s">
        <v>35</v>
      </c>
      <c r="M1095" t="s">
        <v>36</v>
      </c>
      <c r="N1095" s="8">
        <v>45797</v>
      </c>
      <c r="O1095" s="8"/>
      <c r="P1095" s="8"/>
      <c r="Q1095" t="s">
        <v>64</v>
      </c>
      <c r="AC1095" t="s">
        <v>64</v>
      </c>
      <c r="AD1095" t="s">
        <v>42</v>
      </c>
    </row>
    <row r="1096" spans="7:30" x14ac:dyDescent="0.25">
      <c r="G1096" t="s">
        <v>1475</v>
      </c>
      <c r="H1096" t="s">
        <v>1879</v>
      </c>
      <c r="I1096" t="s">
        <v>1817</v>
      </c>
      <c r="K1096" t="s">
        <v>204</v>
      </c>
      <c r="L1096" t="s">
        <v>35</v>
      </c>
      <c r="M1096" t="s">
        <v>36</v>
      </c>
      <c r="N1096" s="8">
        <v>45797</v>
      </c>
      <c r="O1096" s="8"/>
      <c r="P1096" s="8"/>
      <c r="Q1096" t="s">
        <v>64</v>
      </c>
      <c r="AC1096" t="s">
        <v>64</v>
      </c>
      <c r="AD1096" t="s">
        <v>42</v>
      </c>
    </row>
    <row r="1097" spans="7:30" x14ac:dyDescent="0.25">
      <c r="G1097" t="s">
        <v>1475</v>
      </c>
      <c r="H1097" t="s">
        <v>1879</v>
      </c>
      <c r="I1097" t="s">
        <v>1818</v>
      </c>
      <c r="K1097" t="s">
        <v>204</v>
      </c>
      <c r="L1097" t="s">
        <v>35</v>
      </c>
      <c r="M1097" t="s">
        <v>36</v>
      </c>
      <c r="N1097" s="8">
        <v>45797</v>
      </c>
      <c r="O1097" s="8"/>
      <c r="P1097" s="8"/>
      <c r="Q1097" t="s">
        <v>64</v>
      </c>
      <c r="T1097" t="s">
        <v>1819</v>
      </c>
      <c r="AC1097" t="s">
        <v>64</v>
      </c>
      <c r="AD1097" t="s">
        <v>42</v>
      </c>
    </row>
    <row r="1098" spans="7:30" x14ac:dyDescent="0.25">
      <c r="G1098" t="s">
        <v>1475</v>
      </c>
      <c r="H1098" t="s">
        <v>1879</v>
      </c>
      <c r="I1098" t="s">
        <v>1820</v>
      </c>
      <c r="K1098" t="s">
        <v>204</v>
      </c>
      <c r="L1098" t="s">
        <v>35</v>
      </c>
      <c r="M1098" t="s">
        <v>36</v>
      </c>
      <c r="N1098" s="8">
        <v>45797</v>
      </c>
      <c r="O1098" s="8"/>
      <c r="P1098" s="8"/>
      <c r="Q1098" t="s">
        <v>64</v>
      </c>
      <c r="AC1098" t="s">
        <v>64</v>
      </c>
      <c r="AD1098" t="s">
        <v>42</v>
      </c>
    </row>
    <row r="1099" spans="7:30" x14ac:dyDescent="0.25">
      <c r="G1099" t="s">
        <v>1475</v>
      </c>
      <c r="H1099" t="s">
        <v>1879</v>
      </c>
      <c r="I1099" t="s">
        <v>1821</v>
      </c>
      <c r="K1099" t="s">
        <v>204</v>
      </c>
      <c r="L1099" t="s">
        <v>35</v>
      </c>
      <c r="M1099" t="s">
        <v>36</v>
      </c>
      <c r="N1099" s="8">
        <v>45797</v>
      </c>
      <c r="O1099" s="8"/>
      <c r="P1099" s="8"/>
      <c r="Q1099" t="s">
        <v>64</v>
      </c>
      <c r="AC1099" t="s">
        <v>64</v>
      </c>
      <c r="AD1099" t="s">
        <v>42</v>
      </c>
    </row>
    <row r="1100" spans="7:30" x14ac:dyDescent="0.25">
      <c r="G1100" t="s">
        <v>1475</v>
      </c>
      <c r="H1100" t="s">
        <v>1879</v>
      </c>
      <c r="I1100" t="s">
        <v>1822</v>
      </c>
      <c r="K1100" t="s">
        <v>204</v>
      </c>
      <c r="L1100" t="s">
        <v>35</v>
      </c>
      <c r="M1100" t="s">
        <v>36</v>
      </c>
      <c r="N1100" s="8">
        <v>45797</v>
      </c>
      <c r="O1100" s="8"/>
      <c r="P1100" s="8"/>
      <c r="Q1100" t="s">
        <v>64</v>
      </c>
      <c r="AC1100" t="s">
        <v>64</v>
      </c>
      <c r="AD1100" t="s">
        <v>42</v>
      </c>
    </row>
    <row r="1101" spans="7:30" x14ac:dyDescent="0.25">
      <c r="G1101" t="s">
        <v>1475</v>
      </c>
      <c r="H1101" t="s">
        <v>1879</v>
      </c>
      <c r="I1101" t="s">
        <v>1823</v>
      </c>
      <c r="K1101" t="s">
        <v>204</v>
      </c>
      <c r="L1101" t="s">
        <v>35</v>
      </c>
      <c r="M1101" t="s">
        <v>36</v>
      </c>
      <c r="N1101" s="8">
        <v>45797</v>
      </c>
      <c r="O1101" s="8"/>
      <c r="P1101" s="8"/>
      <c r="Q1101" t="s">
        <v>64</v>
      </c>
      <c r="AC1101" t="s">
        <v>64</v>
      </c>
      <c r="AD1101" t="s">
        <v>42</v>
      </c>
    </row>
    <row r="1102" spans="7:30" x14ac:dyDescent="0.25">
      <c r="G1102" t="s">
        <v>1475</v>
      </c>
      <c r="H1102" t="s">
        <v>1879</v>
      </c>
      <c r="I1102" t="s">
        <v>1824</v>
      </c>
      <c r="K1102" t="s">
        <v>204</v>
      </c>
      <c r="L1102" t="s">
        <v>35</v>
      </c>
      <c r="M1102" t="s">
        <v>36</v>
      </c>
      <c r="N1102" s="8">
        <v>45797</v>
      </c>
      <c r="O1102" s="8"/>
      <c r="P1102" s="8"/>
      <c r="Q1102" t="s">
        <v>64</v>
      </c>
      <c r="AC1102" t="s">
        <v>64</v>
      </c>
      <c r="AD1102" t="s">
        <v>42</v>
      </c>
    </row>
    <row r="1103" spans="7:30" x14ac:dyDescent="0.25">
      <c r="G1103" t="s">
        <v>1475</v>
      </c>
      <c r="H1103" t="s">
        <v>1879</v>
      </c>
      <c r="I1103" t="s">
        <v>1825</v>
      </c>
      <c r="K1103" t="s">
        <v>204</v>
      </c>
      <c r="L1103" t="s">
        <v>35</v>
      </c>
      <c r="M1103" t="s">
        <v>36</v>
      </c>
      <c r="N1103" s="8">
        <v>45797</v>
      </c>
      <c r="O1103" s="8"/>
      <c r="P1103" s="8"/>
      <c r="Q1103" t="s">
        <v>64</v>
      </c>
      <c r="R1103" t="s">
        <v>419</v>
      </c>
      <c r="S1103" t="s">
        <v>1826</v>
      </c>
      <c r="T1103" t="s">
        <v>1827</v>
      </c>
      <c r="W1103" t="s">
        <v>460</v>
      </c>
      <c r="AC1103" t="s">
        <v>64</v>
      </c>
      <c r="AD1103" t="s">
        <v>42</v>
      </c>
    </row>
    <row r="1104" spans="7:30" x14ac:dyDescent="0.25">
      <c r="G1104" t="s">
        <v>1475</v>
      </c>
      <c r="H1104" t="s">
        <v>1879</v>
      </c>
      <c r="I1104" t="s">
        <v>1828</v>
      </c>
      <c r="K1104" t="s">
        <v>204</v>
      </c>
      <c r="L1104" t="s">
        <v>35</v>
      </c>
      <c r="M1104" t="s">
        <v>36</v>
      </c>
      <c r="N1104" s="8">
        <v>45797</v>
      </c>
      <c r="O1104" s="8"/>
      <c r="P1104" s="8"/>
      <c r="Q1104" t="s">
        <v>64</v>
      </c>
      <c r="R1104" t="s">
        <v>419</v>
      </c>
      <c r="S1104" t="s">
        <v>1829</v>
      </c>
      <c r="T1104" t="s">
        <v>1830</v>
      </c>
      <c r="W1104" t="s">
        <v>460</v>
      </c>
      <c r="AC1104" t="s">
        <v>64</v>
      </c>
      <c r="AD1104" t="s">
        <v>42</v>
      </c>
    </row>
    <row r="1105" spans="7:30" x14ac:dyDescent="0.25">
      <c r="G1105" t="s">
        <v>1475</v>
      </c>
      <c r="H1105" t="s">
        <v>1879</v>
      </c>
      <c r="I1105" t="s">
        <v>1831</v>
      </c>
      <c r="K1105" t="s">
        <v>204</v>
      </c>
      <c r="L1105" t="s">
        <v>35</v>
      </c>
      <c r="M1105" t="s">
        <v>36</v>
      </c>
      <c r="N1105" s="8">
        <v>45797</v>
      </c>
      <c r="O1105" s="8"/>
      <c r="P1105" s="8"/>
      <c r="Q1105" t="s">
        <v>64</v>
      </c>
      <c r="AC1105" t="s">
        <v>64</v>
      </c>
      <c r="AD1105" t="s">
        <v>42</v>
      </c>
    </row>
    <row r="1106" spans="7:30" x14ac:dyDescent="0.25">
      <c r="G1106" t="s">
        <v>1475</v>
      </c>
      <c r="H1106" t="s">
        <v>1879</v>
      </c>
      <c r="I1106" t="s">
        <v>1832</v>
      </c>
      <c r="K1106" t="s">
        <v>204</v>
      </c>
      <c r="L1106" t="s">
        <v>35</v>
      </c>
      <c r="M1106" t="s">
        <v>36</v>
      </c>
      <c r="N1106" s="8">
        <v>45797</v>
      </c>
      <c r="O1106" s="8"/>
      <c r="P1106" s="8"/>
      <c r="Q1106" t="s">
        <v>64</v>
      </c>
      <c r="AC1106" t="s">
        <v>64</v>
      </c>
      <c r="AD1106" t="s">
        <v>42</v>
      </c>
    </row>
    <row r="1107" spans="7:30" x14ac:dyDescent="0.25">
      <c r="G1107" t="s">
        <v>1475</v>
      </c>
      <c r="H1107" t="s">
        <v>1879</v>
      </c>
      <c r="I1107" t="s">
        <v>1833</v>
      </c>
      <c r="K1107" t="s">
        <v>204</v>
      </c>
      <c r="L1107" t="s">
        <v>35</v>
      </c>
      <c r="M1107" t="s">
        <v>36</v>
      </c>
      <c r="N1107" s="8">
        <v>45797</v>
      </c>
      <c r="O1107" s="8"/>
      <c r="P1107" s="8"/>
      <c r="Q1107" t="s">
        <v>64</v>
      </c>
      <c r="R1107" t="s">
        <v>419</v>
      </c>
      <c r="S1107" t="s">
        <v>1834</v>
      </c>
      <c r="T1107" t="s">
        <v>1835</v>
      </c>
      <c r="W1107" t="s">
        <v>86</v>
      </c>
      <c r="AC1107" t="s">
        <v>64</v>
      </c>
      <c r="AD1107" t="s">
        <v>42</v>
      </c>
    </row>
    <row r="1108" spans="7:30" x14ac:dyDescent="0.25">
      <c r="G1108" t="s">
        <v>1475</v>
      </c>
      <c r="H1108" t="s">
        <v>1879</v>
      </c>
      <c r="I1108" t="s">
        <v>1836</v>
      </c>
      <c r="K1108" t="s">
        <v>204</v>
      </c>
      <c r="L1108" t="s">
        <v>35</v>
      </c>
      <c r="M1108" t="s">
        <v>36</v>
      </c>
      <c r="N1108" s="8">
        <v>45797</v>
      </c>
      <c r="O1108" s="8"/>
      <c r="P1108" s="8"/>
      <c r="Q1108" t="s">
        <v>64</v>
      </c>
      <c r="R1108" t="s">
        <v>419</v>
      </c>
      <c r="S1108" t="s">
        <v>1837</v>
      </c>
      <c r="T1108" t="s">
        <v>1838</v>
      </c>
      <c r="W1108" t="s">
        <v>86</v>
      </c>
      <c r="AC1108" t="s">
        <v>64</v>
      </c>
      <c r="AD1108" t="s">
        <v>42</v>
      </c>
    </row>
    <row r="1109" spans="7:30" x14ac:dyDescent="0.25">
      <c r="G1109" t="s">
        <v>1475</v>
      </c>
      <c r="H1109" t="s">
        <v>1879</v>
      </c>
      <c r="I1109" t="s">
        <v>1839</v>
      </c>
      <c r="K1109" t="s">
        <v>204</v>
      </c>
      <c r="L1109" t="s">
        <v>35</v>
      </c>
      <c r="M1109" t="s">
        <v>36</v>
      </c>
      <c r="N1109" s="8">
        <v>45797</v>
      </c>
      <c r="O1109" s="8"/>
      <c r="P1109" s="8"/>
      <c r="Q1109" t="s">
        <v>64</v>
      </c>
      <c r="AC1109" t="s">
        <v>64</v>
      </c>
      <c r="AD1109" t="s">
        <v>42</v>
      </c>
    </row>
    <row r="1110" spans="7:30" x14ac:dyDescent="0.25">
      <c r="G1110" t="s">
        <v>1475</v>
      </c>
      <c r="H1110" t="s">
        <v>1879</v>
      </c>
      <c r="I1110" t="s">
        <v>1840</v>
      </c>
      <c r="K1110" t="s">
        <v>204</v>
      </c>
      <c r="L1110" t="s">
        <v>35</v>
      </c>
      <c r="M1110" t="s">
        <v>36</v>
      </c>
      <c r="N1110" s="8">
        <v>45797</v>
      </c>
      <c r="O1110" s="8"/>
      <c r="P1110" s="8"/>
      <c r="Q1110" t="s">
        <v>64</v>
      </c>
      <c r="AC1110" t="s">
        <v>64</v>
      </c>
      <c r="AD1110" t="s">
        <v>42</v>
      </c>
    </row>
    <row r="1111" spans="7:30" x14ac:dyDescent="0.25">
      <c r="G1111" t="s">
        <v>1475</v>
      </c>
      <c r="H1111" t="s">
        <v>1879</v>
      </c>
      <c r="I1111" t="s">
        <v>1841</v>
      </c>
      <c r="K1111" t="s">
        <v>204</v>
      </c>
      <c r="L1111" t="s">
        <v>35</v>
      </c>
      <c r="M1111" t="s">
        <v>36</v>
      </c>
      <c r="N1111" s="8">
        <v>45797</v>
      </c>
      <c r="O1111" s="8"/>
      <c r="P1111" s="8"/>
      <c r="Q1111" t="s">
        <v>64</v>
      </c>
      <c r="AC1111" t="s">
        <v>64</v>
      </c>
      <c r="AD1111" t="s">
        <v>42</v>
      </c>
    </row>
    <row r="1112" spans="7:30" x14ac:dyDescent="0.25">
      <c r="G1112" t="s">
        <v>1475</v>
      </c>
      <c r="H1112" t="s">
        <v>1879</v>
      </c>
      <c r="I1112" t="s">
        <v>1842</v>
      </c>
      <c r="K1112" t="s">
        <v>204</v>
      </c>
      <c r="L1112" t="s">
        <v>35</v>
      </c>
      <c r="M1112" t="s">
        <v>36</v>
      </c>
      <c r="N1112" s="8">
        <v>45797</v>
      </c>
      <c r="O1112" s="8"/>
      <c r="P1112" s="8"/>
      <c r="Q1112" t="s">
        <v>64</v>
      </c>
      <c r="AC1112" t="s">
        <v>64</v>
      </c>
      <c r="AD1112" t="s">
        <v>42</v>
      </c>
    </row>
    <row r="1113" spans="7:30" x14ac:dyDescent="0.25">
      <c r="G1113" t="s">
        <v>1475</v>
      </c>
      <c r="H1113" t="s">
        <v>1879</v>
      </c>
      <c r="I1113" t="s">
        <v>1843</v>
      </c>
      <c r="K1113" t="s">
        <v>204</v>
      </c>
      <c r="L1113" t="s">
        <v>35</v>
      </c>
      <c r="M1113" t="s">
        <v>36</v>
      </c>
      <c r="N1113" s="8">
        <v>45797</v>
      </c>
      <c r="O1113" s="8"/>
      <c r="P1113" s="8"/>
      <c r="Q1113" t="s">
        <v>64</v>
      </c>
      <c r="R1113" t="s">
        <v>419</v>
      </c>
      <c r="S1113" t="s">
        <v>1844</v>
      </c>
      <c r="T1113" t="s">
        <v>1845</v>
      </c>
      <c r="W1113" t="s">
        <v>489</v>
      </c>
      <c r="AC1113" t="s">
        <v>64</v>
      </c>
      <c r="AD1113" t="s">
        <v>42</v>
      </c>
    </row>
    <row r="1114" spans="7:30" x14ac:dyDescent="0.25">
      <c r="G1114" t="s">
        <v>1475</v>
      </c>
      <c r="H1114" t="s">
        <v>1879</v>
      </c>
      <c r="I1114" t="s">
        <v>1846</v>
      </c>
      <c r="K1114" t="s">
        <v>204</v>
      </c>
      <c r="L1114" t="s">
        <v>35</v>
      </c>
      <c r="M1114" t="s">
        <v>36</v>
      </c>
      <c r="N1114" s="8">
        <v>45797</v>
      </c>
      <c r="O1114" s="8"/>
      <c r="P1114" s="8"/>
      <c r="Q1114" t="s">
        <v>64</v>
      </c>
      <c r="R1114" t="s">
        <v>419</v>
      </c>
      <c r="S1114" t="s">
        <v>1847</v>
      </c>
      <c r="T1114" t="s">
        <v>1848</v>
      </c>
      <c r="W1114" t="s">
        <v>489</v>
      </c>
      <c r="AC1114" t="s">
        <v>64</v>
      </c>
      <c r="AD1114" t="s">
        <v>42</v>
      </c>
    </row>
    <row r="1115" spans="7:30" x14ac:dyDescent="0.25">
      <c r="G1115" t="s">
        <v>1475</v>
      </c>
      <c r="H1115" t="s">
        <v>1879</v>
      </c>
      <c r="I1115" t="s">
        <v>1905</v>
      </c>
      <c r="K1115" t="s">
        <v>204</v>
      </c>
      <c r="L1115" t="s">
        <v>35</v>
      </c>
      <c r="M1115" t="s">
        <v>36</v>
      </c>
      <c r="N1115" s="8">
        <v>45797</v>
      </c>
      <c r="O1115" s="8"/>
      <c r="P1115" s="8"/>
      <c r="Q1115" t="s">
        <v>64</v>
      </c>
      <c r="AC1115" t="s">
        <v>64</v>
      </c>
      <c r="AD1115" t="s">
        <v>42</v>
      </c>
    </row>
    <row r="1116" spans="7:30" x14ac:dyDescent="0.25">
      <c r="G1116" t="s">
        <v>1475</v>
      </c>
      <c r="H1116" t="s">
        <v>1879</v>
      </c>
      <c r="I1116" t="s">
        <v>1906</v>
      </c>
      <c r="K1116" t="s">
        <v>204</v>
      </c>
      <c r="L1116" t="s">
        <v>35</v>
      </c>
      <c r="M1116" t="s">
        <v>36</v>
      </c>
      <c r="N1116" s="8">
        <v>45797</v>
      </c>
      <c r="O1116" s="8"/>
      <c r="P1116" s="8"/>
      <c r="Q1116" t="s">
        <v>64</v>
      </c>
      <c r="AC1116" t="s">
        <v>64</v>
      </c>
      <c r="AD1116" t="s">
        <v>42</v>
      </c>
    </row>
    <row r="1117" spans="7:30" x14ac:dyDescent="0.25">
      <c r="G1117" t="s">
        <v>1475</v>
      </c>
      <c r="H1117" t="s">
        <v>1879</v>
      </c>
      <c r="I1117" t="s">
        <v>1849</v>
      </c>
      <c r="K1117" t="s">
        <v>204</v>
      </c>
      <c r="L1117" t="s">
        <v>35</v>
      </c>
      <c r="M1117" t="s">
        <v>36</v>
      </c>
      <c r="N1117" s="8">
        <v>45797</v>
      </c>
      <c r="O1117" s="8"/>
      <c r="P1117" s="8"/>
      <c r="Q1117" t="s">
        <v>64</v>
      </c>
      <c r="AC1117" t="s">
        <v>64</v>
      </c>
      <c r="AD1117" t="s">
        <v>42</v>
      </c>
    </row>
    <row r="1118" spans="7:30" x14ac:dyDescent="0.25">
      <c r="G1118" t="s">
        <v>1475</v>
      </c>
      <c r="H1118" t="s">
        <v>1879</v>
      </c>
      <c r="I1118" t="s">
        <v>1850</v>
      </c>
      <c r="K1118" t="s">
        <v>204</v>
      </c>
      <c r="L1118" t="s">
        <v>35</v>
      </c>
      <c r="M1118" t="s">
        <v>36</v>
      </c>
      <c r="N1118" s="8">
        <v>45797</v>
      </c>
      <c r="O1118" s="8"/>
      <c r="P1118" s="8"/>
      <c r="Q1118" t="s">
        <v>64</v>
      </c>
      <c r="AC1118" t="s">
        <v>64</v>
      </c>
      <c r="AD1118" t="s">
        <v>42</v>
      </c>
    </row>
    <row r="1119" spans="7:30" x14ac:dyDescent="0.25">
      <c r="G1119" t="s">
        <v>1475</v>
      </c>
      <c r="H1119" t="s">
        <v>1879</v>
      </c>
      <c r="I1119" t="s">
        <v>1851</v>
      </c>
      <c r="K1119" t="s">
        <v>204</v>
      </c>
      <c r="L1119" t="s">
        <v>35</v>
      </c>
      <c r="M1119" t="s">
        <v>36</v>
      </c>
      <c r="N1119" s="8">
        <v>45797</v>
      </c>
      <c r="O1119" s="8"/>
      <c r="P1119" s="8"/>
      <c r="Q1119" t="s">
        <v>64</v>
      </c>
      <c r="AC1119" t="s">
        <v>64</v>
      </c>
      <c r="AD1119" t="s">
        <v>42</v>
      </c>
    </row>
    <row r="1120" spans="7:30" x14ac:dyDescent="0.25">
      <c r="G1120" t="s">
        <v>1475</v>
      </c>
      <c r="H1120" t="s">
        <v>1879</v>
      </c>
      <c r="I1120" t="s">
        <v>1852</v>
      </c>
      <c r="K1120" t="s">
        <v>204</v>
      </c>
      <c r="L1120" t="s">
        <v>35</v>
      </c>
      <c r="M1120" t="s">
        <v>36</v>
      </c>
      <c r="N1120" s="8">
        <v>45797</v>
      </c>
      <c r="O1120" s="8"/>
      <c r="P1120" s="8"/>
      <c r="Q1120" t="s">
        <v>64</v>
      </c>
      <c r="AC1120" t="s">
        <v>64</v>
      </c>
      <c r="AD1120" t="s">
        <v>42</v>
      </c>
    </row>
    <row r="1121" spans="7:30" x14ac:dyDescent="0.25">
      <c r="G1121" t="s">
        <v>1475</v>
      </c>
      <c r="H1121" t="s">
        <v>1879</v>
      </c>
      <c r="I1121" t="s">
        <v>1853</v>
      </c>
      <c r="K1121" t="s">
        <v>204</v>
      </c>
      <c r="L1121" t="s">
        <v>35</v>
      </c>
      <c r="M1121" t="s">
        <v>36</v>
      </c>
      <c r="N1121" s="8">
        <v>45797</v>
      </c>
      <c r="O1121" s="8"/>
      <c r="P1121" s="8"/>
      <c r="Q1121" t="s">
        <v>64</v>
      </c>
      <c r="AC1121" t="s">
        <v>64</v>
      </c>
      <c r="AD1121" t="s">
        <v>42</v>
      </c>
    </row>
    <row r="1122" spans="7:30" x14ac:dyDescent="0.25">
      <c r="G1122" t="s">
        <v>1475</v>
      </c>
      <c r="H1122" t="s">
        <v>1879</v>
      </c>
      <c r="I1122" t="s">
        <v>1854</v>
      </c>
      <c r="K1122" t="s">
        <v>204</v>
      </c>
      <c r="L1122" t="s">
        <v>35</v>
      </c>
      <c r="M1122" t="s">
        <v>36</v>
      </c>
      <c r="N1122" s="8">
        <v>45797</v>
      </c>
      <c r="O1122" s="8"/>
      <c r="P1122" s="8"/>
      <c r="Q1122" t="s">
        <v>64</v>
      </c>
      <c r="AC1122" t="s">
        <v>64</v>
      </c>
      <c r="AD1122" t="s">
        <v>42</v>
      </c>
    </row>
    <row r="1123" spans="7:30" x14ac:dyDescent="0.25">
      <c r="G1123" t="s">
        <v>1475</v>
      </c>
      <c r="H1123" t="s">
        <v>1879</v>
      </c>
      <c r="I1123" t="s">
        <v>1855</v>
      </c>
      <c r="K1123" t="s">
        <v>204</v>
      </c>
      <c r="L1123" t="s">
        <v>35</v>
      </c>
      <c r="M1123" t="s">
        <v>36</v>
      </c>
      <c r="N1123" s="8">
        <v>45797</v>
      </c>
      <c r="O1123" s="8"/>
      <c r="P1123" s="8"/>
      <c r="Q1123" t="s">
        <v>64</v>
      </c>
      <c r="AC1123" t="s">
        <v>64</v>
      </c>
      <c r="AD1123" t="s">
        <v>42</v>
      </c>
    </row>
    <row r="1124" spans="7:30" x14ac:dyDescent="0.25">
      <c r="G1124" t="s">
        <v>1475</v>
      </c>
      <c r="H1124" t="s">
        <v>1879</v>
      </c>
      <c r="I1124" t="s">
        <v>1856</v>
      </c>
      <c r="K1124" t="s">
        <v>204</v>
      </c>
      <c r="L1124" t="s">
        <v>35</v>
      </c>
      <c r="M1124" t="s">
        <v>36</v>
      </c>
      <c r="N1124" s="8">
        <v>45797</v>
      </c>
      <c r="O1124" s="8"/>
      <c r="P1124" s="8"/>
      <c r="Q1124" t="s">
        <v>64</v>
      </c>
      <c r="AC1124" t="s">
        <v>64</v>
      </c>
      <c r="AD1124" t="s">
        <v>42</v>
      </c>
    </row>
    <row r="1125" spans="7:30" x14ac:dyDescent="0.25">
      <c r="G1125" t="s">
        <v>1475</v>
      </c>
      <c r="H1125" t="s">
        <v>1879</v>
      </c>
      <c r="I1125" t="s">
        <v>1857</v>
      </c>
      <c r="K1125" t="s">
        <v>204</v>
      </c>
      <c r="L1125" t="s">
        <v>35</v>
      </c>
      <c r="M1125" t="s">
        <v>36</v>
      </c>
      <c r="N1125" s="8">
        <v>45797</v>
      </c>
      <c r="O1125" s="8"/>
      <c r="P1125" s="8"/>
      <c r="Q1125" t="s">
        <v>64</v>
      </c>
      <c r="R1125" t="s">
        <v>419</v>
      </c>
      <c r="S1125" t="s">
        <v>1858</v>
      </c>
      <c r="T1125" t="s">
        <v>1859</v>
      </c>
      <c r="W1125" t="s">
        <v>460</v>
      </c>
      <c r="AC1125" t="s">
        <v>64</v>
      </c>
      <c r="AD1125" t="s">
        <v>42</v>
      </c>
    </row>
    <row r="1126" spans="7:30" x14ac:dyDescent="0.25">
      <c r="G1126" t="s">
        <v>1475</v>
      </c>
      <c r="H1126" t="s">
        <v>1879</v>
      </c>
      <c r="I1126" t="s">
        <v>1860</v>
      </c>
      <c r="K1126" t="s">
        <v>204</v>
      </c>
      <c r="L1126" t="s">
        <v>35</v>
      </c>
      <c r="M1126" t="s">
        <v>36</v>
      </c>
      <c r="N1126" s="8">
        <v>45797</v>
      </c>
      <c r="O1126" s="8"/>
      <c r="P1126" s="8"/>
      <c r="Q1126" t="s">
        <v>64</v>
      </c>
      <c r="R1126" t="s">
        <v>419</v>
      </c>
      <c r="S1126" t="s">
        <v>1858</v>
      </c>
      <c r="T1126" t="s">
        <v>1859</v>
      </c>
      <c r="W1126" t="s">
        <v>460</v>
      </c>
      <c r="AC1126" t="s">
        <v>64</v>
      </c>
      <c r="AD1126" t="s">
        <v>42</v>
      </c>
    </row>
    <row r="1127" spans="7:30" x14ac:dyDescent="0.25">
      <c r="G1127" t="s">
        <v>1475</v>
      </c>
      <c r="H1127" t="s">
        <v>1879</v>
      </c>
      <c r="I1127" t="s">
        <v>1861</v>
      </c>
      <c r="K1127" t="s">
        <v>204</v>
      </c>
      <c r="L1127" t="s">
        <v>35</v>
      </c>
      <c r="M1127" t="s">
        <v>36</v>
      </c>
      <c r="N1127" s="8">
        <v>45797</v>
      </c>
      <c r="O1127" s="8"/>
      <c r="P1127" s="8"/>
      <c r="Q1127" t="s">
        <v>64</v>
      </c>
      <c r="AC1127" t="s">
        <v>64</v>
      </c>
      <c r="AD1127" t="s">
        <v>42</v>
      </c>
    </row>
    <row r="1128" spans="7:30" x14ac:dyDescent="0.25">
      <c r="G1128" t="s">
        <v>1475</v>
      </c>
      <c r="H1128" t="s">
        <v>1879</v>
      </c>
      <c r="I1128" t="s">
        <v>1862</v>
      </c>
      <c r="K1128" t="s">
        <v>204</v>
      </c>
      <c r="L1128" t="s">
        <v>35</v>
      </c>
      <c r="M1128" t="s">
        <v>36</v>
      </c>
      <c r="N1128" s="8">
        <v>45797</v>
      </c>
      <c r="O1128" s="8"/>
      <c r="P1128" s="8"/>
      <c r="Q1128" t="s">
        <v>64</v>
      </c>
      <c r="AC1128" t="s">
        <v>64</v>
      </c>
      <c r="AD1128" t="s">
        <v>42</v>
      </c>
    </row>
    <row r="1129" spans="7:30" x14ac:dyDescent="0.25">
      <c r="G1129" t="s">
        <v>1475</v>
      </c>
      <c r="H1129" t="s">
        <v>1879</v>
      </c>
      <c r="I1129" t="s">
        <v>1863</v>
      </c>
      <c r="K1129" t="s">
        <v>204</v>
      </c>
      <c r="L1129" t="s">
        <v>35</v>
      </c>
      <c r="M1129" t="s">
        <v>36</v>
      </c>
      <c r="N1129" s="8">
        <v>45797</v>
      </c>
      <c r="O1129" s="8"/>
      <c r="P1129" s="8"/>
      <c r="Q1129" t="s">
        <v>64</v>
      </c>
      <c r="AC1129" t="s">
        <v>64</v>
      </c>
      <c r="AD1129" t="s">
        <v>42</v>
      </c>
    </row>
    <row r="1130" spans="7:30" x14ac:dyDescent="0.25">
      <c r="G1130" t="s">
        <v>1475</v>
      </c>
      <c r="H1130" t="s">
        <v>1879</v>
      </c>
      <c r="I1130" t="s">
        <v>1864</v>
      </c>
      <c r="K1130" t="s">
        <v>204</v>
      </c>
      <c r="L1130" t="s">
        <v>35</v>
      </c>
      <c r="M1130" t="s">
        <v>36</v>
      </c>
      <c r="N1130" s="8">
        <v>45797</v>
      </c>
      <c r="O1130" s="8"/>
      <c r="P1130" s="8"/>
      <c r="Q1130" t="s">
        <v>64</v>
      </c>
      <c r="AC1130" t="s">
        <v>64</v>
      </c>
      <c r="AD1130" t="s">
        <v>42</v>
      </c>
    </row>
    <row r="1131" spans="7:30" x14ac:dyDescent="0.25">
      <c r="G1131" t="s">
        <v>1475</v>
      </c>
      <c r="H1131" t="s">
        <v>1879</v>
      </c>
      <c r="I1131" t="s">
        <v>1865</v>
      </c>
      <c r="K1131" t="s">
        <v>204</v>
      </c>
      <c r="L1131" t="s">
        <v>35</v>
      </c>
      <c r="M1131" t="s">
        <v>36</v>
      </c>
      <c r="N1131" s="8">
        <v>45797</v>
      </c>
      <c r="O1131" s="8"/>
      <c r="P1131" s="8"/>
      <c r="Q1131" t="s">
        <v>64</v>
      </c>
      <c r="AC1131" t="s">
        <v>64</v>
      </c>
      <c r="AD1131" t="s">
        <v>42</v>
      </c>
    </row>
    <row r="1132" spans="7:30" x14ac:dyDescent="0.25">
      <c r="G1132" t="s">
        <v>1475</v>
      </c>
      <c r="H1132" t="s">
        <v>1879</v>
      </c>
      <c r="I1132" t="s">
        <v>1866</v>
      </c>
      <c r="K1132" t="s">
        <v>204</v>
      </c>
      <c r="L1132" t="s">
        <v>35</v>
      </c>
      <c r="M1132" t="s">
        <v>36</v>
      </c>
      <c r="N1132" s="8">
        <v>45797</v>
      </c>
      <c r="O1132" s="8"/>
      <c r="P1132" s="8"/>
      <c r="Q1132" t="s">
        <v>64</v>
      </c>
      <c r="AC1132" t="s">
        <v>64</v>
      </c>
      <c r="AD1132" t="s">
        <v>42</v>
      </c>
    </row>
    <row r="1133" spans="7:30" x14ac:dyDescent="0.25">
      <c r="G1133" t="s">
        <v>1475</v>
      </c>
      <c r="H1133" t="s">
        <v>1879</v>
      </c>
      <c r="I1133" t="s">
        <v>1907</v>
      </c>
      <c r="K1133" t="s">
        <v>204</v>
      </c>
      <c r="L1133" t="s">
        <v>35</v>
      </c>
      <c r="M1133" t="s">
        <v>36</v>
      </c>
      <c r="N1133" s="8">
        <v>45797</v>
      </c>
      <c r="O1133" s="8"/>
      <c r="P1133" s="8"/>
      <c r="Q1133" t="s">
        <v>64</v>
      </c>
      <c r="R1133" t="s">
        <v>205</v>
      </c>
      <c r="S1133" t="s">
        <v>1908</v>
      </c>
      <c r="T1133" t="s">
        <v>1909</v>
      </c>
      <c r="AC1133" t="s">
        <v>64</v>
      </c>
      <c r="AD1133" t="s">
        <v>42</v>
      </c>
    </row>
    <row r="1134" spans="7:30" x14ac:dyDescent="0.25">
      <c r="G1134" t="s">
        <v>1475</v>
      </c>
      <c r="H1134" t="s">
        <v>1879</v>
      </c>
      <c r="I1134" t="s">
        <v>1910</v>
      </c>
      <c r="K1134" t="s">
        <v>204</v>
      </c>
      <c r="L1134" t="s">
        <v>35</v>
      </c>
      <c r="M1134" t="s">
        <v>36</v>
      </c>
      <c r="N1134" s="8">
        <v>45797</v>
      </c>
      <c r="O1134" s="8"/>
      <c r="P1134" s="8"/>
      <c r="Q1134" t="s">
        <v>64</v>
      </c>
      <c r="R1134" t="s">
        <v>205</v>
      </c>
      <c r="S1134" t="s">
        <v>1908</v>
      </c>
      <c r="T1134" t="s">
        <v>1909</v>
      </c>
      <c r="AC1134" t="s">
        <v>64</v>
      </c>
      <c r="AD1134" t="s">
        <v>42</v>
      </c>
    </row>
    <row r="1135" spans="7:30" x14ac:dyDescent="0.25">
      <c r="G1135" t="s">
        <v>1475</v>
      </c>
      <c r="H1135" t="s">
        <v>1879</v>
      </c>
      <c r="I1135" t="s">
        <v>1867</v>
      </c>
      <c r="K1135" t="s">
        <v>204</v>
      </c>
      <c r="L1135" t="s">
        <v>35</v>
      </c>
      <c r="M1135" t="s">
        <v>36</v>
      </c>
      <c r="N1135" s="8">
        <v>45797</v>
      </c>
      <c r="O1135" s="8"/>
      <c r="P1135" s="8"/>
      <c r="Q1135" t="s">
        <v>64</v>
      </c>
      <c r="R1135" t="s">
        <v>1868</v>
      </c>
      <c r="S1135" t="s">
        <v>1869</v>
      </c>
      <c r="T1135" t="s">
        <v>1870</v>
      </c>
      <c r="AC1135" t="s">
        <v>64</v>
      </c>
      <c r="AD1135" t="s">
        <v>42</v>
      </c>
    </row>
    <row r="1136" spans="7:30" x14ac:dyDescent="0.25">
      <c r="G1136" t="s">
        <v>1475</v>
      </c>
      <c r="H1136" t="s">
        <v>1879</v>
      </c>
      <c r="I1136" t="s">
        <v>1871</v>
      </c>
      <c r="K1136" t="s">
        <v>204</v>
      </c>
      <c r="L1136" t="s">
        <v>35</v>
      </c>
      <c r="M1136" t="s">
        <v>36</v>
      </c>
      <c r="N1136" s="8">
        <v>45797</v>
      </c>
      <c r="O1136" s="8"/>
      <c r="P1136" s="8"/>
      <c r="Q1136" t="s">
        <v>64</v>
      </c>
      <c r="S1136" t="s">
        <v>1869</v>
      </c>
      <c r="T1136" t="s">
        <v>1870</v>
      </c>
      <c r="AC1136" t="s">
        <v>64</v>
      </c>
      <c r="AD1136" t="s">
        <v>42</v>
      </c>
    </row>
    <row r="1137" spans="3:30" x14ac:dyDescent="0.25">
      <c r="G1137" t="s">
        <v>1475</v>
      </c>
      <c r="H1137" t="s">
        <v>1879</v>
      </c>
      <c r="I1137" t="s">
        <v>1911</v>
      </c>
      <c r="K1137" t="s">
        <v>204</v>
      </c>
      <c r="L1137" t="s">
        <v>35</v>
      </c>
      <c r="M1137" t="s">
        <v>36</v>
      </c>
      <c r="N1137" s="8">
        <v>45797</v>
      </c>
      <c r="O1137" s="8"/>
      <c r="P1137" s="8"/>
      <c r="Q1137" t="s">
        <v>64</v>
      </c>
      <c r="R1137" t="s">
        <v>205</v>
      </c>
      <c r="S1137" t="s">
        <v>1912</v>
      </c>
      <c r="T1137" t="s">
        <v>1913</v>
      </c>
      <c r="AC1137" t="s">
        <v>64</v>
      </c>
      <c r="AD1137" t="s">
        <v>42</v>
      </c>
    </row>
    <row r="1138" spans="3:30" x14ac:dyDescent="0.25">
      <c r="G1138" t="s">
        <v>1475</v>
      </c>
      <c r="H1138" t="s">
        <v>1879</v>
      </c>
      <c r="I1138" t="s">
        <v>1914</v>
      </c>
      <c r="K1138" t="s">
        <v>204</v>
      </c>
      <c r="L1138" t="s">
        <v>35</v>
      </c>
      <c r="M1138" t="s">
        <v>36</v>
      </c>
      <c r="N1138" s="8">
        <v>45797</v>
      </c>
      <c r="O1138" s="8"/>
      <c r="P1138" s="8"/>
      <c r="Q1138" t="s">
        <v>64</v>
      </c>
      <c r="R1138" t="s">
        <v>205</v>
      </c>
      <c r="S1138" t="s">
        <v>1915</v>
      </c>
      <c r="T1138" t="s">
        <v>1916</v>
      </c>
      <c r="AC1138" t="s">
        <v>64</v>
      </c>
      <c r="AD1138" t="s">
        <v>42</v>
      </c>
    </row>
    <row r="1139" spans="3:30" x14ac:dyDescent="0.25">
      <c r="G1139" t="s">
        <v>1475</v>
      </c>
      <c r="H1139" t="s">
        <v>1879</v>
      </c>
      <c r="I1139" t="s">
        <v>1917</v>
      </c>
      <c r="K1139" t="s">
        <v>204</v>
      </c>
      <c r="L1139" t="s">
        <v>35</v>
      </c>
      <c r="M1139" t="s">
        <v>36</v>
      </c>
      <c r="N1139" s="8">
        <v>45797</v>
      </c>
      <c r="O1139" s="8"/>
      <c r="P1139" s="8"/>
      <c r="Q1139" t="s">
        <v>64</v>
      </c>
      <c r="R1139" t="s">
        <v>205</v>
      </c>
      <c r="S1139" t="s">
        <v>1918</v>
      </c>
      <c r="T1139" t="s">
        <v>1919</v>
      </c>
      <c r="W1139" t="s">
        <v>56</v>
      </c>
      <c r="AC1139" t="s">
        <v>64</v>
      </c>
      <c r="AD1139" t="s">
        <v>42</v>
      </c>
    </row>
    <row r="1140" spans="3:30" x14ac:dyDescent="0.25">
      <c r="G1140" t="s">
        <v>1475</v>
      </c>
      <c r="H1140" t="s">
        <v>1879</v>
      </c>
      <c r="I1140" t="s">
        <v>1920</v>
      </c>
      <c r="K1140" t="s">
        <v>204</v>
      </c>
      <c r="L1140" t="s">
        <v>35</v>
      </c>
      <c r="M1140" t="s">
        <v>36</v>
      </c>
      <c r="N1140" s="8">
        <v>45797</v>
      </c>
      <c r="O1140" s="8"/>
      <c r="P1140" s="8"/>
      <c r="Q1140" t="s">
        <v>64</v>
      </c>
      <c r="R1140" t="s">
        <v>205</v>
      </c>
      <c r="S1140" t="s">
        <v>1921</v>
      </c>
      <c r="T1140" t="s">
        <v>1922</v>
      </c>
      <c r="W1140" t="s">
        <v>56</v>
      </c>
      <c r="AC1140" t="s">
        <v>64</v>
      </c>
      <c r="AD1140" t="s">
        <v>42</v>
      </c>
    </row>
    <row r="1141" spans="3:30" x14ac:dyDescent="0.25">
      <c r="C1141" s="32" t="s">
        <v>632</v>
      </c>
      <c r="D1141" s="32" t="s">
        <v>632</v>
      </c>
      <c r="E1141" s="32" t="s">
        <v>632</v>
      </c>
      <c r="F1141">
        <v>1355</v>
      </c>
      <c r="G1141" t="s">
        <v>1923</v>
      </c>
      <c r="H1141" t="s">
        <v>1924</v>
      </c>
      <c r="I1141" t="s">
        <v>1925</v>
      </c>
      <c r="K1141" t="s">
        <v>340</v>
      </c>
      <c r="L1141" t="s">
        <v>35</v>
      </c>
      <c r="M1141" t="s">
        <v>36</v>
      </c>
      <c r="N1141" s="8">
        <v>45775</v>
      </c>
      <c r="O1141" s="8"/>
      <c r="P1141" s="8"/>
      <c r="Q1141" t="s">
        <v>64</v>
      </c>
      <c r="R1141" t="s">
        <v>1926</v>
      </c>
      <c r="S1141" t="s">
        <v>1927</v>
      </c>
      <c r="T1141" t="s">
        <v>1928</v>
      </c>
      <c r="X1141" t="s">
        <v>217</v>
      </c>
      <c r="AC1141" t="s">
        <v>64</v>
      </c>
      <c r="AD1141" t="s">
        <v>42</v>
      </c>
    </row>
    <row r="1142" spans="3:30" x14ac:dyDescent="0.25">
      <c r="C1142" s="32" t="s">
        <v>104</v>
      </c>
      <c r="D1142" s="32" t="s">
        <v>105</v>
      </c>
      <c r="F1142">
        <v>1250</v>
      </c>
      <c r="G1142" t="s">
        <v>1929</v>
      </c>
      <c r="H1142" t="s">
        <v>1930</v>
      </c>
      <c r="I1142" t="s">
        <v>1931</v>
      </c>
      <c r="J1142" t="s">
        <v>1932</v>
      </c>
      <c r="K1142" t="s">
        <v>1933</v>
      </c>
      <c r="L1142" t="s">
        <v>55</v>
      </c>
      <c r="M1142" t="s">
        <v>276</v>
      </c>
      <c r="N1142" s="8">
        <v>45536</v>
      </c>
      <c r="O1142" s="8">
        <v>45807</v>
      </c>
      <c r="P1142" s="8">
        <v>45800</v>
      </c>
      <c r="Q1142" t="s">
        <v>127</v>
      </c>
      <c r="U1142" t="s">
        <v>489</v>
      </c>
      <c r="W1142" t="s">
        <v>1934</v>
      </c>
      <c r="X1142" t="s">
        <v>1935</v>
      </c>
      <c r="Y1142" t="s">
        <v>489</v>
      </c>
      <c r="Z1142" t="s">
        <v>40</v>
      </c>
      <c r="AA1142" t="s">
        <v>40</v>
      </c>
      <c r="AC1142" t="s">
        <v>41</v>
      </c>
      <c r="AD1142" t="s">
        <v>231</v>
      </c>
    </row>
    <row r="1143" spans="3:30" x14ac:dyDescent="0.25">
      <c r="C1143" s="32" t="s">
        <v>808</v>
      </c>
      <c r="D1143" s="32" t="s">
        <v>105</v>
      </c>
      <c r="F1143">
        <v>0</v>
      </c>
      <c r="G1143" t="s">
        <v>1929</v>
      </c>
      <c r="H1143" t="s">
        <v>1930</v>
      </c>
      <c r="I1143" t="s">
        <v>1936</v>
      </c>
      <c r="J1143" t="s">
        <v>1937</v>
      </c>
      <c r="K1143" t="s">
        <v>1933</v>
      </c>
      <c r="L1143" t="s">
        <v>55</v>
      </c>
      <c r="M1143" t="s">
        <v>276</v>
      </c>
      <c r="N1143" s="8">
        <v>45536</v>
      </c>
      <c r="O1143" s="8">
        <v>45807</v>
      </c>
      <c r="P1143" s="8">
        <v>45800</v>
      </c>
      <c r="Q1143" t="s">
        <v>37</v>
      </c>
      <c r="U1143" t="s">
        <v>489</v>
      </c>
      <c r="W1143" t="s">
        <v>1934</v>
      </c>
      <c r="Y1143" t="s">
        <v>489</v>
      </c>
      <c r="Z1143" t="s">
        <v>40</v>
      </c>
      <c r="AA1143" t="s">
        <v>40</v>
      </c>
      <c r="AC1143" t="s">
        <v>41</v>
      </c>
      <c r="AD1143" t="s">
        <v>231</v>
      </c>
    </row>
    <row r="1144" spans="3:30" x14ac:dyDescent="0.25">
      <c r="C1144" s="32" t="s">
        <v>808</v>
      </c>
      <c r="D1144" s="32" t="s">
        <v>105</v>
      </c>
      <c r="F1144">
        <v>0</v>
      </c>
      <c r="G1144" t="s">
        <v>1929</v>
      </c>
      <c r="H1144" t="s">
        <v>1930</v>
      </c>
      <c r="I1144" t="s">
        <v>1938</v>
      </c>
      <c r="J1144" t="s">
        <v>1939</v>
      </c>
      <c r="K1144" t="s">
        <v>1933</v>
      </c>
      <c r="L1144" t="s">
        <v>55</v>
      </c>
      <c r="M1144" t="s">
        <v>276</v>
      </c>
      <c r="N1144" s="8">
        <v>45536</v>
      </c>
      <c r="O1144" s="8">
        <v>45807</v>
      </c>
      <c r="P1144" s="8">
        <v>45800</v>
      </c>
      <c r="Q1144" t="s">
        <v>37</v>
      </c>
      <c r="U1144" t="s">
        <v>489</v>
      </c>
      <c r="W1144" t="s">
        <v>1934</v>
      </c>
      <c r="Y1144" t="s">
        <v>489</v>
      </c>
      <c r="Z1144" t="s">
        <v>40</v>
      </c>
      <c r="AA1144" t="s">
        <v>40</v>
      </c>
      <c r="AC1144" t="s">
        <v>41</v>
      </c>
      <c r="AD1144" t="s">
        <v>231</v>
      </c>
    </row>
    <row r="1145" spans="3:30" x14ac:dyDescent="0.25">
      <c r="C1145" s="32" t="s">
        <v>104</v>
      </c>
      <c r="D1145" s="32" t="s">
        <v>79</v>
      </c>
      <c r="F1145">
        <v>2835</v>
      </c>
      <c r="G1145" t="s">
        <v>1940</v>
      </c>
      <c r="H1145" t="s">
        <v>1941</v>
      </c>
      <c r="I1145" t="s">
        <v>1942</v>
      </c>
      <c r="J1145" t="s">
        <v>1943</v>
      </c>
      <c r="K1145" t="s">
        <v>229</v>
      </c>
      <c r="L1145" t="s">
        <v>35</v>
      </c>
      <c r="M1145" t="s">
        <v>276</v>
      </c>
      <c r="N1145" s="8">
        <v>45727</v>
      </c>
      <c r="O1145" s="8">
        <v>45835</v>
      </c>
      <c r="P1145" s="8"/>
      <c r="Q1145" t="s">
        <v>47</v>
      </c>
      <c r="W1145" t="s">
        <v>1944</v>
      </c>
      <c r="Z1145" t="s">
        <v>111</v>
      </c>
      <c r="AA1145" t="s">
        <v>111</v>
      </c>
      <c r="AC1145" t="s">
        <v>41</v>
      </c>
      <c r="AD1145" t="s">
        <v>231</v>
      </c>
    </row>
    <row r="1146" spans="3:30" x14ac:dyDescent="0.25">
      <c r="C1146" s="32" t="s">
        <v>104</v>
      </c>
      <c r="D1146" s="32" t="s">
        <v>79</v>
      </c>
      <c r="F1146">
        <v>4200</v>
      </c>
      <c r="G1146" t="s">
        <v>1940</v>
      </c>
      <c r="H1146" t="s">
        <v>1941</v>
      </c>
      <c r="I1146" t="s">
        <v>1945</v>
      </c>
      <c r="J1146" t="s">
        <v>1946</v>
      </c>
      <c r="K1146" t="s">
        <v>229</v>
      </c>
      <c r="L1146" t="s">
        <v>35</v>
      </c>
      <c r="M1146" t="s">
        <v>276</v>
      </c>
      <c r="N1146" s="8">
        <v>45727</v>
      </c>
      <c r="O1146" s="8">
        <v>45835</v>
      </c>
      <c r="P1146" s="8"/>
      <c r="Q1146" t="s">
        <v>47</v>
      </c>
      <c r="W1146" t="s">
        <v>1944</v>
      </c>
      <c r="Z1146" t="s">
        <v>111</v>
      </c>
      <c r="AA1146" t="s">
        <v>111</v>
      </c>
      <c r="AC1146" t="s">
        <v>41</v>
      </c>
      <c r="AD1146" t="s">
        <v>231</v>
      </c>
    </row>
    <row r="1147" spans="3:30" x14ac:dyDescent="0.25">
      <c r="F1147">
        <v>1672</v>
      </c>
      <c r="G1147" t="s">
        <v>1947</v>
      </c>
      <c r="H1147" t="s">
        <v>1948</v>
      </c>
      <c r="I1147" t="s">
        <v>1949</v>
      </c>
      <c r="K1147" t="s">
        <v>54</v>
      </c>
      <c r="L1147" t="s">
        <v>55</v>
      </c>
      <c r="M1147" t="s">
        <v>36</v>
      </c>
      <c r="N1147" s="8">
        <v>45799</v>
      </c>
      <c r="O1147" s="8">
        <v>45810</v>
      </c>
      <c r="P1147" s="8">
        <v>45810</v>
      </c>
      <c r="Q1147" t="s">
        <v>64</v>
      </c>
      <c r="X1147" t="s">
        <v>312</v>
      </c>
      <c r="Y1147" t="s">
        <v>1099</v>
      </c>
      <c r="Z1147" t="s">
        <v>1099</v>
      </c>
      <c r="AC1147" t="s">
        <v>64</v>
      </c>
      <c r="AD1147" t="s">
        <v>42</v>
      </c>
    </row>
    <row r="1148" spans="3:30" x14ac:dyDescent="0.25">
      <c r="F1148">
        <v>1000</v>
      </c>
      <c r="G1148" t="s">
        <v>1950</v>
      </c>
      <c r="H1148" t="s">
        <v>1951</v>
      </c>
      <c r="I1148" t="s">
        <v>1952</v>
      </c>
      <c r="K1148" t="s">
        <v>427</v>
      </c>
      <c r="L1148" t="s">
        <v>35</v>
      </c>
      <c r="M1148" t="s">
        <v>36</v>
      </c>
      <c r="N1148" s="8">
        <v>45785</v>
      </c>
      <c r="O1148" s="8"/>
      <c r="P1148" s="8"/>
      <c r="Q1148" t="s">
        <v>37</v>
      </c>
      <c r="R1148" t="s">
        <v>39</v>
      </c>
      <c r="AC1148" t="s">
        <v>41</v>
      </c>
      <c r="AD1148" t="s">
        <v>42</v>
      </c>
    </row>
    <row r="1149" spans="3:30" x14ac:dyDescent="0.25">
      <c r="C1149" s="32" t="s">
        <v>104</v>
      </c>
      <c r="D1149" s="32" t="s">
        <v>105</v>
      </c>
      <c r="E1149" s="32" t="s">
        <v>190</v>
      </c>
      <c r="F1149">
        <v>2140</v>
      </c>
      <c r="G1149" t="s">
        <v>1953</v>
      </c>
      <c r="H1149" t="s">
        <v>1954</v>
      </c>
      <c r="I1149" t="s">
        <v>1955</v>
      </c>
      <c r="K1149" t="s">
        <v>194</v>
      </c>
      <c r="L1149" t="s">
        <v>35</v>
      </c>
      <c r="M1149" t="s">
        <v>36</v>
      </c>
      <c r="N1149" s="8">
        <v>45742</v>
      </c>
      <c r="O1149" s="8">
        <v>45835</v>
      </c>
      <c r="P1149" s="8">
        <v>45835</v>
      </c>
      <c r="Q1149" t="s">
        <v>127</v>
      </c>
      <c r="R1149" t="s">
        <v>521</v>
      </c>
      <c r="S1149" t="s">
        <v>1956</v>
      </c>
      <c r="T1149" t="s">
        <v>1957</v>
      </c>
      <c r="U1149" t="s">
        <v>57</v>
      </c>
      <c r="W1149" t="s">
        <v>40</v>
      </c>
      <c r="X1149" t="s">
        <v>341</v>
      </c>
      <c r="Y1149" t="s">
        <v>111</v>
      </c>
      <c r="Z1149" t="s">
        <v>111</v>
      </c>
      <c r="AC1149" t="s">
        <v>41</v>
      </c>
      <c r="AD1149" t="s">
        <v>42</v>
      </c>
    </row>
    <row r="1150" spans="3:30" x14ac:dyDescent="0.25">
      <c r="C1150" s="32" t="s">
        <v>104</v>
      </c>
      <c r="D1150" s="32" t="s">
        <v>105</v>
      </c>
      <c r="E1150" s="32" t="s">
        <v>190</v>
      </c>
      <c r="F1150">
        <v>1452</v>
      </c>
      <c r="G1150" t="s">
        <v>1958</v>
      </c>
      <c r="H1150" t="s">
        <v>1959</v>
      </c>
      <c r="I1150" t="s">
        <v>1960</v>
      </c>
      <c r="K1150" t="s">
        <v>194</v>
      </c>
      <c r="L1150" t="s">
        <v>35</v>
      </c>
      <c r="M1150" t="s">
        <v>36</v>
      </c>
      <c r="N1150" s="8">
        <v>45750</v>
      </c>
      <c r="O1150" s="8">
        <v>45863</v>
      </c>
      <c r="P1150" s="8">
        <v>45863</v>
      </c>
      <c r="Q1150" t="s">
        <v>47</v>
      </c>
      <c r="R1150" t="s">
        <v>1648</v>
      </c>
      <c r="U1150" t="s">
        <v>476</v>
      </c>
      <c r="W1150" t="s">
        <v>255</v>
      </c>
      <c r="X1150" t="s">
        <v>254</v>
      </c>
      <c r="Y1150" t="s">
        <v>475</v>
      </c>
      <c r="Z1150" t="s">
        <v>475</v>
      </c>
      <c r="AC1150" t="s">
        <v>41</v>
      </c>
      <c r="AD1150" t="s">
        <v>42</v>
      </c>
    </row>
    <row r="1151" spans="3:30" x14ac:dyDescent="0.25">
      <c r="C1151" s="32" t="s">
        <v>43</v>
      </c>
      <c r="D1151" s="32" t="s">
        <v>762</v>
      </c>
      <c r="E1151" s="32" t="s">
        <v>1961</v>
      </c>
      <c r="F1151">
        <v>-982.5</v>
      </c>
      <c r="G1151" t="s">
        <v>1962</v>
      </c>
      <c r="H1151" t="s">
        <v>1963</v>
      </c>
      <c r="I1151" t="s">
        <v>1964</v>
      </c>
      <c r="K1151" t="s">
        <v>216</v>
      </c>
      <c r="L1151" t="s">
        <v>55</v>
      </c>
      <c r="M1151" t="s">
        <v>36</v>
      </c>
      <c r="N1151" s="8">
        <v>44645</v>
      </c>
      <c r="O1151" s="8">
        <v>45838</v>
      </c>
      <c r="P1151" s="8">
        <v>45838</v>
      </c>
      <c r="Q1151" t="s">
        <v>64</v>
      </c>
      <c r="R1151" t="s">
        <v>1965</v>
      </c>
      <c r="W1151" t="s">
        <v>1966</v>
      </c>
      <c r="Y1151" t="s">
        <v>391</v>
      </c>
      <c r="Z1151" t="s">
        <v>391</v>
      </c>
      <c r="AC1151" t="s">
        <v>64</v>
      </c>
      <c r="AD1151" t="s">
        <v>42</v>
      </c>
    </row>
    <row r="1152" spans="3:30" x14ac:dyDescent="0.25">
      <c r="C1152" s="32" t="s">
        <v>43</v>
      </c>
      <c r="D1152" s="32" t="s">
        <v>762</v>
      </c>
      <c r="E1152" s="32" t="s">
        <v>1961</v>
      </c>
      <c r="F1152">
        <v>-982.5</v>
      </c>
      <c r="G1152" t="s">
        <v>1962</v>
      </c>
      <c r="H1152" t="s">
        <v>1963</v>
      </c>
      <c r="I1152" t="s">
        <v>1967</v>
      </c>
      <c r="K1152" t="s">
        <v>216</v>
      </c>
      <c r="L1152" t="s">
        <v>55</v>
      </c>
      <c r="M1152" t="s">
        <v>36</v>
      </c>
      <c r="N1152" s="8">
        <v>44645</v>
      </c>
      <c r="O1152" s="8">
        <v>45838</v>
      </c>
      <c r="P1152" s="8">
        <v>45838</v>
      </c>
      <c r="Q1152" t="s">
        <v>64</v>
      </c>
      <c r="R1152" t="s">
        <v>1968</v>
      </c>
      <c r="Y1152" t="s">
        <v>391</v>
      </c>
      <c r="Z1152" t="s">
        <v>391</v>
      </c>
      <c r="AC1152" t="s">
        <v>64</v>
      </c>
      <c r="AD1152" t="s">
        <v>42</v>
      </c>
    </row>
    <row r="1153" spans="3:30" x14ac:dyDescent="0.25">
      <c r="C1153" s="32" t="s">
        <v>43</v>
      </c>
      <c r="D1153" s="32" t="s">
        <v>762</v>
      </c>
      <c r="E1153" s="32" t="s">
        <v>1961</v>
      </c>
      <c r="F1153">
        <v>650</v>
      </c>
      <c r="G1153" t="s">
        <v>1962</v>
      </c>
      <c r="H1153" t="s">
        <v>1963</v>
      </c>
      <c r="I1153" t="s">
        <v>1969</v>
      </c>
      <c r="K1153" t="s">
        <v>216</v>
      </c>
      <c r="L1153" t="s">
        <v>55</v>
      </c>
      <c r="M1153" t="s">
        <v>36</v>
      </c>
      <c r="N1153" s="8">
        <v>44645</v>
      </c>
      <c r="O1153" s="8">
        <v>45838</v>
      </c>
      <c r="P1153" s="8">
        <v>45838</v>
      </c>
      <c r="Q1153" t="s">
        <v>37</v>
      </c>
      <c r="Y1153" t="s">
        <v>391</v>
      </c>
      <c r="Z1153" t="s">
        <v>391</v>
      </c>
      <c r="AC1153" t="s">
        <v>41</v>
      </c>
      <c r="AD1153" t="s">
        <v>42</v>
      </c>
    </row>
    <row r="1154" spans="3:30" x14ac:dyDescent="0.25">
      <c r="C1154" s="32" t="s">
        <v>43</v>
      </c>
      <c r="D1154" s="32" t="s">
        <v>762</v>
      </c>
      <c r="E1154" s="32" t="s">
        <v>1961</v>
      </c>
      <c r="F1154">
        <v>650</v>
      </c>
      <c r="G1154" t="s">
        <v>1962</v>
      </c>
      <c r="H1154" t="s">
        <v>1963</v>
      </c>
      <c r="I1154" t="s">
        <v>1970</v>
      </c>
      <c r="K1154" t="s">
        <v>216</v>
      </c>
      <c r="L1154" t="s">
        <v>55</v>
      </c>
      <c r="M1154" t="s">
        <v>36</v>
      </c>
      <c r="N1154" s="8">
        <v>44645</v>
      </c>
      <c r="O1154" s="8">
        <v>45838</v>
      </c>
      <c r="P1154" s="8">
        <v>45838</v>
      </c>
      <c r="Q1154" t="s">
        <v>37</v>
      </c>
      <c r="Y1154" t="s">
        <v>391</v>
      </c>
      <c r="Z1154" t="s">
        <v>391</v>
      </c>
      <c r="AC1154" t="s">
        <v>41</v>
      </c>
      <c r="AD1154" t="s">
        <v>42</v>
      </c>
    </row>
    <row r="1155" spans="3:30" x14ac:dyDescent="0.25">
      <c r="C1155" s="32" t="s">
        <v>104</v>
      </c>
      <c r="D1155" s="32" t="s">
        <v>105</v>
      </c>
      <c r="E1155" s="32" t="s">
        <v>50</v>
      </c>
      <c r="F1155">
        <v>1237</v>
      </c>
      <c r="G1155" t="s">
        <v>1971</v>
      </c>
      <c r="H1155" t="s">
        <v>1972</v>
      </c>
      <c r="I1155" t="s">
        <v>1973</v>
      </c>
      <c r="K1155" t="s">
        <v>204</v>
      </c>
      <c r="L1155" t="s">
        <v>35</v>
      </c>
      <c r="M1155" t="s">
        <v>36</v>
      </c>
      <c r="N1155" s="8">
        <v>45583</v>
      </c>
      <c r="O1155" s="8">
        <v>45821</v>
      </c>
      <c r="P1155" s="8">
        <v>45821</v>
      </c>
      <c r="Q1155" t="s">
        <v>37</v>
      </c>
      <c r="R1155" t="s">
        <v>1974</v>
      </c>
      <c r="S1155" t="s">
        <v>1975</v>
      </c>
      <c r="T1155" t="s">
        <v>1976</v>
      </c>
      <c r="U1155" t="s">
        <v>86</v>
      </c>
      <c r="W1155" t="s">
        <v>888</v>
      </c>
      <c r="X1155" t="s">
        <v>488</v>
      </c>
      <c r="Y1155" t="s">
        <v>87</v>
      </c>
      <c r="Z1155" t="s">
        <v>87</v>
      </c>
      <c r="AC1155" t="s">
        <v>41</v>
      </c>
      <c r="AD1155" t="s">
        <v>42</v>
      </c>
    </row>
    <row r="1156" spans="3:30" x14ac:dyDescent="0.25">
      <c r="C1156" s="32" t="s">
        <v>104</v>
      </c>
      <c r="D1156" s="32" t="s">
        <v>44</v>
      </c>
      <c r="E1156" s="32" t="s">
        <v>50</v>
      </c>
      <c r="F1156">
        <v>1237</v>
      </c>
      <c r="G1156" t="s">
        <v>1971</v>
      </c>
      <c r="H1156" t="s">
        <v>1972</v>
      </c>
      <c r="I1156" t="s">
        <v>1977</v>
      </c>
      <c r="K1156" t="s">
        <v>204</v>
      </c>
      <c r="L1156" t="s">
        <v>35</v>
      </c>
      <c r="M1156" t="s">
        <v>36</v>
      </c>
      <c r="N1156" s="8">
        <v>45583</v>
      </c>
      <c r="O1156" s="8">
        <v>45821</v>
      </c>
      <c r="P1156" s="8">
        <v>45821</v>
      </c>
      <c r="Q1156" t="s">
        <v>127</v>
      </c>
      <c r="R1156" t="s">
        <v>1974</v>
      </c>
      <c r="S1156" t="s">
        <v>1978</v>
      </c>
      <c r="T1156" t="s">
        <v>1979</v>
      </c>
      <c r="U1156" t="s">
        <v>86</v>
      </c>
      <c r="W1156" t="s">
        <v>888</v>
      </c>
      <c r="X1156" t="s">
        <v>488</v>
      </c>
      <c r="Y1156" t="s">
        <v>87</v>
      </c>
      <c r="Z1156" t="s">
        <v>87</v>
      </c>
      <c r="AC1156" t="s">
        <v>41</v>
      </c>
      <c r="AD1156" t="s">
        <v>42</v>
      </c>
    </row>
    <row r="1157" spans="3:30" x14ac:dyDescent="0.25">
      <c r="C1157" s="32" t="s">
        <v>104</v>
      </c>
      <c r="D1157" s="32" t="s">
        <v>105</v>
      </c>
      <c r="F1157">
        <v>1255</v>
      </c>
      <c r="G1157" t="s">
        <v>1980</v>
      </c>
      <c r="H1157" t="s">
        <v>1981</v>
      </c>
      <c r="I1157" t="s">
        <v>1982</v>
      </c>
      <c r="J1157" t="s">
        <v>1983</v>
      </c>
      <c r="K1157" t="s">
        <v>229</v>
      </c>
      <c r="L1157" t="s">
        <v>35</v>
      </c>
      <c r="M1157" t="s">
        <v>276</v>
      </c>
      <c r="N1157" s="8">
        <v>45756</v>
      </c>
      <c r="O1157" s="8">
        <v>45835</v>
      </c>
      <c r="P1157" s="8"/>
      <c r="Q1157" t="s">
        <v>47</v>
      </c>
      <c r="W1157" t="s">
        <v>1984</v>
      </c>
      <c r="Z1157" t="s">
        <v>111</v>
      </c>
      <c r="AA1157" t="s">
        <v>111</v>
      </c>
      <c r="AC1157" t="s">
        <v>41</v>
      </c>
      <c r="AD1157" t="s">
        <v>231</v>
      </c>
    </row>
    <row r="1158" spans="3:30" x14ac:dyDescent="0.25">
      <c r="C1158" s="32" t="s">
        <v>104</v>
      </c>
      <c r="D1158" s="32" t="s">
        <v>105</v>
      </c>
      <c r="F1158">
        <v>1255</v>
      </c>
      <c r="G1158" t="s">
        <v>1980</v>
      </c>
      <c r="H1158" t="s">
        <v>1981</v>
      </c>
      <c r="I1158" t="s">
        <v>1985</v>
      </c>
      <c r="J1158" t="s">
        <v>1986</v>
      </c>
      <c r="K1158" t="s">
        <v>229</v>
      </c>
      <c r="L1158" t="s">
        <v>35</v>
      </c>
      <c r="M1158" t="s">
        <v>276</v>
      </c>
      <c r="N1158" s="8">
        <v>45756</v>
      </c>
      <c r="O1158" s="8">
        <v>45835</v>
      </c>
      <c r="P1158" s="8"/>
      <c r="Q1158" t="s">
        <v>47</v>
      </c>
      <c r="W1158" t="s">
        <v>1984</v>
      </c>
      <c r="Z1158" t="s">
        <v>111</v>
      </c>
      <c r="AA1158" t="s">
        <v>111</v>
      </c>
      <c r="AC1158" t="s">
        <v>41</v>
      </c>
      <c r="AD1158" t="s">
        <v>231</v>
      </c>
    </row>
    <row r="1159" spans="3:30" x14ac:dyDescent="0.25">
      <c r="C1159" s="32" t="s">
        <v>104</v>
      </c>
      <c r="D1159" s="32" t="s">
        <v>105</v>
      </c>
      <c r="F1159">
        <v>1255</v>
      </c>
      <c r="G1159" t="s">
        <v>1980</v>
      </c>
      <c r="H1159" t="s">
        <v>1981</v>
      </c>
      <c r="I1159" t="s">
        <v>1987</v>
      </c>
      <c r="J1159" t="s">
        <v>1988</v>
      </c>
      <c r="K1159" t="s">
        <v>229</v>
      </c>
      <c r="L1159" t="s">
        <v>35</v>
      </c>
      <c r="M1159" t="s">
        <v>276</v>
      </c>
      <c r="N1159" s="8">
        <v>45756</v>
      </c>
      <c r="O1159" s="8">
        <v>45835</v>
      </c>
      <c r="P1159" s="8"/>
      <c r="Q1159" t="s">
        <v>127</v>
      </c>
      <c r="W1159" t="s">
        <v>1984</v>
      </c>
      <c r="Z1159" t="s">
        <v>111</v>
      </c>
      <c r="AA1159" t="s">
        <v>111</v>
      </c>
      <c r="AC1159" t="s">
        <v>41</v>
      </c>
      <c r="AD1159" t="s">
        <v>231</v>
      </c>
    </row>
    <row r="1160" spans="3:30" x14ac:dyDescent="0.25">
      <c r="C1160" s="32" t="s">
        <v>104</v>
      </c>
      <c r="D1160" s="32" t="s">
        <v>105</v>
      </c>
      <c r="F1160">
        <v>1255</v>
      </c>
      <c r="G1160" t="s">
        <v>1980</v>
      </c>
      <c r="H1160" t="s">
        <v>1981</v>
      </c>
      <c r="I1160" t="s">
        <v>1989</v>
      </c>
      <c r="J1160" t="s">
        <v>1990</v>
      </c>
      <c r="K1160" t="s">
        <v>229</v>
      </c>
      <c r="L1160" t="s">
        <v>35</v>
      </c>
      <c r="M1160" t="s">
        <v>276</v>
      </c>
      <c r="N1160" s="8">
        <v>45756</v>
      </c>
      <c r="O1160" s="8">
        <v>45835</v>
      </c>
      <c r="P1160" s="8"/>
      <c r="Q1160" t="s">
        <v>37</v>
      </c>
      <c r="W1160" t="s">
        <v>1984</v>
      </c>
      <c r="Z1160" t="s">
        <v>111</v>
      </c>
      <c r="AA1160" t="s">
        <v>111</v>
      </c>
      <c r="AC1160" t="s">
        <v>41</v>
      </c>
      <c r="AD1160" t="s">
        <v>231</v>
      </c>
    </row>
    <row r="1161" spans="3:30" x14ac:dyDescent="0.25">
      <c r="C1161" s="32" t="s">
        <v>104</v>
      </c>
      <c r="D1161" s="32" t="s">
        <v>105</v>
      </c>
      <c r="F1161">
        <v>1255</v>
      </c>
      <c r="G1161" t="s">
        <v>1980</v>
      </c>
      <c r="H1161" t="s">
        <v>1981</v>
      </c>
      <c r="I1161" t="s">
        <v>1991</v>
      </c>
      <c r="J1161" t="s">
        <v>1992</v>
      </c>
      <c r="K1161" t="s">
        <v>229</v>
      </c>
      <c r="L1161" t="s">
        <v>35</v>
      </c>
      <c r="M1161" t="s">
        <v>276</v>
      </c>
      <c r="N1161" s="8">
        <v>45756</v>
      </c>
      <c r="O1161" s="8">
        <v>45835</v>
      </c>
      <c r="P1161" s="8"/>
      <c r="Q1161" t="s">
        <v>47</v>
      </c>
      <c r="W1161" t="s">
        <v>1984</v>
      </c>
      <c r="Z1161" t="s">
        <v>111</v>
      </c>
      <c r="AA1161" t="s">
        <v>111</v>
      </c>
      <c r="AC1161" t="s">
        <v>41</v>
      </c>
      <c r="AD1161" t="s">
        <v>231</v>
      </c>
    </row>
    <row r="1162" spans="3:30" x14ac:dyDescent="0.25">
      <c r="C1162" s="32" t="s">
        <v>104</v>
      </c>
      <c r="D1162" s="32" t="s">
        <v>105</v>
      </c>
      <c r="F1162">
        <v>1255</v>
      </c>
      <c r="G1162" t="s">
        <v>1980</v>
      </c>
      <c r="H1162" t="s">
        <v>1981</v>
      </c>
      <c r="I1162" t="s">
        <v>1993</v>
      </c>
      <c r="J1162" t="s">
        <v>1994</v>
      </c>
      <c r="K1162" t="s">
        <v>229</v>
      </c>
      <c r="L1162" t="s">
        <v>35</v>
      </c>
      <c r="M1162" t="s">
        <v>276</v>
      </c>
      <c r="N1162" s="8">
        <v>45756</v>
      </c>
      <c r="O1162" s="8">
        <v>45835</v>
      </c>
      <c r="P1162" s="8"/>
      <c r="Q1162" t="s">
        <v>37</v>
      </c>
      <c r="W1162" t="s">
        <v>1984</v>
      </c>
      <c r="Z1162" t="s">
        <v>111</v>
      </c>
      <c r="AA1162" t="s">
        <v>111</v>
      </c>
      <c r="AC1162" t="s">
        <v>41</v>
      </c>
      <c r="AD1162" t="s">
        <v>231</v>
      </c>
    </row>
    <row r="1163" spans="3:30" x14ac:dyDescent="0.25">
      <c r="C1163" s="32" t="s">
        <v>28</v>
      </c>
      <c r="D1163" s="32" t="s">
        <v>79</v>
      </c>
      <c r="E1163" s="32" t="s">
        <v>1995</v>
      </c>
      <c r="F1163">
        <v>1700</v>
      </c>
      <c r="G1163" t="s">
        <v>1996</v>
      </c>
      <c r="H1163" t="s">
        <v>1997</v>
      </c>
      <c r="I1163" t="s">
        <v>1998</v>
      </c>
      <c r="J1163" t="s">
        <v>1999</v>
      </c>
      <c r="K1163" t="s">
        <v>530</v>
      </c>
      <c r="L1163" t="s">
        <v>35</v>
      </c>
      <c r="M1163" t="s">
        <v>276</v>
      </c>
      <c r="N1163" s="8">
        <v>45750</v>
      </c>
      <c r="O1163" s="8">
        <v>45856</v>
      </c>
      <c r="P1163" s="8"/>
      <c r="Q1163" t="s">
        <v>47</v>
      </c>
      <c r="W1163" t="s">
        <v>2000</v>
      </c>
      <c r="Z1163" t="s">
        <v>476</v>
      </c>
      <c r="AA1163" t="s">
        <v>476</v>
      </c>
      <c r="AC1163" t="s">
        <v>41</v>
      </c>
      <c r="AD1163" t="s">
        <v>231</v>
      </c>
    </row>
    <row r="1164" spans="3:30" x14ac:dyDescent="0.25">
      <c r="C1164" s="32" t="s">
        <v>28</v>
      </c>
      <c r="D1164" s="32" t="s">
        <v>79</v>
      </c>
      <c r="E1164" s="32" t="s">
        <v>1995</v>
      </c>
      <c r="F1164">
        <v>0</v>
      </c>
      <c r="G1164" t="s">
        <v>1996</v>
      </c>
      <c r="H1164" t="s">
        <v>1997</v>
      </c>
      <c r="I1164" t="s">
        <v>2001</v>
      </c>
      <c r="J1164" t="s">
        <v>2002</v>
      </c>
      <c r="K1164" t="s">
        <v>530</v>
      </c>
      <c r="L1164" t="s">
        <v>35</v>
      </c>
      <c r="M1164" t="s">
        <v>276</v>
      </c>
      <c r="N1164" s="8">
        <v>45750</v>
      </c>
      <c r="O1164" s="8">
        <v>45856</v>
      </c>
      <c r="P1164" s="8"/>
      <c r="Q1164" t="s">
        <v>37</v>
      </c>
      <c r="W1164" t="s">
        <v>2000</v>
      </c>
      <c r="Z1164" t="s">
        <v>476</v>
      </c>
      <c r="AA1164" t="s">
        <v>476</v>
      </c>
      <c r="AC1164" t="s">
        <v>41</v>
      </c>
      <c r="AD1164" t="s">
        <v>231</v>
      </c>
    </row>
    <row r="1165" spans="3:30" x14ac:dyDescent="0.25">
      <c r="C1165" s="32" t="s">
        <v>198</v>
      </c>
      <c r="D1165" s="32" t="s">
        <v>638</v>
      </c>
      <c r="E1165" s="32" t="s">
        <v>2003</v>
      </c>
      <c r="F1165">
        <v>1400</v>
      </c>
      <c r="G1165" t="s">
        <v>2004</v>
      </c>
      <c r="H1165" t="s">
        <v>2005</v>
      </c>
      <c r="I1165" t="s">
        <v>2006</v>
      </c>
      <c r="K1165" t="s">
        <v>194</v>
      </c>
      <c r="L1165" t="s">
        <v>35</v>
      </c>
      <c r="M1165" t="s">
        <v>36</v>
      </c>
      <c r="N1165" s="8">
        <v>45751</v>
      </c>
      <c r="O1165" s="8">
        <v>45835</v>
      </c>
      <c r="P1165" s="8">
        <v>45835</v>
      </c>
      <c r="Q1165" t="s">
        <v>47</v>
      </c>
      <c r="R1165" t="s">
        <v>1133</v>
      </c>
      <c r="W1165" t="s">
        <v>40</v>
      </c>
      <c r="Y1165" t="s">
        <v>111</v>
      </c>
      <c r="Z1165" t="s">
        <v>111</v>
      </c>
      <c r="AC1165" t="s">
        <v>41</v>
      </c>
      <c r="AD1165" t="s">
        <v>42</v>
      </c>
    </row>
    <row r="1166" spans="3:30" x14ac:dyDescent="0.25">
      <c r="C1166" s="32" t="s">
        <v>198</v>
      </c>
      <c r="D1166" s="32" t="s">
        <v>638</v>
      </c>
      <c r="E1166" s="32" t="s">
        <v>2003</v>
      </c>
      <c r="F1166">
        <v>495</v>
      </c>
      <c r="G1166" t="s">
        <v>2004</v>
      </c>
      <c r="H1166" t="s">
        <v>2005</v>
      </c>
      <c r="I1166" t="s">
        <v>2007</v>
      </c>
      <c r="K1166" t="s">
        <v>194</v>
      </c>
      <c r="L1166" t="s">
        <v>35</v>
      </c>
      <c r="M1166" t="s">
        <v>36</v>
      </c>
      <c r="N1166" s="8">
        <v>45751</v>
      </c>
      <c r="O1166" s="8">
        <v>45835</v>
      </c>
      <c r="P1166" s="8">
        <v>45835</v>
      </c>
      <c r="Q1166" t="s">
        <v>47</v>
      </c>
      <c r="R1166" t="s">
        <v>1133</v>
      </c>
      <c r="W1166" t="s">
        <v>87</v>
      </c>
      <c r="Y1166" t="s">
        <v>111</v>
      </c>
      <c r="Z1166" t="s">
        <v>111</v>
      </c>
      <c r="AC1166" t="s">
        <v>41</v>
      </c>
      <c r="AD1166" t="s">
        <v>42</v>
      </c>
    </row>
    <row r="1167" spans="3:30" x14ac:dyDescent="0.25">
      <c r="C1167" s="32" t="s">
        <v>198</v>
      </c>
      <c r="D1167" s="32" t="s">
        <v>638</v>
      </c>
      <c r="E1167" s="32" t="s">
        <v>2003</v>
      </c>
      <c r="F1167">
        <v>495</v>
      </c>
      <c r="G1167" t="s">
        <v>2004</v>
      </c>
      <c r="H1167" t="s">
        <v>2005</v>
      </c>
      <c r="I1167" t="s">
        <v>2008</v>
      </c>
      <c r="K1167" t="s">
        <v>194</v>
      </c>
      <c r="L1167" t="s">
        <v>35</v>
      </c>
      <c r="M1167" t="s">
        <v>36</v>
      </c>
      <c r="N1167" s="8">
        <v>45751</v>
      </c>
      <c r="O1167" s="8">
        <v>45835</v>
      </c>
      <c r="P1167" s="8">
        <v>45835</v>
      </c>
      <c r="Q1167" t="s">
        <v>37</v>
      </c>
      <c r="Y1167" t="s">
        <v>111</v>
      </c>
      <c r="Z1167" t="s">
        <v>111</v>
      </c>
      <c r="AC1167" t="s">
        <v>41</v>
      </c>
      <c r="AD1167" t="s">
        <v>42</v>
      </c>
    </row>
    <row r="1168" spans="3:30" x14ac:dyDescent="0.25">
      <c r="C1168" s="32" t="s">
        <v>104</v>
      </c>
      <c r="D1168" s="32" t="s">
        <v>232</v>
      </c>
      <c r="F1168">
        <v>3950</v>
      </c>
      <c r="G1168" t="s">
        <v>2009</v>
      </c>
      <c r="H1168" t="s">
        <v>2010</v>
      </c>
      <c r="I1168" t="s">
        <v>2011</v>
      </c>
      <c r="J1168" t="s">
        <v>2012</v>
      </c>
      <c r="K1168" t="s">
        <v>229</v>
      </c>
      <c r="L1168" t="s">
        <v>35</v>
      </c>
      <c r="M1168" t="s">
        <v>36</v>
      </c>
      <c r="N1168" s="8">
        <v>45631</v>
      </c>
      <c r="O1168" s="8"/>
      <c r="P1168" s="8"/>
      <c r="Q1168" t="s">
        <v>127</v>
      </c>
      <c r="W1168" t="s">
        <v>1080</v>
      </c>
      <c r="AC1168" t="s">
        <v>41</v>
      </c>
      <c r="AD1168" t="s">
        <v>231</v>
      </c>
    </row>
    <row r="1169" spans="3:30" x14ac:dyDescent="0.25">
      <c r="C1169" s="32" t="s">
        <v>104</v>
      </c>
      <c r="D1169" s="32" t="s">
        <v>232</v>
      </c>
      <c r="F1169">
        <v>3950</v>
      </c>
      <c r="G1169" t="s">
        <v>2009</v>
      </c>
      <c r="H1169" t="s">
        <v>2010</v>
      </c>
      <c r="I1169" t="s">
        <v>2013</v>
      </c>
      <c r="J1169" t="s">
        <v>2014</v>
      </c>
      <c r="K1169" t="s">
        <v>229</v>
      </c>
      <c r="L1169" t="s">
        <v>35</v>
      </c>
      <c r="M1169" t="s">
        <v>36</v>
      </c>
      <c r="N1169" s="8">
        <v>45631</v>
      </c>
      <c r="O1169" s="8"/>
      <c r="P1169" s="8"/>
      <c r="Q1169" t="s">
        <v>37</v>
      </c>
      <c r="W1169" t="s">
        <v>1080</v>
      </c>
      <c r="AC1169" t="s">
        <v>41</v>
      </c>
      <c r="AD1169" t="s">
        <v>231</v>
      </c>
    </row>
    <row r="1170" spans="3:30" x14ac:dyDescent="0.25">
      <c r="C1170" s="32" t="s">
        <v>104</v>
      </c>
      <c r="D1170" s="32" t="s">
        <v>232</v>
      </c>
      <c r="F1170">
        <v>5850</v>
      </c>
      <c r="G1170" t="s">
        <v>2009</v>
      </c>
      <c r="H1170" t="s">
        <v>2010</v>
      </c>
      <c r="I1170" t="s">
        <v>2015</v>
      </c>
      <c r="J1170" t="s">
        <v>2016</v>
      </c>
      <c r="K1170" t="s">
        <v>229</v>
      </c>
      <c r="L1170" t="s">
        <v>35</v>
      </c>
      <c r="M1170" t="s">
        <v>36</v>
      </c>
      <c r="N1170" s="8">
        <v>45631</v>
      </c>
      <c r="O1170" s="8"/>
      <c r="P1170" s="8"/>
      <c r="Q1170" t="s">
        <v>127</v>
      </c>
      <c r="W1170" t="s">
        <v>1080</v>
      </c>
      <c r="AC1170" t="s">
        <v>41</v>
      </c>
      <c r="AD1170" t="s">
        <v>231</v>
      </c>
    </row>
    <row r="1171" spans="3:30" x14ac:dyDescent="0.25">
      <c r="C1171" s="32" t="s">
        <v>104</v>
      </c>
      <c r="D1171" s="32" t="s">
        <v>232</v>
      </c>
      <c r="F1171">
        <v>5850</v>
      </c>
      <c r="G1171" t="s">
        <v>2009</v>
      </c>
      <c r="H1171" t="s">
        <v>2010</v>
      </c>
      <c r="I1171" t="s">
        <v>2017</v>
      </c>
      <c r="J1171" t="s">
        <v>2018</v>
      </c>
      <c r="K1171" t="s">
        <v>229</v>
      </c>
      <c r="L1171" t="s">
        <v>35</v>
      </c>
      <c r="M1171" t="s">
        <v>36</v>
      </c>
      <c r="N1171" s="8">
        <v>45631</v>
      </c>
      <c r="O1171" s="8"/>
      <c r="P1171" s="8"/>
      <c r="Q1171" t="s">
        <v>127</v>
      </c>
      <c r="W1171" t="s">
        <v>1080</v>
      </c>
      <c r="AC1171" t="s">
        <v>41</v>
      </c>
      <c r="AD1171" t="s">
        <v>231</v>
      </c>
    </row>
    <row r="1172" spans="3:30" x14ac:dyDescent="0.25">
      <c r="C1172" s="32" t="s">
        <v>104</v>
      </c>
      <c r="D1172" s="32" t="s">
        <v>232</v>
      </c>
      <c r="F1172">
        <v>3950</v>
      </c>
      <c r="G1172" t="s">
        <v>2009</v>
      </c>
      <c r="H1172" t="s">
        <v>2010</v>
      </c>
      <c r="I1172" t="s">
        <v>2019</v>
      </c>
      <c r="J1172" t="s">
        <v>2020</v>
      </c>
      <c r="K1172" t="s">
        <v>229</v>
      </c>
      <c r="L1172" t="s">
        <v>35</v>
      </c>
      <c r="M1172" t="s">
        <v>36</v>
      </c>
      <c r="N1172" s="8">
        <v>45631</v>
      </c>
      <c r="O1172" s="8"/>
      <c r="P1172" s="8"/>
      <c r="Q1172" t="s">
        <v>127</v>
      </c>
      <c r="W1172" t="s">
        <v>1080</v>
      </c>
      <c r="AC1172" t="s">
        <v>41</v>
      </c>
      <c r="AD1172" t="s">
        <v>231</v>
      </c>
    </row>
    <row r="1173" spans="3:30" x14ac:dyDescent="0.25">
      <c r="C1173" s="32" t="s">
        <v>104</v>
      </c>
      <c r="D1173" s="32" t="s">
        <v>232</v>
      </c>
      <c r="F1173">
        <v>-206.71666666666701</v>
      </c>
      <c r="G1173" t="s">
        <v>2009</v>
      </c>
      <c r="H1173" t="s">
        <v>2021</v>
      </c>
      <c r="I1173" t="s">
        <v>2022</v>
      </c>
      <c r="J1173" t="s">
        <v>2023</v>
      </c>
      <c r="K1173" t="s">
        <v>229</v>
      </c>
      <c r="L1173" t="s">
        <v>35</v>
      </c>
      <c r="M1173" t="s">
        <v>276</v>
      </c>
      <c r="N1173" s="8">
        <v>45636</v>
      </c>
      <c r="O1173" s="8">
        <v>45814</v>
      </c>
      <c r="P1173" s="8"/>
      <c r="Q1173" t="s">
        <v>64</v>
      </c>
      <c r="W1173" t="s">
        <v>2024</v>
      </c>
      <c r="X1173" t="s">
        <v>597</v>
      </c>
      <c r="Z1173" t="s">
        <v>86</v>
      </c>
      <c r="AA1173" t="s">
        <v>86</v>
      </c>
      <c r="AC1173" t="s">
        <v>64</v>
      </c>
      <c r="AD1173" t="s">
        <v>231</v>
      </c>
    </row>
    <row r="1174" spans="3:30" x14ac:dyDescent="0.25">
      <c r="C1174" s="32" t="s">
        <v>28</v>
      </c>
      <c r="D1174" s="32" t="s">
        <v>44</v>
      </c>
      <c r="E1174" s="32" t="s">
        <v>2025</v>
      </c>
      <c r="F1174">
        <v>4900</v>
      </c>
      <c r="G1174" t="s">
        <v>2026</v>
      </c>
      <c r="H1174" t="s">
        <v>2027</v>
      </c>
      <c r="I1174" t="s">
        <v>2028</v>
      </c>
      <c r="J1174" t="s">
        <v>2029</v>
      </c>
      <c r="K1174" t="s">
        <v>427</v>
      </c>
      <c r="L1174" t="s">
        <v>35</v>
      </c>
      <c r="M1174" t="s">
        <v>36</v>
      </c>
      <c r="N1174" s="8">
        <v>45747</v>
      </c>
      <c r="O1174" s="8">
        <v>45811</v>
      </c>
      <c r="P1174" s="8"/>
      <c r="Q1174" t="s">
        <v>37</v>
      </c>
      <c r="W1174" t="s">
        <v>1162</v>
      </c>
      <c r="Z1174" t="s">
        <v>420</v>
      </c>
      <c r="AA1174" t="s">
        <v>420</v>
      </c>
      <c r="AC1174" t="s">
        <v>41</v>
      </c>
      <c r="AD1174" t="s">
        <v>231</v>
      </c>
    </row>
    <row r="1175" spans="3:30" x14ac:dyDescent="0.25">
      <c r="C1175" s="32" t="s">
        <v>198</v>
      </c>
      <c r="D1175" s="32" t="s">
        <v>543</v>
      </c>
      <c r="E1175" s="32" t="s">
        <v>2030</v>
      </c>
      <c r="F1175">
        <v>4900</v>
      </c>
      <c r="G1175" t="s">
        <v>2026</v>
      </c>
      <c r="H1175" t="s">
        <v>2027</v>
      </c>
      <c r="I1175" t="s">
        <v>2031</v>
      </c>
      <c r="J1175" t="s">
        <v>2032</v>
      </c>
      <c r="K1175" t="s">
        <v>427</v>
      </c>
      <c r="L1175" t="s">
        <v>35</v>
      </c>
      <c r="M1175" t="s">
        <v>36</v>
      </c>
      <c r="N1175" s="8">
        <v>45747</v>
      </c>
      <c r="O1175" s="8">
        <v>45811</v>
      </c>
      <c r="P1175" s="8"/>
      <c r="Q1175" t="s">
        <v>37</v>
      </c>
      <c r="W1175" t="s">
        <v>1162</v>
      </c>
      <c r="Z1175" t="s">
        <v>420</v>
      </c>
      <c r="AA1175" t="s">
        <v>420</v>
      </c>
      <c r="AC1175" t="s">
        <v>41</v>
      </c>
      <c r="AD1175" t="s">
        <v>231</v>
      </c>
    </row>
    <row r="1176" spans="3:30" x14ac:dyDescent="0.25">
      <c r="F1176">
        <v>3025</v>
      </c>
      <c r="G1176" t="s">
        <v>2033</v>
      </c>
      <c r="H1176" t="s">
        <v>2034</v>
      </c>
      <c r="I1176" t="s">
        <v>2035</v>
      </c>
      <c r="K1176" t="s">
        <v>340</v>
      </c>
      <c r="L1176" t="s">
        <v>35</v>
      </c>
      <c r="M1176" t="s">
        <v>36</v>
      </c>
      <c r="N1176" s="8">
        <v>45608</v>
      </c>
      <c r="O1176" s="8">
        <v>45835</v>
      </c>
      <c r="P1176" s="8">
        <v>45835</v>
      </c>
      <c r="Q1176" t="s">
        <v>127</v>
      </c>
      <c r="R1176" t="s">
        <v>2036</v>
      </c>
      <c r="S1176" t="s">
        <v>2037</v>
      </c>
      <c r="T1176" t="s">
        <v>2037</v>
      </c>
      <c r="U1176" t="s">
        <v>111</v>
      </c>
      <c r="W1176" t="s">
        <v>1118</v>
      </c>
      <c r="Y1176" t="s">
        <v>111</v>
      </c>
      <c r="Z1176" t="s">
        <v>111</v>
      </c>
      <c r="AC1176" t="s">
        <v>41</v>
      </c>
      <c r="AD1176" t="s">
        <v>42</v>
      </c>
    </row>
    <row r="1177" spans="3:30" x14ac:dyDescent="0.25">
      <c r="F1177">
        <v>3025</v>
      </c>
      <c r="G1177" t="s">
        <v>2033</v>
      </c>
      <c r="H1177" t="s">
        <v>2034</v>
      </c>
      <c r="I1177" t="s">
        <v>2038</v>
      </c>
      <c r="K1177" t="s">
        <v>340</v>
      </c>
      <c r="L1177" t="s">
        <v>35</v>
      </c>
      <c r="M1177" t="s">
        <v>36</v>
      </c>
      <c r="N1177" s="8">
        <v>45608</v>
      </c>
      <c r="O1177" s="8">
        <v>45835</v>
      </c>
      <c r="P1177" s="8">
        <v>45835</v>
      </c>
      <c r="Q1177" t="s">
        <v>127</v>
      </c>
      <c r="R1177" t="s">
        <v>447</v>
      </c>
      <c r="S1177" t="s">
        <v>2039</v>
      </c>
      <c r="T1177" t="s">
        <v>2039</v>
      </c>
      <c r="U1177" t="s">
        <v>111</v>
      </c>
      <c r="W1177" t="s">
        <v>2040</v>
      </c>
      <c r="Y1177" t="s">
        <v>111</v>
      </c>
      <c r="Z1177" t="s">
        <v>111</v>
      </c>
      <c r="AC1177" t="s">
        <v>41</v>
      </c>
      <c r="AD1177" t="s">
        <v>42</v>
      </c>
    </row>
    <row r="1178" spans="3:30" x14ac:dyDescent="0.25">
      <c r="F1178">
        <v>400</v>
      </c>
      <c r="G1178" t="s">
        <v>2041</v>
      </c>
      <c r="H1178" t="s">
        <v>2042</v>
      </c>
      <c r="I1178" t="s">
        <v>2043</v>
      </c>
      <c r="K1178" t="s">
        <v>84</v>
      </c>
      <c r="L1178" t="s">
        <v>55</v>
      </c>
      <c r="M1178" t="s">
        <v>36</v>
      </c>
      <c r="N1178" s="8">
        <v>44558</v>
      </c>
      <c r="O1178" s="8"/>
      <c r="P1178" s="8"/>
      <c r="Q1178" t="s">
        <v>64</v>
      </c>
    </row>
    <row r="1179" spans="3:30" x14ac:dyDescent="0.25">
      <c r="F1179">
        <v>325</v>
      </c>
      <c r="G1179" t="s">
        <v>2041</v>
      </c>
      <c r="H1179" t="s">
        <v>2042</v>
      </c>
      <c r="I1179" t="s">
        <v>2044</v>
      </c>
      <c r="K1179" t="s">
        <v>84</v>
      </c>
      <c r="L1179" t="s">
        <v>55</v>
      </c>
      <c r="M1179" t="s">
        <v>36</v>
      </c>
      <c r="N1179" s="8">
        <v>44558</v>
      </c>
      <c r="O1179" s="8"/>
      <c r="P1179" s="8"/>
      <c r="Q1179" t="s">
        <v>37</v>
      </c>
    </row>
    <row r="1180" spans="3:30" x14ac:dyDescent="0.25">
      <c r="C1180" s="32" t="s">
        <v>43</v>
      </c>
      <c r="D1180" s="32" t="s">
        <v>44</v>
      </c>
      <c r="E1180" s="32" t="s">
        <v>2045</v>
      </c>
      <c r="F1180">
        <v>-19882.52</v>
      </c>
      <c r="G1180" t="s">
        <v>2046</v>
      </c>
      <c r="H1180" t="s">
        <v>2047</v>
      </c>
      <c r="I1180" t="s">
        <v>2048</v>
      </c>
      <c r="K1180" t="s">
        <v>216</v>
      </c>
      <c r="L1180" t="s">
        <v>35</v>
      </c>
      <c r="M1180" t="s">
        <v>36</v>
      </c>
      <c r="N1180" s="8">
        <v>45782</v>
      </c>
      <c r="O1180" s="8">
        <v>45805</v>
      </c>
      <c r="P1180" s="8">
        <v>45805</v>
      </c>
      <c r="Q1180" t="s">
        <v>64</v>
      </c>
      <c r="Y1180" t="s">
        <v>241</v>
      </c>
      <c r="Z1180" t="s">
        <v>241</v>
      </c>
      <c r="AC1180" t="s">
        <v>64</v>
      </c>
      <c r="AD1180" t="s">
        <v>42</v>
      </c>
    </row>
    <row r="1181" spans="3:30" x14ac:dyDescent="0.25">
      <c r="C1181" s="32" t="s">
        <v>104</v>
      </c>
      <c r="D1181" s="32" t="s">
        <v>105</v>
      </c>
      <c r="F1181">
        <v>765</v>
      </c>
      <c r="G1181" t="s">
        <v>2049</v>
      </c>
      <c r="H1181" t="s">
        <v>2050</v>
      </c>
      <c r="I1181" t="s">
        <v>2051</v>
      </c>
      <c r="K1181" t="s">
        <v>194</v>
      </c>
      <c r="L1181" t="s">
        <v>35</v>
      </c>
      <c r="M1181" t="s">
        <v>36</v>
      </c>
      <c r="N1181" s="8">
        <v>45796</v>
      </c>
      <c r="O1181" s="8">
        <v>45884</v>
      </c>
      <c r="P1181" s="8">
        <v>45884</v>
      </c>
      <c r="Q1181" t="s">
        <v>127</v>
      </c>
      <c r="R1181" t="s">
        <v>488</v>
      </c>
      <c r="S1181" t="s">
        <v>2052</v>
      </c>
      <c r="U1181" t="s">
        <v>1654</v>
      </c>
      <c r="W1181" t="s">
        <v>477</v>
      </c>
      <c r="Y1181" t="s">
        <v>550</v>
      </c>
      <c r="Z1181" t="s">
        <v>550</v>
      </c>
      <c r="AC1181" t="s">
        <v>41</v>
      </c>
      <c r="AD1181" t="s">
        <v>42</v>
      </c>
    </row>
    <row r="1182" spans="3:30" x14ac:dyDescent="0.25">
      <c r="C1182" s="32" t="s">
        <v>71</v>
      </c>
      <c r="D1182" s="32" t="s">
        <v>749</v>
      </c>
      <c r="E1182" s="32" t="s">
        <v>2053</v>
      </c>
      <c r="F1182">
        <v>1050</v>
      </c>
      <c r="G1182" t="s">
        <v>2054</v>
      </c>
      <c r="H1182" t="s">
        <v>2055</v>
      </c>
      <c r="I1182" t="s">
        <v>2056</v>
      </c>
      <c r="K1182" t="s">
        <v>229</v>
      </c>
      <c r="L1182" t="s">
        <v>35</v>
      </c>
      <c r="M1182" t="s">
        <v>36</v>
      </c>
      <c r="N1182" s="8">
        <v>45617</v>
      </c>
      <c r="O1182" s="8">
        <v>46022</v>
      </c>
      <c r="P1182" s="8">
        <v>46022</v>
      </c>
      <c r="Q1182" t="s">
        <v>37</v>
      </c>
      <c r="Y1182" t="s">
        <v>872</v>
      </c>
      <c r="Z1182" t="s">
        <v>872</v>
      </c>
      <c r="AC1182" t="s">
        <v>41</v>
      </c>
      <c r="AD1182" t="s">
        <v>42</v>
      </c>
    </row>
    <row r="1183" spans="3:30" x14ac:dyDescent="0.25">
      <c r="C1183" s="32" t="s">
        <v>71</v>
      </c>
      <c r="D1183" s="32" t="s">
        <v>749</v>
      </c>
      <c r="E1183" s="32" t="s">
        <v>2053</v>
      </c>
      <c r="F1183">
        <v>1050</v>
      </c>
      <c r="G1183" t="s">
        <v>2054</v>
      </c>
      <c r="H1183" t="s">
        <v>2055</v>
      </c>
      <c r="I1183" t="s">
        <v>2057</v>
      </c>
      <c r="K1183" t="s">
        <v>229</v>
      </c>
      <c r="L1183" t="s">
        <v>35</v>
      </c>
      <c r="M1183" t="s">
        <v>36</v>
      </c>
      <c r="N1183" s="8">
        <v>45617</v>
      </c>
      <c r="O1183" s="8">
        <v>46022</v>
      </c>
      <c r="P1183" s="8">
        <v>46022</v>
      </c>
      <c r="Q1183" t="s">
        <v>127</v>
      </c>
      <c r="R1183" t="s">
        <v>39</v>
      </c>
      <c r="Y1183" t="s">
        <v>872</v>
      </c>
      <c r="Z1183" t="s">
        <v>872</v>
      </c>
      <c r="AC1183" t="s">
        <v>41</v>
      </c>
      <c r="AD1183" t="s">
        <v>42</v>
      </c>
    </row>
    <row r="1184" spans="3:30" x14ac:dyDescent="0.25">
      <c r="C1184" s="32" t="s">
        <v>28</v>
      </c>
      <c r="D1184" s="32" t="s">
        <v>543</v>
      </c>
      <c r="F1184">
        <v>4525</v>
      </c>
      <c r="G1184" t="s">
        <v>2054</v>
      </c>
      <c r="H1184" t="s">
        <v>2058</v>
      </c>
      <c r="I1184" t="s">
        <v>2059</v>
      </c>
      <c r="K1184" t="s">
        <v>229</v>
      </c>
      <c r="L1184" t="s">
        <v>35</v>
      </c>
      <c r="M1184" t="s">
        <v>36</v>
      </c>
      <c r="N1184" s="8">
        <v>45709</v>
      </c>
      <c r="O1184" s="8">
        <v>45912</v>
      </c>
      <c r="P1184" s="8">
        <v>45912</v>
      </c>
      <c r="Q1184" t="s">
        <v>37</v>
      </c>
      <c r="U1184" t="s">
        <v>87</v>
      </c>
      <c r="Y1184" t="s">
        <v>2060</v>
      </c>
      <c r="Z1184" t="s">
        <v>2060</v>
      </c>
      <c r="AC1184" t="s">
        <v>41</v>
      </c>
      <c r="AD1184" t="s">
        <v>42</v>
      </c>
    </row>
    <row r="1185" spans="3:30" x14ac:dyDescent="0.25">
      <c r="C1185" s="32" t="s">
        <v>28</v>
      </c>
      <c r="D1185" s="32" t="s">
        <v>543</v>
      </c>
      <c r="F1185">
        <v>4525</v>
      </c>
      <c r="G1185" t="s">
        <v>2054</v>
      </c>
      <c r="H1185" t="s">
        <v>2058</v>
      </c>
      <c r="I1185" t="s">
        <v>2061</v>
      </c>
      <c r="K1185" t="s">
        <v>229</v>
      </c>
      <c r="L1185" t="s">
        <v>35</v>
      </c>
      <c r="M1185" t="s">
        <v>36</v>
      </c>
      <c r="N1185" s="8">
        <v>45709</v>
      </c>
      <c r="O1185" s="8">
        <v>45912</v>
      </c>
      <c r="P1185" s="8">
        <v>45912</v>
      </c>
      <c r="Q1185" t="s">
        <v>37</v>
      </c>
      <c r="U1185" t="s">
        <v>87</v>
      </c>
      <c r="Y1185" t="s">
        <v>2060</v>
      </c>
      <c r="Z1185" t="s">
        <v>2060</v>
      </c>
      <c r="AC1185" t="s">
        <v>41</v>
      </c>
      <c r="AD1185" t="s">
        <v>42</v>
      </c>
    </row>
    <row r="1186" spans="3:30" x14ac:dyDescent="0.25">
      <c r="C1186" s="32" t="s">
        <v>795</v>
      </c>
      <c r="D1186" s="32" t="s">
        <v>543</v>
      </c>
      <c r="F1186">
        <v>4525</v>
      </c>
      <c r="G1186" t="s">
        <v>2054</v>
      </c>
      <c r="H1186" t="s">
        <v>2058</v>
      </c>
      <c r="I1186" t="s">
        <v>2062</v>
      </c>
      <c r="K1186" t="s">
        <v>229</v>
      </c>
      <c r="L1186" t="s">
        <v>35</v>
      </c>
      <c r="M1186" t="s">
        <v>36</v>
      </c>
      <c r="N1186" s="8">
        <v>45709</v>
      </c>
      <c r="O1186" s="8">
        <v>45912</v>
      </c>
      <c r="P1186" s="8">
        <v>45912</v>
      </c>
      <c r="Q1186" t="s">
        <v>127</v>
      </c>
      <c r="R1186" t="s">
        <v>767</v>
      </c>
      <c r="S1186" t="s">
        <v>2063</v>
      </c>
      <c r="T1186" t="s">
        <v>2064</v>
      </c>
      <c r="U1186" t="s">
        <v>87</v>
      </c>
      <c r="W1186" t="s">
        <v>87</v>
      </c>
      <c r="Y1186" t="s">
        <v>2060</v>
      </c>
      <c r="Z1186" t="s">
        <v>2060</v>
      </c>
      <c r="AC1186" t="s">
        <v>41</v>
      </c>
      <c r="AD1186" t="s">
        <v>42</v>
      </c>
    </row>
    <row r="1187" spans="3:30" x14ac:dyDescent="0.25">
      <c r="C1187" s="32" t="s">
        <v>795</v>
      </c>
      <c r="D1187" s="32" t="s">
        <v>543</v>
      </c>
      <c r="F1187">
        <v>4525</v>
      </c>
      <c r="G1187" t="s">
        <v>2054</v>
      </c>
      <c r="H1187" t="s">
        <v>2058</v>
      </c>
      <c r="I1187" t="s">
        <v>2065</v>
      </c>
      <c r="K1187" t="s">
        <v>229</v>
      </c>
      <c r="L1187" t="s">
        <v>35</v>
      </c>
      <c r="M1187" t="s">
        <v>36</v>
      </c>
      <c r="N1187" s="8">
        <v>45709</v>
      </c>
      <c r="O1187" s="8">
        <v>45912</v>
      </c>
      <c r="P1187" s="8">
        <v>45912</v>
      </c>
      <c r="Q1187" t="s">
        <v>127</v>
      </c>
      <c r="R1187" t="s">
        <v>767</v>
      </c>
      <c r="S1187" t="s">
        <v>2066</v>
      </c>
      <c r="T1187" t="s">
        <v>2067</v>
      </c>
      <c r="U1187" t="s">
        <v>87</v>
      </c>
      <c r="W1187" t="s">
        <v>2068</v>
      </c>
      <c r="Y1187" t="s">
        <v>2060</v>
      </c>
      <c r="Z1187" t="s">
        <v>2060</v>
      </c>
      <c r="AC1187" t="s">
        <v>41</v>
      </c>
      <c r="AD1187" t="s">
        <v>42</v>
      </c>
    </row>
    <row r="1188" spans="3:30" x14ac:dyDescent="0.25">
      <c r="C1188" s="32" t="s">
        <v>43</v>
      </c>
      <c r="D1188" s="32" t="s">
        <v>543</v>
      </c>
      <c r="F1188">
        <v>450</v>
      </c>
      <c r="G1188" t="s">
        <v>2054</v>
      </c>
      <c r="H1188" t="s">
        <v>2069</v>
      </c>
      <c r="I1188" t="s">
        <v>2070</v>
      </c>
      <c r="K1188" t="s">
        <v>229</v>
      </c>
      <c r="L1188" t="s">
        <v>35</v>
      </c>
      <c r="M1188" t="s">
        <v>36</v>
      </c>
      <c r="N1188" s="8">
        <v>45716</v>
      </c>
      <c r="O1188" s="8">
        <v>45814</v>
      </c>
      <c r="P1188" s="8">
        <v>45814</v>
      </c>
      <c r="Q1188" t="s">
        <v>127</v>
      </c>
      <c r="R1188" t="s">
        <v>1335</v>
      </c>
      <c r="S1188" t="s">
        <v>2071</v>
      </c>
      <c r="T1188" t="s">
        <v>2072</v>
      </c>
      <c r="W1188" t="s">
        <v>460</v>
      </c>
      <c r="X1188" t="s">
        <v>448</v>
      </c>
      <c r="Y1188" t="s">
        <v>86</v>
      </c>
      <c r="Z1188" t="s">
        <v>86</v>
      </c>
      <c r="AC1188" t="s">
        <v>41</v>
      </c>
      <c r="AD1188" t="s">
        <v>42</v>
      </c>
    </row>
    <row r="1189" spans="3:30" x14ac:dyDescent="0.25">
      <c r="C1189" s="32" t="s">
        <v>43</v>
      </c>
      <c r="D1189" s="32" t="s">
        <v>543</v>
      </c>
      <c r="F1189">
        <v>450</v>
      </c>
      <c r="G1189" t="s">
        <v>2054</v>
      </c>
      <c r="H1189" t="s">
        <v>2069</v>
      </c>
      <c r="I1189" t="s">
        <v>2073</v>
      </c>
      <c r="K1189" t="s">
        <v>229</v>
      </c>
      <c r="L1189" t="s">
        <v>35</v>
      </c>
      <c r="M1189" t="s">
        <v>36</v>
      </c>
      <c r="N1189" s="8">
        <v>45716</v>
      </c>
      <c r="O1189" s="8">
        <v>45814</v>
      </c>
      <c r="P1189" s="8">
        <v>45814</v>
      </c>
      <c r="Q1189" t="s">
        <v>127</v>
      </c>
      <c r="R1189" t="s">
        <v>1335</v>
      </c>
      <c r="S1189" t="s">
        <v>2074</v>
      </c>
      <c r="T1189" t="s">
        <v>2074</v>
      </c>
      <c r="X1189" t="s">
        <v>448</v>
      </c>
      <c r="Y1189" t="s">
        <v>86</v>
      </c>
      <c r="Z1189" t="s">
        <v>86</v>
      </c>
      <c r="AC1189" t="s">
        <v>41</v>
      </c>
      <c r="AD1189" t="s">
        <v>42</v>
      </c>
    </row>
    <row r="1190" spans="3:30" x14ac:dyDescent="0.25">
      <c r="C1190" s="32" t="s">
        <v>43</v>
      </c>
      <c r="D1190" s="32" t="s">
        <v>543</v>
      </c>
      <c r="F1190">
        <v>450</v>
      </c>
      <c r="G1190" t="s">
        <v>2054</v>
      </c>
      <c r="H1190" t="s">
        <v>2069</v>
      </c>
      <c r="I1190" t="s">
        <v>2075</v>
      </c>
      <c r="K1190" t="s">
        <v>229</v>
      </c>
      <c r="L1190" t="s">
        <v>35</v>
      </c>
      <c r="M1190" t="s">
        <v>36</v>
      </c>
      <c r="N1190" s="8">
        <v>45716</v>
      </c>
      <c r="O1190" s="8">
        <v>45814</v>
      </c>
      <c r="P1190" s="8">
        <v>45814</v>
      </c>
      <c r="Q1190" t="s">
        <v>127</v>
      </c>
      <c r="R1190" t="s">
        <v>1335</v>
      </c>
      <c r="S1190" t="s">
        <v>2072</v>
      </c>
      <c r="T1190" t="s">
        <v>2072</v>
      </c>
      <c r="W1190" t="s">
        <v>460</v>
      </c>
      <c r="X1190" t="s">
        <v>448</v>
      </c>
      <c r="Y1190" t="s">
        <v>86</v>
      </c>
      <c r="Z1190" t="s">
        <v>86</v>
      </c>
      <c r="AC1190" t="s">
        <v>41</v>
      </c>
      <c r="AD1190" t="s">
        <v>42</v>
      </c>
    </row>
    <row r="1191" spans="3:30" x14ac:dyDescent="0.25">
      <c r="C1191" s="32" t="s">
        <v>43</v>
      </c>
      <c r="D1191" s="32" t="s">
        <v>543</v>
      </c>
      <c r="F1191">
        <v>450</v>
      </c>
      <c r="G1191" t="s">
        <v>2054</v>
      </c>
      <c r="H1191" t="s">
        <v>2069</v>
      </c>
      <c r="I1191" t="s">
        <v>2076</v>
      </c>
      <c r="K1191" t="s">
        <v>229</v>
      </c>
      <c r="L1191" t="s">
        <v>35</v>
      </c>
      <c r="M1191" t="s">
        <v>36</v>
      </c>
      <c r="N1191" s="8">
        <v>45716</v>
      </c>
      <c r="O1191" s="8">
        <v>45814</v>
      </c>
      <c r="P1191" s="8">
        <v>45814</v>
      </c>
      <c r="Q1191" t="s">
        <v>127</v>
      </c>
      <c r="R1191" t="s">
        <v>1335</v>
      </c>
      <c r="S1191" t="s">
        <v>2077</v>
      </c>
      <c r="T1191" t="s">
        <v>2077</v>
      </c>
      <c r="U1191" t="s">
        <v>39</v>
      </c>
      <c r="X1191" t="s">
        <v>448</v>
      </c>
      <c r="Y1191" t="s">
        <v>86</v>
      </c>
      <c r="Z1191" t="s">
        <v>86</v>
      </c>
      <c r="AC1191" t="s">
        <v>41</v>
      </c>
      <c r="AD1191" t="s">
        <v>42</v>
      </c>
    </row>
    <row r="1192" spans="3:30" x14ac:dyDescent="0.25">
      <c r="C1192" s="32" t="s">
        <v>43</v>
      </c>
      <c r="D1192" s="32" t="s">
        <v>543</v>
      </c>
      <c r="F1192">
        <v>450</v>
      </c>
      <c r="G1192" t="s">
        <v>2054</v>
      </c>
      <c r="H1192" t="s">
        <v>2069</v>
      </c>
      <c r="I1192" t="s">
        <v>2078</v>
      </c>
      <c r="K1192" t="s">
        <v>229</v>
      </c>
      <c r="L1192" t="s">
        <v>35</v>
      </c>
      <c r="M1192" t="s">
        <v>36</v>
      </c>
      <c r="N1192" s="8">
        <v>45716</v>
      </c>
      <c r="O1192" s="8">
        <v>45814</v>
      </c>
      <c r="P1192" s="8">
        <v>45814</v>
      </c>
      <c r="Q1192" t="s">
        <v>127</v>
      </c>
      <c r="R1192" t="s">
        <v>1335</v>
      </c>
      <c r="S1192" t="s">
        <v>2079</v>
      </c>
      <c r="T1192" t="s">
        <v>2079</v>
      </c>
      <c r="W1192" t="s">
        <v>460</v>
      </c>
      <c r="X1192" t="s">
        <v>448</v>
      </c>
      <c r="Y1192" t="s">
        <v>86</v>
      </c>
      <c r="Z1192" t="s">
        <v>86</v>
      </c>
      <c r="AC1192" t="s">
        <v>41</v>
      </c>
      <c r="AD1192" t="s">
        <v>42</v>
      </c>
    </row>
    <row r="1193" spans="3:30" x14ac:dyDescent="0.25">
      <c r="C1193" s="32" t="s">
        <v>43</v>
      </c>
      <c r="D1193" s="32" t="s">
        <v>543</v>
      </c>
      <c r="F1193">
        <v>450</v>
      </c>
      <c r="G1193" t="s">
        <v>2054</v>
      </c>
      <c r="H1193" t="s">
        <v>2069</v>
      </c>
      <c r="I1193" t="s">
        <v>2080</v>
      </c>
      <c r="K1193" t="s">
        <v>229</v>
      </c>
      <c r="L1193" t="s">
        <v>35</v>
      </c>
      <c r="M1193" t="s">
        <v>36</v>
      </c>
      <c r="N1193" s="8">
        <v>45716</v>
      </c>
      <c r="O1193" s="8">
        <v>45814</v>
      </c>
      <c r="P1193" s="8">
        <v>45814</v>
      </c>
      <c r="Q1193" t="s">
        <v>127</v>
      </c>
      <c r="R1193" t="s">
        <v>1335</v>
      </c>
      <c r="S1193" t="s">
        <v>2077</v>
      </c>
      <c r="T1193" t="s">
        <v>2077</v>
      </c>
      <c r="U1193" t="s">
        <v>39</v>
      </c>
      <c r="X1193" t="s">
        <v>448</v>
      </c>
      <c r="Y1193" t="s">
        <v>86</v>
      </c>
      <c r="Z1193" t="s">
        <v>86</v>
      </c>
      <c r="AC1193" t="s">
        <v>41</v>
      </c>
      <c r="AD1193" t="s">
        <v>42</v>
      </c>
    </row>
    <row r="1194" spans="3:30" x14ac:dyDescent="0.25">
      <c r="C1194" s="32" t="s">
        <v>43</v>
      </c>
      <c r="D1194" s="32" t="s">
        <v>543</v>
      </c>
      <c r="F1194">
        <v>450</v>
      </c>
      <c r="G1194" t="s">
        <v>2054</v>
      </c>
      <c r="H1194" t="s">
        <v>2069</v>
      </c>
      <c r="I1194" t="s">
        <v>2081</v>
      </c>
      <c r="K1194" t="s">
        <v>229</v>
      </c>
      <c r="L1194" t="s">
        <v>35</v>
      </c>
      <c r="M1194" t="s">
        <v>36</v>
      </c>
      <c r="N1194" s="8">
        <v>45716</v>
      </c>
      <c r="O1194" s="8">
        <v>45814</v>
      </c>
      <c r="P1194" s="8">
        <v>45814</v>
      </c>
      <c r="Q1194" t="s">
        <v>127</v>
      </c>
      <c r="R1194" t="s">
        <v>1335</v>
      </c>
      <c r="S1194" t="s">
        <v>2082</v>
      </c>
      <c r="T1194" t="s">
        <v>2082</v>
      </c>
      <c r="U1194" t="s">
        <v>39</v>
      </c>
      <c r="W1194" t="s">
        <v>460</v>
      </c>
      <c r="X1194" t="s">
        <v>448</v>
      </c>
      <c r="Y1194" t="s">
        <v>86</v>
      </c>
      <c r="Z1194" t="s">
        <v>86</v>
      </c>
      <c r="AC1194" t="s">
        <v>41</v>
      </c>
      <c r="AD1194" t="s">
        <v>42</v>
      </c>
    </row>
    <row r="1195" spans="3:30" x14ac:dyDescent="0.25">
      <c r="C1195" s="32" t="s">
        <v>43</v>
      </c>
      <c r="D1195" s="32" t="s">
        <v>543</v>
      </c>
      <c r="F1195">
        <v>450</v>
      </c>
      <c r="G1195" t="s">
        <v>2054</v>
      </c>
      <c r="H1195" t="s">
        <v>2069</v>
      </c>
      <c r="I1195" t="s">
        <v>2083</v>
      </c>
      <c r="K1195" t="s">
        <v>229</v>
      </c>
      <c r="L1195" t="s">
        <v>35</v>
      </c>
      <c r="M1195" t="s">
        <v>36</v>
      </c>
      <c r="N1195" s="8">
        <v>45716</v>
      </c>
      <c r="O1195" s="8">
        <v>45814</v>
      </c>
      <c r="P1195" s="8">
        <v>45814</v>
      </c>
      <c r="Q1195" t="s">
        <v>127</v>
      </c>
      <c r="R1195" t="s">
        <v>1335</v>
      </c>
      <c r="S1195" t="s">
        <v>2084</v>
      </c>
      <c r="T1195" t="s">
        <v>2084</v>
      </c>
      <c r="U1195" t="s">
        <v>39</v>
      </c>
      <c r="X1195" t="s">
        <v>448</v>
      </c>
      <c r="Y1195" t="s">
        <v>86</v>
      </c>
      <c r="Z1195" t="s">
        <v>86</v>
      </c>
      <c r="AC1195" t="s">
        <v>41</v>
      </c>
      <c r="AD1195" t="s">
        <v>42</v>
      </c>
    </row>
    <row r="1196" spans="3:30" x14ac:dyDescent="0.25">
      <c r="C1196" s="32" t="s">
        <v>43</v>
      </c>
      <c r="D1196" s="32" t="s">
        <v>543</v>
      </c>
      <c r="F1196">
        <v>450</v>
      </c>
      <c r="G1196" t="s">
        <v>2054</v>
      </c>
      <c r="H1196" t="s">
        <v>2069</v>
      </c>
      <c r="I1196" t="s">
        <v>2085</v>
      </c>
      <c r="K1196" t="s">
        <v>229</v>
      </c>
      <c r="L1196" t="s">
        <v>35</v>
      </c>
      <c r="M1196" t="s">
        <v>36</v>
      </c>
      <c r="N1196" s="8">
        <v>45716</v>
      </c>
      <c r="O1196" s="8">
        <v>45814</v>
      </c>
      <c r="P1196" s="8">
        <v>45814</v>
      </c>
      <c r="Q1196" t="s">
        <v>127</v>
      </c>
      <c r="R1196" t="s">
        <v>1335</v>
      </c>
      <c r="S1196" t="s">
        <v>2082</v>
      </c>
      <c r="T1196" t="s">
        <v>2086</v>
      </c>
      <c r="U1196" t="s">
        <v>39</v>
      </c>
      <c r="W1196" t="s">
        <v>460</v>
      </c>
      <c r="X1196" t="s">
        <v>448</v>
      </c>
      <c r="Y1196" t="s">
        <v>86</v>
      </c>
      <c r="Z1196" t="s">
        <v>86</v>
      </c>
      <c r="AC1196" t="s">
        <v>41</v>
      </c>
      <c r="AD1196" t="s">
        <v>42</v>
      </c>
    </row>
    <row r="1197" spans="3:30" x14ac:dyDescent="0.25">
      <c r="C1197" s="32" t="s">
        <v>43</v>
      </c>
      <c r="D1197" s="32" t="s">
        <v>543</v>
      </c>
      <c r="F1197">
        <v>450</v>
      </c>
      <c r="G1197" t="s">
        <v>2054</v>
      </c>
      <c r="H1197" t="s">
        <v>2069</v>
      </c>
      <c r="I1197" t="s">
        <v>2087</v>
      </c>
      <c r="K1197" t="s">
        <v>229</v>
      </c>
      <c r="L1197" t="s">
        <v>35</v>
      </c>
      <c r="M1197" t="s">
        <v>36</v>
      </c>
      <c r="N1197" s="8">
        <v>45716</v>
      </c>
      <c r="O1197" s="8">
        <v>45814</v>
      </c>
      <c r="P1197" s="8">
        <v>45814</v>
      </c>
      <c r="Q1197" t="s">
        <v>127</v>
      </c>
      <c r="R1197" t="s">
        <v>1335</v>
      </c>
      <c r="S1197" t="s">
        <v>2088</v>
      </c>
      <c r="T1197" t="s">
        <v>2088</v>
      </c>
      <c r="U1197" t="s">
        <v>39</v>
      </c>
      <c r="X1197" t="s">
        <v>448</v>
      </c>
      <c r="Y1197" t="s">
        <v>86</v>
      </c>
      <c r="Z1197" t="s">
        <v>86</v>
      </c>
      <c r="AC1197" t="s">
        <v>41</v>
      </c>
      <c r="AD1197" t="s">
        <v>42</v>
      </c>
    </row>
    <row r="1198" spans="3:30" x14ac:dyDescent="0.25">
      <c r="C1198" s="32" t="s">
        <v>43</v>
      </c>
      <c r="D1198" s="32" t="s">
        <v>543</v>
      </c>
      <c r="F1198">
        <v>450</v>
      </c>
      <c r="G1198" t="s">
        <v>2054</v>
      </c>
      <c r="H1198" t="s">
        <v>2069</v>
      </c>
      <c r="I1198" t="s">
        <v>2089</v>
      </c>
      <c r="K1198" t="s">
        <v>229</v>
      </c>
      <c r="L1198" t="s">
        <v>35</v>
      </c>
      <c r="M1198" t="s">
        <v>36</v>
      </c>
      <c r="N1198" s="8">
        <v>45716</v>
      </c>
      <c r="O1198" s="8">
        <v>45814</v>
      </c>
      <c r="P1198" s="8">
        <v>45814</v>
      </c>
      <c r="Q1198" t="s">
        <v>127</v>
      </c>
      <c r="R1198" t="s">
        <v>1335</v>
      </c>
      <c r="S1198" t="s">
        <v>2086</v>
      </c>
      <c r="T1198" t="s">
        <v>2086</v>
      </c>
      <c r="U1198" t="s">
        <v>39</v>
      </c>
      <c r="W1198" t="s">
        <v>460</v>
      </c>
      <c r="X1198" t="s">
        <v>448</v>
      </c>
      <c r="Y1198" t="s">
        <v>86</v>
      </c>
      <c r="Z1198" t="s">
        <v>86</v>
      </c>
      <c r="AC1198" t="s">
        <v>41</v>
      </c>
      <c r="AD1198" t="s">
        <v>42</v>
      </c>
    </row>
    <row r="1199" spans="3:30" x14ac:dyDescent="0.25">
      <c r="C1199" s="32" t="s">
        <v>43</v>
      </c>
      <c r="D1199" s="32" t="s">
        <v>543</v>
      </c>
      <c r="F1199">
        <v>450</v>
      </c>
      <c r="G1199" t="s">
        <v>2054</v>
      </c>
      <c r="H1199" t="s">
        <v>2069</v>
      </c>
      <c r="I1199" t="s">
        <v>2090</v>
      </c>
      <c r="K1199" t="s">
        <v>229</v>
      </c>
      <c r="L1199" t="s">
        <v>35</v>
      </c>
      <c r="M1199" t="s">
        <v>36</v>
      </c>
      <c r="N1199" s="8">
        <v>45716</v>
      </c>
      <c r="O1199" s="8">
        <v>45814</v>
      </c>
      <c r="P1199" s="8">
        <v>45814</v>
      </c>
      <c r="Q1199" t="s">
        <v>127</v>
      </c>
      <c r="R1199" t="s">
        <v>1335</v>
      </c>
      <c r="S1199" t="s">
        <v>2091</v>
      </c>
      <c r="T1199" t="s">
        <v>2091</v>
      </c>
      <c r="U1199" t="s">
        <v>39</v>
      </c>
      <c r="X1199" t="s">
        <v>448</v>
      </c>
      <c r="Y1199" t="s">
        <v>86</v>
      </c>
      <c r="Z1199" t="s">
        <v>86</v>
      </c>
      <c r="AC1199" t="s">
        <v>41</v>
      </c>
      <c r="AD1199" t="s">
        <v>42</v>
      </c>
    </row>
    <row r="1200" spans="3:30" x14ac:dyDescent="0.25">
      <c r="C1200" s="32" t="s">
        <v>43</v>
      </c>
      <c r="D1200" s="32" t="s">
        <v>543</v>
      </c>
      <c r="F1200">
        <v>450</v>
      </c>
      <c r="G1200" t="s">
        <v>2054</v>
      </c>
      <c r="H1200" t="s">
        <v>2069</v>
      </c>
      <c r="I1200" t="s">
        <v>2092</v>
      </c>
      <c r="K1200" t="s">
        <v>229</v>
      </c>
      <c r="L1200" t="s">
        <v>35</v>
      </c>
      <c r="M1200" t="s">
        <v>36</v>
      </c>
      <c r="N1200" s="8">
        <v>45716</v>
      </c>
      <c r="O1200" s="8">
        <v>45814</v>
      </c>
      <c r="P1200" s="8">
        <v>45814</v>
      </c>
      <c r="Q1200" t="s">
        <v>127</v>
      </c>
      <c r="R1200" t="s">
        <v>1335</v>
      </c>
      <c r="S1200" t="s">
        <v>2093</v>
      </c>
      <c r="T1200" t="s">
        <v>2093</v>
      </c>
      <c r="W1200" t="s">
        <v>460</v>
      </c>
      <c r="X1200" t="s">
        <v>448</v>
      </c>
      <c r="Y1200" t="s">
        <v>86</v>
      </c>
      <c r="Z1200" t="s">
        <v>86</v>
      </c>
      <c r="AC1200" t="s">
        <v>41</v>
      </c>
      <c r="AD1200" t="s">
        <v>42</v>
      </c>
    </row>
    <row r="1201" spans="3:30" x14ac:dyDescent="0.25">
      <c r="C1201" s="32" t="s">
        <v>43</v>
      </c>
      <c r="D1201" s="32" t="s">
        <v>543</v>
      </c>
      <c r="F1201">
        <v>450</v>
      </c>
      <c r="G1201" t="s">
        <v>2054</v>
      </c>
      <c r="H1201" t="s">
        <v>2069</v>
      </c>
      <c r="I1201" t="s">
        <v>2094</v>
      </c>
      <c r="K1201" t="s">
        <v>229</v>
      </c>
      <c r="L1201" t="s">
        <v>35</v>
      </c>
      <c r="M1201" t="s">
        <v>36</v>
      </c>
      <c r="N1201" s="8">
        <v>45716</v>
      </c>
      <c r="O1201" s="8">
        <v>45814</v>
      </c>
      <c r="P1201" s="8">
        <v>45814</v>
      </c>
      <c r="Q1201" t="s">
        <v>127</v>
      </c>
      <c r="R1201" t="s">
        <v>1335</v>
      </c>
      <c r="S1201" t="s">
        <v>2095</v>
      </c>
      <c r="T1201" t="s">
        <v>2096</v>
      </c>
      <c r="U1201" t="s">
        <v>39</v>
      </c>
      <c r="X1201" t="s">
        <v>448</v>
      </c>
      <c r="Y1201" t="s">
        <v>86</v>
      </c>
      <c r="Z1201" t="s">
        <v>86</v>
      </c>
      <c r="AC1201" t="s">
        <v>41</v>
      </c>
      <c r="AD1201" t="s">
        <v>42</v>
      </c>
    </row>
    <row r="1202" spans="3:30" x14ac:dyDescent="0.25">
      <c r="C1202" s="32" t="s">
        <v>43</v>
      </c>
      <c r="D1202" s="32" t="s">
        <v>543</v>
      </c>
      <c r="F1202">
        <v>450</v>
      </c>
      <c r="G1202" t="s">
        <v>2054</v>
      </c>
      <c r="H1202" t="s">
        <v>2069</v>
      </c>
      <c r="I1202" t="s">
        <v>2097</v>
      </c>
      <c r="K1202" t="s">
        <v>229</v>
      </c>
      <c r="L1202" t="s">
        <v>35</v>
      </c>
      <c r="M1202" t="s">
        <v>36</v>
      </c>
      <c r="N1202" s="8">
        <v>45716</v>
      </c>
      <c r="O1202" s="8">
        <v>45814</v>
      </c>
      <c r="P1202" s="8">
        <v>45814</v>
      </c>
      <c r="Q1202" t="s">
        <v>127</v>
      </c>
      <c r="R1202" t="s">
        <v>1335</v>
      </c>
      <c r="S1202" t="s">
        <v>2093</v>
      </c>
      <c r="T1202" t="s">
        <v>2098</v>
      </c>
      <c r="W1202" t="s">
        <v>460</v>
      </c>
      <c r="X1202" t="s">
        <v>448</v>
      </c>
      <c r="Y1202" t="s">
        <v>86</v>
      </c>
      <c r="Z1202" t="s">
        <v>86</v>
      </c>
      <c r="AC1202" t="s">
        <v>41</v>
      </c>
      <c r="AD1202" t="s">
        <v>42</v>
      </c>
    </row>
    <row r="1203" spans="3:30" x14ac:dyDescent="0.25">
      <c r="C1203" s="32" t="s">
        <v>43</v>
      </c>
      <c r="D1203" s="32" t="s">
        <v>543</v>
      </c>
      <c r="F1203">
        <v>450</v>
      </c>
      <c r="G1203" t="s">
        <v>2054</v>
      </c>
      <c r="H1203" t="s">
        <v>2069</v>
      </c>
      <c r="I1203" t="s">
        <v>2099</v>
      </c>
      <c r="K1203" t="s">
        <v>229</v>
      </c>
      <c r="L1203" t="s">
        <v>35</v>
      </c>
      <c r="M1203" t="s">
        <v>36</v>
      </c>
      <c r="N1203" s="8">
        <v>45716</v>
      </c>
      <c r="O1203" s="8">
        <v>45814</v>
      </c>
      <c r="P1203" s="8">
        <v>45814</v>
      </c>
      <c r="Q1203" t="s">
        <v>127</v>
      </c>
      <c r="R1203" t="s">
        <v>1335</v>
      </c>
      <c r="S1203" t="s">
        <v>2096</v>
      </c>
      <c r="T1203" t="s">
        <v>2096</v>
      </c>
      <c r="U1203" t="s">
        <v>39</v>
      </c>
      <c r="X1203" t="s">
        <v>448</v>
      </c>
      <c r="Y1203" t="s">
        <v>86</v>
      </c>
      <c r="Z1203" t="s">
        <v>86</v>
      </c>
      <c r="AC1203" t="s">
        <v>41</v>
      </c>
      <c r="AD1203" t="s">
        <v>42</v>
      </c>
    </row>
    <row r="1204" spans="3:30" x14ac:dyDescent="0.25">
      <c r="C1204" s="32" t="s">
        <v>43</v>
      </c>
      <c r="D1204" s="32" t="s">
        <v>543</v>
      </c>
      <c r="F1204">
        <v>450</v>
      </c>
      <c r="G1204" t="s">
        <v>2054</v>
      </c>
      <c r="H1204" t="s">
        <v>2069</v>
      </c>
      <c r="I1204" t="s">
        <v>2100</v>
      </c>
      <c r="K1204" t="s">
        <v>229</v>
      </c>
      <c r="L1204" t="s">
        <v>35</v>
      </c>
      <c r="M1204" t="s">
        <v>36</v>
      </c>
      <c r="N1204" s="8">
        <v>45716</v>
      </c>
      <c r="O1204" s="8">
        <v>45814</v>
      </c>
      <c r="P1204" s="8">
        <v>45814</v>
      </c>
      <c r="Q1204" t="s">
        <v>127</v>
      </c>
      <c r="R1204" t="s">
        <v>1335</v>
      </c>
      <c r="S1204" t="s">
        <v>2098</v>
      </c>
      <c r="T1204" t="s">
        <v>2101</v>
      </c>
      <c r="U1204" t="s">
        <v>39</v>
      </c>
      <c r="W1204" t="s">
        <v>460</v>
      </c>
      <c r="X1204" t="s">
        <v>448</v>
      </c>
      <c r="Y1204" t="s">
        <v>86</v>
      </c>
      <c r="Z1204" t="s">
        <v>86</v>
      </c>
      <c r="AC1204" t="s">
        <v>41</v>
      </c>
      <c r="AD1204" t="s">
        <v>42</v>
      </c>
    </row>
    <row r="1205" spans="3:30" x14ac:dyDescent="0.25">
      <c r="C1205" s="32" t="s">
        <v>43</v>
      </c>
      <c r="D1205" s="32" t="s">
        <v>543</v>
      </c>
      <c r="F1205">
        <v>450</v>
      </c>
      <c r="G1205" t="s">
        <v>2054</v>
      </c>
      <c r="H1205" t="s">
        <v>2069</v>
      </c>
      <c r="I1205" t="s">
        <v>2102</v>
      </c>
      <c r="K1205" t="s">
        <v>229</v>
      </c>
      <c r="L1205" t="s">
        <v>35</v>
      </c>
      <c r="M1205" t="s">
        <v>36</v>
      </c>
      <c r="N1205" s="8">
        <v>45716</v>
      </c>
      <c r="O1205" s="8">
        <v>45814</v>
      </c>
      <c r="P1205" s="8">
        <v>45814</v>
      </c>
      <c r="Q1205" t="s">
        <v>127</v>
      </c>
      <c r="R1205" t="s">
        <v>1335</v>
      </c>
      <c r="S1205" t="s">
        <v>2103</v>
      </c>
      <c r="T1205" t="s">
        <v>2103</v>
      </c>
      <c r="X1205" t="s">
        <v>448</v>
      </c>
      <c r="Y1205" t="s">
        <v>86</v>
      </c>
      <c r="Z1205" t="s">
        <v>86</v>
      </c>
      <c r="AC1205" t="s">
        <v>41</v>
      </c>
      <c r="AD1205" t="s">
        <v>42</v>
      </c>
    </row>
    <row r="1206" spans="3:30" x14ac:dyDescent="0.25">
      <c r="C1206" s="32" t="s">
        <v>43</v>
      </c>
      <c r="D1206" s="32" t="s">
        <v>543</v>
      </c>
      <c r="F1206">
        <v>450</v>
      </c>
      <c r="G1206" t="s">
        <v>2054</v>
      </c>
      <c r="H1206" t="s">
        <v>2069</v>
      </c>
      <c r="I1206" t="s">
        <v>2104</v>
      </c>
      <c r="K1206" t="s">
        <v>229</v>
      </c>
      <c r="L1206" t="s">
        <v>35</v>
      </c>
      <c r="M1206" t="s">
        <v>36</v>
      </c>
      <c r="N1206" s="8">
        <v>45716</v>
      </c>
      <c r="O1206" s="8">
        <v>45814</v>
      </c>
      <c r="P1206" s="8">
        <v>45814</v>
      </c>
      <c r="Q1206" t="s">
        <v>127</v>
      </c>
      <c r="R1206" t="s">
        <v>1335</v>
      </c>
      <c r="S1206" t="s">
        <v>2101</v>
      </c>
      <c r="T1206" t="s">
        <v>2101</v>
      </c>
      <c r="U1206" t="s">
        <v>39</v>
      </c>
      <c r="W1206" t="s">
        <v>460</v>
      </c>
      <c r="X1206" t="s">
        <v>448</v>
      </c>
      <c r="Y1206" t="s">
        <v>86</v>
      </c>
      <c r="Z1206" t="s">
        <v>86</v>
      </c>
      <c r="AC1206" t="s">
        <v>41</v>
      </c>
      <c r="AD1206" t="s">
        <v>42</v>
      </c>
    </row>
    <row r="1207" spans="3:30" x14ac:dyDescent="0.25">
      <c r="C1207" s="32" t="s">
        <v>43</v>
      </c>
      <c r="D1207" s="32" t="s">
        <v>543</v>
      </c>
      <c r="F1207">
        <v>450</v>
      </c>
      <c r="G1207" t="s">
        <v>2054</v>
      </c>
      <c r="H1207" t="s">
        <v>2069</v>
      </c>
      <c r="I1207" t="s">
        <v>2105</v>
      </c>
      <c r="K1207" t="s">
        <v>229</v>
      </c>
      <c r="L1207" t="s">
        <v>35</v>
      </c>
      <c r="M1207" t="s">
        <v>36</v>
      </c>
      <c r="N1207" s="8">
        <v>45716</v>
      </c>
      <c r="O1207" s="8">
        <v>45814</v>
      </c>
      <c r="P1207" s="8">
        <v>45814</v>
      </c>
      <c r="Q1207" t="s">
        <v>127</v>
      </c>
      <c r="R1207" t="s">
        <v>1335</v>
      </c>
      <c r="S1207" t="s">
        <v>2103</v>
      </c>
      <c r="T1207" t="s">
        <v>2103</v>
      </c>
      <c r="X1207" t="s">
        <v>448</v>
      </c>
      <c r="Y1207" t="s">
        <v>86</v>
      </c>
      <c r="Z1207" t="s">
        <v>86</v>
      </c>
      <c r="AC1207" t="s">
        <v>41</v>
      </c>
      <c r="AD1207" t="s">
        <v>42</v>
      </c>
    </row>
    <row r="1208" spans="3:30" x14ac:dyDescent="0.25">
      <c r="C1208" s="32" t="s">
        <v>43</v>
      </c>
      <c r="D1208" s="32" t="s">
        <v>543</v>
      </c>
      <c r="F1208">
        <v>450</v>
      </c>
      <c r="G1208" t="s">
        <v>2054</v>
      </c>
      <c r="H1208" t="s">
        <v>2069</v>
      </c>
      <c r="I1208" t="s">
        <v>2106</v>
      </c>
      <c r="K1208" t="s">
        <v>229</v>
      </c>
      <c r="L1208" t="s">
        <v>35</v>
      </c>
      <c r="M1208" t="s">
        <v>36</v>
      </c>
      <c r="N1208" s="8">
        <v>45716</v>
      </c>
      <c r="O1208" s="8">
        <v>45814</v>
      </c>
      <c r="P1208" s="8">
        <v>45814</v>
      </c>
      <c r="Q1208" t="s">
        <v>127</v>
      </c>
      <c r="R1208" t="s">
        <v>1335</v>
      </c>
      <c r="S1208" t="s">
        <v>2107</v>
      </c>
      <c r="T1208" t="s">
        <v>2108</v>
      </c>
      <c r="W1208" t="s">
        <v>460</v>
      </c>
      <c r="X1208" t="s">
        <v>448</v>
      </c>
      <c r="Y1208" t="s">
        <v>86</v>
      </c>
      <c r="Z1208" t="s">
        <v>86</v>
      </c>
      <c r="AC1208" t="s">
        <v>41</v>
      </c>
      <c r="AD1208" t="s">
        <v>42</v>
      </c>
    </row>
    <row r="1209" spans="3:30" x14ac:dyDescent="0.25">
      <c r="C1209" s="32" t="s">
        <v>43</v>
      </c>
      <c r="D1209" s="32" t="s">
        <v>543</v>
      </c>
      <c r="F1209">
        <v>450</v>
      </c>
      <c r="G1209" t="s">
        <v>2054</v>
      </c>
      <c r="H1209" t="s">
        <v>2069</v>
      </c>
      <c r="I1209" t="s">
        <v>2109</v>
      </c>
      <c r="K1209" t="s">
        <v>229</v>
      </c>
      <c r="L1209" t="s">
        <v>35</v>
      </c>
      <c r="M1209" t="s">
        <v>36</v>
      </c>
      <c r="N1209" s="8">
        <v>45716</v>
      </c>
      <c r="O1209" s="8">
        <v>45814</v>
      </c>
      <c r="P1209" s="8">
        <v>45814</v>
      </c>
      <c r="Q1209" t="s">
        <v>127</v>
      </c>
      <c r="R1209" t="s">
        <v>1335</v>
      </c>
      <c r="S1209" t="s">
        <v>2110</v>
      </c>
      <c r="T1209" t="s">
        <v>2110</v>
      </c>
      <c r="U1209" t="s">
        <v>39</v>
      </c>
      <c r="X1209" t="s">
        <v>448</v>
      </c>
      <c r="Y1209" t="s">
        <v>86</v>
      </c>
      <c r="Z1209" t="s">
        <v>86</v>
      </c>
      <c r="AC1209" t="s">
        <v>41</v>
      </c>
      <c r="AD1209" t="s">
        <v>42</v>
      </c>
    </row>
    <row r="1210" spans="3:30" x14ac:dyDescent="0.25">
      <c r="C1210" s="32" t="s">
        <v>43</v>
      </c>
      <c r="D1210" s="32" t="s">
        <v>543</v>
      </c>
      <c r="F1210">
        <v>450</v>
      </c>
      <c r="G1210" t="s">
        <v>2054</v>
      </c>
      <c r="H1210" t="s">
        <v>2069</v>
      </c>
      <c r="I1210" t="s">
        <v>2111</v>
      </c>
      <c r="K1210" t="s">
        <v>229</v>
      </c>
      <c r="L1210" t="s">
        <v>35</v>
      </c>
      <c r="M1210" t="s">
        <v>36</v>
      </c>
      <c r="N1210" s="8">
        <v>45716</v>
      </c>
      <c r="O1210" s="8">
        <v>45814</v>
      </c>
      <c r="P1210" s="8">
        <v>45814</v>
      </c>
      <c r="Q1210" t="s">
        <v>127</v>
      </c>
      <c r="R1210" t="s">
        <v>1335</v>
      </c>
      <c r="S1210" t="s">
        <v>2112</v>
      </c>
      <c r="T1210" t="s">
        <v>2113</v>
      </c>
      <c r="W1210" t="s">
        <v>460</v>
      </c>
      <c r="X1210" t="s">
        <v>448</v>
      </c>
      <c r="Y1210" t="s">
        <v>86</v>
      </c>
      <c r="Z1210" t="s">
        <v>86</v>
      </c>
      <c r="AC1210" t="s">
        <v>41</v>
      </c>
      <c r="AD1210" t="s">
        <v>42</v>
      </c>
    </row>
    <row r="1211" spans="3:30" x14ac:dyDescent="0.25">
      <c r="C1211" s="32" t="s">
        <v>43</v>
      </c>
      <c r="D1211" s="32" t="s">
        <v>543</v>
      </c>
      <c r="F1211">
        <v>450</v>
      </c>
      <c r="G1211" t="s">
        <v>2054</v>
      </c>
      <c r="H1211" t="s">
        <v>2069</v>
      </c>
      <c r="I1211" t="s">
        <v>2114</v>
      </c>
      <c r="K1211" t="s">
        <v>229</v>
      </c>
      <c r="L1211" t="s">
        <v>35</v>
      </c>
      <c r="M1211" t="s">
        <v>36</v>
      </c>
      <c r="N1211" s="8">
        <v>45716</v>
      </c>
      <c r="O1211" s="8">
        <v>45814</v>
      </c>
      <c r="P1211" s="8">
        <v>45814</v>
      </c>
      <c r="Q1211" t="s">
        <v>127</v>
      </c>
      <c r="R1211" t="s">
        <v>1335</v>
      </c>
      <c r="S1211" t="s">
        <v>2115</v>
      </c>
      <c r="T1211" t="s">
        <v>2115</v>
      </c>
      <c r="U1211" t="s">
        <v>39</v>
      </c>
      <c r="X1211" t="s">
        <v>448</v>
      </c>
      <c r="Y1211" t="s">
        <v>86</v>
      </c>
      <c r="Z1211" t="s">
        <v>86</v>
      </c>
      <c r="AC1211" t="s">
        <v>41</v>
      </c>
      <c r="AD1211" t="s">
        <v>42</v>
      </c>
    </row>
    <row r="1212" spans="3:30" x14ac:dyDescent="0.25">
      <c r="C1212" s="32" t="s">
        <v>43</v>
      </c>
      <c r="D1212" s="32" t="s">
        <v>543</v>
      </c>
      <c r="F1212">
        <v>450</v>
      </c>
      <c r="G1212" t="s">
        <v>2054</v>
      </c>
      <c r="H1212" t="s">
        <v>2069</v>
      </c>
      <c r="I1212" t="s">
        <v>2116</v>
      </c>
      <c r="K1212" t="s">
        <v>229</v>
      </c>
      <c r="L1212" t="s">
        <v>35</v>
      </c>
      <c r="M1212" t="s">
        <v>36</v>
      </c>
      <c r="N1212" s="8">
        <v>45716</v>
      </c>
      <c r="O1212" s="8">
        <v>45814</v>
      </c>
      <c r="P1212" s="8">
        <v>45814</v>
      </c>
      <c r="Q1212" t="s">
        <v>127</v>
      </c>
      <c r="R1212" t="s">
        <v>1335</v>
      </c>
      <c r="S1212" t="s">
        <v>2113</v>
      </c>
      <c r="T1212" t="s">
        <v>2113</v>
      </c>
      <c r="U1212" t="s">
        <v>39</v>
      </c>
      <c r="W1212" t="s">
        <v>460</v>
      </c>
      <c r="X1212" t="s">
        <v>448</v>
      </c>
      <c r="Y1212" t="s">
        <v>86</v>
      </c>
      <c r="Z1212" t="s">
        <v>86</v>
      </c>
      <c r="AC1212" t="s">
        <v>41</v>
      </c>
      <c r="AD1212" t="s">
        <v>42</v>
      </c>
    </row>
    <row r="1213" spans="3:30" x14ac:dyDescent="0.25">
      <c r="C1213" s="32" t="s">
        <v>43</v>
      </c>
      <c r="D1213" s="32" t="s">
        <v>543</v>
      </c>
      <c r="F1213">
        <v>450</v>
      </c>
      <c r="G1213" t="s">
        <v>2054</v>
      </c>
      <c r="H1213" t="s">
        <v>2069</v>
      </c>
      <c r="I1213" t="s">
        <v>2117</v>
      </c>
      <c r="K1213" t="s">
        <v>229</v>
      </c>
      <c r="L1213" t="s">
        <v>35</v>
      </c>
      <c r="M1213" t="s">
        <v>36</v>
      </c>
      <c r="N1213" s="8">
        <v>45716</v>
      </c>
      <c r="O1213" s="8">
        <v>45814</v>
      </c>
      <c r="P1213" s="8">
        <v>45814</v>
      </c>
      <c r="Q1213" t="s">
        <v>127</v>
      </c>
      <c r="R1213" t="s">
        <v>1335</v>
      </c>
      <c r="S1213" t="s">
        <v>2118</v>
      </c>
      <c r="T1213" t="s">
        <v>2118</v>
      </c>
      <c r="U1213" t="s">
        <v>39</v>
      </c>
      <c r="X1213" t="s">
        <v>448</v>
      </c>
      <c r="Y1213" t="s">
        <v>86</v>
      </c>
      <c r="Z1213" t="s">
        <v>86</v>
      </c>
      <c r="AC1213" t="s">
        <v>41</v>
      </c>
      <c r="AD1213" t="s">
        <v>42</v>
      </c>
    </row>
    <row r="1214" spans="3:30" x14ac:dyDescent="0.25">
      <c r="C1214" s="32" t="s">
        <v>43</v>
      </c>
      <c r="D1214" s="32" t="s">
        <v>543</v>
      </c>
      <c r="F1214">
        <v>450</v>
      </c>
      <c r="G1214" t="s">
        <v>2054</v>
      </c>
      <c r="H1214" t="s">
        <v>2069</v>
      </c>
      <c r="I1214" t="s">
        <v>2119</v>
      </c>
      <c r="K1214" t="s">
        <v>229</v>
      </c>
      <c r="L1214" t="s">
        <v>35</v>
      </c>
      <c r="M1214" t="s">
        <v>36</v>
      </c>
      <c r="N1214" s="8">
        <v>45716</v>
      </c>
      <c r="O1214" s="8">
        <v>45814</v>
      </c>
      <c r="P1214" s="8">
        <v>45814</v>
      </c>
      <c r="Q1214" t="s">
        <v>127</v>
      </c>
      <c r="R1214" t="s">
        <v>1335</v>
      </c>
      <c r="S1214" t="s">
        <v>2120</v>
      </c>
      <c r="T1214" t="s">
        <v>2120</v>
      </c>
      <c r="W1214" t="s">
        <v>460</v>
      </c>
      <c r="X1214" t="s">
        <v>448</v>
      </c>
      <c r="Y1214" t="s">
        <v>86</v>
      </c>
      <c r="Z1214" t="s">
        <v>86</v>
      </c>
      <c r="AC1214" t="s">
        <v>41</v>
      </c>
      <c r="AD1214" t="s">
        <v>42</v>
      </c>
    </row>
    <row r="1215" spans="3:30" x14ac:dyDescent="0.25">
      <c r="C1215" s="32" t="s">
        <v>43</v>
      </c>
      <c r="D1215" s="32" t="s">
        <v>543</v>
      </c>
      <c r="F1215">
        <v>450</v>
      </c>
      <c r="G1215" t="s">
        <v>2054</v>
      </c>
      <c r="H1215" t="s">
        <v>2069</v>
      </c>
      <c r="I1215" t="s">
        <v>2121</v>
      </c>
      <c r="K1215" t="s">
        <v>229</v>
      </c>
      <c r="L1215" t="s">
        <v>35</v>
      </c>
      <c r="M1215" t="s">
        <v>36</v>
      </c>
      <c r="N1215" s="8">
        <v>45716</v>
      </c>
      <c r="O1215" s="8">
        <v>45814</v>
      </c>
      <c r="P1215" s="8">
        <v>45814</v>
      </c>
      <c r="Q1215" t="s">
        <v>127</v>
      </c>
      <c r="R1215" t="s">
        <v>1335</v>
      </c>
      <c r="S1215" t="s">
        <v>2118</v>
      </c>
      <c r="T1215" t="s">
        <v>2122</v>
      </c>
      <c r="X1215" t="s">
        <v>448</v>
      </c>
      <c r="Y1215" t="s">
        <v>86</v>
      </c>
      <c r="Z1215" t="s">
        <v>86</v>
      </c>
      <c r="AC1215" t="s">
        <v>41</v>
      </c>
      <c r="AD1215" t="s">
        <v>42</v>
      </c>
    </row>
    <row r="1216" spans="3:30" x14ac:dyDescent="0.25">
      <c r="C1216" s="32" t="s">
        <v>43</v>
      </c>
      <c r="D1216" s="32" t="s">
        <v>543</v>
      </c>
      <c r="F1216">
        <v>450</v>
      </c>
      <c r="G1216" t="s">
        <v>2054</v>
      </c>
      <c r="H1216" t="s">
        <v>2069</v>
      </c>
      <c r="I1216" t="s">
        <v>2123</v>
      </c>
      <c r="K1216" t="s">
        <v>229</v>
      </c>
      <c r="L1216" t="s">
        <v>35</v>
      </c>
      <c r="M1216" t="s">
        <v>36</v>
      </c>
      <c r="N1216" s="8">
        <v>45716</v>
      </c>
      <c r="O1216" s="8">
        <v>45814</v>
      </c>
      <c r="P1216" s="8">
        <v>45814</v>
      </c>
      <c r="Q1216" t="s">
        <v>127</v>
      </c>
      <c r="R1216" t="s">
        <v>1335</v>
      </c>
      <c r="S1216" t="s">
        <v>2120</v>
      </c>
      <c r="T1216" t="s">
        <v>2124</v>
      </c>
      <c r="W1216" t="s">
        <v>460</v>
      </c>
      <c r="X1216" t="s">
        <v>448</v>
      </c>
      <c r="Y1216" t="s">
        <v>86</v>
      </c>
      <c r="Z1216" t="s">
        <v>86</v>
      </c>
      <c r="AC1216" t="s">
        <v>41</v>
      </c>
      <c r="AD1216" t="s">
        <v>42</v>
      </c>
    </row>
    <row r="1217" spans="3:30" x14ac:dyDescent="0.25">
      <c r="C1217" s="32" t="s">
        <v>43</v>
      </c>
      <c r="D1217" s="32" t="s">
        <v>543</v>
      </c>
      <c r="F1217">
        <v>450</v>
      </c>
      <c r="G1217" t="s">
        <v>2054</v>
      </c>
      <c r="H1217" t="s">
        <v>2069</v>
      </c>
      <c r="I1217" t="s">
        <v>2125</v>
      </c>
      <c r="K1217" t="s">
        <v>229</v>
      </c>
      <c r="L1217" t="s">
        <v>35</v>
      </c>
      <c r="M1217" t="s">
        <v>36</v>
      </c>
      <c r="N1217" s="8">
        <v>45716</v>
      </c>
      <c r="O1217" s="8">
        <v>45814</v>
      </c>
      <c r="P1217" s="8">
        <v>45814</v>
      </c>
      <c r="Q1217" t="s">
        <v>127</v>
      </c>
      <c r="R1217" t="s">
        <v>1335</v>
      </c>
      <c r="S1217" t="s">
        <v>2122</v>
      </c>
      <c r="T1217" t="s">
        <v>2126</v>
      </c>
      <c r="X1217" t="s">
        <v>448</v>
      </c>
      <c r="Y1217" t="s">
        <v>86</v>
      </c>
      <c r="Z1217" t="s">
        <v>86</v>
      </c>
      <c r="AC1217" t="s">
        <v>41</v>
      </c>
      <c r="AD1217" t="s">
        <v>42</v>
      </c>
    </row>
    <row r="1218" spans="3:30" x14ac:dyDescent="0.25">
      <c r="C1218" s="32" t="s">
        <v>43</v>
      </c>
      <c r="D1218" s="32" t="s">
        <v>543</v>
      </c>
      <c r="F1218">
        <v>450</v>
      </c>
      <c r="G1218" t="s">
        <v>2054</v>
      </c>
      <c r="H1218" t="s">
        <v>2069</v>
      </c>
      <c r="I1218" t="s">
        <v>2127</v>
      </c>
      <c r="K1218" t="s">
        <v>229</v>
      </c>
      <c r="L1218" t="s">
        <v>35</v>
      </c>
      <c r="M1218" t="s">
        <v>36</v>
      </c>
      <c r="N1218" s="8">
        <v>45716</v>
      </c>
      <c r="O1218" s="8">
        <v>45814</v>
      </c>
      <c r="P1218" s="8">
        <v>45814</v>
      </c>
      <c r="Q1218" t="s">
        <v>127</v>
      </c>
      <c r="R1218" t="s">
        <v>1335</v>
      </c>
      <c r="S1218" t="s">
        <v>2124</v>
      </c>
      <c r="T1218" t="s">
        <v>2124</v>
      </c>
      <c r="W1218" t="s">
        <v>460</v>
      </c>
      <c r="X1218" t="s">
        <v>448</v>
      </c>
      <c r="Y1218" t="s">
        <v>86</v>
      </c>
      <c r="Z1218" t="s">
        <v>86</v>
      </c>
      <c r="AC1218" t="s">
        <v>41</v>
      </c>
      <c r="AD1218" t="s">
        <v>42</v>
      </c>
    </row>
    <row r="1219" spans="3:30" x14ac:dyDescent="0.25">
      <c r="C1219" s="32" t="s">
        <v>43</v>
      </c>
      <c r="D1219" s="32" t="s">
        <v>543</v>
      </c>
      <c r="F1219">
        <v>450</v>
      </c>
      <c r="G1219" t="s">
        <v>2054</v>
      </c>
      <c r="H1219" t="s">
        <v>2069</v>
      </c>
      <c r="I1219" t="s">
        <v>2128</v>
      </c>
      <c r="K1219" t="s">
        <v>229</v>
      </c>
      <c r="L1219" t="s">
        <v>35</v>
      </c>
      <c r="M1219" t="s">
        <v>36</v>
      </c>
      <c r="N1219" s="8">
        <v>45716</v>
      </c>
      <c r="O1219" s="8">
        <v>45814</v>
      </c>
      <c r="P1219" s="8">
        <v>45814</v>
      </c>
      <c r="Q1219" t="s">
        <v>127</v>
      </c>
      <c r="R1219" t="s">
        <v>1335</v>
      </c>
      <c r="S1219" t="s">
        <v>2126</v>
      </c>
      <c r="T1219" t="s">
        <v>2126</v>
      </c>
      <c r="U1219" t="s">
        <v>39</v>
      </c>
      <c r="X1219" t="s">
        <v>448</v>
      </c>
      <c r="Y1219" t="s">
        <v>86</v>
      </c>
      <c r="Z1219" t="s">
        <v>86</v>
      </c>
      <c r="AC1219" t="s">
        <v>41</v>
      </c>
      <c r="AD1219" t="s">
        <v>42</v>
      </c>
    </row>
    <row r="1220" spans="3:30" x14ac:dyDescent="0.25">
      <c r="C1220" s="32" t="s">
        <v>43</v>
      </c>
      <c r="D1220" s="32" t="s">
        <v>543</v>
      </c>
      <c r="F1220">
        <v>450</v>
      </c>
      <c r="G1220" t="s">
        <v>2054</v>
      </c>
      <c r="H1220" t="s">
        <v>2069</v>
      </c>
      <c r="I1220" t="s">
        <v>2129</v>
      </c>
      <c r="K1220" t="s">
        <v>229</v>
      </c>
      <c r="L1220" t="s">
        <v>35</v>
      </c>
      <c r="M1220" t="s">
        <v>36</v>
      </c>
      <c r="N1220" s="8">
        <v>45716</v>
      </c>
      <c r="O1220" s="8">
        <v>45814</v>
      </c>
      <c r="P1220" s="8">
        <v>45814</v>
      </c>
      <c r="Q1220" t="s">
        <v>127</v>
      </c>
      <c r="R1220" t="s">
        <v>1335</v>
      </c>
      <c r="S1220" t="s">
        <v>2130</v>
      </c>
      <c r="T1220" t="s">
        <v>2130</v>
      </c>
      <c r="U1220" t="s">
        <v>39</v>
      </c>
      <c r="W1220" t="s">
        <v>460</v>
      </c>
      <c r="X1220" t="s">
        <v>448</v>
      </c>
      <c r="Y1220" t="s">
        <v>86</v>
      </c>
      <c r="Z1220" t="s">
        <v>86</v>
      </c>
      <c r="AC1220" t="s">
        <v>41</v>
      </c>
      <c r="AD1220" t="s">
        <v>42</v>
      </c>
    </row>
    <row r="1221" spans="3:30" x14ac:dyDescent="0.25">
      <c r="C1221" s="32" t="s">
        <v>43</v>
      </c>
      <c r="D1221" s="32" t="s">
        <v>543</v>
      </c>
      <c r="F1221">
        <v>450</v>
      </c>
      <c r="G1221" t="s">
        <v>2054</v>
      </c>
      <c r="H1221" t="s">
        <v>2069</v>
      </c>
      <c r="I1221" t="s">
        <v>2131</v>
      </c>
      <c r="K1221" t="s">
        <v>229</v>
      </c>
      <c r="L1221" t="s">
        <v>35</v>
      </c>
      <c r="M1221" t="s">
        <v>36</v>
      </c>
      <c r="N1221" s="8">
        <v>45716</v>
      </c>
      <c r="O1221" s="8">
        <v>45814</v>
      </c>
      <c r="P1221" s="8">
        <v>45814</v>
      </c>
      <c r="Q1221" t="s">
        <v>127</v>
      </c>
      <c r="R1221" t="s">
        <v>1335</v>
      </c>
      <c r="S1221" t="s">
        <v>2132</v>
      </c>
      <c r="T1221" t="s">
        <v>2133</v>
      </c>
      <c r="X1221" t="s">
        <v>448</v>
      </c>
      <c r="Y1221" t="s">
        <v>86</v>
      </c>
      <c r="Z1221" t="s">
        <v>86</v>
      </c>
      <c r="AC1221" t="s">
        <v>41</v>
      </c>
      <c r="AD1221" t="s">
        <v>42</v>
      </c>
    </row>
    <row r="1222" spans="3:30" x14ac:dyDescent="0.25">
      <c r="C1222" s="32" t="s">
        <v>43</v>
      </c>
      <c r="D1222" s="32" t="s">
        <v>543</v>
      </c>
      <c r="F1222">
        <v>450</v>
      </c>
      <c r="G1222" t="s">
        <v>2054</v>
      </c>
      <c r="H1222" t="s">
        <v>2069</v>
      </c>
      <c r="I1222" t="s">
        <v>2134</v>
      </c>
      <c r="K1222" t="s">
        <v>229</v>
      </c>
      <c r="L1222" t="s">
        <v>35</v>
      </c>
      <c r="M1222" t="s">
        <v>36</v>
      </c>
      <c r="N1222" s="8">
        <v>45716</v>
      </c>
      <c r="O1222" s="8">
        <v>45814</v>
      </c>
      <c r="P1222" s="8">
        <v>45814</v>
      </c>
      <c r="Q1222" t="s">
        <v>127</v>
      </c>
      <c r="R1222" t="s">
        <v>1335</v>
      </c>
      <c r="S1222" t="s">
        <v>2135</v>
      </c>
      <c r="T1222" t="s">
        <v>2135</v>
      </c>
      <c r="U1222" t="s">
        <v>39</v>
      </c>
      <c r="W1222" t="s">
        <v>460</v>
      </c>
      <c r="X1222" t="s">
        <v>448</v>
      </c>
      <c r="Y1222" t="s">
        <v>86</v>
      </c>
      <c r="Z1222" t="s">
        <v>86</v>
      </c>
      <c r="AC1222" t="s">
        <v>41</v>
      </c>
      <c r="AD1222" t="s">
        <v>42</v>
      </c>
    </row>
    <row r="1223" spans="3:30" x14ac:dyDescent="0.25">
      <c r="C1223" s="32" t="s">
        <v>43</v>
      </c>
      <c r="D1223" s="32" t="s">
        <v>543</v>
      </c>
      <c r="F1223">
        <v>450</v>
      </c>
      <c r="G1223" t="s">
        <v>2054</v>
      </c>
      <c r="H1223" t="s">
        <v>2069</v>
      </c>
      <c r="I1223" t="s">
        <v>2136</v>
      </c>
      <c r="K1223" t="s">
        <v>229</v>
      </c>
      <c r="L1223" t="s">
        <v>35</v>
      </c>
      <c r="M1223" t="s">
        <v>36</v>
      </c>
      <c r="N1223" s="8">
        <v>45716</v>
      </c>
      <c r="O1223" s="8">
        <v>45814</v>
      </c>
      <c r="P1223" s="8">
        <v>45814</v>
      </c>
      <c r="Q1223" t="s">
        <v>127</v>
      </c>
      <c r="R1223" t="s">
        <v>767</v>
      </c>
      <c r="S1223" t="s">
        <v>2133</v>
      </c>
      <c r="T1223" t="s">
        <v>2133</v>
      </c>
      <c r="X1223" t="s">
        <v>448</v>
      </c>
      <c r="Y1223" t="s">
        <v>86</v>
      </c>
      <c r="Z1223" t="s">
        <v>86</v>
      </c>
      <c r="AC1223" t="s">
        <v>41</v>
      </c>
      <c r="AD1223" t="s">
        <v>42</v>
      </c>
    </row>
    <row r="1224" spans="3:30" x14ac:dyDescent="0.25">
      <c r="C1224" s="32" t="s">
        <v>104</v>
      </c>
      <c r="D1224" s="32" t="s">
        <v>72</v>
      </c>
      <c r="E1224" s="32" t="s">
        <v>50</v>
      </c>
      <c r="F1224">
        <v>4308</v>
      </c>
      <c r="G1224" t="s">
        <v>2054</v>
      </c>
      <c r="H1224" t="s">
        <v>2137</v>
      </c>
      <c r="I1224" t="s">
        <v>2138</v>
      </c>
      <c r="J1224" t="s">
        <v>2139</v>
      </c>
      <c r="K1224" t="s">
        <v>229</v>
      </c>
      <c r="L1224" t="s">
        <v>35</v>
      </c>
      <c r="M1224" t="s">
        <v>36</v>
      </c>
      <c r="N1224" s="8">
        <v>45217</v>
      </c>
      <c r="O1224" s="8">
        <v>45834</v>
      </c>
      <c r="P1224" s="8">
        <v>45663</v>
      </c>
      <c r="Q1224" t="s">
        <v>37</v>
      </c>
      <c r="U1224" t="s">
        <v>2140</v>
      </c>
      <c r="W1224" t="s">
        <v>2141</v>
      </c>
      <c r="Y1224" t="s">
        <v>1313</v>
      </c>
      <c r="Z1224" t="s">
        <v>2000</v>
      </c>
      <c r="AA1224" t="s">
        <v>2000</v>
      </c>
      <c r="AC1224" t="s">
        <v>41</v>
      </c>
      <c r="AD1224" t="s">
        <v>231</v>
      </c>
    </row>
    <row r="1225" spans="3:30" x14ac:dyDescent="0.25">
      <c r="C1225" s="32" t="s">
        <v>104</v>
      </c>
      <c r="D1225" s="32" t="s">
        <v>543</v>
      </c>
      <c r="E1225" s="32" t="s">
        <v>2142</v>
      </c>
      <c r="F1225">
        <v>4550</v>
      </c>
      <c r="G1225" t="s">
        <v>2054</v>
      </c>
      <c r="H1225" t="s">
        <v>2143</v>
      </c>
      <c r="I1225" t="s">
        <v>2144</v>
      </c>
      <c r="K1225" t="s">
        <v>229</v>
      </c>
      <c r="L1225" t="s">
        <v>35</v>
      </c>
      <c r="M1225" t="s">
        <v>36</v>
      </c>
      <c r="N1225" s="8">
        <v>45387</v>
      </c>
      <c r="O1225" s="8">
        <v>45898</v>
      </c>
      <c r="P1225" s="8">
        <v>45898</v>
      </c>
      <c r="Q1225" t="s">
        <v>37</v>
      </c>
      <c r="U1225" t="s">
        <v>2145</v>
      </c>
      <c r="X1225" t="s">
        <v>384</v>
      </c>
      <c r="Y1225" t="s">
        <v>128</v>
      </c>
      <c r="Z1225" t="s">
        <v>128</v>
      </c>
      <c r="AC1225" t="s">
        <v>41</v>
      </c>
      <c r="AD1225" t="s">
        <v>42</v>
      </c>
    </row>
    <row r="1226" spans="3:30" x14ac:dyDescent="0.25">
      <c r="C1226" s="32" t="s">
        <v>104</v>
      </c>
      <c r="D1226" s="32" t="s">
        <v>543</v>
      </c>
      <c r="E1226" s="32" t="s">
        <v>2142</v>
      </c>
      <c r="F1226">
        <v>4550</v>
      </c>
      <c r="G1226" t="s">
        <v>2054</v>
      </c>
      <c r="H1226" t="s">
        <v>2143</v>
      </c>
      <c r="I1226" t="s">
        <v>2146</v>
      </c>
      <c r="K1226" t="s">
        <v>229</v>
      </c>
      <c r="L1226" t="s">
        <v>35</v>
      </c>
      <c r="M1226" t="s">
        <v>36</v>
      </c>
      <c r="N1226" s="8">
        <v>45387</v>
      </c>
      <c r="O1226" s="8">
        <v>45898</v>
      </c>
      <c r="P1226" s="8">
        <v>45898</v>
      </c>
      <c r="Q1226" t="s">
        <v>37</v>
      </c>
      <c r="R1226" t="s">
        <v>2147</v>
      </c>
      <c r="S1226" t="s">
        <v>2148</v>
      </c>
      <c r="T1226" t="s">
        <v>2149</v>
      </c>
      <c r="U1226" t="s">
        <v>2145</v>
      </c>
      <c r="W1226" t="s">
        <v>2150</v>
      </c>
      <c r="X1226" t="s">
        <v>384</v>
      </c>
      <c r="Y1226" t="s">
        <v>128</v>
      </c>
      <c r="Z1226" t="s">
        <v>128</v>
      </c>
      <c r="AC1226" t="s">
        <v>41</v>
      </c>
      <c r="AD1226" t="s">
        <v>42</v>
      </c>
    </row>
    <row r="1227" spans="3:30" x14ac:dyDescent="0.25">
      <c r="C1227" s="32" t="s">
        <v>43</v>
      </c>
      <c r="D1227" s="32" t="s">
        <v>105</v>
      </c>
      <c r="E1227" s="32" t="s">
        <v>50</v>
      </c>
      <c r="F1227">
        <v>0</v>
      </c>
      <c r="G1227" t="s">
        <v>2054</v>
      </c>
      <c r="H1227" t="s">
        <v>2151</v>
      </c>
      <c r="I1227" t="s">
        <v>2152</v>
      </c>
      <c r="K1227" t="s">
        <v>229</v>
      </c>
      <c r="L1227" t="s">
        <v>35</v>
      </c>
      <c r="M1227" t="s">
        <v>36</v>
      </c>
      <c r="N1227" s="8">
        <v>45639</v>
      </c>
      <c r="O1227" s="8">
        <v>45814</v>
      </c>
      <c r="P1227" s="8">
        <v>45814</v>
      </c>
      <c r="Q1227" t="s">
        <v>64</v>
      </c>
      <c r="X1227" t="s">
        <v>879</v>
      </c>
      <c r="Y1227" t="s">
        <v>86</v>
      </c>
      <c r="Z1227" t="s">
        <v>86</v>
      </c>
      <c r="AC1227" t="s">
        <v>64</v>
      </c>
      <c r="AD1227" t="s">
        <v>42</v>
      </c>
    </row>
    <row r="1228" spans="3:30" x14ac:dyDescent="0.25">
      <c r="C1228" s="32" t="s">
        <v>43</v>
      </c>
      <c r="D1228" s="32" t="s">
        <v>105</v>
      </c>
      <c r="E1228" s="32" t="s">
        <v>50</v>
      </c>
      <c r="F1228">
        <v>500</v>
      </c>
      <c r="G1228" t="s">
        <v>2054</v>
      </c>
      <c r="H1228" t="s">
        <v>2151</v>
      </c>
      <c r="I1228" t="s">
        <v>2153</v>
      </c>
      <c r="K1228" t="s">
        <v>229</v>
      </c>
      <c r="L1228" t="s">
        <v>35</v>
      </c>
      <c r="M1228" t="s">
        <v>36</v>
      </c>
      <c r="N1228" s="8">
        <v>45639</v>
      </c>
      <c r="O1228" s="8">
        <v>45814</v>
      </c>
      <c r="P1228" s="8">
        <v>45814</v>
      </c>
      <c r="Q1228" t="s">
        <v>37</v>
      </c>
      <c r="X1228" t="s">
        <v>887</v>
      </c>
      <c r="Y1228" t="s">
        <v>86</v>
      </c>
      <c r="Z1228" t="s">
        <v>86</v>
      </c>
      <c r="AC1228" t="s">
        <v>41</v>
      </c>
      <c r="AD1228" t="s">
        <v>42</v>
      </c>
    </row>
    <row r="1229" spans="3:30" x14ac:dyDescent="0.25">
      <c r="C1229" s="32" t="s">
        <v>43</v>
      </c>
      <c r="D1229" s="32" t="s">
        <v>105</v>
      </c>
      <c r="E1229" s="32" t="s">
        <v>50</v>
      </c>
      <c r="F1229">
        <v>0</v>
      </c>
      <c r="G1229" t="s">
        <v>2054</v>
      </c>
      <c r="H1229" t="s">
        <v>2151</v>
      </c>
      <c r="I1229" t="s">
        <v>2154</v>
      </c>
      <c r="K1229" t="s">
        <v>229</v>
      </c>
      <c r="L1229" t="s">
        <v>35</v>
      </c>
      <c r="M1229" t="s">
        <v>36</v>
      </c>
      <c r="N1229" s="8">
        <v>45639</v>
      </c>
      <c r="O1229" s="8">
        <v>45814</v>
      </c>
      <c r="P1229" s="8">
        <v>45814</v>
      </c>
      <c r="Q1229" t="s">
        <v>64</v>
      </c>
      <c r="R1229" t="s">
        <v>385</v>
      </c>
      <c r="S1229" t="s">
        <v>2155</v>
      </c>
      <c r="T1229" t="s">
        <v>2155</v>
      </c>
      <c r="W1229" t="s">
        <v>2156</v>
      </c>
      <c r="Y1229" t="s">
        <v>86</v>
      </c>
      <c r="Z1229" t="s">
        <v>86</v>
      </c>
      <c r="AC1229" t="s">
        <v>64</v>
      </c>
      <c r="AD1229" t="s">
        <v>42</v>
      </c>
    </row>
    <row r="1230" spans="3:30" x14ac:dyDescent="0.25">
      <c r="C1230" s="32" t="s">
        <v>318</v>
      </c>
      <c r="D1230" s="32" t="s">
        <v>318</v>
      </c>
      <c r="E1230" s="32" t="s">
        <v>318</v>
      </c>
      <c r="F1230">
        <v>2000</v>
      </c>
      <c r="G1230" t="s">
        <v>2054</v>
      </c>
      <c r="H1230" t="s">
        <v>2157</v>
      </c>
      <c r="I1230" t="s">
        <v>2158</v>
      </c>
      <c r="K1230" t="s">
        <v>229</v>
      </c>
      <c r="L1230" t="s">
        <v>35</v>
      </c>
      <c r="M1230" t="s">
        <v>36</v>
      </c>
      <c r="N1230" s="8">
        <v>45464</v>
      </c>
      <c r="O1230" s="8">
        <v>45870</v>
      </c>
      <c r="P1230" s="8">
        <v>45870</v>
      </c>
      <c r="Q1230" t="s">
        <v>37</v>
      </c>
      <c r="U1230" t="s">
        <v>2159</v>
      </c>
      <c r="X1230" t="s">
        <v>2160</v>
      </c>
      <c r="Y1230" t="s">
        <v>477</v>
      </c>
      <c r="Z1230" t="s">
        <v>477</v>
      </c>
      <c r="AB1230" t="s">
        <v>2161</v>
      </c>
      <c r="AC1230" t="s">
        <v>41</v>
      </c>
      <c r="AD1230" t="s">
        <v>42</v>
      </c>
    </row>
    <row r="1231" spans="3:30" x14ac:dyDescent="0.25">
      <c r="C1231" s="32" t="s">
        <v>71</v>
      </c>
      <c r="D1231" s="32" t="s">
        <v>543</v>
      </c>
      <c r="E1231" s="32" t="s">
        <v>2162</v>
      </c>
      <c r="F1231">
        <v>2000</v>
      </c>
      <c r="G1231" t="s">
        <v>2054</v>
      </c>
      <c r="H1231" t="s">
        <v>2157</v>
      </c>
      <c r="I1231" t="s">
        <v>2163</v>
      </c>
      <c r="K1231" t="s">
        <v>229</v>
      </c>
      <c r="L1231" t="s">
        <v>35</v>
      </c>
      <c r="M1231" t="s">
        <v>36</v>
      </c>
      <c r="N1231" s="8">
        <v>45464</v>
      </c>
      <c r="O1231" s="8">
        <v>45870</v>
      </c>
      <c r="P1231" s="8">
        <v>45870</v>
      </c>
      <c r="Q1231" t="s">
        <v>37</v>
      </c>
      <c r="U1231" t="s">
        <v>2159</v>
      </c>
      <c r="X1231" t="s">
        <v>2160</v>
      </c>
      <c r="Y1231" t="s">
        <v>477</v>
      </c>
      <c r="Z1231" t="s">
        <v>477</v>
      </c>
      <c r="AC1231" t="s">
        <v>41</v>
      </c>
      <c r="AD1231" t="s">
        <v>42</v>
      </c>
    </row>
    <row r="1232" spans="3:30" x14ac:dyDescent="0.25">
      <c r="C1232" s="32" t="s">
        <v>318</v>
      </c>
      <c r="D1232" s="32" t="s">
        <v>318</v>
      </c>
      <c r="E1232" s="32" t="s">
        <v>318</v>
      </c>
      <c r="F1232">
        <v>7100</v>
      </c>
      <c r="G1232" t="s">
        <v>2054</v>
      </c>
      <c r="H1232" t="s">
        <v>2157</v>
      </c>
      <c r="I1232" t="s">
        <v>2164</v>
      </c>
      <c r="K1232" t="s">
        <v>229</v>
      </c>
      <c r="L1232" t="s">
        <v>35</v>
      </c>
      <c r="M1232" t="s">
        <v>36</v>
      </c>
      <c r="N1232" s="8">
        <v>45464</v>
      </c>
      <c r="O1232" s="8">
        <v>45870</v>
      </c>
      <c r="P1232" s="8">
        <v>45870</v>
      </c>
      <c r="Q1232" t="s">
        <v>127</v>
      </c>
      <c r="R1232" t="s">
        <v>2165</v>
      </c>
      <c r="S1232" t="s">
        <v>2166</v>
      </c>
      <c r="T1232" t="s">
        <v>2166</v>
      </c>
      <c r="U1232" t="s">
        <v>2159</v>
      </c>
      <c r="X1232" t="s">
        <v>2160</v>
      </c>
      <c r="Y1232" t="s">
        <v>477</v>
      </c>
      <c r="Z1232" t="s">
        <v>477</v>
      </c>
      <c r="AB1232" t="s">
        <v>2161</v>
      </c>
      <c r="AC1232" t="s">
        <v>41</v>
      </c>
      <c r="AD1232" t="s">
        <v>42</v>
      </c>
    </row>
    <row r="1233" spans="3:30" x14ac:dyDescent="0.25">
      <c r="C1233" s="32" t="s">
        <v>71</v>
      </c>
      <c r="D1233" s="32" t="s">
        <v>543</v>
      </c>
      <c r="E1233" s="32" t="s">
        <v>2162</v>
      </c>
      <c r="F1233">
        <v>7100</v>
      </c>
      <c r="G1233" t="s">
        <v>2054</v>
      </c>
      <c r="H1233" t="s">
        <v>2157</v>
      </c>
      <c r="I1233" t="s">
        <v>2167</v>
      </c>
      <c r="K1233" t="s">
        <v>229</v>
      </c>
      <c r="L1233" t="s">
        <v>35</v>
      </c>
      <c r="M1233" t="s">
        <v>36</v>
      </c>
      <c r="N1233" s="8">
        <v>45464</v>
      </c>
      <c r="O1233" s="8">
        <v>45870</v>
      </c>
      <c r="P1233" s="8">
        <v>45870</v>
      </c>
      <c r="Q1233" t="s">
        <v>127</v>
      </c>
      <c r="R1233" t="s">
        <v>2165</v>
      </c>
      <c r="S1233" t="s">
        <v>2168</v>
      </c>
      <c r="T1233" t="s">
        <v>2168</v>
      </c>
      <c r="U1233" t="s">
        <v>2159</v>
      </c>
      <c r="X1233" t="s">
        <v>2160</v>
      </c>
      <c r="Y1233" t="s">
        <v>477</v>
      </c>
      <c r="Z1233" t="s">
        <v>477</v>
      </c>
      <c r="AC1233" t="s">
        <v>41</v>
      </c>
      <c r="AD1233" t="s">
        <v>42</v>
      </c>
    </row>
    <row r="1234" spans="3:30" x14ac:dyDescent="0.25">
      <c r="C1234" s="32" t="s">
        <v>104</v>
      </c>
      <c r="D1234" s="32" t="s">
        <v>543</v>
      </c>
      <c r="E1234" s="32" t="s">
        <v>2142</v>
      </c>
      <c r="F1234">
        <v>4550</v>
      </c>
      <c r="G1234" t="s">
        <v>2054</v>
      </c>
      <c r="H1234" t="s">
        <v>2169</v>
      </c>
      <c r="I1234" t="s">
        <v>2170</v>
      </c>
      <c r="K1234" t="s">
        <v>229</v>
      </c>
      <c r="L1234" t="s">
        <v>35</v>
      </c>
      <c r="M1234" t="s">
        <v>36</v>
      </c>
      <c r="N1234" s="8">
        <v>45597</v>
      </c>
      <c r="O1234" s="8">
        <v>45931</v>
      </c>
      <c r="P1234" s="8">
        <v>45931</v>
      </c>
      <c r="Q1234" t="s">
        <v>37</v>
      </c>
      <c r="U1234" t="s">
        <v>111</v>
      </c>
      <c r="Y1234" t="s">
        <v>541</v>
      </c>
      <c r="Z1234" t="s">
        <v>541</v>
      </c>
      <c r="AC1234" t="s">
        <v>41</v>
      </c>
      <c r="AD1234" t="s">
        <v>42</v>
      </c>
    </row>
    <row r="1235" spans="3:30" x14ac:dyDescent="0.25">
      <c r="C1235" s="32" t="s">
        <v>104</v>
      </c>
      <c r="D1235" s="32" t="s">
        <v>543</v>
      </c>
      <c r="E1235" s="32" t="s">
        <v>2142</v>
      </c>
      <c r="F1235">
        <v>4550</v>
      </c>
      <c r="G1235" t="s">
        <v>2054</v>
      </c>
      <c r="H1235" t="s">
        <v>2169</v>
      </c>
      <c r="I1235" t="s">
        <v>2171</v>
      </c>
      <c r="K1235" t="s">
        <v>229</v>
      </c>
      <c r="L1235" t="s">
        <v>35</v>
      </c>
      <c r="M1235" t="s">
        <v>36</v>
      </c>
      <c r="N1235" s="8">
        <v>45597</v>
      </c>
      <c r="O1235" s="8">
        <v>45931</v>
      </c>
      <c r="P1235" s="8">
        <v>45931</v>
      </c>
      <c r="Q1235" t="s">
        <v>37</v>
      </c>
      <c r="U1235" t="s">
        <v>111</v>
      </c>
      <c r="Y1235" t="s">
        <v>541</v>
      </c>
      <c r="Z1235" t="s">
        <v>541</v>
      </c>
      <c r="AC1235" t="s">
        <v>41</v>
      </c>
      <c r="AD1235" t="s">
        <v>42</v>
      </c>
    </row>
    <row r="1236" spans="3:30" x14ac:dyDescent="0.25">
      <c r="C1236" s="32" t="s">
        <v>104</v>
      </c>
      <c r="D1236" s="32" t="s">
        <v>543</v>
      </c>
      <c r="E1236" s="32" t="s">
        <v>2142</v>
      </c>
      <c r="F1236">
        <v>4550</v>
      </c>
      <c r="G1236" t="s">
        <v>2054</v>
      </c>
      <c r="H1236" t="s">
        <v>2169</v>
      </c>
      <c r="I1236" t="s">
        <v>2172</v>
      </c>
      <c r="K1236" t="s">
        <v>229</v>
      </c>
      <c r="L1236" t="s">
        <v>35</v>
      </c>
      <c r="M1236" t="s">
        <v>36</v>
      </c>
      <c r="N1236" s="8">
        <v>45597</v>
      </c>
      <c r="O1236" s="8">
        <v>45931</v>
      </c>
      <c r="P1236" s="8">
        <v>45931</v>
      </c>
      <c r="Q1236" t="s">
        <v>127</v>
      </c>
      <c r="R1236" t="s">
        <v>2173</v>
      </c>
      <c r="S1236" t="s">
        <v>2174</v>
      </c>
      <c r="T1236" t="s">
        <v>2175</v>
      </c>
      <c r="U1236" t="s">
        <v>111</v>
      </c>
      <c r="Y1236" t="s">
        <v>541</v>
      </c>
      <c r="Z1236" t="s">
        <v>541</v>
      </c>
      <c r="AC1236" t="s">
        <v>41</v>
      </c>
      <c r="AD1236" t="s">
        <v>42</v>
      </c>
    </row>
    <row r="1237" spans="3:30" x14ac:dyDescent="0.25">
      <c r="C1237" s="32" t="s">
        <v>104</v>
      </c>
      <c r="D1237" s="32" t="s">
        <v>543</v>
      </c>
      <c r="E1237" s="32" t="s">
        <v>2142</v>
      </c>
      <c r="F1237">
        <v>4550</v>
      </c>
      <c r="G1237" t="s">
        <v>2054</v>
      </c>
      <c r="H1237" t="s">
        <v>2169</v>
      </c>
      <c r="I1237" t="s">
        <v>2176</v>
      </c>
      <c r="K1237" t="s">
        <v>229</v>
      </c>
      <c r="L1237" t="s">
        <v>35</v>
      </c>
      <c r="M1237" t="s">
        <v>36</v>
      </c>
      <c r="N1237" s="8">
        <v>45597</v>
      </c>
      <c r="O1237" s="8">
        <v>45931</v>
      </c>
      <c r="P1237" s="8">
        <v>45931</v>
      </c>
      <c r="Q1237" t="s">
        <v>127</v>
      </c>
      <c r="R1237" t="s">
        <v>2173</v>
      </c>
      <c r="S1237" t="s">
        <v>2174</v>
      </c>
      <c r="T1237" t="s">
        <v>2177</v>
      </c>
      <c r="U1237" t="s">
        <v>111</v>
      </c>
      <c r="Y1237" t="s">
        <v>541</v>
      </c>
      <c r="Z1237" t="s">
        <v>541</v>
      </c>
      <c r="AC1237" t="s">
        <v>41</v>
      </c>
      <c r="AD1237" t="s">
        <v>42</v>
      </c>
    </row>
    <row r="1238" spans="3:30" x14ac:dyDescent="0.25">
      <c r="C1238" s="32" t="s">
        <v>318</v>
      </c>
      <c r="D1238" s="32" t="s">
        <v>318</v>
      </c>
      <c r="E1238" s="32" t="s">
        <v>50</v>
      </c>
      <c r="F1238">
        <v>2047</v>
      </c>
      <c r="G1238" t="s">
        <v>2178</v>
      </c>
      <c r="H1238" t="s">
        <v>2179</v>
      </c>
      <c r="I1238" t="s">
        <v>2180</v>
      </c>
      <c r="J1238" t="s">
        <v>2181</v>
      </c>
      <c r="K1238" t="s">
        <v>267</v>
      </c>
      <c r="L1238" t="s">
        <v>35</v>
      </c>
      <c r="M1238" t="s">
        <v>276</v>
      </c>
      <c r="N1238" s="8">
        <v>45755</v>
      </c>
      <c r="O1238" s="8">
        <v>45842</v>
      </c>
      <c r="P1238" s="8"/>
      <c r="Q1238" t="s">
        <v>127</v>
      </c>
      <c r="W1238" t="s">
        <v>91</v>
      </c>
      <c r="Z1238" t="s">
        <v>112</v>
      </c>
      <c r="AA1238" t="s">
        <v>112</v>
      </c>
      <c r="AC1238" t="s">
        <v>41</v>
      </c>
      <c r="AD1238" t="s">
        <v>231</v>
      </c>
    </row>
    <row r="1239" spans="3:30" x14ac:dyDescent="0.25">
      <c r="C1239" s="32" t="s">
        <v>632</v>
      </c>
      <c r="D1239" s="32" t="s">
        <v>632</v>
      </c>
      <c r="E1239" s="32" t="s">
        <v>632</v>
      </c>
      <c r="F1239">
        <v>329.5</v>
      </c>
      <c r="G1239" t="s">
        <v>2182</v>
      </c>
      <c r="H1239" t="s">
        <v>2183</v>
      </c>
      <c r="I1239" t="s">
        <v>2184</v>
      </c>
      <c r="K1239" t="s">
        <v>340</v>
      </c>
      <c r="L1239" t="s">
        <v>35</v>
      </c>
      <c r="M1239" t="s">
        <v>36</v>
      </c>
      <c r="N1239" s="8">
        <v>45709</v>
      </c>
      <c r="O1239" s="8"/>
      <c r="P1239" s="8"/>
      <c r="Q1239" t="s">
        <v>37</v>
      </c>
      <c r="R1239" t="s">
        <v>767</v>
      </c>
      <c r="W1239" t="s">
        <v>399</v>
      </c>
      <c r="X1239" t="s">
        <v>505</v>
      </c>
      <c r="AC1239" t="s">
        <v>41</v>
      </c>
      <c r="AD1239" t="s">
        <v>42</v>
      </c>
    </row>
    <row r="1240" spans="3:30" x14ac:dyDescent="0.25">
      <c r="C1240" s="32" t="s">
        <v>632</v>
      </c>
      <c r="D1240" s="32" t="s">
        <v>632</v>
      </c>
      <c r="E1240" s="32" t="s">
        <v>632</v>
      </c>
      <c r="F1240">
        <v>329.5</v>
      </c>
      <c r="G1240" t="s">
        <v>2182</v>
      </c>
      <c r="H1240" t="s">
        <v>2183</v>
      </c>
      <c r="I1240" t="s">
        <v>2185</v>
      </c>
      <c r="K1240" t="s">
        <v>340</v>
      </c>
      <c r="L1240" t="s">
        <v>35</v>
      </c>
      <c r="M1240" t="s">
        <v>36</v>
      </c>
      <c r="N1240" s="8">
        <v>45709</v>
      </c>
      <c r="O1240" s="8"/>
      <c r="P1240" s="8"/>
      <c r="Q1240" t="s">
        <v>47</v>
      </c>
      <c r="W1240" t="s">
        <v>399</v>
      </c>
      <c r="X1240" t="s">
        <v>505</v>
      </c>
      <c r="AC1240" t="s">
        <v>41</v>
      </c>
      <c r="AD1240" t="s">
        <v>42</v>
      </c>
    </row>
    <row r="1241" spans="3:30" x14ac:dyDescent="0.25">
      <c r="C1241" s="32" t="s">
        <v>198</v>
      </c>
      <c r="D1241" s="32" t="s">
        <v>105</v>
      </c>
      <c r="E1241" s="32" t="s">
        <v>2186</v>
      </c>
      <c r="F1241">
        <v>1800</v>
      </c>
      <c r="G1241" t="s">
        <v>2187</v>
      </c>
      <c r="H1241" t="s">
        <v>2188</v>
      </c>
      <c r="I1241" t="s">
        <v>2189</v>
      </c>
      <c r="K1241" t="s">
        <v>194</v>
      </c>
      <c r="L1241" t="s">
        <v>35</v>
      </c>
      <c r="M1241" t="s">
        <v>36</v>
      </c>
      <c r="N1241" s="8">
        <v>45791</v>
      </c>
      <c r="O1241" s="8"/>
      <c r="P1241" s="8"/>
      <c r="Q1241" t="s">
        <v>127</v>
      </c>
      <c r="R1241" t="s">
        <v>549</v>
      </c>
      <c r="W1241" t="s">
        <v>1008</v>
      </c>
      <c r="AC1241" t="s">
        <v>41</v>
      </c>
      <c r="AD1241" t="s">
        <v>42</v>
      </c>
    </row>
    <row r="1242" spans="3:30" x14ac:dyDescent="0.25">
      <c r="C1242" s="32" t="s">
        <v>795</v>
      </c>
      <c r="D1242" s="32" t="s">
        <v>105</v>
      </c>
      <c r="E1242" s="32" t="s">
        <v>50</v>
      </c>
      <c r="F1242">
        <v>700</v>
      </c>
      <c r="G1242" t="s">
        <v>2190</v>
      </c>
      <c r="H1242" t="s">
        <v>2191</v>
      </c>
      <c r="I1242" t="s">
        <v>2192</v>
      </c>
      <c r="K1242" t="s">
        <v>204</v>
      </c>
      <c r="L1242" t="s">
        <v>35</v>
      </c>
      <c r="M1242" t="s">
        <v>36</v>
      </c>
      <c r="N1242" s="8">
        <v>45751</v>
      </c>
      <c r="O1242" s="8">
        <v>45996</v>
      </c>
      <c r="P1242" s="8">
        <v>45996</v>
      </c>
      <c r="Q1242" t="s">
        <v>37</v>
      </c>
      <c r="R1242" t="s">
        <v>59</v>
      </c>
      <c r="S1242" t="s">
        <v>2193</v>
      </c>
      <c r="U1242" t="s">
        <v>2194</v>
      </c>
      <c r="W1242" t="s">
        <v>2195</v>
      </c>
      <c r="Y1242" t="s">
        <v>2196</v>
      </c>
      <c r="Z1242" t="s">
        <v>2196</v>
      </c>
      <c r="AC1242" t="s">
        <v>41</v>
      </c>
      <c r="AD1242" t="s">
        <v>42</v>
      </c>
    </row>
    <row r="1243" spans="3:30" x14ac:dyDescent="0.25">
      <c r="C1243" s="32" t="s">
        <v>28</v>
      </c>
      <c r="D1243" s="32" t="s">
        <v>105</v>
      </c>
      <c r="E1243" s="32" t="s">
        <v>50</v>
      </c>
      <c r="F1243">
        <v>700</v>
      </c>
      <c r="G1243" t="s">
        <v>2190</v>
      </c>
      <c r="H1243" t="s">
        <v>2191</v>
      </c>
      <c r="I1243" t="s">
        <v>2197</v>
      </c>
      <c r="K1243" t="s">
        <v>204</v>
      </c>
      <c r="L1243" t="s">
        <v>35</v>
      </c>
      <c r="M1243" t="s">
        <v>36</v>
      </c>
      <c r="N1243" s="8">
        <v>45751</v>
      </c>
      <c r="O1243" s="8">
        <v>45933</v>
      </c>
      <c r="P1243" s="8">
        <v>45933</v>
      </c>
      <c r="Q1243" t="s">
        <v>37</v>
      </c>
      <c r="R1243" t="s">
        <v>549</v>
      </c>
      <c r="W1243" t="s">
        <v>197</v>
      </c>
      <c r="Y1243" t="s">
        <v>197</v>
      </c>
      <c r="Z1243" t="s">
        <v>197</v>
      </c>
      <c r="AC1243" t="s">
        <v>41</v>
      </c>
      <c r="AD1243" t="s">
        <v>42</v>
      </c>
    </row>
    <row r="1244" spans="3:30" x14ac:dyDescent="0.25">
      <c r="C1244" s="32" t="s">
        <v>28</v>
      </c>
      <c r="D1244" s="32" t="s">
        <v>105</v>
      </c>
      <c r="E1244" s="32" t="s">
        <v>50</v>
      </c>
      <c r="F1244">
        <v>700</v>
      </c>
      <c r="G1244" t="s">
        <v>2190</v>
      </c>
      <c r="H1244" t="s">
        <v>2191</v>
      </c>
      <c r="I1244" t="s">
        <v>2198</v>
      </c>
      <c r="K1244" t="s">
        <v>204</v>
      </c>
      <c r="L1244" t="s">
        <v>35</v>
      </c>
      <c r="M1244" t="s">
        <v>36</v>
      </c>
      <c r="N1244" s="8">
        <v>45751</v>
      </c>
      <c r="O1244" s="8">
        <v>45961</v>
      </c>
      <c r="P1244" s="8">
        <v>45961</v>
      </c>
      <c r="Q1244" t="s">
        <v>47</v>
      </c>
      <c r="R1244" t="s">
        <v>549</v>
      </c>
      <c r="W1244" t="s">
        <v>1057</v>
      </c>
      <c r="Y1244" t="s">
        <v>1057</v>
      </c>
      <c r="Z1244" t="s">
        <v>1057</v>
      </c>
      <c r="AC1244" t="s">
        <v>41</v>
      </c>
      <c r="AD1244" t="s">
        <v>42</v>
      </c>
    </row>
    <row r="1245" spans="3:30" x14ac:dyDescent="0.25">
      <c r="C1245" s="32" t="s">
        <v>43</v>
      </c>
      <c r="D1245" s="32" t="s">
        <v>44</v>
      </c>
      <c r="E1245" s="32" t="s">
        <v>50</v>
      </c>
      <c r="F1245">
        <v>700</v>
      </c>
      <c r="G1245" t="s">
        <v>2190</v>
      </c>
      <c r="H1245" t="s">
        <v>2191</v>
      </c>
      <c r="I1245" t="s">
        <v>2199</v>
      </c>
      <c r="K1245" t="s">
        <v>204</v>
      </c>
      <c r="L1245" t="s">
        <v>35</v>
      </c>
      <c r="M1245" t="s">
        <v>36</v>
      </c>
      <c r="N1245" s="8">
        <v>45751</v>
      </c>
      <c r="O1245" s="8">
        <v>45821</v>
      </c>
      <c r="P1245" s="8">
        <v>45821</v>
      </c>
      <c r="Q1245" t="s">
        <v>37</v>
      </c>
      <c r="R1245" t="s">
        <v>2200</v>
      </c>
      <c r="S1245" t="s">
        <v>2201</v>
      </c>
      <c r="T1245" t="s">
        <v>2202</v>
      </c>
      <c r="U1245" t="s">
        <v>86</v>
      </c>
      <c r="W1245" t="s">
        <v>40</v>
      </c>
      <c r="X1245" t="s">
        <v>488</v>
      </c>
      <c r="Y1245" t="s">
        <v>87</v>
      </c>
      <c r="Z1245" t="s">
        <v>87</v>
      </c>
      <c r="AC1245" t="s">
        <v>41</v>
      </c>
      <c r="AD1245" t="s">
        <v>42</v>
      </c>
    </row>
    <row r="1246" spans="3:30" x14ac:dyDescent="0.25">
      <c r="C1246" s="32" t="s">
        <v>795</v>
      </c>
      <c r="D1246" s="32" t="s">
        <v>105</v>
      </c>
      <c r="E1246" s="32" t="s">
        <v>50</v>
      </c>
      <c r="F1246">
        <v>700</v>
      </c>
      <c r="G1246" t="s">
        <v>2190</v>
      </c>
      <c r="H1246" t="s">
        <v>2191</v>
      </c>
      <c r="I1246" t="s">
        <v>2203</v>
      </c>
      <c r="K1246" t="s">
        <v>204</v>
      </c>
      <c r="L1246" t="s">
        <v>35</v>
      </c>
      <c r="M1246" t="s">
        <v>36</v>
      </c>
      <c r="N1246" s="8">
        <v>45751</v>
      </c>
      <c r="O1246" s="8">
        <v>45996</v>
      </c>
      <c r="P1246" s="8">
        <v>45996</v>
      </c>
      <c r="Q1246" t="s">
        <v>37</v>
      </c>
      <c r="R1246" t="s">
        <v>549</v>
      </c>
      <c r="S1246" t="s">
        <v>2204</v>
      </c>
      <c r="U1246" t="s">
        <v>2194</v>
      </c>
      <c r="W1246" t="s">
        <v>2196</v>
      </c>
      <c r="Y1246" t="s">
        <v>2196</v>
      </c>
      <c r="Z1246" t="s">
        <v>2196</v>
      </c>
      <c r="AC1246" t="s">
        <v>41</v>
      </c>
      <c r="AD1246" t="s">
        <v>42</v>
      </c>
    </row>
    <row r="1247" spans="3:30" x14ac:dyDescent="0.25">
      <c r="C1247" s="32" t="s">
        <v>43</v>
      </c>
      <c r="D1247" s="32" t="s">
        <v>105</v>
      </c>
      <c r="E1247" s="32" t="s">
        <v>50</v>
      </c>
      <c r="F1247">
        <v>700</v>
      </c>
      <c r="G1247" t="s">
        <v>2190</v>
      </c>
      <c r="H1247" t="s">
        <v>2191</v>
      </c>
      <c r="I1247" t="s">
        <v>2205</v>
      </c>
      <c r="K1247" t="s">
        <v>204</v>
      </c>
      <c r="L1247" t="s">
        <v>35</v>
      </c>
      <c r="M1247" t="s">
        <v>36</v>
      </c>
      <c r="N1247" s="8">
        <v>45751</v>
      </c>
      <c r="O1247" s="8">
        <v>45821</v>
      </c>
      <c r="P1247" s="8">
        <v>45821</v>
      </c>
      <c r="Q1247" t="s">
        <v>127</v>
      </c>
      <c r="R1247" t="s">
        <v>2200</v>
      </c>
      <c r="S1247" t="s">
        <v>2206</v>
      </c>
      <c r="T1247" t="s">
        <v>2207</v>
      </c>
      <c r="U1247" t="s">
        <v>87</v>
      </c>
      <c r="W1247" t="s">
        <v>40</v>
      </c>
      <c r="Y1247" t="s">
        <v>87</v>
      </c>
      <c r="Z1247" t="s">
        <v>87</v>
      </c>
      <c r="AC1247" t="s">
        <v>41</v>
      </c>
      <c r="AD1247" t="s">
        <v>42</v>
      </c>
    </row>
    <row r="1248" spans="3:30" x14ac:dyDescent="0.25">
      <c r="C1248" s="32" t="s">
        <v>795</v>
      </c>
      <c r="D1248" s="32" t="s">
        <v>79</v>
      </c>
      <c r="E1248" s="32" t="s">
        <v>50</v>
      </c>
      <c r="F1248">
        <v>700</v>
      </c>
      <c r="G1248" t="s">
        <v>2190</v>
      </c>
      <c r="H1248" t="s">
        <v>2191</v>
      </c>
      <c r="I1248" t="s">
        <v>2208</v>
      </c>
      <c r="K1248" t="s">
        <v>204</v>
      </c>
      <c r="L1248" t="s">
        <v>35</v>
      </c>
      <c r="M1248" t="s">
        <v>36</v>
      </c>
      <c r="N1248" s="8">
        <v>45751</v>
      </c>
      <c r="O1248" s="8">
        <v>45926</v>
      </c>
      <c r="P1248" s="8">
        <v>45926</v>
      </c>
      <c r="Q1248" t="s">
        <v>47</v>
      </c>
      <c r="U1248" t="s">
        <v>1130</v>
      </c>
      <c r="W1248" t="s">
        <v>1130</v>
      </c>
      <c r="Y1248" t="s">
        <v>2209</v>
      </c>
      <c r="Z1248" t="s">
        <v>2209</v>
      </c>
      <c r="AC1248" t="s">
        <v>41</v>
      </c>
      <c r="AD1248" t="s">
        <v>42</v>
      </c>
    </row>
    <row r="1249" spans="3:30" x14ac:dyDescent="0.25">
      <c r="C1249" s="32" t="s">
        <v>28</v>
      </c>
      <c r="D1249" s="32" t="s">
        <v>105</v>
      </c>
      <c r="E1249" s="32" t="s">
        <v>50</v>
      </c>
      <c r="F1249">
        <v>700</v>
      </c>
      <c r="G1249" t="s">
        <v>2190</v>
      </c>
      <c r="H1249" t="s">
        <v>2191</v>
      </c>
      <c r="I1249" t="s">
        <v>2210</v>
      </c>
      <c r="K1249" t="s">
        <v>204</v>
      </c>
      <c r="L1249" t="s">
        <v>35</v>
      </c>
      <c r="M1249" t="s">
        <v>36</v>
      </c>
      <c r="N1249" s="8">
        <v>45751</v>
      </c>
      <c r="O1249" s="8">
        <v>45961</v>
      </c>
      <c r="P1249" s="8">
        <v>45961</v>
      </c>
      <c r="Q1249" t="s">
        <v>127</v>
      </c>
      <c r="R1249" t="s">
        <v>488</v>
      </c>
      <c r="W1249" t="s">
        <v>1057</v>
      </c>
      <c r="Y1249" t="s">
        <v>1057</v>
      </c>
      <c r="Z1249" t="s">
        <v>1057</v>
      </c>
      <c r="AC1249" t="s">
        <v>41</v>
      </c>
      <c r="AD1249" t="s">
        <v>42</v>
      </c>
    </row>
    <row r="1250" spans="3:30" x14ac:dyDescent="0.25">
      <c r="C1250" s="32" t="s">
        <v>28</v>
      </c>
      <c r="D1250" s="32" t="s">
        <v>79</v>
      </c>
      <c r="E1250" s="32" t="s">
        <v>50</v>
      </c>
      <c r="F1250">
        <v>700</v>
      </c>
      <c r="G1250" t="s">
        <v>2190</v>
      </c>
      <c r="H1250" t="s">
        <v>2191</v>
      </c>
      <c r="I1250" t="s">
        <v>2211</v>
      </c>
      <c r="K1250" t="s">
        <v>204</v>
      </c>
      <c r="L1250" t="s">
        <v>35</v>
      </c>
      <c r="M1250" t="s">
        <v>36</v>
      </c>
      <c r="N1250" s="8">
        <v>45751</v>
      </c>
      <c r="O1250" s="8">
        <v>45926</v>
      </c>
      <c r="P1250" s="8">
        <v>45926</v>
      </c>
      <c r="Q1250" t="s">
        <v>47</v>
      </c>
      <c r="R1250" t="s">
        <v>549</v>
      </c>
      <c r="U1250" t="s">
        <v>2209</v>
      </c>
      <c r="W1250" t="s">
        <v>2209</v>
      </c>
      <c r="Y1250" t="s">
        <v>2209</v>
      </c>
      <c r="Z1250" t="s">
        <v>2209</v>
      </c>
      <c r="AC1250" t="s">
        <v>41</v>
      </c>
      <c r="AD1250" t="s">
        <v>42</v>
      </c>
    </row>
    <row r="1251" spans="3:30" x14ac:dyDescent="0.25">
      <c r="C1251" s="32" t="s">
        <v>28</v>
      </c>
      <c r="D1251" s="32" t="s">
        <v>105</v>
      </c>
      <c r="E1251" s="32" t="s">
        <v>50</v>
      </c>
      <c r="F1251">
        <v>700</v>
      </c>
      <c r="G1251" t="s">
        <v>2190</v>
      </c>
      <c r="H1251" t="s">
        <v>2191</v>
      </c>
      <c r="I1251" t="s">
        <v>2212</v>
      </c>
      <c r="K1251" t="s">
        <v>204</v>
      </c>
      <c r="L1251" t="s">
        <v>35</v>
      </c>
      <c r="M1251" t="s">
        <v>36</v>
      </c>
      <c r="N1251" s="8">
        <v>45751</v>
      </c>
      <c r="O1251" s="8">
        <v>45989</v>
      </c>
      <c r="P1251" s="8">
        <v>45989</v>
      </c>
      <c r="Q1251" t="s">
        <v>37</v>
      </c>
      <c r="R1251" t="s">
        <v>549</v>
      </c>
      <c r="W1251" t="s">
        <v>2194</v>
      </c>
      <c r="Y1251" t="s">
        <v>2194</v>
      </c>
      <c r="Z1251" t="s">
        <v>2194</v>
      </c>
      <c r="AC1251" t="s">
        <v>41</v>
      </c>
      <c r="AD1251" t="s">
        <v>42</v>
      </c>
    </row>
    <row r="1252" spans="3:30" x14ac:dyDescent="0.25">
      <c r="C1252" s="32" t="s">
        <v>28</v>
      </c>
      <c r="D1252" s="32" t="s">
        <v>105</v>
      </c>
      <c r="E1252" s="32" t="s">
        <v>50</v>
      </c>
      <c r="F1252">
        <v>700</v>
      </c>
      <c r="G1252" t="s">
        <v>2190</v>
      </c>
      <c r="H1252" t="s">
        <v>2191</v>
      </c>
      <c r="I1252" t="s">
        <v>2213</v>
      </c>
      <c r="K1252" t="s">
        <v>204</v>
      </c>
      <c r="L1252" t="s">
        <v>35</v>
      </c>
      <c r="M1252" t="s">
        <v>36</v>
      </c>
      <c r="N1252" s="8">
        <v>45751</v>
      </c>
      <c r="O1252" s="8">
        <v>45989</v>
      </c>
      <c r="P1252" s="8">
        <v>45989</v>
      </c>
      <c r="Q1252" t="s">
        <v>37</v>
      </c>
      <c r="R1252" t="s">
        <v>549</v>
      </c>
      <c r="W1252" t="s">
        <v>2194</v>
      </c>
      <c r="Y1252" t="s">
        <v>2194</v>
      </c>
      <c r="Z1252" t="s">
        <v>2194</v>
      </c>
      <c r="AC1252" t="s">
        <v>41</v>
      </c>
      <c r="AD1252" t="s">
        <v>42</v>
      </c>
    </row>
    <row r="1253" spans="3:30" x14ac:dyDescent="0.25">
      <c r="C1253" s="32" t="s">
        <v>28</v>
      </c>
      <c r="D1253" s="32" t="s">
        <v>105</v>
      </c>
      <c r="E1253" s="32" t="s">
        <v>50</v>
      </c>
      <c r="F1253">
        <v>700</v>
      </c>
      <c r="G1253" t="s">
        <v>2190</v>
      </c>
      <c r="H1253" t="s">
        <v>2191</v>
      </c>
      <c r="I1253" t="s">
        <v>2214</v>
      </c>
      <c r="K1253" t="s">
        <v>204</v>
      </c>
      <c r="L1253" t="s">
        <v>35</v>
      </c>
      <c r="M1253" t="s">
        <v>36</v>
      </c>
      <c r="N1253" s="8">
        <v>45751</v>
      </c>
      <c r="O1253" s="8">
        <v>45996</v>
      </c>
      <c r="P1253" s="8">
        <v>45996</v>
      </c>
      <c r="Q1253" t="s">
        <v>47</v>
      </c>
      <c r="U1253" t="s">
        <v>2194</v>
      </c>
      <c r="Y1253" t="s">
        <v>2196</v>
      </c>
      <c r="Z1253" t="s">
        <v>2196</v>
      </c>
      <c r="AC1253" t="s">
        <v>41</v>
      </c>
      <c r="AD1253" t="s">
        <v>42</v>
      </c>
    </row>
    <row r="1254" spans="3:30" x14ac:dyDescent="0.25">
      <c r="C1254" s="32" t="s">
        <v>28</v>
      </c>
      <c r="D1254" s="32" t="s">
        <v>105</v>
      </c>
      <c r="E1254" s="32" t="s">
        <v>50</v>
      </c>
      <c r="F1254">
        <v>700</v>
      </c>
      <c r="G1254" t="s">
        <v>2190</v>
      </c>
      <c r="H1254" t="s">
        <v>2191</v>
      </c>
      <c r="I1254" t="s">
        <v>2215</v>
      </c>
      <c r="K1254" t="s">
        <v>204</v>
      </c>
      <c r="L1254" t="s">
        <v>35</v>
      </c>
      <c r="M1254" t="s">
        <v>36</v>
      </c>
      <c r="N1254" s="8">
        <v>45751</v>
      </c>
      <c r="O1254" s="8">
        <v>45933</v>
      </c>
      <c r="P1254" s="8">
        <v>45933</v>
      </c>
      <c r="Q1254" t="s">
        <v>47</v>
      </c>
      <c r="Y1254" t="s">
        <v>197</v>
      </c>
      <c r="Z1254" t="s">
        <v>197</v>
      </c>
      <c r="AC1254" t="s">
        <v>41</v>
      </c>
      <c r="AD1254" t="s">
        <v>42</v>
      </c>
    </row>
    <row r="1255" spans="3:30" x14ac:dyDescent="0.25">
      <c r="C1255" s="32" t="s">
        <v>28</v>
      </c>
      <c r="D1255" s="32" t="s">
        <v>79</v>
      </c>
      <c r="E1255" s="32" t="s">
        <v>50</v>
      </c>
      <c r="F1255">
        <v>700</v>
      </c>
      <c r="G1255" t="s">
        <v>2190</v>
      </c>
      <c r="H1255" t="s">
        <v>2191</v>
      </c>
      <c r="I1255" t="s">
        <v>2216</v>
      </c>
      <c r="K1255" t="s">
        <v>204</v>
      </c>
      <c r="L1255" t="s">
        <v>35</v>
      </c>
      <c r="M1255" t="s">
        <v>36</v>
      </c>
      <c r="N1255" s="8">
        <v>45751</v>
      </c>
      <c r="O1255" s="8">
        <v>45961</v>
      </c>
      <c r="P1255" s="8">
        <v>45961</v>
      </c>
      <c r="Q1255" t="s">
        <v>47</v>
      </c>
      <c r="Y1255" t="s">
        <v>1057</v>
      </c>
      <c r="Z1255" t="s">
        <v>1057</v>
      </c>
      <c r="AC1255" t="s">
        <v>41</v>
      </c>
      <c r="AD1255" t="s">
        <v>42</v>
      </c>
    </row>
    <row r="1256" spans="3:30" x14ac:dyDescent="0.25">
      <c r="C1256" s="32" t="s">
        <v>795</v>
      </c>
      <c r="D1256" s="32" t="s">
        <v>105</v>
      </c>
      <c r="E1256" s="32" t="s">
        <v>50</v>
      </c>
      <c r="F1256">
        <v>700</v>
      </c>
      <c r="G1256" t="s">
        <v>2190</v>
      </c>
      <c r="H1256" t="s">
        <v>2191</v>
      </c>
      <c r="I1256" t="s">
        <v>2217</v>
      </c>
      <c r="K1256" t="s">
        <v>204</v>
      </c>
      <c r="L1256" t="s">
        <v>35</v>
      </c>
      <c r="M1256" t="s">
        <v>36</v>
      </c>
      <c r="N1256" s="8">
        <v>45751</v>
      </c>
      <c r="O1256" s="8">
        <v>45821</v>
      </c>
      <c r="P1256" s="8">
        <v>45821</v>
      </c>
      <c r="Q1256" t="s">
        <v>47</v>
      </c>
      <c r="U1256" t="s">
        <v>86</v>
      </c>
      <c r="X1256" t="s">
        <v>488</v>
      </c>
      <c r="Y1256" t="s">
        <v>87</v>
      </c>
      <c r="Z1256" t="s">
        <v>87</v>
      </c>
      <c r="AC1256" t="s">
        <v>41</v>
      </c>
      <c r="AD1256" t="s">
        <v>42</v>
      </c>
    </row>
    <row r="1257" spans="3:30" x14ac:dyDescent="0.25">
      <c r="C1257" s="32" t="s">
        <v>28</v>
      </c>
      <c r="D1257" s="32" t="s">
        <v>105</v>
      </c>
      <c r="E1257" s="32" t="s">
        <v>50</v>
      </c>
      <c r="F1257">
        <v>700</v>
      </c>
      <c r="G1257" t="s">
        <v>2190</v>
      </c>
      <c r="H1257" t="s">
        <v>2191</v>
      </c>
      <c r="I1257" t="s">
        <v>2218</v>
      </c>
      <c r="K1257" t="s">
        <v>204</v>
      </c>
      <c r="L1257" t="s">
        <v>35</v>
      </c>
      <c r="M1257" t="s">
        <v>36</v>
      </c>
      <c r="N1257" s="8">
        <v>45751</v>
      </c>
      <c r="O1257" s="8">
        <v>45996</v>
      </c>
      <c r="P1257" s="8">
        <v>45996</v>
      </c>
      <c r="Q1257" t="s">
        <v>47</v>
      </c>
      <c r="R1257" t="s">
        <v>549</v>
      </c>
      <c r="U1257" t="s">
        <v>2194</v>
      </c>
      <c r="W1257" t="s">
        <v>2196</v>
      </c>
      <c r="Y1257" t="s">
        <v>2196</v>
      </c>
      <c r="Z1257" t="s">
        <v>2196</v>
      </c>
      <c r="AC1257" t="s">
        <v>41</v>
      </c>
      <c r="AD1257" t="s">
        <v>42</v>
      </c>
    </row>
    <row r="1258" spans="3:30" x14ac:dyDescent="0.25">
      <c r="C1258" s="32" t="s">
        <v>28</v>
      </c>
      <c r="D1258" s="32" t="s">
        <v>105</v>
      </c>
      <c r="E1258" s="32" t="s">
        <v>50</v>
      </c>
      <c r="F1258">
        <v>700</v>
      </c>
      <c r="G1258" t="s">
        <v>2190</v>
      </c>
      <c r="H1258" t="s">
        <v>2191</v>
      </c>
      <c r="I1258" t="s">
        <v>2219</v>
      </c>
      <c r="K1258" t="s">
        <v>204</v>
      </c>
      <c r="L1258" t="s">
        <v>35</v>
      </c>
      <c r="M1258" t="s">
        <v>36</v>
      </c>
      <c r="N1258" s="8">
        <v>45751</v>
      </c>
      <c r="O1258" s="8">
        <v>45821</v>
      </c>
      <c r="P1258" s="8">
        <v>45821</v>
      </c>
      <c r="Q1258" t="s">
        <v>47</v>
      </c>
      <c r="R1258" t="s">
        <v>549</v>
      </c>
      <c r="U1258" t="s">
        <v>87</v>
      </c>
      <c r="Y1258" t="s">
        <v>87</v>
      </c>
      <c r="Z1258" t="s">
        <v>87</v>
      </c>
      <c r="AC1258" t="s">
        <v>41</v>
      </c>
      <c r="AD1258" t="s">
        <v>42</v>
      </c>
    </row>
    <row r="1259" spans="3:30" x14ac:dyDescent="0.25">
      <c r="C1259" s="32" t="s">
        <v>28</v>
      </c>
      <c r="D1259" s="32" t="s">
        <v>105</v>
      </c>
      <c r="E1259" s="32" t="s">
        <v>50</v>
      </c>
      <c r="F1259">
        <v>700</v>
      </c>
      <c r="G1259" t="s">
        <v>2190</v>
      </c>
      <c r="H1259" t="s">
        <v>2191</v>
      </c>
      <c r="I1259" t="s">
        <v>2220</v>
      </c>
      <c r="K1259" t="s">
        <v>204</v>
      </c>
      <c r="L1259" t="s">
        <v>35</v>
      </c>
      <c r="M1259" t="s">
        <v>36</v>
      </c>
      <c r="N1259" s="8">
        <v>45751</v>
      </c>
      <c r="O1259" s="8">
        <v>45926</v>
      </c>
      <c r="P1259" s="8">
        <v>45926</v>
      </c>
      <c r="Q1259" t="s">
        <v>47</v>
      </c>
      <c r="R1259" t="s">
        <v>549</v>
      </c>
      <c r="U1259" t="s">
        <v>1130</v>
      </c>
      <c r="Y1259" t="s">
        <v>2209</v>
      </c>
      <c r="Z1259" t="s">
        <v>2209</v>
      </c>
      <c r="AC1259" t="s">
        <v>41</v>
      </c>
      <c r="AD1259" t="s">
        <v>42</v>
      </c>
    </row>
    <row r="1260" spans="3:30" x14ac:dyDescent="0.25">
      <c r="C1260" s="32" t="s">
        <v>28</v>
      </c>
      <c r="D1260" s="32" t="s">
        <v>105</v>
      </c>
      <c r="E1260" s="32" t="s">
        <v>50</v>
      </c>
      <c r="F1260">
        <v>700</v>
      </c>
      <c r="G1260" t="s">
        <v>2190</v>
      </c>
      <c r="H1260" t="s">
        <v>2191</v>
      </c>
      <c r="I1260" t="s">
        <v>2221</v>
      </c>
      <c r="K1260" t="s">
        <v>204</v>
      </c>
      <c r="L1260" t="s">
        <v>35</v>
      </c>
      <c r="M1260" t="s">
        <v>36</v>
      </c>
      <c r="N1260" s="8">
        <v>45751</v>
      </c>
      <c r="O1260" s="8">
        <v>45961</v>
      </c>
      <c r="P1260" s="8">
        <v>45961</v>
      </c>
      <c r="Q1260" t="s">
        <v>47</v>
      </c>
      <c r="W1260" t="s">
        <v>1057</v>
      </c>
      <c r="Y1260" t="s">
        <v>1057</v>
      </c>
      <c r="Z1260" t="s">
        <v>1057</v>
      </c>
      <c r="AC1260" t="s">
        <v>41</v>
      </c>
      <c r="AD1260" t="s">
        <v>42</v>
      </c>
    </row>
    <row r="1261" spans="3:30" x14ac:dyDescent="0.25">
      <c r="C1261" s="32" t="s">
        <v>28</v>
      </c>
      <c r="D1261" s="32" t="s">
        <v>79</v>
      </c>
      <c r="E1261" s="32" t="s">
        <v>50</v>
      </c>
      <c r="F1261">
        <v>700</v>
      </c>
      <c r="G1261" t="s">
        <v>2190</v>
      </c>
      <c r="H1261" t="s">
        <v>2191</v>
      </c>
      <c r="I1261" t="s">
        <v>2222</v>
      </c>
      <c r="K1261" t="s">
        <v>204</v>
      </c>
      <c r="L1261" t="s">
        <v>35</v>
      </c>
      <c r="M1261" t="s">
        <v>36</v>
      </c>
      <c r="N1261" s="8">
        <v>45751</v>
      </c>
      <c r="O1261" s="8">
        <v>45926</v>
      </c>
      <c r="P1261" s="8">
        <v>45926</v>
      </c>
      <c r="Q1261" t="s">
        <v>47</v>
      </c>
      <c r="R1261" t="s">
        <v>549</v>
      </c>
      <c r="U1261" t="s">
        <v>2209</v>
      </c>
      <c r="Y1261" t="s">
        <v>2209</v>
      </c>
      <c r="Z1261" t="s">
        <v>2209</v>
      </c>
      <c r="AC1261" t="s">
        <v>41</v>
      </c>
      <c r="AD1261" t="s">
        <v>42</v>
      </c>
    </row>
    <row r="1262" spans="3:30" x14ac:dyDescent="0.25">
      <c r="C1262" s="32" t="s">
        <v>28</v>
      </c>
      <c r="D1262" s="32" t="s">
        <v>105</v>
      </c>
      <c r="E1262" s="32" t="s">
        <v>50</v>
      </c>
      <c r="F1262">
        <v>700</v>
      </c>
      <c r="G1262" t="s">
        <v>2190</v>
      </c>
      <c r="H1262" t="s">
        <v>2191</v>
      </c>
      <c r="I1262" t="s">
        <v>2223</v>
      </c>
      <c r="K1262" t="s">
        <v>204</v>
      </c>
      <c r="L1262" t="s">
        <v>35</v>
      </c>
      <c r="M1262" t="s">
        <v>36</v>
      </c>
      <c r="N1262" s="8">
        <v>45751</v>
      </c>
      <c r="O1262" s="8">
        <v>45989</v>
      </c>
      <c r="P1262" s="8">
        <v>45989</v>
      </c>
      <c r="Q1262" t="s">
        <v>47</v>
      </c>
      <c r="Y1262" t="s">
        <v>2194</v>
      </c>
      <c r="Z1262" t="s">
        <v>2194</v>
      </c>
      <c r="AC1262" t="s">
        <v>41</v>
      </c>
      <c r="AD1262" t="s">
        <v>42</v>
      </c>
    </row>
    <row r="1263" spans="3:30" x14ac:dyDescent="0.25">
      <c r="C1263" s="32" t="s">
        <v>28</v>
      </c>
      <c r="D1263" s="32" t="s">
        <v>105</v>
      </c>
      <c r="E1263" s="32" t="s">
        <v>50</v>
      </c>
      <c r="F1263">
        <v>700</v>
      </c>
      <c r="G1263" t="s">
        <v>2190</v>
      </c>
      <c r="H1263" t="s">
        <v>2191</v>
      </c>
      <c r="I1263" t="s">
        <v>2224</v>
      </c>
      <c r="K1263" t="s">
        <v>204</v>
      </c>
      <c r="L1263" t="s">
        <v>35</v>
      </c>
      <c r="M1263" t="s">
        <v>36</v>
      </c>
      <c r="N1263" s="8">
        <v>45751</v>
      </c>
      <c r="O1263" s="8">
        <v>45989</v>
      </c>
      <c r="P1263" s="8">
        <v>45989</v>
      </c>
      <c r="Q1263" t="s">
        <v>47</v>
      </c>
      <c r="Y1263" t="s">
        <v>2194</v>
      </c>
      <c r="Z1263" t="s">
        <v>2194</v>
      </c>
      <c r="AC1263" t="s">
        <v>41</v>
      </c>
      <c r="AD1263" t="s">
        <v>42</v>
      </c>
    </row>
    <row r="1264" spans="3:30" x14ac:dyDescent="0.25">
      <c r="C1264" s="32" t="s">
        <v>198</v>
      </c>
      <c r="D1264" s="32" t="s">
        <v>232</v>
      </c>
      <c r="E1264" s="32" t="s">
        <v>1192</v>
      </c>
      <c r="F1264">
        <v>-1091.3833333333309</v>
      </c>
      <c r="G1264" t="s">
        <v>2225</v>
      </c>
      <c r="H1264" t="s">
        <v>2226</v>
      </c>
      <c r="I1264" t="s">
        <v>2227</v>
      </c>
      <c r="J1264" t="s">
        <v>2228</v>
      </c>
      <c r="K1264" t="s">
        <v>427</v>
      </c>
      <c r="L1264" t="s">
        <v>55</v>
      </c>
      <c r="M1264" t="s">
        <v>36</v>
      </c>
      <c r="N1264" s="8">
        <v>45761</v>
      </c>
      <c r="O1264" s="8">
        <v>45838</v>
      </c>
      <c r="P1264" s="8"/>
      <c r="Q1264" t="s">
        <v>64</v>
      </c>
      <c r="W1264" t="s">
        <v>1342</v>
      </c>
      <c r="Z1264" t="s">
        <v>391</v>
      </c>
      <c r="AA1264" t="s">
        <v>391</v>
      </c>
      <c r="AC1264" t="s">
        <v>64</v>
      </c>
      <c r="AD1264" t="s">
        <v>231</v>
      </c>
    </row>
    <row r="1265" spans="3:30" x14ac:dyDescent="0.25">
      <c r="C1265" s="32" t="s">
        <v>198</v>
      </c>
      <c r="D1265" s="32" t="s">
        <v>232</v>
      </c>
      <c r="E1265" s="32" t="s">
        <v>1192</v>
      </c>
      <c r="F1265">
        <v>4750</v>
      </c>
      <c r="G1265" t="s">
        <v>2229</v>
      </c>
      <c r="H1265" t="s">
        <v>2230</v>
      </c>
      <c r="I1265" t="s">
        <v>2231</v>
      </c>
      <c r="K1265" t="s">
        <v>427</v>
      </c>
      <c r="L1265" t="s">
        <v>55</v>
      </c>
      <c r="M1265" t="s">
        <v>36</v>
      </c>
      <c r="N1265" s="8">
        <v>45313</v>
      </c>
      <c r="O1265" s="8">
        <v>45838</v>
      </c>
      <c r="P1265" s="8">
        <v>45838</v>
      </c>
      <c r="Q1265" t="s">
        <v>127</v>
      </c>
      <c r="R1265" t="s">
        <v>1473</v>
      </c>
      <c r="S1265" t="s">
        <v>2232</v>
      </c>
      <c r="T1265" t="s">
        <v>2233</v>
      </c>
      <c r="W1265" t="s">
        <v>747</v>
      </c>
      <c r="X1265" t="s">
        <v>2234</v>
      </c>
      <c r="Y1265" t="s">
        <v>391</v>
      </c>
      <c r="Z1265" t="s">
        <v>391</v>
      </c>
      <c r="AC1265" t="s">
        <v>41</v>
      </c>
      <c r="AD1265" t="s">
        <v>42</v>
      </c>
    </row>
    <row r="1266" spans="3:30" x14ac:dyDescent="0.25">
      <c r="F1266">
        <v>29500</v>
      </c>
      <c r="G1266" t="s">
        <v>2235</v>
      </c>
      <c r="H1266" t="s">
        <v>2236</v>
      </c>
      <c r="I1266" t="s">
        <v>2237</v>
      </c>
      <c r="J1266" t="s">
        <v>2238</v>
      </c>
      <c r="K1266" t="s">
        <v>427</v>
      </c>
      <c r="L1266" t="s">
        <v>55</v>
      </c>
      <c r="M1266" t="s">
        <v>36</v>
      </c>
      <c r="N1266" s="8">
        <v>44607</v>
      </c>
      <c r="O1266" s="8">
        <v>45891</v>
      </c>
      <c r="P1266" s="8"/>
      <c r="Q1266" t="s">
        <v>127</v>
      </c>
      <c r="W1266" t="s">
        <v>2239</v>
      </c>
      <c r="Z1266" t="s">
        <v>754</v>
      </c>
      <c r="AA1266" t="s">
        <v>754</v>
      </c>
      <c r="AC1266" t="s">
        <v>41</v>
      </c>
      <c r="AD1266" t="s">
        <v>231</v>
      </c>
    </row>
    <row r="1267" spans="3:30" x14ac:dyDescent="0.25">
      <c r="F1267">
        <v>29500</v>
      </c>
      <c r="G1267" t="s">
        <v>2235</v>
      </c>
      <c r="H1267" t="s">
        <v>2236</v>
      </c>
      <c r="I1267" t="s">
        <v>2240</v>
      </c>
      <c r="J1267" t="s">
        <v>2241</v>
      </c>
      <c r="K1267" t="s">
        <v>427</v>
      </c>
      <c r="L1267" t="s">
        <v>55</v>
      </c>
      <c r="M1267" t="s">
        <v>36</v>
      </c>
      <c r="N1267" s="8">
        <v>44607</v>
      </c>
      <c r="O1267" s="8">
        <v>45821</v>
      </c>
      <c r="P1267" s="8"/>
      <c r="Q1267" t="s">
        <v>127</v>
      </c>
      <c r="W1267" t="s">
        <v>2239</v>
      </c>
      <c r="Z1267" t="s">
        <v>87</v>
      </c>
      <c r="AA1267" t="s">
        <v>87</v>
      </c>
      <c r="AC1267" t="s">
        <v>41</v>
      </c>
      <c r="AD1267" t="s">
        <v>231</v>
      </c>
    </row>
    <row r="1268" spans="3:30" x14ac:dyDescent="0.25">
      <c r="C1268" s="32" t="s">
        <v>198</v>
      </c>
      <c r="D1268" s="32" t="s">
        <v>232</v>
      </c>
      <c r="E1268" s="32" t="s">
        <v>1192</v>
      </c>
      <c r="F1268">
        <v>8490</v>
      </c>
      <c r="G1268" t="s">
        <v>2235</v>
      </c>
      <c r="H1268" t="s">
        <v>2242</v>
      </c>
      <c r="I1268" t="s">
        <v>2243</v>
      </c>
      <c r="J1268" t="s">
        <v>2244</v>
      </c>
      <c r="K1268" t="s">
        <v>427</v>
      </c>
      <c r="L1268" t="s">
        <v>55</v>
      </c>
      <c r="M1268" t="s">
        <v>276</v>
      </c>
      <c r="N1268" s="8">
        <v>45700</v>
      </c>
      <c r="O1268" s="8">
        <v>45805</v>
      </c>
      <c r="P1268" s="8"/>
      <c r="Q1268" t="s">
        <v>64</v>
      </c>
      <c r="W1268" t="s">
        <v>474</v>
      </c>
      <c r="X1268" t="s">
        <v>311</v>
      </c>
      <c r="Z1268" t="s">
        <v>241</v>
      </c>
      <c r="AA1268" t="s">
        <v>241</v>
      </c>
      <c r="AC1268" t="s">
        <v>64</v>
      </c>
      <c r="AD1268" t="s">
        <v>231</v>
      </c>
    </row>
    <row r="1269" spans="3:30" x14ac:dyDescent="0.25">
      <c r="C1269" s="32" t="s">
        <v>198</v>
      </c>
      <c r="D1269" s="32" t="s">
        <v>232</v>
      </c>
      <c r="E1269" s="32" t="s">
        <v>1192</v>
      </c>
      <c r="F1269">
        <v>8490</v>
      </c>
      <c r="G1269" t="s">
        <v>2235</v>
      </c>
      <c r="H1269" t="s">
        <v>2242</v>
      </c>
      <c r="I1269" t="s">
        <v>2245</v>
      </c>
      <c r="J1269" t="s">
        <v>2246</v>
      </c>
      <c r="K1269" t="s">
        <v>427</v>
      </c>
      <c r="L1269" t="s">
        <v>55</v>
      </c>
      <c r="M1269" t="s">
        <v>276</v>
      </c>
      <c r="N1269" s="8">
        <v>45700</v>
      </c>
      <c r="O1269" s="8">
        <v>45805</v>
      </c>
      <c r="P1269" s="8"/>
      <c r="Q1269" t="s">
        <v>64</v>
      </c>
      <c r="W1269" t="s">
        <v>474</v>
      </c>
      <c r="X1269" t="s">
        <v>311</v>
      </c>
      <c r="Z1269" t="s">
        <v>241</v>
      </c>
      <c r="AA1269" t="s">
        <v>241</v>
      </c>
      <c r="AC1269" t="s">
        <v>64</v>
      </c>
      <c r="AD1269" t="s">
        <v>231</v>
      </c>
    </row>
    <row r="1270" spans="3:30" x14ac:dyDescent="0.25">
      <c r="C1270" s="32" t="s">
        <v>198</v>
      </c>
      <c r="D1270" s="32" t="s">
        <v>232</v>
      </c>
      <c r="E1270" s="32" t="s">
        <v>1192</v>
      </c>
      <c r="F1270">
        <v>332</v>
      </c>
      <c r="G1270" t="s">
        <v>2235</v>
      </c>
      <c r="H1270" t="s">
        <v>2247</v>
      </c>
      <c r="I1270" t="s">
        <v>2248</v>
      </c>
      <c r="K1270" t="s">
        <v>427</v>
      </c>
      <c r="L1270" t="s">
        <v>55</v>
      </c>
      <c r="M1270" t="s">
        <v>36</v>
      </c>
      <c r="N1270" s="8">
        <v>45776</v>
      </c>
      <c r="O1270" s="8">
        <v>45869</v>
      </c>
      <c r="P1270" s="8">
        <v>45869</v>
      </c>
      <c r="Q1270" t="s">
        <v>47</v>
      </c>
      <c r="R1270" t="s">
        <v>217</v>
      </c>
      <c r="U1270" t="s">
        <v>57</v>
      </c>
      <c r="W1270" t="s">
        <v>1944</v>
      </c>
      <c r="Y1270" t="s">
        <v>1008</v>
      </c>
      <c r="Z1270" t="s">
        <v>1008</v>
      </c>
      <c r="AC1270" t="s">
        <v>41</v>
      </c>
      <c r="AD1270" t="s">
        <v>42</v>
      </c>
    </row>
    <row r="1271" spans="3:30" x14ac:dyDescent="0.25">
      <c r="C1271" s="32" t="s">
        <v>755</v>
      </c>
      <c r="D1271" s="32" t="s">
        <v>318</v>
      </c>
      <c r="E1271" s="32" t="s">
        <v>1192</v>
      </c>
      <c r="F1271">
        <v>3350</v>
      </c>
      <c r="G1271" t="s">
        <v>2249</v>
      </c>
      <c r="H1271" t="s">
        <v>2250</v>
      </c>
      <c r="I1271" t="s">
        <v>2251</v>
      </c>
      <c r="K1271" t="s">
        <v>427</v>
      </c>
      <c r="L1271" t="s">
        <v>55</v>
      </c>
      <c r="M1271" t="s">
        <v>36</v>
      </c>
      <c r="N1271" s="8">
        <v>45679</v>
      </c>
      <c r="O1271" s="8"/>
      <c r="P1271" s="8"/>
      <c r="Q1271" t="s">
        <v>64</v>
      </c>
      <c r="R1271" t="s">
        <v>399</v>
      </c>
      <c r="S1271" t="s">
        <v>2252</v>
      </c>
      <c r="T1271" t="s">
        <v>2253</v>
      </c>
      <c r="U1271" t="s">
        <v>312</v>
      </c>
      <c r="W1271" t="s">
        <v>40</v>
      </c>
      <c r="AC1271" t="s">
        <v>64</v>
      </c>
      <c r="AD1271" t="s">
        <v>42</v>
      </c>
    </row>
    <row r="1272" spans="3:30" x14ac:dyDescent="0.25">
      <c r="C1272" s="32" t="s">
        <v>755</v>
      </c>
      <c r="D1272" s="32" t="s">
        <v>318</v>
      </c>
      <c r="E1272" s="32" t="s">
        <v>1192</v>
      </c>
      <c r="F1272">
        <v>3200</v>
      </c>
      <c r="G1272" t="s">
        <v>2249</v>
      </c>
      <c r="H1272" t="s">
        <v>2250</v>
      </c>
      <c r="I1272" t="s">
        <v>2254</v>
      </c>
      <c r="K1272" t="s">
        <v>427</v>
      </c>
      <c r="L1272" t="s">
        <v>55</v>
      </c>
      <c r="M1272" t="s">
        <v>36</v>
      </c>
      <c r="N1272" s="8">
        <v>45679</v>
      </c>
      <c r="O1272" s="8"/>
      <c r="P1272" s="8"/>
      <c r="Q1272" t="s">
        <v>64</v>
      </c>
      <c r="R1272" t="s">
        <v>399</v>
      </c>
      <c r="U1272" t="s">
        <v>312</v>
      </c>
      <c r="AC1272" t="s">
        <v>64</v>
      </c>
      <c r="AD1272" t="s">
        <v>42</v>
      </c>
    </row>
    <row r="1273" spans="3:30" x14ac:dyDescent="0.25">
      <c r="F1273">
        <v>669</v>
      </c>
      <c r="G1273" t="s">
        <v>2255</v>
      </c>
      <c r="H1273" t="s">
        <v>2256</v>
      </c>
      <c r="I1273" t="s">
        <v>2257</v>
      </c>
      <c r="K1273" t="s">
        <v>427</v>
      </c>
      <c r="L1273" t="s">
        <v>35</v>
      </c>
      <c r="M1273" t="s">
        <v>36</v>
      </c>
      <c r="N1273" s="8">
        <v>45785</v>
      </c>
      <c r="O1273" s="8"/>
      <c r="P1273" s="8"/>
      <c r="Q1273" t="s">
        <v>127</v>
      </c>
      <c r="R1273" t="s">
        <v>39</v>
      </c>
      <c r="AC1273" t="s">
        <v>41</v>
      </c>
      <c r="AD1273" t="s">
        <v>42</v>
      </c>
    </row>
    <row r="1274" spans="3:30" x14ac:dyDescent="0.25">
      <c r="F1274">
        <v>669</v>
      </c>
      <c r="G1274" t="s">
        <v>2255</v>
      </c>
      <c r="H1274" t="s">
        <v>2256</v>
      </c>
      <c r="I1274" t="s">
        <v>2258</v>
      </c>
      <c r="K1274" t="s">
        <v>427</v>
      </c>
      <c r="L1274" t="s">
        <v>35</v>
      </c>
      <c r="M1274" t="s">
        <v>36</v>
      </c>
      <c r="N1274" s="8">
        <v>45785</v>
      </c>
      <c r="O1274" s="8"/>
      <c r="P1274" s="8"/>
      <c r="Q1274" t="s">
        <v>127</v>
      </c>
      <c r="R1274" t="s">
        <v>39</v>
      </c>
      <c r="AC1274" t="s">
        <v>41</v>
      </c>
      <c r="AD1274" t="s">
        <v>42</v>
      </c>
    </row>
    <row r="1275" spans="3:30" x14ac:dyDescent="0.25">
      <c r="F1275">
        <v>669</v>
      </c>
      <c r="G1275" t="s">
        <v>2255</v>
      </c>
      <c r="H1275" t="s">
        <v>2256</v>
      </c>
      <c r="I1275" t="s">
        <v>2259</v>
      </c>
      <c r="K1275" t="s">
        <v>427</v>
      </c>
      <c r="L1275" t="s">
        <v>35</v>
      </c>
      <c r="M1275" t="s">
        <v>36</v>
      </c>
      <c r="N1275" s="8">
        <v>45785</v>
      </c>
      <c r="O1275" s="8"/>
      <c r="P1275" s="8"/>
      <c r="Q1275" t="s">
        <v>127</v>
      </c>
      <c r="R1275" t="s">
        <v>39</v>
      </c>
      <c r="AC1275" t="s">
        <v>41</v>
      </c>
      <c r="AD1275" t="s">
        <v>42</v>
      </c>
    </row>
    <row r="1276" spans="3:30" x14ac:dyDescent="0.25">
      <c r="F1276">
        <v>669</v>
      </c>
      <c r="G1276" t="s">
        <v>2255</v>
      </c>
      <c r="H1276" t="s">
        <v>2256</v>
      </c>
      <c r="I1276" t="s">
        <v>2260</v>
      </c>
      <c r="K1276" t="s">
        <v>427</v>
      </c>
      <c r="L1276" t="s">
        <v>35</v>
      </c>
      <c r="M1276" t="s">
        <v>36</v>
      </c>
      <c r="N1276" s="8">
        <v>45785</v>
      </c>
      <c r="O1276" s="8"/>
      <c r="P1276" s="8"/>
      <c r="Q1276" t="s">
        <v>127</v>
      </c>
      <c r="R1276" t="s">
        <v>39</v>
      </c>
      <c r="AC1276" t="s">
        <v>41</v>
      </c>
      <c r="AD1276" t="s">
        <v>42</v>
      </c>
    </row>
    <row r="1277" spans="3:30" x14ac:dyDescent="0.25">
      <c r="F1277">
        <v>669</v>
      </c>
      <c r="G1277" t="s">
        <v>2255</v>
      </c>
      <c r="H1277" t="s">
        <v>2256</v>
      </c>
      <c r="I1277" t="s">
        <v>2261</v>
      </c>
      <c r="K1277" t="s">
        <v>427</v>
      </c>
      <c r="L1277" t="s">
        <v>35</v>
      </c>
      <c r="M1277" t="s">
        <v>36</v>
      </c>
      <c r="N1277" s="8">
        <v>45785</v>
      </c>
      <c r="O1277" s="8"/>
      <c r="P1277" s="8"/>
      <c r="Q1277" t="s">
        <v>127</v>
      </c>
      <c r="R1277" t="s">
        <v>39</v>
      </c>
      <c r="AC1277" t="s">
        <v>41</v>
      </c>
      <c r="AD1277" t="s">
        <v>42</v>
      </c>
    </row>
    <row r="1278" spans="3:30" x14ac:dyDescent="0.25">
      <c r="F1278">
        <v>669</v>
      </c>
      <c r="G1278" t="s">
        <v>2255</v>
      </c>
      <c r="H1278" t="s">
        <v>2256</v>
      </c>
      <c r="I1278" t="s">
        <v>2262</v>
      </c>
      <c r="K1278" t="s">
        <v>427</v>
      </c>
      <c r="L1278" t="s">
        <v>35</v>
      </c>
      <c r="M1278" t="s">
        <v>36</v>
      </c>
      <c r="N1278" s="8">
        <v>45785</v>
      </c>
      <c r="O1278" s="8"/>
      <c r="P1278" s="8"/>
      <c r="Q1278" t="s">
        <v>127</v>
      </c>
      <c r="R1278" t="s">
        <v>39</v>
      </c>
      <c r="AC1278" t="s">
        <v>41</v>
      </c>
      <c r="AD1278" t="s">
        <v>42</v>
      </c>
    </row>
    <row r="1279" spans="3:30" x14ac:dyDescent="0.25">
      <c r="F1279">
        <v>1199</v>
      </c>
      <c r="G1279" t="s">
        <v>2255</v>
      </c>
      <c r="H1279" t="s">
        <v>2256</v>
      </c>
      <c r="I1279" t="s">
        <v>2263</v>
      </c>
      <c r="K1279" t="s">
        <v>427</v>
      </c>
      <c r="L1279" t="s">
        <v>35</v>
      </c>
      <c r="M1279" t="s">
        <v>36</v>
      </c>
      <c r="N1279" s="8">
        <v>45785</v>
      </c>
      <c r="O1279" s="8">
        <v>45869</v>
      </c>
      <c r="P1279" s="8">
        <v>45869</v>
      </c>
      <c r="Q1279" t="s">
        <v>47</v>
      </c>
      <c r="R1279" t="s">
        <v>39</v>
      </c>
      <c r="Y1279" t="s">
        <v>1008</v>
      </c>
      <c r="Z1279" t="s">
        <v>1008</v>
      </c>
      <c r="AC1279" t="s">
        <v>41</v>
      </c>
      <c r="AD1279" t="s">
        <v>42</v>
      </c>
    </row>
    <row r="1280" spans="3:30" x14ac:dyDescent="0.25">
      <c r="F1280">
        <v>669</v>
      </c>
      <c r="G1280" t="s">
        <v>2255</v>
      </c>
      <c r="H1280" t="s">
        <v>2256</v>
      </c>
      <c r="I1280" t="s">
        <v>2264</v>
      </c>
      <c r="K1280" t="s">
        <v>427</v>
      </c>
      <c r="L1280" t="s">
        <v>35</v>
      </c>
      <c r="M1280" t="s">
        <v>36</v>
      </c>
      <c r="N1280" s="8">
        <v>45785</v>
      </c>
      <c r="O1280" s="8"/>
      <c r="P1280" s="8"/>
      <c r="Q1280" t="s">
        <v>127</v>
      </c>
      <c r="R1280" t="s">
        <v>39</v>
      </c>
      <c r="AC1280" t="s">
        <v>41</v>
      </c>
      <c r="AD1280" t="s">
        <v>42</v>
      </c>
    </row>
    <row r="1281" spans="3:30" x14ac:dyDescent="0.25">
      <c r="F1281">
        <v>669</v>
      </c>
      <c r="G1281" t="s">
        <v>2255</v>
      </c>
      <c r="H1281" t="s">
        <v>2256</v>
      </c>
      <c r="I1281" t="s">
        <v>2265</v>
      </c>
      <c r="K1281" t="s">
        <v>427</v>
      </c>
      <c r="L1281" t="s">
        <v>35</v>
      </c>
      <c r="M1281" t="s">
        <v>36</v>
      </c>
      <c r="N1281" s="8">
        <v>45785</v>
      </c>
      <c r="O1281" s="8"/>
      <c r="P1281" s="8"/>
      <c r="Q1281" t="s">
        <v>127</v>
      </c>
      <c r="R1281" t="s">
        <v>39</v>
      </c>
      <c r="AC1281" t="s">
        <v>41</v>
      </c>
      <c r="AD1281" t="s">
        <v>42</v>
      </c>
    </row>
    <row r="1282" spans="3:30" x14ac:dyDescent="0.25">
      <c r="F1282">
        <v>669</v>
      </c>
      <c r="G1282" t="s">
        <v>2255</v>
      </c>
      <c r="H1282" t="s">
        <v>2256</v>
      </c>
      <c r="I1282" t="s">
        <v>2266</v>
      </c>
      <c r="K1282" t="s">
        <v>427</v>
      </c>
      <c r="L1282" t="s">
        <v>35</v>
      </c>
      <c r="M1282" t="s">
        <v>36</v>
      </c>
      <c r="N1282" s="8">
        <v>45785</v>
      </c>
      <c r="O1282" s="8"/>
      <c r="P1282" s="8"/>
      <c r="Q1282" t="s">
        <v>127</v>
      </c>
      <c r="R1282" t="s">
        <v>39</v>
      </c>
      <c r="AC1282" t="s">
        <v>41</v>
      </c>
      <c r="AD1282" t="s">
        <v>42</v>
      </c>
    </row>
    <row r="1283" spans="3:30" x14ac:dyDescent="0.25">
      <c r="F1283">
        <v>669</v>
      </c>
      <c r="G1283" t="s">
        <v>2255</v>
      </c>
      <c r="H1283" t="s">
        <v>2256</v>
      </c>
      <c r="I1283" t="s">
        <v>2267</v>
      </c>
      <c r="K1283" t="s">
        <v>427</v>
      </c>
      <c r="L1283" t="s">
        <v>35</v>
      </c>
      <c r="M1283" t="s">
        <v>36</v>
      </c>
      <c r="N1283" s="8">
        <v>45785</v>
      </c>
      <c r="O1283" s="8"/>
      <c r="P1283" s="8"/>
      <c r="Q1283" t="s">
        <v>127</v>
      </c>
      <c r="R1283" t="s">
        <v>39</v>
      </c>
      <c r="AC1283" t="s">
        <v>41</v>
      </c>
      <c r="AD1283" t="s">
        <v>42</v>
      </c>
    </row>
    <row r="1284" spans="3:30" x14ac:dyDescent="0.25">
      <c r="F1284">
        <v>669</v>
      </c>
      <c r="G1284" t="s">
        <v>2255</v>
      </c>
      <c r="H1284" t="s">
        <v>2256</v>
      </c>
      <c r="I1284" t="s">
        <v>2268</v>
      </c>
      <c r="K1284" t="s">
        <v>427</v>
      </c>
      <c r="L1284" t="s">
        <v>35</v>
      </c>
      <c r="M1284" t="s">
        <v>36</v>
      </c>
      <c r="N1284" s="8">
        <v>45785</v>
      </c>
      <c r="O1284" s="8"/>
      <c r="P1284" s="8"/>
      <c r="Q1284" t="s">
        <v>127</v>
      </c>
      <c r="R1284" t="s">
        <v>39</v>
      </c>
      <c r="AC1284" t="s">
        <v>41</v>
      </c>
      <c r="AD1284" t="s">
        <v>42</v>
      </c>
    </row>
    <row r="1285" spans="3:30" x14ac:dyDescent="0.25">
      <c r="F1285">
        <v>669</v>
      </c>
      <c r="G1285" t="s">
        <v>2255</v>
      </c>
      <c r="H1285" t="s">
        <v>2256</v>
      </c>
      <c r="I1285" t="s">
        <v>2269</v>
      </c>
      <c r="K1285" t="s">
        <v>427</v>
      </c>
      <c r="L1285" t="s">
        <v>35</v>
      </c>
      <c r="M1285" t="s">
        <v>36</v>
      </c>
      <c r="N1285" s="8">
        <v>45785</v>
      </c>
      <c r="O1285" s="8"/>
      <c r="P1285" s="8"/>
      <c r="Q1285" t="s">
        <v>127</v>
      </c>
      <c r="R1285" t="s">
        <v>39</v>
      </c>
      <c r="AC1285" t="s">
        <v>41</v>
      </c>
      <c r="AD1285" t="s">
        <v>42</v>
      </c>
    </row>
    <row r="1286" spans="3:30" x14ac:dyDescent="0.25">
      <c r="F1286">
        <v>669</v>
      </c>
      <c r="G1286" t="s">
        <v>2255</v>
      </c>
      <c r="H1286" t="s">
        <v>2256</v>
      </c>
      <c r="I1286" t="s">
        <v>2270</v>
      </c>
      <c r="K1286" t="s">
        <v>427</v>
      </c>
      <c r="L1286" t="s">
        <v>35</v>
      </c>
      <c r="M1286" t="s">
        <v>36</v>
      </c>
      <c r="N1286" s="8">
        <v>45785</v>
      </c>
      <c r="O1286" s="8"/>
      <c r="P1286" s="8"/>
      <c r="Q1286" t="s">
        <v>37</v>
      </c>
      <c r="R1286" t="s">
        <v>39</v>
      </c>
      <c r="AC1286" t="s">
        <v>41</v>
      </c>
      <c r="AD1286" t="s">
        <v>42</v>
      </c>
    </row>
    <row r="1287" spans="3:30" x14ac:dyDescent="0.25">
      <c r="F1287">
        <v>669</v>
      </c>
      <c r="G1287" t="s">
        <v>2255</v>
      </c>
      <c r="H1287" t="s">
        <v>2256</v>
      </c>
      <c r="I1287" t="s">
        <v>2271</v>
      </c>
      <c r="K1287" t="s">
        <v>427</v>
      </c>
      <c r="L1287" t="s">
        <v>35</v>
      </c>
      <c r="M1287" t="s">
        <v>36</v>
      </c>
      <c r="N1287" s="8">
        <v>45785</v>
      </c>
      <c r="O1287" s="8"/>
      <c r="P1287" s="8"/>
      <c r="Q1287" t="s">
        <v>127</v>
      </c>
      <c r="R1287" t="s">
        <v>39</v>
      </c>
      <c r="AC1287" t="s">
        <v>41</v>
      </c>
      <c r="AD1287" t="s">
        <v>42</v>
      </c>
    </row>
    <row r="1288" spans="3:30" x14ac:dyDescent="0.25">
      <c r="F1288">
        <v>669</v>
      </c>
      <c r="G1288" t="s">
        <v>2255</v>
      </c>
      <c r="H1288" t="s">
        <v>2256</v>
      </c>
      <c r="I1288" t="s">
        <v>2272</v>
      </c>
      <c r="K1288" t="s">
        <v>427</v>
      </c>
      <c r="L1288" t="s">
        <v>35</v>
      </c>
      <c r="M1288" t="s">
        <v>36</v>
      </c>
      <c r="N1288" s="8">
        <v>45785</v>
      </c>
      <c r="O1288" s="8"/>
      <c r="P1288" s="8"/>
      <c r="Q1288" t="s">
        <v>37</v>
      </c>
      <c r="R1288" t="s">
        <v>39</v>
      </c>
      <c r="AC1288" t="s">
        <v>41</v>
      </c>
      <c r="AD1288" t="s">
        <v>42</v>
      </c>
    </row>
    <row r="1289" spans="3:30" x14ac:dyDescent="0.25">
      <c r="F1289">
        <v>669</v>
      </c>
      <c r="G1289" t="s">
        <v>2255</v>
      </c>
      <c r="H1289" t="s">
        <v>2256</v>
      </c>
      <c r="I1289" t="s">
        <v>2273</v>
      </c>
      <c r="K1289" t="s">
        <v>427</v>
      </c>
      <c r="L1289" t="s">
        <v>35</v>
      </c>
      <c r="M1289" t="s">
        <v>36</v>
      </c>
      <c r="N1289" s="8">
        <v>45785</v>
      </c>
      <c r="O1289" s="8"/>
      <c r="P1289" s="8"/>
      <c r="Q1289" t="s">
        <v>127</v>
      </c>
      <c r="R1289" t="s">
        <v>39</v>
      </c>
      <c r="AC1289" t="s">
        <v>41</v>
      </c>
      <c r="AD1289" t="s">
        <v>42</v>
      </c>
    </row>
    <row r="1290" spans="3:30" x14ac:dyDescent="0.25">
      <c r="F1290">
        <v>669</v>
      </c>
      <c r="G1290" t="s">
        <v>2255</v>
      </c>
      <c r="H1290" t="s">
        <v>2256</v>
      </c>
      <c r="I1290" t="s">
        <v>2274</v>
      </c>
      <c r="K1290" t="s">
        <v>427</v>
      </c>
      <c r="L1290" t="s">
        <v>35</v>
      </c>
      <c r="M1290" t="s">
        <v>36</v>
      </c>
      <c r="N1290" s="8">
        <v>45785</v>
      </c>
      <c r="O1290" s="8"/>
      <c r="P1290" s="8"/>
      <c r="Q1290" t="s">
        <v>127</v>
      </c>
      <c r="R1290" t="s">
        <v>39</v>
      </c>
      <c r="AC1290" t="s">
        <v>41</v>
      </c>
      <c r="AD1290" t="s">
        <v>42</v>
      </c>
    </row>
    <row r="1291" spans="3:30" x14ac:dyDescent="0.25">
      <c r="C1291" s="32" t="s">
        <v>28</v>
      </c>
      <c r="D1291" s="32" t="s">
        <v>232</v>
      </c>
      <c r="E1291" s="32" t="s">
        <v>2275</v>
      </c>
      <c r="F1291">
        <v>6710</v>
      </c>
      <c r="G1291" t="s">
        <v>2276</v>
      </c>
      <c r="H1291" t="s">
        <v>2277</v>
      </c>
      <c r="I1291" t="s">
        <v>2278</v>
      </c>
      <c r="K1291" t="s">
        <v>54</v>
      </c>
      <c r="L1291" t="s">
        <v>35</v>
      </c>
      <c r="M1291" t="s">
        <v>36</v>
      </c>
      <c r="N1291" s="8">
        <v>44719</v>
      </c>
      <c r="O1291" s="8">
        <v>46022</v>
      </c>
      <c r="P1291" s="8">
        <v>46022</v>
      </c>
      <c r="Q1291" t="s">
        <v>47</v>
      </c>
      <c r="R1291" t="s">
        <v>2279</v>
      </c>
      <c r="Y1291" t="s">
        <v>872</v>
      </c>
      <c r="Z1291" t="s">
        <v>872</v>
      </c>
      <c r="AC1291" t="s">
        <v>41</v>
      </c>
      <c r="AD1291" t="s">
        <v>42</v>
      </c>
    </row>
    <row r="1292" spans="3:30" x14ac:dyDescent="0.25">
      <c r="C1292" s="32" t="s">
        <v>28</v>
      </c>
      <c r="D1292" s="32" t="s">
        <v>79</v>
      </c>
      <c r="E1292" s="32" t="s">
        <v>50</v>
      </c>
      <c r="F1292">
        <v>5050</v>
      </c>
      <c r="G1292" t="s">
        <v>2276</v>
      </c>
      <c r="H1292" t="s">
        <v>2280</v>
      </c>
      <c r="I1292" t="s">
        <v>2281</v>
      </c>
      <c r="K1292" t="s">
        <v>54</v>
      </c>
      <c r="L1292" t="s">
        <v>35</v>
      </c>
      <c r="M1292" t="s">
        <v>36</v>
      </c>
      <c r="N1292" s="8">
        <v>45469</v>
      </c>
      <c r="O1292" s="8">
        <v>46022</v>
      </c>
      <c r="P1292" s="8">
        <v>46022</v>
      </c>
      <c r="Q1292" t="s">
        <v>47</v>
      </c>
      <c r="R1292" t="s">
        <v>2282</v>
      </c>
      <c r="W1292" t="s">
        <v>538</v>
      </c>
      <c r="Y1292" t="s">
        <v>872</v>
      </c>
      <c r="Z1292" t="s">
        <v>872</v>
      </c>
      <c r="AC1292" t="s">
        <v>41</v>
      </c>
      <c r="AD1292" t="s">
        <v>42</v>
      </c>
    </row>
    <row r="1293" spans="3:30" x14ac:dyDescent="0.25">
      <c r="C1293" s="32" t="s">
        <v>28</v>
      </c>
      <c r="D1293" s="32" t="s">
        <v>232</v>
      </c>
      <c r="E1293" s="32" t="s">
        <v>2275</v>
      </c>
      <c r="F1293">
        <v>4125</v>
      </c>
      <c r="G1293" t="s">
        <v>2276</v>
      </c>
      <c r="H1293" t="s">
        <v>2283</v>
      </c>
      <c r="I1293" t="s">
        <v>2284</v>
      </c>
      <c r="K1293" t="s">
        <v>54</v>
      </c>
      <c r="L1293" t="s">
        <v>35</v>
      </c>
      <c r="M1293" t="s">
        <v>36</v>
      </c>
      <c r="N1293" s="8">
        <v>45469</v>
      </c>
      <c r="O1293" s="8">
        <v>46022</v>
      </c>
      <c r="P1293" s="8">
        <v>46022</v>
      </c>
      <c r="Q1293" t="s">
        <v>47</v>
      </c>
      <c r="R1293" t="s">
        <v>2285</v>
      </c>
      <c r="Y1293" t="s">
        <v>872</v>
      </c>
      <c r="Z1293" t="s">
        <v>872</v>
      </c>
      <c r="AC1293" t="s">
        <v>41</v>
      </c>
      <c r="AD1293" t="s">
        <v>42</v>
      </c>
    </row>
    <row r="1294" spans="3:30" x14ac:dyDescent="0.25">
      <c r="C1294" s="32" t="s">
        <v>43</v>
      </c>
      <c r="D1294" s="32" t="s">
        <v>29</v>
      </c>
      <c r="E1294" s="32" t="s">
        <v>2286</v>
      </c>
      <c r="F1294">
        <v>750</v>
      </c>
      <c r="G1294" t="s">
        <v>2287</v>
      </c>
      <c r="H1294" t="s">
        <v>2288</v>
      </c>
      <c r="I1294" t="s">
        <v>2289</v>
      </c>
      <c r="K1294" t="s">
        <v>717</v>
      </c>
      <c r="L1294" t="s">
        <v>35</v>
      </c>
      <c r="M1294" t="s">
        <v>36</v>
      </c>
      <c r="N1294" s="8">
        <v>45306</v>
      </c>
      <c r="O1294" s="8">
        <v>45835</v>
      </c>
      <c r="P1294" s="8">
        <v>45835</v>
      </c>
      <c r="Q1294" t="s">
        <v>37</v>
      </c>
      <c r="R1294" t="s">
        <v>2290</v>
      </c>
      <c r="S1294" t="s">
        <v>2291</v>
      </c>
      <c r="T1294" t="s">
        <v>2292</v>
      </c>
      <c r="U1294" t="s">
        <v>2293</v>
      </c>
      <c r="W1294" t="s">
        <v>2294</v>
      </c>
      <c r="Y1294" t="s">
        <v>111</v>
      </c>
      <c r="Z1294" t="s">
        <v>111</v>
      </c>
      <c r="AC1294" t="s">
        <v>41</v>
      </c>
      <c r="AD1294" t="s">
        <v>42</v>
      </c>
    </row>
    <row r="1295" spans="3:30" x14ac:dyDescent="0.25">
      <c r="C1295" s="32" t="s">
        <v>28</v>
      </c>
      <c r="D1295" s="32" t="s">
        <v>79</v>
      </c>
      <c r="E1295" s="32" t="s">
        <v>2295</v>
      </c>
      <c r="F1295">
        <v>2600</v>
      </c>
      <c r="G1295" t="s">
        <v>2296</v>
      </c>
      <c r="H1295" t="s">
        <v>2297</v>
      </c>
      <c r="I1295" t="s">
        <v>2298</v>
      </c>
      <c r="K1295" t="s">
        <v>340</v>
      </c>
      <c r="L1295" t="s">
        <v>35</v>
      </c>
      <c r="M1295" t="s">
        <v>36</v>
      </c>
      <c r="N1295" s="8">
        <v>45701</v>
      </c>
      <c r="O1295" s="8"/>
      <c r="P1295" s="8"/>
      <c r="Q1295" t="s">
        <v>47</v>
      </c>
      <c r="R1295" t="s">
        <v>2299</v>
      </c>
      <c r="U1295" t="s">
        <v>86</v>
      </c>
      <c r="W1295" t="s">
        <v>370</v>
      </c>
      <c r="X1295" t="s">
        <v>419</v>
      </c>
      <c r="AC1295" t="s">
        <v>41</v>
      </c>
      <c r="AD1295" t="s">
        <v>42</v>
      </c>
    </row>
    <row r="1296" spans="3:30" x14ac:dyDescent="0.25">
      <c r="C1296" s="32" t="s">
        <v>28</v>
      </c>
      <c r="D1296" s="32" t="s">
        <v>79</v>
      </c>
      <c r="E1296" s="32" t="s">
        <v>2295</v>
      </c>
      <c r="F1296">
        <v>1950</v>
      </c>
      <c r="G1296" t="s">
        <v>2296</v>
      </c>
      <c r="H1296" t="s">
        <v>2300</v>
      </c>
      <c r="I1296" t="s">
        <v>2301</v>
      </c>
      <c r="K1296" t="s">
        <v>340</v>
      </c>
      <c r="L1296" t="s">
        <v>35</v>
      </c>
      <c r="M1296" t="s">
        <v>36</v>
      </c>
      <c r="N1296" s="8">
        <v>45537</v>
      </c>
      <c r="O1296" s="8">
        <v>45805</v>
      </c>
      <c r="P1296" s="8">
        <v>45805</v>
      </c>
      <c r="Q1296" t="s">
        <v>47</v>
      </c>
      <c r="R1296" t="s">
        <v>2302</v>
      </c>
      <c r="U1296" t="s">
        <v>86</v>
      </c>
      <c r="W1296" t="s">
        <v>520</v>
      </c>
      <c r="X1296" t="s">
        <v>56</v>
      </c>
      <c r="Y1296" t="s">
        <v>241</v>
      </c>
      <c r="Z1296" t="s">
        <v>241</v>
      </c>
      <c r="AC1296" t="s">
        <v>41</v>
      </c>
      <c r="AD1296" t="s">
        <v>42</v>
      </c>
    </row>
    <row r="1297" spans="3:30" x14ac:dyDescent="0.25">
      <c r="C1297" s="32" t="s">
        <v>198</v>
      </c>
      <c r="D1297" s="32" t="s">
        <v>543</v>
      </c>
      <c r="E1297" s="32" t="s">
        <v>2303</v>
      </c>
      <c r="F1297">
        <v>1100</v>
      </c>
      <c r="G1297" t="s">
        <v>2296</v>
      </c>
      <c r="H1297" t="s">
        <v>2300</v>
      </c>
      <c r="I1297" t="s">
        <v>2304</v>
      </c>
      <c r="K1297" t="s">
        <v>340</v>
      </c>
      <c r="L1297" t="s">
        <v>35</v>
      </c>
      <c r="M1297" t="s">
        <v>36</v>
      </c>
      <c r="N1297" s="8">
        <v>45537</v>
      </c>
      <c r="O1297" s="8"/>
      <c r="P1297" s="8"/>
      <c r="Q1297" t="s">
        <v>127</v>
      </c>
      <c r="R1297" t="s">
        <v>2305</v>
      </c>
      <c r="S1297" t="s">
        <v>2306</v>
      </c>
      <c r="T1297" t="s">
        <v>2307</v>
      </c>
      <c r="W1297" t="s">
        <v>39</v>
      </c>
      <c r="X1297" t="s">
        <v>505</v>
      </c>
      <c r="AC1297" t="s">
        <v>41</v>
      </c>
      <c r="AD1297" t="s">
        <v>42</v>
      </c>
    </row>
    <row r="1298" spans="3:30" x14ac:dyDescent="0.25">
      <c r="C1298" s="32" t="s">
        <v>198</v>
      </c>
      <c r="D1298" s="32" t="s">
        <v>543</v>
      </c>
      <c r="E1298" s="32" t="s">
        <v>2303</v>
      </c>
      <c r="F1298">
        <v>1500</v>
      </c>
      <c r="G1298" t="s">
        <v>2296</v>
      </c>
      <c r="H1298" t="s">
        <v>2300</v>
      </c>
      <c r="I1298" t="s">
        <v>2308</v>
      </c>
      <c r="K1298" t="s">
        <v>340</v>
      </c>
      <c r="L1298" t="s">
        <v>35</v>
      </c>
      <c r="M1298" t="s">
        <v>36</v>
      </c>
      <c r="N1298" s="8">
        <v>45537</v>
      </c>
      <c r="O1298" s="8"/>
      <c r="P1298" s="8"/>
      <c r="Q1298" t="s">
        <v>127</v>
      </c>
      <c r="R1298" t="s">
        <v>2305</v>
      </c>
      <c r="S1298" t="s">
        <v>2306</v>
      </c>
      <c r="T1298" t="s">
        <v>2309</v>
      </c>
      <c r="W1298" t="s">
        <v>39</v>
      </c>
      <c r="X1298" t="s">
        <v>38</v>
      </c>
      <c r="AC1298" t="s">
        <v>41</v>
      </c>
      <c r="AD1298" t="s">
        <v>42</v>
      </c>
    </row>
    <row r="1299" spans="3:30" x14ac:dyDescent="0.25">
      <c r="C1299" s="32" t="s">
        <v>198</v>
      </c>
      <c r="D1299" s="32" t="s">
        <v>543</v>
      </c>
      <c r="E1299" s="32" t="s">
        <v>2310</v>
      </c>
      <c r="F1299">
        <v>4400</v>
      </c>
      <c r="G1299" t="s">
        <v>2296</v>
      </c>
      <c r="H1299" t="s">
        <v>2300</v>
      </c>
      <c r="I1299" t="s">
        <v>2311</v>
      </c>
      <c r="K1299" t="s">
        <v>340</v>
      </c>
      <c r="L1299" t="s">
        <v>35</v>
      </c>
      <c r="M1299" t="s">
        <v>36</v>
      </c>
      <c r="N1299" s="8">
        <v>45537</v>
      </c>
      <c r="O1299" s="8"/>
      <c r="P1299" s="8"/>
      <c r="Q1299" t="s">
        <v>47</v>
      </c>
      <c r="R1299" t="s">
        <v>2312</v>
      </c>
      <c r="AC1299" t="s">
        <v>41</v>
      </c>
      <c r="AD1299" t="s">
        <v>42</v>
      </c>
    </row>
    <row r="1300" spans="3:30" x14ac:dyDescent="0.25">
      <c r="C1300" s="32" t="s">
        <v>71</v>
      </c>
      <c r="D1300" s="32" t="s">
        <v>72</v>
      </c>
      <c r="E1300" s="32" t="s">
        <v>2313</v>
      </c>
      <c r="F1300">
        <v>3080</v>
      </c>
      <c r="G1300" t="s">
        <v>2296</v>
      </c>
      <c r="H1300" t="s">
        <v>2300</v>
      </c>
      <c r="I1300" t="s">
        <v>2314</v>
      </c>
      <c r="K1300" t="s">
        <v>340</v>
      </c>
      <c r="L1300" t="s">
        <v>35</v>
      </c>
      <c r="M1300" t="s">
        <v>36</v>
      </c>
      <c r="N1300" s="8">
        <v>45537</v>
      </c>
      <c r="O1300" s="8"/>
      <c r="P1300" s="8"/>
      <c r="Q1300" t="s">
        <v>47</v>
      </c>
      <c r="R1300" t="s">
        <v>2312</v>
      </c>
      <c r="AC1300" t="s">
        <v>41</v>
      </c>
      <c r="AD1300" t="s">
        <v>42</v>
      </c>
    </row>
    <row r="1301" spans="3:30" x14ac:dyDescent="0.25">
      <c r="C1301" s="32" t="s">
        <v>104</v>
      </c>
      <c r="D1301" s="32" t="s">
        <v>232</v>
      </c>
      <c r="E1301" s="32" t="s">
        <v>2315</v>
      </c>
      <c r="F1301">
        <v>3080</v>
      </c>
      <c r="G1301" t="s">
        <v>2296</v>
      </c>
      <c r="H1301" t="s">
        <v>2300</v>
      </c>
      <c r="I1301" t="s">
        <v>2316</v>
      </c>
      <c r="K1301" t="s">
        <v>340</v>
      </c>
      <c r="L1301" t="s">
        <v>35</v>
      </c>
      <c r="M1301" t="s">
        <v>36</v>
      </c>
      <c r="N1301" s="8">
        <v>45537</v>
      </c>
      <c r="O1301" s="8"/>
      <c r="P1301" s="8"/>
      <c r="Q1301" t="s">
        <v>47</v>
      </c>
      <c r="R1301" t="s">
        <v>2312</v>
      </c>
      <c r="AC1301" t="s">
        <v>41</v>
      </c>
      <c r="AD1301" t="s">
        <v>42</v>
      </c>
    </row>
    <row r="1302" spans="3:30" x14ac:dyDescent="0.25">
      <c r="C1302" s="32" t="s">
        <v>104</v>
      </c>
      <c r="D1302" s="32" t="s">
        <v>632</v>
      </c>
      <c r="E1302" s="32" t="s">
        <v>632</v>
      </c>
      <c r="F1302">
        <v>3080</v>
      </c>
      <c r="G1302" t="s">
        <v>2296</v>
      </c>
      <c r="H1302" t="s">
        <v>2300</v>
      </c>
      <c r="I1302" t="s">
        <v>2317</v>
      </c>
      <c r="K1302" t="s">
        <v>340</v>
      </c>
      <c r="L1302" t="s">
        <v>35</v>
      </c>
      <c r="M1302" t="s">
        <v>36</v>
      </c>
      <c r="N1302" s="8">
        <v>45537</v>
      </c>
      <c r="O1302" s="8"/>
      <c r="P1302" s="8"/>
      <c r="Q1302" t="s">
        <v>47</v>
      </c>
      <c r="R1302" t="s">
        <v>2312</v>
      </c>
      <c r="AC1302" t="s">
        <v>41</v>
      </c>
      <c r="AD1302" t="s">
        <v>42</v>
      </c>
    </row>
    <row r="1303" spans="3:30" x14ac:dyDescent="0.25">
      <c r="C1303" s="32" t="s">
        <v>198</v>
      </c>
      <c r="D1303" s="32" t="s">
        <v>232</v>
      </c>
      <c r="E1303" s="32" t="s">
        <v>1192</v>
      </c>
      <c r="F1303">
        <v>2375</v>
      </c>
      <c r="G1303" t="s">
        <v>2318</v>
      </c>
      <c r="H1303" t="s">
        <v>2319</v>
      </c>
      <c r="I1303" t="s">
        <v>2320</v>
      </c>
      <c r="K1303" t="s">
        <v>427</v>
      </c>
      <c r="L1303" t="s">
        <v>55</v>
      </c>
      <c r="M1303" t="s">
        <v>36</v>
      </c>
      <c r="N1303" s="8">
        <v>45636</v>
      </c>
      <c r="O1303" s="8">
        <v>45810</v>
      </c>
      <c r="P1303" s="8">
        <v>45810</v>
      </c>
      <c r="Q1303" t="s">
        <v>37</v>
      </c>
      <c r="R1303" t="s">
        <v>2321</v>
      </c>
      <c r="U1303" t="s">
        <v>39</v>
      </c>
      <c r="W1303" t="s">
        <v>655</v>
      </c>
      <c r="Y1303" t="s">
        <v>1099</v>
      </c>
      <c r="Z1303" t="s">
        <v>1099</v>
      </c>
      <c r="AC1303" t="s">
        <v>41</v>
      </c>
      <c r="AD1303" t="s">
        <v>42</v>
      </c>
    </row>
    <row r="1304" spans="3:30" x14ac:dyDescent="0.25">
      <c r="C1304" s="32" t="s">
        <v>198</v>
      </c>
      <c r="D1304" s="32" t="s">
        <v>232</v>
      </c>
      <c r="E1304" s="32" t="s">
        <v>1192</v>
      </c>
      <c r="F1304">
        <v>2375</v>
      </c>
      <c r="G1304" t="s">
        <v>2318</v>
      </c>
      <c r="H1304" t="s">
        <v>2322</v>
      </c>
      <c r="I1304" t="s">
        <v>2323</v>
      </c>
      <c r="K1304" t="s">
        <v>427</v>
      </c>
      <c r="L1304" t="s">
        <v>55</v>
      </c>
      <c r="M1304" t="s">
        <v>36</v>
      </c>
      <c r="N1304" s="8">
        <v>45636</v>
      </c>
      <c r="O1304" s="8">
        <v>45901</v>
      </c>
      <c r="P1304" s="8">
        <v>45901</v>
      </c>
      <c r="Q1304" t="s">
        <v>37</v>
      </c>
      <c r="W1304" t="s">
        <v>655</v>
      </c>
      <c r="Y1304" t="s">
        <v>655</v>
      </c>
      <c r="Z1304" t="s">
        <v>655</v>
      </c>
      <c r="AC1304" t="s">
        <v>41</v>
      </c>
      <c r="AD1304" t="s">
        <v>42</v>
      </c>
    </row>
    <row r="1305" spans="3:30" x14ac:dyDescent="0.25">
      <c r="C1305" s="32" t="s">
        <v>206</v>
      </c>
      <c r="D1305" s="32" t="s">
        <v>232</v>
      </c>
      <c r="F1305">
        <v>11130</v>
      </c>
      <c r="G1305" t="s">
        <v>2324</v>
      </c>
      <c r="H1305" t="s">
        <v>2325</v>
      </c>
      <c r="I1305" t="s">
        <v>2326</v>
      </c>
      <c r="K1305" t="s">
        <v>210</v>
      </c>
      <c r="L1305" t="s">
        <v>35</v>
      </c>
      <c r="M1305" t="s">
        <v>36</v>
      </c>
      <c r="N1305" s="8">
        <v>45518</v>
      </c>
      <c r="O1305" s="8">
        <v>45930</v>
      </c>
      <c r="P1305" s="8">
        <v>45930</v>
      </c>
      <c r="Q1305" t="s">
        <v>37</v>
      </c>
      <c r="Y1305" t="s">
        <v>211</v>
      </c>
      <c r="Z1305" t="s">
        <v>211</v>
      </c>
      <c r="AC1305" t="s">
        <v>41</v>
      </c>
      <c r="AD1305" t="s">
        <v>42</v>
      </c>
    </row>
    <row r="1306" spans="3:30" x14ac:dyDescent="0.25">
      <c r="C1306" s="32" t="s">
        <v>206</v>
      </c>
      <c r="D1306" s="32" t="s">
        <v>232</v>
      </c>
      <c r="F1306">
        <v>1675</v>
      </c>
      <c r="G1306" t="s">
        <v>2324</v>
      </c>
      <c r="H1306" t="s">
        <v>2325</v>
      </c>
      <c r="I1306" t="s">
        <v>2327</v>
      </c>
      <c r="K1306" t="s">
        <v>210</v>
      </c>
      <c r="L1306" t="s">
        <v>35</v>
      </c>
      <c r="M1306" t="s">
        <v>36</v>
      </c>
      <c r="N1306" s="8">
        <v>45518</v>
      </c>
      <c r="O1306" s="8">
        <v>45930</v>
      </c>
      <c r="P1306" s="8">
        <v>45930</v>
      </c>
      <c r="Q1306" t="s">
        <v>37</v>
      </c>
      <c r="Y1306" t="s">
        <v>211</v>
      </c>
      <c r="Z1306" t="s">
        <v>211</v>
      </c>
      <c r="AC1306" t="s">
        <v>41</v>
      </c>
      <c r="AD1306" t="s">
        <v>42</v>
      </c>
    </row>
    <row r="1307" spans="3:30" x14ac:dyDescent="0.25">
      <c r="C1307" s="32" t="s">
        <v>43</v>
      </c>
      <c r="D1307" s="32" t="s">
        <v>749</v>
      </c>
      <c r="E1307" s="32" t="s">
        <v>2328</v>
      </c>
      <c r="F1307">
        <v>1350</v>
      </c>
      <c r="G1307" t="s">
        <v>2329</v>
      </c>
      <c r="H1307" t="s">
        <v>2330</v>
      </c>
      <c r="I1307" t="s">
        <v>2331</v>
      </c>
      <c r="K1307" t="s">
        <v>710</v>
      </c>
      <c r="L1307" t="s">
        <v>35</v>
      </c>
      <c r="M1307" t="s">
        <v>36</v>
      </c>
      <c r="N1307" s="8">
        <v>45744</v>
      </c>
      <c r="O1307" s="8">
        <v>45828</v>
      </c>
      <c r="P1307" s="8">
        <v>45828</v>
      </c>
      <c r="Q1307" t="s">
        <v>47</v>
      </c>
      <c r="R1307" t="s">
        <v>421</v>
      </c>
      <c r="U1307" t="s">
        <v>57</v>
      </c>
      <c r="W1307" t="s">
        <v>58</v>
      </c>
      <c r="Y1307" t="s">
        <v>57</v>
      </c>
      <c r="Z1307" t="s">
        <v>57</v>
      </c>
      <c r="AC1307" t="s">
        <v>41</v>
      </c>
      <c r="AD1307" t="s">
        <v>42</v>
      </c>
    </row>
    <row r="1308" spans="3:30" x14ac:dyDescent="0.25">
      <c r="C1308" s="32" t="s">
        <v>43</v>
      </c>
      <c r="D1308" s="32" t="s">
        <v>749</v>
      </c>
      <c r="E1308" s="32" t="s">
        <v>2328</v>
      </c>
      <c r="F1308">
        <v>275</v>
      </c>
      <c r="G1308" t="s">
        <v>2329</v>
      </c>
      <c r="H1308" t="s">
        <v>2330</v>
      </c>
      <c r="I1308" t="s">
        <v>2332</v>
      </c>
      <c r="K1308" t="s">
        <v>710</v>
      </c>
      <c r="L1308" t="s">
        <v>35</v>
      </c>
      <c r="M1308" t="s">
        <v>36</v>
      </c>
      <c r="N1308" s="8">
        <v>45744</v>
      </c>
      <c r="O1308" s="8">
        <v>45828</v>
      </c>
      <c r="P1308" s="8">
        <v>45828</v>
      </c>
      <c r="Q1308" t="s">
        <v>47</v>
      </c>
      <c r="X1308" t="s">
        <v>488</v>
      </c>
      <c r="Y1308" t="s">
        <v>57</v>
      </c>
      <c r="Z1308" t="s">
        <v>57</v>
      </c>
      <c r="AC1308" t="s">
        <v>41</v>
      </c>
      <c r="AD1308" t="s">
        <v>42</v>
      </c>
    </row>
    <row r="1309" spans="3:30" x14ac:dyDescent="0.25">
      <c r="C1309" s="32" t="s">
        <v>43</v>
      </c>
      <c r="D1309" s="32" t="s">
        <v>749</v>
      </c>
      <c r="E1309" s="32" t="s">
        <v>2328</v>
      </c>
      <c r="F1309">
        <v>275</v>
      </c>
      <c r="G1309" t="s">
        <v>2329</v>
      </c>
      <c r="H1309" t="s">
        <v>2330</v>
      </c>
      <c r="I1309" t="s">
        <v>2333</v>
      </c>
      <c r="K1309" t="s">
        <v>710</v>
      </c>
      <c r="L1309" t="s">
        <v>35</v>
      </c>
      <c r="M1309" t="s">
        <v>36</v>
      </c>
      <c r="N1309" s="8">
        <v>45744</v>
      </c>
      <c r="O1309" s="8">
        <v>45828</v>
      </c>
      <c r="P1309" s="8">
        <v>45828</v>
      </c>
      <c r="Q1309" t="s">
        <v>37</v>
      </c>
      <c r="X1309" t="s">
        <v>488</v>
      </c>
      <c r="Y1309" t="s">
        <v>57</v>
      </c>
      <c r="Z1309" t="s">
        <v>57</v>
      </c>
      <c r="AC1309" t="s">
        <v>41</v>
      </c>
      <c r="AD1309" t="s">
        <v>42</v>
      </c>
    </row>
    <row r="1310" spans="3:30" x14ac:dyDescent="0.25">
      <c r="C1310" s="32" t="s">
        <v>808</v>
      </c>
      <c r="D1310" s="32" t="s">
        <v>105</v>
      </c>
      <c r="E1310" s="32" t="s">
        <v>212</v>
      </c>
      <c r="F1310">
        <v>1350</v>
      </c>
      <c r="G1310" t="s">
        <v>2334</v>
      </c>
      <c r="H1310" t="s">
        <v>2335</v>
      </c>
      <c r="I1310" t="s">
        <v>2336</v>
      </c>
      <c r="K1310" t="s">
        <v>216</v>
      </c>
      <c r="L1310" t="s">
        <v>35</v>
      </c>
      <c r="M1310" t="s">
        <v>36</v>
      </c>
      <c r="N1310" s="8">
        <v>45740</v>
      </c>
      <c r="O1310" s="8">
        <v>45814</v>
      </c>
      <c r="P1310" s="8">
        <v>45814</v>
      </c>
      <c r="Q1310" t="s">
        <v>37</v>
      </c>
      <c r="R1310" t="s">
        <v>1648</v>
      </c>
      <c r="S1310" t="s">
        <v>2337</v>
      </c>
      <c r="T1310" t="s">
        <v>2338</v>
      </c>
      <c r="U1310" t="s">
        <v>40</v>
      </c>
      <c r="Y1310" t="s">
        <v>86</v>
      </c>
      <c r="Z1310" t="s">
        <v>86</v>
      </c>
      <c r="AC1310" t="s">
        <v>41</v>
      </c>
      <c r="AD1310" t="s">
        <v>42</v>
      </c>
    </row>
    <row r="1311" spans="3:30" x14ac:dyDescent="0.25">
      <c r="C1311" s="32" t="s">
        <v>808</v>
      </c>
      <c r="D1311" s="32" t="s">
        <v>105</v>
      </c>
      <c r="E1311" s="32" t="s">
        <v>212</v>
      </c>
      <c r="F1311">
        <v>710</v>
      </c>
      <c r="G1311" t="s">
        <v>2334</v>
      </c>
      <c r="H1311" t="s">
        <v>2335</v>
      </c>
      <c r="I1311" t="s">
        <v>2339</v>
      </c>
      <c r="K1311" t="s">
        <v>216</v>
      </c>
      <c r="L1311" t="s">
        <v>35</v>
      </c>
      <c r="M1311" t="s">
        <v>36</v>
      </c>
      <c r="N1311" s="8">
        <v>45740</v>
      </c>
      <c r="O1311" s="8">
        <v>45814</v>
      </c>
      <c r="P1311" s="8">
        <v>45814</v>
      </c>
      <c r="Q1311" t="s">
        <v>37</v>
      </c>
      <c r="Y1311" t="s">
        <v>86</v>
      </c>
      <c r="Z1311" t="s">
        <v>86</v>
      </c>
      <c r="AC1311" t="s">
        <v>41</v>
      </c>
      <c r="AD1311" t="s">
        <v>42</v>
      </c>
    </row>
    <row r="1312" spans="3:30" x14ac:dyDescent="0.25">
      <c r="C1312" s="32" t="s">
        <v>808</v>
      </c>
      <c r="D1312" s="32" t="s">
        <v>79</v>
      </c>
      <c r="F1312">
        <v>-2234.14</v>
      </c>
      <c r="G1312" t="s">
        <v>2340</v>
      </c>
      <c r="H1312" t="s">
        <v>2341</v>
      </c>
      <c r="I1312" t="s">
        <v>2342</v>
      </c>
      <c r="K1312" t="s">
        <v>194</v>
      </c>
      <c r="L1312" t="s">
        <v>35</v>
      </c>
      <c r="M1312" t="s">
        <v>36</v>
      </c>
      <c r="N1312" s="8">
        <v>45793</v>
      </c>
      <c r="O1312" s="8">
        <v>45814</v>
      </c>
      <c r="P1312" s="8">
        <v>45814</v>
      </c>
      <c r="Q1312" t="s">
        <v>64</v>
      </c>
      <c r="R1312" t="s">
        <v>2343</v>
      </c>
      <c r="X1312" t="s">
        <v>312</v>
      </c>
      <c r="Y1312" t="s">
        <v>86</v>
      </c>
      <c r="Z1312" t="s">
        <v>86</v>
      </c>
      <c r="AC1312" t="s">
        <v>64</v>
      </c>
      <c r="AD1312" t="s">
        <v>42</v>
      </c>
    </row>
    <row r="1313" spans="3:30" x14ac:dyDescent="0.25">
      <c r="C1313" s="32" t="s">
        <v>28</v>
      </c>
      <c r="D1313" s="32" t="s">
        <v>105</v>
      </c>
      <c r="E1313" s="32" t="s">
        <v>2344</v>
      </c>
      <c r="F1313">
        <v>0</v>
      </c>
      <c r="G1313" t="s">
        <v>2345</v>
      </c>
      <c r="H1313" t="s">
        <v>2346</v>
      </c>
      <c r="I1313" t="s">
        <v>2347</v>
      </c>
      <c r="J1313" t="s">
        <v>2348</v>
      </c>
      <c r="K1313" t="s">
        <v>557</v>
      </c>
      <c r="L1313" t="s">
        <v>35</v>
      </c>
      <c r="M1313" t="s">
        <v>276</v>
      </c>
      <c r="N1313" s="8">
        <v>45784</v>
      </c>
      <c r="O1313" s="8">
        <v>45869</v>
      </c>
      <c r="P1313" s="8"/>
      <c r="Q1313" t="s">
        <v>64</v>
      </c>
      <c r="W1313" t="s">
        <v>342</v>
      </c>
      <c r="Z1313" t="s">
        <v>1008</v>
      </c>
      <c r="AA1313" t="s">
        <v>1008</v>
      </c>
      <c r="AC1313" t="s">
        <v>64</v>
      </c>
      <c r="AD1313" t="s">
        <v>231</v>
      </c>
    </row>
    <row r="1314" spans="3:30" x14ac:dyDescent="0.25">
      <c r="F1314">
        <v>0</v>
      </c>
      <c r="G1314" t="s">
        <v>2345</v>
      </c>
      <c r="H1314" t="s">
        <v>2349</v>
      </c>
      <c r="I1314" t="s">
        <v>2350</v>
      </c>
      <c r="J1314" t="s">
        <v>2351</v>
      </c>
      <c r="K1314" t="s">
        <v>427</v>
      </c>
      <c r="L1314" t="s">
        <v>35</v>
      </c>
      <c r="M1314" t="s">
        <v>36</v>
      </c>
      <c r="N1314" s="8">
        <v>45792</v>
      </c>
      <c r="O1314" s="8">
        <v>45842</v>
      </c>
      <c r="P1314" s="8">
        <v>45842</v>
      </c>
      <c r="Q1314" t="s">
        <v>64</v>
      </c>
      <c r="U1314" t="s">
        <v>111</v>
      </c>
      <c r="W1314" t="s">
        <v>2352</v>
      </c>
      <c r="Y1314" t="s">
        <v>112</v>
      </c>
      <c r="Z1314" t="s">
        <v>112</v>
      </c>
      <c r="AA1314" t="s">
        <v>112</v>
      </c>
      <c r="AC1314" t="s">
        <v>64</v>
      </c>
      <c r="AD1314" t="s">
        <v>231</v>
      </c>
    </row>
    <row r="1315" spans="3:30" x14ac:dyDescent="0.25">
      <c r="C1315" s="32" t="s">
        <v>808</v>
      </c>
      <c r="D1315" s="32" t="s">
        <v>29</v>
      </c>
      <c r="E1315" s="32" t="s">
        <v>2045</v>
      </c>
      <c r="F1315">
        <v>1773</v>
      </c>
      <c r="G1315" t="s">
        <v>2353</v>
      </c>
      <c r="H1315" t="s">
        <v>2354</v>
      </c>
      <c r="I1315" t="s">
        <v>2355</v>
      </c>
      <c r="K1315" t="s">
        <v>216</v>
      </c>
      <c r="L1315" t="s">
        <v>55</v>
      </c>
      <c r="M1315" t="s">
        <v>36</v>
      </c>
      <c r="N1315" s="8">
        <v>45722</v>
      </c>
      <c r="O1315" s="8">
        <v>45800</v>
      </c>
      <c r="P1315" s="8">
        <v>45800</v>
      </c>
      <c r="Q1315" t="s">
        <v>47</v>
      </c>
      <c r="U1315" t="s">
        <v>39</v>
      </c>
      <c r="W1315" t="s">
        <v>460</v>
      </c>
      <c r="X1315" t="s">
        <v>1401</v>
      </c>
      <c r="Y1315" t="s">
        <v>489</v>
      </c>
      <c r="Z1315" t="s">
        <v>489</v>
      </c>
      <c r="AC1315" t="s">
        <v>41</v>
      </c>
      <c r="AD1315" t="s">
        <v>42</v>
      </c>
    </row>
    <row r="1316" spans="3:30" x14ac:dyDescent="0.25">
      <c r="C1316" s="32" t="s">
        <v>104</v>
      </c>
      <c r="D1316" s="32" t="s">
        <v>105</v>
      </c>
      <c r="E1316" s="32" t="s">
        <v>50</v>
      </c>
      <c r="F1316">
        <v>845</v>
      </c>
      <c r="G1316" t="s">
        <v>2356</v>
      </c>
      <c r="H1316" t="s">
        <v>2357</v>
      </c>
      <c r="I1316" t="s">
        <v>2358</v>
      </c>
      <c r="K1316" t="s">
        <v>54</v>
      </c>
      <c r="L1316" t="s">
        <v>55</v>
      </c>
      <c r="M1316" t="s">
        <v>36</v>
      </c>
      <c r="N1316" s="8">
        <v>45693</v>
      </c>
      <c r="O1316" s="8">
        <v>45828</v>
      </c>
      <c r="P1316" s="8">
        <v>45828</v>
      </c>
      <c r="Q1316" t="s">
        <v>37</v>
      </c>
      <c r="R1316" t="s">
        <v>2359</v>
      </c>
      <c r="S1316" t="s">
        <v>2360</v>
      </c>
      <c r="T1316" t="s">
        <v>2360</v>
      </c>
      <c r="U1316" t="s">
        <v>87</v>
      </c>
      <c r="X1316" t="s">
        <v>731</v>
      </c>
      <c r="Y1316" t="s">
        <v>57</v>
      </c>
      <c r="Z1316" t="s">
        <v>57</v>
      </c>
      <c r="AC1316" t="s">
        <v>41</v>
      </c>
      <c r="AD1316" t="s">
        <v>42</v>
      </c>
    </row>
    <row r="1317" spans="3:30" x14ac:dyDescent="0.25">
      <c r="C1317" s="32" t="s">
        <v>28</v>
      </c>
      <c r="D1317" s="32" t="s">
        <v>79</v>
      </c>
      <c r="E1317" s="32" t="s">
        <v>50</v>
      </c>
      <c r="F1317">
        <v>845</v>
      </c>
      <c r="G1317" t="s">
        <v>2356</v>
      </c>
      <c r="H1317" t="s">
        <v>2361</v>
      </c>
      <c r="I1317" t="s">
        <v>2362</v>
      </c>
      <c r="K1317" t="s">
        <v>54</v>
      </c>
      <c r="L1317" t="s">
        <v>55</v>
      </c>
      <c r="M1317" t="s">
        <v>36</v>
      </c>
      <c r="N1317" s="8">
        <v>45758</v>
      </c>
      <c r="O1317" s="8">
        <v>45875</v>
      </c>
      <c r="P1317" s="8">
        <v>45875</v>
      </c>
      <c r="Q1317" t="s">
        <v>47</v>
      </c>
      <c r="U1317" t="s">
        <v>477</v>
      </c>
      <c r="Y1317" t="s">
        <v>1984</v>
      </c>
      <c r="Z1317" t="s">
        <v>1984</v>
      </c>
      <c r="AC1317" t="s">
        <v>41</v>
      </c>
      <c r="AD1317" t="s">
        <v>42</v>
      </c>
    </row>
    <row r="1318" spans="3:30" x14ac:dyDescent="0.25">
      <c r="C1318" s="32" t="s">
        <v>198</v>
      </c>
      <c r="D1318" s="32" t="s">
        <v>232</v>
      </c>
      <c r="E1318" s="32" t="s">
        <v>2363</v>
      </c>
      <c r="F1318">
        <v>3125</v>
      </c>
      <c r="G1318" t="s">
        <v>2356</v>
      </c>
      <c r="H1318" t="s">
        <v>2364</v>
      </c>
      <c r="I1318" t="s">
        <v>2365</v>
      </c>
      <c r="K1318" t="s">
        <v>54</v>
      </c>
      <c r="L1318" t="s">
        <v>55</v>
      </c>
      <c r="M1318" t="s">
        <v>36</v>
      </c>
      <c r="N1318" s="8">
        <v>45715</v>
      </c>
      <c r="O1318" s="8">
        <v>46022</v>
      </c>
      <c r="P1318" s="8">
        <v>46022</v>
      </c>
      <c r="Q1318" t="s">
        <v>37</v>
      </c>
      <c r="R1318" t="s">
        <v>1007</v>
      </c>
      <c r="Y1318" t="s">
        <v>872</v>
      </c>
      <c r="Z1318" t="s">
        <v>872</v>
      </c>
      <c r="AC1318" t="s">
        <v>41</v>
      </c>
      <c r="AD1318" t="s">
        <v>42</v>
      </c>
    </row>
    <row r="1319" spans="3:30" x14ac:dyDescent="0.25">
      <c r="C1319" s="32" t="s">
        <v>28</v>
      </c>
      <c r="D1319" s="32" t="s">
        <v>49</v>
      </c>
      <c r="E1319" s="32" t="s">
        <v>50</v>
      </c>
      <c r="F1319">
        <v>845</v>
      </c>
      <c r="G1319" t="s">
        <v>2356</v>
      </c>
      <c r="H1319" t="s">
        <v>2366</v>
      </c>
      <c r="I1319" t="s">
        <v>2367</v>
      </c>
      <c r="K1319" t="s">
        <v>54</v>
      </c>
      <c r="L1319" t="s">
        <v>55</v>
      </c>
      <c r="M1319" t="s">
        <v>36</v>
      </c>
      <c r="N1319" s="8">
        <v>45740</v>
      </c>
      <c r="O1319" s="8">
        <v>45819</v>
      </c>
      <c r="P1319" s="8">
        <v>45819</v>
      </c>
      <c r="Q1319" t="s">
        <v>47</v>
      </c>
      <c r="R1319" t="s">
        <v>953</v>
      </c>
      <c r="U1319" t="s">
        <v>86</v>
      </c>
      <c r="W1319" t="s">
        <v>370</v>
      </c>
      <c r="Y1319" t="s">
        <v>1944</v>
      </c>
      <c r="Z1319" t="s">
        <v>1944</v>
      </c>
      <c r="AC1319" t="s">
        <v>41</v>
      </c>
      <c r="AD1319" t="s">
        <v>42</v>
      </c>
    </row>
    <row r="1320" spans="3:30" x14ac:dyDescent="0.25">
      <c r="C1320" s="32" t="s">
        <v>198</v>
      </c>
      <c r="D1320" s="32" t="s">
        <v>232</v>
      </c>
      <c r="E1320" s="32" t="s">
        <v>2368</v>
      </c>
      <c r="F1320">
        <v>7237.5</v>
      </c>
      <c r="G1320" t="s">
        <v>2356</v>
      </c>
      <c r="H1320" t="s">
        <v>2369</v>
      </c>
      <c r="I1320" t="s">
        <v>2370</v>
      </c>
      <c r="K1320" t="s">
        <v>54</v>
      </c>
      <c r="L1320" t="s">
        <v>55</v>
      </c>
      <c r="M1320" t="s">
        <v>36</v>
      </c>
      <c r="N1320" s="8">
        <v>45744</v>
      </c>
      <c r="O1320" s="8">
        <v>46022</v>
      </c>
      <c r="P1320" s="8">
        <v>46022</v>
      </c>
      <c r="Q1320" t="s">
        <v>127</v>
      </c>
      <c r="X1320" t="s">
        <v>521</v>
      </c>
      <c r="Y1320" t="s">
        <v>872</v>
      </c>
      <c r="Z1320" t="s">
        <v>872</v>
      </c>
      <c r="AC1320" t="s">
        <v>41</v>
      </c>
      <c r="AD1320" t="s">
        <v>42</v>
      </c>
    </row>
    <row r="1321" spans="3:30" x14ac:dyDescent="0.25">
      <c r="C1321" s="32" t="s">
        <v>198</v>
      </c>
      <c r="D1321" s="32" t="s">
        <v>232</v>
      </c>
      <c r="E1321" s="32" t="s">
        <v>2368</v>
      </c>
      <c r="F1321">
        <v>7237.5</v>
      </c>
      <c r="G1321" t="s">
        <v>2356</v>
      </c>
      <c r="H1321" t="s">
        <v>2369</v>
      </c>
      <c r="I1321" t="s">
        <v>2371</v>
      </c>
      <c r="K1321" t="s">
        <v>54</v>
      </c>
      <c r="L1321" t="s">
        <v>55</v>
      </c>
      <c r="M1321" t="s">
        <v>36</v>
      </c>
      <c r="N1321" s="8">
        <v>45744</v>
      </c>
      <c r="O1321" s="8">
        <v>46022</v>
      </c>
      <c r="P1321" s="8">
        <v>46022</v>
      </c>
      <c r="Q1321" t="s">
        <v>127</v>
      </c>
      <c r="X1321" t="s">
        <v>521</v>
      </c>
      <c r="Y1321" t="s">
        <v>872</v>
      </c>
      <c r="Z1321" t="s">
        <v>872</v>
      </c>
      <c r="AC1321" t="s">
        <v>41</v>
      </c>
      <c r="AD1321" t="s">
        <v>42</v>
      </c>
    </row>
    <row r="1322" spans="3:30" x14ac:dyDescent="0.25">
      <c r="C1322" s="32" t="s">
        <v>198</v>
      </c>
      <c r="D1322" s="32" t="s">
        <v>232</v>
      </c>
      <c r="E1322" s="32" t="s">
        <v>2368</v>
      </c>
      <c r="F1322">
        <v>2325</v>
      </c>
      <c r="G1322" t="s">
        <v>2356</v>
      </c>
      <c r="H1322" t="s">
        <v>2369</v>
      </c>
      <c r="I1322" t="s">
        <v>2372</v>
      </c>
      <c r="K1322" t="s">
        <v>54</v>
      </c>
      <c r="L1322" t="s">
        <v>55</v>
      </c>
      <c r="M1322" t="s">
        <v>36</v>
      </c>
      <c r="N1322" s="8">
        <v>45744</v>
      </c>
      <c r="O1322" s="8">
        <v>46022</v>
      </c>
      <c r="P1322" s="8">
        <v>46022</v>
      </c>
      <c r="Q1322" t="s">
        <v>127</v>
      </c>
      <c r="X1322" t="s">
        <v>521</v>
      </c>
      <c r="Y1322" t="s">
        <v>872</v>
      </c>
      <c r="Z1322" t="s">
        <v>872</v>
      </c>
      <c r="AC1322" t="s">
        <v>41</v>
      </c>
      <c r="AD1322" t="s">
        <v>42</v>
      </c>
    </row>
    <row r="1323" spans="3:30" x14ac:dyDescent="0.25">
      <c r="C1323" s="32" t="s">
        <v>198</v>
      </c>
      <c r="D1323" s="32" t="s">
        <v>232</v>
      </c>
      <c r="E1323" s="32" t="s">
        <v>2368</v>
      </c>
      <c r="F1323">
        <v>7650</v>
      </c>
      <c r="G1323" t="s">
        <v>2356</v>
      </c>
      <c r="H1323" t="s">
        <v>2369</v>
      </c>
      <c r="I1323" t="s">
        <v>2373</v>
      </c>
      <c r="K1323" t="s">
        <v>54</v>
      </c>
      <c r="L1323" t="s">
        <v>55</v>
      </c>
      <c r="M1323" t="s">
        <v>36</v>
      </c>
      <c r="N1323" s="8">
        <v>45744</v>
      </c>
      <c r="O1323" s="8">
        <v>46022</v>
      </c>
      <c r="P1323" s="8">
        <v>46022</v>
      </c>
      <c r="Q1323" t="s">
        <v>127</v>
      </c>
      <c r="X1323" t="s">
        <v>521</v>
      </c>
      <c r="Y1323" t="s">
        <v>872</v>
      </c>
      <c r="Z1323" t="s">
        <v>872</v>
      </c>
      <c r="AC1323" t="s">
        <v>41</v>
      </c>
      <c r="AD1323" t="s">
        <v>42</v>
      </c>
    </row>
    <row r="1324" spans="3:30" x14ac:dyDescent="0.25">
      <c r="C1324" s="32" t="s">
        <v>198</v>
      </c>
      <c r="D1324" s="32" t="s">
        <v>232</v>
      </c>
      <c r="E1324" s="32" t="s">
        <v>2368</v>
      </c>
      <c r="F1324">
        <v>7650</v>
      </c>
      <c r="G1324" t="s">
        <v>2356</v>
      </c>
      <c r="H1324" t="s">
        <v>2369</v>
      </c>
      <c r="I1324" t="s">
        <v>2374</v>
      </c>
      <c r="K1324" t="s">
        <v>54</v>
      </c>
      <c r="L1324" t="s">
        <v>55</v>
      </c>
      <c r="M1324" t="s">
        <v>36</v>
      </c>
      <c r="N1324" s="8">
        <v>45744</v>
      </c>
      <c r="O1324" s="8">
        <v>46022</v>
      </c>
      <c r="P1324" s="8">
        <v>46022</v>
      </c>
      <c r="Q1324" t="s">
        <v>127</v>
      </c>
      <c r="X1324" t="s">
        <v>521</v>
      </c>
      <c r="Y1324" t="s">
        <v>872</v>
      </c>
      <c r="Z1324" t="s">
        <v>872</v>
      </c>
      <c r="AC1324" t="s">
        <v>41</v>
      </c>
      <c r="AD1324" t="s">
        <v>42</v>
      </c>
    </row>
    <row r="1325" spans="3:30" x14ac:dyDescent="0.25">
      <c r="C1325" s="32" t="s">
        <v>198</v>
      </c>
      <c r="D1325" s="32" t="s">
        <v>232</v>
      </c>
      <c r="E1325" s="32" t="s">
        <v>2368</v>
      </c>
      <c r="F1325">
        <v>3150</v>
      </c>
      <c r="G1325" t="s">
        <v>2356</v>
      </c>
      <c r="H1325" t="s">
        <v>2369</v>
      </c>
      <c r="I1325" t="s">
        <v>2375</v>
      </c>
      <c r="K1325" t="s">
        <v>54</v>
      </c>
      <c r="L1325" t="s">
        <v>55</v>
      </c>
      <c r="M1325" t="s">
        <v>36</v>
      </c>
      <c r="N1325" s="8">
        <v>45744</v>
      </c>
      <c r="O1325" s="8">
        <v>46022</v>
      </c>
      <c r="P1325" s="8">
        <v>46022</v>
      </c>
      <c r="Q1325" t="s">
        <v>127</v>
      </c>
      <c r="X1325" t="s">
        <v>521</v>
      </c>
      <c r="Y1325" t="s">
        <v>872</v>
      </c>
      <c r="Z1325" t="s">
        <v>872</v>
      </c>
      <c r="AC1325" t="s">
        <v>41</v>
      </c>
      <c r="AD1325" t="s">
        <v>42</v>
      </c>
    </row>
    <row r="1326" spans="3:30" x14ac:dyDescent="0.25">
      <c r="C1326" s="32" t="s">
        <v>198</v>
      </c>
      <c r="D1326" s="32" t="s">
        <v>232</v>
      </c>
      <c r="E1326" s="32" t="s">
        <v>2368</v>
      </c>
      <c r="F1326">
        <v>1589.75</v>
      </c>
      <c r="G1326" t="s">
        <v>2356</v>
      </c>
      <c r="H1326" t="s">
        <v>2369</v>
      </c>
      <c r="I1326" t="s">
        <v>2376</v>
      </c>
      <c r="K1326" t="s">
        <v>54</v>
      </c>
      <c r="L1326" t="s">
        <v>55</v>
      </c>
      <c r="M1326" t="s">
        <v>36</v>
      </c>
      <c r="N1326" s="8">
        <v>45744</v>
      </c>
      <c r="O1326" s="8">
        <v>46022</v>
      </c>
      <c r="P1326" s="8">
        <v>46022</v>
      </c>
      <c r="Q1326" t="s">
        <v>127</v>
      </c>
      <c r="X1326" t="s">
        <v>521</v>
      </c>
      <c r="Y1326" t="s">
        <v>872</v>
      </c>
      <c r="Z1326" t="s">
        <v>872</v>
      </c>
      <c r="AC1326" t="s">
        <v>41</v>
      </c>
      <c r="AD1326" t="s">
        <v>42</v>
      </c>
    </row>
    <row r="1327" spans="3:30" x14ac:dyDescent="0.25">
      <c r="C1327" s="32" t="s">
        <v>198</v>
      </c>
      <c r="D1327" s="32" t="s">
        <v>232</v>
      </c>
      <c r="E1327" s="32" t="s">
        <v>2368</v>
      </c>
      <c r="F1327">
        <v>1589.75</v>
      </c>
      <c r="G1327" t="s">
        <v>2356</v>
      </c>
      <c r="H1327" t="s">
        <v>2369</v>
      </c>
      <c r="I1327" t="s">
        <v>2377</v>
      </c>
      <c r="K1327" t="s">
        <v>54</v>
      </c>
      <c r="L1327" t="s">
        <v>55</v>
      </c>
      <c r="M1327" t="s">
        <v>36</v>
      </c>
      <c r="N1327" s="8">
        <v>45744</v>
      </c>
      <c r="O1327" s="8">
        <v>46022</v>
      </c>
      <c r="P1327" s="8">
        <v>46022</v>
      </c>
      <c r="Q1327" t="s">
        <v>127</v>
      </c>
      <c r="X1327" t="s">
        <v>521</v>
      </c>
      <c r="Y1327" t="s">
        <v>872</v>
      </c>
      <c r="Z1327" t="s">
        <v>872</v>
      </c>
      <c r="AC1327" t="s">
        <v>41</v>
      </c>
      <c r="AD1327" t="s">
        <v>42</v>
      </c>
    </row>
    <row r="1328" spans="3:30" x14ac:dyDescent="0.25">
      <c r="C1328" s="32" t="s">
        <v>43</v>
      </c>
      <c r="D1328" s="32" t="s">
        <v>749</v>
      </c>
      <c r="E1328" s="32" t="s">
        <v>2378</v>
      </c>
      <c r="F1328">
        <v>0</v>
      </c>
      <c r="G1328" t="s">
        <v>2356</v>
      </c>
      <c r="H1328" t="s">
        <v>2379</v>
      </c>
      <c r="I1328" t="s">
        <v>2380</v>
      </c>
      <c r="K1328" t="s">
        <v>84</v>
      </c>
      <c r="L1328" t="s">
        <v>55</v>
      </c>
      <c r="M1328" t="s">
        <v>36</v>
      </c>
      <c r="N1328" s="8">
        <v>45730</v>
      </c>
      <c r="O1328" s="8">
        <v>45821</v>
      </c>
      <c r="P1328" s="8">
        <v>45821</v>
      </c>
      <c r="Q1328" t="s">
        <v>64</v>
      </c>
      <c r="R1328" t="s">
        <v>1049</v>
      </c>
      <c r="S1328" t="s">
        <v>2381</v>
      </c>
      <c r="T1328" t="s">
        <v>2382</v>
      </c>
      <c r="U1328" t="s">
        <v>85</v>
      </c>
      <c r="W1328" t="s">
        <v>2383</v>
      </c>
      <c r="Y1328" t="s">
        <v>87</v>
      </c>
      <c r="Z1328" t="s">
        <v>87</v>
      </c>
      <c r="AC1328" t="s">
        <v>64</v>
      </c>
      <c r="AD1328" t="s">
        <v>42</v>
      </c>
    </row>
    <row r="1329" spans="3:30" x14ac:dyDescent="0.25">
      <c r="C1329" s="32" t="s">
        <v>43</v>
      </c>
      <c r="D1329" s="32" t="s">
        <v>749</v>
      </c>
      <c r="E1329" s="32" t="s">
        <v>2378</v>
      </c>
      <c r="F1329">
        <v>3125</v>
      </c>
      <c r="G1329" t="s">
        <v>2356</v>
      </c>
      <c r="H1329" t="s">
        <v>2379</v>
      </c>
      <c r="I1329" t="s">
        <v>2384</v>
      </c>
      <c r="K1329" t="s">
        <v>84</v>
      </c>
      <c r="L1329" t="s">
        <v>55</v>
      </c>
      <c r="M1329" t="s">
        <v>36</v>
      </c>
      <c r="N1329" s="8">
        <v>45730</v>
      </c>
      <c r="O1329" s="8">
        <v>45821</v>
      </c>
      <c r="P1329" s="8">
        <v>45821</v>
      </c>
      <c r="Q1329" t="s">
        <v>127</v>
      </c>
      <c r="R1329" t="s">
        <v>38</v>
      </c>
      <c r="S1329" t="s">
        <v>2385</v>
      </c>
      <c r="T1329" t="s">
        <v>2386</v>
      </c>
      <c r="U1329" t="s">
        <v>86</v>
      </c>
      <c r="X1329" t="s">
        <v>421</v>
      </c>
      <c r="Y1329" t="s">
        <v>87</v>
      </c>
      <c r="Z1329" t="s">
        <v>87</v>
      </c>
      <c r="AC1329" t="s">
        <v>41</v>
      </c>
      <c r="AD1329" t="s">
        <v>42</v>
      </c>
    </row>
    <row r="1330" spans="3:30" x14ac:dyDescent="0.25">
      <c r="C1330" s="32" t="s">
        <v>795</v>
      </c>
      <c r="D1330" s="32" t="s">
        <v>232</v>
      </c>
      <c r="E1330" s="32" t="s">
        <v>50</v>
      </c>
      <c r="F1330">
        <v>845</v>
      </c>
      <c r="G1330" t="s">
        <v>2356</v>
      </c>
      <c r="H1330" t="s">
        <v>2387</v>
      </c>
      <c r="I1330" t="s">
        <v>2388</v>
      </c>
      <c r="K1330" t="s">
        <v>54</v>
      </c>
      <c r="L1330" t="s">
        <v>55</v>
      </c>
      <c r="M1330" t="s">
        <v>36</v>
      </c>
      <c r="N1330" s="8">
        <v>45741</v>
      </c>
      <c r="O1330" s="8">
        <v>45849</v>
      </c>
      <c r="P1330" s="8">
        <v>45849</v>
      </c>
      <c r="Q1330" t="s">
        <v>127</v>
      </c>
      <c r="R1330" t="s">
        <v>195</v>
      </c>
      <c r="S1330" t="s">
        <v>2389</v>
      </c>
      <c r="T1330" t="s">
        <v>2390</v>
      </c>
      <c r="U1330" t="s">
        <v>112</v>
      </c>
      <c r="W1330" t="s">
        <v>255</v>
      </c>
      <c r="Y1330" t="s">
        <v>255</v>
      </c>
      <c r="Z1330" t="s">
        <v>255</v>
      </c>
      <c r="AC1330" t="s">
        <v>41</v>
      </c>
      <c r="AD1330" t="s">
        <v>42</v>
      </c>
    </row>
    <row r="1331" spans="3:30" x14ac:dyDescent="0.25">
      <c r="C1331" s="32" t="s">
        <v>28</v>
      </c>
      <c r="D1331" s="32" t="s">
        <v>49</v>
      </c>
      <c r="E1331" s="32" t="s">
        <v>50</v>
      </c>
      <c r="F1331">
        <v>845</v>
      </c>
      <c r="G1331" t="s">
        <v>2356</v>
      </c>
      <c r="H1331" t="s">
        <v>2391</v>
      </c>
      <c r="I1331" t="s">
        <v>2392</v>
      </c>
      <c r="K1331" t="s">
        <v>54</v>
      </c>
      <c r="L1331" t="s">
        <v>55</v>
      </c>
      <c r="M1331" t="s">
        <v>36</v>
      </c>
      <c r="N1331" s="8">
        <v>45741</v>
      </c>
      <c r="O1331" s="8">
        <v>45828</v>
      </c>
      <c r="P1331" s="8">
        <v>45828</v>
      </c>
      <c r="Q1331" t="s">
        <v>47</v>
      </c>
      <c r="R1331" t="s">
        <v>195</v>
      </c>
      <c r="U1331" t="s">
        <v>87</v>
      </c>
      <c r="W1331" t="s">
        <v>58</v>
      </c>
      <c r="X1331" t="s">
        <v>260</v>
      </c>
      <c r="Y1331" t="s">
        <v>57</v>
      </c>
      <c r="Z1331" t="s">
        <v>57</v>
      </c>
      <c r="AC1331" t="s">
        <v>41</v>
      </c>
      <c r="AD1331" t="s">
        <v>42</v>
      </c>
    </row>
    <row r="1332" spans="3:30" x14ac:dyDescent="0.25">
      <c r="C1332" s="32" t="s">
        <v>28</v>
      </c>
      <c r="D1332" s="32" t="s">
        <v>79</v>
      </c>
      <c r="E1332" s="32" t="s">
        <v>2393</v>
      </c>
      <c r="F1332">
        <v>845</v>
      </c>
      <c r="G1332" t="s">
        <v>2356</v>
      </c>
      <c r="H1332" t="s">
        <v>2394</v>
      </c>
      <c r="I1332" t="s">
        <v>2395</v>
      </c>
      <c r="K1332" t="s">
        <v>84</v>
      </c>
      <c r="L1332" t="s">
        <v>55</v>
      </c>
      <c r="M1332" t="s">
        <v>36</v>
      </c>
      <c r="N1332" s="8">
        <v>45750</v>
      </c>
      <c r="O1332" s="8">
        <v>45835</v>
      </c>
      <c r="P1332" s="8">
        <v>45835</v>
      </c>
      <c r="Q1332" t="s">
        <v>47</v>
      </c>
      <c r="Y1332" t="s">
        <v>111</v>
      </c>
      <c r="Z1332" t="s">
        <v>111</v>
      </c>
      <c r="AC1332" t="s">
        <v>41</v>
      </c>
      <c r="AD1332" t="s">
        <v>42</v>
      </c>
    </row>
    <row r="1333" spans="3:30" x14ac:dyDescent="0.25">
      <c r="C1333" s="32" t="s">
        <v>28</v>
      </c>
      <c r="D1333" s="32" t="s">
        <v>79</v>
      </c>
      <c r="E1333" s="32" t="s">
        <v>2393</v>
      </c>
      <c r="F1333">
        <v>290</v>
      </c>
      <c r="G1333" t="s">
        <v>2356</v>
      </c>
      <c r="H1333" t="s">
        <v>2394</v>
      </c>
      <c r="I1333" t="s">
        <v>2396</v>
      </c>
      <c r="K1333" t="s">
        <v>84</v>
      </c>
      <c r="L1333" t="s">
        <v>55</v>
      </c>
      <c r="M1333" t="s">
        <v>36</v>
      </c>
      <c r="N1333" s="8">
        <v>45750</v>
      </c>
      <c r="O1333" s="8"/>
      <c r="P1333" s="8"/>
      <c r="Q1333" t="s">
        <v>47</v>
      </c>
      <c r="AC1333" t="s">
        <v>41</v>
      </c>
      <c r="AD1333" t="s">
        <v>42</v>
      </c>
    </row>
    <row r="1334" spans="3:30" x14ac:dyDescent="0.25">
      <c r="C1334" s="32" t="s">
        <v>28</v>
      </c>
      <c r="D1334" s="32" t="s">
        <v>79</v>
      </c>
      <c r="E1334" s="32" t="s">
        <v>2393</v>
      </c>
      <c r="F1334">
        <v>290</v>
      </c>
      <c r="G1334" t="s">
        <v>2356</v>
      </c>
      <c r="H1334" t="s">
        <v>2394</v>
      </c>
      <c r="I1334" t="s">
        <v>2397</v>
      </c>
      <c r="K1334" t="s">
        <v>84</v>
      </c>
      <c r="L1334" t="s">
        <v>55</v>
      </c>
      <c r="M1334" t="s">
        <v>36</v>
      </c>
      <c r="N1334" s="8">
        <v>45750</v>
      </c>
      <c r="O1334" s="8"/>
      <c r="P1334" s="8"/>
      <c r="Q1334" t="s">
        <v>37</v>
      </c>
      <c r="AC1334" t="s">
        <v>41</v>
      </c>
      <c r="AD1334" t="s">
        <v>42</v>
      </c>
    </row>
    <row r="1335" spans="3:30" x14ac:dyDescent="0.25">
      <c r="C1335" s="32" t="s">
        <v>28</v>
      </c>
      <c r="D1335" s="32" t="s">
        <v>79</v>
      </c>
      <c r="E1335" s="32" t="s">
        <v>50</v>
      </c>
      <c r="F1335">
        <v>845</v>
      </c>
      <c r="G1335" t="s">
        <v>2356</v>
      </c>
      <c r="H1335" t="s">
        <v>2398</v>
      </c>
      <c r="I1335" t="s">
        <v>2399</v>
      </c>
      <c r="K1335" t="s">
        <v>54</v>
      </c>
      <c r="L1335" t="s">
        <v>55</v>
      </c>
      <c r="M1335" t="s">
        <v>36</v>
      </c>
      <c r="N1335" s="8">
        <v>45758</v>
      </c>
      <c r="O1335" s="8">
        <v>45838</v>
      </c>
      <c r="P1335" s="8">
        <v>45838</v>
      </c>
      <c r="Q1335" t="s">
        <v>47</v>
      </c>
      <c r="R1335" t="s">
        <v>953</v>
      </c>
      <c r="U1335" t="s">
        <v>58</v>
      </c>
      <c r="X1335" t="s">
        <v>260</v>
      </c>
      <c r="Y1335" t="s">
        <v>391</v>
      </c>
      <c r="Z1335" t="s">
        <v>391</v>
      </c>
      <c r="AC1335" t="s">
        <v>41</v>
      </c>
      <c r="AD1335" t="s">
        <v>42</v>
      </c>
    </row>
    <row r="1336" spans="3:30" x14ac:dyDescent="0.25">
      <c r="F1336">
        <v>350</v>
      </c>
      <c r="G1336" t="s">
        <v>2356</v>
      </c>
      <c r="H1336" t="s">
        <v>2400</v>
      </c>
      <c r="I1336" t="s">
        <v>2401</v>
      </c>
      <c r="K1336" t="s">
        <v>84</v>
      </c>
      <c r="L1336" t="s">
        <v>55</v>
      </c>
      <c r="M1336" t="s">
        <v>36</v>
      </c>
      <c r="N1336" s="8">
        <v>45789</v>
      </c>
      <c r="O1336" s="8"/>
      <c r="P1336" s="8"/>
      <c r="Q1336" t="s">
        <v>47</v>
      </c>
      <c r="AC1336" t="s">
        <v>41</v>
      </c>
      <c r="AD1336" t="s">
        <v>42</v>
      </c>
    </row>
    <row r="1337" spans="3:30" x14ac:dyDescent="0.25">
      <c r="C1337" s="32" t="s">
        <v>795</v>
      </c>
      <c r="D1337" s="32" t="s">
        <v>105</v>
      </c>
      <c r="E1337" s="32" t="s">
        <v>50</v>
      </c>
      <c r="F1337">
        <v>845</v>
      </c>
      <c r="G1337" t="s">
        <v>2356</v>
      </c>
      <c r="H1337" t="s">
        <v>2402</v>
      </c>
      <c r="I1337" t="s">
        <v>2403</v>
      </c>
      <c r="K1337" t="s">
        <v>54</v>
      </c>
      <c r="L1337" t="s">
        <v>55</v>
      </c>
      <c r="M1337" t="s">
        <v>36</v>
      </c>
      <c r="N1337" s="8">
        <v>45796</v>
      </c>
      <c r="O1337" s="8">
        <v>45835</v>
      </c>
      <c r="P1337" s="8">
        <v>45835</v>
      </c>
      <c r="Q1337" t="s">
        <v>37</v>
      </c>
      <c r="R1337" t="s">
        <v>398</v>
      </c>
      <c r="S1337" t="s">
        <v>2404</v>
      </c>
      <c r="U1337" t="s">
        <v>57</v>
      </c>
      <c r="Y1337" t="s">
        <v>111</v>
      </c>
      <c r="Z1337" t="s">
        <v>111</v>
      </c>
      <c r="AC1337" t="s">
        <v>41</v>
      </c>
      <c r="AD1337" t="s">
        <v>42</v>
      </c>
    </row>
    <row r="1338" spans="3:30" x14ac:dyDescent="0.25">
      <c r="F1338">
        <v>720</v>
      </c>
      <c r="G1338" t="s">
        <v>2356</v>
      </c>
      <c r="H1338" t="s">
        <v>2405</v>
      </c>
      <c r="I1338" t="s">
        <v>2406</v>
      </c>
      <c r="K1338" t="s">
        <v>2407</v>
      </c>
      <c r="L1338" t="s">
        <v>55</v>
      </c>
      <c r="M1338" t="s">
        <v>36</v>
      </c>
      <c r="N1338" s="8">
        <v>44971</v>
      </c>
      <c r="O1338" s="8"/>
      <c r="P1338" s="8"/>
      <c r="Q1338" t="s">
        <v>64</v>
      </c>
    </row>
    <row r="1339" spans="3:30" x14ac:dyDescent="0.25">
      <c r="F1339">
        <v>925</v>
      </c>
      <c r="G1339" t="s">
        <v>2356</v>
      </c>
      <c r="H1339" t="s">
        <v>2408</v>
      </c>
      <c r="I1339" t="s">
        <v>2409</v>
      </c>
      <c r="K1339" t="s">
        <v>2407</v>
      </c>
      <c r="L1339" t="s">
        <v>55</v>
      </c>
      <c r="M1339" t="s">
        <v>36</v>
      </c>
      <c r="N1339" s="8">
        <v>45030</v>
      </c>
      <c r="O1339" s="8"/>
      <c r="P1339" s="8"/>
      <c r="Q1339" t="s">
        <v>64</v>
      </c>
    </row>
    <row r="1340" spans="3:30" x14ac:dyDescent="0.25">
      <c r="F1340">
        <v>845</v>
      </c>
      <c r="G1340" t="s">
        <v>2356</v>
      </c>
      <c r="H1340" t="s">
        <v>2408</v>
      </c>
      <c r="I1340" t="s">
        <v>2410</v>
      </c>
      <c r="K1340" t="s">
        <v>2407</v>
      </c>
      <c r="L1340" t="s">
        <v>55</v>
      </c>
      <c r="M1340" t="s">
        <v>36</v>
      </c>
      <c r="N1340" s="8">
        <v>45030</v>
      </c>
      <c r="O1340" s="8"/>
      <c r="P1340" s="8"/>
      <c r="Q1340" t="s">
        <v>64</v>
      </c>
    </row>
    <row r="1341" spans="3:30" x14ac:dyDescent="0.25">
      <c r="F1341">
        <v>845</v>
      </c>
      <c r="G1341" t="s">
        <v>2356</v>
      </c>
      <c r="H1341" t="s">
        <v>2408</v>
      </c>
      <c r="I1341" t="s">
        <v>2411</v>
      </c>
      <c r="K1341" t="s">
        <v>2407</v>
      </c>
      <c r="L1341" t="s">
        <v>55</v>
      </c>
      <c r="M1341" t="s">
        <v>36</v>
      </c>
      <c r="N1341" s="8">
        <v>45030</v>
      </c>
      <c r="O1341" s="8"/>
      <c r="P1341" s="8"/>
      <c r="Q1341" t="s">
        <v>64</v>
      </c>
    </row>
    <row r="1342" spans="3:30" x14ac:dyDescent="0.25">
      <c r="F1342">
        <v>920</v>
      </c>
      <c r="G1342" t="s">
        <v>2356</v>
      </c>
      <c r="H1342" t="s">
        <v>2408</v>
      </c>
      <c r="I1342" t="s">
        <v>2412</v>
      </c>
      <c r="K1342" t="s">
        <v>2407</v>
      </c>
      <c r="L1342" t="s">
        <v>55</v>
      </c>
      <c r="M1342" t="s">
        <v>36</v>
      </c>
      <c r="N1342" s="8">
        <v>45030</v>
      </c>
      <c r="O1342" s="8"/>
      <c r="P1342" s="8"/>
      <c r="Q1342" t="s">
        <v>64</v>
      </c>
    </row>
    <row r="1343" spans="3:30" x14ac:dyDescent="0.25">
      <c r="F1343">
        <v>845</v>
      </c>
      <c r="G1343" t="s">
        <v>2356</v>
      </c>
      <c r="H1343" t="s">
        <v>2408</v>
      </c>
      <c r="I1343" t="s">
        <v>2413</v>
      </c>
      <c r="K1343" t="s">
        <v>2407</v>
      </c>
      <c r="L1343" t="s">
        <v>55</v>
      </c>
      <c r="M1343" t="s">
        <v>36</v>
      </c>
      <c r="N1343" s="8">
        <v>45030</v>
      </c>
      <c r="O1343" s="8"/>
      <c r="P1343" s="8"/>
      <c r="Q1343" t="s">
        <v>64</v>
      </c>
    </row>
    <row r="1344" spans="3:30" x14ac:dyDescent="0.25">
      <c r="F1344">
        <v>845</v>
      </c>
      <c r="G1344" t="s">
        <v>2356</v>
      </c>
      <c r="H1344" t="s">
        <v>2408</v>
      </c>
      <c r="I1344" t="s">
        <v>2414</v>
      </c>
      <c r="K1344" t="s">
        <v>2407</v>
      </c>
      <c r="L1344" t="s">
        <v>55</v>
      </c>
      <c r="M1344" t="s">
        <v>36</v>
      </c>
      <c r="N1344" s="8">
        <v>45030</v>
      </c>
      <c r="O1344" s="8"/>
      <c r="P1344" s="8"/>
      <c r="Q1344" t="s">
        <v>64</v>
      </c>
    </row>
    <row r="1345" spans="3:30" x14ac:dyDescent="0.25">
      <c r="F1345">
        <v>845</v>
      </c>
      <c r="G1345" t="s">
        <v>2356</v>
      </c>
      <c r="H1345" t="s">
        <v>2415</v>
      </c>
      <c r="I1345" t="s">
        <v>2416</v>
      </c>
      <c r="K1345" t="s">
        <v>2407</v>
      </c>
      <c r="L1345" t="s">
        <v>55</v>
      </c>
      <c r="M1345" t="s">
        <v>36</v>
      </c>
      <c r="N1345" s="8">
        <v>45201</v>
      </c>
      <c r="O1345" s="8"/>
      <c r="P1345" s="8"/>
      <c r="Q1345" t="s">
        <v>64</v>
      </c>
    </row>
    <row r="1346" spans="3:30" x14ac:dyDescent="0.25">
      <c r="C1346" s="32" t="s">
        <v>28</v>
      </c>
      <c r="D1346" s="32" t="s">
        <v>79</v>
      </c>
      <c r="E1346" s="32" t="s">
        <v>2417</v>
      </c>
      <c r="F1346">
        <v>450</v>
      </c>
      <c r="G1346" t="s">
        <v>2418</v>
      </c>
      <c r="H1346" t="s">
        <v>2419</v>
      </c>
      <c r="I1346" t="s">
        <v>2420</v>
      </c>
      <c r="K1346" t="s">
        <v>427</v>
      </c>
      <c r="L1346" t="s">
        <v>55</v>
      </c>
      <c r="M1346" t="s">
        <v>36</v>
      </c>
      <c r="N1346" s="8">
        <v>45554</v>
      </c>
      <c r="O1346" s="8">
        <v>46022</v>
      </c>
      <c r="P1346" s="8">
        <v>46022</v>
      </c>
      <c r="Q1346" t="s">
        <v>47</v>
      </c>
      <c r="R1346" t="s">
        <v>2312</v>
      </c>
      <c r="Y1346" t="s">
        <v>872</v>
      </c>
      <c r="Z1346" t="s">
        <v>872</v>
      </c>
      <c r="AC1346" t="s">
        <v>41</v>
      </c>
      <c r="AD1346" t="s">
        <v>42</v>
      </c>
    </row>
    <row r="1347" spans="3:30" x14ac:dyDescent="0.25">
      <c r="C1347" s="32" t="s">
        <v>198</v>
      </c>
      <c r="D1347" s="32" t="s">
        <v>79</v>
      </c>
      <c r="E1347" s="32" t="s">
        <v>2417</v>
      </c>
      <c r="F1347">
        <v>325</v>
      </c>
      <c r="G1347" t="s">
        <v>2418</v>
      </c>
      <c r="H1347" t="s">
        <v>2419</v>
      </c>
      <c r="I1347" t="s">
        <v>2421</v>
      </c>
      <c r="K1347" t="s">
        <v>427</v>
      </c>
      <c r="L1347" t="s">
        <v>55</v>
      </c>
      <c r="M1347" t="s">
        <v>36</v>
      </c>
      <c r="N1347" s="8">
        <v>45554</v>
      </c>
      <c r="O1347" s="8">
        <v>46022</v>
      </c>
      <c r="P1347" s="8">
        <v>46022</v>
      </c>
      <c r="Q1347" t="s">
        <v>37</v>
      </c>
      <c r="Y1347" t="s">
        <v>872</v>
      </c>
      <c r="Z1347" t="s">
        <v>872</v>
      </c>
      <c r="AC1347" t="s">
        <v>41</v>
      </c>
      <c r="AD1347" t="s">
        <v>42</v>
      </c>
    </row>
    <row r="1348" spans="3:30" x14ac:dyDescent="0.25">
      <c r="F1348">
        <v>9693</v>
      </c>
      <c r="G1348" t="s">
        <v>2422</v>
      </c>
      <c r="H1348" t="s">
        <v>2423</v>
      </c>
      <c r="I1348" t="s">
        <v>2424</v>
      </c>
      <c r="K1348" t="s">
        <v>2425</v>
      </c>
      <c r="L1348" t="s">
        <v>55</v>
      </c>
      <c r="M1348" t="s">
        <v>36</v>
      </c>
      <c r="N1348" s="8">
        <v>44965</v>
      </c>
      <c r="O1348" s="8"/>
      <c r="P1348" s="8"/>
      <c r="Q1348" t="s">
        <v>64</v>
      </c>
    </row>
    <row r="1349" spans="3:30" x14ac:dyDescent="0.25">
      <c r="F1349">
        <v>1907.4</v>
      </c>
      <c r="G1349" t="s">
        <v>2422</v>
      </c>
      <c r="H1349" t="s">
        <v>2423</v>
      </c>
      <c r="I1349" t="s">
        <v>2426</v>
      </c>
      <c r="K1349" t="s">
        <v>2425</v>
      </c>
      <c r="L1349" t="s">
        <v>55</v>
      </c>
      <c r="M1349" t="s">
        <v>36</v>
      </c>
      <c r="N1349" s="8">
        <v>44965</v>
      </c>
      <c r="O1349" s="8"/>
      <c r="P1349" s="8"/>
      <c r="Q1349" t="s">
        <v>127</v>
      </c>
    </row>
    <row r="1350" spans="3:30" x14ac:dyDescent="0.25">
      <c r="C1350" s="32" t="s">
        <v>198</v>
      </c>
      <c r="D1350" s="32" t="s">
        <v>72</v>
      </c>
      <c r="E1350" s="32" t="s">
        <v>2427</v>
      </c>
      <c r="F1350">
        <v>3079</v>
      </c>
      <c r="G1350" t="s">
        <v>2428</v>
      </c>
      <c r="H1350" t="s">
        <v>2429</v>
      </c>
      <c r="I1350" t="s">
        <v>2430</v>
      </c>
      <c r="J1350" t="s">
        <v>2431</v>
      </c>
      <c r="K1350" t="s">
        <v>229</v>
      </c>
      <c r="L1350" t="s">
        <v>35</v>
      </c>
      <c r="M1350" t="s">
        <v>276</v>
      </c>
      <c r="N1350" s="8">
        <v>45763</v>
      </c>
      <c r="O1350" s="8"/>
      <c r="P1350" s="8"/>
      <c r="Q1350" t="s">
        <v>47</v>
      </c>
      <c r="W1350" t="s">
        <v>2432</v>
      </c>
      <c r="AC1350" t="s">
        <v>41</v>
      </c>
      <c r="AD1350" t="s">
        <v>231</v>
      </c>
    </row>
    <row r="1351" spans="3:30" x14ac:dyDescent="0.25">
      <c r="C1351" s="32" t="s">
        <v>198</v>
      </c>
      <c r="D1351" s="32" t="s">
        <v>72</v>
      </c>
      <c r="E1351" s="32" t="s">
        <v>2427</v>
      </c>
      <c r="F1351">
        <v>3079</v>
      </c>
      <c r="G1351" t="s">
        <v>2428</v>
      </c>
      <c r="H1351" t="s">
        <v>2429</v>
      </c>
      <c r="I1351" t="s">
        <v>2433</v>
      </c>
      <c r="J1351" t="s">
        <v>2434</v>
      </c>
      <c r="K1351" t="s">
        <v>229</v>
      </c>
      <c r="L1351" t="s">
        <v>35</v>
      </c>
      <c r="M1351" t="s">
        <v>276</v>
      </c>
      <c r="N1351" s="8">
        <v>45763</v>
      </c>
      <c r="O1351" s="8"/>
      <c r="P1351" s="8"/>
      <c r="Q1351" t="s">
        <v>47</v>
      </c>
      <c r="W1351" t="s">
        <v>2432</v>
      </c>
      <c r="AC1351" t="s">
        <v>41</v>
      </c>
      <c r="AD1351" t="s">
        <v>231</v>
      </c>
    </row>
    <row r="1352" spans="3:30" x14ac:dyDescent="0.25">
      <c r="C1352" s="32" t="s">
        <v>198</v>
      </c>
      <c r="D1352" s="32" t="s">
        <v>232</v>
      </c>
      <c r="E1352" s="32" t="s">
        <v>1192</v>
      </c>
      <c r="F1352">
        <v>8500</v>
      </c>
      <c r="G1352" t="s">
        <v>2435</v>
      </c>
      <c r="H1352" t="s">
        <v>2436</v>
      </c>
      <c r="I1352" t="s">
        <v>2437</v>
      </c>
      <c r="K1352" t="s">
        <v>427</v>
      </c>
      <c r="L1352" t="s">
        <v>55</v>
      </c>
      <c r="M1352" t="s">
        <v>36</v>
      </c>
      <c r="N1352" s="8">
        <v>45722</v>
      </c>
      <c r="O1352" s="8">
        <v>46022</v>
      </c>
      <c r="P1352" s="8">
        <v>46022</v>
      </c>
      <c r="Q1352" t="s">
        <v>37</v>
      </c>
      <c r="Y1352" t="s">
        <v>872</v>
      </c>
      <c r="Z1352" t="s">
        <v>872</v>
      </c>
      <c r="AC1352" t="s">
        <v>41</v>
      </c>
      <c r="AD1352" t="s">
        <v>42</v>
      </c>
    </row>
    <row r="1353" spans="3:30" x14ac:dyDescent="0.25">
      <c r="C1353" s="32" t="s">
        <v>198</v>
      </c>
      <c r="D1353" s="32" t="s">
        <v>232</v>
      </c>
      <c r="E1353" s="32" t="s">
        <v>1192</v>
      </c>
      <c r="F1353">
        <v>8500</v>
      </c>
      <c r="G1353" t="s">
        <v>2435</v>
      </c>
      <c r="H1353" t="s">
        <v>2436</v>
      </c>
      <c r="I1353" t="s">
        <v>2438</v>
      </c>
      <c r="K1353" t="s">
        <v>427</v>
      </c>
      <c r="L1353" t="s">
        <v>55</v>
      </c>
      <c r="M1353" t="s">
        <v>36</v>
      </c>
      <c r="N1353" s="8">
        <v>45722</v>
      </c>
      <c r="O1353" s="8">
        <v>46022</v>
      </c>
      <c r="P1353" s="8">
        <v>46022</v>
      </c>
      <c r="Q1353" t="s">
        <v>47</v>
      </c>
      <c r="R1353" t="s">
        <v>205</v>
      </c>
      <c r="T1353" t="s">
        <v>2439</v>
      </c>
      <c r="W1353" t="s">
        <v>398</v>
      </c>
      <c r="Y1353" t="s">
        <v>872</v>
      </c>
      <c r="Z1353" t="s">
        <v>872</v>
      </c>
      <c r="AC1353" t="s">
        <v>41</v>
      </c>
      <c r="AD1353" t="s">
        <v>42</v>
      </c>
    </row>
    <row r="1354" spans="3:30" x14ac:dyDescent="0.25">
      <c r="C1354" s="32" t="s">
        <v>43</v>
      </c>
      <c r="D1354" s="32" t="s">
        <v>105</v>
      </c>
      <c r="E1354" s="32" t="s">
        <v>50</v>
      </c>
      <c r="F1354">
        <v>4125</v>
      </c>
      <c r="G1354" t="s">
        <v>2435</v>
      </c>
      <c r="H1354" t="s">
        <v>2440</v>
      </c>
      <c r="I1354" t="s">
        <v>2441</v>
      </c>
      <c r="K1354" t="s">
        <v>54</v>
      </c>
      <c r="L1354" t="s">
        <v>55</v>
      </c>
      <c r="M1354" t="s">
        <v>36</v>
      </c>
      <c r="N1354" s="8">
        <v>45798</v>
      </c>
      <c r="O1354" s="8">
        <v>45805</v>
      </c>
      <c r="P1354" s="8">
        <v>45805</v>
      </c>
      <c r="Q1354" t="s">
        <v>64</v>
      </c>
      <c r="Y1354" t="s">
        <v>241</v>
      </c>
      <c r="Z1354" t="s">
        <v>241</v>
      </c>
      <c r="AC1354" t="s">
        <v>64</v>
      </c>
      <c r="AD1354" t="s">
        <v>42</v>
      </c>
    </row>
    <row r="1355" spans="3:30" x14ac:dyDescent="0.25">
      <c r="C1355" s="32" t="s">
        <v>104</v>
      </c>
      <c r="D1355" s="32" t="s">
        <v>105</v>
      </c>
      <c r="E1355" s="32" t="s">
        <v>2442</v>
      </c>
      <c r="F1355">
        <v>1625</v>
      </c>
      <c r="G1355" t="s">
        <v>2435</v>
      </c>
      <c r="H1355" t="s">
        <v>2443</v>
      </c>
      <c r="I1355" t="s">
        <v>2444</v>
      </c>
      <c r="K1355" t="s">
        <v>473</v>
      </c>
      <c r="L1355" t="s">
        <v>55</v>
      </c>
      <c r="M1355" t="s">
        <v>36</v>
      </c>
      <c r="N1355" s="8">
        <v>45776</v>
      </c>
      <c r="O1355" s="8">
        <v>45828</v>
      </c>
      <c r="P1355" s="8">
        <v>45828</v>
      </c>
      <c r="Q1355" t="s">
        <v>37</v>
      </c>
      <c r="R1355" t="s">
        <v>217</v>
      </c>
      <c r="S1355" t="s">
        <v>2445</v>
      </c>
      <c r="T1355" t="s">
        <v>2445</v>
      </c>
      <c r="U1355" t="s">
        <v>87</v>
      </c>
      <c r="W1355" t="s">
        <v>57</v>
      </c>
      <c r="X1355" t="s">
        <v>341</v>
      </c>
      <c r="Y1355" t="s">
        <v>57</v>
      </c>
      <c r="Z1355" t="s">
        <v>57</v>
      </c>
      <c r="AC1355" t="s">
        <v>41</v>
      </c>
      <c r="AD1355" t="s">
        <v>42</v>
      </c>
    </row>
    <row r="1356" spans="3:30" x14ac:dyDescent="0.25">
      <c r="F1356">
        <v>845</v>
      </c>
      <c r="G1356" t="s">
        <v>2435</v>
      </c>
      <c r="H1356" t="s">
        <v>2446</v>
      </c>
      <c r="I1356" t="s">
        <v>2447</v>
      </c>
      <c r="K1356" t="s">
        <v>54</v>
      </c>
      <c r="L1356" t="s">
        <v>55</v>
      </c>
      <c r="M1356" t="s">
        <v>36</v>
      </c>
      <c r="N1356" s="8">
        <v>45799</v>
      </c>
      <c r="O1356" s="8"/>
      <c r="P1356" s="8"/>
      <c r="Q1356" t="s">
        <v>37</v>
      </c>
      <c r="R1356" t="s">
        <v>871</v>
      </c>
      <c r="AC1356" t="s">
        <v>41</v>
      </c>
      <c r="AD1356" t="s">
        <v>42</v>
      </c>
    </row>
    <row r="1357" spans="3:30" x14ac:dyDescent="0.25">
      <c r="C1357" s="32" t="s">
        <v>318</v>
      </c>
      <c r="D1357" s="32" t="s">
        <v>318</v>
      </c>
      <c r="F1357">
        <v>1990</v>
      </c>
      <c r="G1357" t="s">
        <v>2448</v>
      </c>
      <c r="H1357" t="s">
        <v>2449</v>
      </c>
      <c r="I1357" t="s">
        <v>2450</v>
      </c>
      <c r="J1357" t="s">
        <v>2451</v>
      </c>
      <c r="K1357" t="s">
        <v>267</v>
      </c>
      <c r="L1357" t="s">
        <v>55</v>
      </c>
      <c r="M1357" t="s">
        <v>36</v>
      </c>
      <c r="N1357" s="8">
        <v>45750</v>
      </c>
      <c r="O1357" s="8">
        <v>45814</v>
      </c>
      <c r="P1357" s="8">
        <v>45807</v>
      </c>
      <c r="Q1357" t="s">
        <v>127</v>
      </c>
      <c r="U1357" t="s">
        <v>40</v>
      </c>
      <c r="W1357" t="s">
        <v>60</v>
      </c>
      <c r="Y1357" t="s">
        <v>40</v>
      </c>
      <c r="Z1357" t="s">
        <v>86</v>
      </c>
      <c r="AA1357" t="s">
        <v>86</v>
      </c>
      <c r="AC1357" t="s">
        <v>41</v>
      </c>
      <c r="AD1357" t="s">
        <v>231</v>
      </c>
    </row>
    <row r="1358" spans="3:30" x14ac:dyDescent="0.25">
      <c r="F1358">
        <v>4000</v>
      </c>
      <c r="G1358" t="s">
        <v>2448</v>
      </c>
      <c r="H1358" t="s">
        <v>2452</v>
      </c>
      <c r="I1358" t="s">
        <v>2453</v>
      </c>
      <c r="J1358" t="s">
        <v>2454</v>
      </c>
      <c r="K1358" t="s">
        <v>427</v>
      </c>
      <c r="L1358" t="s">
        <v>55</v>
      </c>
      <c r="M1358" t="s">
        <v>276</v>
      </c>
      <c r="N1358" s="8">
        <v>45786</v>
      </c>
      <c r="O1358" s="8"/>
      <c r="P1358" s="8"/>
      <c r="Q1358" t="s">
        <v>127</v>
      </c>
      <c r="W1358" t="s">
        <v>1008</v>
      </c>
      <c r="AC1358" t="s">
        <v>41</v>
      </c>
      <c r="AD1358" t="s">
        <v>231</v>
      </c>
    </row>
    <row r="1359" spans="3:30" x14ac:dyDescent="0.25">
      <c r="C1359" s="32" t="s">
        <v>198</v>
      </c>
      <c r="D1359" s="32" t="s">
        <v>232</v>
      </c>
      <c r="E1359" s="32" t="s">
        <v>1192</v>
      </c>
      <c r="F1359">
        <v>9588</v>
      </c>
      <c r="G1359" t="s">
        <v>2455</v>
      </c>
      <c r="H1359" t="s">
        <v>2456</v>
      </c>
      <c r="I1359" t="s">
        <v>2457</v>
      </c>
      <c r="J1359" t="s">
        <v>2458</v>
      </c>
      <c r="K1359" t="s">
        <v>427</v>
      </c>
      <c r="L1359" t="s">
        <v>35</v>
      </c>
      <c r="M1359" t="s">
        <v>276</v>
      </c>
      <c r="N1359" s="8">
        <v>45727</v>
      </c>
      <c r="O1359" s="8">
        <v>45898</v>
      </c>
      <c r="P1359" s="8"/>
      <c r="Q1359" t="s">
        <v>47</v>
      </c>
      <c r="W1359" t="s">
        <v>1099</v>
      </c>
      <c r="Z1359" t="s">
        <v>128</v>
      </c>
      <c r="AA1359" t="s">
        <v>128</v>
      </c>
      <c r="AC1359" t="s">
        <v>41</v>
      </c>
      <c r="AD1359" t="s">
        <v>231</v>
      </c>
    </row>
    <row r="1360" spans="3:30" x14ac:dyDescent="0.25">
      <c r="C1360" s="32" t="s">
        <v>198</v>
      </c>
      <c r="D1360" s="32" t="s">
        <v>232</v>
      </c>
      <c r="E1360" s="32" t="s">
        <v>1192</v>
      </c>
      <c r="F1360">
        <v>9762</v>
      </c>
      <c r="G1360" t="s">
        <v>2455</v>
      </c>
      <c r="H1360" t="s">
        <v>2456</v>
      </c>
      <c r="I1360" t="s">
        <v>2459</v>
      </c>
      <c r="J1360" t="s">
        <v>2460</v>
      </c>
      <c r="K1360" t="s">
        <v>427</v>
      </c>
      <c r="L1360" t="s">
        <v>35</v>
      </c>
      <c r="M1360" t="s">
        <v>276</v>
      </c>
      <c r="N1360" s="8">
        <v>45727</v>
      </c>
      <c r="O1360" s="8">
        <v>45898</v>
      </c>
      <c r="P1360" s="8"/>
      <c r="Q1360" t="s">
        <v>47</v>
      </c>
      <c r="W1360" t="s">
        <v>1099</v>
      </c>
      <c r="Z1360" t="s">
        <v>128</v>
      </c>
      <c r="AA1360" t="s">
        <v>128</v>
      </c>
      <c r="AC1360" t="s">
        <v>41</v>
      </c>
      <c r="AD1360" t="s">
        <v>231</v>
      </c>
    </row>
    <row r="1361" spans="3:30" x14ac:dyDescent="0.25">
      <c r="C1361" s="32" t="s">
        <v>104</v>
      </c>
      <c r="D1361" s="32" t="s">
        <v>105</v>
      </c>
      <c r="E1361" s="32" t="s">
        <v>50</v>
      </c>
      <c r="F1361">
        <v>1450</v>
      </c>
      <c r="G1361" t="s">
        <v>2461</v>
      </c>
      <c r="H1361" t="s">
        <v>2462</v>
      </c>
      <c r="I1361" t="s">
        <v>2463</v>
      </c>
      <c r="K1361" t="s">
        <v>737</v>
      </c>
      <c r="L1361" t="s">
        <v>35</v>
      </c>
      <c r="M1361" t="s">
        <v>36</v>
      </c>
      <c r="N1361" s="8">
        <v>45728</v>
      </c>
      <c r="O1361" s="8">
        <v>45814</v>
      </c>
      <c r="P1361" s="8">
        <v>45814</v>
      </c>
      <c r="Q1361" t="s">
        <v>127</v>
      </c>
      <c r="R1361" t="s">
        <v>1320</v>
      </c>
      <c r="S1361" t="s">
        <v>2464</v>
      </c>
      <c r="T1361" t="s">
        <v>2465</v>
      </c>
      <c r="U1361" t="s">
        <v>40</v>
      </c>
      <c r="W1361" t="s">
        <v>86</v>
      </c>
      <c r="X1361" t="s">
        <v>341</v>
      </c>
      <c r="Y1361" t="s">
        <v>86</v>
      </c>
      <c r="Z1361" t="s">
        <v>86</v>
      </c>
      <c r="AC1361" t="s">
        <v>41</v>
      </c>
      <c r="AD1361" t="s">
        <v>42</v>
      </c>
    </row>
    <row r="1362" spans="3:30" x14ac:dyDescent="0.25">
      <c r="C1362" s="32" t="s">
        <v>104</v>
      </c>
      <c r="D1362" s="32" t="s">
        <v>105</v>
      </c>
      <c r="E1362" s="32" t="s">
        <v>50</v>
      </c>
      <c r="F1362">
        <v>425</v>
      </c>
      <c r="G1362" t="s">
        <v>2461</v>
      </c>
      <c r="H1362" t="s">
        <v>2462</v>
      </c>
      <c r="I1362" t="s">
        <v>2466</v>
      </c>
      <c r="K1362" t="s">
        <v>737</v>
      </c>
      <c r="L1362" t="s">
        <v>35</v>
      </c>
      <c r="M1362" t="s">
        <v>36</v>
      </c>
      <c r="N1362" s="8">
        <v>45728</v>
      </c>
      <c r="O1362" s="8">
        <v>45814</v>
      </c>
      <c r="P1362" s="8">
        <v>45814</v>
      </c>
      <c r="Q1362" t="s">
        <v>47</v>
      </c>
      <c r="W1362" t="s">
        <v>86</v>
      </c>
      <c r="Y1362" t="s">
        <v>86</v>
      </c>
      <c r="Z1362" t="s">
        <v>86</v>
      </c>
      <c r="AC1362" t="s">
        <v>41</v>
      </c>
      <c r="AD1362" t="s">
        <v>42</v>
      </c>
    </row>
    <row r="1363" spans="3:30" x14ac:dyDescent="0.25">
      <c r="C1363" s="32" t="s">
        <v>104</v>
      </c>
      <c r="D1363" s="32" t="s">
        <v>105</v>
      </c>
      <c r="E1363" s="32" t="s">
        <v>50</v>
      </c>
      <c r="F1363">
        <v>2300</v>
      </c>
      <c r="G1363" t="s">
        <v>2461</v>
      </c>
      <c r="H1363" t="s">
        <v>2462</v>
      </c>
      <c r="I1363" t="s">
        <v>2467</v>
      </c>
      <c r="K1363" t="s">
        <v>737</v>
      </c>
      <c r="L1363" t="s">
        <v>35</v>
      </c>
      <c r="M1363" t="s">
        <v>36</v>
      </c>
      <c r="N1363" s="8">
        <v>45728</v>
      </c>
      <c r="O1363" s="8">
        <v>45814</v>
      </c>
      <c r="P1363" s="8">
        <v>45814</v>
      </c>
      <c r="Q1363" t="s">
        <v>127</v>
      </c>
      <c r="R1363" t="s">
        <v>1320</v>
      </c>
      <c r="S1363" t="s">
        <v>2468</v>
      </c>
      <c r="T1363" t="s">
        <v>2469</v>
      </c>
      <c r="W1363" t="s">
        <v>399</v>
      </c>
      <c r="X1363" t="s">
        <v>1080</v>
      </c>
      <c r="Y1363" t="s">
        <v>86</v>
      </c>
      <c r="Z1363" t="s">
        <v>86</v>
      </c>
      <c r="AC1363" t="s">
        <v>41</v>
      </c>
      <c r="AD1363" t="s">
        <v>42</v>
      </c>
    </row>
    <row r="1364" spans="3:30" x14ac:dyDescent="0.25">
      <c r="C1364" s="32" t="s">
        <v>104</v>
      </c>
      <c r="D1364" s="32" t="s">
        <v>105</v>
      </c>
      <c r="E1364" s="32" t="s">
        <v>50</v>
      </c>
      <c r="F1364">
        <v>425</v>
      </c>
      <c r="G1364" t="s">
        <v>2461</v>
      </c>
      <c r="H1364" t="s">
        <v>2462</v>
      </c>
      <c r="I1364" t="s">
        <v>2470</v>
      </c>
      <c r="K1364" t="s">
        <v>737</v>
      </c>
      <c r="L1364" t="s">
        <v>35</v>
      </c>
      <c r="M1364" t="s">
        <v>36</v>
      </c>
      <c r="N1364" s="8">
        <v>45728</v>
      </c>
      <c r="O1364" s="8">
        <v>45814</v>
      </c>
      <c r="P1364" s="8">
        <v>45814</v>
      </c>
      <c r="Q1364" t="s">
        <v>37</v>
      </c>
      <c r="Y1364" t="s">
        <v>86</v>
      </c>
      <c r="Z1364" t="s">
        <v>86</v>
      </c>
      <c r="AC1364" t="s">
        <v>41</v>
      </c>
      <c r="AD1364" t="s">
        <v>42</v>
      </c>
    </row>
    <row r="1365" spans="3:30" x14ac:dyDescent="0.25">
      <c r="C1365" s="32" t="s">
        <v>104</v>
      </c>
      <c r="D1365" s="32" t="s">
        <v>105</v>
      </c>
      <c r="E1365" s="32" t="s">
        <v>50</v>
      </c>
      <c r="F1365">
        <v>750</v>
      </c>
      <c r="G1365" t="s">
        <v>2461</v>
      </c>
      <c r="H1365" t="s">
        <v>2471</v>
      </c>
      <c r="I1365" t="s">
        <v>2472</v>
      </c>
      <c r="K1365" t="s">
        <v>737</v>
      </c>
      <c r="L1365" t="s">
        <v>35</v>
      </c>
      <c r="M1365" t="s">
        <v>36</v>
      </c>
      <c r="N1365" s="8">
        <v>45736</v>
      </c>
      <c r="O1365" s="8">
        <v>45919</v>
      </c>
      <c r="P1365" s="8">
        <v>45919</v>
      </c>
      <c r="Q1365" t="s">
        <v>127</v>
      </c>
      <c r="R1365" t="s">
        <v>1421</v>
      </c>
      <c r="W1365" t="s">
        <v>2473</v>
      </c>
      <c r="Y1365" t="s">
        <v>1130</v>
      </c>
      <c r="Z1365" t="s">
        <v>1130</v>
      </c>
      <c r="AC1365" t="s">
        <v>41</v>
      </c>
      <c r="AD1365" t="s">
        <v>42</v>
      </c>
    </row>
    <row r="1366" spans="3:30" x14ac:dyDescent="0.25">
      <c r="C1366" s="32" t="s">
        <v>104</v>
      </c>
      <c r="D1366" s="32" t="s">
        <v>105</v>
      </c>
      <c r="E1366" s="32" t="s">
        <v>50</v>
      </c>
      <c r="F1366">
        <v>162.5</v>
      </c>
      <c r="G1366" t="s">
        <v>2461</v>
      </c>
      <c r="H1366" t="s">
        <v>2471</v>
      </c>
      <c r="I1366" t="s">
        <v>2474</v>
      </c>
      <c r="K1366" t="s">
        <v>737</v>
      </c>
      <c r="L1366" t="s">
        <v>35</v>
      </c>
      <c r="M1366" t="s">
        <v>36</v>
      </c>
      <c r="N1366" s="8">
        <v>45736</v>
      </c>
      <c r="O1366" s="8">
        <v>45919</v>
      </c>
      <c r="P1366" s="8">
        <v>45919</v>
      </c>
      <c r="Q1366" t="s">
        <v>47</v>
      </c>
      <c r="R1366" t="s">
        <v>1421</v>
      </c>
      <c r="Y1366" t="s">
        <v>1130</v>
      </c>
      <c r="Z1366" t="s">
        <v>1130</v>
      </c>
      <c r="AC1366" t="s">
        <v>41</v>
      </c>
      <c r="AD1366" t="s">
        <v>42</v>
      </c>
    </row>
    <row r="1367" spans="3:30" x14ac:dyDescent="0.25">
      <c r="C1367" s="32" t="s">
        <v>104</v>
      </c>
      <c r="D1367" s="32" t="s">
        <v>105</v>
      </c>
      <c r="E1367" s="32" t="s">
        <v>50</v>
      </c>
      <c r="F1367">
        <v>162.5</v>
      </c>
      <c r="G1367" t="s">
        <v>2461</v>
      </c>
      <c r="H1367" t="s">
        <v>2471</v>
      </c>
      <c r="I1367" t="s">
        <v>2475</v>
      </c>
      <c r="K1367" t="s">
        <v>737</v>
      </c>
      <c r="L1367" t="s">
        <v>35</v>
      </c>
      <c r="M1367" t="s">
        <v>36</v>
      </c>
      <c r="N1367" s="8">
        <v>45736</v>
      </c>
      <c r="O1367" s="8">
        <v>45919</v>
      </c>
      <c r="P1367" s="8">
        <v>45919</v>
      </c>
      <c r="Q1367" t="s">
        <v>37</v>
      </c>
      <c r="Y1367" t="s">
        <v>1130</v>
      </c>
      <c r="Z1367" t="s">
        <v>1130</v>
      </c>
      <c r="AC1367" t="s">
        <v>41</v>
      </c>
      <c r="AD1367" t="s">
        <v>42</v>
      </c>
    </row>
    <row r="1368" spans="3:30" x14ac:dyDescent="0.25">
      <c r="C1368" s="32" t="s">
        <v>198</v>
      </c>
      <c r="D1368" s="32" t="s">
        <v>638</v>
      </c>
      <c r="E1368" s="32" t="s">
        <v>2476</v>
      </c>
      <c r="F1368">
        <v>3850</v>
      </c>
      <c r="G1368" t="s">
        <v>2461</v>
      </c>
      <c r="H1368" t="s">
        <v>2477</v>
      </c>
      <c r="I1368" t="s">
        <v>2478</v>
      </c>
      <c r="K1368" t="s">
        <v>285</v>
      </c>
      <c r="L1368" t="s">
        <v>35</v>
      </c>
      <c r="M1368" t="s">
        <v>36</v>
      </c>
      <c r="N1368" s="8">
        <v>45751</v>
      </c>
      <c r="O1368" s="8"/>
      <c r="P1368" s="8"/>
      <c r="Q1368" t="s">
        <v>47</v>
      </c>
      <c r="R1368" t="s">
        <v>953</v>
      </c>
      <c r="W1368" t="s">
        <v>86</v>
      </c>
      <c r="AC1368" t="s">
        <v>41</v>
      </c>
      <c r="AD1368" t="s">
        <v>42</v>
      </c>
    </row>
    <row r="1369" spans="3:30" x14ac:dyDescent="0.25">
      <c r="C1369" s="32" t="s">
        <v>104</v>
      </c>
      <c r="D1369" s="32" t="s">
        <v>638</v>
      </c>
      <c r="E1369" s="32" t="s">
        <v>2479</v>
      </c>
      <c r="F1369">
        <v>3850</v>
      </c>
      <c r="G1369" t="s">
        <v>2461</v>
      </c>
      <c r="H1369" t="s">
        <v>2477</v>
      </c>
      <c r="I1369" t="s">
        <v>2480</v>
      </c>
      <c r="K1369" t="s">
        <v>285</v>
      </c>
      <c r="L1369" t="s">
        <v>35</v>
      </c>
      <c r="M1369" t="s">
        <v>36</v>
      </c>
      <c r="N1369" s="8">
        <v>45751</v>
      </c>
      <c r="O1369" s="8"/>
      <c r="P1369" s="8"/>
      <c r="Q1369" t="s">
        <v>47</v>
      </c>
      <c r="R1369" t="s">
        <v>953</v>
      </c>
      <c r="W1369" t="s">
        <v>40</v>
      </c>
      <c r="AC1369" t="s">
        <v>41</v>
      </c>
      <c r="AD1369" t="s">
        <v>42</v>
      </c>
    </row>
    <row r="1370" spans="3:30" x14ac:dyDescent="0.25">
      <c r="C1370" s="32" t="s">
        <v>104</v>
      </c>
      <c r="D1370" s="32" t="s">
        <v>638</v>
      </c>
      <c r="E1370" s="32" t="s">
        <v>2479</v>
      </c>
      <c r="F1370">
        <v>537.5</v>
      </c>
      <c r="G1370" t="s">
        <v>2461</v>
      </c>
      <c r="H1370" t="s">
        <v>2477</v>
      </c>
      <c r="I1370" t="s">
        <v>2481</v>
      </c>
      <c r="K1370" t="s">
        <v>285</v>
      </c>
      <c r="L1370" t="s">
        <v>35</v>
      </c>
      <c r="M1370" t="s">
        <v>36</v>
      </c>
      <c r="N1370" s="8">
        <v>45751</v>
      </c>
      <c r="O1370" s="8"/>
      <c r="P1370" s="8"/>
      <c r="Q1370" t="s">
        <v>47</v>
      </c>
      <c r="R1370" t="s">
        <v>953</v>
      </c>
      <c r="W1370" t="s">
        <v>489</v>
      </c>
      <c r="AC1370" t="s">
        <v>41</v>
      </c>
      <c r="AD1370" t="s">
        <v>42</v>
      </c>
    </row>
    <row r="1371" spans="3:30" x14ac:dyDescent="0.25">
      <c r="C1371" s="32" t="s">
        <v>198</v>
      </c>
      <c r="D1371" s="32" t="s">
        <v>638</v>
      </c>
      <c r="E1371" s="32" t="s">
        <v>2476</v>
      </c>
      <c r="F1371">
        <v>537.5</v>
      </c>
      <c r="G1371" t="s">
        <v>2461</v>
      </c>
      <c r="H1371" t="s">
        <v>2477</v>
      </c>
      <c r="I1371" t="s">
        <v>2482</v>
      </c>
      <c r="K1371" t="s">
        <v>285</v>
      </c>
      <c r="L1371" t="s">
        <v>35</v>
      </c>
      <c r="M1371" t="s">
        <v>36</v>
      </c>
      <c r="N1371" s="8">
        <v>45751</v>
      </c>
      <c r="O1371" s="8"/>
      <c r="P1371" s="8"/>
      <c r="Q1371" t="s">
        <v>37</v>
      </c>
      <c r="AC1371" t="s">
        <v>41</v>
      </c>
      <c r="AD1371" t="s">
        <v>42</v>
      </c>
    </row>
    <row r="1372" spans="3:30" x14ac:dyDescent="0.25">
      <c r="C1372" s="32" t="s">
        <v>104</v>
      </c>
      <c r="D1372" s="32" t="s">
        <v>638</v>
      </c>
      <c r="E1372" s="32" t="s">
        <v>2479</v>
      </c>
      <c r="F1372">
        <v>895</v>
      </c>
      <c r="G1372" t="s">
        <v>2461</v>
      </c>
      <c r="H1372" t="s">
        <v>2477</v>
      </c>
      <c r="I1372" t="s">
        <v>2483</v>
      </c>
      <c r="K1372" t="s">
        <v>285</v>
      </c>
      <c r="L1372" t="s">
        <v>35</v>
      </c>
      <c r="M1372" t="s">
        <v>36</v>
      </c>
      <c r="N1372" s="8">
        <v>45751</v>
      </c>
      <c r="O1372" s="8"/>
      <c r="P1372" s="8"/>
      <c r="Q1372" t="s">
        <v>37</v>
      </c>
      <c r="AC1372" t="s">
        <v>41</v>
      </c>
      <c r="AD1372" t="s">
        <v>42</v>
      </c>
    </row>
    <row r="1373" spans="3:30" x14ac:dyDescent="0.25">
      <c r="C1373" s="32" t="s">
        <v>198</v>
      </c>
      <c r="D1373" s="32" t="s">
        <v>2484</v>
      </c>
      <c r="F1373">
        <v>1400</v>
      </c>
      <c r="G1373" t="s">
        <v>2461</v>
      </c>
      <c r="H1373" t="s">
        <v>2485</v>
      </c>
      <c r="I1373" t="s">
        <v>2486</v>
      </c>
      <c r="K1373" t="s">
        <v>285</v>
      </c>
      <c r="L1373" t="s">
        <v>35</v>
      </c>
      <c r="M1373" t="s">
        <v>36</v>
      </c>
      <c r="N1373" s="8">
        <v>45792</v>
      </c>
      <c r="O1373" s="8"/>
      <c r="P1373" s="8"/>
      <c r="Q1373" t="s">
        <v>47</v>
      </c>
      <c r="R1373" t="s">
        <v>260</v>
      </c>
      <c r="W1373" t="s">
        <v>475</v>
      </c>
      <c r="AC1373" t="s">
        <v>41</v>
      </c>
      <c r="AD1373" t="s">
        <v>42</v>
      </c>
    </row>
    <row r="1374" spans="3:30" x14ac:dyDescent="0.25">
      <c r="C1374" s="32" t="s">
        <v>198</v>
      </c>
      <c r="D1374" s="32" t="s">
        <v>2484</v>
      </c>
      <c r="F1374">
        <v>275</v>
      </c>
      <c r="G1374" t="s">
        <v>2461</v>
      </c>
      <c r="H1374" t="s">
        <v>2485</v>
      </c>
      <c r="I1374" t="s">
        <v>2487</v>
      </c>
      <c r="K1374" t="s">
        <v>285</v>
      </c>
      <c r="L1374" t="s">
        <v>35</v>
      </c>
      <c r="M1374" t="s">
        <v>36</v>
      </c>
      <c r="N1374" s="8">
        <v>45792</v>
      </c>
      <c r="O1374" s="8"/>
      <c r="P1374" s="8"/>
      <c r="Q1374" t="s">
        <v>47</v>
      </c>
      <c r="R1374" t="s">
        <v>260</v>
      </c>
      <c r="W1374" t="s">
        <v>475</v>
      </c>
      <c r="AC1374" t="s">
        <v>41</v>
      </c>
      <c r="AD1374" t="s">
        <v>42</v>
      </c>
    </row>
    <row r="1375" spans="3:30" x14ac:dyDescent="0.25">
      <c r="C1375" s="32" t="s">
        <v>198</v>
      </c>
      <c r="D1375" s="32" t="s">
        <v>2484</v>
      </c>
      <c r="F1375">
        <v>275</v>
      </c>
      <c r="G1375" t="s">
        <v>2461</v>
      </c>
      <c r="H1375" t="s">
        <v>2485</v>
      </c>
      <c r="I1375" t="s">
        <v>2488</v>
      </c>
      <c r="K1375" t="s">
        <v>285</v>
      </c>
      <c r="L1375" t="s">
        <v>35</v>
      </c>
      <c r="M1375" t="s">
        <v>36</v>
      </c>
      <c r="N1375" s="8">
        <v>45792</v>
      </c>
      <c r="O1375" s="8"/>
      <c r="P1375" s="8"/>
      <c r="Q1375" t="s">
        <v>37</v>
      </c>
      <c r="AC1375" t="s">
        <v>41</v>
      </c>
      <c r="AD1375" t="s">
        <v>42</v>
      </c>
    </row>
    <row r="1376" spans="3:30" x14ac:dyDescent="0.25">
      <c r="C1376" s="32" t="s">
        <v>198</v>
      </c>
      <c r="D1376" s="32" t="s">
        <v>2484</v>
      </c>
      <c r="F1376">
        <v>1400</v>
      </c>
      <c r="G1376" t="s">
        <v>2461</v>
      </c>
      <c r="H1376" t="s">
        <v>2489</v>
      </c>
      <c r="I1376" t="s">
        <v>2490</v>
      </c>
      <c r="K1376" t="s">
        <v>285</v>
      </c>
      <c r="L1376" t="s">
        <v>35</v>
      </c>
      <c r="M1376" t="s">
        <v>36</v>
      </c>
      <c r="N1376" s="8">
        <v>45792</v>
      </c>
      <c r="O1376" s="8"/>
      <c r="P1376" s="8"/>
      <c r="Q1376" t="s">
        <v>47</v>
      </c>
      <c r="R1376" t="s">
        <v>260</v>
      </c>
      <c r="W1376" t="s">
        <v>657</v>
      </c>
      <c r="AC1376" t="s">
        <v>41</v>
      </c>
      <c r="AD1376" t="s">
        <v>42</v>
      </c>
    </row>
    <row r="1377" spans="3:30" x14ac:dyDescent="0.25">
      <c r="C1377" s="32" t="s">
        <v>198</v>
      </c>
      <c r="D1377" s="32" t="s">
        <v>2484</v>
      </c>
      <c r="F1377">
        <v>275</v>
      </c>
      <c r="G1377" t="s">
        <v>2461</v>
      </c>
      <c r="H1377" t="s">
        <v>2489</v>
      </c>
      <c r="I1377" t="s">
        <v>2491</v>
      </c>
      <c r="K1377" t="s">
        <v>285</v>
      </c>
      <c r="L1377" t="s">
        <v>35</v>
      </c>
      <c r="M1377" t="s">
        <v>36</v>
      </c>
      <c r="N1377" s="8">
        <v>45792</v>
      </c>
      <c r="O1377" s="8"/>
      <c r="P1377" s="8"/>
      <c r="Q1377" t="s">
        <v>47</v>
      </c>
      <c r="R1377" t="s">
        <v>260</v>
      </c>
      <c r="W1377" t="s">
        <v>657</v>
      </c>
      <c r="AC1377" t="s">
        <v>41</v>
      </c>
      <c r="AD1377" t="s">
        <v>42</v>
      </c>
    </row>
    <row r="1378" spans="3:30" x14ac:dyDescent="0.25">
      <c r="C1378" s="32" t="s">
        <v>198</v>
      </c>
      <c r="D1378" s="32" t="s">
        <v>2484</v>
      </c>
      <c r="F1378">
        <v>275</v>
      </c>
      <c r="G1378" t="s">
        <v>2461</v>
      </c>
      <c r="H1378" t="s">
        <v>2489</v>
      </c>
      <c r="I1378" t="s">
        <v>2492</v>
      </c>
      <c r="K1378" t="s">
        <v>285</v>
      </c>
      <c r="L1378" t="s">
        <v>35</v>
      </c>
      <c r="M1378" t="s">
        <v>36</v>
      </c>
      <c r="N1378" s="8">
        <v>45792</v>
      </c>
      <c r="O1378" s="8"/>
      <c r="P1378" s="8"/>
      <c r="Q1378" t="s">
        <v>37</v>
      </c>
      <c r="AC1378" t="s">
        <v>41</v>
      </c>
      <c r="AD1378" t="s">
        <v>42</v>
      </c>
    </row>
    <row r="1379" spans="3:30" x14ac:dyDescent="0.25">
      <c r="F1379">
        <v>1685</v>
      </c>
      <c r="G1379" t="s">
        <v>2461</v>
      </c>
      <c r="H1379" t="s">
        <v>2493</v>
      </c>
      <c r="I1379" t="s">
        <v>2494</v>
      </c>
      <c r="K1379" t="s">
        <v>737</v>
      </c>
      <c r="L1379" t="s">
        <v>35</v>
      </c>
      <c r="M1379" t="s">
        <v>36</v>
      </c>
      <c r="N1379" s="8">
        <v>45792</v>
      </c>
      <c r="O1379" s="8"/>
      <c r="P1379" s="8"/>
      <c r="Q1379" t="s">
        <v>64</v>
      </c>
      <c r="R1379" t="s">
        <v>2495</v>
      </c>
      <c r="W1379" t="s">
        <v>2496</v>
      </c>
      <c r="AC1379" t="s">
        <v>64</v>
      </c>
      <c r="AD1379" t="s">
        <v>42</v>
      </c>
    </row>
    <row r="1380" spans="3:30" x14ac:dyDescent="0.25">
      <c r="F1380">
        <v>2350</v>
      </c>
      <c r="G1380" t="s">
        <v>2461</v>
      </c>
      <c r="H1380" t="s">
        <v>2493</v>
      </c>
      <c r="I1380" t="s">
        <v>2497</v>
      </c>
      <c r="K1380" t="s">
        <v>737</v>
      </c>
      <c r="L1380" t="s">
        <v>35</v>
      </c>
      <c r="M1380" t="s">
        <v>36</v>
      </c>
      <c r="N1380" s="8">
        <v>45792</v>
      </c>
      <c r="O1380" s="8"/>
      <c r="P1380" s="8"/>
      <c r="Q1380" t="s">
        <v>37</v>
      </c>
      <c r="R1380" t="s">
        <v>460</v>
      </c>
      <c r="S1380" t="s">
        <v>2498</v>
      </c>
      <c r="T1380" t="s">
        <v>2499</v>
      </c>
      <c r="U1380" t="s">
        <v>57</v>
      </c>
      <c r="AC1380" t="s">
        <v>41</v>
      </c>
      <c r="AD1380" t="s">
        <v>42</v>
      </c>
    </row>
    <row r="1381" spans="3:30" x14ac:dyDescent="0.25">
      <c r="F1381">
        <v>315.5</v>
      </c>
      <c r="G1381" t="s">
        <v>2461</v>
      </c>
      <c r="H1381" t="s">
        <v>2493</v>
      </c>
      <c r="I1381" t="s">
        <v>2500</v>
      </c>
      <c r="K1381" t="s">
        <v>737</v>
      </c>
      <c r="L1381" t="s">
        <v>35</v>
      </c>
      <c r="M1381" t="s">
        <v>36</v>
      </c>
      <c r="N1381" s="8">
        <v>45792</v>
      </c>
      <c r="O1381" s="8"/>
      <c r="P1381" s="8"/>
      <c r="Q1381" t="s">
        <v>64</v>
      </c>
      <c r="AC1381" t="s">
        <v>64</v>
      </c>
      <c r="AD1381" t="s">
        <v>42</v>
      </c>
    </row>
    <row r="1382" spans="3:30" x14ac:dyDescent="0.25">
      <c r="F1382">
        <v>67</v>
      </c>
      <c r="G1382" t="s">
        <v>2461</v>
      </c>
      <c r="H1382" t="s">
        <v>2493</v>
      </c>
      <c r="I1382" t="s">
        <v>2501</v>
      </c>
      <c r="K1382" t="s">
        <v>737</v>
      </c>
      <c r="L1382" t="s">
        <v>35</v>
      </c>
      <c r="M1382" t="s">
        <v>36</v>
      </c>
      <c r="N1382" s="8">
        <v>45792</v>
      </c>
      <c r="O1382" s="8"/>
      <c r="P1382" s="8"/>
      <c r="Q1382" t="s">
        <v>64</v>
      </c>
      <c r="AC1382" t="s">
        <v>64</v>
      </c>
      <c r="AD1382" t="s">
        <v>42</v>
      </c>
    </row>
    <row r="1383" spans="3:30" x14ac:dyDescent="0.25">
      <c r="F1383">
        <v>645</v>
      </c>
      <c r="G1383" t="s">
        <v>2461</v>
      </c>
      <c r="H1383" t="s">
        <v>2493</v>
      </c>
      <c r="I1383" t="s">
        <v>2502</v>
      </c>
      <c r="K1383" t="s">
        <v>737</v>
      </c>
      <c r="L1383" t="s">
        <v>35</v>
      </c>
      <c r="M1383" t="s">
        <v>36</v>
      </c>
      <c r="N1383" s="8">
        <v>45792</v>
      </c>
      <c r="O1383" s="8"/>
      <c r="P1383" s="8"/>
      <c r="Q1383" t="s">
        <v>37</v>
      </c>
      <c r="AC1383" t="s">
        <v>41</v>
      </c>
      <c r="AD1383" t="s">
        <v>42</v>
      </c>
    </row>
    <row r="1384" spans="3:30" x14ac:dyDescent="0.25">
      <c r="C1384" s="32" t="s">
        <v>198</v>
      </c>
      <c r="D1384" s="32" t="s">
        <v>199</v>
      </c>
      <c r="E1384" s="32" t="s">
        <v>2503</v>
      </c>
      <c r="F1384">
        <v>845</v>
      </c>
      <c r="G1384" t="s">
        <v>2504</v>
      </c>
      <c r="H1384" t="s">
        <v>2505</v>
      </c>
      <c r="I1384" t="s">
        <v>2506</v>
      </c>
      <c r="K1384" t="s">
        <v>54</v>
      </c>
      <c r="L1384" t="s">
        <v>55</v>
      </c>
      <c r="M1384" t="s">
        <v>36</v>
      </c>
      <c r="N1384" s="8">
        <v>45785</v>
      </c>
      <c r="O1384" s="8">
        <v>46022</v>
      </c>
      <c r="P1384" s="8">
        <v>46022</v>
      </c>
      <c r="Q1384" t="s">
        <v>47</v>
      </c>
      <c r="Y1384" t="s">
        <v>872</v>
      </c>
      <c r="Z1384" t="s">
        <v>872</v>
      </c>
      <c r="AC1384" t="s">
        <v>41</v>
      </c>
      <c r="AD1384" t="s">
        <v>42</v>
      </c>
    </row>
    <row r="1385" spans="3:30" x14ac:dyDescent="0.25">
      <c r="C1385" s="32" t="s">
        <v>755</v>
      </c>
      <c r="D1385" s="32" t="s">
        <v>749</v>
      </c>
      <c r="E1385" s="32" t="s">
        <v>2507</v>
      </c>
      <c r="F1385">
        <v>13500</v>
      </c>
      <c r="G1385" t="s">
        <v>2504</v>
      </c>
      <c r="H1385" t="s">
        <v>2508</v>
      </c>
      <c r="I1385" t="s">
        <v>2509</v>
      </c>
      <c r="K1385" t="s">
        <v>54</v>
      </c>
      <c r="L1385" t="s">
        <v>55</v>
      </c>
      <c r="M1385" t="s">
        <v>36</v>
      </c>
      <c r="N1385" s="8">
        <v>45321</v>
      </c>
      <c r="O1385" s="8">
        <v>45838</v>
      </c>
      <c r="P1385" s="8">
        <v>45838</v>
      </c>
      <c r="Q1385" t="s">
        <v>64</v>
      </c>
      <c r="R1385" t="s">
        <v>2510</v>
      </c>
      <c r="S1385" t="s">
        <v>2511</v>
      </c>
      <c r="T1385" t="s">
        <v>2512</v>
      </c>
      <c r="U1385" t="s">
        <v>2513</v>
      </c>
      <c r="W1385" t="s">
        <v>2150</v>
      </c>
      <c r="Y1385" t="s">
        <v>391</v>
      </c>
      <c r="Z1385" t="s">
        <v>391</v>
      </c>
      <c r="AC1385" t="s">
        <v>64</v>
      </c>
      <c r="AD1385" t="s">
        <v>42</v>
      </c>
    </row>
    <row r="1386" spans="3:30" x14ac:dyDescent="0.25">
      <c r="C1386" s="32" t="s">
        <v>755</v>
      </c>
      <c r="D1386" s="32" t="s">
        <v>749</v>
      </c>
      <c r="E1386" s="32" t="s">
        <v>2507</v>
      </c>
      <c r="F1386">
        <v>13500</v>
      </c>
      <c r="G1386" t="s">
        <v>2504</v>
      </c>
      <c r="H1386" t="s">
        <v>2508</v>
      </c>
      <c r="I1386" t="s">
        <v>2514</v>
      </c>
      <c r="K1386" t="s">
        <v>54</v>
      </c>
      <c r="L1386" t="s">
        <v>55</v>
      </c>
      <c r="M1386" t="s">
        <v>36</v>
      </c>
      <c r="N1386" s="8">
        <v>45321</v>
      </c>
      <c r="O1386" s="8">
        <v>45838</v>
      </c>
      <c r="P1386" s="8">
        <v>45838</v>
      </c>
      <c r="Q1386" t="s">
        <v>64</v>
      </c>
      <c r="R1386" t="s">
        <v>2515</v>
      </c>
      <c r="S1386" t="s">
        <v>2516</v>
      </c>
      <c r="T1386" t="s">
        <v>2516</v>
      </c>
      <c r="U1386" t="s">
        <v>2513</v>
      </c>
      <c r="W1386" t="s">
        <v>2517</v>
      </c>
      <c r="Y1386" t="s">
        <v>391</v>
      </c>
      <c r="Z1386" t="s">
        <v>391</v>
      </c>
      <c r="AC1386" t="s">
        <v>64</v>
      </c>
      <c r="AD1386" t="s">
        <v>42</v>
      </c>
    </row>
    <row r="1387" spans="3:30" x14ac:dyDescent="0.25">
      <c r="C1387" s="32" t="s">
        <v>43</v>
      </c>
      <c r="D1387" s="32" t="s">
        <v>105</v>
      </c>
      <c r="E1387" s="32" t="s">
        <v>2518</v>
      </c>
      <c r="F1387">
        <v>-6.6666666671153507E-3</v>
      </c>
      <c r="G1387" t="s">
        <v>2519</v>
      </c>
      <c r="H1387" t="s">
        <v>2520</v>
      </c>
      <c r="I1387" t="s">
        <v>2521</v>
      </c>
      <c r="J1387" t="s">
        <v>2522</v>
      </c>
      <c r="K1387" t="s">
        <v>530</v>
      </c>
      <c r="L1387" t="s">
        <v>35</v>
      </c>
      <c r="M1387" t="s">
        <v>276</v>
      </c>
      <c r="N1387" s="8">
        <v>45744</v>
      </c>
      <c r="O1387" s="8">
        <v>45835</v>
      </c>
      <c r="P1387" s="8"/>
      <c r="Q1387" t="s">
        <v>64</v>
      </c>
      <c r="W1387" t="s">
        <v>56</v>
      </c>
      <c r="Z1387" t="s">
        <v>111</v>
      </c>
      <c r="AA1387" t="s">
        <v>111</v>
      </c>
      <c r="AC1387" t="s">
        <v>64</v>
      </c>
      <c r="AD1387" t="s">
        <v>231</v>
      </c>
    </row>
    <row r="1388" spans="3:30" x14ac:dyDescent="0.25">
      <c r="C1388" s="32" t="s">
        <v>43</v>
      </c>
      <c r="D1388" s="32" t="s">
        <v>105</v>
      </c>
      <c r="E1388" s="32" t="s">
        <v>2518</v>
      </c>
      <c r="F1388">
        <v>-6.6666666671153507E-3</v>
      </c>
      <c r="G1388" t="s">
        <v>2519</v>
      </c>
      <c r="H1388" t="s">
        <v>2520</v>
      </c>
      <c r="I1388" t="s">
        <v>2523</v>
      </c>
      <c r="J1388" t="s">
        <v>2524</v>
      </c>
      <c r="K1388" t="s">
        <v>530</v>
      </c>
      <c r="L1388" t="s">
        <v>35</v>
      </c>
      <c r="M1388" t="s">
        <v>276</v>
      </c>
      <c r="N1388" s="8">
        <v>45744</v>
      </c>
      <c r="O1388" s="8">
        <v>45835</v>
      </c>
      <c r="P1388" s="8"/>
      <c r="Q1388" t="s">
        <v>64</v>
      </c>
      <c r="W1388" t="s">
        <v>56</v>
      </c>
      <c r="Z1388" t="s">
        <v>111</v>
      </c>
      <c r="AA1388" t="s">
        <v>111</v>
      </c>
      <c r="AC1388" t="s">
        <v>64</v>
      </c>
      <c r="AD1388" t="s">
        <v>231</v>
      </c>
    </row>
    <row r="1389" spans="3:30" x14ac:dyDescent="0.25">
      <c r="C1389" s="32" t="s">
        <v>43</v>
      </c>
      <c r="D1389" s="32" t="s">
        <v>105</v>
      </c>
      <c r="E1389" s="32" t="s">
        <v>2518</v>
      </c>
      <c r="F1389">
        <v>0</v>
      </c>
      <c r="G1389" t="s">
        <v>2519</v>
      </c>
      <c r="H1389" t="s">
        <v>2520</v>
      </c>
      <c r="I1389" t="s">
        <v>2525</v>
      </c>
      <c r="J1389" t="s">
        <v>2526</v>
      </c>
      <c r="K1389" t="s">
        <v>530</v>
      </c>
      <c r="L1389" t="s">
        <v>35</v>
      </c>
      <c r="M1389" t="s">
        <v>276</v>
      </c>
      <c r="N1389" s="8">
        <v>45744</v>
      </c>
      <c r="O1389" s="8">
        <v>45835</v>
      </c>
      <c r="P1389" s="8"/>
      <c r="Q1389" t="s">
        <v>64</v>
      </c>
      <c r="W1389" t="s">
        <v>56</v>
      </c>
      <c r="Z1389" t="s">
        <v>111</v>
      </c>
      <c r="AA1389" t="s">
        <v>111</v>
      </c>
      <c r="AC1389" t="s">
        <v>64</v>
      </c>
      <c r="AD1389" t="s">
        <v>231</v>
      </c>
    </row>
    <row r="1390" spans="3:30" x14ac:dyDescent="0.25">
      <c r="C1390" s="32" t="s">
        <v>43</v>
      </c>
      <c r="D1390" s="32" t="s">
        <v>105</v>
      </c>
      <c r="E1390" s="32" t="s">
        <v>2518</v>
      </c>
      <c r="F1390">
        <v>-0.96666666666703804</v>
      </c>
      <c r="G1390" t="s">
        <v>2519</v>
      </c>
      <c r="H1390" t="s">
        <v>2520</v>
      </c>
      <c r="I1390" t="s">
        <v>2527</v>
      </c>
      <c r="J1390" t="s">
        <v>2528</v>
      </c>
      <c r="K1390" t="s">
        <v>530</v>
      </c>
      <c r="L1390" t="s">
        <v>35</v>
      </c>
      <c r="M1390" t="s">
        <v>276</v>
      </c>
      <c r="N1390" s="8">
        <v>45744</v>
      </c>
      <c r="O1390" s="8">
        <v>45835</v>
      </c>
      <c r="P1390" s="8"/>
      <c r="Q1390" t="s">
        <v>64</v>
      </c>
      <c r="W1390" t="s">
        <v>56</v>
      </c>
      <c r="Z1390" t="s">
        <v>111</v>
      </c>
      <c r="AA1390" t="s">
        <v>111</v>
      </c>
      <c r="AC1390" t="s">
        <v>64</v>
      </c>
      <c r="AD1390" t="s">
        <v>231</v>
      </c>
    </row>
    <row r="1391" spans="3:30" x14ac:dyDescent="0.25">
      <c r="C1391" s="32" t="s">
        <v>43</v>
      </c>
      <c r="D1391" s="32" t="s">
        <v>105</v>
      </c>
      <c r="E1391" s="32" t="s">
        <v>2518</v>
      </c>
      <c r="F1391">
        <v>-0.1100000000000136</v>
      </c>
      <c r="G1391" t="s">
        <v>2519</v>
      </c>
      <c r="H1391" t="s">
        <v>2520</v>
      </c>
      <c r="I1391" t="s">
        <v>2529</v>
      </c>
      <c r="J1391" t="s">
        <v>2530</v>
      </c>
      <c r="K1391" t="s">
        <v>530</v>
      </c>
      <c r="L1391" t="s">
        <v>35</v>
      </c>
      <c r="M1391" t="s">
        <v>276</v>
      </c>
      <c r="N1391" s="8">
        <v>45744</v>
      </c>
      <c r="O1391" s="8">
        <v>45835</v>
      </c>
      <c r="P1391" s="8"/>
      <c r="Q1391" t="s">
        <v>64</v>
      </c>
      <c r="W1391" t="s">
        <v>56</v>
      </c>
      <c r="Z1391" t="s">
        <v>111</v>
      </c>
      <c r="AA1391" t="s">
        <v>111</v>
      </c>
      <c r="AC1391" t="s">
        <v>64</v>
      </c>
      <c r="AD1391" t="s">
        <v>231</v>
      </c>
    </row>
    <row r="1392" spans="3:30" x14ac:dyDescent="0.25">
      <c r="C1392" s="32" t="s">
        <v>43</v>
      </c>
      <c r="D1392" s="32" t="s">
        <v>105</v>
      </c>
      <c r="E1392" s="32" t="s">
        <v>2518</v>
      </c>
      <c r="F1392">
        <v>0</v>
      </c>
      <c r="G1392" t="s">
        <v>2519</v>
      </c>
      <c r="H1392" t="s">
        <v>2520</v>
      </c>
      <c r="I1392" t="s">
        <v>2531</v>
      </c>
      <c r="J1392" t="s">
        <v>2532</v>
      </c>
      <c r="K1392" t="s">
        <v>530</v>
      </c>
      <c r="L1392" t="s">
        <v>35</v>
      </c>
      <c r="M1392" t="s">
        <v>276</v>
      </c>
      <c r="N1392" s="8">
        <v>45744</v>
      </c>
      <c r="O1392" s="8">
        <v>45835</v>
      </c>
      <c r="P1392" s="8"/>
      <c r="Q1392" t="s">
        <v>37</v>
      </c>
      <c r="W1392" t="s">
        <v>56</v>
      </c>
      <c r="Z1392" t="s">
        <v>111</v>
      </c>
      <c r="AA1392" t="s">
        <v>111</v>
      </c>
      <c r="AC1392" t="s">
        <v>41</v>
      </c>
      <c r="AD1392" t="s">
        <v>231</v>
      </c>
    </row>
    <row r="1393" spans="3:30" x14ac:dyDescent="0.25">
      <c r="C1393" s="32" t="s">
        <v>43</v>
      </c>
      <c r="D1393" s="32" t="s">
        <v>105</v>
      </c>
      <c r="E1393" s="32" t="s">
        <v>2518</v>
      </c>
      <c r="F1393">
        <v>-0.19666666666716989</v>
      </c>
      <c r="G1393" t="s">
        <v>2519</v>
      </c>
      <c r="H1393" t="s">
        <v>2520</v>
      </c>
      <c r="I1393" t="s">
        <v>2533</v>
      </c>
      <c r="J1393" t="s">
        <v>2534</v>
      </c>
      <c r="K1393" t="s">
        <v>530</v>
      </c>
      <c r="L1393" t="s">
        <v>35</v>
      </c>
      <c r="M1393" t="s">
        <v>276</v>
      </c>
      <c r="N1393" s="8">
        <v>45744</v>
      </c>
      <c r="O1393" s="8">
        <v>45835</v>
      </c>
      <c r="P1393" s="8"/>
      <c r="Q1393" t="s">
        <v>64</v>
      </c>
      <c r="W1393" t="s">
        <v>56</v>
      </c>
      <c r="Z1393" t="s">
        <v>111</v>
      </c>
      <c r="AA1393" t="s">
        <v>111</v>
      </c>
      <c r="AC1393" t="s">
        <v>64</v>
      </c>
      <c r="AD1393" t="s">
        <v>231</v>
      </c>
    </row>
    <row r="1394" spans="3:30" x14ac:dyDescent="0.25">
      <c r="C1394" s="32" t="s">
        <v>43</v>
      </c>
      <c r="D1394" s="32" t="s">
        <v>105</v>
      </c>
      <c r="E1394" s="32" t="s">
        <v>2518</v>
      </c>
      <c r="F1394">
        <v>-0.30000000000001142</v>
      </c>
      <c r="G1394" t="s">
        <v>2519</v>
      </c>
      <c r="H1394" t="s">
        <v>2520</v>
      </c>
      <c r="I1394" t="s">
        <v>2535</v>
      </c>
      <c r="J1394" t="s">
        <v>2536</v>
      </c>
      <c r="K1394" t="s">
        <v>530</v>
      </c>
      <c r="L1394" t="s">
        <v>35</v>
      </c>
      <c r="M1394" t="s">
        <v>276</v>
      </c>
      <c r="N1394" s="8">
        <v>45744</v>
      </c>
      <c r="O1394" s="8">
        <v>45835</v>
      </c>
      <c r="P1394" s="8"/>
      <c r="Q1394" t="s">
        <v>64</v>
      </c>
      <c r="W1394" t="s">
        <v>56</v>
      </c>
      <c r="Z1394" t="s">
        <v>111</v>
      </c>
      <c r="AA1394" t="s">
        <v>111</v>
      </c>
      <c r="AC1394" t="s">
        <v>64</v>
      </c>
      <c r="AD1394" t="s">
        <v>231</v>
      </c>
    </row>
    <row r="1395" spans="3:30" x14ac:dyDescent="0.25">
      <c r="C1395" s="32" t="s">
        <v>43</v>
      </c>
      <c r="D1395" s="32" t="s">
        <v>105</v>
      </c>
      <c r="E1395" s="48" t="s">
        <v>2518</v>
      </c>
      <c r="F1395">
        <v>0</v>
      </c>
      <c r="G1395" t="s">
        <v>2519</v>
      </c>
      <c r="H1395" t="s">
        <v>2520</v>
      </c>
      <c r="I1395" t="s">
        <v>2537</v>
      </c>
      <c r="J1395" t="s">
        <v>2538</v>
      </c>
      <c r="K1395" t="s">
        <v>530</v>
      </c>
      <c r="L1395" t="s">
        <v>35</v>
      </c>
      <c r="M1395" t="s">
        <v>276</v>
      </c>
      <c r="N1395" s="8">
        <v>45744</v>
      </c>
      <c r="O1395" s="8">
        <v>45835</v>
      </c>
      <c r="P1395" s="8"/>
      <c r="Q1395" t="s">
        <v>37</v>
      </c>
      <c r="W1395" t="s">
        <v>56</v>
      </c>
      <c r="Z1395" t="s">
        <v>111</v>
      </c>
      <c r="AA1395" t="s">
        <v>111</v>
      </c>
      <c r="AC1395" t="s">
        <v>41</v>
      </c>
      <c r="AD1395" t="s">
        <v>231</v>
      </c>
    </row>
    <row r="1396" spans="3:30" x14ac:dyDescent="0.25">
      <c r="C1396" s="32" t="s">
        <v>43</v>
      </c>
      <c r="D1396" s="32" t="s">
        <v>105</v>
      </c>
      <c r="E1396" s="32" t="s">
        <v>2518</v>
      </c>
      <c r="F1396">
        <v>-0.72333333333290284</v>
      </c>
      <c r="G1396" t="s">
        <v>2519</v>
      </c>
      <c r="H1396" t="s">
        <v>2520</v>
      </c>
      <c r="I1396" t="s">
        <v>2539</v>
      </c>
      <c r="J1396" t="s">
        <v>2540</v>
      </c>
      <c r="K1396" t="s">
        <v>530</v>
      </c>
      <c r="L1396" t="s">
        <v>35</v>
      </c>
      <c r="M1396" t="s">
        <v>276</v>
      </c>
      <c r="N1396" s="8">
        <v>45744</v>
      </c>
      <c r="O1396" s="8">
        <v>45835</v>
      </c>
      <c r="P1396" s="8"/>
      <c r="Q1396" t="s">
        <v>64</v>
      </c>
      <c r="W1396" t="s">
        <v>56</v>
      </c>
      <c r="Z1396" t="s">
        <v>111</v>
      </c>
      <c r="AA1396" t="s">
        <v>111</v>
      </c>
      <c r="AC1396" t="s">
        <v>64</v>
      </c>
      <c r="AD1396" t="s">
        <v>231</v>
      </c>
    </row>
    <row r="1397" spans="3:30" x14ac:dyDescent="0.25">
      <c r="C1397" s="32" t="s">
        <v>43</v>
      </c>
      <c r="D1397" s="32" t="s">
        <v>105</v>
      </c>
      <c r="E1397" s="32" t="s">
        <v>2518</v>
      </c>
      <c r="F1397">
        <v>-0.45999999999997948</v>
      </c>
      <c r="G1397" t="s">
        <v>2519</v>
      </c>
      <c r="H1397" t="s">
        <v>2520</v>
      </c>
      <c r="I1397" t="s">
        <v>2541</v>
      </c>
      <c r="J1397" t="s">
        <v>2542</v>
      </c>
      <c r="K1397" t="s">
        <v>530</v>
      </c>
      <c r="L1397" t="s">
        <v>35</v>
      </c>
      <c r="M1397" t="s">
        <v>276</v>
      </c>
      <c r="N1397" s="8">
        <v>45744</v>
      </c>
      <c r="O1397" s="8">
        <v>45835</v>
      </c>
      <c r="P1397" s="8"/>
      <c r="Q1397" t="s">
        <v>64</v>
      </c>
      <c r="W1397" t="s">
        <v>56</v>
      </c>
      <c r="Z1397" t="s">
        <v>111</v>
      </c>
      <c r="AA1397" t="s">
        <v>111</v>
      </c>
      <c r="AC1397" t="s">
        <v>64</v>
      </c>
      <c r="AD1397" t="s">
        <v>231</v>
      </c>
    </row>
    <row r="1398" spans="3:30" x14ac:dyDescent="0.25">
      <c r="C1398" s="32" t="s">
        <v>43</v>
      </c>
      <c r="D1398" s="32" t="s">
        <v>105</v>
      </c>
      <c r="E1398" s="32" t="s">
        <v>2518</v>
      </c>
      <c r="F1398">
        <v>0</v>
      </c>
      <c r="G1398" t="s">
        <v>2519</v>
      </c>
      <c r="H1398" t="s">
        <v>2520</v>
      </c>
      <c r="I1398" t="s">
        <v>2543</v>
      </c>
      <c r="J1398" t="s">
        <v>2544</v>
      </c>
      <c r="K1398" t="s">
        <v>530</v>
      </c>
      <c r="L1398" t="s">
        <v>35</v>
      </c>
      <c r="M1398" t="s">
        <v>276</v>
      </c>
      <c r="N1398" s="8">
        <v>45744</v>
      </c>
      <c r="O1398" s="8">
        <v>45835</v>
      </c>
      <c r="P1398" s="8"/>
      <c r="Q1398" t="s">
        <v>37</v>
      </c>
      <c r="W1398" t="s">
        <v>56</v>
      </c>
      <c r="Z1398" t="s">
        <v>111</v>
      </c>
      <c r="AA1398" t="s">
        <v>111</v>
      </c>
      <c r="AC1398" t="s">
        <v>41</v>
      </c>
      <c r="AD1398" t="s">
        <v>231</v>
      </c>
    </row>
    <row r="1399" spans="3:30" x14ac:dyDescent="0.25">
      <c r="C1399" s="32" t="s">
        <v>43</v>
      </c>
      <c r="D1399" s="32" t="s">
        <v>105</v>
      </c>
      <c r="E1399" s="32" t="s">
        <v>2518</v>
      </c>
      <c r="F1399">
        <v>-0.70333333333292103</v>
      </c>
      <c r="G1399" t="s">
        <v>2519</v>
      </c>
      <c r="H1399" t="s">
        <v>2520</v>
      </c>
      <c r="I1399" t="s">
        <v>2545</v>
      </c>
      <c r="J1399" t="s">
        <v>2546</v>
      </c>
      <c r="K1399" t="s">
        <v>530</v>
      </c>
      <c r="L1399" t="s">
        <v>35</v>
      </c>
      <c r="M1399" t="s">
        <v>276</v>
      </c>
      <c r="N1399" s="8">
        <v>45744</v>
      </c>
      <c r="O1399" s="8">
        <v>45835</v>
      </c>
      <c r="P1399" s="8"/>
      <c r="Q1399" t="s">
        <v>64</v>
      </c>
      <c r="W1399" t="s">
        <v>56</v>
      </c>
      <c r="Z1399" t="s">
        <v>111</v>
      </c>
      <c r="AA1399" t="s">
        <v>111</v>
      </c>
      <c r="AC1399" t="s">
        <v>64</v>
      </c>
      <c r="AD1399" t="s">
        <v>231</v>
      </c>
    </row>
    <row r="1400" spans="3:30" x14ac:dyDescent="0.25">
      <c r="C1400" s="32" t="s">
        <v>43</v>
      </c>
      <c r="D1400" s="32" t="s">
        <v>105</v>
      </c>
      <c r="E1400" s="32" t="s">
        <v>2518</v>
      </c>
      <c r="F1400">
        <v>0</v>
      </c>
      <c r="G1400" t="s">
        <v>2519</v>
      </c>
      <c r="H1400" t="s">
        <v>2520</v>
      </c>
      <c r="I1400" t="s">
        <v>2547</v>
      </c>
      <c r="J1400" t="s">
        <v>2548</v>
      </c>
      <c r="K1400" t="s">
        <v>530</v>
      </c>
      <c r="L1400" t="s">
        <v>35</v>
      </c>
      <c r="M1400" t="s">
        <v>276</v>
      </c>
      <c r="N1400" s="8">
        <v>45744</v>
      </c>
      <c r="O1400" s="8">
        <v>45835</v>
      </c>
      <c r="P1400" s="8"/>
      <c r="Q1400" t="s">
        <v>37</v>
      </c>
      <c r="W1400" t="s">
        <v>56</v>
      </c>
      <c r="Z1400" t="s">
        <v>111</v>
      </c>
      <c r="AA1400" t="s">
        <v>111</v>
      </c>
      <c r="AC1400" t="s">
        <v>41</v>
      </c>
      <c r="AD1400" t="s">
        <v>231</v>
      </c>
    </row>
    <row r="1401" spans="3:30" x14ac:dyDescent="0.25">
      <c r="C1401" s="32" t="s">
        <v>43</v>
      </c>
      <c r="D1401" s="32" t="s">
        <v>105</v>
      </c>
      <c r="E1401" s="32" t="s">
        <v>2518</v>
      </c>
      <c r="F1401">
        <v>-0.41333333333295741</v>
      </c>
      <c r="G1401" t="s">
        <v>2519</v>
      </c>
      <c r="H1401" t="s">
        <v>2520</v>
      </c>
      <c r="I1401" t="s">
        <v>2549</v>
      </c>
      <c r="J1401" t="s">
        <v>2550</v>
      </c>
      <c r="K1401" t="s">
        <v>530</v>
      </c>
      <c r="L1401" t="s">
        <v>35</v>
      </c>
      <c r="M1401" t="s">
        <v>276</v>
      </c>
      <c r="N1401" s="8">
        <v>45744</v>
      </c>
      <c r="O1401" s="8">
        <v>45835</v>
      </c>
      <c r="P1401" s="8"/>
      <c r="Q1401" t="s">
        <v>64</v>
      </c>
      <c r="W1401" t="s">
        <v>56</v>
      </c>
      <c r="Z1401" t="s">
        <v>111</v>
      </c>
      <c r="AA1401" t="s">
        <v>111</v>
      </c>
      <c r="AC1401" t="s">
        <v>64</v>
      </c>
      <c r="AD1401" t="s">
        <v>231</v>
      </c>
    </row>
    <row r="1402" spans="3:30" x14ac:dyDescent="0.25">
      <c r="C1402" s="32" t="s">
        <v>43</v>
      </c>
      <c r="D1402" s="32" t="s">
        <v>105</v>
      </c>
      <c r="E1402" s="32" t="s">
        <v>2518</v>
      </c>
      <c r="F1402">
        <v>0</v>
      </c>
      <c r="G1402" t="s">
        <v>2519</v>
      </c>
      <c r="H1402" t="s">
        <v>2520</v>
      </c>
      <c r="I1402" t="s">
        <v>2551</v>
      </c>
      <c r="J1402" t="s">
        <v>2552</v>
      </c>
      <c r="K1402" t="s">
        <v>530</v>
      </c>
      <c r="L1402" t="s">
        <v>35</v>
      </c>
      <c r="M1402" t="s">
        <v>276</v>
      </c>
      <c r="N1402" s="8">
        <v>45744</v>
      </c>
      <c r="O1402" s="8">
        <v>45835</v>
      </c>
      <c r="P1402" s="8"/>
      <c r="Q1402" t="s">
        <v>37</v>
      </c>
      <c r="W1402" t="s">
        <v>56</v>
      </c>
      <c r="Z1402" t="s">
        <v>111</v>
      </c>
      <c r="AA1402" t="s">
        <v>111</v>
      </c>
      <c r="AC1402" t="s">
        <v>41</v>
      </c>
      <c r="AD1402" t="s">
        <v>231</v>
      </c>
    </row>
    <row r="1403" spans="3:30" x14ac:dyDescent="0.25">
      <c r="C1403" s="32" t="s">
        <v>43</v>
      </c>
      <c r="D1403" s="32" t="s">
        <v>105</v>
      </c>
      <c r="E1403" s="32" t="s">
        <v>2518</v>
      </c>
      <c r="F1403">
        <v>-0.70333333333292103</v>
      </c>
      <c r="G1403" t="s">
        <v>2519</v>
      </c>
      <c r="H1403" t="s">
        <v>2520</v>
      </c>
      <c r="I1403" t="s">
        <v>2553</v>
      </c>
      <c r="J1403" t="s">
        <v>2554</v>
      </c>
      <c r="K1403" t="s">
        <v>530</v>
      </c>
      <c r="L1403" t="s">
        <v>35</v>
      </c>
      <c r="M1403" t="s">
        <v>276</v>
      </c>
      <c r="N1403" s="8">
        <v>45744</v>
      </c>
      <c r="O1403" s="8">
        <v>45835</v>
      </c>
      <c r="P1403" s="8"/>
      <c r="Q1403" t="s">
        <v>64</v>
      </c>
      <c r="W1403" t="s">
        <v>56</v>
      </c>
      <c r="Z1403" t="s">
        <v>111</v>
      </c>
      <c r="AA1403" t="s">
        <v>111</v>
      </c>
      <c r="AC1403" t="s">
        <v>64</v>
      </c>
      <c r="AD1403" t="s">
        <v>231</v>
      </c>
    </row>
    <row r="1404" spans="3:30" x14ac:dyDescent="0.25">
      <c r="C1404" s="32" t="s">
        <v>43</v>
      </c>
      <c r="D1404" s="32" t="s">
        <v>105</v>
      </c>
      <c r="E1404" s="32" t="s">
        <v>2518</v>
      </c>
      <c r="F1404">
        <v>0</v>
      </c>
      <c r="G1404" t="s">
        <v>2519</v>
      </c>
      <c r="H1404" t="s">
        <v>2520</v>
      </c>
      <c r="I1404" t="s">
        <v>2555</v>
      </c>
      <c r="J1404" t="s">
        <v>2556</v>
      </c>
      <c r="K1404" t="s">
        <v>530</v>
      </c>
      <c r="L1404" t="s">
        <v>35</v>
      </c>
      <c r="M1404" t="s">
        <v>276</v>
      </c>
      <c r="N1404" s="8">
        <v>45744</v>
      </c>
      <c r="O1404" s="8">
        <v>45835</v>
      </c>
      <c r="P1404" s="8"/>
      <c r="Q1404" t="s">
        <v>37</v>
      </c>
      <c r="W1404" t="s">
        <v>56</v>
      </c>
      <c r="Z1404" t="s">
        <v>111</v>
      </c>
      <c r="AA1404" t="s">
        <v>111</v>
      </c>
      <c r="AC1404" t="s">
        <v>41</v>
      </c>
      <c r="AD1404" t="s">
        <v>231</v>
      </c>
    </row>
    <row r="1405" spans="3:30" x14ac:dyDescent="0.25">
      <c r="C1405" s="32" t="s">
        <v>43</v>
      </c>
      <c r="D1405" s="32" t="s">
        <v>105</v>
      </c>
      <c r="E1405" s="32" t="s">
        <v>2518</v>
      </c>
      <c r="F1405">
        <v>-0.70333333333292103</v>
      </c>
      <c r="G1405" t="s">
        <v>2519</v>
      </c>
      <c r="H1405" t="s">
        <v>2520</v>
      </c>
      <c r="I1405" t="s">
        <v>2557</v>
      </c>
      <c r="J1405" t="s">
        <v>2558</v>
      </c>
      <c r="K1405" t="s">
        <v>530</v>
      </c>
      <c r="L1405" t="s">
        <v>35</v>
      </c>
      <c r="M1405" t="s">
        <v>276</v>
      </c>
      <c r="N1405" s="8">
        <v>45744</v>
      </c>
      <c r="O1405" s="8">
        <v>45835</v>
      </c>
      <c r="P1405" s="8"/>
      <c r="Q1405" t="s">
        <v>64</v>
      </c>
      <c r="W1405" t="s">
        <v>56</v>
      </c>
      <c r="Z1405" t="s">
        <v>111</v>
      </c>
      <c r="AA1405" t="s">
        <v>111</v>
      </c>
      <c r="AC1405" t="s">
        <v>64</v>
      </c>
      <c r="AD1405" t="s">
        <v>231</v>
      </c>
    </row>
    <row r="1406" spans="3:30" x14ac:dyDescent="0.25">
      <c r="C1406" s="32" t="s">
        <v>43</v>
      </c>
      <c r="D1406" s="32" t="s">
        <v>105</v>
      </c>
      <c r="E1406" s="32" t="s">
        <v>2518</v>
      </c>
      <c r="F1406">
        <v>0</v>
      </c>
      <c r="G1406" t="s">
        <v>2519</v>
      </c>
      <c r="H1406" t="s">
        <v>2520</v>
      </c>
      <c r="I1406" t="s">
        <v>2559</v>
      </c>
      <c r="J1406" t="s">
        <v>2560</v>
      </c>
      <c r="K1406" t="s">
        <v>530</v>
      </c>
      <c r="L1406" t="s">
        <v>35</v>
      </c>
      <c r="M1406" t="s">
        <v>276</v>
      </c>
      <c r="N1406" s="8">
        <v>45744</v>
      </c>
      <c r="O1406" s="8">
        <v>45835</v>
      </c>
      <c r="P1406" s="8"/>
      <c r="Q1406" t="s">
        <v>37</v>
      </c>
      <c r="W1406" t="s">
        <v>56</v>
      </c>
      <c r="Z1406" t="s">
        <v>111</v>
      </c>
      <c r="AA1406" t="s">
        <v>111</v>
      </c>
      <c r="AC1406" t="s">
        <v>41</v>
      </c>
      <c r="AD1406" t="s">
        <v>231</v>
      </c>
    </row>
    <row r="1407" spans="3:30" x14ac:dyDescent="0.25">
      <c r="C1407" s="32" t="s">
        <v>43</v>
      </c>
      <c r="D1407" s="32" t="s">
        <v>105</v>
      </c>
      <c r="E1407" s="32" t="s">
        <v>2518</v>
      </c>
      <c r="F1407">
        <v>-0.1133333333330029</v>
      </c>
      <c r="G1407" t="s">
        <v>2519</v>
      </c>
      <c r="H1407" t="s">
        <v>2520</v>
      </c>
      <c r="I1407" t="s">
        <v>2561</v>
      </c>
      <c r="J1407" t="s">
        <v>2562</v>
      </c>
      <c r="K1407" t="s">
        <v>530</v>
      </c>
      <c r="L1407" t="s">
        <v>35</v>
      </c>
      <c r="M1407" t="s">
        <v>276</v>
      </c>
      <c r="N1407" s="8">
        <v>45744</v>
      </c>
      <c r="O1407" s="8">
        <v>45835</v>
      </c>
      <c r="P1407" s="8"/>
      <c r="Q1407" t="s">
        <v>64</v>
      </c>
      <c r="W1407" t="s">
        <v>56</v>
      </c>
      <c r="Z1407" t="s">
        <v>111</v>
      </c>
      <c r="AA1407" t="s">
        <v>111</v>
      </c>
      <c r="AC1407" t="s">
        <v>64</v>
      </c>
      <c r="AD1407" t="s">
        <v>231</v>
      </c>
    </row>
    <row r="1408" spans="3:30" x14ac:dyDescent="0.25">
      <c r="C1408" s="32" t="s">
        <v>43</v>
      </c>
      <c r="D1408" s="32" t="s">
        <v>105</v>
      </c>
      <c r="E1408" s="32" t="s">
        <v>2518</v>
      </c>
      <c r="F1408">
        <v>-0.6166666666670011</v>
      </c>
      <c r="G1408" t="s">
        <v>2519</v>
      </c>
      <c r="H1408" t="s">
        <v>2520</v>
      </c>
      <c r="I1408" t="s">
        <v>2563</v>
      </c>
      <c r="J1408" t="s">
        <v>2564</v>
      </c>
      <c r="K1408" t="s">
        <v>530</v>
      </c>
      <c r="L1408" t="s">
        <v>35</v>
      </c>
      <c r="M1408" t="s">
        <v>276</v>
      </c>
      <c r="N1408" s="8">
        <v>45744</v>
      </c>
      <c r="O1408" s="8">
        <v>45835</v>
      </c>
      <c r="P1408" s="8"/>
      <c r="Q1408" t="s">
        <v>64</v>
      </c>
      <c r="W1408" t="s">
        <v>56</v>
      </c>
      <c r="Z1408" t="s">
        <v>111</v>
      </c>
      <c r="AA1408" t="s">
        <v>111</v>
      </c>
      <c r="AC1408" t="s">
        <v>64</v>
      </c>
      <c r="AD1408" t="s">
        <v>231</v>
      </c>
    </row>
    <row r="1409" spans="3:30" x14ac:dyDescent="0.25">
      <c r="C1409" s="32" t="s">
        <v>43</v>
      </c>
      <c r="D1409" s="32" t="s">
        <v>105</v>
      </c>
      <c r="E1409" s="32" t="s">
        <v>2518</v>
      </c>
      <c r="F1409">
        <v>0</v>
      </c>
      <c r="G1409" t="s">
        <v>2519</v>
      </c>
      <c r="H1409" t="s">
        <v>2520</v>
      </c>
      <c r="I1409" t="s">
        <v>2565</v>
      </c>
      <c r="J1409" t="s">
        <v>2566</v>
      </c>
      <c r="K1409" t="s">
        <v>530</v>
      </c>
      <c r="L1409" t="s">
        <v>35</v>
      </c>
      <c r="M1409" t="s">
        <v>276</v>
      </c>
      <c r="N1409" s="8">
        <v>45744</v>
      </c>
      <c r="O1409" s="8">
        <v>45835</v>
      </c>
      <c r="P1409" s="8"/>
      <c r="Q1409" t="s">
        <v>37</v>
      </c>
      <c r="W1409" t="s">
        <v>56</v>
      </c>
      <c r="Z1409" t="s">
        <v>111</v>
      </c>
      <c r="AA1409" t="s">
        <v>111</v>
      </c>
      <c r="AC1409" t="s">
        <v>41</v>
      </c>
      <c r="AD1409" t="s">
        <v>231</v>
      </c>
    </row>
    <row r="1410" spans="3:30" x14ac:dyDescent="0.25">
      <c r="C1410" s="32" t="s">
        <v>43</v>
      </c>
      <c r="D1410" s="32" t="s">
        <v>105</v>
      </c>
      <c r="E1410" s="32" t="s">
        <v>2518</v>
      </c>
      <c r="F1410">
        <v>-9.9999999999909051E-2</v>
      </c>
      <c r="G1410" t="s">
        <v>2519</v>
      </c>
      <c r="H1410" t="s">
        <v>2520</v>
      </c>
      <c r="I1410" t="s">
        <v>2567</v>
      </c>
      <c r="J1410" t="s">
        <v>2568</v>
      </c>
      <c r="K1410" t="s">
        <v>530</v>
      </c>
      <c r="L1410" t="s">
        <v>35</v>
      </c>
      <c r="M1410" t="s">
        <v>276</v>
      </c>
      <c r="N1410" s="8">
        <v>45744</v>
      </c>
      <c r="O1410" s="8">
        <v>45835</v>
      </c>
      <c r="P1410" s="8"/>
      <c r="Q1410" t="s">
        <v>64</v>
      </c>
      <c r="W1410" t="s">
        <v>56</v>
      </c>
      <c r="Z1410" t="s">
        <v>111</v>
      </c>
      <c r="AA1410" t="s">
        <v>111</v>
      </c>
      <c r="AC1410" t="s">
        <v>64</v>
      </c>
      <c r="AD1410" t="s">
        <v>231</v>
      </c>
    </row>
    <row r="1411" spans="3:30" x14ac:dyDescent="0.25">
      <c r="C1411" s="32" t="s">
        <v>43</v>
      </c>
      <c r="D1411" s="32" t="s">
        <v>105</v>
      </c>
      <c r="E1411" s="32" t="s">
        <v>2518</v>
      </c>
      <c r="F1411">
        <v>-0.52000000000001023</v>
      </c>
      <c r="G1411" t="s">
        <v>2519</v>
      </c>
      <c r="H1411" t="s">
        <v>2520</v>
      </c>
      <c r="I1411" t="s">
        <v>2569</v>
      </c>
      <c r="J1411" t="s">
        <v>2570</v>
      </c>
      <c r="K1411" t="s">
        <v>530</v>
      </c>
      <c r="L1411" t="s">
        <v>35</v>
      </c>
      <c r="M1411" t="s">
        <v>276</v>
      </c>
      <c r="N1411" s="8">
        <v>45744</v>
      </c>
      <c r="O1411" s="8">
        <v>45835</v>
      </c>
      <c r="P1411" s="8"/>
      <c r="Q1411" t="s">
        <v>64</v>
      </c>
      <c r="W1411" t="s">
        <v>56</v>
      </c>
      <c r="Z1411" t="s">
        <v>111</v>
      </c>
      <c r="AA1411" t="s">
        <v>111</v>
      </c>
      <c r="AC1411" t="s">
        <v>64</v>
      </c>
      <c r="AD1411" t="s">
        <v>231</v>
      </c>
    </row>
    <row r="1412" spans="3:30" x14ac:dyDescent="0.25">
      <c r="C1412" s="32" t="s">
        <v>43</v>
      </c>
      <c r="D1412" s="32" t="s">
        <v>105</v>
      </c>
      <c r="E1412" s="32" t="s">
        <v>2518</v>
      </c>
      <c r="F1412">
        <v>0</v>
      </c>
      <c r="G1412" t="s">
        <v>2519</v>
      </c>
      <c r="H1412" t="s">
        <v>2520</v>
      </c>
      <c r="I1412" t="s">
        <v>2571</v>
      </c>
      <c r="J1412" t="s">
        <v>2572</v>
      </c>
      <c r="K1412" t="s">
        <v>530</v>
      </c>
      <c r="L1412" t="s">
        <v>35</v>
      </c>
      <c r="M1412" t="s">
        <v>276</v>
      </c>
      <c r="N1412" s="8">
        <v>45744</v>
      </c>
      <c r="O1412" s="8">
        <v>45835</v>
      </c>
      <c r="P1412" s="8"/>
      <c r="Q1412" t="s">
        <v>37</v>
      </c>
      <c r="W1412" t="s">
        <v>56</v>
      </c>
      <c r="Z1412" t="s">
        <v>111</v>
      </c>
      <c r="AA1412" t="s">
        <v>111</v>
      </c>
      <c r="AC1412" t="s">
        <v>41</v>
      </c>
      <c r="AD1412" t="s">
        <v>231</v>
      </c>
    </row>
    <row r="1413" spans="3:30" x14ac:dyDescent="0.25">
      <c r="C1413" s="32" t="s">
        <v>43</v>
      </c>
      <c r="D1413" s="32" t="s">
        <v>105</v>
      </c>
      <c r="E1413" s="32" t="s">
        <v>2518</v>
      </c>
      <c r="F1413">
        <v>0</v>
      </c>
      <c r="G1413" t="s">
        <v>2519</v>
      </c>
      <c r="H1413" t="s">
        <v>2520</v>
      </c>
      <c r="I1413" t="s">
        <v>2573</v>
      </c>
      <c r="J1413" t="s">
        <v>2574</v>
      </c>
      <c r="K1413" t="s">
        <v>530</v>
      </c>
      <c r="L1413" t="s">
        <v>35</v>
      </c>
      <c r="M1413" t="s">
        <v>276</v>
      </c>
      <c r="N1413" s="8">
        <v>45744</v>
      </c>
      <c r="O1413" s="8">
        <v>45835</v>
      </c>
      <c r="P1413" s="8"/>
      <c r="Q1413" t="s">
        <v>37</v>
      </c>
      <c r="W1413" t="s">
        <v>56</v>
      </c>
      <c r="Z1413" t="s">
        <v>111</v>
      </c>
      <c r="AA1413" t="s">
        <v>111</v>
      </c>
      <c r="AC1413" t="s">
        <v>41</v>
      </c>
      <c r="AD1413" t="s">
        <v>231</v>
      </c>
    </row>
    <row r="1414" spans="3:30" x14ac:dyDescent="0.25">
      <c r="F1414">
        <v>600</v>
      </c>
      <c r="G1414" t="s">
        <v>2575</v>
      </c>
      <c r="H1414" t="s">
        <v>2576</v>
      </c>
      <c r="I1414" t="s">
        <v>2577</v>
      </c>
      <c r="K1414" t="s">
        <v>473</v>
      </c>
      <c r="L1414" t="s">
        <v>55</v>
      </c>
      <c r="M1414" t="s">
        <v>36</v>
      </c>
      <c r="N1414" s="8">
        <v>45803</v>
      </c>
      <c r="O1414" s="8"/>
      <c r="P1414" s="8"/>
      <c r="Q1414" t="s">
        <v>47</v>
      </c>
      <c r="R1414" t="s">
        <v>312</v>
      </c>
      <c r="T1414" t="s">
        <v>2578</v>
      </c>
      <c r="AC1414" t="s">
        <v>41</v>
      </c>
      <c r="AD1414" t="s">
        <v>42</v>
      </c>
    </row>
    <row r="1415" spans="3:30" x14ac:dyDescent="0.25">
      <c r="F1415">
        <v>177.5</v>
      </c>
      <c r="G1415" t="s">
        <v>2575</v>
      </c>
      <c r="H1415" t="s">
        <v>2576</v>
      </c>
      <c r="I1415" t="s">
        <v>2579</v>
      </c>
      <c r="K1415" t="s">
        <v>473</v>
      </c>
      <c r="L1415" t="s">
        <v>55</v>
      </c>
      <c r="M1415" t="s">
        <v>36</v>
      </c>
      <c r="N1415" s="8">
        <v>45803</v>
      </c>
      <c r="O1415" s="8"/>
      <c r="P1415" s="8"/>
      <c r="Q1415" t="s">
        <v>47</v>
      </c>
      <c r="R1415" t="s">
        <v>312</v>
      </c>
      <c r="AC1415" t="s">
        <v>41</v>
      </c>
      <c r="AD1415" t="s">
        <v>42</v>
      </c>
    </row>
    <row r="1416" spans="3:30" x14ac:dyDescent="0.25">
      <c r="F1416">
        <v>177.5</v>
      </c>
      <c r="G1416" t="s">
        <v>2575</v>
      </c>
      <c r="H1416" t="s">
        <v>2576</v>
      </c>
      <c r="I1416" t="s">
        <v>2580</v>
      </c>
      <c r="K1416" t="s">
        <v>473</v>
      </c>
      <c r="L1416" t="s">
        <v>55</v>
      </c>
      <c r="M1416" t="s">
        <v>36</v>
      </c>
      <c r="N1416" s="8">
        <v>45803</v>
      </c>
      <c r="O1416" s="8"/>
      <c r="P1416" s="8"/>
      <c r="Q1416" t="s">
        <v>37</v>
      </c>
      <c r="AC1416" t="s">
        <v>41</v>
      </c>
      <c r="AD1416" t="s">
        <v>42</v>
      </c>
    </row>
    <row r="1417" spans="3:30" x14ac:dyDescent="0.25">
      <c r="C1417" s="32" t="s">
        <v>104</v>
      </c>
      <c r="D1417" s="32" t="s">
        <v>105</v>
      </c>
      <c r="F1417">
        <v>2625</v>
      </c>
      <c r="G1417" t="s">
        <v>2581</v>
      </c>
      <c r="H1417" t="s">
        <v>2582</v>
      </c>
      <c r="I1417" t="s">
        <v>2583</v>
      </c>
      <c r="J1417" t="s">
        <v>2584</v>
      </c>
      <c r="K1417" t="s">
        <v>229</v>
      </c>
      <c r="L1417" t="s">
        <v>35</v>
      </c>
      <c r="M1417" t="s">
        <v>276</v>
      </c>
      <c r="N1417" s="8">
        <v>45728</v>
      </c>
      <c r="O1417" s="8">
        <v>45828</v>
      </c>
      <c r="P1417" s="8">
        <v>45828</v>
      </c>
      <c r="Q1417" t="s">
        <v>47</v>
      </c>
      <c r="U1417" t="s">
        <v>2585</v>
      </c>
      <c r="W1417" t="s">
        <v>1099</v>
      </c>
      <c r="Y1417" t="s">
        <v>57</v>
      </c>
      <c r="Z1417" t="s">
        <v>57</v>
      </c>
      <c r="AA1417" t="s">
        <v>57</v>
      </c>
      <c r="AC1417" t="s">
        <v>41</v>
      </c>
      <c r="AD1417" t="s">
        <v>231</v>
      </c>
    </row>
    <row r="1418" spans="3:30" x14ac:dyDescent="0.25">
      <c r="F1418">
        <v>1672</v>
      </c>
      <c r="G1418" t="s">
        <v>2586</v>
      </c>
      <c r="H1418" t="s">
        <v>2587</v>
      </c>
      <c r="I1418" t="s">
        <v>2588</v>
      </c>
      <c r="K1418" t="s">
        <v>473</v>
      </c>
      <c r="L1418" t="s">
        <v>55</v>
      </c>
      <c r="M1418" t="s">
        <v>36</v>
      </c>
      <c r="N1418" s="8">
        <v>45800</v>
      </c>
      <c r="O1418" s="8"/>
      <c r="P1418" s="8"/>
      <c r="Q1418" t="s">
        <v>64</v>
      </c>
      <c r="W1418" t="s">
        <v>260</v>
      </c>
      <c r="AC1418" t="s">
        <v>64</v>
      </c>
      <c r="AD1418" t="s">
        <v>42</v>
      </c>
    </row>
    <row r="1419" spans="3:30" x14ac:dyDescent="0.25">
      <c r="C1419" s="32" t="s">
        <v>198</v>
      </c>
      <c r="D1419" s="32" t="s">
        <v>232</v>
      </c>
      <c r="E1419" s="32" t="s">
        <v>2589</v>
      </c>
      <c r="F1419">
        <v>4320</v>
      </c>
      <c r="G1419" t="s">
        <v>2590</v>
      </c>
      <c r="H1419" t="s">
        <v>2591</v>
      </c>
      <c r="I1419" t="s">
        <v>2592</v>
      </c>
      <c r="K1419" t="s">
        <v>204</v>
      </c>
      <c r="L1419" t="s">
        <v>35</v>
      </c>
      <c r="M1419" t="s">
        <v>36</v>
      </c>
      <c r="N1419" s="8">
        <v>45644</v>
      </c>
      <c r="O1419" s="8">
        <v>45821</v>
      </c>
      <c r="P1419" s="8">
        <v>45821</v>
      </c>
      <c r="Q1419" t="s">
        <v>37</v>
      </c>
      <c r="R1419" t="s">
        <v>1313</v>
      </c>
      <c r="W1419" t="s">
        <v>448</v>
      </c>
      <c r="X1419" t="s">
        <v>2593</v>
      </c>
      <c r="Y1419" t="s">
        <v>87</v>
      </c>
      <c r="Z1419" t="s">
        <v>87</v>
      </c>
      <c r="AC1419" t="s">
        <v>41</v>
      </c>
      <c r="AD1419" t="s">
        <v>42</v>
      </c>
    </row>
    <row r="1420" spans="3:30" x14ac:dyDescent="0.25">
      <c r="C1420" s="32" t="s">
        <v>43</v>
      </c>
      <c r="D1420" s="32" t="s">
        <v>543</v>
      </c>
      <c r="E1420" s="32" t="s">
        <v>50</v>
      </c>
      <c r="F1420">
        <v>1450</v>
      </c>
      <c r="G1420" t="s">
        <v>2594</v>
      </c>
      <c r="H1420" t="s">
        <v>2595</v>
      </c>
      <c r="I1420" t="s">
        <v>2596</v>
      </c>
      <c r="K1420" t="s">
        <v>204</v>
      </c>
      <c r="L1420" t="s">
        <v>35</v>
      </c>
      <c r="M1420" t="s">
        <v>36</v>
      </c>
      <c r="N1420" s="8">
        <v>45471</v>
      </c>
      <c r="O1420" s="8">
        <v>45905</v>
      </c>
      <c r="P1420" s="8">
        <v>45905</v>
      </c>
      <c r="Q1420" t="s">
        <v>37</v>
      </c>
      <c r="R1420" t="s">
        <v>2597</v>
      </c>
      <c r="S1420" t="s">
        <v>2598</v>
      </c>
      <c r="T1420" t="s">
        <v>2598</v>
      </c>
      <c r="U1420" t="s">
        <v>128</v>
      </c>
      <c r="W1420" t="s">
        <v>2599</v>
      </c>
      <c r="X1420" t="s">
        <v>2600</v>
      </c>
      <c r="Y1420" t="s">
        <v>2068</v>
      </c>
      <c r="Z1420" t="s">
        <v>2068</v>
      </c>
      <c r="AC1420" t="s">
        <v>41</v>
      </c>
      <c r="AD1420" t="s">
        <v>42</v>
      </c>
    </row>
    <row r="1421" spans="3:30" x14ac:dyDescent="0.25">
      <c r="C1421" s="32" t="s">
        <v>104</v>
      </c>
      <c r="D1421" s="32" t="s">
        <v>79</v>
      </c>
      <c r="E1421" s="32" t="s">
        <v>2601</v>
      </c>
      <c r="F1421">
        <v>892</v>
      </c>
      <c r="G1421" t="s">
        <v>2602</v>
      </c>
      <c r="H1421" t="s">
        <v>2603</v>
      </c>
      <c r="I1421" t="s">
        <v>2604</v>
      </c>
      <c r="K1421" t="s">
        <v>84</v>
      </c>
      <c r="L1421" t="s">
        <v>55</v>
      </c>
      <c r="M1421" t="s">
        <v>36</v>
      </c>
      <c r="N1421" s="8">
        <v>45700</v>
      </c>
      <c r="O1421" s="8">
        <v>45805</v>
      </c>
      <c r="P1421" s="8">
        <v>45805</v>
      </c>
      <c r="Q1421" t="s">
        <v>47</v>
      </c>
      <c r="R1421" t="s">
        <v>2605</v>
      </c>
      <c r="U1421" t="s">
        <v>56</v>
      </c>
      <c r="W1421" t="s">
        <v>56</v>
      </c>
      <c r="X1421" t="s">
        <v>312</v>
      </c>
      <c r="Y1421" t="s">
        <v>241</v>
      </c>
      <c r="Z1421" t="s">
        <v>241</v>
      </c>
      <c r="AC1421" t="s">
        <v>41</v>
      </c>
      <c r="AD1421" t="s">
        <v>42</v>
      </c>
    </row>
    <row r="1422" spans="3:30" x14ac:dyDescent="0.25">
      <c r="F1422">
        <v>895</v>
      </c>
      <c r="G1422" t="s">
        <v>2602</v>
      </c>
      <c r="H1422" t="s">
        <v>2606</v>
      </c>
      <c r="I1422" t="s">
        <v>2607</v>
      </c>
      <c r="K1422" t="s">
        <v>84</v>
      </c>
      <c r="L1422" t="s">
        <v>55</v>
      </c>
      <c r="M1422" t="s">
        <v>36</v>
      </c>
      <c r="N1422" s="8">
        <v>45468</v>
      </c>
      <c r="O1422" s="8"/>
      <c r="P1422" s="8"/>
      <c r="Q1422" t="s">
        <v>37</v>
      </c>
    </row>
    <row r="1423" spans="3:30" x14ac:dyDescent="0.25">
      <c r="F1423">
        <v>895</v>
      </c>
      <c r="G1423" t="s">
        <v>2602</v>
      </c>
      <c r="H1423" t="s">
        <v>2606</v>
      </c>
      <c r="I1423" t="s">
        <v>2608</v>
      </c>
      <c r="K1423" t="s">
        <v>84</v>
      </c>
      <c r="L1423" t="s">
        <v>55</v>
      </c>
      <c r="M1423" t="s">
        <v>36</v>
      </c>
      <c r="N1423" s="8">
        <v>45468</v>
      </c>
      <c r="O1423" s="8"/>
      <c r="P1423" s="8"/>
      <c r="Q1423" t="s">
        <v>37</v>
      </c>
    </row>
    <row r="1424" spans="3:30" x14ac:dyDescent="0.25">
      <c r="C1424" s="32" t="s">
        <v>318</v>
      </c>
      <c r="D1424" s="32" t="s">
        <v>105</v>
      </c>
      <c r="E1424" s="32" t="s">
        <v>2609</v>
      </c>
      <c r="F1424">
        <v>-436.69000000000011</v>
      </c>
      <c r="G1424" t="s">
        <v>2610</v>
      </c>
      <c r="H1424" t="s">
        <v>2611</v>
      </c>
      <c r="I1424" t="s">
        <v>2612</v>
      </c>
      <c r="K1424" t="s">
        <v>710</v>
      </c>
      <c r="L1424" t="s">
        <v>35</v>
      </c>
      <c r="M1424" t="s">
        <v>36</v>
      </c>
      <c r="N1424" s="8">
        <v>45790</v>
      </c>
      <c r="O1424" s="8">
        <v>45807</v>
      </c>
      <c r="P1424" s="8">
        <v>45807</v>
      </c>
      <c r="Q1424" t="s">
        <v>64</v>
      </c>
      <c r="U1424" t="s">
        <v>40</v>
      </c>
      <c r="Y1424" t="s">
        <v>40</v>
      </c>
      <c r="Z1424" t="s">
        <v>40</v>
      </c>
      <c r="AC1424" t="s">
        <v>64</v>
      </c>
      <c r="AD1424" t="s">
        <v>42</v>
      </c>
    </row>
    <row r="1425" spans="3:30" x14ac:dyDescent="0.25">
      <c r="C1425" s="32" t="s">
        <v>198</v>
      </c>
      <c r="D1425" s="32" t="s">
        <v>221</v>
      </c>
      <c r="F1425">
        <v>5100</v>
      </c>
      <c r="G1425" t="s">
        <v>2613</v>
      </c>
      <c r="H1425" t="s">
        <v>2614</v>
      </c>
      <c r="I1425" t="s">
        <v>2615</v>
      </c>
      <c r="K1425" t="s">
        <v>340</v>
      </c>
      <c r="L1425" t="s">
        <v>35</v>
      </c>
      <c r="M1425" t="s">
        <v>36</v>
      </c>
      <c r="N1425" s="8">
        <v>45705</v>
      </c>
      <c r="O1425" s="8">
        <v>45884</v>
      </c>
      <c r="P1425" s="8">
        <v>45884</v>
      </c>
      <c r="Q1425" t="s">
        <v>37</v>
      </c>
      <c r="X1425" t="s">
        <v>1935</v>
      </c>
      <c r="Y1425" t="s">
        <v>550</v>
      </c>
      <c r="Z1425" t="s">
        <v>550</v>
      </c>
      <c r="AC1425" t="s">
        <v>41</v>
      </c>
      <c r="AD1425" t="s">
        <v>42</v>
      </c>
    </row>
    <row r="1426" spans="3:30" x14ac:dyDescent="0.25">
      <c r="C1426" s="32" t="s">
        <v>705</v>
      </c>
      <c r="D1426" s="32" t="s">
        <v>79</v>
      </c>
      <c r="E1426" s="32" t="s">
        <v>2616</v>
      </c>
      <c r="F1426">
        <v>4600</v>
      </c>
      <c r="G1426" t="s">
        <v>2613</v>
      </c>
      <c r="H1426" t="s">
        <v>2617</v>
      </c>
      <c r="I1426" t="s">
        <v>2618</v>
      </c>
      <c r="K1426" t="s">
        <v>340</v>
      </c>
      <c r="L1426" t="s">
        <v>35</v>
      </c>
      <c r="M1426" t="s">
        <v>36</v>
      </c>
      <c r="N1426" s="8">
        <v>45705</v>
      </c>
      <c r="O1426" s="8">
        <v>45854</v>
      </c>
      <c r="P1426" s="8">
        <v>45854</v>
      </c>
      <c r="Q1426" t="s">
        <v>47</v>
      </c>
      <c r="X1426" t="s">
        <v>1935</v>
      </c>
      <c r="Y1426" t="s">
        <v>2619</v>
      </c>
      <c r="Z1426" t="s">
        <v>2619</v>
      </c>
      <c r="AC1426" t="s">
        <v>41</v>
      </c>
      <c r="AD1426" t="s">
        <v>42</v>
      </c>
    </row>
    <row r="1427" spans="3:30" x14ac:dyDescent="0.25">
      <c r="C1427" s="32" t="s">
        <v>632</v>
      </c>
      <c r="F1427">
        <v>1600</v>
      </c>
      <c r="G1427" t="s">
        <v>2613</v>
      </c>
      <c r="H1427" t="s">
        <v>2617</v>
      </c>
      <c r="I1427" t="s">
        <v>2620</v>
      </c>
      <c r="K1427" t="s">
        <v>340</v>
      </c>
      <c r="L1427" t="s">
        <v>35</v>
      </c>
      <c r="M1427" t="s">
        <v>36</v>
      </c>
      <c r="N1427" s="8">
        <v>45705</v>
      </c>
      <c r="O1427" s="8">
        <v>45805</v>
      </c>
      <c r="P1427" s="8">
        <v>45805</v>
      </c>
      <c r="Q1427" t="s">
        <v>37</v>
      </c>
      <c r="R1427" t="s">
        <v>205</v>
      </c>
      <c r="W1427" t="s">
        <v>428</v>
      </c>
      <c r="Y1427" t="s">
        <v>241</v>
      </c>
      <c r="Z1427" t="s">
        <v>241</v>
      </c>
      <c r="AC1427" t="s">
        <v>41</v>
      </c>
      <c r="AD1427" t="s">
        <v>42</v>
      </c>
    </row>
    <row r="1428" spans="3:30" x14ac:dyDescent="0.25">
      <c r="C1428" s="32" t="s">
        <v>318</v>
      </c>
      <c r="D1428" s="32" t="s">
        <v>318</v>
      </c>
      <c r="F1428">
        <v>1399</v>
      </c>
      <c r="G1428" t="s">
        <v>2621</v>
      </c>
      <c r="H1428" t="s">
        <v>2622</v>
      </c>
      <c r="I1428" t="s">
        <v>2623</v>
      </c>
      <c r="K1428" t="s">
        <v>194</v>
      </c>
      <c r="L1428" t="s">
        <v>35</v>
      </c>
      <c r="M1428" t="s">
        <v>36</v>
      </c>
      <c r="N1428" s="8">
        <v>45729</v>
      </c>
      <c r="O1428" s="8">
        <v>45828</v>
      </c>
      <c r="P1428" s="8">
        <v>45828</v>
      </c>
      <c r="Q1428" t="s">
        <v>47</v>
      </c>
      <c r="R1428" t="s">
        <v>419</v>
      </c>
      <c r="U1428" t="s">
        <v>40</v>
      </c>
      <c r="W1428" t="s">
        <v>420</v>
      </c>
      <c r="X1428" t="s">
        <v>59</v>
      </c>
      <c r="Y1428" t="s">
        <v>57</v>
      </c>
      <c r="Z1428" t="s">
        <v>57</v>
      </c>
      <c r="AC1428" t="s">
        <v>41</v>
      </c>
      <c r="AD1428" t="s">
        <v>42</v>
      </c>
    </row>
    <row r="1429" spans="3:30" x14ac:dyDescent="0.25">
      <c r="C1429" s="32" t="s">
        <v>198</v>
      </c>
      <c r="D1429" s="32" t="s">
        <v>1169</v>
      </c>
      <c r="E1429" s="32" t="s">
        <v>2624</v>
      </c>
      <c r="F1429">
        <v>812.25</v>
      </c>
      <c r="G1429" t="s">
        <v>2625</v>
      </c>
      <c r="H1429" t="s">
        <v>2626</v>
      </c>
      <c r="I1429" t="s">
        <v>2627</v>
      </c>
      <c r="J1429" t="s">
        <v>2628</v>
      </c>
      <c r="K1429" t="s">
        <v>427</v>
      </c>
      <c r="L1429" t="s">
        <v>55</v>
      </c>
      <c r="M1429" t="s">
        <v>276</v>
      </c>
      <c r="N1429" s="8">
        <v>45746</v>
      </c>
      <c r="O1429" s="8">
        <v>45968</v>
      </c>
      <c r="P1429" s="8"/>
      <c r="Q1429" t="s">
        <v>37</v>
      </c>
      <c r="W1429" t="s">
        <v>989</v>
      </c>
      <c r="Z1429" t="s">
        <v>2629</v>
      </c>
      <c r="AA1429" t="s">
        <v>2629</v>
      </c>
      <c r="AC1429" t="s">
        <v>41</v>
      </c>
      <c r="AD1429" t="s">
        <v>231</v>
      </c>
    </row>
    <row r="1430" spans="3:30" x14ac:dyDescent="0.25">
      <c r="C1430" s="32" t="s">
        <v>198</v>
      </c>
      <c r="D1430" s="32" t="s">
        <v>1169</v>
      </c>
      <c r="E1430" s="32" t="s">
        <v>2624</v>
      </c>
      <c r="F1430">
        <v>100</v>
      </c>
      <c r="G1430" t="s">
        <v>2625</v>
      </c>
      <c r="H1430" t="s">
        <v>2626</v>
      </c>
      <c r="I1430" t="s">
        <v>2630</v>
      </c>
      <c r="J1430" t="s">
        <v>2631</v>
      </c>
      <c r="K1430" t="s">
        <v>427</v>
      </c>
      <c r="L1430" t="s">
        <v>55</v>
      </c>
      <c r="M1430" t="s">
        <v>276</v>
      </c>
      <c r="N1430" s="8">
        <v>45746</v>
      </c>
      <c r="O1430" s="8">
        <v>45968</v>
      </c>
      <c r="P1430" s="8"/>
      <c r="Q1430" t="s">
        <v>37</v>
      </c>
      <c r="W1430" t="s">
        <v>989</v>
      </c>
      <c r="Z1430" t="s">
        <v>2629</v>
      </c>
      <c r="AA1430" t="s">
        <v>2629</v>
      </c>
      <c r="AC1430" t="s">
        <v>41</v>
      </c>
      <c r="AD1430" t="s">
        <v>231</v>
      </c>
    </row>
    <row r="1431" spans="3:30" x14ac:dyDescent="0.25">
      <c r="C1431" s="32" t="s">
        <v>198</v>
      </c>
      <c r="D1431" s="32" t="s">
        <v>1169</v>
      </c>
      <c r="E1431" s="32" t="s">
        <v>2624</v>
      </c>
      <c r="F1431">
        <v>812.25</v>
      </c>
      <c r="G1431" t="s">
        <v>2625</v>
      </c>
      <c r="H1431" t="s">
        <v>2632</v>
      </c>
      <c r="I1431" t="s">
        <v>2633</v>
      </c>
      <c r="J1431" t="s">
        <v>2634</v>
      </c>
      <c r="K1431" t="s">
        <v>427</v>
      </c>
      <c r="L1431" t="s">
        <v>55</v>
      </c>
      <c r="M1431" t="s">
        <v>276</v>
      </c>
      <c r="N1431" s="8">
        <v>45747</v>
      </c>
      <c r="O1431" s="8">
        <v>45814</v>
      </c>
      <c r="P1431" s="8">
        <v>45814</v>
      </c>
      <c r="Q1431" t="s">
        <v>37</v>
      </c>
      <c r="U1431" t="s">
        <v>40</v>
      </c>
      <c r="W1431" t="s">
        <v>989</v>
      </c>
      <c r="X1431" t="s">
        <v>871</v>
      </c>
      <c r="Y1431" t="s">
        <v>86</v>
      </c>
      <c r="Z1431" t="s">
        <v>86</v>
      </c>
      <c r="AA1431" t="s">
        <v>86</v>
      </c>
      <c r="AC1431" t="s">
        <v>41</v>
      </c>
      <c r="AD1431" t="s">
        <v>231</v>
      </c>
    </row>
    <row r="1432" spans="3:30" x14ac:dyDescent="0.25">
      <c r="C1432" s="32" t="s">
        <v>198</v>
      </c>
      <c r="D1432" s="32" t="s">
        <v>1169</v>
      </c>
      <c r="E1432" s="32" t="s">
        <v>2624</v>
      </c>
      <c r="F1432">
        <v>0</v>
      </c>
      <c r="G1432" t="s">
        <v>2625</v>
      </c>
      <c r="H1432" t="s">
        <v>2632</v>
      </c>
      <c r="I1432" t="s">
        <v>2635</v>
      </c>
      <c r="J1432" t="s">
        <v>2636</v>
      </c>
      <c r="K1432" t="s">
        <v>427</v>
      </c>
      <c r="L1432" t="s">
        <v>55</v>
      </c>
      <c r="M1432" t="s">
        <v>276</v>
      </c>
      <c r="N1432" s="8">
        <v>45747</v>
      </c>
      <c r="O1432" s="8">
        <v>45814</v>
      </c>
      <c r="P1432" s="8"/>
      <c r="Q1432" t="s">
        <v>37</v>
      </c>
      <c r="W1432" t="s">
        <v>989</v>
      </c>
      <c r="X1432" t="s">
        <v>871</v>
      </c>
      <c r="Z1432" t="s">
        <v>86</v>
      </c>
      <c r="AA1432" t="s">
        <v>86</v>
      </c>
      <c r="AC1432" t="s">
        <v>41</v>
      </c>
      <c r="AD1432" t="s">
        <v>231</v>
      </c>
    </row>
    <row r="1433" spans="3:30" x14ac:dyDescent="0.25">
      <c r="C1433" s="32" t="s">
        <v>198</v>
      </c>
      <c r="D1433" s="32" t="s">
        <v>1169</v>
      </c>
      <c r="E1433" s="32" t="s">
        <v>2624</v>
      </c>
      <c r="F1433">
        <v>2265</v>
      </c>
      <c r="G1433" t="s">
        <v>2625</v>
      </c>
      <c r="H1433" t="s">
        <v>2637</v>
      </c>
      <c r="I1433" t="s">
        <v>2638</v>
      </c>
      <c r="J1433" t="s">
        <v>2639</v>
      </c>
      <c r="K1433" t="s">
        <v>427</v>
      </c>
      <c r="L1433" t="s">
        <v>55</v>
      </c>
      <c r="M1433" t="s">
        <v>276</v>
      </c>
      <c r="N1433" s="8">
        <v>45762</v>
      </c>
      <c r="O1433" s="8"/>
      <c r="P1433" s="8"/>
      <c r="Q1433" t="s">
        <v>2640</v>
      </c>
      <c r="W1433" t="s">
        <v>196</v>
      </c>
      <c r="AC1433" t="s">
        <v>64</v>
      </c>
      <c r="AD1433" t="s">
        <v>231</v>
      </c>
    </row>
    <row r="1434" spans="3:30" x14ac:dyDescent="0.25">
      <c r="C1434" s="32" t="s">
        <v>198</v>
      </c>
      <c r="D1434" s="32" t="s">
        <v>1169</v>
      </c>
      <c r="E1434" s="32" t="s">
        <v>2624</v>
      </c>
      <c r="F1434">
        <v>2265</v>
      </c>
      <c r="G1434" t="s">
        <v>2625</v>
      </c>
      <c r="H1434" t="s">
        <v>2637</v>
      </c>
      <c r="I1434" t="s">
        <v>2641</v>
      </c>
      <c r="J1434" t="s">
        <v>2642</v>
      </c>
      <c r="K1434" t="s">
        <v>427</v>
      </c>
      <c r="L1434" t="s">
        <v>55</v>
      </c>
      <c r="M1434" t="s">
        <v>276</v>
      </c>
      <c r="N1434" s="8">
        <v>45762</v>
      </c>
      <c r="O1434" s="8"/>
      <c r="P1434" s="8"/>
      <c r="Q1434" t="s">
        <v>2640</v>
      </c>
      <c r="W1434" t="s">
        <v>196</v>
      </c>
      <c r="AC1434" t="s">
        <v>64</v>
      </c>
      <c r="AD1434" t="s">
        <v>231</v>
      </c>
    </row>
    <row r="1435" spans="3:30" x14ac:dyDescent="0.25">
      <c r="C1435" s="32" t="s">
        <v>198</v>
      </c>
      <c r="D1435" s="32" t="s">
        <v>1169</v>
      </c>
      <c r="E1435" s="32" t="s">
        <v>2624</v>
      </c>
      <c r="F1435">
        <v>163.5</v>
      </c>
      <c r="G1435" t="s">
        <v>2625</v>
      </c>
      <c r="H1435" t="s">
        <v>2637</v>
      </c>
      <c r="I1435" t="s">
        <v>2643</v>
      </c>
      <c r="J1435" t="s">
        <v>2644</v>
      </c>
      <c r="K1435" t="s">
        <v>427</v>
      </c>
      <c r="L1435" t="s">
        <v>55</v>
      </c>
      <c r="M1435" t="s">
        <v>276</v>
      </c>
      <c r="N1435" s="8">
        <v>45762</v>
      </c>
      <c r="O1435" s="8"/>
      <c r="P1435" s="8"/>
      <c r="Q1435" t="s">
        <v>64</v>
      </c>
      <c r="U1435" t="s">
        <v>341</v>
      </c>
      <c r="W1435" t="s">
        <v>196</v>
      </c>
      <c r="AC1435" t="s">
        <v>64</v>
      </c>
      <c r="AD1435" t="s">
        <v>231</v>
      </c>
    </row>
    <row r="1436" spans="3:30" x14ac:dyDescent="0.25">
      <c r="C1436" s="32" t="s">
        <v>198</v>
      </c>
      <c r="D1436" s="32" t="s">
        <v>1169</v>
      </c>
      <c r="E1436" s="32" t="s">
        <v>2624</v>
      </c>
      <c r="F1436">
        <v>163.5</v>
      </c>
      <c r="G1436" t="s">
        <v>2625</v>
      </c>
      <c r="H1436" t="s">
        <v>2637</v>
      </c>
      <c r="I1436" t="s">
        <v>2645</v>
      </c>
      <c r="J1436" t="s">
        <v>2646</v>
      </c>
      <c r="K1436" t="s">
        <v>427</v>
      </c>
      <c r="L1436" t="s">
        <v>55</v>
      </c>
      <c r="M1436" t="s">
        <v>276</v>
      </c>
      <c r="N1436" s="8">
        <v>45762</v>
      </c>
      <c r="O1436" s="8">
        <v>45835</v>
      </c>
      <c r="P1436" s="8"/>
      <c r="Q1436" t="s">
        <v>64</v>
      </c>
      <c r="W1436" t="s">
        <v>196</v>
      </c>
      <c r="X1436" t="s">
        <v>489</v>
      </c>
      <c r="Z1436" t="s">
        <v>111</v>
      </c>
      <c r="AA1436" t="s">
        <v>111</v>
      </c>
      <c r="AC1436" t="s">
        <v>64</v>
      </c>
      <c r="AD1436" t="s">
        <v>231</v>
      </c>
    </row>
    <row r="1437" spans="3:30" x14ac:dyDescent="0.25">
      <c r="C1437" s="32" t="s">
        <v>198</v>
      </c>
      <c r="D1437" s="32" t="s">
        <v>1169</v>
      </c>
      <c r="E1437" s="32" t="s">
        <v>2624</v>
      </c>
      <c r="F1437">
        <v>163.5</v>
      </c>
      <c r="G1437" t="s">
        <v>2625</v>
      </c>
      <c r="H1437" t="s">
        <v>2637</v>
      </c>
      <c r="I1437" t="s">
        <v>2647</v>
      </c>
      <c r="J1437" t="s">
        <v>2648</v>
      </c>
      <c r="K1437" t="s">
        <v>427</v>
      </c>
      <c r="L1437" t="s">
        <v>55</v>
      </c>
      <c r="M1437" t="s">
        <v>276</v>
      </c>
      <c r="N1437" s="8">
        <v>45762</v>
      </c>
      <c r="O1437" s="8"/>
      <c r="P1437" s="8"/>
      <c r="Q1437" t="s">
        <v>64</v>
      </c>
      <c r="U1437" t="s">
        <v>341</v>
      </c>
      <c r="W1437" t="s">
        <v>196</v>
      </c>
      <c r="AC1437" t="s">
        <v>64</v>
      </c>
      <c r="AD1437" t="s">
        <v>231</v>
      </c>
    </row>
    <row r="1438" spans="3:30" x14ac:dyDescent="0.25">
      <c r="C1438" s="32" t="s">
        <v>198</v>
      </c>
      <c r="D1438" s="32" t="s">
        <v>1169</v>
      </c>
      <c r="E1438" s="32" t="s">
        <v>2624</v>
      </c>
      <c r="F1438">
        <v>163.5</v>
      </c>
      <c r="G1438" t="s">
        <v>2625</v>
      </c>
      <c r="H1438" t="s">
        <v>2637</v>
      </c>
      <c r="I1438" t="s">
        <v>2649</v>
      </c>
      <c r="J1438" t="s">
        <v>2650</v>
      </c>
      <c r="K1438" t="s">
        <v>427</v>
      </c>
      <c r="L1438" t="s">
        <v>55</v>
      </c>
      <c r="M1438" t="s">
        <v>276</v>
      </c>
      <c r="N1438" s="8">
        <v>45762</v>
      </c>
      <c r="O1438" s="8"/>
      <c r="P1438" s="8"/>
      <c r="Q1438" t="s">
        <v>64</v>
      </c>
      <c r="W1438" t="s">
        <v>196</v>
      </c>
      <c r="AC1438" t="s">
        <v>64</v>
      </c>
      <c r="AD1438" t="s">
        <v>231</v>
      </c>
    </row>
    <row r="1439" spans="3:30" x14ac:dyDescent="0.25">
      <c r="C1439" s="32" t="s">
        <v>198</v>
      </c>
      <c r="D1439" s="32" t="s">
        <v>1169</v>
      </c>
      <c r="E1439" s="32" t="s">
        <v>2624</v>
      </c>
      <c r="F1439">
        <v>0</v>
      </c>
      <c r="G1439" t="s">
        <v>2625</v>
      </c>
      <c r="H1439" t="s">
        <v>2637</v>
      </c>
      <c r="I1439" t="s">
        <v>2651</v>
      </c>
      <c r="J1439" t="s">
        <v>2652</v>
      </c>
      <c r="K1439" t="s">
        <v>427</v>
      </c>
      <c r="L1439" t="s">
        <v>55</v>
      </c>
      <c r="M1439" t="s">
        <v>276</v>
      </c>
      <c r="N1439" s="8">
        <v>45762</v>
      </c>
      <c r="O1439" s="8"/>
      <c r="P1439" s="8"/>
      <c r="Q1439" t="s">
        <v>37</v>
      </c>
      <c r="W1439" t="s">
        <v>196</v>
      </c>
      <c r="AC1439" t="s">
        <v>41</v>
      </c>
      <c r="AD1439" t="s">
        <v>231</v>
      </c>
    </row>
    <row r="1440" spans="3:30" x14ac:dyDescent="0.25">
      <c r="C1440" s="32" t="s">
        <v>198</v>
      </c>
      <c r="D1440" s="32" t="s">
        <v>1169</v>
      </c>
      <c r="E1440" s="32" t="s">
        <v>2624</v>
      </c>
      <c r="F1440">
        <v>0</v>
      </c>
      <c r="G1440" t="s">
        <v>2625</v>
      </c>
      <c r="H1440" t="s">
        <v>2637</v>
      </c>
      <c r="I1440" t="s">
        <v>2653</v>
      </c>
      <c r="J1440" t="s">
        <v>2654</v>
      </c>
      <c r="K1440" t="s">
        <v>427</v>
      </c>
      <c r="L1440" t="s">
        <v>55</v>
      </c>
      <c r="M1440" t="s">
        <v>276</v>
      </c>
      <c r="N1440" s="8">
        <v>45762</v>
      </c>
      <c r="O1440" s="8"/>
      <c r="P1440" s="8"/>
      <c r="Q1440" t="s">
        <v>37</v>
      </c>
      <c r="W1440" t="s">
        <v>196</v>
      </c>
      <c r="AC1440" t="s">
        <v>41</v>
      </c>
      <c r="AD1440" t="s">
        <v>231</v>
      </c>
    </row>
    <row r="1441" spans="3:30" x14ac:dyDescent="0.25">
      <c r="C1441" s="32" t="s">
        <v>795</v>
      </c>
      <c r="D1441" s="32" t="s">
        <v>105</v>
      </c>
      <c r="E1441" s="32" t="s">
        <v>2655</v>
      </c>
      <c r="F1441">
        <v>600</v>
      </c>
      <c r="G1441" t="s">
        <v>2656</v>
      </c>
      <c r="H1441" t="s">
        <v>2657</v>
      </c>
      <c r="I1441" t="s">
        <v>2658</v>
      </c>
      <c r="K1441" t="s">
        <v>473</v>
      </c>
      <c r="L1441" t="s">
        <v>55</v>
      </c>
      <c r="M1441" t="s">
        <v>36</v>
      </c>
      <c r="N1441" s="8">
        <v>45744</v>
      </c>
      <c r="O1441" s="8">
        <v>45856</v>
      </c>
      <c r="P1441" s="8">
        <v>45856</v>
      </c>
      <c r="Q1441" t="s">
        <v>47</v>
      </c>
      <c r="R1441" t="s">
        <v>1007</v>
      </c>
      <c r="U1441" t="s">
        <v>255</v>
      </c>
      <c r="W1441" t="s">
        <v>2659</v>
      </c>
      <c r="Y1441" t="s">
        <v>476</v>
      </c>
      <c r="Z1441" t="s">
        <v>476</v>
      </c>
      <c r="AC1441" t="s">
        <v>41</v>
      </c>
      <c r="AD1441" t="s">
        <v>42</v>
      </c>
    </row>
    <row r="1442" spans="3:30" x14ac:dyDescent="0.25">
      <c r="C1442" s="32" t="s">
        <v>795</v>
      </c>
      <c r="D1442" s="32" t="s">
        <v>105</v>
      </c>
      <c r="E1442" s="32" t="s">
        <v>2655</v>
      </c>
      <c r="F1442">
        <v>30</v>
      </c>
      <c r="G1442" t="s">
        <v>2656</v>
      </c>
      <c r="H1442" t="s">
        <v>2660</v>
      </c>
      <c r="I1442" t="s">
        <v>2658</v>
      </c>
      <c r="K1442" t="s">
        <v>473</v>
      </c>
      <c r="L1442" t="s">
        <v>55</v>
      </c>
      <c r="M1442" t="s">
        <v>36</v>
      </c>
      <c r="N1442" s="8">
        <v>45744</v>
      </c>
      <c r="O1442" s="8">
        <v>45856</v>
      </c>
      <c r="P1442" s="8">
        <v>45856</v>
      </c>
      <c r="Q1442" t="s">
        <v>64</v>
      </c>
      <c r="R1442" t="s">
        <v>1007</v>
      </c>
      <c r="W1442" t="s">
        <v>2659</v>
      </c>
      <c r="Y1442" t="s">
        <v>476</v>
      </c>
      <c r="Z1442" t="s">
        <v>476</v>
      </c>
      <c r="AC1442" t="s">
        <v>64</v>
      </c>
      <c r="AD1442" t="s">
        <v>42</v>
      </c>
    </row>
    <row r="1443" spans="3:30" x14ac:dyDescent="0.25">
      <c r="C1443" s="32" t="s">
        <v>28</v>
      </c>
      <c r="D1443" s="32" t="s">
        <v>49</v>
      </c>
      <c r="E1443" s="32" t="s">
        <v>50</v>
      </c>
      <c r="F1443">
        <v>600</v>
      </c>
      <c r="G1443" t="s">
        <v>2656</v>
      </c>
      <c r="H1443" t="s">
        <v>2661</v>
      </c>
      <c r="I1443" t="s">
        <v>2662</v>
      </c>
      <c r="K1443" t="s">
        <v>54</v>
      </c>
      <c r="L1443" t="s">
        <v>55</v>
      </c>
      <c r="M1443" t="s">
        <v>36</v>
      </c>
      <c r="N1443" s="8">
        <v>45763</v>
      </c>
      <c r="O1443" s="8">
        <v>45861</v>
      </c>
      <c r="P1443" s="8">
        <v>45861</v>
      </c>
      <c r="Q1443" t="s">
        <v>47</v>
      </c>
      <c r="R1443" t="s">
        <v>1004</v>
      </c>
      <c r="U1443" t="s">
        <v>476</v>
      </c>
      <c r="W1443" t="s">
        <v>2663</v>
      </c>
      <c r="Y1443" t="s">
        <v>2664</v>
      </c>
      <c r="Z1443" t="s">
        <v>2664</v>
      </c>
      <c r="AC1443" t="s">
        <v>41</v>
      </c>
      <c r="AD1443" t="s">
        <v>42</v>
      </c>
    </row>
    <row r="1444" spans="3:30" x14ac:dyDescent="0.25">
      <c r="C1444" s="32" t="s">
        <v>104</v>
      </c>
      <c r="D1444" s="32" t="s">
        <v>105</v>
      </c>
      <c r="F1444">
        <v>756</v>
      </c>
      <c r="G1444" t="s">
        <v>2665</v>
      </c>
      <c r="H1444" t="s">
        <v>2666</v>
      </c>
      <c r="I1444" t="s">
        <v>2667</v>
      </c>
      <c r="K1444" t="s">
        <v>194</v>
      </c>
      <c r="L1444" t="s">
        <v>35</v>
      </c>
      <c r="M1444" t="s">
        <v>36</v>
      </c>
      <c r="N1444" s="8">
        <v>45797</v>
      </c>
      <c r="O1444" s="8">
        <v>45849</v>
      </c>
      <c r="P1444" s="8">
        <v>45849</v>
      </c>
      <c r="Q1444" t="s">
        <v>47</v>
      </c>
      <c r="R1444" t="s">
        <v>871</v>
      </c>
      <c r="U1444" t="s">
        <v>112</v>
      </c>
      <c r="W1444" t="s">
        <v>1342</v>
      </c>
      <c r="Y1444" t="s">
        <v>255</v>
      </c>
      <c r="Z1444" t="s">
        <v>255</v>
      </c>
      <c r="AC1444" t="s">
        <v>41</v>
      </c>
      <c r="AD1444" t="s">
        <v>42</v>
      </c>
    </row>
    <row r="1445" spans="3:30" x14ac:dyDescent="0.25">
      <c r="C1445" s="32" t="s">
        <v>198</v>
      </c>
      <c r="D1445" s="32" t="s">
        <v>105</v>
      </c>
      <c r="E1445" s="32" t="s">
        <v>2668</v>
      </c>
      <c r="F1445">
        <v>756</v>
      </c>
      <c r="G1445" t="s">
        <v>2665</v>
      </c>
      <c r="H1445" t="s">
        <v>2666</v>
      </c>
      <c r="I1445" t="s">
        <v>2669</v>
      </c>
      <c r="K1445" t="s">
        <v>194</v>
      </c>
      <c r="L1445" t="s">
        <v>35</v>
      </c>
      <c r="M1445" t="s">
        <v>36</v>
      </c>
      <c r="N1445" s="8">
        <v>45797</v>
      </c>
      <c r="O1445" s="8">
        <v>45856</v>
      </c>
      <c r="P1445" s="8">
        <v>45856</v>
      </c>
      <c r="Q1445" t="s">
        <v>47</v>
      </c>
      <c r="R1445" t="s">
        <v>488</v>
      </c>
      <c r="U1445" t="s">
        <v>255</v>
      </c>
      <c r="W1445" t="s">
        <v>568</v>
      </c>
      <c r="Y1445" t="s">
        <v>476</v>
      </c>
      <c r="Z1445" t="s">
        <v>476</v>
      </c>
      <c r="AC1445" t="s">
        <v>41</v>
      </c>
      <c r="AD1445" t="s">
        <v>42</v>
      </c>
    </row>
    <row r="1446" spans="3:30" x14ac:dyDescent="0.25">
      <c r="C1446" s="32" t="s">
        <v>198</v>
      </c>
      <c r="D1446" s="32" t="s">
        <v>105</v>
      </c>
      <c r="F1446">
        <v>756</v>
      </c>
      <c r="G1446" t="s">
        <v>2665</v>
      </c>
      <c r="H1446" t="s">
        <v>2666</v>
      </c>
      <c r="I1446" t="s">
        <v>2670</v>
      </c>
      <c r="K1446" t="s">
        <v>194</v>
      </c>
      <c r="L1446" t="s">
        <v>35</v>
      </c>
      <c r="M1446" t="s">
        <v>36</v>
      </c>
      <c r="N1446" s="8">
        <v>45797</v>
      </c>
      <c r="O1446" s="8">
        <v>45849</v>
      </c>
      <c r="P1446" s="8">
        <v>45849</v>
      </c>
      <c r="Q1446" t="s">
        <v>47</v>
      </c>
      <c r="R1446" t="s">
        <v>871</v>
      </c>
      <c r="U1446" t="s">
        <v>112</v>
      </c>
      <c r="Y1446" t="s">
        <v>255</v>
      </c>
      <c r="Z1446" t="s">
        <v>255</v>
      </c>
      <c r="AC1446" t="s">
        <v>41</v>
      </c>
      <c r="AD1446" t="s">
        <v>42</v>
      </c>
    </row>
    <row r="1447" spans="3:30" x14ac:dyDescent="0.25">
      <c r="C1447" s="32" t="s">
        <v>104</v>
      </c>
      <c r="D1447" s="32" t="s">
        <v>105</v>
      </c>
      <c r="E1447" s="32" t="s">
        <v>2668</v>
      </c>
      <c r="F1447">
        <v>756</v>
      </c>
      <c r="G1447" t="s">
        <v>2665</v>
      </c>
      <c r="H1447" t="s">
        <v>2666</v>
      </c>
      <c r="I1447" t="s">
        <v>2671</v>
      </c>
      <c r="K1447" t="s">
        <v>194</v>
      </c>
      <c r="L1447" t="s">
        <v>35</v>
      </c>
      <c r="M1447" t="s">
        <v>36</v>
      </c>
      <c r="N1447" s="8">
        <v>45797</v>
      </c>
      <c r="O1447" s="8">
        <v>45856</v>
      </c>
      <c r="P1447" s="8">
        <v>45856</v>
      </c>
      <c r="Q1447" t="s">
        <v>47</v>
      </c>
      <c r="R1447" t="s">
        <v>488</v>
      </c>
      <c r="U1447" t="s">
        <v>255</v>
      </c>
      <c r="Y1447" t="s">
        <v>476</v>
      </c>
      <c r="Z1447" t="s">
        <v>476</v>
      </c>
      <c r="AC1447" t="s">
        <v>41</v>
      </c>
      <c r="AD1447" t="s">
        <v>42</v>
      </c>
    </row>
    <row r="1448" spans="3:30" x14ac:dyDescent="0.25">
      <c r="E1448" s="32" t="s">
        <v>2672</v>
      </c>
      <c r="F1448">
        <v>400.95</v>
      </c>
      <c r="G1448" t="s">
        <v>2673</v>
      </c>
      <c r="H1448" t="s">
        <v>2674</v>
      </c>
      <c r="I1448" t="s">
        <v>2675</v>
      </c>
      <c r="K1448" t="s">
        <v>84</v>
      </c>
      <c r="L1448" t="s">
        <v>55</v>
      </c>
      <c r="M1448" t="s">
        <v>36</v>
      </c>
      <c r="N1448" s="8">
        <v>45720</v>
      </c>
      <c r="O1448" s="8">
        <v>45839</v>
      </c>
      <c r="P1448" s="8">
        <v>45839</v>
      </c>
      <c r="Q1448" t="s">
        <v>37</v>
      </c>
      <c r="Y1448" t="s">
        <v>568</v>
      </c>
      <c r="Z1448" t="s">
        <v>568</v>
      </c>
      <c r="AC1448" t="s">
        <v>41</v>
      </c>
      <c r="AD1448" t="s">
        <v>42</v>
      </c>
    </row>
    <row r="1449" spans="3:30" x14ac:dyDescent="0.25">
      <c r="E1449" s="32" t="s">
        <v>2672</v>
      </c>
      <c r="F1449">
        <v>400.95</v>
      </c>
      <c r="G1449" t="s">
        <v>2673</v>
      </c>
      <c r="H1449" t="s">
        <v>2674</v>
      </c>
      <c r="I1449" t="s">
        <v>2676</v>
      </c>
      <c r="K1449" t="s">
        <v>84</v>
      </c>
      <c r="L1449" t="s">
        <v>55</v>
      </c>
      <c r="M1449" t="s">
        <v>36</v>
      </c>
      <c r="N1449" s="8">
        <v>45720</v>
      </c>
      <c r="O1449" s="8">
        <v>45839</v>
      </c>
      <c r="P1449" s="8">
        <v>45839</v>
      </c>
      <c r="Q1449" t="s">
        <v>47</v>
      </c>
      <c r="Y1449" t="s">
        <v>568</v>
      </c>
      <c r="Z1449" t="s">
        <v>568</v>
      </c>
      <c r="AC1449" t="s">
        <v>41</v>
      </c>
      <c r="AD1449" t="s">
        <v>42</v>
      </c>
    </row>
    <row r="1450" spans="3:30" x14ac:dyDescent="0.25">
      <c r="E1450" s="32" t="s">
        <v>2672</v>
      </c>
      <c r="F1450">
        <v>400.95</v>
      </c>
      <c r="G1450" t="s">
        <v>2673</v>
      </c>
      <c r="H1450" t="s">
        <v>2674</v>
      </c>
      <c r="I1450" t="s">
        <v>2677</v>
      </c>
      <c r="K1450" t="s">
        <v>84</v>
      </c>
      <c r="L1450" t="s">
        <v>55</v>
      </c>
      <c r="M1450" t="s">
        <v>36</v>
      </c>
      <c r="N1450" s="8">
        <v>45720</v>
      </c>
      <c r="O1450" s="8">
        <v>45839</v>
      </c>
      <c r="P1450" s="8">
        <v>45839</v>
      </c>
      <c r="Q1450" t="s">
        <v>47</v>
      </c>
      <c r="Y1450" t="s">
        <v>568</v>
      </c>
      <c r="Z1450" t="s">
        <v>568</v>
      </c>
      <c r="AC1450" t="s">
        <v>41</v>
      </c>
      <c r="AD1450" t="s">
        <v>42</v>
      </c>
    </row>
    <row r="1451" spans="3:30" x14ac:dyDescent="0.25">
      <c r="E1451" s="32" t="s">
        <v>2672</v>
      </c>
      <c r="F1451">
        <v>400.95</v>
      </c>
      <c r="G1451" t="s">
        <v>2673</v>
      </c>
      <c r="H1451" t="s">
        <v>2674</v>
      </c>
      <c r="I1451" t="s">
        <v>2678</v>
      </c>
      <c r="K1451" t="s">
        <v>84</v>
      </c>
      <c r="L1451" t="s">
        <v>55</v>
      </c>
      <c r="M1451" t="s">
        <v>36</v>
      </c>
      <c r="N1451" s="8">
        <v>45720</v>
      </c>
      <c r="O1451" s="8">
        <v>45839</v>
      </c>
      <c r="P1451" s="8">
        <v>45839</v>
      </c>
      <c r="Q1451" t="s">
        <v>37</v>
      </c>
      <c r="Y1451" t="s">
        <v>568</v>
      </c>
      <c r="Z1451" t="s">
        <v>568</v>
      </c>
      <c r="AC1451" t="s">
        <v>41</v>
      </c>
      <c r="AD1451" t="s">
        <v>42</v>
      </c>
    </row>
    <row r="1452" spans="3:30" x14ac:dyDescent="0.25">
      <c r="E1452" s="32" t="s">
        <v>2672</v>
      </c>
      <c r="F1452">
        <v>400.95</v>
      </c>
      <c r="G1452" t="s">
        <v>2673</v>
      </c>
      <c r="H1452" t="s">
        <v>2674</v>
      </c>
      <c r="I1452" t="s">
        <v>2679</v>
      </c>
      <c r="K1452" t="s">
        <v>84</v>
      </c>
      <c r="L1452" t="s">
        <v>55</v>
      </c>
      <c r="M1452" t="s">
        <v>36</v>
      </c>
      <c r="N1452" s="8">
        <v>45720</v>
      </c>
      <c r="O1452" s="8">
        <v>45839</v>
      </c>
      <c r="P1452" s="8">
        <v>45839</v>
      </c>
      <c r="Q1452" t="s">
        <v>47</v>
      </c>
      <c r="Y1452" t="s">
        <v>568</v>
      </c>
      <c r="Z1452" t="s">
        <v>568</v>
      </c>
      <c r="AC1452" t="s">
        <v>41</v>
      </c>
      <c r="AD1452" t="s">
        <v>42</v>
      </c>
    </row>
    <row r="1453" spans="3:30" x14ac:dyDescent="0.25">
      <c r="E1453" s="32" t="s">
        <v>2672</v>
      </c>
      <c r="F1453">
        <v>546.75</v>
      </c>
      <c r="G1453" t="s">
        <v>2673</v>
      </c>
      <c r="H1453" t="s">
        <v>2674</v>
      </c>
      <c r="I1453" t="s">
        <v>2680</v>
      </c>
      <c r="K1453" t="s">
        <v>84</v>
      </c>
      <c r="L1453" t="s">
        <v>55</v>
      </c>
      <c r="M1453" t="s">
        <v>36</v>
      </c>
      <c r="N1453" s="8">
        <v>45720</v>
      </c>
      <c r="O1453" s="8">
        <v>45839</v>
      </c>
      <c r="P1453" s="8">
        <v>45839</v>
      </c>
      <c r="Q1453" t="s">
        <v>47</v>
      </c>
      <c r="U1453" t="s">
        <v>277</v>
      </c>
      <c r="Y1453" t="s">
        <v>568</v>
      </c>
      <c r="Z1453" t="s">
        <v>568</v>
      </c>
      <c r="AC1453" t="s">
        <v>41</v>
      </c>
      <c r="AD1453" t="s">
        <v>42</v>
      </c>
    </row>
    <row r="1454" spans="3:30" x14ac:dyDescent="0.25">
      <c r="C1454" s="32" t="s">
        <v>104</v>
      </c>
      <c r="D1454" s="32" t="s">
        <v>105</v>
      </c>
      <c r="F1454">
        <v>2300</v>
      </c>
      <c r="G1454" t="s">
        <v>2681</v>
      </c>
      <c r="H1454" t="s">
        <v>2682</v>
      </c>
      <c r="I1454" t="s">
        <v>2683</v>
      </c>
      <c r="J1454" t="s">
        <v>2684</v>
      </c>
      <c r="K1454" t="s">
        <v>229</v>
      </c>
      <c r="L1454" t="s">
        <v>35</v>
      </c>
      <c r="M1454" t="s">
        <v>276</v>
      </c>
      <c r="N1454" s="8">
        <v>45665</v>
      </c>
      <c r="O1454" s="8">
        <v>45805</v>
      </c>
      <c r="P1454" s="8"/>
      <c r="Q1454" t="s">
        <v>47</v>
      </c>
      <c r="W1454" t="s">
        <v>520</v>
      </c>
      <c r="Z1454" t="s">
        <v>241</v>
      </c>
      <c r="AA1454" t="s">
        <v>241</v>
      </c>
      <c r="AC1454" t="s">
        <v>41</v>
      </c>
      <c r="AD1454" t="s">
        <v>231</v>
      </c>
    </row>
    <row r="1455" spans="3:30" x14ac:dyDescent="0.25">
      <c r="C1455" s="32" t="s">
        <v>104</v>
      </c>
      <c r="D1455" s="32" t="s">
        <v>105</v>
      </c>
      <c r="F1455">
        <v>50</v>
      </c>
      <c r="G1455" t="s">
        <v>2681</v>
      </c>
      <c r="H1455" t="s">
        <v>2682</v>
      </c>
      <c r="I1455" t="s">
        <v>2685</v>
      </c>
      <c r="J1455" t="s">
        <v>2686</v>
      </c>
      <c r="K1455" t="s">
        <v>229</v>
      </c>
      <c r="L1455" t="s">
        <v>35</v>
      </c>
      <c r="M1455" t="s">
        <v>276</v>
      </c>
      <c r="N1455" s="8">
        <v>45665</v>
      </c>
      <c r="O1455" s="8">
        <v>45805</v>
      </c>
      <c r="P1455" s="8"/>
      <c r="Q1455" t="s">
        <v>37</v>
      </c>
      <c r="W1455" t="s">
        <v>520</v>
      </c>
      <c r="Z1455" t="s">
        <v>241</v>
      </c>
      <c r="AA1455" t="s">
        <v>241</v>
      </c>
      <c r="AC1455" t="s">
        <v>41</v>
      </c>
      <c r="AD1455" t="s">
        <v>231</v>
      </c>
    </row>
    <row r="1456" spans="3:30" x14ac:dyDescent="0.25">
      <c r="C1456" s="32" t="s">
        <v>104</v>
      </c>
      <c r="D1456" s="32" t="s">
        <v>105</v>
      </c>
      <c r="F1456">
        <v>2300</v>
      </c>
      <c r="G1456" t="s">
        <v>2681</v>
      </c>
      <c r="H1456" t="s">
        <v>2682</v>
      </c>
      <c r="I1456" t="s">
        <v>2687</v>
      </c>
      <c r="J1456" t="s">
        <v>2688</v>
      </c>
      <c r="K1456" t="s">
        <v>229</v>
      </c>
      <c r="L1456" t="s">
        <v>35</v>
      </c>
      <c r="M1456" t="s">
        <v>276</v>
      </c>
      <c r="N1456" s="8">
        <v>45665</v>
      </c>
      <c r="O1456" s="8">
        <v>45805</v>
      </c>
      <c r="P1456" s="8"/>
      <c r="Q1456" t="s">
        <v>47</v>
      </c>
      <c r="W1456" t="s">
        <v>520</v>
      </c>
      <c r="Z1456" t="s">
        <v>241</v>
      </c>
      <c r="AA1456" t="s">
        <v>241</v>
      </c>
      <c r="AC1456" t="s">
        <v>41</v>
      </c>
      <c r="AD1456" t="s">
        <v>231</v>
      </c>
    </row>
    <row r="1457" spans="3:30" x14ac:dyDescent="0.25">
      <c r="C1457" s="32" t="s">
        <v>104</v>
      </c>
      <c r="D1457" s="32" t="s">
        <v>105</v>
      </c>
      <c r="F1457">
        <v>50</v>
      </c>
      <c r="G1457" t="s">
        <v>2681</v>
      </c>
      <c r="H1457" t="s">
        <v>2682</v>
      </c>
      <c r="I1457" t="s">
        <v>2689</v>
      </c>
      <c r="J1457" t="s">
        <v>2690</v>
      </c>
      <c r="K1457" t="s">
        <v>229</v>
      </c>
      <c r="L1457" t="s">
        <v>35</v>
      </c>
      <c r="M1457" t="s">
        <v>276</v>
      </c>
      <c r="N1457" s="8">
        <v>45665</v>
      </c>
      <c r="O1457" s="8">
        <v>45805</v>
      </c>
      <c r="P1457" s="8"/>
      <c r="Q1457" t="s">
        <v>37</v>
      </c>
      <c r="W1457" t="s">
        <v>520</v>
      </c>
      <c r="Z1457" t="s">
        <v>241</v>
      </c>
      <c r="AA1457" t="s">
        <v>241</v>
      </c>
      <c r="AC1457" t="s">
        <v>41</v>
      </c>
      <c r="AD1457" t="s">
        <v>231</v>
      </c>
    </row>
    <row r="1458" spans="3:30" x14ac:dyDescent="0.25">
      <c r="C1458" s="32" t="s">
        <v>104</v>
      </c>
      <c r="D1458" s="32" t="s">
        <v>105</v>
      </c>
      <c r="F1458">
        <v>0</v>
      </c>
      <c r="G1458" t="s">
        <v>2681</v>
      </c>
      <c r="H1458" t="s">
        <v>2682</v>
      </c>
      <c r="I1458" t="s">
        <v>2691</v>
      </c>
      <c r="J1458" t="s">
        <v>2692</v>
      </c>
      <c r="K1458" t="s">
        <v>229</v>
      </c>
      <c r="L1458" t="s">
        <v>35</v>
      </c>
      <c r="M1458" t="s">
        <v>276</v>
      </c>
      <c r="N1458" s="8">
        <v>45665</v>
      </c>
      <c r="O1458" s="8">
        <v>45805</v>
      </c>
      <c r="P1458" s="8"/>
      <c r="Q1458" t="s">
        <v>37</v>
      </c>
      <c r="W1458" t="s">
        <v>520</v>
      </c>
      <c r="Z1458" t="s">
        <v>241</v>
      </c>
      <c r="AA1458" t="s">
        <v>241</v>
      </c>
      <c r="AC1458" t="s">
        <v>41</v>
      </c>
      <c r="AD1458" t="s">
        <v>231</v>
      </c>
    </row>
    <row r="1459" spans="3:30" x14ac:dyDescent="0.25">
      <c r="C1459" s="32" t="s">
        <v>104</v>
      </c>
      <c r="D1459" s="32" t="s">
        <v>105</v>
      </c>
      <c r="F1459">
        <v>1700</v>
      </c>
      <c r="G1459" t="s">
        <v>2681</v>
      </c>
      <c r="H1459" t="s">
        <v>2682</v>
      </c>
      <c r="I1459" t="s">
        <v>2693</v>
      </c>
      <c r="J1459" t="s">
        <v>2694</v>
      </c>
      <c r="K1459" t="s">
        <v>229</v>
      </c>
      <c r="L1459" t="s">
        <v>35</v>
      </c>
      <c r="M1459" t="s">
        <v>276</v>
      </c>
      <c r="N1459" s="8">
        <v>45665</v>
      </c>
      <c r="O1459" s="8">
        <v>45805</v>
      </c>
      <c r="P1459" s="8"/>
      <c r="Q1459" t="s">
        <v>47</v>
      </c>
      <c r="W1459" t="s">
        <v>520</v>
      </c>
      <c r="Z1459" t="s">
        <v>241</v>
      </c>
      <c r="AA1459" t="s">
        <v>241</v>
      </c>
      <c r="AC1459" t="s">
        <v>41</v>
      </c>
      <c r="AD1459" t="s">
        <v>231</v>
      </c>
    </row>
    <row r="1460" spans="3:30" x14ac:dyDescent="0.25">
      <c r="C1460" s="32" t="s">
        <v>104</v>
      </c>
      <c r="D1460" s="32" t="s">
        <v>105</v>
      </c>
      <c r="F1460">
        <v>50</v>
      </c>
      <c r="G1460" t="s">
        <v>2681</v>
      </c>
      <c r="H1460" t="s">
        <v>2682</v>
      </c>
      <c r="I1460" t="s">
        <v>2695</v>
      </c>
      <c r="J1460" t="s">
        <v>2696</v>
      </c>
      <c r="K1460" t="s">
        <v>229</v>
      </c>
      <c r="L1460" t="s">
        <v>35</v>
      </c>
      <c r="M1460" t="s">
        <v>276</v>
      </c>
      <c r="N1460" s="8">
        <v>45665</v>
      </c>
      <c r="O1460" s="8">
        <v>45805</v>
      </c>
      <c r="P1460" s="8"/>
      <c r="Q1460" t="s">
        <v>37</v>
      </c>
      <c r="W1460" t="s">
        <v>520</v>
      </c>
      <c r="Z1460" t="s">
        <v>241</v>
      </c>
      <c r="AA1460" t="s">
        <v>241</v>
      </c>
      <c r="AC1460" t="s">
        <v>41</v>
      </c>
      <c r="AD1460" t="s">
        <v>231</v>
      </c>
    </row>
    <row r="1461" spans="3:30" x14ac:dyDescent="0.25">
      <c r="C1461" s="32" t="s">
        <v>104</v>
      </c>
      <c r="D1461" s="32" t="s">
        <v>105</v>
      </c>
      <c r="F1461">
        <v>1700</v>
      </c>
      <c r="G1461" t="s">
        <v>2681</v>
      </c>
      <c r="H1461" t="s">
        <v>2682</v>
      </c>
      <c r="I1461" t="s">
        <v>2697</v>
      </c>
      <c r="J1461" t="s">
        <v>2698</v>
      </c>
      <c r="K1461" t="s">
        <v>229</v>
      </c>
      <c r="L1461" t="s">
        <v>35</v>
      </c>
      <c r="M1461" t="s">
        <v>276</v>
      </c>
      <c r="N1461" s="8">
        <v>45665</v>
      </c>
      <c r="O1461" s="8">
        <v>45805</v>
      </c>
      <c r="P1461" s="8"/>
      <c r="Q1461" t="s">
        <v>47</v>
      </c>
      <c r="W1461" t="s">
        <v>520</v>
      </c>
      <c r="Z1461" t="s">
        <v>241</v>
      </c>
      <c r="AA1461" t="s">
        <v>241</v>
      </c>
      <c r="AC1461" t="s">
        <v>41</v>
      </c>
      <c r="AD1461" t="s">
        <v>231</v>
      </c>
    </row>
    <row r="1462" spans="3:30" x14ac:dyDescent="0.25">
      <c r="C1462" s="32" t="s">
        <v>104</v>
      </c>
      <c r="D1462" s="32" t="s">
        <v>105</v>
      </c>
      <c r="F1462">
        <v>50</v>
      </c>
      <c r="G1462" t="s">
        <v>2681</v>
      </c>
      <c r="H1462" t="s">
        <v>2682</v>
      </c>
      <c r="I1462" t="s">
        <v>2699</v>
      </c>
      <c r="J1462" t="s">
        <v>2700</v>
      </c>
      <c r="K1462" t="s">
        <v>229</v>
      </c>
      <c r="L1462" t="s">
        <v>35</v>
      </c>
      <c r="M1462" t="s">
        <v>276</v>
      </c>
      <c r="N1462" s="8">
        <v>45665</v>
      </c>
      <c r="O1462" s="8">
        <v>45805</v>
      </c>
      <c r="P1462" s="8"/>
      <c r="Q1462" t="s">
        <v>37</v>
      </c>
      <c r="W1462" t="s">
        <v>520</v>
      </c>
      <c r="Z1462" t="s">
        <v>241</v>
      </c>
      <c r="AA1462" t="s">
        <v>241</v>
      </c>
      <c r="AC1462" t="s">
        <v>41</v>
      </c>
      <c r="AD1462" t="s">
        <v>231</v>
      </c>
    </row>
    <row r="1463" spans="3:30" x14ac:dyDescent="0.25">
      <c r="C1463" s="32" t="s">
        <v>104</v>
      </c>
      <c r="D1463" s="32" t="s">
        <v>105</v>
      </c>
      <c r="F1463">
        <v>0</v>
      </c>
      <c r="G1463" t="s">
        <v>2681</v>
      </c>
      <c r="H1463" t="s">
        <v>2682</v>
      </c>
      <c r="I1463" t="s">
        <v>2701</v>
      </c>
      <c r="J1463" t="s">
        <v>2702</v>
      </c>
      <c r="K1463" t="s">
        <v>229</v>
      </c>
      <c r="L1463" t="s">
        <v>35</v>
      </c>
      <c r="M1463" t="s">
        <v>276</v>
      </c>
      <c r="N1463" s="8">
        <v>45665</v>
      </c>
      <c r="O1463" s="8">
        <v>45805</v>
      </c>
      <c r="P1463" s="8"/>
      <c r="Q1463" t="s">
        <v>37</v>
      </c>
      <c r="W1463" t="s">
        <v>520</v>
      </c>
      <c r="Z1463" t="s">
        <v>241</v>
      </c>
      <c r="AA1463" t="s">
        <v>241</v>
      </c>
      <c r="AC1463" t="s">
        <v>41</v>
      </c>
      <c r="AD1463" t="s">
        <v>231</v>
      </c>
    </row>
    <row r="1464" spans="3:30" x14ac:dyDescent="0.25">
      <c r="C1464" s="32" t="s">
        <v>43</v>
      </c>
      <c r="D1464" s="32" t="s">
        <v>29</v>
      </c>
      <c r="E1464" s="32" t="s">
        <v>2703</v>
      </c>
      <c r="F1464">
        <v>-3458.02</v>
      </c>
      <c r="G1464" t="s">
        <v>2704</v>
      </c>
      <c r="H1464" t="s">
        <v>2705</v>
      </c>
      <c r="I1464" t="s">
        <v>2706</v>
      </c>
      <c r="K1464" t="s">
        <v>216</v>
      </c>
      <c r="L1464" t="s">
        <v>35</v>
      </c>
      <c r="M1464" t="s">
        <v>36</v>
      </c>
      <c r="N1464" s="8">
        <v>45688</v>
      </c>
      <c r="O1464" s="8">
        <v>45838</v>
      </c>
      <c r="P1464" s="8">
        <v>45838</v>
      </c>
      <c r="Q1464" t="s">
        <v>64</v>
      </c>
      <c r="R1464" t="s">
        <v>758</v>
      </c>
      <c r="W1464" t="s">
        <v>1658</v>
      </c>
      <c r="Y1464" t="s">
        <v>391</v>
      </c>
      <c r="Z1464" t="s">
        <v>391</v>
      </c>
      <c r="AC1464" t="s">
        <v>64</v>
      </c>
      <c r="AD1464" t="s">
        <v>42</v>
      </c>
    </row>
    <row r="1465" spans="3:30" x14ac:dyDescent="0.25">
      <c r="C1465" s="32" t="s">
        <v>43</v>
      </c>
      <c r="D1465" s="32" t="s">
        <v>29</v>
      </c>
      <c r="E1465" s="32" t="s">
        <v>2703</v>
      </c>
      <c r="F1465">
        <v>126.66</v>
      </c>
      <c r="G1465" t="s">
        <v>2704</v>
      </c>
      <c r="H1465" t="s">
        <v>2705</v>
      </c>
      <c r="I1465" t="s">
        <v>2707</v>
      </c>
      <c r="K1465" t="s">
        <v>216</v>
      </c>
      <c r="L1465" t="s">
        <v>35</v>
      </c>
      <c r="M1465" t="s">
        <v>36</v>
      </c>
      <c r="N1465" s="8">
        <v>45688</v>
      </c>
      <c r="O1465" s="8">
        <v>45838</v>
      </c>
      <c r="P1465" s="8">
        <v>45838</v>
      </c>
      <c r="Q1465" t="s">
        <v>64</v>
      </c>
      <c r="Y1465" t="s">
        <v>391</v>
      </c>
      <c r="Z1465" t="s">
        <v>391</v>
      </c>
      <c r="AC1465" t="s">
        <v>64</v>
      </c>
      <c r="AD1465" t="s">
        <v>42</v>
      </c>
    </row>
    <row r="1466" spans="3:30" x14ac:dyDescent="0.25">
      <c r="C1466" s="32" t="s">
        <v>43</v>
      </c>
      <c r="D1466" s="32" t="s">
        <v>29</v>
      </c>
      <c r="E1466" s="32" t="s">
        <v>2703</v>
      </c>
      <c r="F1466">
        <v>4718</v>
      </c>
      <c r="G1466" t="s">
        <v>2704</v>
      </c>
      <c r="H1466" t="s">
        <v>2705</v>
      </c>
      <c r="I1466" t="s">
        <v>2708</v>
      </c>
      <c r="K1466" t="s">
        <v>216</v>
      </c>
      <c r="L1466" t="s">
        <v>35</v>
      </c>
      <c r="M1466" t="s">
        <v>36</v>
      </c>
      <c r="N1466" s="8">
        <v>45688</v>
      </c>
      <c r="O1466" s="8">
        <v>45838</v>
      </c>
      <c r="P1466" s="8">
        <v>45838</v>
      </c>
      <c r="Q1466" t="s">
        <v>47</v>
      </c>
      <c r="R1466" t="s">
        <v>758</v>
      </c>
      <c r="W1466" t="s">
        <v>1658</v>
      </c>
      <c r="Y1466" t="s">
        <v>391</v>
      </c>
      <c r="Z1466" t="s">
        <v>391</v>
      </c>
      <c r="AC1466" t="s">
        <v>41</v>
      </c>
      <c r="AD1466" t="s">
        <v>42</v>
      </c>
    </row>
    <row r="1467" spans="3:30" x14ac:dyDescent="0.25">
      <c r="C1467" s="32" t="s">
        <v>43</v>
      </c>
      <c r="D1467" s="32" t="s">
        <v>749</v>
      </c>
      <c r="E1467" s="32" t="s">
        <v>2709</v>
      </c>
      <c r="F1467">
        <v>2851.86</v>
      </c>
      <c r="G1467" t="s">
        <v>2710</v>
      </c>
      <c r="H1467" t="s">
        <v>2711</v>
      </c>
      <c r="I1467" t="s">
        <v>2712</v>
      </c>
      <c r="K1467" t="s">
        <v>84</v>
      </c>
      <c r="L1467" t="s">
        <v>55</v>
      </c>
      <c r="M1467" t="s">
        <v>36</v>
      </c>
      <c r="N1467" s="8">
        <v>45625</v>
      </c>
      <c r="O1467" s="8"/>
      <c r="P1467" s="8"/>
      <c r="Q1467" t="s">
        <v>64</v>
      </c>
      <c r="S1467" t="s">
        <v>2713</v>
      </c>
      <c r="T1467" t="s">
        <v>2714</v>
      </c>
      <c r="AC1467" t="s">
        <v>64</v>
      </c>
      <c r="AD1467" t="s">
        <v>42</v>
      </c>
    </row>
    <row r="1468" spans="3:30" x14ac:dyDescent="0.25">
      <c r="C1468" s="32" t="s">
        <v>318</v>
      </c>
      <c r="D1468" s="32" t="s">
        <v>318</v>
      </c>
      <c r="E1468" s="32" t="s">
        <v>2715</v>
      </c>
      <c r="F1468">
        <v>600</v>
      </c>
      <c r="G1468" t="s">
        <v>2716</v>
      </c>
      <c r="H1468" t="s">
        <v>2717</v>
      </c>
      <c r="I1468" t="s">
        <v>2718</v>
      </c>
      <c r="K1468" t="s">
        <v>216</v>
      </c>
      <c r="L1468" t="s">
        <v>2719</v>
      </c>
      <c r="M1468" t="s">
        <v>36</v>
      </c>
      <c r="N1468" s="8">
        <v>45757</v>
      </c>
      <c r="O1468" s="8">
        <v>45821</v>
      </c>
      <c r="P1468" s="8">
        <v>45821</v>
      </c>
      <c r="Q1468" t="s">
        <v>47</v>
      </c>
      <c r="R1468" t="s">
        <v>311</v>
      </c>
      <c r="U1468" t="s">
        <v>87</v>
      </c>
      <c r="W1468" t="s">
        <v>87</v>
      </c>
      <c r="Y1468" t="s">
        <v>87</v>
      </c>
      <c r="Z1468" t="s">
        <v>87</v>
      </c>
      <c r="AC1468" t="s">
        <v>41</v>
      </c>
      <c r="AD1468" t="s">
        <v>42</v>
      </c>
    </row>
    <row r="1469" spans="3:30" x14ac:dyDescent="0.25">
      <c r="C1469" s="32" t="s">
        <v>318</v>
      </c>
      <c r="D1469" s="32" t="s">
        <v>318</v>
      </c>
      <c r="E1469" s="32" t="s">
        <v>2715</v>
      </c>
      <c r="F1469">
        <v>200</v>
      </c>
      <c r="G1469" t="s">
        <v>2716</v>
      </c>
      <c r="H1469" t="s">
        <v>2717</v>
      </c>
      <c r="I1469" t="s">
        <v>2720</v>
      </c>
      <c r="K1469" t="s">
        <v>216</v>
      </c>
      <c r="L1469" t="s">
        <v>2719</v>
      </c>
      <c r="M1469" t="s">
        <v>36</v>
      </c>
      <c r="N1469" s="8">
        <v>45757</v>
      </c>
      <c r="O1469" s="8">
        <v>45821</v>
      </c>
      <c r="P1469" s="8">
        <v>45821</v>
      </c>
      <c r="Q1469" t="s">
        <v>47</v>
      </c>
      <c r="R1469" t="s">
        <v>311</v>
      </c>
      <c r="W1469" t="s">
        <v>87</v>
      </c>
      <c r="X1469" t="s">
        <v>260</v>
      </c>
      <c r="Y1469" t="s">
        <v>87</v>
      </c>
      <c r="Z1469" t="s">
        <v>87</v>
      </c>
      <c r="AC1469" t="s">
        <v>41</v>
      </c>
      <c r="AD1469" t="s">
        <v>42</v>
      </c>
    </row>
    <row r="1470" spans="3:30" x14ac:dyDescent="0.25">
      <c r="C1470" s="32" t="s">
        <v>318</v>
      </c>
      <c r="D1470" s="32" t="s">
        <v>318</v>
      </c>
      <c r="E1470" s="32" t="s">
        <v>2715</v>
      </c>
      <c r="F1470">
        <v>200</v>
      </c>
      <c r="G1470" t="s">
        <v>2716</v>
      </c>
      <c r="H1470" t="s">
        <v>2717</v>
      </c>
      <c r="I1470" t="s">
        <v>2721</v>
      </c>
      <c r="K1470" t="s">
        <v>216</v>
      </c>
      <c r="L1470" t="s">
        <v>2719</v>
      </c>
      <c r="M1470" t="s">
        <v>36</v>
      </c>
      <c r="N1470" s="8">
        <v>45757</v>
      </c>
      <c r="O1470" s="8">
        <v>45821</v>
      </c>
      <c r="P1470" s="8">
        <v>45821</v>
      </c>
      <c r="Q1470" t="s">
        <v>37</v>
      </c>
      <c r="X1470" t="s">
        <v>260</v>
      </c>
      <c r="Y1470" t="s">
        <v>87</v>
      </c>
      <c r="Z1470" t="s">
        <v>87</v>
      </c>
      <c r="AC1470" t="s">
        <v>41</v>
      </c>
      <c r="AD1470" t="s">
        <v>42</v>
      </c>
    </row>
    <row r="1471" spans="3:30" x14ac:dyDescent="0.25">
      <c r="C1471" s="32" t="s">
        <v>318</v>
      </c>
      <c r="D1471" s="32" t="s">
        <v>318</v>
      </c>
      <c r="F1471">
        <v>1361.89</v>
      </c>
      <c r="G1471" t="s">
        <v>2722</v>
      </c>
      <c r="H1471" t="s">
        <v>2723</v>
      </c>
      <c r="I1471" t="s">
        <v>2724</v>
      </c>
      <c r="K1471" t="s">
        <v>216</v>
      </c>
      <c r="L1471" t="s">
        <v>2719</v>
      </c>
      <c r="M1471" t="s">
        <v>36</v>
      </c>
      <c r="N1471" s="8">
        <v>45761</v>
      </c>
      <c r="O1471" s="8">
        <v>45805</v>
      </c>
      <c r="P1471" s="8">
        <v>45805</v>
      </c>
      <c r="Q1471" t="s">
        <v>47</v>
      </c>
      <c r="R1471" t="s">
        <v>474</v>
      </c>
      <c r="U1471" t="s">
        <v>241</v>
      </c>
      <c r="W1471" t="s">
        <v>460</v>
      </c>
      <c r="X1471" t="s">
        <v>474</v>
      </c>
      <c r="Y1471" t="s">
        <v>241</v>
      </c>
      <c r="Z1471" t="s">
        <v>241</v>
      </c>
      <c r="AC1471" t="s">
        <v>41</v>
      </c>
      <c r="AD1471" t="s">
        <v>42</v>
      </c>
    </row>
    <row r="1472" spans="3:30" x14ac:dyDescent="0.25">
      <c r="C1472" s="32" t="s">
        <v>318</v>
      </c>
      <c r="D1472" s="32" t="s">
        <v>318</v>
      </c>
      <c r="F1472">
        <v>1361.89</v>
      </c>
      <c r="G1472" t="s">
        <v>2722</v>
      </c>
      <c r="H1472" t="s">
        <v>2723</v>
      </c>
      <c r="I1472" t="s">
        <v>2725</v>
      </c>
      <c r="K1472" t="s">
        <v>216</v>
      </c>
      <c r="L1472" t="s">
        <v>2719</v>
      </c>
      <c r="M1472" t="s">
        <v>36</v>
      </c>
      <c r="N1472" s="8">
        <v>45761</v>
      </c>
      <c r="O1472" s="8">
        <v>45805</v>
      </c>
      <c r="P1472" s="8">
        <v>45805</v>
      </c>
      <c r="Q1472" t="s">
        <v>47</v>
      </c>
      <c r="R1472" t="s">
        <v>953</v>
      </c>
      <c r="U1472" t="s">
        <v>241</v>
      </c>
      <c r="W1472" t="s">
        <v>87</v>
      </c>
      <c r="X1472" t="s">
        <v>474</v>
      </c>
      <c r="Y1472" t="s">
        <v>241</v>
      </c>
      <c r="Z1472" t="s">
        <v>241</v>
      </c>
      <c r="AC1472" t="s">
        <v>41</v>
      </c>
      <c r="AD1472" t="s">
        <v>42</v>
      </c>
    </row>
    <row r="1473" spans="3:30" x14ac:dyDescent="0.25">
      <c r="C1473" s="32" t="s">
        <v>318</v>
      </c>
      <c r="D1473" s="32" t="s">
        <v>318</v>
      </c>
      <c r="F1473">
        <v>-1050.8900000000001</v>
      </c>
      <c r="G1473" t="s">
        <v>2722</v>
      </c>
      <c r="H1473" t="s">
        <v>2726</v>
      </c>
      <c r="I1473" t="s">
        <v>2724</v>
      </c>
      <c r="K1473" t="s">
        <v>216</v>
      </c>
      <c r="L1473" t="s">
        <v>2719</v>
      </c>
      <c r="M1473" t="s">
        <v>36</v>
      </c>
      <c r="N1473" s="8">
        <v>45776</v>
      </c>
      <c r="O1473" s="8">
        <v>45805</v>
      </c>
      <c r="P1473" s="8">
        <v>45805</v>
      </c>
      <c r="Q1473" t="s">
        <v>64</v>
      </c>
      <c r="R1473" t="s">
        <v>474</v>
      </c>
      <c r="U1473" t="s">
        <v>241</v>
      </c>
      <c r="W1473" t="s">
        <v>460</v>
      </c>
      <c r="X1473" t="s">
        <v>474</v>
      </c>
      <c r="Y1473" t="s">
        <v>241</v>
      </c>
      <c r="Z1473" t="s">
        <v>241</v>
      </c>
      <c r="AC1473" t="s">
        <v>64</v>
      </c>
      <c r="AD1473" t="s">
        <v>42</v>
      </c>
    </row>
    <row r="1474" spans="3:30" x14ac:dyDescent="0.25">
      <c r="C1474" s="32" t="s">
        <v>104</v>
      </c>
      <c r="D1474" s="32" t="s">
        <v>105</v>
      </c>
      <c r="F1474">
        <v>697.5</v>
      </c>
      <c r="G1474" t="s">
        <v>2727</v>
      </c>
      <c r="H1474" t="s">
        <v>2728</v>
      </c>
      <c r="I1474" t="s">
        <v>2729</v>
      </c>
      <c r="K1474" t="s">
        <v>285</v>
      </c>
      <c r="L1474" t="s">
        <v>2719</v>
      </c>
      <c r="M1474" t="s">
        <v>36</v>
      </c>
      <c r="N1474" s="8">
        <v>45747</v>
      </c>
      <c r="O1474" s="8">
        <v>45835</v>
      </c>
      <c r="P1474" s="8">
        <v>45835</v>
      </c>
      <c r="Q1474" t="s">
        <v>37</v>
      </c>
      <c r="R1474" t="s">
        <v>1297</v>
      </c>
      <c r="S1474" t="s">
        <v>2730</v>
      </c>
      <c r="T1474" t="s">
        <v>2731</v>
      </c>
      <c r="U1474" t="s">
        <v>57</v>
      </c>
      <c r="W1474" t="s">
        <v>111</v>
      </c>
      <c r="Y1474" t="s">
        <v>111</v>
      </c>
      <c r="Z1474" t="s">
        <v>111</v>
      </c>
      <c r="AC1474" t="s">
        <v>41</v>
      </c>
      <c r="AD1474" t="s">
        <v>42</v>
      </c>
    </row>
    <row r="1475" spans="3:30" x14ac:dyDescent="0.25">
      <c r="C1475" s="32" t="s">
        <v>104</v>
      </c>
      <c r="D1475" s="32" t="s">
        <v>105</v>
      </c>
      <c r="F1475">
        <v>697.5</v>
      </c>
      <c r="G1475" t="s">
        <v>2727</v>
      </c>
      <c r="H1475" t="s">
        <v>2728</v>
      </c>
      <c r="I1475" t="s">
        <v>2732</v>
      </c>
      <c r="K1475" t="s">
        <v>285</v>
      </c>
      <c r="L1475" t="s">
        <v>2719</v>
      </c>
      <c r="M1475" t="s">
        <v>36</v>
      </c>
      <c r="N1475" s="8">
        <v>45747</v>
      </c>
      <c r="O1475" s="8">
        <v>45835</v>
      </c>
      <c r="P1475" s="8">
        <v>45835</v>
      </c>
      <c r="Q1475" t="s">
        <v>47</v>
      </c>
      <c r="R1475" t="s">
        <v>1297</v>
      </c>
      <c r="U1475" t="s">
        <v>57</v>
      </c>
      <c r="W1475" t="s">
        <v>111</v>
      </c>
      <c r="Y1475" t="s">
        <v>111</v>
      </c>
      <c r="Z1475" t="s">
        <v>111</v>
      </c>
      <c r="AC1475" t="s">
        <v>41</v>
      </c>
      <c r="AD1475" t="s">
        <v>42</v>
      </c>
    </row>
    <row r="1476" spans="3:30" x14ac:dyDescent="0.25">
      <c r="C1476" s="32" t="s">
        <v>2733</v>
      </c>
      <c r="D1476" s="32" t="s">
        <v>72</v>
      </c>
      <c r="E1476" s="32" t="s">
        <v>2734</v>
      </c>
      <c r="F1476">
        <v>121.38</v>
      </c>
      <c r="G1476" t="s">
        <v>2735</v>
      </c>
      <c r="H1476" t="s">
        <v>2736</v>
      </c>
      <c r="I1476" t="s">
        <v>2737</v>
      </c>
      <c r="K1476" t="s">
        <v>126</v>
      </c>
      <c r="L1476" t="s">
        <v>2719</v>
      </c>
      <c r="M1476" t="s">
        <v>36</v>
      </c>
      <c r="N1476" s="8">
        <v>44446</v>
      </c>
      <c r="O1476" s="8"/>
      <c r="P1476" s="8"/>
      <c r="Q1476" t="s">
        <v>47</v>
      </c>
      <c r="R1476" t="s">
        <v>2738</v>
      </c>
      <c r="W1476" t="s">
        <v>2739</v>
      </c>
      <c r="X1476" t="s">
        <v>2738</v>
      </c>
      <c r="AB1476" t="s">
        <v>2740</v>
      </c>
      <c r="AC1476" t="s">
        <v>41</v>
      </c>
      <c r="AD1476" t="s">
        <v>42</v>
      </c>
    </row>
    <row r="1477" spans="3:30" x14ac:dyDescent="0.25">
      <c r="C1477" s="32" t="s">
        <v>28</v>
      </c>
      <c r="D1477" s="32" t="s">
        <v>44</v>
      </c>
      <c r="F1477">
        <v>1350</v>
      </c>
      <c r="G1477" t="s">
        <v>2741</v>
      </c>
      <c r="H1477" t="s">
        <v>2742</v>
      </c>
      <c r="I1477" t="s">
        <v>2743</v>
      </c>
      <c r="K1477" t="s">
        <v>216</v>
      </c>
      <c r="L1477" t="s">
        <v>2719</v>
      </c>
      <c r="M1477" t="s">
        <v>36</v>
      </c>
      <c r="N1477" s="8">
        <v>45714</v>
      </c>
      <c r="O1477" s="8">
        <v>45814</v>
      </c>
      <c r="P1477" s="8">
        <v>45814</v>
      </c>
      <c r="Q1477" t="s">
        <v>47</v>
      </c>
      <c r="R1477" t="s">
        <v>1325</v>
      </c>
      <c r="W1477" t="s">
        <v>86</v>
      </c>
      <c r="Y1477" t="s">
        <v>86</v>
      </c>
      <c r="Z1477" t="s">
        <v>86</v>
      </c>
      <c r="AC1477" t="s">
        <v>41</v>
      </c>
      <c r="AD1477" t="s">
        <v>42</v>
      </c>
    </row>
    <row r="1478" spans="3:30" x14ac:dyDescent="0.25">
      <c r="C1478" s="32" t="s">
        <v>795</v>
      </c>
      <c r="D1478" s="32" t="s">
        <v>105</v>
      </c>
      <c r="F1478">
        <v>899</v>
      </c>
      <c r="G1478" t="s">
        <v>2741</v>
      </c>
      <c r="H1478" t="s">
        <v>2742</v>
      </c>
      <c r="I1478" t="s">
        <v>2744</v>
      </c>
      <c r="K1478" t="s">
        <v>216</v>
      </c>
      <c r="L1478" t="s">
        <v>2719</v>
      </c>
      <c r="M1478" t="s">
        <v>36</v>
      </c>
      <c r="N1478" s="8">
        <v>45714</v>
      </c>
      <c r="O1478" s="8">
        <v>45814</v>
      </c>
      <c r="P1478" s="8">
        <v>45814</v>
      </c>
      <c r="Q1478" t="s">
        <v>127</v>
      </c>
      <c r="R1478" t="s">
        <v>520</v>
      </c>
      <c r="S1478" t="s">
        <v>2745</v>
      </c>
      <c r="U1478" t="s">
        <v>57</v>
      </c>
      <c r="W1478" t="s">
        <v>86</v>
      </c>
      <c r="Y1478" t="s">
        <v>86</v>
      </c>
      <c r="Z1478" t="s">
        <v>86</v>
      </c>
      <c r="AC1478" t="s">
        <v>41</v>
      </c>
      <c r="AD1478" t="s">
        <v>42</v>
      </c>
    </row>
    <row r="1479" spans="3:30" x14ac:dyDescent="0.25">
      <c r="C1479" s="32" t="s">
        <v>28</v>
      </c>
      <c r="D1479" s="32" t="s">
        <v>105</v>
      </c>
      <c r="F1479">
        <v>200</v>
      </c>
      <c r="G1479" t="s">
        <v>2741</v>
      </c>
      <c r="H1479" t="s">
        <v>2742</v>
      </c>
      <c r="I1479" t="s">
        <v>2746</v>
      </c>
      <c r="K1479" t="s">
        <v>216</v>
      </c>
      <c r="L1479" t="s">
        <v>2719</v>
      </c>
      <c r="M1479" t="s">
        <v>36</v>
      </c>
      <c r="N1479" s="8">
        <v>45714</v>
      </c>
      <c r="O1479" s="8">
        <v>45814</v>
      </c>
      <c r="P1479" s="8">
        <v>45814</v>
      </c>
      <c r="Q1479" t="s">
        <v>47</v>
      </c>
      <c r="R1479" t="s">
        <v>652</v>
      </c>
      <c r="W1479" t="s">
        <v>86</v>
      </c>
      <c r="Y1479" t="s">
        <v>86</v>
      </c>
      <c r="Z1479" t="s">
        <v>86</v>
      </c>
      <c r="AC1479" t="s">
        <v>41</v>
      </c>
      <c r="AD1479" t="s">
        <v>42</v>
      </c>
    </row>
    <row r="1480" spans="3:30" x14ac:dyDescent="0.25">
      <c r="C1480" s="32" t="s">
        <v>28</v>
      </c>
      <c r="D1480" s="32" t="s">
        <v>105</v>
      </c>
      <c r="F1480">
        <v>200</v>
      </c>
      <c r="G1480" t="s">
        <v>2741</v>
      </c>
      <c r="H1480" t="s">
        <v>2742</v>
      </c>
      <c r="I1480" t="s">
        <v>2747</v>
      </c>
      <c r="K1480" t="s">
        <v>216</v>
      </c>
      <c r="L1480" t="s">
        <v>2719</v>
      </c>
      <c r="M1480" t="s">
        <v>36</v>
      </c>
      <c r="N1480" s="8">
        <v>45714</v>
      </c>
      <c r="O1480" s="8">
        <v>45814</v>
      </c>
      <c r="P1480" s="8">
        <v>45814</v>
      </c>
      <c r="Q1480" t="s">
        <v>37</v>
      </c>
      <c r="Y1480" t="s">
        <v>86</v>
      </c>
      <c r="Z1480" t="s">
        <v>86</v>
      </c>
      <c r="AC1480" t="s">
        <v>41</v>
      </c>
      <c r="AD1480" t="s">
        <v>42</v>
      </c>
    </row>
    <row r="1481" spans="3:30" x14ac:dyDescent="0.25">
      <c r="C1481" s="32" t="s">
        <v>808</v>
      </c>
      <c r="D1481" s="32" t="s">
        <v>105</v>
      </c>
      <c r="F1481">
        <v>2500</v>
      </c>
      <c r="G1481" t="s">
        <v>2748</v>
      </c>
      <c r="H1481" t="s">
        <v>2749</v>
      </c>
      <c r="I1481" t="s">
        <v>2750</v>
      </c>
      <c r="K1481" t="s">
        <v>216</v>
      </c>
      <c r="L1481" t="s">
        <v>2719</v>
      </c>
      <c r="M1481" t="s">
        <v>36</v>
      </c>
      <c r="N1481" s="8">
        <v>45782</v>
      </c>
      <c r="O1481" s="8">
        <v>45807</v>
      </c>
      <c r="P1481" s="8">
        <v>45807</v>
      </c>
      <c r="Q1481" t="s">
        <v>47</v>
      </c>
      <c r="R1481" t="s">
        <v>1004</v>
      </c>
      <c r="W1481" t="s">
        <v>40</v>
      </c>
      <c r="Y1481" t="s">
        <v>40</v>
      </c>
      <c r="Z1481" t="s">
        <v>40</v>
      </c>
      <c r="AC1481" t="s">
        <v>41</v>
      </c>
      <c r="AD1481" t="s">
        <v>42</v>
      </c>
    </row>
    <row r="1482" spans="3:30" x14ac:dyDescent="0.25">
      <c r="C1482" s="32" t="s">
        <v>808</v>
      </c>
      <c r="D1482" s="32" t="s">
        <v>105</v>
      </c>
      <c r="F1482">
        <v>1395</v>
      </c>
      <c r="G1482" t="s">
        <v>2748</v>
      </c>
      <c r="H1482" t="s">
        <v>2749</v>
      </c>
      <c r="I1482" t="s">
        <v>2751</v>
      </c>
      <c r="K1482" t="s">
        <v>216</v>
      </c>
      <c r="L1482" t="s">
        <v>2719</v>
      </c>
      <c r="M1482" t="s">
        <v>36</v>
      </c>
      <c r="N1482" s="8">
        <v>45782</v>
      </c>
      <c r="O1482" s="8">
        <v>45807</v>
      </c>
      <c r="P1482" s="8">
        <v>45807</v>
      </c>
      <c r="Q1482" t="s">
        <v>37</v>
      </c>
      <c r="R1482" t="s">
        <v>1004</v>
      </c>
      <c r="S1482" t="s">
        <v>2752</v>
      </c>
      <c r="T1482" t="s">
        <v>2753</v>
      </c>
      <c r="U1482" t="s">
        <v>40</v>
      </c>
      <c r="W1482" t="s">
        <v>40</v>
      </c>
      <c r="X1482" t="s">
        <v>421</v>
      </c>
      <c r="Y1482" t="s">
        <v>40</v>
      </c>
      <c r="Z1482" t="s">
        <v>40</v>
      </c>
      <c r="AC1482" t="s">
        <v>41</v>
      </c>
      <c r="AD1482" t="s">
        <v>42</v>
      </c>
    </row>
    <row r="1483" spans="3:30" x14ac:dyDescent="0.25">
      <c r="F1483">
        <v>895</v>
      </c>
      <c r="G1483" t="s">
        <v>2754</v>
      </c>
      <c r="H1483" t="s">
        <v>2755</v>
      </c>
      <c r="I1483" t="s">
        <v>2756</v>
      </c>
      <c r="K1483" t="s">
        <v>204</v>
      </c>
      <c r="L1483" t="s">
        <v>2719</v>
      </c>
      <c r="M1483" t="s">
        <v>36</v>
      </c>
      <c r="N1483" s="8">
        <v>45632</v>
      </c>
      <c r="O1483" s="8">
        <v>45870</v>
      </c>
      <c r="P1483" s="8">
        <v>45870</v>
      </c>
      <c r="Q1483" t="s">
        <v>127</v>
      </c>
      <c r="R1483" t="s">
        <v>488</v>
      </c>
      <c r="W1483" t="s">
        <v>477</v>
      </c>
      <c r="Y1483" t="s">
        <v>477</v>
      </c>
      <c r="Z1483" t="s">
        <v>477</v>
      </c>
      <c r="AC1483" t="s">
        <v>41</v>
      </c>
      <c r="AD1483" t="s">
        <v>42</v>
      </c>
    </row>
    <row r="1484" spans="3:30" x14ac:dyDescent="0.25">
      <c r="F1484">
        <v>895</v>
      </c>
      <c r="G1484" t="s">
        <v>2754</v>
      </c>
      <c r="H1484" t="s">
        <v>2755</v>
      </c>
      <c r="I1484" t="s">
        <v>2757</v>
      </c>
      <c r="K1484" t="s">
        <v>204</v>
      </c>
      <c r="L1484" t="s">
        <v>2719</v>
      </c>
      <c r="M1484" t="s">
        <v>36</v>
      </c>
      <c r="N1484" s="8">
        <v>45632</v>
      </c>
      <c r="O1484" s="8"/>
      <c r="P1484" s="8"/>
      <c r="Q1484" t="s">
        <v>47</v>
      </c>
      <c r="AC1484" t="s">
        <v>41</v>
      </c>
      <c r="AD1484" t="s">
        <v>42</v>
      </c>
    </row>
    <row r="1485" spans="3:30" x14ac:dyDescent="0.25">
      <c r="F1485">
        <v>895</v>
      </c>
      <c r="G1485" t="s">
        <v>2754</v>
      </c>
      <c r="H1485" t="s">
        <v>2755</v>
      </c>
      <c r="I1485" t="s">
        <v>2758</v>
      </c>
      <c r="K1485" t="s">
        <v>204</v>
      </c>
      <c r="L1485" t="s">
        <v>2719</v>
      </c>
      <c r="M1485" t="s">
        <v>36</v>
      </c>
      <c r="N1485" s="8">
        <v>45632</v>
      </c>
      <c r="O1485" s="8">
        <v>45849</v>
      </c>
      <c r="P1485" s="8">
        <v>45849</v>
      </c>
      <c r="Q1485" t="s">
        <v>37</v>
      </c>
      <c r="R1485" t="s">
        <v>488</v>
      </c>
      <c r="W1485" t="s">
        <v>255</v>
      </c>
      <c r="Y1485" t="s">
        <v>255</v>
      </c>
      <c r="Z1485" t="s">
        <v>255</v>
      </c>
      <c r="AC1485" t="s">
        <v>41</v>
      </c>
      <c r="AD1485" t="s">
        <v>42</v>
      </c>
    </row>
    <row r="1486" spans="3:30" x14ac:dyDescent="0.25">
      <c r="F1486">
        <v>1095</v>
      </c>
      <c r="G1486" t="s">
        <v>2754</v>
      </c>
      <c r="H1486" t="s">
        <v>2759</v>
      </c>
      <c r="I1486" t="s">
        <v>2760</v>
      </c>
      <c r="K1486" t="s">
        <v>204</v>
      </c>
      <c r="L1486" t="s">
        <v>2719</v>
      </c>
      <c r="M1486" t="s">
        <v>36</v>
      </c>
      <c r="N1486" s="8">
        <v>45799</v>
      </c>
      <c r="O1486" s="8"/>
      <c r="P1486" s="8"/>
      <c r="Q1486" t="s">
        <v>37</v>
      </c>
      <c r="AC1486" t="s">
        <v>41</v>
      </c>
      <c r="AD1486" t="s">
        <v>42</v>
      </c>
    </row>
    <row r="1487" spans="3:30" x14ac:dyDescent="0.25">
      <c r="F1487">
        <v>945</v>
      </c>
      <c r="G1487" t="s">
        <v>2754</v>
      </c>
      <c r="H1487" t="s">
        <v>2759</v>
      </c>
      <c r="I1487" t="s">
        <v>2761</v>
      </c>
      <c r="K1487" t="s">
        <v>204</v>
      </c>
      <c r="L1487" t="s">
        <v>2719</v>
      </c>
      <c r="M1487" t="s">
        <v>36</v>
      </c>
      <c r="N1487" s="8">
        <v>45799</v>
      </c>
      <c r="O1487" s="8">
        <v>45884</v>
      </c>
      <c r="P1487" s="8">
        <v>45884</v>
      </c>
      <c r="Q1487" t="s">
        <v>127</v>
      </c>
      <c r="R1487" t="s">
        <v>312</v>
      </c>
      <c r="W1487" t="s">
        <v>550</v>
      </c>
      <c r="Y1487" t="s">
        <v>550</v>
      </c>
      <c r="Z1487" t="s">
        <v>550</v>
      </c>
      <c r="AC1487" t="s">
        <v>41</v>
      </c>
      <c r="AD1487" t="s">
        <v>42</v>
      </c>
    </row>
    <row r="1488" spans="3:30" x14ac:dyDescent="0.25">
      <c r="C1488" s="32" t="s">
        <v>632</v>
      </c>
      <c r="D1488" s="32" t="s">
        <v>632</v>
      </c>
      <c r="E1488" s="32" t="s">
        <v>632</v>
      </c>
      <c r="F1488">
        <v>697.5</v>
      </c>
      <c r="G1488" t="s">
        <v>2762</v>
      </c>
      <c r="H1488" t="s">
        <v>2763</v>
      </c>
      <c r="I1488" t="s">
        <v>2764</v>
      </c>
      <c r="K1488" t="s">
        <v>340</v>
      </c>
      <c r="L1488" t="s">
        <v>2719</v>
      </c>
      <c r="M1488" t="s">
        <v>36</v>
      </c>
      <c r="N1488" s="8">
        <v>45673</v>
      </c>
      <c r="O1488" s="8">
        <v>45838</v>
      </c>
      <c r="P1488" s="8">
        <v>45838</v>
      </c>
      <c r="Q1488" t="s">
        <v>47</v>
      </c>
      <c r="U1488" t="s">
        <v>57</v>
      </c>
      <c r="X1488" t="s">
        <v>483</v>
      </c>
      <c r="Y1488" t="s">
        <v>391</v>
      </c>
      <c r="Z1488" t="s">
        <v>391</v>
      </c>
      <c r="AC1488" t="s">
        <v>41</v>
      </c>
      <c r="AD1488" t="s">
        <v>42</v>
      </c>
    </row>
    <row r="1489" spans="3:30" x14ac:dyDescent="0.25">
      <c r="C1489" s="32" t="s">
        <v>632</v>
      </c>
      <c r="D1489" s="32" t="s">
        <v>632</v>
      </c>
      <c r="E1489" s="32" t="s">
        <v>632</v>
      </c>
      <c r="F1489">
        <v>697.5</v>
      </c>
      <c r="G1489" t="s">
        <v>2762</v>
      </c>
      <c r="H1489" t="s">
        <v>2763</v>
      </c>
      <c r="I1489" t="s">
        <v>2765</v>
      </c>
      <c r="K1489" t="s">
        <v>340</v>
      </c>
      <c r="L1489" t="s">
        <v>2719</v>
      </c>
      <c r="M1489" t="s">
        <v>36</v>
      </c>
      <c r="N1489" s="8">
        <v>45673</v>
      </c>
      <c r="O1489" s="8">
        <v>45838</v>
      </c>
      <c r="P1489" s="8">
        <v>45838</v>
      </c>
      <c r="Q1489" t="s">
        <v>47</v>
      </c>
      <c r="U1489" t="s">
        <v>57</v>
      </c>
      <c r="X1489" t="s">
        <v>483</v>
      </c>
      <c r="Y1489" t="s">
        <v>391</v>
      </c>
      <c r="Z1489" t="s">
        <v>391</v>
      </c>
      <c r="AC1489" t="s">
        <v>41</v>
      </c>
      <c r="AD1489" t="s">
        <v>42</v>
      </c>
    </row>
    <row r="1490" spans="3:30" x14ac:dyDescent="0.25">
      <c r="C1490" s="32" t="s">
        <v>795</v>
      </c>
      <c r="D1490" s="32" t="s">
        <v>105</v>
      </c>
      <c r="E1490" s="32" t="s">
        <v>2766</v>
      </c>
      <c r="F1490">
        <v>1186</v>
      </c>
      <c r="G1490" t="s">
        <v>2767</v>
      </c>
      <c r="H1490" t="s">
        <v>2768</v>
      </c>
      <c r="I1490" t="s">
        <v>2769</v>
      </c>
      <c r="K1490" t="s">
        <v>737</v>
      </c>
      <c r="L1490" t="s">
        <v>2719</v>
      </c>
      <c r="M1490" t="s">
        <v>36</v>
      </c>
      <c r="N1490" s="8">
        <v>45778</v>
      </c>
      <c r="O1490" s="8">
        <v>45828</v>
      </c>
      <c r="P1490" s="8">
        <v>45828</v>
      </c>
      <c r="Q1490" t="s">
        <v>37</v>
      </c>
      <c r="R1490" t="s">
        <v>399</v>
      </c>
      <c r="W1490" t="s">
        <v>57</v>
      </c>
      <c r="Y1490" t="s">
        <v>57</v>
      </c>
      <c r="Z1490" t="s">
        <v>57</v>
      </c>
      <c r="AC1490" t="s">
        <v>41</v>
      </c>
      <c r="AD1490" t="s">
        <v>42</v>
      </c>
    </row>
    <row r="1491" spans="3:30" x14ac:dyDescent="0.25">
      <c r="C1491" s="32" t="s">
        <v>104</v>
      </c>
      <c r="D1491" s="32" t="s">
        <v>232</v>
      </c>
      <c r="E1491" s="32" t="s">
        <v>2770</v>
      </c>
      <c r="F1491">
        <v>520</v>
      </c>
      <c r="G1491" t="s">
        <v>2771</v>
      </c>
      <c r="H1491" t="s">
        <v>2772</v>
      </c>
      <c r="I1491" t="s">
        <v>2773</v>
      </c>
      <c r="K1491" t="s">
        <v>76</v>
      </c>
      <c r="L1491" t="s">
        <v>2719</v>
      </c>
      <c r="M1491" t="s">
        <v>36</v>
      </c>
      <c r="N1491" s="8">
        <v>44638</v>
      </c>
      <c r="O1491" s="8">
        <v>45898</v>
      </c>
      <c r="P1491" s="8">
        <v>45898</v>
      </c>
      <c r="Q1491" t="s">
        <v>37</v>
      </c>
      <c r="Y1491" t="s">
        <v>128</v>
      </c>
      <c r="Z1491" t="s">
        <v>128</v>
      </c>
      <c r="AC1491" t="s">
        <v>41</v>
      </c>
      <c r="AD1491" t="s">
        <v>42</v>
      </c>
    </row>
    <row r="1492" spans="3:30" x14ac:dyDescent="0.25">
      <c r="C1492" s="32" t="s">
        <v>104</v>
      </c>
      <c r="D1492" s="32" t="s">
        <v>232</v>
      </c>
      <c r="E1492" s="32" t="s">
        <v>2770</v>
      </c>
      <c r="F1492">
        <v>520</v>
      </c>
      <c r="G1492" t="s">
        <v>2771</v>
      </c>
      <c r="H1492" t="s">
        <v>2772</v>
      </c>
      <c r="I1492" t="s">
        <v>2774</v>
      </c>
      <c r="K1492" t="s">
        <v>76</v>
      </c>
      <c r="L1492" t="s">
        <v>2719</v>
      </c>
      <c r="M1492" t="s">
        <v>36</v>
      </c>
      <c r="N1492" s="8">
        <v>44638</v>
      </c>
      <c r="O1492" s="8">
        <v>45898</v>
      </c>
      <c r="P1492" s="8">
        <v>45898</v>
      </c>
      <c r="Q1492" t="s">
        <v>37</v>
      </c>
      <c r="Y1492" t="s">
        <v>128</v>
      </c>
      <c r="Z1492" t="s">
        <v>128</v>
      </c>
      <c r="AC1492" t="s">
        <v>41</v>
      </c>
      <c r="AD1492" t="s">
        <v>42</v>
      </c>
    </row>
    <row r="1493" spans="3:30" x14ac:dyDescent="0.25">
      <c r="C1493" s="32" t="s">
        <v>104</v>
      </c>
      <c r="D1493" s="32" t="s">
        <v>105</v>
      </c>
      <c r="E1493" s="32" t="s">
        <v>190</v>
      </c>
      <c r="F1493">
        <v>665.5</v>
      </c>
      <c r="G1493" t="s">
        <v>2775</v>
      </c>
      <c r="H1493" t="s">
        <v>2776</v>
      </c>
      <c r="I1493" t="s">
        <v>2777</v>
      </c>
      <c r="K1493" t="s">
        <v>194</v>
      </c>
      <c r="L1493" t="s">
        <v>2719</v>
      </c>
      <c r="M1493" t="s">
        <v>36</v>
      </c>
      <c r="N1493" s="8">
        <v>45735</v>
      </c>
      <c r="O1493" s="8">
        <v>45814</v>
      </c>
      <c r="P1493" s="8">
        <v>45814</v>
      </c>
      <c r="Q1493" t="s">
        <v>37</v>
      </c>
      <c r="R1493" t="s">
        <v>2778</v>
      </c>
      <c r="S1493" t="s">
        <v>2779</v>
      </c>
      <c r="T1493" t="s">
        <v>2780</v>
      </c>
      <c r="U1493" t="s">
        <v>241</v>
      </c>
      <c r="X1493" t="s">
        <v>421</v>
      </c>
      <c r="Y1493" t="s">
        <v>86</v>
      </c>
      <c r="Z1493" t="s">
        <v>86</v>
      </c>
      <c r="AC1493" t="s">
        <v>41</v>
      </c>
      <c r="AD1493" t="s">
        <v>42</v>
      </c>
    </row>
    <row r="1494" spans="3:30" x14ac:dyDescent="0.25">
      <c r="C1494" s="32" t="s">
        <v>104</v>
      </c>
      <c r="D1494" s="32" t="s">
        <v>105</v>
      </c>
      <c r="E1494" s="32" t="s">
        <v>190</v>
      </c>
      <c r="F1494">
        <v>665.5</v>
      </c>
      <c r="G1494" t="s">
        <v>2775</v>
      </c>
      <c r="H1494" t="s">
        <v>2776</v>
      </c>
      <c r="I1494" t="s">
        <v>2781</v>
      </c>
      <c r="K1494" t="s">
        <v>194</v>
      </c>
      <c r="L1494" t="s">
        <v>2719</v>
      </c>
      <c r="M1494" t="s">
        <v>36</v>
      </c>
      <c r="N1494" s="8">
        <v>45735</v>
      </c>
      <c r="O1494" s="8">
        <v>45814</v>
      </c>
      <c r="P1494" s="8">
        <v>45814</v>
      </c>
      <c r="Q1494" t="s">
        <v>47</v>
      </c>
      <c r="R1494" t="s">
        <v>2778</v>
      </c>
      <c r="U1494" t="s">
        <v>241</v>
      </c>
      <c r="X1494" t="s">
        <v>421</v>
      </c>
      <c r="Y1494" t="s">
        <v>86</v>
      </c>
      <c r="Z1494" t="s">
        <v>86</v>
      </c>
      <c r="AC1494" t="s">
        <v>41</v>
      </c>
      <c r="AD1494" t="s">
        <v>42</v>
      </c>
    </row>
    <row r="1495" spans="3:30" x14ac:dyDescent="0.25">
      <c r="C1495" s="32" t="s">
        <v>43</v>
      </c>
      <c r="D1495" s="32" t="s">
        <v>762</v>
      </c>
      <c r="E1495" s="32" t="s">
        <v>2715</v>
      </c>
      <c r="F1495">
        <v>800</v>
      </c>
      <c r="G1495" t="s">
        <v>2782</v>
      </c>
      <c r="H1495" t="s">
        <v>2783</v>
      </c>
      <c r="I1495" t="s">
        <v>2784</v>
      </c>
      <c r="K1495" t="s">
        <v>216</v>
      </c>
      <c r="L1495" t="s">
        <v>2719</v>
      </c>
      <c r="M1495" t="s">
        <v>36</v>
      </c>
      <c r="N1495" s="8">
        <v>45747</v>
      </c>
      <c r="O1495" s="8">
        <v>45814</v>
      </c>
      <c r="P1495" s="8">
        <v>45814</v>
      </c>
      <c r="Q1495" t="s">
        <v>37</v>
      </c>
      <c r="R1495" t="s">
        <v>1648</v>
      </c>
      <c r="S1495" t="s">
        <v>2785</v>
      </c>
      <c r="T1495" t="s">
        <v>2786</v>
      </c>
      <c r="U1495" t="s">
        <v>87</v>
      </c>
      <c r="W1495" t="s">
        <v>86</v>
      </c>
      <c r="Y1495" t="s">
        <v>86</v>
      </c>
      <c r="Z1495" t="s">
        <v>86</v>
      </c>
      <c r="AC1495" t="s">
        <v>41</v>
      </c>
      <c r="AD1495" t="s">
        <v>42</v>
      </c>
    </row>
    <row r="1496" spans="3:30" x14ac:dyDescent="0.25">
      <c r="C1496" s="32" t="s">
        <v>28</v>
      </c>
      <c r="D1496" s="32" t="s">
        <v>762</v>
      </c>
      <c r="E1496" s="32" t="s">
        <v>2715</v>
      </c>
      <c r="F1496">
        <v>200</v>
      </c>
      <c r="G1496" t="s">
        <v>2782</v>
      </c>
      <c r="H1496" t="s">
        <v>2783</v>
      </c>
      <c r="I1496" t="s">
        <v>2787</v>
      </c>
      <c r="K1496" t="s">
        <v>216</v>
      </c>
      <c r="L1496" t="s">
        <v>2719</v>
      </c>
      <c r="M1496" t="s">
        <v>36</v>
      </c>
      <c r="N1496" s="8">
        <v>45747</v>
      </c>
      <c r="O1496" s="8">
        <v>45814</v>
      </c>
      <c r="P1496" s="8">
        <v>45814</v>
      </c>
      <c r="Q1496" t="s">
        <v>47</v>
      </c>
      <c r="R1496" t="s">
        <v>1648</v>
      </c>
      <c r="W1496" t="s">
        <v>86</v>
      </c>
      <c r="Y1496" t="s">
        <v>86</v>
      </c>
      <c r="Z1496" t="s">
        <v>86</v>
      </c>
      <c r="AC1496" t="s">
        <v>41</v>
      </c>
      <c r="AD1496" t="s">
        <v>42</v>
      </c>
    </row>
    <row r="1497" spans="3:30" x14ac:dyDescent="0.25">
      <c r="C1497" s="32" t="s">
        <v>28</v>
      </c>
      <c r="D1497" s="32" t="s">
        <v>762</v>
      </c>
      <c r="E1497" s="32" t="s">
        <v>2715</v>
      </c>
      <c r="F1497">
        <v>200</v>
      </c>
      <c r="G1497" t="s">
        <v>2782</v>
      </c>
      <c r="H1497" t="s">
        <v>2783</v>
      </c>
      <c r="I1497" t="s">
        <v>2788</v>
      </c>
      <c r="K1497" t="s">
        <v>216</v>
      </c>
      <c r="L1497" t="s">
        <v>2719</v>
      </c>
      <c r="M1497" t="s">
        <v>36</v>
      </c>
      <c r="N1497" s="8">
        <v>45747</v>
      </c>
      <c r="O1497" s="8">
        <v>45814</v>
      </c>
      <c r="P1497" s="8">
        <v>45814</v>
      </c>
      <c r="Q1497" t="s">
        <v>37</v>
      </c>
      <c r="Y1497" t="s">
        <v>86</v>
      </c>
      <c r="Z1497" t="s">
        <v>86</v>
      </c>
      <c r="AC1497" t="s">
        <v>41</v>
      </c>
      <c r="AD1497" t="s">
        <v>42</v>
      </c>
    </row>
    <row r="1498" spans="3:30" x14ac:dyDescent="0.25">
      <c r="C1498" s="32" t="s">
        <v>808</v>
      </c>
      <c r="D1498" s="32" t="s">
        <v>29</v>
      </c>
      <c r="E1498" s="32" t="s">
        <v>2789</v>
      </c>
      <c r="F1498">
        <v>-312.70999999999998</v>
      </c>
      <c r="G1498" t="s">
        <v>2790</v>
      </c>
      <c r="H1498" t="s">
        <v>2791</v>
      </c>
      <c r="I1498" t="s">
        <v>2792</v>
      </c>
      <c r="K1498" t="s">
        <v>216</v>
      </c>
      <c r="L1498" t="s">
        <v>2719</v>
      </c>
      <c r="M1498" t="s">
        <v>36</v>
      </c>
      <c r="N1498" s="8">
        <v>45747</v>
      </c>
      <c r="O1498" s="8">
        <v>45814</v>
      </c>
      <c r="P1498" s="8">
        <v>45814</v>
      </c>
      <c r="Q1498" t="s">
        <v>64</v>
      </c>
      <c r="R1498" t="s">
        <v>2793</v>
      </c>
      <c r="S1498" t="s">
        <v>2794</v>
      </c>
      <c r="T1498" t="s">
        <v>2795</v>
      </c>
      <c r="W1498" t="s">
        <v>2796</v>
      </c>
      <c r="X1498" t="s">
        <v>731</v>
      </c>
      <c r="Y1498" t="s">
        <v>86</v>
      </c>
      <c r="Z1498" t="s">
        <v>86</v>
      </c>
      <c r="AC1498" t="s">
        <v>64</v>
      </c>
      <c r="AD1498" t="s">
        <v>42</v>
      </c>
    </row>
    <row r="1499" spans="3:30" x14ac:dyDescent="0.25">
      <c r="C1499" s="32" t="s">
        <v>808</v>
      </c>
      <c r="D1499" s="32" t="s">
        <v>29</v>
      </c>
      <c r="E1499" s="32" t="s">
        <v>2789</v>
      </c>
      <c r="F1499">
        <v>230</v>
      </c>
      <c r="G1499" t="s">
        <v>2790</v>
      </c>
      <c r="H1499" t="s">
        <v>2791</v>
      </c>
      <c r="I1499" t="s">
        <v>2797</v>
      </c>
      <c r="K1499" t="s">
        <v>216</v>
      </c>
      <c r="L1499" t="s">
        <v>2719</v>
      </c>
      <c r="M1499" t="s">
        <v>36</v>
      </c>
      <c r="N1499" s="8">
        <v>45747</v>
      </c>
      <c r="O1499" s="8">
        <v>45814</v>
      </c>
      <c r="P1499" s="8">
        <v>45814</v>
      </c>
      <c r="Q1499" t="s">
        <v>47</v>
      </c>
      <c r="R1499" t="s">
        <v>1133</v>
      </c>
      <c r="W1499" t="s">
        <v>86</v>
      </c>
      <c r="X1499" t="s">
        <v>731</v>
      </c>
      <c r="Y1499" t="s">
        <v>86</v>
      </c>
      <c r="Z1499" t="s">
        <v>86</v>
      </c>
      <c r="AC1499" t="s">
        <v>41</v>
      </c>
      <c r="AD1499" t="s">
        <v>42</v>
      </c>
    </row>
    <row r="1500" spans="3:30" x14ac:dyDescent="0.25">
      <c r="C1500" s="32" t="s">
        <v>808</v>
      </c>
      <c r="D1500" s="32" t="s">
        <v>29</v>
      </c>
      <c r="E1500" s="32" t="s">
        <v>2789</v>
      </c>
      <c r="F1500">
        <v>230</v>
      </c>
      <c r="G1500" t="s">
        <v>2790</v>
      </c>
      <c r="H1500" t="s">
        <v>2791</v>
      </c>
      <c r="I1500" t="s">
        <v>2798</v>
      </c>
      <c r="K1500" t="s">
        <v>216</v>
      </c>
      <c r="L1500" t="s">
        <v>2719</v>
      </c>
      <c r="M1500" t="s">
        <v>36</v>
      </c>
      <c r="N1500" s="8">
        <v>45747</v>
      </c>
      <c r="O1500" s="8">
        <v>45814</v>
      </c>
      <c r="P1500" s="8">
        <v>45814</v>
      </c>
      <c r="Q1500" t="s">
        <v>37</v>
      </c>
      <c r="X1500" t="s">
        <v>731</v>
      </c>
      <c r="Y1500" t="s">
        <v>86</v>
      </c>
      <c r="Z1500" t="s">
        <v>86</v>
      </c>
      <c r="AC1500" t="s">
        <v>41</v>
      </c>
      <c r="AD1500" t="s">
        <v>42</v>
      </c>
    </row>
    <row r="1501" spans="3:30" x14ac:dyDescent="0.25">
      <c r="C1501" s="32" t="s">
        <v>795</v>
      </c>
      <c r="D1501" s="32" t="s">
        <v>44</v>
      </c>
      <c r="E1501" s="32" t="s">
        <v>2799</v>
      </c>
      <c r="F1501">
        <v>895</v>
      </c>
      <c r="G1501" t="s">
        <v>2800</v>
      </c>
      <c r="H1501" t="s">
        <v>2801</v>
      </c>
      <c r="I1501" t="s">
        <v>2802</v>
      </c>
      <c r="K1501" t="s">
        <v>216</v>
      </c>
      <c r="L1501" t="s">
        <v>2719</v>
      </c>
      <c r="M1501" t="s">
        <v>36</v>
      </c>
      <c r="N1501" s="8">
        <v>45747</v>
      </c>
      <c r="O1501" s="8">
        <v>45814</v>
      </c>
      <c r="P1501" s="8">
        <v>45814</v>
      </c>
      <c r="Q1501" t="s">
        <v>37</v>
      </c>
      <c r="R1501" t="s">
        <v>1133</v>
      </c>
      <c r="S1501" t="s">
        <v>2803</v>
      </c>
      <c r="T1501" t="s">
        <v>2804</v>
      </c>
      <c r="U1501" t="s">
        <v>87</v>
      </c>
      <c r="W1501" t="s">
        <v>86</v>
      </c>
      <c r="Y1501" t="s">
        <v>86</v>
      </c>
      <c r="Z1501" t="s">
        <v>86</v>
      </c>
      <c r="AC1501" t="s">
        <v>41</v>
      </c>
      <c r="AD1501" t="s">
        <v>42</v>
      </c>
    </row>
    <row r="1502" spans="3:30" x14ac:dyDescent="0.25">
      <c r="C1502" s="32" t="s">
        <v>28</v>
      </c>
      <c r="D1502" s="32" t="s">
        <v>44</v>
      </c>
      <c r="E1502" s="32" t="s">
        <v>2799</v>
      </c>
      <c r="F1502">
        <v>150</v>
      </c>
      <c r="G1502" t="s">
        <v>2800</v>
      </c>
      <c r="H1502" t="s">
        <v>2801</v>
      </c>
      <c r="I1502" t="s">
        <v>2805</v>
      </c>
      <c r="K1502" t="s">
        <v>216</v>
      </c>
      <c r="L1502" t="s">
        <v>2719</v>
      </c>
      <c r="M1502" t="s">
        <v>36</v>
      </c>
      <c r="N1502" s="8">
        <v>45747</v>
      </c>
      <c r="O1502" s="8">
        <v>45814</v>
      </c>
      <c r="P1502" s="8">
        <v>45814</v>
      </c>
      <c r="Q1502" t="s">
        <v>47</v>
      </c>
      <c r="R1502" t="s">
        <v>1133</v>
      </c>
      <c r="W1502" t="s">
        <v>86</v>
      </c>
      <c r="Y1502" t="s">
        <v>86</v>
      </c>
      <c r="Z1502" t="s">
        <v>86</v>
      </c>
      <c r="AC1502" t="s">
        <v>41</v>
      </c>
      <c r="AD1502" t="s">
        <v>42</v>
      </c>
    </row>
    <row r="1503" spans="3:30" x14ac:dyDescent="0.25">
      <c r="C1503" s="32" t="s">
        <v>28</v>
      </c>
      <c r="D1503" s="32" t="s">
        <v>44</v>
      </c>
      <c r="E1503" s="32" t="s">
        <v>2799</v>
      </c>
      <c r="F1503">
        <v>150</v>
      </c>
      <c r="G1503" t="s">
        <v>2800</v>
      </c>
      <c r="H1503" t="s">
        <v>2801</v>
      </c>
      <c r="I1503" t="s">
        <v>2806</v>
      </c>
      <c r="K1503" t="s">
        <v>216</v>
      </c>
      <c r="L1503" t="s">
        <v>2719</v>
      </c>
      <c r="M1503" t="s">
        <v>36</v>
      </c>
      <c r="N1503" s="8">
        <v>45747</v>
      </c>
      <c r="O1503" s="8">
        <v>45814</v>
      </c>
      <c r="P1503" s="8">
        <v>45814</v>
      </c>
      <c r="Q1503" t="s">
        <v>37</v>
      </c>
      <c r="Y1503" t="s">
        <v>86</v>
      </c>
      <c r="Z1503" t="s">
        <v>86</v>
      </c>
      <c r="AC1503" t="s">
        <v>41</v>
      </c>
      <c r="AD1503" t="s">
        <v>42</v>
      </c>
    </row>
    <row r="1504" spans="3:30" x14ac:dyDescent="0.25">
      <c r="C1504" s="32" t="s">
        <v>318</v>
      </c>
      <c r="D1504" s="32" t="s">
        <v>318</v>
      </c>
      <c r="F1504">
        <v>1315</v>
      </c>
      <c r="G1504" t="s">
        <v>2807</v>
      </c>
      <c r="H1504" t="s">
        <v>2808</v>
      </c>
      <c r="I1504" t="s">
        <v>2809</v>
      </c>
      <c r="K1504" t="s">
        <v>194</v>
      </c>
      <c r="L1504" t="s">
        <v>2719</v>
      </c>
      <c r="M1504" t="s">
        <v>36</v>
      </c>
      <c r="N1504" s="8">
        <v>45622</v>
      </c>
      <c r="O1504" s="8">
        <v>45814</v>
      </c>
      <c r="P1504" s="8">
        <v>45814</v>
      </c>
      <c r="Q1504" t="s">
        <v>127</v>
      </c>
      <c r="R1504" t="s">
        <v>2810</v>
      </c>
      <c r="S1504" t="s">
        <v>2811</v>
      </c>
      <c r="T1504" t="s">
        <v>2812</v>
      </c>
      <c r="U1504" t="s">
        <v>40</v>
      </c>
      <c r="W1504" t="s">
        <v>205</v>
      </c>
      <c r="X1504" t="s">
        <v>505</v>
      </c>
      <c r="Y1504" t="s">
        <v>86</v>
      </c>
      <c r="Z1504" t="s">
        <v>86</v>
      </c>
      <c r="AC1504" t="s">
        <v>41</v>
      </c>
      <c r="AD1504" t="s">
        <v>42</v>
      </c>
    </row>
    <row r="1505" spans="3:30" x14ac:dyDescent="0.25">
      <c r="C1505" s="32" t="s">
        <v>104</v>
      </c>
      <c r="D1505" s="32" t="s">
        <v>44</v>
      </c>
      <c r="E1505" s="32" t="s">
        <v>2609</v>
      </c>
      <c r="F1505">
        <v>1388.81</v>
      </c>
      <c r="G1505" t="s">
        <v>2813</v>
      </c>
      <c r="H1505" t="s">
        <v>2814</v>
      </c>
      <c r="I1505" t="s">
        <v>2815</v>
      </c>
      <c r="K1505" t="s">
        <v>710</v>
      </c>
      <c r="L1505" t="s">
        <v>2719</v>
      </c>
      <c r="M1505" t="s">
        <v>36</v>
      </c>
      <c r="N1505" s="8">
        <v>45789</v>
      </c>
      <c r="O1505" s="8">
        <v>45814</v>
      </c>
      <c r="P1505" s="8">
        <v>45814</v>
      </c>
      <c r="Q1505" t="s">
        <v>47</v>
      </c>
      <c r="R1505" t="s">
        <v>421</v>
      </c>
      <c r="U1505" t="s">
        <v>86</v>
      </c>
      <c r="W1505" t="s">
        <v>112</v>
      </c>
      <c r="Y1505" t="s">
        <v>86</v>
      </c>
      <c r="Z1505" t="s">
        <v>86</v>
      </c>
      <c r="AC1505" t="s">
        <v>41</v>
      </c>
      <c r="AD1505" t="s">
        <v>42</v>
      </c>
    </row>
    <row r="1506" spans="3:30" x14ac:dyDescent="0.25">
      <c r="C1506" s="32" t="s">
        <v>755</v>
      </c>
      <c r="E1506" s="32" t="s">
        <v>2609</v>
      </c>
      <c r="F1506">
        <v>860</v>
      </c>
      <c r="G1506" t="s">
        <v>2813</v>
      </c>
      <c r="H1506" t="s">
        <v>2814</v>
      </c>
      <c r="I1506" t="s">
        <v>2816</v>
      </c>
      <c r="K1506" t="s">
        <v>710</v>
      </c>
      <c r="L1506" t="s">
        <v>2719</v>
      </c>
      <c r="M1506" t="s">
        <v>36</v>
      </c>
      <c r="N1506" s="8">
        <v>45789</v>
      </c>
      <c r="O1506" s="8">
        <v>45807</v>
      </c>
      <c r="P1506" s="8">
        <v>45807</v>
      </c>
      <c r="Q1506" t="s">
        <v>37</v>
      </c>
      <c r="R1506" t="s">
        <v>421</v>
      </c>
      <c r="S1506" t="s">
        <v>2817</v>
      </c>
      <c r="T1506" t="s">
        <v>2818</v>
      </c>
      <c r="U1506" t="s">
        <v>40</v>
      </c>
      <c r="W1506" t="s">
        <v>112</v>
      </c>
      <c r="X1506" t="s">
        <v>460</v>
      </c>
      <c r="Y1506" t="s">
        <v>40</v>
      </c>
      <c r="Z1506" t="s">
        <v>40</v>
      </c>
      <c r="AC1506" t="s">
        <v>41</v>
      </c>
      <c r="AD1506" t="s">
        <v>42</v>
      </c>
    </row>
    <row r="1507" spans="3:30" x14ac:dyDescent="0.25">
      <c r="C1507" s="32" t="s">
        <v>104</v>
      </c>
      <c r="F1507">
        <v>760</v>
      </c>
      <c r="G1507" t="s">
        <v>2813</v>
      </c>
      <c r="H1507" t="s">
        <v>2814</v>
      </c>
      <c r="I1507" t="s">
        <v>2819</v>
      </c>
      <c r="K1507" t="s">
        <v>710</v>
      </c>
      <c r="L1507" t="s">
        <v>2719</v>
      </c>
      <c r="M1507" t="s">
        <v>36</v>
      </c>
      <c r="N1507" s="8">
        <v>45789</v>
      </c>
      <c r="O1507" s="8">
        <v>45842</v>
      </c>
      <c r="P1507" s="8">
        <v>45842</v>
      </c>
      <c r="Q1507" t="s">
        <v>37</v>
      </c>
      <c r="R1507" t="s">
        <v>421</v>
      </c>
      <c r="U1507" t="s">
        <v>87</v>
      </c>
      <c r="W1507" t="s">
        <v>112</v>
      </c>
      <c r="Y1507" t="s">
        <v>112</v>
      </c>
      <c r="Z1507" t="s">
        <v>112</v>
      </c>
      <c r="AC1507" t="s">
        <v>41</v>
      </c>
      <c r="AD1507" t="s">
        <v>42</v>
      </c>
    </row>
    <row r="1508" spans="3:30" x14ac:dyDescent="0.25">
      <c r="C1508" s="32" t="s">
        <v>755</v>
      </c>
      <c r="E1508" s="32" t="s">
        <v>2609</v>
      </c>
      <c r="F1508">
        <v>200</v>
      </c>
      <c r="G1508" t="s">
        <v>2813</v>
      </c>
      <c r="H1508" t="s">
        <v>2814</v>
      </c>
      <c r="I1508" t="s">
        <v>2820</v>
      </c>
      <c r="K1508" t="s">
        <v>710</v>
      </c>
      <c r="L1508" t="s">
        <v>2719</v>
      </c>
      <c r="M1508" t="s">
        <v>36</v>
      </c>
      <c r="N1508" s="8">
        <v>45789</v>
      </c>
      <c r="O1508" s="8">
        <v>45807</v>
      </c>
      <c r="P1508" s="8">
        <v>45807</v>
      </c>
      <c r="Q1508" t="s">
        <v>47</v>
      </c>
      <c r="R1508" t="s">
        <v>421</v>
      </c>
      <c r="W1508" t="s">
        <v>112</v>
      </c>
      <c r="X1508" t="s">
        <v>460</v>
      </c>
      <c r="Y1508" t="s">
        <v>40</v>
      </c>
      <c r="Z1508" t="s">
        <v>40</v>
      </c>
      <c r="AC1508" t="s">
        <v>41</v>
      </c>
      <c r="AD1508" t="s">
        <v>42</v>
      </c>
    </row>
    <row r="1509" spans="3:30" x14ac:dyDescent="0.25">
      <c r="C1509" s="32" t="s">
        <v>104</v>
      </c>
      <c r="F1509">
        <v>150</v>
      </c>
      <c r="G1509" t="s">
        <v>2813</v>
      </c>
      <c r="H1509" t="s">
        <v>2814</v>
      </c>
      <c r="I1509" t="s">
        <v>2821</v>
      </c>
      <c r="K1509" t="s">
        <v>710</v>
      </c>
      <c r="L1509" t="s">
        <v>2719</v>
      </c>
      <c r="M1509" t="s">
        <v>36</v>
      </c>
      <c r="N1509" s="8">
        <v>45789</v>
      </c>
      <c r="O1509" s="8">
        <v>45842</v>
      </c>
      <c r="P1509" s="8">
        <v>45842</v>
      </c>
      <c r="Q1509" t="s">
        <v>47</v>
      </c>
      <c r="R1509" t="s">
        <v>421</v>
      </c>
      <c r="W1509" t="s">
        <v>112</v>
      </c>
      <c r="Y1509" t="s">
        <v>112</v>
      </c>
      <c r="Z1509" t="s">
        <v>112</v>
      </c>
      <c r="AC1509" t="s">
        <v>41</v>
      </c>
      <c r="AD1509" t="s">
        <v>42</v>
      </c>
    </row>
    <row r="1510" spans="3:30" x14ac:dyDescent="0.25">
      <c r="C1510" s="32" t="s">
        <v>755</v>
      </c>
      <c r="E1510" s="32" t="s">
        <v>2609</v>
      </c>
      <c r="F1510">
        <v>200</v>
      </c>
      <c r="G1510" t="s">
        <v>2813</v>
      </c>
      <c r="H1510" t="s">
        <v>2814</v>
      </c>
      <c r="I1510" t="s">
        <v>2822</v>
      </c>
      <c r="K1510" t="s">
        <v>710</v>
      </c>
      <c r="L1510" t="s">
        <v>2719</v>
      </c>
      <c r="M1510" t="s">
        <v>36</v>
      </c>
      <c r="N1510" s="8">
        <v>45789</v>
      </c>
      <c r="O1510" s="8">
        <v>45807</v>
      </c>
      <c r="P1510" s="8">
        <v>45807</v>
      </c>
      <c r="Q1510" t="s">
        <v>37</v>
      </c>
      <c r="X1510" t="s">
        <v>460</v>
      </c>
      <c r="Y1510" t="s">
        <v>40</v>
      </c>
      <c r="Z1510" t="s">
        <v>40</v>
      </c>
      <c r="AC1510" t="s">
        <v>41</v>
      </c>
      <c r="AD1510" t="s">
        <v>42</v>
      </c>
    </row>
    <row r="1511" spans="3:30" x14ac:dyDescent="0.25">
      <c r="C1511" s="32" t="s">
        <v>104</v>
      </c>
      <c r="F1511">
        <v>150</v>
      </c>
      <c r="G1511" t="s">
        <v>2813</v>
      </c>
      <c r="H1511" t="s">
        <v>2814</v>
      </c>
      <c r="I1511" t="s">
        <v>2823</v>
      </c>
      <c r="K1511" t="s">
        <v>710</v>
      </c>
      <c r="L1511" t="s">
        <v>2719</v>
      </c>
      <c r="M1511" t="s">
        <v>36</v>
      </c>
      <c r="N1511" s="8">
        <v>45789</v>
      </c>
      <c r="O1511" s="8">
        <v>45842</v>
      </c>
      <c r="P1511" s="8">
        <v>45842</v>
      </c>
      <c r="Q1511" t="s">
        <v>37</v>
      </c>
      <c r="Y1511" t="s">
        <v>112</v>
      </c>
      <c r="Z1511" t="s">
        <v>112</v>
      </c>
      <c r="AC1511" t="s">
        <v>41</v>
      </c>
      <c r="AD1511" t="s">
        <v>42</v>
      </c>
    </row>
    <row r="1512" spans="3:30" x14ac:dyDescent="0.25">
      <c r="C1512" s="32" t="s">
        <v>808</v>
      </c>
      <c r="D1512" s="32" t="s">
        <v>44</v>
      </c>
      <c r="E1512" s="32" t="s">
        <v>2799</v>
      </c>
      <c r="F1512">
        <v>895</v>
      </c>
      <c r="G1512" t="s">
        <v>2824</v>
      </c>
      <c r="H1512" t="s">
        <v>2825</v>
      </c>
      <c r="I1512" t="s">
        <v>2826</v>
      </c>
      <c r="K1512" t="s">
        <v>216</v>
      </c>
      <c r="L1512" t="s">
        <v>2719</v>
      </c>
      <c r="M1512" t="s">
        <v>36</v>
      </c>
      <c r="N1512" s="8">
        <v>45747</v>
      </c>
      <c r="O1512" s="8">
        <v>45814</v>
      </c>
      <c r="P1512" s="8">
        <v>45814</v>
      </c>
      <c r="Q1512" t="s">
        <v>37</v>
      </c>
      <c r="R1512" t="s">
        <v>1133</v>
      </c>
      <c r="S1512" t="s">
        <v>2827</v>
      </c>
      <c r="T1512" t="s">
        <v>2828</v>
      </c>
      <c r="U1512" t="s">
        <v>87</v>
      </c>
      <c r="W1512" t="s">
        <v>460</v>
      </c>
      <c r="Y1512" t="s">
        <v>86</v>
      </c>
      <c r="Z1512" t="s">
        <v>86</v>
      </c>
      <c r="AC1512" t="s">
        <v>41</v>
      </c>
      <c r="AD1512" t="s">
        <v>42</v>
      </c>
    </row>
    <row r="1513" spans="3:30" x14ac:dyDescent="0.25">
      <c r="C1513" s="32" t="s">
        <v>808</v>
      </c>
      <c r="D1513" s="32" t="s">
        <v>44</v>
      </c>
      <c r="E1513" s="32" t="s">
        <v>2799</v>
      </c>
      <c r="F1513">
        <v>200</v>
      </c>
      <c r="G1513" t="s">
        <v>2824</v>
      </c>
      <c r="H1513" t="s">
        <v>2825</v>
      </c>
      <c r="I1513" t="s">
        <v>2829</v>
      </c>
      <c r="K1513" t="s">
        <v>216</v>
      </c>
      <c r="L1513" t="s">
        <v>2719</v>
      </c>
      <c r="M1513" t="s">
        <v>36</v>
      </c>
      <c r="N1513" s="8">
        <v>45747</v>
      </c>
      <c r="O1513" s="8">
        <v>45814</v>
      </c>
      <c r="P1513" s="8">
        <v>45814</v>
      </c>
      <c r="Q1513" t="s">
        <v>47</v>
      </c>
      <c r="R1513" t="s">
        <v>1133</v>
      </c>
      <c r="W1513" t="s">
        <v>460</v>
      </c>
      <c r="Y1513" t="s">
        <v>86</v>
      </c>
      <c r="Z1513" t="s">
        <v>86</v>
      </c>
      <c r="AC1513" t="s">
        <v>41</v>
      </c>
      <c r="AD1513" t="s">
        <v>42</v>
      </c>
    </row>
    <row r="1514" spans="3:30" x14ac:dyDescent="0.25">
      <c r="C1514" s="32" t="s">
        <v>808</v>
      </c>
      <c r="D1514" s="32" t="s">
        <v>44</v>
      </c>
      <c r="E1514" s="32" t="s">
        <v>2799</v>
      </c>
      <c r="F1514">
        <v>200</v>
      </c>
      <c r="G1514" t="s">
        <v>2824</v>
      </c>
      <c r="H1514" t="s">
        <v>2825</v>
      </c>
      <c r="I1514" t="s">
        <v>2830</v>
      </c>
      <c r="K1514" t="s">
        <v>216</v>
      </c>
      <c r="L1514" t="s">
        <v>2719</v>
      </c>
      <c r="M1514" t="s">
        <v>36</v>
      </c>
      <c r="N1514" s="8">
        <v>45747</v>
      </c>
      <c r="O1514" s="8">
        <v>45814</v>
      </c>
      <c r="P1514" s="8">
        <v>45814</v>
      </c>
      <c r="Q1514" t="s">
        <v>37</v>
      </c>
      <c r="Y1514" t="s">
        <v>86</v>
      </c>
      <c r="Z1514" t="s">
        <v>86</v>
      </c>
      <c r="AC1514" t="s">
        <v>41</v>
      </c>
      <c r="AD1514" t="s">
        <v>42</v>
      </c>
    </row>
    <row r="1515" spans="3:30" x14ac:dyDescent="0.25">
      <c r="C1515" s="32" t="s">
        <v>28</v>
      </c>
      <c r="D1515" s="32" t="s">
        <v>221</v>
      </c>
      <c r="E1515" s="32" t="s">
        <v>2831</v>
      </c>
      <c r="F1515">
        <v>1220</v>
      </c>
      <c r="G1515" t="s">
        <v>2832</v>
      </c>
      <c r="H1515" t="s">
        <v>2833</v>
      </c>
      <c r="I1515" t="s">
        <v>2834</v>
      </c>
      <c r="K1515" t="s">
        <v>204</v>
      </c>
      <c r="L1515" t="s">
        <v>2719</v>
      </c>
      <c r="M1515" t="s">
        <v>36</v>
      </c>
      <c r="N1515" s="8">
        <v>45558</v>
      </c>
      <c r="O1515" s="8">
        <v>45835</v>
      </c>
      <c r="P1515" s="8">
        <v>45835</v>
      </c>
      <c r="Q1515" t="s">
        <v>127</v>
      </c>
      <c r="R1515" t="s">
        <v>2835</v>
      </c>
      <c r="W1515" t="s">
        <v>2836</v>
      </c>
      <c r="Y1515" t="s">
        <v>111</v>
      </c>
      <c r="Z1515" t="s">
        <v>111</v>
      </c>
      <c r="AC1515" t="s">
        <v>41</v>
      </c>
      <c r="AD1515" t="s">
        <v>42</v>
      </c>
    </row>
    <row r="1516" spans="3:30" x14ac:dyDescent="0.25">
      <c r="C1516" s="32" t="s">
        <v>104</v>
      </c>
      <c r="D1516" s="32" t="s">
        <v>2837</v>
      </c>
      <c r="E1516" s="32" t="s">
        <v>2838</v>
      </c>
      <c r="F1516">
        <v>1220</v>
      </c>
      <c r="G1516" t="s">
        <v>2832</v>
      </c>
      <c r="H1516" t="s">
        <v>2833</v>
      </c>
      <c r="I1516" t="s">
        <v>2839</v>
      </c>
      <c r="K1516" t="s">
        <v>204</v>
      </c>
      <c r="L1516" t="s">
        <v>2719</v>
      </c>
      <c r="M1516" t="s">
        <v>36</v>
      </c>
      <c r="N1516" s="8">
        <v>45558</v>
      </c>
      <c r="O1516" s="8">
        <v>45828</v>
      </c>
      <c r="P1516" s="8">
        <v>45828</v>
      </c>
      <c r="Q1516" t="s">
        <v>47</v>
      </c>
      <c r="U1516" t="s">
        <v>57</v>
      </c>
      <c r="X1516" t="s">
        <v>1004</v>
      </c>
      <c r="Y1516" t="s">
        <v>57</v>
      </c>
      <c r="Z1516" t="s">
        <v>57</v>
      </c>
      <c r="AC1516" t="s">
        <v>41</v>
      </c>
      <c r="AD1516" t="s">
        <v>42</v>
      </c>
    </row>
    <row r="1517" spans="3:30" x14ac:dyDescent="0.25">
      <c r="C1517" s="32" t="s">
        <v>104</v>
      </c>
      <c r="D1517" s="32" t="s">
        <v>105</v>
      </c>
      <c r="E1517" s="32" t="s">
        <v>2840</v>
      </c>
      <c r="G1517" t="s">
        <v>2841</v>
      </c>
      <c r="H1517" t="s">
        <v>2842</v>
      </c>
      <c r="I1517" t="s">
        <v>2843</v>
      </c>
      <c r="K1517" t="s">
        <v>126</v>
      </c>
      <c r="L1517" t="s">
        <v>2719</v>
      </c>
      <c r="M1517" t="s">
        <v>36</v>
      </c>
      <c r="N1517" s="8">
        <v>45582</v>
      </c>
      <c r="O1517" s="8"/>
      <c r="P1517" s="8"/>
      <c r="Q1517" t="s">
        <v>64</v>
      </c>
      <c r="AC1517" t="s">
        <v>64</v>
      </c>
      <c r="AD1517" t="s">
        <v>42</v>
      </c>
    </row>
    <row r="1518" spans="3:30" x14ac:dyDescent="0.25">
      <c r="C1518" s="32" t="s">
        <v>318</v>
      </c>
      <c r="D1518" s="32" t="s">
        <v>318</v>
      </c>
      <c r="F1518">
        <v>1391</v>
      </c>
      <c r="G1518" t="s">
        <v>2844</v>
      </c>
      <c r="H1518" t="s">
        <v>2845</v>
      </c>
      <c r="I1518" t="s">
        <v>2846</v>
      </c>
      <c r="K1518" t="s">
        <v>285</v>
      </c>
      <c r="L1518" t="s">
        <v>2719</v>
      </c>
      <c r="M1518" t="s">
        <v>36</v>
      </c>
      <c r="N1518" s="8">
        <v>45751</v>
      </c>
      <c r="O1518" s="8">
        <v>45814</v>
      </c>
      <c r="P1518" s="8">
        <v>45814</v>
      </c>
      <c r="Q1518" t="s">
        <v>127</v>
      </c>
      <c r="R1518" t="s">
        <v>2200</v>
      </c>
      <c r="S1518" t="s">
        <v>2847</v>
      </c>
      <c r="T1518" t="s">
        <v>2848</v>
      </c>
      <c r="U1518" t="s">
        <v>40</v>
      </c>
      <c r="W1518" t="s">
        <v>476</v>
      </c>
      <c r="Y1518" t="s">
        <v>86</v>
      </c>
      <c r="Z1518" t="s">
        <v>86</v>
      </c>
      <c r="AC1518" t="s">
        <v>41</v>
      </c>
      <c r="AD1518" t="s">
        <v>42</v>
      </c>
    </row>
    <row r="1519" spans="3:30" x14ac:dyDescent="0.25">
      <c r="C1519" s="32" t="s">
        <v>104</v>
      </c>
      <c r="D1519" s="32" t="s">
        <v>105</v>
      </c>
      <c r="F1519">
        <v>-180.9966666666669</v>
      </c>
      <c r="G1519" t="s">
        <v>2849</v>
      </c>
      <c r="H1519" t="s">
        <v>2850</v>
      </c>
      <c r="I1519" t="s">
        <v>2851</v>
      </c>
      <c r="J1519" t="s">
        <v>2852</v>
      </c>
      <c r="K1519" t="s">
        <v>229</v>
      </c>
      <c r="L1519" t="s">
        <v>2719</v>
      </c>
      <c r="M1519" t="s">
        <v>276</v>
      </c>
      <c r="N1519" s="8">
        <v>45790</v>
      </c>
      <c r="O1519" s="8">
        <v>45842</v>
      </c>
      <c r="P1519" s="8"/>
      <c r="Q1519" t="s">
        <v>64</v>
      </c>
      <c r="W1519" t="s">
        <v>1008</v>
      </c>
      <c r="Z1519" t="s">
        <v>112</v>
      </c>
      <c r="AA1519" t="s">
        <v>112</v>
      </c>
      <c r="AC1519" t="s">
        <v>64</v>
      </c>
      <c r="AD1519" t="s">
        <v>231</v>
      </c>
    </row>
    <row r="1520" spans="3:30" x14ac:dyDescent="0.25">
      <c r="C1520" s="32" t="s">
        <v>104</v>
      </c>
      <c r="D1520" s="32" t="s">
        <v>105</v>
      </c>
      <c r="F1520">
        <v>0</v>
      </c>
      <c r="G1520" t="s">
        <v>2849</v>
      </c>
      <c r="H1520" t="s">
        <v>2850</v>
      </c>
      <c r="I1520" t="s">
        <v>2853</v>
      </c>
      <c r="J1520" t="s">
        <v>2854</v>
      </c>
      <c r="K1520" t="s">
        <v>229</v>
      </c>
      <c r="L1520" t="s">
        <v>2719</v>
      </c>
      <c r="M1520" t="s">
        <v>276</v>
      </c>
      <c r="N1520" s="8">
        <v>45790</v>
      </c>
      <c r="O1520" s="8">
        <v>45842</v>
      </c>
      <c r="P1520" s="8"/>
      <c r="Q1520" t="s">
        <v>37</v>
      </c>
      <c r="W1520" t="s">
        <v>1008</v>
      </c>
      <c r="Z1520" t="s">
        <v>112</v>
      </c>
      <c r="AA1520" t="s">
        <v>112</v>
      </c>
      <c r="AC1520" t="s">
        <v>41</v>
      </c>
      <c r="AD1520" t="s">
        <v>231</v>
      </c>
    </row>
    <row r="1521" spans="3:30" x14ac:dyDescent="0.25">
      <c r="C1521" s="32" t="s">
        <v>104</v>
      </c>
      <c r="D1521" s="32" t="s">
        <v>105</v>
      </c>
      <c r="F1521">
        <v>0</v>
      </c>
      <c r="G1521" t="s">
        <v>2849</v>
      </c>
      <c r="H1521" t="s">
        <v>2850</v>
      </c>
      <c r="I1521" t="s">
        <v>2855</v>
      </c>
      <c r="J1521" t="s">
        <v>2856</v>
      </c>
      <c r="K1521" t="s">
        <v>229</v>
      </c>
      <c r="L1521" t="s">
        <v>2719</v>
      </c>
      <c r="M1521" t="s">
        <v>276</v>
      </c>
      <c r="N1521" s="8">
        <v>45790</v>
      </c>
      <c r="O1521" s="8">
        <v>45842</v>
      </c>
      <c r="P1521" s="8"/>
      <c r="Q1521" t="s">
        <v>37</v>
      </c>
      <c r="W1521" t="s">
        <v>1008</v>
      </c>
      <c r="Z1521" t="s">
        <v>112</v>
      </c>
      <c r="AA1521" t="s">
        <v>112</v>
      </c>
      <c r="AC1521" t="s">
        <v>41</v>
      </c>
      <c r="AD1521" t="s">
        <v>231</v>
      </c>
    </row>
    <row r="1522" spans="3:30" x14ac:dyDescent="0.25">
      <c r="C1522" s="32" t="s">
        <v>104</v>
      </c>
      <c r="D1522" s="32" t="s">
        <v>105</v>
      </c>
      <c r="F1522">
        <v>30</v>
      </c>
      <c r="G1522" t="s">
        <v>2849</v>
      </c>
      <c r="H1522" t="s">
        <v>2850</v>
      </c>
      <c r="I1522" t="s">
        <v>2857</v>
      </c>
      <c r="J1522" t="s">
        <v>2858</v>
      </c>
      <c r="K1522" t="s">
        <v>229</v>
      </c>
      <c r="L1522" t="s">
        <v>2719</v>
      </c>
      <c r="M1522" t="s">
        <v>276</v>
      </c>
      <c r="N1522" s="8">
        <v>45790</v>
      </c>
      <c r="O1522" s="8">
        <v>45842</v>
      </c>
      <c r="P1522" s="8"/>
      <c r="Q1522" t="s">
        <v>37</v>
      </c>
      <c r="W1522" t="s">
        <v>1008</v>
      </c>
      <c r="Z1522" t="s">
        <v>112</v>
      </c>
      <c r="AA1522" t="s">
        <v>112</v>
      </c>
      <c r="AC1522" t="s">
        <v>41</v>
      </c>
      <c r="AD1522" t="s">
        <v>231</v>
      </c>
    </row>
    <row r="1523" spans="3:30" x14ac:dyDescent="0.25">
      <c r="C1523" s="32" t="s">
        <v>104</v>
      </c>
      <c r="D1523" s="32" t="s">
        <v>105</v>
      </c>
      <c r="F1523">
        <v>3624</v>
      </c>
      <c r="G1523" t="s">
        <v>2849</v>
      </c>
      <c r="H1523" t="s">
        <v>2850</v>
      </c>
      <c r="I1523" t="s">
        <v>2859</v>
      </c>
      <c r="J1523" t="s">
        <v>2860</v>
      </c>
      <c r="K1523" t="s">
        <v>229</v>
      </c>
      <c r="L1523" t="s">
        <v>2719</v>
      </c>
      <c r="M1523" t="s">
        <v>276</v>
      </c>
      <c r="N1523" s="8">
        <v>45790</v>
      </c>
      <c r="O1523" s="8">
        <v>45842</v>
      </c>
      <c r="P1523" s="8"/>
      <c r="Q1523" t="s">
        <v>127</v>
      </c>
      <c r="W1523" t="s">
        <v>1008</v>
      </c>
      <c r="Z1523" t="s">
        <v>112</v>
      </c>
      <c r="AA1523" t="s">
        <v>112</v>
      </c>
      <c r="AC1523" t="s">
        <v>41</v>
      </c>
      <c r="AD1523" t="s">
        <v>231</v>
      </c>
    </row>
    <row r="1524" spans="3:30" x14ac:dyDescent="0.25">
      <c r="C1524" s="32" t="s">
        <v>104</v>
      </c>
      <c r="D1524" s="32" t="s">
        <v>105</v>
      </c>
      <c r="F1524">
        <v>0</v>
      </c>
      <c r="G1524" t="s">
        <v>2849</v>
      </c>
      <c r="H1524" t="s">
        <v>2850</v>
      </c>
      <c r="I1524" t="s">
        <v>2861</v>
      </c>
      <c r="J1524" t="s">
        <v>2862</v>
      </c>
      <c r="K1524" t="s">
        <v>229</v>
      </c>
      <c r="L1524" t="s">
        <v>2719</v>
      </c>
      <c r="M1524" t="s">
        <v>276</v>
      </c>
      <c r="N1524" s="8">
        <v>45790</v>
      </c>
      <c r="O1524" s="8">
        <v>45842</v>
      </c>
      <c r="P1524" s="8"/>
      <c r="Q1524" t="s">
        <v>37</v>
      </c>
      <c r="W1524" t="s">
        <v>1008</v>
      </c>
      <c r="Z1524" t="s">
        <v>112</v>
      </c>
      <c r="AA1524" t="s">
        <v>112</v>
      </c>
      <c r="AC1524" t="s">
        <v>41</v>
      </c>
      <c r="AD1524" t="s">
        <v>231</v>
      </c>
    </row>
    <row r="1525" spans="3:30" x14ac:dyDescent="0.25">
      <c r="C1525" s="32" t="s">
        <v>104</v>
      </c>
      <c r="D1525" s="32" t="s">
        <v>105</v>
      </c>
      <c r="F1525">
        <v>30</v>
      </c>
      <c r="G1525" t="s">
        <v>2849</v>
      </c>
      <c r="H1525" t="s">
        <v>2850</v>
      </c>
      <c r="I1525" t="s">
        <v>2863</v>
      </c>
      <c r="J1525" t="s">
        <v>2864</v>
      </c>
      <c r="K1525" t="s">
        <v>229</v>
      </c>
      <c r="L1525" t="s">
        <v>2719</v>
      </c>
      <c r="M1525" t="s">
        <v>276</v>
      </c>
      <c r="N1525" s="8">
        <v>45790</v>
      </c>
      <c r="O1525" s="8">
        <v>45842</v>
      </c>
      <c r="P1525" s="8"/>
      <c r="Q1525" t="s">
        <v>37</v>
      </c>
      <c r="W1525" t="s">
        <v>1008</v>
      </c>
      <c r="Z1525" t="s">
        <v>112</v>
      </c>
      <c r="AA1525" t="s">
        <v>112</v>
      </c>
      <c r="AC1525" t="s">
        <v>41</v>
      </c>
      <c r="AD1525" t="s">
        <v>231</v>
      </c>
    </row>
    <row r="1526" spans="3:30" x14ac:dyDescent="0.25">
      <c r="C1526" s="32" t="s">
        <v>795</v>
      </c>
      <c r="D1526" s="32" t="s">
        <v>79</v>
      </c>
      <c r="E1526" s="32" t="s">
        <v>2865</v>
      </c>
      <c r="F1526">
        <v>2643</v>
      </c>
      <c r="G1526" t="s">
        <v>2866</v>
      </c>
      <c r="H1526" t="s">
        <v>2867</v>
      </c>
      <c r="I1526" t="s">
        <v>2868</v>
      </c>
      <c r="K1526" t="s">
        <v>737</v>
      </c>
      <c r="L1526" t="s">
        <v>2719</v>
      </c>
      <c r="M1526" t="s">
        <v>36</v>
      </c>
      <c r="N1526" s="8">
        <v>45328</v>
      </c>
      <c r="O1526" s="8">
        <v>45877</v>
      </c>
      <c r="P1526" s="8">
        <v>45877</v>
      </c>
      <c r="Q1526" t="s">
        <v>47</v>
      </c>
      <c r="R1526" t="s">
        <v>2869</v>
      </c>
      <c r="Y1526" t="s">
        <v>504</v>
      </c>
      <c r="Z1526" t="s">
        <v>504</v>
      </c>
      <c r="AC1526" t="s">
        <v>41</v>
      </c>
      <c r="AD1526" t="s">
        <v>42</v>
      </c>
    </row>
    <row r="1527" spans="3:30" x14ac:dyDescent="0.25">
      <c r="C1527" s="32" t="s">
        <v>808</v>
      </c>
      <c r="D1527" s="32" t="s">
        <v>105</v>
      </c>
      <c r="E1527" s="32" t="s">
        <v>2870</v>
      </c>
      <c r="F1527">
        <v>3569</v>
      </c>
      <c r="G1527" t="s">
        <v>2871</v>
      </c>
      <c r="H1527" t="s">
        <v>2872</v>
      </c>
      <c r="I1527" t="s">
        <v>2873</v>
      </c>
      <c r="K1527" t="s">
        <v>216</v>
      </c>
      <c r="L1527" t="s">
        <v>2719</v>
      </c>
      <c r="M1527" t="s">
        <v>36</v>
      </c>
      <c r="N1527" s="8">
        <v>45748</v>
      </c>
      <c r="O1527" s="8">
        <v>45807</v>
      </c>
      <c r="P1527" s="8">
        <v>45800</v>
      </c>
      <c r="Q1527" t="s">
        <v>47</v>
      </c>
      <c r="R1527" t="s">
        <v>1401</v>
      </c>
      <c r="U1527" t="s">
        <v>489</v>
      </c>
      <c r="W1527" t="s">
        <v>399</v>
      </c>
      <c r="X1527" t="s">
        <v>421</v>
      </c>
      <c r="Y1527" t="s">
        <v>489</v>
      </c>
      <c r="Z1527" t="s">
        <v>489</v>
      </c>
      <c r="AA1527" t="s">
        <v>40</v>
      </c>
      <c r="AC1527" t="s">
        <v>41</v>
      </c>
      <c r="AD1527" t="s">
        <v>42</v>
      </c>
    </row>
    <row r="1528" spans="3:30" x14ac:dyDescent="0.25">
      <c r="C1528" s="32" t="s">
        <v>808</v>
      </c>
      <c r="D1528" s="32" t="s">
        <v>105</v>
      </c>
      <c r="E1528" s="32" t="s">
        <v>2870</v>
      </c>
      <c r="F1528">
        <v>-929.74</v>
      </c>
      <c r="G1528" t="s">
        <v>2871</v>
      </c>
      <c r="H1528" t="s">
        <v>2872</v>
      </c>
      <c r="I1528" t="s">
        <v>2874</v>
      </c>
      <c r="K1528" t="s">
        <v>216</v>
      </c>
      <c r="L1528" t="s">
        <v>2719</v>
      </c>
      <c r="M1528" t="s">
        <v>36</v>
      </c>
      <c r="N1528" s="8">
        <v>45748</v>
      </c>
      <c r="O1528" s="8">
        <v>45807</v>
      </c>
      <c r="P1528" s="8">
        <v>45800</v>
      </c>
      <c r="Q1528" t="s">
        <v>64</v>
      </c>
      <c r="R1528" t="s">
        <v>2875</v>
      </c>
      <c r="S1528" t="s">
        <v>2876</v>
      </c>
      <c r="T1528" t="s">
        <v>2877</v>
      </c>
      <c r="U1528" t="s">
        <v>260</v>
      </c>
      <c r="Y1528" t="s">
        <v>489</v>
      </c>
      <c r="Z1528" t="s">
        <v>489</v>
      </c>
      <c r="AA1528" t="s">
        <v>40</v>
      </c>
      <c r="AC1528" t="s">
        <v>64</v>
      </c>
      <c r="AD1528" t="s">
        <v>42</v>
      </c>
    </row>
    <row r="1529" spans="3:30" x14ac:dyDescent="0.25">
      <c r="C1529" s="32" t="s">
        <v>808</v>
      </c>
      <c r="D1529" s="32" t="s">
        <v>105</v>
      </c>
      <c r="E1529" s="32" t="s">
        <v>2870</v>
      </c>
      <c r="F1529">
        <v>-248.28</v>
      </c>
      <c r="G1529" t="s">
        <v>2871</v>
      </c>
      <c r="H1529" t="s">
        <v>2872</v>
      </c>
      <c r="I1529" t="s">
        <v>2878</v>
      </c>
      <c r="K1529" t="s">
        <v>216</v>
      </c>
      <c r="L1529" t="s">
        <v>2719</v>
      </c>
      <c r="M1529" t="s">
        <v>36</v>
      </c>
      <c r="N1529" s="8">
        <v>45748</v>
      </c>
      <c r="O1529" s="8">
        <v>45807</v>
      </c>
      <c r="P1529" s="8">
        <v>45800</v>
      </c>
      <c r="Q1529" t="s">
        <v>64</v>
      </c>
      <c r="R1529" t="s">
        <v>2875</v>
      </c>
      <c r="S1529" t="s">
        <v>2879</v>
      </c>
      <c r="T1529" t="s">
        <v>2880</v>
      </c>
      <c r="U1529" t="s">
        <v>260</v>
      </c>
      <c r="Y1529" t="s">
        <v>489</v>
      </c>
      <c r="Z1529" t="s">
        <v>489</v>
      </c>
      <c r="AA1529" t="s">
        <v>40</v>
      </c>
      <c r="AC1529" t="s">
        <v>64</v>
      </c>
      <c r="AD1529" t="s">
        <v>42</v>
      </c>
    </row>
    <row r="1530" spans="3:30" x14ac:dyDescent="0.25">
      <c r="C1530" s="32" t="s">
        <v>808</v>
      </c>
      <c r="D1530" s="32" t="s">
        <v>29</v>
      </c>
      <c r="E1530" s="32" t="s">
        <v>2789</v>
      </c>
      <c r="F1530">
        <v>1416</v>
      </c>
      <c r="G1530" t="s">
        <v>2881</v>
      </c>
      <c r="H1530" t="s">
        <v>2882</v>
      </c>
      <c r="I1530" t="s">
        <v>2883</v>
      </c>
      <c r="K1530" t="s">
        <v>216</v>
      </c>
      <c r="L1530" t="s">
        <v>2719</v>
      </c>
      <c r="M1530" t="s">
        <v>36</v>
      </c>
      <c r="N1530" s="8">
        <v>45709</v>
      </c>
      <c r="O1530" s="8">
        <v>45807</v>
      </c>
      <c r="P1530" s="8">
        <v>45800</v>
      </c>
      <c r="Q1530" t="s">
        <v>37</v>
      </c>
      <c r="R1530" t="s">
        <v>1335</v>
      </c>
      <c r="S1530" t="s">
        <v>2884</v>
      </c>
      <c r="T1530" t="s">
        <v>2885</v>
      </c>
      <c r="U1530" t="s">
        <v>1297</v>
      </c>
      <c r="X1530" t="s">
        <v>651</v>
      </c>
      <c r="Y1530" t="s">
        <v>489</v>
      </c>
      <c r="Z1530" t="s">
        <v>489</v>
      </c>
      <c r="AA1530" t="s">
        <v>40</v>
      </c>
      <c r="AC1530" t="s">
        <v>41</v>
      </c>
      <c r="AD1530" t="s">
        <v>42</v>
      </c>
    </row>
    <row r="1531" spans="3:30" x14ac:dyDescent="0.25">
      <c r="C1531" s="32" t="s">
        <v>808</v>
      </c>
      <c r="D1531" s="32" t="s">
        <v>29</v>
      </c>
      <c r="E1531" s="32" t="s">
        <v>2789</v>
      </c>
      <c r="F1531">
        <v>612</v>
      </c>
      <c r="G1531" t="s">
        <v>2881</v>
      </c>
      <c r="H1531" t="s">
        <v>2882</v>
      </c>
      <c r="I1531" t="s">
        <v>2886</v>
      </c>
      <c r="K1531" t="s">
        <v>216</v>
      </c>
      <c r="L1531" t="s">
        <v>2719</v>
      </c>
      <c r="M1531" t="s">
        <v>36</v>
      </c>
      <c r="N1531" s="8">
        <v>45709</v>
      </c>
      <c r="O1531" s="8">
        <v>45807</v>
      </c>
      <c r="P1531" s="8">
        <v>45800</v>
      </c>
      <c r="Q1531" t="s">
        <v>47</v>
      </c>
      <c r="R1531" t="s">
        <v>953</v>
      </c>
      <c r="W1531" t="s">
        <v>39</v>
      </c>
      <c r="Y1531" t="s">
        <v>489</v>
      </c>
      <c r="Z1531" t="s">
        <v>489</v>
      </c>
      <c r="AA1531" t="s">
        <v>40</v>
      </c>
      <c r="AC1531" t="s">
        <v>41</v>
      </c>
      <c r="AD1531" t="s">
        <v>42</v>
      </c>
    </row>
    <row r="1532" spans="3:30" x14ac:dyDescent="0.25">
      <c r="C1532" s="32" t="s">
        <v>808</v>
      </c>
      <c r="D1532" s="32" t="s">
        <v>29</v>
      </c>
      <c r="E1532" s="32" t="s">
        <v>2789</v>
      </c>
      <c r="F1532">
        <v>612</v>
      </c>
      <c r="G1532" t="s">
        <v>2881</v>
      </c>
      <c r="H1532" t="s">
        <v>2882</v>
      </c>
      <c r="I1532" t="s">
        <v>2887</v>
      </c>
      <c r="K1532" t="s">
        <v>216</v>
      </c>
      <c r="L1532" t="s">
        <v>2719</v>
      </c>
      <c r="M1532" t="s">
        <v>36</v>
      </c>
      <c r="N1532" s="8">
        <v>45709</v>
      </c>
      <c r="O1532" s="8">
        <v>45807</v>
      </c>
      <c r="P1532" s="8">
        <v>45800</v>
      </c>
      <c r="Q1532" t="s">
        <v>37</v>
      </c>
      <c r="Y1532" t="s">
        <v>489</v>
      </c>
      <c r="Z1532" t="s">
        <v>489</v>
      </c>
      <c r="AA1532" t="s">
        <v>40</v>
      </c>
      <c r="AC1532" t="s">
        <v>41</v>
      </c>
      <c r="AD1532" t="s">
        <v>42</v>
      </c>
    </row>
    <row r="1533" spans="3:30" x14ac:dyDescent="0.25">
      <c r="C1533" s="32" t="s">
        <v>198</v>
      </c>
      <c r="D1533" s="32" t="s">
        <v>44</v>
      </c>
      <c r="F1533">
        <v>1247.96</v>
      </c>
      <c r="G1533" t="s">
        <v>2888</v>
      </c>
      <c r="H1533" t="s">
        <v>2889</v>
      </c>
      <c r="I1533" t="s">
        <v>2890</v>
      </c>
      <c r="K1533" t="s">
        <v>710</v>
      </c>
      <c r="L1533" t="s">
        <v>2719</v>
      </c>
      <c r="M1533" t="s">
        <v>36</v>
      </c>
      <c r="N1533" s="8">
        <v>45796</v>
      </c>
      <c r="O1533" s="8">
        <v>45884</v>
      </c>
      <c r="P1533" s="8">
        <v>45884</v>
      </c>
      <c r="Q1533" t="s">
        <v>47</v>
      </c>
      <c r="R1533" t="s">
        <v>871</v>
      </c>
      <c r="W1533" t="s">
        <v>550</v>
      </c>
      <c r="Y1533" t="s">
        <v>550</v>
      </c>
      <c r="Z1533" t="s">
        <v>550</v>
      </c>
      <c r="AC1533" t="s">
        <v>41</v>
      </c>
      <c r="AD1533" t="s">
        <v>42</v>
      </c>
    </row>
    <row r="1534" spans="3:30" x14ac:dyDescent="0.25">
      <c r="C1534" s="32" t="s">
        <v>198</v>
      </c>
      <c r="D1534" s="32" t="s">
        <v>44</v>
      </c>
      <c r="F1534">
        <v>1282.04</v>
      </c>
      <c r="G1534" t="s">
        <v>2888</v>
      </c>
      <c r="H1534" t="s">
        <v>2889</v>
      </c>
      <c r="I1534" t="s">
        <v>2891</v>
      </c>
      <c r="K1534" t="s">
        <v>710</v>
      </c>
      <c r="L1534" t="s">
        <v>2719</v>
      </c>
      <c r="M1534" t="s">
        <v>36</v>
      </c>
      <c r="N1534" s="8">
        <v>45796</v>
      </c>
      <c r="O1534" s="8">
        <v>45856</v>
      </c>
      <c r="P1534" s="8">
        <v>45856</v>
      </c>
      <c r="Q1534" t="s">
        <v>47</v>
      </c>
      <c r="R1534" t="s">
        <v>871</v>
      </c>
      <c r="W1534" t="s">
        <v>476</v>
      </c>
      <c r="Y1534" t="s">
        <v>476</v>
      </c>
      <c r="Z1534" t="s">
        <v>476</v>
      </c>
      <c r="AC1534" t="s">
        <v>41</v>
      </c>
      <c r="AD1534" t="s">
        <v>42</v>
      </c>
    </row>
    <row r="1535" spans="3:30" x14ac:dyDescent="0.25">
      <c r="C1535" s="32" t="s">
        <v>198</v>
      </c>
      <c r="D1535" s="32" t="s">
        <v>105</v>
      </c>
      <c r="F1535">
        <v>600</v>
      </c>
      <c r="G1535" t="s">
        <v>2888</v>
      </c>
      <c r="H1535" t="s">
        <v>2889</v>
      </c>
      <c r="I1535" t="s">
        <v>2892</v>
      </c>
      <c r="K1535" t="s">
        <v>710</v>
      </c>
      <c r="L1535" t="s">
        <v>2719</v>
      </c>
      <c r="M1535" t="s">
        <v>36</v>
      </c>
      <c r="N1535" s="8">
        <v>45796</v>
      </c>
      <c r="O1535" s="8">
        <v>45884</v>
      </c>
      <c r="P1535" s="8">
        <v>45884</v>
      </c>
      <c r="Q1535" t="s">
        <v>127</v>
      </c>
      <c r="R1535" t="s">
        <v>871</v>
      </c>
      <c r="W1535" t="s">
        <v>504</v>
      </c>
      <c r="Y1535" t="s">
        <v>550</v>
      </c>
      <c r="Z1535" t="s">
        <v>550</v>
      </c>
      <c r="AC1535" t="s">
        <v>41</v>
      </c>
      <c r="AD1535" t="s">
        <v>42</v>
      </c>
    </row>
    <row r="1536" spans="3:30" x14ac:dyDescent="0.25">
      <c r="C1536" s="32" t="s">
        <v>198</v>
      </c>
      <c r="D1536" s="32" t="s">
        <v>105</v>
      </c>
      <c r="F1536">
        <v>600</v>
      </c>
      <c r="G1536" t="s">
        <v>2888</v>
      </c>
      <c r="H1536" t="s">
        <v>2889</v>
      </c>
      <c r="I1536" t="s">
        <v>2893</v>
      </c>
      <c r="K1536" t="s">
        <v>710</v>
      </c>
      <c r="L1536" t="s">
        <v>2719</v>
      </c>
      <c r="M1536" t="s">
        <v>36</v>
      </c>
      <c r="N1536" s="8">
        <v>45796</v>
      </c>
      <c r="O1536" s="8">
        <v>45856</v>
      </c>
      <c r="P1536" s="8">
        <v>45856</v>
      </c>
      <c r="Q1536" t="s">
        <v>37</v>
      </c>
      <c r="R1536" t="s">
        <v>871</v>
      </c>
      <c r="S1536" t="s">
        <v>2894</v>
      </c>
      <c r="U1536" t="s">
        <v>87</v>
      </c>
      <c r="W1536" t="s">
        <v>255</v>
      </c>
      <c r="Y1536" t="s">
        <v>476</v>
      </c>
      <c r="Z1536" t="s">
        <v>476</v>
      </c>
      <c r="AC1536" t="s">
        <v>41</v>
      </c>
      <c r="AD1536" t="s">
        <v>42</v>
      </c>
    </row>
    <row r="1537" spans="3:30" x14ac:dyDescent="0.25">
      <c r="C1537" s="32" t="s">
        <v>198</v>
      </c>
      <c r="D1537" s="32" t="s">
        <v>105</v>
      </c>
      <c r="F1537">
        <v>600</v>
      </c>
      <c r="G1537" t="s">
        <v>2888</v>
      </c>
      <c r="H1537" t="s">
        <v>2889</v>
      </c>
      <c r="I1537" t="s">
        <v>2895</v>
      </c>
      <c r="K1537" t="s">
        <v>710</v>
      </c>
      <c r="L1537" t="s">
        <v>2719</v>
      </c>
      <c r="M1537" t="s">
        <v>36</v>
      </c>
      <c r="N1537" s="8">
        <v>45796</v>
      </c>
      <c r="O1537" s="8">
        <v>45884</v>
      </c>
      <c r="P1537" s="8">
        <v>45884</v>
      </c>
      <c r="Q1537" t="s">
        <v>47</v>
      </c>
      <c r="R1537" t="s">
        <v>871</v>
      </c>
      <c r="W1537" t="s">
        <v>504</v>
      </c>
      <c r="Y1537" t="s">
        <v>550</v>
      </c>
      <c r="Z1537" t="s">
        <v>550</v>
      </c>
      <c r="AC1537" t="s">
        <v>41</v>
      </c>
      <c r="AD1537" t="s">
        <v>42</v>
      </c>
    </row>
    <row r="1538" spans="3:30" x14ac:dyDescent="0.25">
      <c r="C1538" s="32" t="s">
        <v>198</v>
      </c>
      <c r="D1538" s="32" t="s">
        <v>105</v>
      </c>
      <c r="F1538">
        <v>600</v>
      </c>
      <c r="G1538" t="s">
        <v>2888</v>
      </c>
      <c r="H1538" t="s">
        <v>2889</v>
      </c>
      <c r="I1538" t="s">
        <v>2896</v>
      </c>
      <c r="K1538" t="s">
        <v>710</v>
      </c>
      <c r="L1538" t="s">
        <v>2719</v>
      </c>
      <c r="M1538" t="s">
        <v>36</v>
      </c>
      <c r="N1538" s="8">
        <v>45796</v>
      </c>
      <c r="O1538" s="8">
        <v>45856</v>
      </c>
      <c r="P1538" s="8">
        <v>45856</v>
      </c>
      <c r="Q1538" t="s">
        <v>47</v>
      </c>
      <c r="R1538" t="s">
        <v>871</v>
      </c>
      <c r="U1538" t="s">
        <v>87</v>
      </c>
      <c r="W1538" t="s">
        <v>255</v>
      </c>
      <c r="Y1538" t="s">
        <v>476</v>
      </c>
      <c r="Z1538" t="s">
        <v>476</v>
      </c>
      <c r="AC1538" t="s">
        <v>41</v>
      </c>
      <c r="AD1538" t="s">
        <v>42</v>
      </c>
    </row>
    <row r="1539" spans="3:30" x14ac:dyDescent="0.25">
      <c r="C1539" s="32" t="s">
        <v>43</v>
      </c>
      <c r="D1539" s="32" t="s">
        <v>749</v>
      </c>
      <c r="E1539" s="32" t="s">
        <v>2897</v>
      </c>
      <c r="F1539">
        <v>3870.05</v>
      </c>
      <c r="G1539" t="s">
        <v>2898</v>
      </c>
      <c r="H1539" t="s">
        <v>2899</v>
      </c>
      <c r="I1539" t="s">
        <v>2900</v>
      </c>
      <c r="K1539" t="s">
        <v>216</v>
      </c>
      <c r="L1539" t="s">
        <v>2719</v>
      </c>
      <c r="M1539" t="s">
        <v>36</v>
      </c>
      <c r="N1539" s="8">
        <v>45707</v>
      </c>
      <c r="O1539" s="8">
        <v>45807</v>
      </c>
      <c r="P1539" s="8">
        <v>45807</v>
      </c>
      <c r="Q1539" t="s">
        <v>47</v>
      </c>
      <c r="R1539" t="s">
        <v>887</v>
      </c>
      <c r="U1539" t="s">
        <v>39</v>
      </c>
      <c r="W1539" t="s">
        <v>56</v>
      </c>
      <c r="X1539" t="s">
        <v>887</v>
      </c>
      <c r="Y1539" t="s">
        <v>40</v>
      </c>
      <c r="Z1539" t="s">
        <v>40</v>
      </c>
      <c r="AC1539" t="s">
        <v>41</v>
      </c>
      <c r="AD1539" t="s">
        <v>42</v>
      </c>
    </row>
    <row r="1540" spans="3:30" x14ac:dyDescent="0.25">
      <c r="C1540" s="32" t="s">
        <v>104</v>
      </c>
      <c r="D1540" s="32" t="s">
        <v>105</v>
      </c>
      <c r="F1540">
        <v>775</v>
      </c>
      <c r="G1540" t="s">
        <v>2901</v>
      </c>
      <c r="H1540" t="s">
        <v>2902</v>
      </c>
      <c r="I1540" t="s">
        <v>2903</v>
      </c>
      <c r="K1540" t="s">
        <v>76</v>
      </c>
      <c r="L1540" t="s">
        <v>2719</v>
      </c>
      <c r="M1540" t="s">
        <v>36</v>
      </c>
      <c r="N1540" s="8">
        <v>45702</v>
      </c>
      <c r="O1540" s="8">
        <v>45828</v>
      </c>
      <c r="P1540" s="8">
        <v>45828</v>
      </c>
      <c r="Q1540" t="s">
        <v>37</v>
      </c>
      <c r="X1540" t="s">
        <v>719</v>
      </c>
      <c r="Y1540" t="s">
        <v>57</v>
      </c>
      <c r="Z1540" t="s">
        <v>57</v>
      </c>
      <c r="AC1540" t="s">
        <v>41</v>
      </c>
      <c r="AD1540" t="s">
        <v>42</v>
      </c>
    </row>
    <row r="1541" spans="3:30" x14ac:dyDescent="0.25">
      <c r="C1541" s="32" t="s">
        <v>104</v>
      </c>
      <c r="D1541" s="32" t="s">
        <v>105</v>
      </c>
      <c r="F1541">
        <v>1000</v>
      </c>
      <c r="G1541" t="s">
        <v>2901</v>
      </c>
      <c r="H1541" t="s">
        <v>2902</v>
      </c>
      <c r="I1541" t="s">
        <v>2904</v>
      </c>
      <c r="K1541" t="s">
        <v>76</v>
      </c>
      <c r="L1541" t="s">
        <v>2719</v>
      </c>
      <c r="M1541" t="s">
        <v>36</v>
      </c>
      <c r="N1541" s="8">
        <v>45702</v>
      </c>
      <c r="O1541" s="8">
        <v>45835</v>
      </c>
      <c r="P1541" s="8">
        <v>45835</v>
      </c>
      <c r="Q1541" t="s">
        <v>127</v>
      </c>
      <c r="U1541" t="s">
        <v>277</v>
      </c>
      <c r="W1541" t="s">
        <v>40</v>
      </c>
      <c r="Y1541" t="s">
        <v>111</v>
      </c>
      <c r="Z1541" t="s">
        <v>111</v>
      </c>
      <c r="AC1541" t="s">
        <v>41</v>
      </c>
      <c r="AD1541" t="s">
        <v>42</v>
      </c>
    </row>
    <row r="1542" spans="3:30" x14ac:dyDescent="0.25">
      <c r="C1542" s="32" t="s">
        <v>104</v>
      </c>
      <c r="D1542" s="32" t="s">
        <v>105</v>
      </c>
      <c r="F1542">
        <v>100</v>
      </c>
      <c r="G1542" t="s">
        <v>2901</v>
      </c>
      <c r="H1542" t="s">
        <v>2902</v>
      </c>
      <c r="I1542" t="s">
        <v>2905</v>
      </c>
      <c r="K1542" t="s">
        <v>76</v>
      </c>
      <c r="L1542" t="s">
        <v>2719</v>
      </c>
      <c r="M1542" t="s">
        <v>36</v>
      </c>
      <c r="N1542" s="8">
        <v>45702</v>
      </c>
      <c r="O1542" s="8">
        <v>45828</v>
      </c>
      <c r="P1542" s="8">
        <v>45828</v>
      </c>
      <c r="Q1542" t="s">
        <v>47</v>
      </c>
      <c r="Y1542" t="s">
        <v>57</v>
      </c>
      <c r="Z1542" t="s">
        <v>57</v>
      </c>
      <c r="AC1542" t="s">
        <v>41</v>
      </c>
      <c r="AD1542" t="s">
        <v>42</v>
      </c>
    </row>
    <row r="1543" spans="3:30" x14ac:dyDescent="0.25">
      <c r="C1543" s="32" t="s">
        <v>104</v>
      </c>
      <c r="D1543" s="32" t="s">
        <v>105</v>
      </c>
      <c r="F1543">
        <v>100</v>
      </c>
      <c r="G1543" t="s">
        <v>2901</v>
      </c>
      <c r="H1543" t="s">
        <v>2902</v>
      </c>
      <c r="I1543" t="s">
        <v>2906</v>
      </c>
      <c r="K1543" t="s">
        <v>76</v>
      </c>
      <c r="L1543" t="s">
        <v>2719</v>
      </c>
      <c r="M1543" t="s">
        <v>36</v>
      </c>
      <c r="N1543" s="8">
        <v>45702</v>
      </c>
      <c r="O1543" s="8">
        <v>45828</v>
      </c>
      <c r="P1543" s="8">
        <v>45828</v>
      </c>
      <c r="Q1543" t="s">
        <v>37</v>
      </c>
      <c r="Y1543" t="s">
        <v>57</v>
      </c>
      <c r="Z1543" t="s">
        <v>57</v>
      </c>
      <c r="AC1543" t="s">
        <v>41</v>
      </c>
      <c r="AD1543" t="s">
        <v>42</v>
      </c>
    </row>
    <row r="1544" spans="3:30" x14ac:dyDescent="0.25">
      <c r="C1544" s="32" t="s">
        <v>198</v>
      </c>
      <c r="D1544" s="32" t="s">
        <v>105</v>
      </c>
      <c r="E1544" s="32" t="s">
        <v>2907</v>
      </c>
      <c r="G1544" t="s">
        <v>2908</v>
      </c>
      <c r="H1544" t="s">
        <v>2909</v>
      </c>
      <c r="I1544" t="s">
        <v>2910</v>
      </c>
      <c r="J1544" t="s">
        <v>2911</v>
      </c>
      <c r="K1544" t="s">
        <v>1933</v>
      </c>
      <c r="L1544" t="s">
        <v>2719</v>
      </c>
      <c r="M1544" t="s">
        <v>276</v>
      </c>
      <c r="N1544" s="8">
        <v>45791</v>
      </c>
      <c r="O1544" s="8">
        <v>45884</v>
      </c>
      <c r="P1544" s="8"/>
      <c r="Q1544" t="s">
        <v>47</v>
      </c>
      <c r="W1544" t="s">
        <v>2912</v>
      </c>
      <c r="Z1544" t="s">
        <v>550</v>
      </c>
      <c r="AA1544" t="s">
        <v>550</v>
      </c>
      <c r="AC1544" t="s">
        <v>41</v>
      </c>
      <c r="AD1544" t="s">
        <v>231</v>
      </c>
    </row>
    <row r="1545" spans="3:30" x14ac:dyDescent="0.25">
      <c r="C1545" s="32" t="s">
        <v>198</v>
      </c>
      <c r="D1545" s="32" t="s">
        <v>105</v>
      </c>
      <c r="E1545" s="32" t="s">
        <v>2907</v>
      </c>
      <c r="G1545" t="s">
        <v>2908</v>
      </c>
      <c r="H1545" t="s">
        <v>2909</v>
      </c>
      <c r="I1545" t="s">
        <v>2913</v>
      </c>
      <c r="J1545" t="s">
        <v>2914</v>
      </c>
      <c r="K1545" t="s">
        <v>1933</v>
      </c>
      <c r="L1545" t="s">
        <v>2719</v>
      </c>
      <c r="M1545" t="s">
        <v>276</v>
      </c>
      <c r="N1545" s="8">
        <v>45791</v>
      </c>
      <c r="O1545" s="8">
        <v>45884</v>
      </c>
      <c r="P1545" s="8"/>
      <c r="Q1545" t="s">
        <v>127</v>
      </c>
      <c r="W1545" t="s">
        <v>2912</v>
      </c>
      <c r="Z1545" t="s">
        <v>550</v>
      </c>
      <c r="AA1545" t="s">
        <v>550</v>
      </c>
      <c r="AC1545" t="s">
        <v>41</v>
      </c>
      <c r="AD1545" t="s">
        <v>231</v>
      </c>
    </row>
    <row r="1546" spans="3:30" x14ac:dyDescent="0.25">
      <c r="C1546" s="32" t="s">
        <v>808</v>
      </c>
      <c r="D1546" s="32" t="s">
        <v>543</v>
      </c>
      <c r="E1546" s="32" t="s">
        <v>2799</v>
      </c>
      <c r="F1546">
        <v>1592.7</v>
      </c>
      <c r="G1546" t="s">
        <v>2915</v>
      </c>
      <c r="H1546" t="s">
        <v>2916</v>
      </c>
      <c r="I1546" t="s">
        <v>2917</v>
      </c>
      <c r="K1546" t="s">
        <v>216</v>
      </c>
      <c r="L1546" t="s">
        <v>2719</v>
      </c>
      <c r="M1546" t="s">
        <v>36</v>
      </c>
      <c r="N1546" s="8">
        <v>45750</v>
      </c>
      <c r="O1546" s="8">
        <v>45807</v>
      </c>
      <c r="P1546" s="8">
        <v>45807</v>
      </c>
      <c r="Q1546" t="s">
        <v>47</v>
      </c>
      <c r="R1546" t="s">
        <v>2200</v>
      </c>
      <c r="Y1546" t="s">
        <v>40</v>
      </c>
      <c r="Z1546" t="s">
        <v>40</v>
      </c>
      <c r="AC1546" t="s">
        <v>41</v>
      </c>
      <c r="AD1546" t="s">
        <v>42</v>
      </c>
    </row>
    <row r="1547" spans="3:30" x14ac:dyDescent="0.25">
      <c r="C1547" s="32" t="s">
        <v>808</v>
      </c>
      <c r="D1547" s="32" t="s">
        <v>543</v>
      </c>
      <c r="E1547" s="32" t="s">
        <v>2799</v>
      </c>
      <c r="F1547">
        <v>1592.71</v>
      </c>
      <c r="G1547" t="s">
        <v>2915</v>
      </c>
      <c r="H1547" t="s">
        <v>2916</v>
      </c>
      <c r="I1547" t="s">
        <v>2918</v>
      </c>
      <c r="K1547" t="s">
        <v>216</v>
      </c>
      <c r="L1547" t="s">
        <v>2719</v>
      </c>
      <c r="M1547" t="s">
        <v>36</v>
      </c>
      <c r="N1547" s="8">
        <v>45750</v>
      </c>
      <c r="O1547" s="8">
        <v>45807</v>
      </c>
      <c r="P1547" s="8">
        <v>45807</v>
      </c>
      <c r="Q1547" t="s">
        <v>47</v>
      </c>
      <c r="R1547" t="s">
        <v>311</v>
      </c>
      <c r="W1547" t="s">
        <v>40</v>
      </c>
      <c r="Y1547" t="s">
        <v>40</v>
      </c>
      <c r="Z1547" t="s">
        <v>40</v>
      </c>
      <c r="AC1547" t="s">
        <v>41</v>
      </c>
      <c r="AD1547" t="s">
        <v>42</v>
      </c>
    </row>
    <row r="1548" spans="3:30" x14ac:dyDescent="0.25">
      <c r="C1548" s="32" t="s">
        <v>808</v>
      </c>
      <c r="D1548" s="32" t="s">
        <v>543</v>
      </c>
      <c r="E1548" s="32" t="s">
        <v>2799</v>
      </c>
      <c r="F1548">
        <v>1400</v>
      </c>
      <c r="G1548" t="s">
        <v>2915</v>
      </c>
      <c r="H1548" t="s">
        <v>2916</v>
      </c>
      <c r="I1548" t="s">
        <v>2919</v>
      </c>
      <c r="K1548" t="s">
        <v>216</v>
      </c>
      <c r="L1548" t="s">
        <v>2719</v>
      </c>
      <c r="M1548" t="s">
        <v>36</v>
      </c>
      <c r="N1548" s="8">
        <v>45750</v>
      </c>
      <c r="O1548" s="8">
        <v>45807</v>
      </c>
      <c r="P1548" s="8">
        <v>45807</v>
      </c>
      <c r="Q1548" t="s">
        <v>37</v>
      </c>
      <c r="R1548" t="s">
        <v>1297</v>
      </c>
      <c r="W1548" t="s">
        <v>40</v>
      </c>
      <c r="Y1548" t="s">
        <v>40</v>
      </c>
      <c r="Z1548" t="s">
        <v>40</v>
      </c>
      <c r="AC1548" t="s">
        <v>41</v>
      </c>
      <c r="AD1548" t="s">
        <v>42</v>
      </c>
    </row>
    <row r="1549" spans="3:30" x14ac:dyDescent="0.25">
      <c r="C1549" s="32" t="s">
        <v>808</v>
      </c>
      <c r="D1549" s="32" t="s">
        <v>543</v>
      </c>
      <c r="E1549" s="32" t="s">
        <v>2799</v>
      </c>
      <c r="F1549">
        <v>1400</v>
      </c>
      <c r="G1549" t="s">
        <v>2915</v>
      </c>
      <c r="H1549" t="s">
        <v>2916</v>
      </c>
      <c r="I1549" t="s">
        <v>2920</v>
      </c>
      <c r="K1549" t="s">
        <v>216</v>
      </c>
      <c r="L1549" t="s">
        <v>2719</v>
      </c>
      <c r="M1549" t="s">
        <v>36</v>
      </c>
      <c r="N1549" s="8">
        <v>45750</v>
      </c>
      <c r="O1549" s="8">
        <v>45807</v>
      </c>
      <c r="P1549" s="8">
        <v>45807</v>
      </c>
      <c r="Q1549" t="s">
        <v>37</v>
      </c>
      <c r="R1549" t="s">
        <v>1297</v>
      </c>
      <c r="W1549" t="s">
        <v>40</v>
      </c>
      <c r="Y1549" t="s">
        <v>40</v>
      </c>
      <c r="Z1549" t="s">
        <v>40</v>
      </c>
      <c r="AC1549" t="s">
        <v>41</v>
      </c>
      <c r="AD1549" t="s">
        <v>42</v>
      </c>
    </row>
    <row r="1550" spans="3:30" x14ac:dyDescent="0.25">
      <c r="C1550" s="32" t="s">
        <v>28</v>
      </c>
      <c r="D1550" s="32" t="s">
        <v>79</v>
      </c>
      <c r="E1550" s="32" t="s">
        <v>2921</v>
      </c>
      <c r="F1550">
        <v>1140</v>
      </c>
      <c r="G1550" t="s">
        <v>2922</v>
      </c>
      <c r="H1550" t="s">
        <v>2923</v>
      </c>
      <c r="I1550" t="s">
        <v>2924</v>
      </c>
      <c r="K1550" t="s">
        <v>737</v>
      </c>
      <c r="L1550" t="s">
        <v>2719</v>
      </c>
      <c r="M1550" t="s">
        <v>36</v>
      </c>
      <c r="N1550" s="8">
        <v>45769</v>
      </c>
      <c r="O1550" s="8"/>
      <c r="P1550" s="8"/>
      <c r="Q1550" t="s">
        <v>47</v>
      </c>
      <c r="R1550" t="s">
        <v>1658</v>
      </c>
      <c r="AC1550" t="s">
        <v>41</v>
      </c>
      <c r="AD1550" t="s">
        <v>42</v>
      </c>
    </row>
    <row r="1551" spans="3:30" x14ac:dyDescent="0.25">
      <c r="C1551" s="32" t="s">
        <v>28</v>
      </c>
      <c r="D1551" s="32" t="s">
        <v>79</v>
      </c>
      <c r="E1551" s="32" t="s">
        <v>2921</v>
      </c>
      <c r="F1551">
        <v>230</v>
      </c>
      <c r="G1551" t="s">
        <v>2922</v>
      </c>
      <c r="H1551" t="s">
        <v>2923</v>
      </c>
      <c r="I1551" t="s">
        <v>2925</v>
      </c>
      <c r="K1551" t="s">
        <v>737</v>
      </c>
      <c r="L1551" t="s">
        <v>2719</v>
      </c>
      <c r="M1551" t="s">
        <v>36</v>
      </c>
      <c r="N1551" s="8">
        <v>45769</v>
      </c>
      <c r="O1551" s="8"/>
      <c r="P1551" s="8"/>
      <c r="Q1551" t="s">
        <v>47</v>
      </c>
      <c r="AC1551" t="s">
        <v>41</v>
      </c>
      <c r="AD1551" t="s">
        <v>42</v>
      </c>
    </row>
    <row r="1552" spans="3:30" x14ac:dyDescent="0.25">
      <c r="C1552" s="32" t="s">
        <v>28</v>
      </c>
      <c r="D1552" s="32" t="s">
        <v>79</v>
      </c>
      <c r="E1552" s="32" t="s">
        <v>2921</v>
      </c>
      <c r="F1552">
        <v>230</v>
      </c>
      <c r="G1552" t="s">
        <v>2922</v>
      </c>
      <c r="H1552" t="s">
        <v>2923</v>
      </c>
      <c r="I1552" t="s">
        <v>2926</v>
      </c>
      <c r="K1552" t="s">
        <v>737</v>
      </c>
      <c r="L1552" t="s">
        <v>2719</v>
      </c>
      <c r="M1552" t="s">
        <v>36</v>
      </c>
      <c r="N1552" s="8">
        <v>45769</v>
      </c>
      <c r="O1552" s="8"/>
      <c r="P1552" s="8"/>
      <c r="Q1552" t="s">
        <v>37</v>
      </c>
      <c r="AC1552" t="s">
        <v>41</v>
      </c>
      <c r="AD1552" t="s">
        <v>42</v>
      </c>
    </row>
    <row r="1553" spans="3:30" x14ac:dyDescent="0.25">
      <c r="C1553" s="32" t="s">
        <v>104</v>
      </c>
      <c r="D1553" s="32" t="s">
        <v>749</v>
      </c>
      <c r="E1553" s="32" t="s">
        <v>2927</v>
      </c>
      <c r="F1553">
        <v>14438.31</v>
      </c>
      <c r="G1553" t="s">
        <v>2928</v>
      </c>
      <c r="H1553" t="s">
        <v>2929</v>
      </c>
      <c r="I1553" t="s">
        <v>2930</v>
      </c>
      <c r="K1553" t="s">
        <v>285</v>
      </c>
      <c r="L1553" t="s">
        <v>2719</v>
      </c>
      <c r="M1553" t="s">
        <v>36</v>
      </c>
      <c r="N1553" s="8">
        <v>45565</v>
      </c>
      <c r="O1553" s="8">
        <v>45835</v>
      </c>
      <c r="P1553" s="8">
        <v>45835</v>
      </c>
      <c r="Q1553" t="s">
        <v>47</v>
      </c>
      <c r="R1553" t="s">
        <v>2931</v>
      </c>
      <c r="W1553" t="s">
        <v>652</v>
      </c>
      <c r="X1553" t="s">
        <v>731</v>
      </c>
      <c r="Y1553" t="s">
        <v>111</v>
      </c>
      <c r="Z1553" t="s">
        <v>111</v>
      </c>
      <c r="AC1553" t="s">
        <v>41</v>
      </c>
      <c r="AD1553" t="s">
        <v>42</v>
      </c>
    </row>
    <row r="1554" spans="3:30" x14ac:dyDescent="0.25">
      <c r="C1554" s="32" t="s">
        <v>104</v>
      </c>
      <c r="D1554" s="32" t="s">
        <v>105</v>
      </c>
      <c r="E1554" s="32" t="s">
        <v>50</v>
      </c>
      <c r="F1554">
        <v>1629</v>
      </c>
      <c r="G1554" t="s">
        <v>2932</v>
      </c>
      <c r="H1554" t="s">
        <v>2933</v>
      </c>
      <c r="I1554" t="s">
        <v>2934</v>
      </c>
      <c r="K1554" t="s">
        <v>204</v>
      </c>
      <c r="L1554" t="s">
        <v>2719</v>
      </c>
      <c r="M1554" t="s">
        <v>36</v>
      </c>
      <c r="N1554" s="8">
        <v>45701</v>
      </c>
      <c r="O1554" s="8">
        <v>45805</v>
      </c>
      <c r="P1554" s="8">
        <v>45805</v>
      </c>
      <c r="Q1554" t="s">
        <v>47</v>
      </c>
      <c r="R1554" t="s">
        <v>205</v>
      </c>
      <c r="U1554" t="s">
        <v>40</v>
      </c>
      <c r="Y1554" t="s">
        <v>241</v>
      </c>
      <c r="Z1554" t="s">
        <v>241</v>
      </c>
      <c r="AC1554" t="s">
        <v>41</v>
      </c>
      <c r="AD1554" t="s">
        <v>42</v>
      </c>
    </row>
    <row r="1555" spans="3:30" x14ac:dyDescent="0.25">
      <c r="C1555" s="32" t="s">
        <v>104</v>
      </c>
      <c r="D1555" s="32" t="s">
        <v>105</v>
      </c>
      <c r="E1555" s="32" t="s">
        <v>50</v>
      </c>
      <c r="F1555">
        <v>979</v>
      </c>
      <c r="G1555" t="s">
        <v>2932</v>
      </c>
      <c r="H1555" t="s">
        <v>2935</v>
      </c>
      <c r="I1555" t="s">
        <v>2936</v>
      </c>
      <c r="K1555" t="s">
        <v>204</v>
      </c>
      <c r="L1555" t="s">
        <v>2719</v>
      </c>
      <c r="M1555" t="s">
        <v>36</v>
      </c>
      <c r="N1555" s="8">
        <v>45771</v>
      </c>
      <c r="O1555" s="8">
        <v>45807</v>
      </c>
      <c r="P1555" s="8">
        <v>45807</v>
      </c>
      <c r="Q1555" t="s">
        <v>127</v>
      </c>
      <c r="R1555" t="s">
        <v>1007</v>
      </c>
      <c r="S1555" t="s">
        <v>2937</v>
      </c>
      <c r="T1555" t="s">
        <v>2938</v>
      </c>
      <c r="U1555" t="s">
        <v>40</v>
      </c>
      <c r="W1555" t="s">
        <v>460</v>
      </c>
      <c r="X1555" t="s">
        <v>39</v>
      </c>
      <c r="Y1555" t="s">
        <v>40</v>
      </c>
      <c r="Z1555" t="s">
        <v>40</v>
      </c>
      <c r="AC1555" t="s">
        <v>41</v>
      </c>
      <c r="AD1555" t="s">
        <v>42</v>
      </c>
    </row>
    <row r="1556" spans="3:30" x14ac:dyDescent="0.25">
      <c r="C1556" s="32" t="s">
        <v>28</v>
      </c>
      <c r="D1556" s="32" t="s">
        <v>79</v>
      </c>
      <c r="E1556" s="32" t="s">
        <v>2939</v>
      </c>
      <c r="F1556">
        <v>979</v>
      </c>
      <c r="G1556" t="s">
        <v>2932</v>
      </c>
      <c r="H1556" t="s">
        <v>2940</v>
      </c>
      <c r="I1556" t="s">
        <v>2941</v>
      </c>
      <c r="K1556" t="s">
        <v>204</v>
      </c>
      <c r="L1556" t="s">
        <v>2719</v>
      </c>
      <c r="M1556" t="s">
        <v>36</v>
      </c>
      <c r="N1556" s="8">
        <v>45281</v>
      </c>
      <c r="O1556" s="8">
        <v>45856</v>
      </c>
      <c r="P1556" s="8">
        <v>45856</v>
      </c>
      <c r="Q1556" t="s">
        <v>47</v>
      </c>
      <c r="T1556" t="s">
        <v>2942</v>
      </c>
      <c r="X1556" t="s">
        <v>399</v>
      </c>
      <c r="Y1556" t="s">
        <v>476</v>
      </c>
      <c r="Z1556" t="s">
        <v>476</v>
      </c>
      <c r="AC1556" t="s">
        <v>41</v>
      </c>
      <c r="AD1556" t="s">
        <v>42</v>
      </c>
    </row>
    <row r="1557" spans="3:30" x14ac:dyDescent="0.25">
      <c r="C1557" s="32" t="s">
        <v>28</v>
      </c>
      <c r="D1557" s="32" t="s">
        <v>79</v>
      </c>
      <c r="E1557" s="32" t="s">
        <v>2939</v>
      </c>
      <c r="F1557">
        <v>979</v>
      </c>
      <c r="G1557" t="s">
        <v>2932</v>
      </c>
      <c r="H1557" t="s">
        <v>2940</v>
      </c>
      <c r="I1557" t="s">
        <v>2943</v>
      </c>
      <c r="K1557" t="s">
        <v>204</v>
      </c>
      <c r="L1557" t="s">
        <v>2719</v>
      </c>
      <c r="M1557" t="s">
        <v>36</v>
      </c>
      <c r="N1557" s="8">
        <v>45281</v>
      </c>
      <c r="O1557" s="8">
        <v>45805</v>
      </c>
      <c r="P1557" s="8">
        <v>45805</v>
      </c>
      <c r="Q1557" t="s">
        <v>47</v>
      </c>
      <c r="U1557" t="s">
        <v>40</v>
      </c>
      <c r="X1557" t="s">
        <v>489</v>
      </c>
      <c r="Y1557" t="s">
        <v>241</v>
      </c>
      <c r="Z1557" t="s">
        <v>241</v>
      </c>
      <c r="AC1557" t="s">
        <v>41</v>
      </c>
      <c r="AD1557" t="s">
        <v>42</v>
      </c>
    </row>
    <row r="1558" spans="3:30" x14ac:dyDescent="0.25">
      <c r="C1558" s="32" t="s">
        <v>28</v>
      </c>
      <c r="D1558" s="32" t="s">
        <v>79</v>
      </c>
      <c r="E1558" s="32" t="s">
        <v>2939</v>
      </c>
      <c r="F1558">
        <v>979</v>
      </c>
      <c r="G1558" t="s">
        <v>2932</v>
      </c>
      <c r="H1558" t="s">
        <v>2940</v>
      </c>
      <c r="I1558" t="s">
        <v>2944</v>
      </c>
      <c r="K1558" t="s">
        <v>204</v>
      </c>
      <c r="L1558" t="s">
        <v>2719</v>
      </c>
      <c r="M1558" t="s">
        <v>36</v>
      </c>
      <c r="N1558" s="8">
        <v>45281</v>
      </c>
      <c r="O1558" s="8">
        <v>45821</v>
      </c>
      <c r="P1558" s="8">
        <v>45821</v>
      </c>
      <c r="Q1558" t="s">
        <v>47</v>
      </c>
      <c r="T1558" t="s">
        <v>2945</v>
      </c>
      <c r="X1558" t="s">
        <v>399</v>
      </c>
      <c r="Y1558" t="s">
        <v>87</v>
      </c>
      <c r="Z1558" t="s">
        <v>87</v>
      </c>
      <c r="AC1558" t="s">
        <v>41</v>
      </c>
      <c r="AD1558" t="s">
        <v>42</v>
      </c>
    </row>
    <row r="1559" spans="3:30" x14ac:dyDescent="0.25">
      <c r="C1559" s="32" t="s">
        <v>795</v>
      </c>
      <c r="D1559" s="32" t="s">
        <v>79</v>
      </c>
      <c r="E1559" s="32" t="s">
        <v>50</v>
      </c>
      <c r="F1559">
        <v>979</v>
      </c>
      <c r="G1559" t="s">
        <v>2932</v>
      </c>
      <c r="H1559" t="s">
        <v>2940</v>
      </c>
      <c r="I1559" t="s">
        <v>2946</v>
      </c>
      <c r="K1559" t="s">
        <v>204</v>
      </c>
      <c r="L1559" t="s">
        <v>2719</v>
      </c>
      <c r="M1559" t="s">
        <v>36</v>
      </c>
      <c r="N1559" s="8">
        <v>45281</v>
      </c>
      <c r="O1559" s="8">
        <v>45821</v>
      </c>
      <c r="P1559" s="8">
        <v>45821</v>
      </c>
      <c r="Q1559" t="s">
        <v>47</v>
      </c>
      <c r="R1559" t="s">
        <v>1141</v>
      </c>
      <c r="U1559" t="s">
        <v>87</v>
      </c>
      <c r="W1559" t="s">
        <v>420</v>
      </c>
      <c r="X1559" t="s">
        <v>217</v>
      </c>
      <c r="Y1559" t="s">
        <v>87</v>
      </c>
      <c r="Z1559" t="s">
        <v>87</v>
      </c>
      <c r="AC1559" t="s">
        <v>41</v>
      </c>
      <c r="AD1559" t="s">
        <v>42</v>
      </c>
    </row>
    <row r="1560" spans="3:30" x14ac:dyDescent="0.25">
      <c r="C1560" s="32" t="s">
        <v>104</v>
      </c>
      <c r="D1560" s="32" t="s">
        <v>79</v>
      </c>
      <c r="E1560" s="32" t="s">
        <v>2947</v>
      </c>
      <c r="F1560">
        <v>979</v>
      </c>
      <c r="G1560" t="s">
        <v>2932</v>
      </c>
      <c r="H1560" t="s">
        <v>2940</v>
      </c>
      <c r="I1560" t="s">
        <v>2948</v>
      </c>
      <c r="K1560" t="s">
        <v>204</v>
      </c>
      <c r="L1560" t="s">
        <v>2719</v>
      </c>
      <c r="M1560" t="s">
        <v>36</v>
      </c>
      <c r="N1560" s="8">
        <v>45281</v>
      </c>
      <c r="O1560" s="8">
        <v>45842</v>
      </c>
      <c r="P1560" s="8">
        <v>45842</v>
      </c>
      <c r="Q1560" t="s">
        <v>47</v>
      </c>
      <c r="U1560" t="s">
        <v>255</v>
      </c>
      <c r="X1560" t="s">
        <v>1421</v>
      </c>
      <c r="Y1560" t="s">
        <v>112</v>
      </c>
      <c r="Z1560" t="s">
        <v>112</v>
      </c>
      <c r="AC1560" t="s">
        <v>41</v>
      </c>
      <c r="AD1560" t="s">
        <v>42</v>
      </c>
    </row>
    <row r="1561" spans="3:30" x14ac:dyDescent="0.25">
      <c r="C1561" s="32" t="s">
        <v>705</v>
      </c>
      <c r="D1561" s="32" t="s">
        <v>49</v>
      </c>
      <c r="E1561" s="32" t="s">
        <v>1144</v>
      </c>
      <c r="F1561">
        <v>979</v>
      </c>
      <c r="G1561" t="s">
        <v>2932</v>
      </c>
      <c r="H1561" t="s">
        <v>2940</v>
      </c>
      <c r="I1561" t="s">
        <v>2949</v>
      </c>
      <c r="K1561" t="s">
        <v>204</v>
      </c>
      <c r="L1561" t="s">
        <v>2719</v>
      </c>
      <c r="M1561" t="s">
        <v>36</v>
      </c>
      <c r="N1561" s="8">
        <v>45281</v>
      </c>
      <c r="O1561" s="8">
        <v>45877</v>
      </c>
      <c r="P1561" s="8">
        <v>45877</v>
      </c>
      <c r="Q1561" t="s">
        <v>47</v>
      </c>
      <c r="R1561" t="s">
        <v>398</v>
      </c>
      <c r="U1561" t="s">
        <v>504</v>
      </c>
      <c r="W1561" t="s">
        <v>2950</v>
      </c>
      <c r="Y1561" t="s">
        <v>504</v>
      </c>
      <c r="Z1561" t="s">
        <v>504</v>
      </c>
      <c r="AC1561" t="s">
        <v>41</v>
      </c>
      <c r="AD1561" t="s">
        <v>42</v>
      </c>
    </row>
    <row r="1562" spans="3:30" x14ac:dyDescent="0.25">
      <c r="C1562" s="32" t="s">
        <v>705</v>
      </c>
      <c r="D1562" s="32" t="s">
        <v>49</v>
      </c>
      <c r="E1562" s="32" t="s">
        <v>1144</v>
      </c>
      <c r="F1562">
        <v>979</v>
      </c>
      <c r="G1562" t="s">
        <v>2932</v>
      </c>
      <c r="H1562" t="s">
        <v>2940</v>
      </c>
      <c r="I1562" t="s">
        <v>2951</v>
      </c>
      <c r="K1562" t="s">
        <v>204</v>
      </c>
      <c r="L1562" t="s">
        <v>2719</v>
      </c>
      <c r="M1562" t="s">
        <v>36</v>
      </c>
      <c r="N1562" s="8">
        <v>45281</v>
      </c>
      <c r="O1562" s="8"/>
      <c r="P1562" s="8"/>
      <c r="Q1562" t="s">
        <v>37</v>
      </c>
      <c r="AC1562" t="s">
        <v>41</v>
      </c>
      <c r="AD1562" t="s">
        <v>42</v>
      </c>
    </row>
    <row r="1563" spans="3:30" x14ac:dyDescent="0.25">
      <c r="C1563" s="32" t="s">
        <v>104</v>
      </c>
      <c r="D1563" s="32" t="s">
        <v>79</v>
      </c>
      <c r="E1563" s="32" t="s">
        <v>50</v>
      </c>
      <c r="F1563">
        <v>979</v>
      </c>
      <c r="G1563" t="s">
        <v>2932</v>
      </c>
      <c r="H1563" t="s">
        <v>2940</v>
      </c>
      <c r="I1563" t="s">
        <v>2952</v>
      </c>
      <c r="K1563" t="s">
        <v>204</v>
      </c>
      <c r="L1563" t="s">
        <v>2719</v>
      </c>
      <c r="M1563" t="s">
        <v>36</v>
      </c>
      <c r="N1563" s="8">
        <v>45281</v>
      </c>
      <c r="O1563" s="8">
        <v>45807</v>
      </c>
      <c r="P1563" s="8">
        <v>45807</v>
      </c>
      <c r="Q1563" t="s">
        <v>47</v>
      </c>
      <c r="R1563" t="s">
        <v>758</v>
      </c>
      <c r="U1563" t="s">
        <v>489</v>
      </c>
      <c r="W1563" t="s">
        <v>460</v>
      </c>
      <c r="X1563" t="s">
        <v>474</v>
      </c>
      <c r="Y1563" t="s">
        <v>40</v>
      </c>
      <c r="Z1563" t="s">
        <v>40</v>
      </c>
      <c r="AC1563" t="s">
        <v>41</v>
      </c>
      <c r="AD1563" t="s">
        <v>42</v>
      </c>
    </row>
    <row r="1564" spans="3:30" x14ac:dyDescent="0.25">
      <c r="C1564" s="32" t="s">
        <v>705</v>
      </c>
      <c r="D1564" s="32" t="s">
        <v>49</v>
      </c>
      <c r="E1564" s="32" t="s">
        <v>1144</v>
      </c>
      <c r="F1564">
        <v>979</v>
      </c>
      <c r="G1564" t="s">
        <v>2932</v>
      </c>
      <c r="H1564" t="s">
        <v>2940</v>
      </c>
      <c r="I1564" t="s">
        <v>2953</v>
      </c>
      <c r="K1564" t="s">
        <v>204</v>
      </c>
      <c r="L1564" t="s">
        <v>2719</v>
      </c>
      <c r="M1564" t="s">
        <v>36</v>
      </c>
      <c r="N1564" s="8">
        <v>45281</v>
      </c>
      <c r="O1564" s="8">
        <v>45807</v>
      </c>
      <c r="P1564" s="8">
        <v>45807</v>
      </c>
      <c r="Q1564" t="s">
        <v>37</v>
      </c>
      <c r="Y1564" t="s">
        <v>40</v>
      </c>
      <c r="Z1564" t="s">
        <v>40</v>
      </c>
      <c r="AC1564" t="s">
        <v>41</v>
      </c>
      <c r="AD1564" t="s">
        <v>42</v>
      </c>
    </row>
    <row r="1565" spans="3:30" x14ac:dyDescent="0.25">
      <c r="C1565" s="32" t="s">
        <v>795</v>
      </c>
      <c r="D1565" s="32" t="s">
        <v>105</v>
      </c>
      <c r="E1565" s="32" t="s">
        <v>2954</v>
      </c>
      <c r="F1565">
        <v>1185</v>
      </c>
      <c r="G1565" t="s">
        <v>2955</v>
      </c>
      <c r="H1565" t="s">
        <v>2956</v>
      </c>
      <c r="I1565" t="s">
        <v>2957</v>
      </c>
      <c r="K1565" t="s">
        <v>737</v>
      </c>
      <c r="L1565" t="s">
        <v>2719</v>
      </c>
      <c r="M1565" t="s">
        <v>36</v>
      </c>
      <c r="N1565" s="8">
        <v>45782</v>
      </c>
      <c r="O1565" s="8">
        <v>45835</v>
      </c>
      <c r="P1565" s="8">
        <v>45835</v>
      </c>
      <c r="Q1565" t="s">
        <v>127</v>
      </c>
      <c r="R1565" t="s">
        <v>1004</v>
      </c>
      <c r="S1565" t="s">
        <v>2958</v>
      </c>
      <c r="U1565" t="s">
        <v>57</v>
      </c>
      <c r="W1565" t="s">
        <v>475</v>
      </c>
      <c r="Y1565" t="s">
        <v>111</v>
      </c>
      <c r="Z1565" t="s">
        <v>111</v>
      </c>
      <c r="AC1565" t="s">
        <v>41</v>
      </c>
      <c r="AD1565" t="s">
        <v>42</v>
      </c>
    </row>
    <row r="1566" spans="3:30" x14ac:dyDescent="0.25">
      <c r="C1566" s="32" t="s">
        <v>43</v>
      </c>
      <c r="D1566" s="32" t="s">
        <v>105</v>
      </c>
      <c r="F1566">
        <v>695</v>
      </c>
      <c r="G1566" t="s">
        <v>2959</v>
      </c>
      <c r="H1566" t="s">
        <v>2960</v>
      </c>
      <c r="I1566" t="s">
        <v>2961</v>
      </c>
      <c r="K1566" t="s">
        <v>216</v>
      </c>
      <c r="L1566" t="s">
        <v>2719</v>
      </c>
      <c r="M1566" t="s">
        <v>36</v>
      </c>
      <c r="N1566" s="8">
        <v>45756</v>
      </c>
      <c r="O1566" s="8">
        <v>45821</v>
      </c>
      <c r="P1566" s="8">
        <v>45821</v>
      </c>
      <c r="Q1566" t="s">
        <v>37</v>
      </c>
      <c r="R1566" t="s">
        <v>311</v>
      </c>
      <c r="S1566" t="s">
        <v>2962</v>
      </c>
      <c r="T1566" t="s">
        <v>2963</v>
      </c>
      <c r="U1566" t="s">
        <v>87</v>
      </c>
      <c r="W1566" t="s">
        <v>87</v>
      </c>
      <c r="Y1566" t="s">
        <v>87</v>
      </c>
      <c r="Z1566" t="s">
        <v>87</v>
      </c>
      <c r="AC1566" t="s">
        <v>41</v>
      </c>
      <c r="AD1566" t="s">
        <v>42</v>
      </c>
    </row>
    <row r="1567" spans="3:30" x14ac:dyDescent="0.25">
      <c r="C1567" s="32" t="s">
        <v>795</v>
      </c>
      <c r="D1567" s="32" t="s">
        <v>105</v>
      </c>
      <c r="F1567">
        <v>150</v>
      </c>
      <c r="G1567" t="s">
        <v>2959</v>
      </c>
      <c r="H1567" t="s">
        <v>2960</v>
      </c>
      <c r="I1567" t="s">
        <v>2964</v>
      </c>
      <c r="K1567" t="s">
        <v>216</v>
      </c>
      <c r="L1567" t="s">
        <v>2719</v>
      </c>
      <c r="M1567" t="s">
        <v>36</v>
      </c>
      <c r="N1567" s="8">
        <v>45756</v>
      </c>
      <c r="O1567" s="8">
        <v>45821</v>
      </c>
      <c r="P1567" s="8">
        <v>45821</v>
      </c>
      <c r="Q1567" t="s">
        <v>47</v>
      </c>
      <c r="R1567" t="s">
        <v>311</v>
      </c>
      <c r="W1567" t="s">
        <v>87</v>
      </c>
      <c r="Y1567" t="s">
        <v>87</v>
      </c>
      <c r="Z1567" t="s">
        <v>87</v>
      </c>
      <c r="AC1567" t="s">
        <v>41</v>
      </c>
      <c r="AD1567" t="s">
        <v>42</v>
      </c>
    </row>
    <row r="1568" spans="3:30" x14ac:dyDescent="0.25">
      <c r="C1568" s="32" t="s">
        <v>795</v>
      </c>
      <c r="D1568" s="32" t="s">
        <v>105</v>
      </c>
      <c r="F1568">
        <v>150</v>
      </c>
      <c r="G1568" t="s">
        <v>2959</v>
      </c>
      <c r="H1568" t="s">
        <v>2960</v>
      </c>
      <c r="I1568" t="s">
        <v>2965</v>
      </c>
      <c r="K1568" t="s">
        <v>216</v>
      </c>
      <c r="L1568" t="s">
        <v>2719</v>
      </c>
      <c r="M1568" t="s">
        <v>36</v>
      </c>
      <c r="N1568" s="8">
        <v>45756</v>
      </c>
      <c r="O1568" s="8">
        <v>45821</v>
      </c>
      <c r="P1568" s="8">
        <v>45821</v>
      </c>
      <c r="Q1568" t="s">
        <v>37</v>
      </c>
      <c r="Y1568" t="s">
        <v>87</v>
      </c>
      <c r="Z1568" t="s">
        <v>87</v>
      </c>
      <c r="AC1568" t="s">
        <v>41</v>
      </c>
      <c r="AD1568" t="s">
        <v>42</v>
      </c>
    </row>
    <row r="1569" spans="3:30" x14ac:dyDescent="0.25">
      <c r="C1569" s="32" t="s">
        <v>104</v>
      </c>
      <c r="D1569" s="32" t="s">
        <v>749</v>
      </c>
      <c r="E1569" s="32" t="s">
        <v>2966</v>
      </c>
      <c r="F1569">
        <v>2440</v>
      </c>
      <c r="G1569" t="s">
        <v>2967</v>
      </c>
      <c r="H1569" t="s">
        <v>2968</v>
      </c>
      <c r="I1569" t="s">
        <v>2969</v>
      </c>
      <c r="K1569" t="s">
        <v>216</v>
      </c>
      <c r="L1569" t="s">
        <v>2719</v>
      </c>
      <c r="M1569" t="s">
        <v>36</v>
      </c>
      <c r="N1569" s="8">
        <v>45747</v>
      </c>
      <c r="O1569" s="8">
        <v>45828</v>
      </c>
      <c r="P1569" s="8">
        <v>45828</v>
      </c>
      <c r="Q1569" t="s">
        <v>47</v>
      </c>
      <c r="R1569" t="s">
        <v>1401</v>
      </c>
      <c r="U1569" t="s">
        <v>39</v>
      </c>
      <c r="W1569" t="s">
        <v>39</v>
      </c>
      <c r="Y1569" t="s">
        <v>57</v>
      </c>
      <c r="Z1569" t="s">
        <v>57</v>
      </c>
      <c r="AC1569" t="s">
        <v>41</v>
      </c>
      <c r="AD1569" t="s">
        <v>42</v>
      </c>
    </row>
    <row r="1570" spans="3:30" x14ac:dyDescent="0.25">
      <c r="C1570" s="32" t="s">
        <v>104</v>
      </c>
      <c r="D1570" s="32" t="s">
        <v>749</v>
      </c>
      <c r="E1570" s="32" t="s">
        <v>2966</v>
      </c>
      <c r="F1570">
        <v>-2416.06</v>
      </c>
      <c r="G1570" t="s">
        <v>2967</v>
      </c>
      <c r="H1570" t="s">
        <v>2968</v>
      </c>
      <c r="I1570" t="s">
        <v>2970</v>
      </c>
      <c r="K1570" t="s">
        <v>216</v>
      </c>
      <c r="L1570" t="s">
        <v>2719</v>
      </c>
      <c r="M1570" t="s">
        <v>36</v>
      </c>
      <c r="N1570" s="8">
        <v>45747</v>
      </c>
      <c r="O1570" s="8">
        <v>45828</v>
      </c>
      <c r="P1570" s="8">
        <v>45828</v>
      </c>
      <c r="Q1570" t="s">
        <v>64</v>
      </c>
      <c r="U1570" t="s">
        <v>39</v>
      </c>
      <c r="Y1570" t="s">
        <v>57</v>
      </c>
      <c r="Z1570" t="s">
        <v>57</v>
      </c>
      <c r="AC1570" t="s">
        <v>64</v>
      </c>
      <c r="AD1570" t="s">
        <v>42</v>
      </c>
    </row>
    <row r="1571" spans="3:30" x14ac:dyDescent="0.25">
      <c r="C1571" s="32" t="s">
        <v>795</v>
      </c>
      <c r="D1571" s="32" t="s">
        <v>105</v>
      </c>
      <c r="F1571">
        <v>995</v>
      </c>
      <c r="G1571" t="s">
        <v>2971</v>
      </c>
      <c r="H1571" t="s">
        <v>2972</v>
      </c>
      <c r="I1571" t="s">
        <v>2973</v>
      </c>
      <c r="K1571" t="s">
        <v>737</v>
      </c>
      <c r="L1571" t="s">
        <v>2719</v>
      </c>
      <c r="M1571" t="s">
        <v>36</v>
      </c>
      <c r="N1571" s="8">
        <v>45790</v>
      </c>
      <c r="O1571" s="8">
        <v>45842</v>
      </c>
      <c r="P1571" s="8">
        <v>45842</v>
      </c>
      <c r="Q1571" t="s">
        <v>37</v>
      </c>
      <c r="R1571" t="s">
        <v>421</v>
      </c>
      <c r="W1571" t="s">
        <v>112</v>
      </c>
      <c r="Y1571" t="s">
        <v>112</v>
      </c>
      <c r="Z1571" t="s">
        <v>112</v>
      </c>
      <c r="AC1571" t="s">
        <v>41</v>
      </c>
      <c r="AD1571" t="s">
        <v>42</v>
      </c>
    </row>
    <row r="1572" spans="3:30" x14ac:dyDescent="0.25">
      <c r="C1572" s="32" t="s">
        <v>795</v>
      </c>
      <c r="D1572" s="32" t="s">
        <v>105</v>
      </c>
      <c r="F1572">
        <v>150</v>
      </c>
      <c r="G1572" t="s">
        <v>2971</v>
      </c>
      <c r="H1572" t="s">
        <v>2972</v>
      </c>
      <c r="I1572" t="s">
        <v>2974</v>
      </c>
      <c r="K1572" t="s">
        <v>737</v>
      </c>
      <c r="L1572" t="s">
        <v>2719</v>
      </c>
      <c r="M1572" t="s">
        <v>36</v>
      </c>
      <c r="N1572" s="8">
        <v>45790</v>
      </c>
      <c r="O1572" s="8">
        <v>45842</v>
      </c>
      <c r="P1572" s="8">
        <v>45842</v>
      </c>
      <c r="Q1572" t="s">
        <v>47</v>
      </c>
      <c r="R1572" t="s">
        <v>421</v>
      </c>
      <c r="W1572" t="s">
        <v>112</v>
      </c>
      <c r="Y1572" t="s">
        <v>112</v>
      </c>
      <c r="Z1572" t="s">
        <v>112</v>
      </c>
      <c r="AC1572" t="s">
        <v>41</v>
      </c>
      <c r="AD1572" t="s">
        <v>42</v>
      </c>
    </row>
    <row r="1573" spans="3:30" x14ac:dyDescent="0.25">
      <c r="C1573" s="32" t="s">
        <v>795</v>
      </c>
      <c r="D1573" s="32" t="s">
        <v>105</v>
      </c>
      <c r="F1573">
        <v>150</v>
      </c>
      <c r="G1573" t="s">
        <v>2971</v>
      </c>
      <c r="H1573" t="s">
        <v>2972</v>
      </c>
      <c r="I1573" t="s">
        <v>2975</v>
      </c>
      <c r="K1573" t="s">
        <v>737</v>
      </c>
      <c r="L1573" t="s">
        <v>2719</v>
      </c>
      <c r="M1573" t="s">
        <v>36</v>
      </c>
      <c r="N1573" s="8">
        <v>45790</v>
      </c>
      <c r="O1573" s="8">
        <v>45842</v>
      </c>
      <c r="P1573" s="8">
        <v>45842</v>
      </c>
      <c r="Q1573" t="s">
        <v>37</v>
      </c>
      <c r="Y1573" t="s">
        <v>112</v>
      </c>
      <c r="Z1573" t="s">
        <v>112</v>
      </c>
      <c r="AC1573" t="s">
        <v>41</v>
      </c>
      <c r="AD1573" t="s">
        <v>42</v>
      </c>
    </row>
    <row r="1574" spans="3:30" x14ac:dyDescent="0.25">
      <c r="C1574" s="32" t="s">
        <v>104</v>
      </c>
      <c r="D1574" s="32" t="s">
        <v>105</v>
      </c>
      <c r="F1574">
        <v>592</v>
      </c>
      <c r="G1574" t="s">
        <v>2976</v>
      </c>
      <c r="H1574" t="s">
        <v>2977</v>
      </c>
      <c r="I1574" t="s">
        <v>2978</v>
      </c>
      <c r="K1574" t="s">
        <v>194</v>
      </c>
      <c r="L1574" t="s">
        <v>2719</v>
      </c>
      <c r="M1574" t="s">
        <v>36</v>
      </c>
      <c r="N1574" s="8">
        <v>45799</v>
      </c>
      <c r="O1574" s="8"/>
      <c r="P1574" s="8"/>
      <c r="Q1574" t="s">
        <v>37</v>
      </c>
    </row>
    <row r="1575" spans="3:30" x14ac:dyDescent="0.25">
      <c r="C1575" s="32" t="s">
        <v>318</v>
      </c>
      <c r="D1575" s="32" t="s">
        <v>318</v>
      </c>
      <c r="F1575">
        <v>592</v>
      </c>
      <c r="G1575" t="s">
        <v>2976</v>
      </c>
      <c r="H1575" t="s">
        <v>2977</v>
      </c>
      <c r="I1575" t="s">
        <v>2979</v>
      </c>
      <c r="K1575" t="s">
        <v>194</v>
      </c>
      <c r="L1575" t="s">
        <v>2719</v>
      </c>
      <c r="M1575" t="s">
        <v>36</v>
      </c>
      <c r="N1575" s="8">
        <v>45799</v>
      </c>
      <c r="O1575" s="8"/>
      <c r="P1575" s="8"/>
      <c r="Q1575" t="s">
        <v>47</v>
      </c>
    </row>
    <row r="1576" spans="3:30" x14ac:dyDescent="0.25">
      <c r="C1576" s="32" t="s">
        <v>808</v>
      </c>
      <c r="D1576" s="32" t="s">
        <v>105</v>
      </c>
      <c r="E1576" s="32" t="s">
        <v>2980</v>
      </c>
      <c r="F1576">
        <v>1395</v>
      </c>
      <c r="G1576" t="s">
        <v>2981</v>
      </c>
      <c r="H1576" t="s">
        <v>2982</v>
      </c>
      <c r="I1576" t="s">
        <v>2983</v>
      </c>
      <c r="K1576" t="s">
        <v>737</v>
      </c>
      <c r="L1576" t="s">
        <v>2719</v>
      </c>
      <c r="M1576" t="s">
        <v>36</v>
      </c>
      <c r="N1576" s="8">
        <v>45785</v>
      </c>
      <c r="O1576" s="8">
        <v>45805</v>
      </c>
      <c r="P1576" s="8">
        <v>45805</v>
      </c>
      <c r="Q1576" t="s">
        <v>37</v>
      </c>
      <c r="R1576" t="s">
        <v>39</v>
      </c>
      <c r="S1576" t="s">
        <v>2984</v>
      </c>
      <c r="T1576" t="s">
        <v>2985</v>
      </c>
      <c r="U1576" t="s">
        <v>40</v>
      </c>
      <c r="W1576" t="s">
        <v>111</v>
      </c>
      <c r="Y1576" t="s">
        <v>241</v>
      </c>
      <c r="Z1576" t="s">
        <v>241</v>
      </c>
      <c r="AC1576" t="s">
        <v>41</v>
      </c>
      <c r="AD1576" t="s">
        <v>42</v>
      </c>
    </row>
    <row r="1577" spans="3:30" x14ac:dyDescent="0.25">
      <c r="C1577" s="32" t="s">
        <v>755</v>
      </c>
      <c r="D1577" s="32" t="s">
        <v>79</v>
      </c>
      <c r="E1577" s="32" t="s">
        <v>2986</v>
      </c>
      <c r="F1577">
        <v>829.13</v>
      </c>
      <c r="G1577" t="s">
        <v>2987</v>
      </c>
      <c r="H1577" t="s">
        <v>2988</v>
      </c>
      <c r="I1577" t="s">
        <v>2989</v>
      </c>
      <c r="K1577" t="s">
        <v>710</v>
      </c>
      <c r="L1577" t="s">
        <v>2719</v>
      </c>
      <c r="M1577" t="s">
        <v>36</v>
      </c>
      <c r="N1577" s="8">
        <v>45782</v>
      </c>
      <c r="O1577" s="8">
        <v>45807</v>
      </c>
      <c r="P1577" s="8">
        <v>45807</v>
      </c>
      <c r="Q1577" t="s">
        <v>47</v>
      </c>
      <c r="R1577" t="s">
        <v>492</v>
      </c>
      <c r="U1577" t="s">
        <v>241</v>
      </c>
      <c r="W1577" t="s">
        <v>40</v>
      </c>
      <c r="Y1577" t="s">
        <v>40</v>
      </c>
      <c r="Z1577" t="s">
        <v>40</v>
      </c>
      <c r="AC1577" t="s">
        <v>41</v>
      </c>
      <c r="AD1577" t="s">
        <v>42</v>
      </c>
    </row>
    <row r="1578" spans="3:30" x14ac:dyDescent="0.25">
      <c r="C1578" s="32" t="s">
        <v>755</v>
      </c>
      <c r="D1578" s="32" t="s">
        <v>79</v>
      </c>
      <c r="E1578" s="32" t="s">
        <v>2986</v>
      </c>
      <c r="F1578">
        <v>83.12</v>
      </c>
      <c r="G1578" t="s">
        <v>2987</v>
      </c>
      <c r="H1578" t="s">
        <v>2988</v>
      </c>
      <c r="I1578" t="s">
        <v>2990</v>
      </c>
      <c r="K1578" t="s">
        <v>710</v>
      </c>
      <c r="L1578" t="s">
        <v>2719</v>
      </c>
      <c r="M1578" t="s">
        <v>36</v>
      </c>
      <c r="N1578" s="8">
        <v>45782</v>
      </c>
      <c r="O1578" s="8">
        <v>45807</v>
      </c>
      <c r="P1578" s="8">
        <v>45807</v>
      </c>
      <c r="Q1578" t="s">
        <v>64</v>
      </c>
      <c r="R1578" t="s">
        <v>2991</v>
      </c>
      <c r="U1578" t="s">
        <v>241</v>
      </c>
      <c r="Y1578" t="s">
        <v>40</v>
      </c>
      <c r="Z1578" t="s">
        <v>40</v>
      </c>
      <c r="AC1578" t="s">
        <v>64</v>
      </c>
      <c r="AD1578" t="s">
        <v>42</v>
      </c>
    </row>
    <row r="1579" spans="3:30" x14ac:dyDescent="0.25">
      <c r="C1579" s="32" t="s">
        <v>198</v>
      </c>
      <c r="D1579" s="32" t="s">
        <v>232</v>
      </c>
      <c r="E1579" s="32" t="s">
        <v>212</v>
      </c>
      <c r="F1579">
        <v>2120</v>
      </c>
      <c r="G1579" t="s">
        <v>2992</v>
      </c>
      <c r="H1579" t="s">
        <v>2993</v>
      </c>
      <c r="I1579" t="s">
        <v>2994</v>
      </c>
      <c r="K1579" t="s">
        <v>216</v>
      </c>
      <c r="L1579" t="s">
        <v>2719</v>
      </c>
      <c r="M1579" t="s">
        <v>36</v>
      </c>
      <c r="N1579" s="8">
        <v>45301</v>
      </c>
      <c r="O1579" s="8">
        <v>45898</v>
      </c>
      <c r="P1579" s="8">
        <v>45898</v>
      </c>
      <c r="Q1579" t="s">
        <v>37</v>
      </c>
      <c r="R1579" t="s">
        <v>2995</v>
      </c>
      <c r="S1579" t="s">
        <v>2996</v>
      </c>
      <c r="T1579" t="s">
        <v>2996</v>
      </c>
      <c r="Y1579" t="s">
        <v>128</v>
      </c>
      <c r="Z1579" t="s">
        <v>128</v>
      </c>
      <c r="AC1579" t="s">
        <v>41</v>
      </c>
      <c r="AD1579" t="s">
        <v>42</v>
      </c>
    </row>
    <row r="1580" spans="3:30" x14ac:dyDescent="0.25">
      <c r="C1580" s="32" t="s">
        <v>198</v>
      </c>
      <c r="D1580" s="32" t="s">
        <v>232</v>
      </c>
      <c r="E1580" s="32" t="s">
        <v>212</v>
      </c>
      <c r="F1580">
        <v>2120</v>
      </c>
      <c r="G1580" t="s">
        <v>2992</v>
      </c>
      <c r="H1580" t="s">
        <v>2993</v>
      </c>
      <c r="I1580" t="s">
        <v>2997</v>
      </c>
      <c r="K1580" t="s">
        <v>216</v>
      </c>
      <c r="L1580" t="s">
        <v>2719</v>
      </c>
      <c r="M1580" t="s">
        <v>36</v>
      </c>
      <c r="N1580" s="8">
        <v>45301</v>
      </c>
      <c r="O1580" s="8">
        <v>45898</v>
      </c>
      <c r="P1580" s="8">
        <v>45898</v>
      </c>
      <c r="Q1580" t="s">
        <v>127</v>
      </c>
      <c r="R1580" t="s">
        <v>2995</v>
      </c>
      <c r="S1580" t="s">
        <v>2996</v>
      </c>
      <c r="T1580" t="s">
        <v>2996</v>
      </c>
      <c r="W1580" t="s">
        <v>2293</v>
      </c>
      <c r="Y1580" t="s">
        <v>128</v>
      </c>
      <c r="Z1580" t="s">
        <v>128</v>
      </c>
      <c r="AC1580" t="s">
        <v>41</v>
      </c>
      <c r="AD1580" t="s">
        <v>42</v>
      </c>
    </row>
    <row r="1581" spans="3:30" x14ac:dyDescent="0.25">
      <c r="C1581" s="32" t="s">
        <v>198</v>
      </c>
      <c r="D1581" s="32" t="s">
        <v>232</v>
      </c>
      <c r="E1581" s="32" t="s">
        <v>212</v>
      </c>
      <c r="F1581">
        <v>970</v>
      </c>
      <c r="G1581" t="s">
        <v>2992</v>
      </c>
      <c r="H1581" t="s">
        <v>2993</v>
      </c>
      <c r="I1581" t="s">
        <v>2998</v>
      </c>
      <c r="K1581" t="s">
        <v>216</v>
      </c>
      <c r="L1581" t="s">
        <v>2719</v>
      </c>
      <c r="M1581" t="s">
        <v>36</v>
      </c>
      <c r="N1581" s="8">
        <v>45301</v>
      </c>
      <c r="O1581" s="8">
        <v>45898</v>
      </c>
      <c r="P1581" s="8">
        <v>45898</v>
      </c>
      <c r="Q1581" t="s">
        <v>47</v>
      </c>
      <c r="R1581" t="s">
        <v>2995</v>
      </c>
      <c r="T1581" t="s">
        <v>2999</v>
      </c>
      <c r="W1581" t="s">
        <v>3000</v>
      </c>
      <c r="Y1581" t="s">
        <v>128</v>
      </c>
      <c r="Z1581" t="s">
        <v>128</v>
      </c>
      <c r="AC1581" t="s">
        <v>41</v>
      </c>
      <c r="AD1581" t="s">
        <v>42</v>
      </c>
    </row>
    <row r="1582" spans="3:30" x14ac:dyDescent="0.25">
      <c r="C1582" s="32" t="s">
        <v>198</v>
      </c>
      <c r="D1582" s="32" t="s">
        <v>232</v>
      </c>
      <c r="E1582" s="32" t="s">
        <v>212</v>
      </c>
      <c r="F1582">
        <v>970</v>
      </c>
      <c r="G1582" t="s">
        <v>2992</v>
      </c>
      <c r="H1582" t="s">
        <v>2993</v>
      </c>
      <c r="I1582" t="s">
        <v>3001</v>
      </c>
      <c r="K1582" t="s">
        <v>216</v>
      </c>
      <c r="L1582" t="s">
        <v>2719</v>
      </c>
      <c r="M1582" t="s">
        <v>36</v>
      </c>
      <c r="N1582" s="8">
        <v>45301</v>
      </c>
      <c r="O1582" s="8">
        <v>45898</v>
      </c>
      <c r="P1582" s="8">
        <v>45898</v>
      </c>
      <c r="Q1582" t="s">
        <v>37</v>
      </c>
      <c r="R1582" t="s">
        <v>2995</v>
      </c>
      <c r="S1582" t="s">
        <v>3002</v>
      </c>
      <c r="T1582" t="s">
        <v>3002</v>
      </c>
      <c r="U1582" t="s">
        <v>3003</v>
      </c>
      <c r="W1582" t="s">
        <v>3004</v>
      </c>
      <c r="X1582" t="s">
        <v>3005</v>
      </c>
      <c r="Y1582" t="s">
        <v>128</v>
      </c>
      <c r="Z1582" t="s">
        <v>128</v>
      </c>
      <c r="AC1582" t="s">
        <v>41</v>
      </c>
      <c r="AD1582" t="s">
        <v>42</v>
      </c>
    </row>
    <row r="1583" spans="3:30" x14ac:dyDescent="0.25">
      <c r="C1583" s="32" t="s">
        <v>198</v>
      </c>
      <c r="D1583" s="32" t="s">
        <v>232</v>
      </c>
      <c r="E1583" s="32" t="s">
        <v>212</v>
      </c>
      <c r="F1583">
        <v>970</v>
      </c>
      <c r="G1583" t="s">
        <v>2992</v>
      </c>
      <c r="H1583" t="s">
        <v>2993</v>
      </c>
      <c r="I1583" t="s">
        <v>3006</v>
      </c>
      <c r="K1583" t="s">
        <v>216</v>
      </c>
      <c r="L1583" t="s">
        <v>2719</v>
      </c>
      <c r="M1583" t="s">
        <v>36</v>
      </c>
      <c r="N1583" s="8">
        <v>45301</v>
      </c>
      <c r="O1583" s="8">
        <v>45898</v>
      </c>
      <c r="P1583" s="8">
        <v>45898</v>
      </c>
      <c r="Q1583" t="s">
        <v>37</v>
      </c>
      <c r="R1583" t="s">
        <v>3007</v>
      </c>
      <c r="S1583" t="s">
        <v>3008</v>
      </c>
      <c r="T1583" t="s">
        <v>3009</v>
      </c>
      <c r="W1583" t="s">
        <v>3010</v>
      </c>
      <c r="X1583" t="s">
        <v>446</v>
      </c>
      <c r="Y1583" t="s">
        <v>128</v>
      </c>
      <c r="Z1583" t="s">
        <v>128</v>
      </c>
      <c r="AC1583" t="s">
        <v>41</v>
      </c>
      <c r="AD1583" t="s">
        <v>42</v>
      </c>
    </row>
    <row r="1584" spans="3:30" x14ac:dyDescent="0.25">
      <c r="C1584" s="32" t="s">
        <v>198</v>
      </c>
      <c r="D1584" s="32" t="s">
        <v>232</v>
      </c>
      <c r="E1584" s="32" t="s">
        <v>212</v>
      </c>
      <c r="F1584">
        <v>970</v>
      </c>
      <c r="G1584" t="s">
        <v>2992</v>
      </c>
      <c r="H1584" t="s">
        <v>2993</v>
      </c>
      <c r="I1584" t="s">
        <v>3011</v>
      </c>
      <c r="K1584" t="s">
        <v>216</v>
      </c>
      <c r="L1584" t="s">
        <v>2719</v>
      </c>
      <c r="M1584" t="s">
        <v>36</v>
      </c>
      <c r="N1584" s="8">
        <v>45301</v>
      </c>
      <c r="O1584" s="8">
        <v>45898</v>
      </c>
      <c r="P1584" s="8">
        <v>45898</v>
      </c>
      <c r="Q1584" t="s">
        <v>37</v>
      </c>
      <c r="R1584" t="s">
        <v>2995</v>
      </c>
      <c r="S1584" t="s">
        <v>3012</v>
      </c>
      <c r="T1584" t="s">
        <v>3012</v>
      </c>
      <c r="W1584" t="s">
        <v>3013</v>
      </c>
      <c r="X1584" t="s">
        <v>3014</v>
      </c>
      <c r="Y1584" t="s">
        <v>128</v>
      </c>
      <c r="Z1584" t="s">
        <v>128</v>
      </c>
      <c r="AC1584" t="s">
        <v>41</v>
      </c>
      <c r="AD1584" t="s">
        <v>42</v>
      </c>
    </row>
    <row r="1585" spans="3:30" x14ac:dyDescent="0.25">
      <c r="C1585" s="32" t="s">
        <v>198</v>
      </c>
      <c r="D1585" s="32" t="s">
        <v>232</v>
      </c>
      <c r="E1585" s="32" t="s">
        <v>212</v>
      </c>
      <c r="F1585">
        <v>970</v>
      </c>
      <c r="G1585" t="s">
        <v>2992</v>
      </c>
      <c r="H1585" t="s">
        <v>2993</v>
      </c>
      <c r="I1585" t="s">
        <v>3015</v>
      </c>
      <c r="K1585" t="s">
        <v>216</v>
      </c>
      <c r="L1585" t="s">
        <v>2719</v>
      </c>
      <c r="M1585" t="s">
        <v>36</v>
      </c>
      <c r="N1585" s="8">
        <v>45301</v>
      </c>
      <c r="O1585" s="8">
        <v>45898</v>
      </c>
      <c r="P1585" s="8">
        <v>45898</v>
      </c>
      <c r="Q1585" t="s">
        <v>37</v>
      </c>
      <c r="R1585" t="s">
        <v>2995</v>
      </c>
      <c r="Y1585" t="s">
        <v>128</v>
      </c>
      <c r="Z1585" t="s">
        <v>128</v>
      </c>
      <c r="AC1585" t="s">
        <v>41</v>
      </c>
      <c r="AD1585" t="s">
        <v>42</v>
      </c>
    </row>
    <row r="1586" spans="3:30" x14ac:dyDescent="0.25">
      <c r="C1586" s="32" t="s">
        <v>198</v>
      </c>
      <c r="D1586" s="32" t="s">
        <v>232</v>
      </c>
      <c r="E1586" s="32" t="s">
        <v>212</v>
      </c>
      <c r="F1586">
        <v>970</v>
      </c>
      <c r="G1586" t="s">
        <v>2992</v>
      </c>
      <c r="H1586" t="s">
        <v>2993</v>
      </c>
      <c r="I1586" t="s">
        <v>3016</v>
      </c>
      <c r="K1586" t="s">
        <v>216</v>
      </c>
      <c r="L1586" t="s">
        <v>2719</v>
      </c>
      <c r="M1586" t="s">
        <v>36</v>
      </c>
      <c r="N1586" s="8">
        <v>45301</v>
      </c>
      <c r="O1586" s="8">
        <v>45835</v>
      </c>
      <c r="P1586" s="8">
        <v>45835</v>
      </c>
      <c r="Q1586" t="s">
        <v>47</v>
      </c>
      <c r="R1586" t="s">
        <v>2995</v>
      </c>
      <c r="T1586" t="s">
        <v>3017</v>
      </c>
      <c r="X1586" t="s">
        <v>419</v>
      </c>
      <c r="Y1586" t="s">
        <v>111</v>
      </c>
      <c r="Z1586" t="s">
        <v>111</v>
      </c>
      <c r="AC1586" t="s">
        <v>41</v>
      </c>
      <c r="AD1586" t="s">
        <v>42</v>
      </c>
    </row>
    <row r="1587" spans="3:30" x14ac:dyDescent="0.25">
      <c r="C1587" s="32" t="s">
        <v>198</v>
      </c>
      <c r="D1587" s="32" t="s">
        <v>232</v>
      </c>
      <c r="E1587" s="32" t="s">
        <v>212</v>
      </c>
      <c r="F1587">
        <v>970</v>
      </c>
      <c r="G1587" t="s">
        <v>2992</v>
      </c>
      <c r="H1587" t="s">
        <v>2993</v>
      </c>
      <c r="I1587" t="s">
        <v>3018</v>
      </c>
      <c r="K1587" t="s">
        <v>216</v>
      </c>
      <c r="L1587" t="s">
        <v>2719</v>
      </c>
      <c r="M1587" t="s">
        <v>36</v>
      </c>
      <c r="N1587" s="8">
        <v>45301</v>
      </c>
      <c r="O1587" s="8">
        <v>45898</v>
      </c>
      <c r="P1587" s="8">
        <v>45898</v>
      </c>
      <c r="Q1587" t="s">
        <v>47</v>
      </c>
      <c r="R1587" t="s">
        <v>2995</v>
      </c>
      <c r="Y1587" t="s">
        <v>128</v>
      </c>
      <c r="Z1587" t="s">
        <v>128</v>
      </c>
      <c r="AC1587" t="s">
        <v>41</v>
      </c>
      <c r="AD1587" t="s">
        <v>42</v>
      </c>
    </row>
    <row r="1588" spans="3:30" x14ac:dyDescent="0.25">
      <c r="C1588" s="32" t="s">
        <v>198</v>
      </c>
      <c r="D1588" s="32" t="s">
        <v>232</v>
      </c>
      <c r="E1588" s="32" t="s">
        <v>212</v>
      </c>
      <c r="F1588">
        <v>970</v>
      </c>
      <c r="G1588" t="s">
        <v>2992</v>
      </c>
      <c r="H1588" t="s">
        <v>2993</v>
      </c>
      <c r="I1588" t="s">
        <v>3019</v>
      </c>
      <c r="K1588" t="s">
        <v>216</v>
      </c>
      <c r="L1588" t="s">
        <v>2719</v>
      </c>
      <c r="M1588" t="s">
        <v>36</v>
      </c>
      <c r="N1588" s="8">
        <v>45301</v>
      </c>
      <c r="O1588" s="8">
        <v>45898</v>
      </c>
      <c r="P1588" s="8">
        <v>45898</v>
      </c>
      <c r="Q1588" t="s">
        <v>37</v>
      </c>
      <c r="R1588" t="s">
        <v>2995</v>
      </c>
      <c r="S1588" t="s">
        <v>3020</v>
      </c>
      <c r="T1588" t="s">
        <v>3020</v>
      </c>
      <c r="U1588" t="s">
        <v>3021</v>
      </c>
      <c r="W1588" t="s">
        <v>2293</v>
      </c>
      <c r="Y1588" t="s">
        <v>128</v>
      </c>
      <c r="Z1588" t="s">
        <v>128</v>
      </c>
      <c r="AC1588" t="s">
        <v>41</v>
      </c>
      <c r="AD1588" t="s">
        <v>42</v>
      </c>
    </row>
    <row r="1589" spans="3:30" x14ac:dyDescent="0.25">
      <c r="C1589" s="32" t="s">
        <v>198</v>
      </c>
      <c r="D1589" s="32" t="s">
        <v>232</v>
      </c>
      <c r="E1589" s="32" t="s">
        <v>212</v>
      </c>
      <c r="F1589">
        <v>825</v>
      </c>
      <c r="G1589" t="s">
        <v>2992</v>
      </c>
      <c r="H1589" t="s">
        <v>2993</v>
      </c>
      <c r="I1589" t="s">
        <v>3022</v>
      </c>
      <c r="K1589" t="s">
        <v>216</v>
      </c>
      <c r="L1589" t="s">
        <v>2719</v>
      </c>
      <c r="M1589" t="s">
        <v>36</v>
      </c>
      <c r="N1589" s="8">
        <v>45301</v>
      </c>
      <c r="O1589" s="8">
        <v>45898</v>
      </c>
      <c r="P1589" s="8">
        <v>45898</v>
      </c>
      <c r="Q1589" t="s">
        <v>37</v>
      </c>
      <c r="Y1589" t="s">
        <v>128</v>
      </c>
      <c r="Z1589" t="s">
        <v>128</v>
      </c>
      <c r="AC1589" t="s">
        <v>41</v>
      </c>
      <c r="AD1589" t="s">
        <v>42</v>
      </c>
    </row>
    <row r="1590" spans="3:30" x14ac:dyDescent="0.25">
      <c r="C1590" s="32" t="s">
        <v>198</v>
      </c>
      <c r="D1590" s="32" t="s">
        <v>232</v>
      </c>
      <c r="E1590" s="32" t="s">
        <v>212</v>
      </c>
      <c r="F1590">
        <v>825</v>
      </c>
      <c r="G1590" t="s">
        <v>2992</v>
      </c>
      <c r="H1590" t="s">
        <v>2993</v>
      </c>
      <c r="I1590" t="s">
        <v>3023</v>
      </c>
      <c r="K1590" t="s">
        <v>216</v>
      </c>
      <c r="L1590" t="s">
        <v>2719</v>
      </c>
      <c r="M1590" t="s">
        <v>36</v>
      </c>
      <c r="N1590" s="8">
        <v>45301</v>
      </c>
      <c r="O1590" s="8">
        <v>45898</v>
      </c>
      <c r="P1590" s="8">
        <v>45898</v>
      </c>
      <c r="Q1590" t="s">
        <v>37</v>
      </c>
      <c r="Y1590" t="s">
        <v>128</v>
      </c>
      <c r="Z1590" t="s">
        <v>128</v>
      </c>
      <c r="AC1590" t="s">
        <v>41</v>
      </c>
      <c r="AD1590" t="s">
        <v>42</v>
      </c>
    </row>
    <row r="1591" spans="3:30" x14ac:dyDescent="0.25">
      <c r="C1591" s="32" t="s">
        <v>198</v>
      </c>
      <c r="D1591" s="32" t="s">
        <v>232</v>
      </c>
      <c r="E1591" s="32" t="s">
        <v>212</v>
      </c>
      <c r="F1591">
        <v>530</v>
      </c>
      <c r="G1591" t="s">
        <v>2992</v>
      </c>
      <c r="H1591" t="s">
        <v>2993</v>
      </c>
      <c r="I1591" t="s">
        <v>3024</v>
      </c>
      <c r="K1591" t="s">
        <v>216</v>
      </c>
      <c r="L1591" t="s">
        <v>2719</v>
      </c>
      <c r="M1591" t="s">
        <v>36</v>
      </c>
      <c r="N1591" s="8">
        <v>45301</v>
      </c>
      <c r="O1591" s="8">
        <v>45898</v>
      </c>
      <c r="P1591" s="8">
        <v>45898</v>
      </c>
      <c r="Q1591" t="s">
        <v>37</v>
      </c>
      <c r="Y1591" t="s">
        <v>128</v>
      </c>
      <c r="Z1591" t="s">
        <v>128</v>
      </c>
      <c r="AC1591" t="s">
        <v>41</v>
      </c>
      <c r="AD1591" t="s">
        <v>42</v>
      </c>
    </row>
    <row r="1592" spans="3:30" x14ac:dyDescent="0.25">
      <c r="C1592" s="32" t="s">
        <v>198</v>
      </c>
      <c r="D1592" s="32" t="s">
        <v>232</v>
      </c>
      <c r="E1592" s="32" t="s">
        <v>212</v>
      </c>
      <c r="F1592">
        <v>530</v>
      </c>
      <c r="G1592" t="s">
        <v>2992</v>
      </c>
      <c r="H1592" t="s">
        <v>2993</v>
      </c>
      <c r="I1592" t="s">
        <v>3025</v>
      </c>
      <c r="K1592" t="s">
        <v>216</v>
      </c>
      <c r="L1592" t="s">
        <v>2719</v>
      </c>
      <c r="M1592" t="s">
        <v>36</v>
      </c>
      <c r="N1592" s="8">
        <v>45301</v>
      </c>
      <c r="O1592" s="8">
        <v>45898</v>
      </c>
      <c r="P1592" s="8">
        <v>45898</v>
      </c>
      <c r="Q1592" t="s">
        <v>37</v>
      </c>
      <c r="Y1592" t="s">
        <v>128</v>
      </c>
      <c r="Z1592" t="s">
        <v>128</v>
      </c>
      <c r="AC1592" t="s">
        <v>41</v>
      </c>
      <c r="AD1592" t="s">
        <v>42</v>
      </c>
    </row>
    <row r="1593" spans="3:30" x14ac:dyDescent="0.25">
      <c r="C1593" s="32" t="s">
        <v>198</v>
      </c>
      <c r="D1593" s="32" t="s">
        <v>232</v>
      </c>
      <c r="E1593" s="32" t="s">
        <v>212</v>
      </c>
      <c r="F1593">
        <v>530</v>
      </c>
      <c r="G1593" t="s">
        <v>2992</v>
      </c>
      <c r="H1593" t="s">
        <v>2993</v>
      </c>
      <c r="I1593" t="s">
        <v>3026</v>
      </c>
      <c r="K1593" t="s">
        <v>216</v>
      </c>
      <c r="L1593" t="s">
        <v>2719</v>
      </c>
      <c r="M1593" t="s">
        <v>36</v>
      </c>
      <c r="N1593" s="8">
        <v>45301</v>
      </c>
      <c r="O1593" s="8">
        <v>45898</v>
      </c>
      <c r="P1593" s="8">
        <v>45898</v>
      </c>
      <c r="Q1593" t="s">
        <v>37</v>
      </c>
      <c r="Y1593" t="s">
        <v>128</v>
      </c>
      <c r="Z1593" t="s">
        <v>128</v>
      </c>
      <c r="AC1593" t="s">
        <v>41</v>
      </c>
      <c r="AD1593" t="s">
        <v>42</v>
      </c>
    </row>
    <row r="1594" spans="3:30" x14ac:dyDescent="0.25">
      <c r="C1594" s="32" t="s">
        <v>198</v>
      </c>
      <c r="D1594" s="32" t="s">
        <v>232</v>
      </c>
      <c r="E1594" s="32" t="s">
        <v>212</v>
      </c>
      <c r="F1594">
        <v>530</v>
      </c>
      <c r="G1594" t="s">
        <v>2992</v>
      </c>
      <c r="H1594" t="s">
        <v>2993</v>
      </c>
      <c r="I1594" t="s">
        <v>3027</v>
      </c>
      <c r="K1594" t="s">
        <v>216</v>
      </c>
      <c r="L1594" t="s">
        <v>2719</v>
      </c>
      <c r="M1594" t="s">
        <v>36</v>
      </c>
      <c r="N1594" s="8">
        <v>45301</v>
      </c>
      <c r="O1594" s="8">
        <v>45898</v>
      </c>
      <c r="P1594" s="8">
        <v>45898</v>
      </c>
      <c r="Q1594" t="s">
        <v>37</v>
      </c>
      <c r="Y1594" t="s">
        <v>128</v>
      </c>
      <c r="Z1594" t="s">
        <v>128</v>
      </c>
      <c r="AC1594" t="s">
        <v>41</v>
      </c>
      <c r="AD1594" t="s">
        <v>42</v>
      </c>
    </row>
    <row r="1595" spans="3:30" x14ac:dyDescent="0.25">
      <c r="C1595" s="32" t="s">
        <v>198</v>
      </c>
      <c r="D1595" s="32" t="s">
        <v>232</v>
      </c>
      <c r="E1595" s="32" t="s">
        <v>212</v>
      </c>
      <c r="F1595">
        <v>530</v>
      </c>
      <c r="G1595" t="s">
        <v>2992</v>
      </c>
      <c r="H1595" t="s">
        <v>2993</v>
      </c>
      <c r="I1595" t="s">
        <v>3028</v>
      </c>
      <c r="K1595" t="s">
        <v>216</v>
      </c>
      <c r="L1595" t="s">
        <v>2719</v>
      </c>
      <c r="M1595" t="s">
        <v>36</v>
      </c>
      <c r="N1595" s="8">
        <v>45301</v>
      </c>
      <c r="O1595" s="8">
        <v>45898</v>
      </c>
      <c r="P1595" s="8">
        <v>45898</v>
      </c>
      <c r="Q1595" t="s">
        <v>37</v>
      </c>
      <c r="Y1595" t="s">
        <v>128</v>
      </c>
      <c r="Z1595" t="s">
        <v>128</v>
      </c>
      <c r="AC1595" t="s">
        <v>41</v>
      </c>
      <c r="AD1595" t="s">
        <v>42</v>
      </c>
    </row>
    <row r="1596" spans="3:30" x14ac:dyDescent="0.25">
      <c r="C1596" s="32" t="s">
        <v>198</v>
      </c>
      <c r="D1596" s="32" t="s">
        <v>232</v>
      </c>
      <c r="E1596" s="32" t="s">
        <v>212</v>
      </c>
      <c r="F1596">
        <v>530</v>
      </c>
      <c r="G1596" t="s">
        <v>2992</v>
      </c>
      <c r="H1596" t="s">
        <v>2993</v>
      </c>
      <c r="I1596" t="s">
        <v>3029</v>
      </c>
      <c r="K1596" t="s">
        <v>216</v>
      </c>
      <c r="L1596" t="s">
        <v>2719</v>
      </c>
      <c r="M1596" t="s">
        <v>36</v>
      </c>
      <c r="N1596" s="8">
        <v>45301</v>
      </c>
      <c r="O1596" s="8">
        <v>45835</v>
      </c>
      <c r="P1596" s="8">
        <v>45835</v>
      </c>
      <c r="Q1596" t="s">
        <v>37</v>
      </c>
      <c r="Y1596" t="s">
        <v>111</v>
      </c>
      <c r="Z1596" t="s">
        <v>111</v>
      </c>
      <c r="AC1596" t="s">
        <v>41</v>
      </c>
      <c r="AD1596" t="s">
        <v>42</v>
      </c>
    </row>
    <row r="1597" spans="3:30" x14ac:dyDescent="0.25">
      <c r="C1597" s="32" t="s">
        <v>198</v>
      </c>
      <c r="D1597" s="32" t="s">
        <v>232</v>
      </c>
      <c r="E1597" s="32" t="s">
        <v>212</v>
      </c>
      <c r="F1597">
        <v>530</v>
      </c>
      <c r="G1597" t="s">
        <v>2992</v>
      </c>
      <c r="H1597" t="s">
        <v>2993</v>
      </c>
      <c r="I1597" t="s">
        <v>3030</v>
      </c>
      <c r="K1597" t="s">
        <v>216</v>
      </c>
      <c r="L1597" t="s">
        <v>2719</v>
      </c>
      <c r="M1597" t="s">
        <v>36</v>
      </c>
      <c r="N1597" s="8">
        <v>45301</v>
      </c>
      <c r="O1597" s="8">
        <v>45898</v>
      </c>
      <c r="P1597" s="8">
        <v>45898</v>
      </c>
      <c r="Q1597" t="s">
        <v>37</v>
      </c>
      <c r="Y1597" t="s">
        <v>128</v>
      </c>
      <c r="Z1597" t="s">
        <v>128</v>
      </c>
      <c r="AC1597" t="s">
        <v>41</v>
      </c>
      <c r="AD1597" t="s">
        <v>42</v>
      </c>
    </row>
    <row r="1598" spans="3:30" x14ac:dyDescent="0.25">
      <c r="C1598" s="32" t="s">
        <v>198</v>
      </c>
      <c r="D1598" s="32" t="s">
        <v>232</v>
      </c>
      <c r="E1598" s="32" t="s">
        <v>212</v>
      </c>
      <c r="F1598">
        <v>530</v>
      </c>
      <c r="G1598" t="s">
        <v>2992</v>
      </c>
      <c r="H1598" t="s">
        <v>2993</v>
      </c>
      <c r="I1598" t="s">
        <v>3031</v>
      </c>
      <c r="K1598" t="s">
        <v>216</v>
      </c>
      <c r="L1598" t="s">
        <v>2719</v>
      </c>
      <c r="M1598" t="s">
        <v>36</v>
      </c>
      <c r="N1598" s="8">
        <v>45301</v>
      </c>
      <c r="O1598" s="8">
        <v>45898</v>
      </c>
      <c r="P1598" s="8">
        <v>45898</v>
      </c>
      <c r="Q1598" t="s">
        <v>37</v>
      </c>
      <c r="Y1598" t="s">
        <v>128</v>
      </c>
      <c r="Z1598" t="s">
        <v>128</v>
      </c>
      <c r="AC1598" t="s">
        <v>41</v>
      </c>
      <c r="AD1598" t="s">
        <v>42</v>
      </c>
    </row>
    <row r="1599" spans="3:30" x14ac:dyDescent="0.25">
      <c r="C1599" s="32" t="s">
        <v>198</v>
      </c>
      <c r="D1599" s="32" t="s">
        <v>232</v>
      </c>
      <c r="E1599" s="32" t="s">
        <v>212</v>
      </c>
      <c r="F1599">
        <v>390</v>
      </c>
      <c r="G1599" t="s">
        <v>2992</v>
      </c>
      <c r="H1599" t="s">
        <v>3032</v>
      </c>
      <c r="I1599" t="s">
        <v>3022</v>
      </c>
      <c r="K1599" t="s">
        <v>216</v>
      </c>
      <c r="L1599" t="s">
        <v>2719</v>
      </c>
      <c r="M1599" t="s">
        <v>36</v>
      </c>
      <c r="N1599" s="8">
        <v>45734</v>
      </c>
      <c r="O1599" s="8"/>
      <c r="P1599" s="8"/>
      <c r="Q1599" t="s">
        <v>64</v>
      </c>
      <c r="AC1599" t="s">
        <v>64</v>
      </c>
      <c r="AD1599" t="s">
        <v>42</v>
      </c>
    </row>
    <row r="1600" spans="3:30" x14ac:dyDescent="0.25">
      <c r="C1600" s="32" t="s">
        <v>198</v>
      </c>
      <c r="D1600" s="32" t="s">
        <v>232</v>
      </c>
      <c r="E1600" s="32" t="s">
        <v>212</v>
      </c>
      <c r="F1600">
        <v>390</v>
      </c>
      <c r="G1600" t="s">
        <v>2992</v>
      </c>
      <c r="H1600" t="s">
        <v>3032</v>
      </c>
      <c r="I1600" t="s">
        <v>3024</v>
      </c>
      <c r="K1600" t="s">
        <v>216</v>
      </c>
      <c r="L1600" t="s">
        <v>2719</v>
      </c>
      <c r="M1600" t="s">
        <v>36</v>
      </c>
      <c r="N1600" s="8">
        <v>45734</v>
      </c>
      <c r="O1600" s="8"/>
      <c r="P1600" s="8"/>
      <c r="Q1600" t="s">
        <v>64</v>
      </c>
      <c r="AC1600" t="s">
        <v>64</v>
      </c>
      <c r="AD1600" t="s">
        <v>42</v>
      </c>
    </row>
    <row r="1601" spans="3:30" x14ac:dyDescent="0.25">
      <c r="C1601" s="32" t="s">
        <v>198</v>
      </c>
      <c r="D1601" s="32" t="s">
        <v>232</v>
      </c>
      <c r="E1601" s="32" t="s">
        <v>212</v>
      </c>
      <c r="F1601">
        <v>390</v>
      </c>
      <c r="G1601" t="s">
        <v>2992</v>
      </c>
      <c r="H1601" t="s">
        <v>3032</v>
      </c>
      <c r="I1601" t="s">
        <v>3025</v>
      </c>
      <c r="K1601" t="s">
        <v>216</v>
      </c>
      <c r="L1601" t="s">
        <v>2719</v>
      </c>
      <c r="M1601" t="s">
        <v>36</v>
      </c>
      <c r="N1601" s="8">
        <v>45734</v>
      </c>
      <c r="O1601" s="8"/>
      <c r="P1601" s="8"/>
      <c r="Q1601" t="s">
        <v>64</v>
      </c>
      <c r="AC1601" t="s">
        <v>64</v>
      </c>
      <c r="AD1601" t="s">
        <v>42</v>
      </c>
    </row>
    <row r="1602" spans="3:30" x14ac:dyDescent="0.25">
      <c r="C1602" s="32" t="s">
        <v>198</v>
      </c>
      <c r="D1602" s="32" t="s">
        <v>232</v>
      </c>
      <c r="E1602" s="32" t="s">
        <v>212</v>
      </c>
      <c r="F1602">
        <v>390</v>
      </c>
      <c r="G1602" t="s">
        <v>2992</v>
      </c>
      <c r="H1602" t="s">
        <v>3032</v>
      </c>
      <c r="I1602" t="s">
        <v>3026</v>
      </c>
      <c r="K1602" t="s">
        <v>216</v>
      </c>
      <c r="L1602" t="s">
        <v>2719</v>
      </c>
      <c r="M1602" t="s">
        <v>36</v>
      </c>
      <c r="N1602" s="8">
        <v>45734</v>
      </c>
      <c r="O1602" s="8"/>
      <c r="P1602" s="8"/>
      <c r="Q1602" t="s">
        <v>64</v>
      </c>
      <c r="AC1602" t="s">
        <v>64</v>
      </c>
      <c r="AD1602" t="s">
        <v>42</v>
      </c>
    </row>
    <row r="1603" spans="3:30" x14ac:dyDescent="0.25">
      <c r="C1603" s="32" t="s">
        <v>198</v>
      </c>
      <c r="D1603" s="32" t="s">
        <v>232</v>
      </c>
      <c r="E1603" s="32" t="s">
        <v>212</v>
      </c>
      <c r="F1603">
        <v>390</v>
      </c>
      <c r="G1603" t="s">
        <v>2992</v>
      </c>
      <c r="H1603" t="s">
        <v>3032</v>
      </c>
      <c r="I1603" t="s">
        <v>3027</v>
      </c>
      <c r="K1603" t="s">
        <v>216</v>
      </c>
      <c r="L1603" t="s">
        <v>2719</v>
      </c>
      <c r="M1603" t="s">
        <v>36</v>
      </c>
      <c r="N1603" s="8">
        <v>45734</v>
      </c>
      <c r="O1603" s="8"/>
      <c r="P1603" s="8"/>
      <c r="Q1603" t="s">
        <v>64</v>
      </c>
      <c r="AC1603" t="s">
        <v>64</v>
      </c>
      <c r="AD1603" t="s">
        <v>42</v>
      </c>
    </row>
    <row r="1604" spans="3:30" x14ac:dyDescent="0.25">
      <c r="C1604" s="32" t="s">
        <v>198</v>
      </c>
      <c r="D1604" s="32" t="s">
        <v>232</v>
      </c>
      <c r="E1604" s="32" t="s">
        <v>212</v>
      </c>
      <c r="F1604">
        <v>390</v>
      </c>
      <c r="G1604" t="s">
        <v>2992</v>
      </c>
      <c r="H1604" t="s">
        <v>3032</v>
      </c>
      <c r="I1604" t="s">
        <v>3028</v>
      </c>
      <c r="K1604" t="s">
        <v>216</v>
      </c>
      <c r="L1604" t="s">
        <v>2719</v>
      </c>
      <c r="M1604" t="s">
        <v>36</v>
      </c>
      <c r="N1604" s="8">
        <v>45734</v>
      </c>
      <c r="O1604" s="8"/>
      <c r="P1604" s="8"/>
      <c r="Q1604" t="s">
        <v>64</v>
      </c>
      <c r="AC1604" t="s">
        <v>64</v>
      </c>
      <c r="AD1604" t="s">
        <v>42</v>
      </c>
    </row>
    <row r="1605" spans="3:30" x14ac:dyDescent="0.25">
      <c r="C1605" s="32" t="s">
        <v>198</v>
      </c>
      <c r="D1605" s="32" t="s">
        <v>232</v>
      </c>
      <c r="E1605" s="32" t="s">
        <v>212</v>
      </c>
      <c r="F1605">
        <v>390</v>
      </c>
      <c r="G1605" t="s">
        <v>2992</v>
      </c>
      <c r="H1605" t="s">
        <v>3032</v>
      </c>
      <c r="I1605" t="s">
        <v>3029</v>
      </c>
      <c r="K1605" t="s">
        <v>216</v>
      </c>
      <c r="L1605" t="s">
        <v>2719</v>
      </c>
      <c r="M1605" t="s">
        <v>36</v>
      </c>
      <c r="N1605" s="8">
        <v>45734</v>
      </c>
      <c r="O1605" s="8"/>
      <c r="P1605" s="8"/>
      <c r="Q1605" t="s">
        <v>64</v>
      </c>
      <c r="AC1605" t="s">
        <v>64</v>
      </c>
      <c r="AD1605" t="s">
        <v>42</v>
      </c>
    </row>
    <row r="1606" spans="3:30" x14ac:dyDescent="0.25">
      <c r="C1606" s="32" t="s">
        <v>198</v>
      </c>
      <c r="D1606" s="32" t="s">
        <v>232</v>
      </c>
      <c r="E1606" s="32" t="s">
        <v>212</v>
      </c>
      <c r="F1606">
        <v>390</v>
      </c>
      <c r="G1606" t="s">
        <v>2992</v>
      </c>
      <c r="H1606" t="s">
        <v>3032</v>
      </c>
      <c r="I1606" t="s">
        <v>3030</v>
      </c>
      <c r="K1606" t="s">
        <v>216</v>
      </c>
      <c r="L1606" t="s">
        <v>2719</v>
      </c>
      <c r="M1606" t="s">
        <v>36</v>
      </c>
      <c r="N1606" s="8">
        <v>45734</v>
      </c>
      <c r="O1606" s="8"/>
      <c r="P1606" s="8"/>
      <c r="Q1606" t="s">
        <v>64</v>
      </c>
      <c r="AC1606" t="s">
        <v>64</v>
      </c>
      <c r="AD1606" t="s">
        <v>42</v>
      </c>
    </row>
    <row r="1607" spans="3:30" x14ac:dyDescent="0.25">
      <c r="C1607" s="32" t="s">
        <v>198</v>
      </c>
      <c r="D1607" s="32" t="s">
        <v>232</v>
      </c>
      <c r="E1607" s="32" t="s">
        <v>212</v>
      </c>
      <c r="F1607">
        <v>390</v>
      </c>
      <c r="G1607" t="s">
        <v>2992</v>
      </c>
      <c r="H1607" t="s">
        <v>3032</v>
      </c>
      <c r="I1607" t="s">
        <v>3031</v>
      </c>
      <c r="K1607" t="s">
        <v>216</v>
      </c>
      <c r="L1607" t="s">
        <v>2719</v>
      </c>
      <c r="M1607" t="s">
        <v>36</v>
      </c>
      <c r="N1607" s="8">
        <v>45734</v>
      </c>
      <c r="O1607" s="8"/>
      <c r="P1607" s="8"/>
      <c r="Q1607" t="s">
        <v>64</v>
      </c>
      <c r="AC1607" t="s">
        <v>64</v>
      </c>
      <c r="AD1607" t="s">
        <v>42</v>
      </c>
    </row>
    <row r="1608" spans="3:30" x14ac:dyDescent="0.25">
      <c r="C1608" s="32" t="s">
        <v>28</v>
      </c>
      <c r="D1608" s="32" t="s">
        <v>221</v>
      </c>
      <c r="E1608" s="32" t="s">
        <v>3033</v>
      </c>
      <c r="F1608">
        <v>662</v>
      </c>
      <c r="G1608" t="s">
        <v>3034</v>
      </c>
      <c r="H1608" t="s">
        <v>3035</v>
      </c>
      <c r="I1608" t="s">
        <v>3036</v>
      </c>
      <c r="K1608" t="s">
        <v>126</v>
      </c>
      <c r="L1608" t="s">
        <v>2719</v>
      </c>
      <c r="M1608" t="s">
        <v>36</v>
      </c>
      <c r="N1608" s="8">
        <v>45727</v>
      </c>
      <c r="O1608" s="8">
        <v>45898</v>
      </c>
      <c r="P1608" s="8">
        <v>45898</v>
      </c>
      <c r="Q1608" t="s">
        <v>37</v>
      </c>
      <c r="Y1608" t="s">
        <v>128</v>
      </c>
      <c r="Z1608" t="s">
        <v>128</v>
      </c>
      <c r="AC1608" t="s">
        <v>41</v>
      </c>
      <c r="AD1608" t="s">
        <v>42</v>
      </c>
    </row>
    <row r="1609" spans="3:30" x14ac:dyDescent="0.25">
      <c r="C1609" s="32" t="s">
        <v>198</v>
      </c>
      <c r="D1609" s="32" t="s">
        <v>749</v>
      </c>
      <c r="E1609" s="32" t="s">
        <v>3037</v>
      </c>
      <c r="F1609">
        <v>950</v>
      </c>
      <c r="G1609" t="s">
        <v>3034</v>
      </c>
      <c r="H1609" t="s">
        <v>3035</v>
      </c>
      <c r="I1609" t="s">
        <v>3038</v>
      </c>
      <c r="K1609" t="s">
        <v>126</v>
      </c>
      <c r="L1609" t="s">
        <v>2719</v>
      </c>
      <c r="M1609" t="s">
        <v>36</v>
      </c>
      <c r="N1609" s="8">
        <v>45727</v>
      </c>
      <c r="O1609" s="8">
        <v>45898</v>
      </c>
      <c r="P1609" s="8">
        <v>45898</v>
      </c>
      <c r="Q1609" t="s">
        <v>37</v>
      </c>
      <c r="Y1609" t="s">
        <v>128</v>
      </c>
      <c r="Z1609" t="s">
        <v>128</v>
      </c>
      <c r="AC1609" t="s">
        <v>41</v>
      </c>
      <c r="AD1609" t="s">
        <v>42</v>
      </c>
    </row>
    <row r="1610" spans="3:30" x14ac:dyDescent="0.25">
      <c r="C1610" s="32" t="s">
        <v>104</v>
      </c>
      <c r="D1610" s="32" t="s">
        <v>749</v>
      </c>
      <c r="E1610" s="32" t="s">
        <v>3037</v>
      </c>
      <c r="F1610">
        <v>950</v>
      </c>
      <c r="G1610" t="s">
        <v>3034</v>
      </c>
      <c r="H1610" t="s">
        <v>3035</v>
      </c>
      <c r="I1610" t="s">
        <v>3039</v>
      </c>
      <c r="K1610" t="s">
        <v>126</v>
      </c>
      <c r="L1610" t="s">
        <v>2719</v>
      </c>
      <c r="M1610" t="s">
        <v>36</v>
      </c>
      <c r="N1610" s="8">
        <v>45727</v>
      </c>
      <c r="O1610" s="8">
        <v>45898</v>
      </c>
      <c r="P1610" s="8">
        <v>45898</v>
      </c>
      <c r="Q1610" t="s">
        <v>37</v>
      </c>
      <c r="Y1610" t="s">
        <v>128</v>
      </c>
      <c r="Z1610" t="s">
        <v>128</v>
      </c>
      <c r="AC1610" t="s">
        <v>41</v>
      </c>
      <c r="AD1610" t="s">
        <v>42</v>
      </c>
    </row>
    <row r="1611" spans="3:30" x14ac:dyDescent="0.25">
      <c r="C1611" s="32" t="s">
        <v>795</v>
      </c>
      <c r="D1611" s="32" t="s">
        <v>543</v>
      </c>
      <c r="E1611" s="32" t="s">
        <v>3040</v>
      </c>
      <c r="F1611">
        <v>2580.06</v>
      </c>
      <c r="G1611" t="s">
        <v>3034</v>
      </c>
      <c r="H1611" t="s">
        <v>3035</v>
      </c>
      <c r="I1611" t="s">
        <v>3041</v>
      </c>
      <c r="K1611" t="s">
        <v>126</v>
      </c>
      <c r="L1611" t="s">
        <v>2719</v>
      </c>
      <c r="M1611" t="s">
        <v>36</v>
      </c>
      <c r="N1611" s="8">
        <v>45727</v>
      </c>
      <c r="O1611" s="8">
        <v>45898</v>
      </c>
      <c r="P1611" s="8">
        <v>45898</v>
      </c>
      <c r="Q1611" t="s">
        <v>37</v>
      </c>
      <c r="Y1611" t="s">
        <v>128</v>
      </c>
      <c r="Z1611" t="s">
        <v>128</v>
      </c>
      <c r="AC1611" t="s">
        <v>41</v>
      </c>
      <c r="AD1611" t="s">
        <v>42</v>
      </c>
    </row>
    <row r="1612" spans="3:30" x14ac:dyDescent="0.25">
      <c r="C1612" s="32" t="s">
        <v>43</v>
      </c>
      <c r="D1612" s="32" t="s">
        <v>543</v>
      </c>
      <c r="E1612" s="32" t="s">
        <v>3040</v>
      </c>
      <c r="F1612">
        <v>2747.5</v>
      </c>
      <c r="G1612" t="s">
        <v>3034</v>
      </c>
      <c r="H1612" t="s">
        <v>3035</v>
      </c>
      <c r="I1612" t="s">
        <v>3042</v>
      </c>
      <c r="K1612" t="s">
        <v>126</v>
      </c>
      <c r="L1612" t="s">
        <v>2719</v>
      </c>
      <c r="M1612" t="s">
        <v>36</v>
      </c>
      <c r="N1612" s="8">
        <v>45727</v>
      </c>
      <c r="O1612" s="8">
        <v>45898</v>
      </c>
      <c r="P1612" s="8">
        <v>45898</v>
      </c>
      <c r="Q1612" t="s">
        <v>37</v>
      </c>
      <c r="R1612" t="s">
        <v>1868</v>
      </c>
      <c r="S1612" t="s">
        <v>3043</v>
      </c>
      <c r="T1612" t="s">
        <v>3044</v>
      </c>
      <c r="U1612" t="s">
        <v>307</v>
      </c>
      <c r="W1612" t="s">
        <v>399</v>
      </c>
      <c r="X1612" t="s">
        <v>1133</v>
      </c>
      <c r="Y1612" t="s">
        <v>128</v>
      </c>
      <c r="Z1612" t="s">
        <v>128</v>
      </c>
      <c r="AC1612" t="s">
        <v>41</v>
      </c>
      <c r="AD1612" t="s">
        <v>42</v>
      </c>
    </row>
    <row r="1613" spans="3:30" x14ac:dyDescent="0.25">
      <c r="C1613" s="32" t="s">
        <v>43</v>
      </c>
      <c r="D1613" s="32" t="s">
        <v>543</v>
      </c>
      <c r="E1613" s="32" t="s">
        <v>3040</v>
      </c>
      <c r="F1613">
        <v>2747.5</v>
      </c>
      <c r="G1613" t="s">
        <v>3034</v>
      </c>
      <c r="H1613" t="s">
        <v>3035</v>
      </c>
      <c r="I1613" t="s">
        <v>3045</v>
      </c>
      <c r="K1613" t="s">
        <v>126</v>
      </c>
      <c r="L1613" t="s">
        <v>2719</v>
      </c>
      <c r="M1613" t="s">
        <v>36</v>
      </c>
      <c r="N1613" s="8">
        <v>45727</v>
      </c>
      <c r="O1613" s="8">
        <v>45898</v>
      </c>
      <c r="P1613" s="8">
        <v>45898</v>
      </c>
      <c r="Q1613" t="s">
        <v>37</v>
      </c>
      <c r="R1613" t="s">
        <v>1868</v>
      </c>
      <c r="S1613" t="s">
        <v>3043</v>
      </c>
      <c r="T1613" t="s">
        <v>3046</v>
      </c>
      <c r="U1613" t="s">
        <v>307</v>
      </c>
      <c r="W1613" t="s">
        <v>399</v>
      </c>
      <c r="X1613" t="s">
        <v>1133</v>
      </c>
      <c r="Y1613" t="s">
        <v>128</v>
      </c>
      <c r="Z1613" t="s">
        <v>128</v>
      </c>
      <c r="AC1613" t="s">
        <v>41</v>
      </c>
      <c r="AD1613" t="s">
        <v>42</v>
      </c>
    </row>
    <row r="1614" spans="3:30" x14ac:dyDescent="0.25">
      <c r="C1614" s="32" t="s">
        <v>755</v>
      </c>
      <c r="D1614" s="32" t="s">
        <v>29</v>
      </c>
      <c r="E1614" s="32" t="s">
        <v>3047</v>
      </c>
      <c r="F1614">
        <v>2550</v>
      </c>
      <c r="G1614" t="s">
        <v>3034</v>
      </c>
      <c r="H1614" t="s">
        <v>3035</v>
      </c>
      <c r="I1614" t="s">
        <v>3048</v>
      </c>
      <c r="K1614" t="s">
        <v>126</v>
      </c>
      <c r="L1614" t="s">
        <v>2719</v>
      </c>
      <c r="M1614" t="s">
        <v>36</v>
      </c>
      <c r="N1614" s="8">
        <v>45727</v>
      </c>
      <c r="O1614" s="8">
        <v>45898</v>
      </c>
      <c r="P1614" s="8">
        <v>45898</v>
      </c>
      <c r="Q1614" t="s">
        <v>47</v>
      </c>
      <c r="R1614" t="s">
        <v>1080</v>
      </c>
      <c r="U1614" t="s">
        <v>731</v>
      </c>
      <c r="W1614" t="s">
        <v>1648</v>
      </c>
      <c r="Y1614" t="s">
        <v>128</v>
      </c>
      <c r="Z1614" t="s">
        <v>128</v>
      </c>
      <c r="AC1614" t="s">
        <v>41</v>
      </c>
      <c r="AD1614" t="s">
        <v>42</v>
      </c>
    </row>
    <row r="1615" spans="3:30" x14ac:dyDescent="0.25">
      <c r="C1615" s="32" t="s">
        <v>43</v>
      </c>
      <c r="D1615" s="32" t="s">
        <v>762</v>
      </c>
      <c r="E1615" s="32" t="s">
        <v>2715</v>
      </c>
      <c r="F1615">
        <v>1245</v>
      </c>
      <c r="G1615" t="s">
        <v>3049</v>
      </c>
      <c r="H1615" t="s">
        <v>3050</v>
      </c>
      <c r="I1615" t="s">
        <v>3051</v>
      </c>
      <c r="K1615" t="s">
        <v>216</v>
      </c>
      <c r="L1615" t="s">
        <v>2719</v>
      </c>
      <c r="M1615" t="s">
        <v>36</v>
      </c>
      <c r="N1615" s="8">
        <v>45715</v>
      </c>
      <c r="O1615" s="8">
        <v>45821</v>
      </c>
      <c r="P1615" s="8">
        <v>45821</v>
      </c>
      <c r="Q1615" t="s">
        <v>127</v>
      </c>
      <c r="R1615" t="s">
        <v>378</v>
      </c>
      <c r="S1615" t="s">
        <v>3052</v>
      </c>
      <c r="T1615" t="s">
        <v>3053</v>
      </c>
      <c r="U1615" t="s">
        <v>86</v>
      </c>
      <c r="W1615" t="s">
        <v>86</v>
      </c>
      <c r="X1615" t="s">
        <v>398</v>
      </c>
      <c r="Y1615" t="s">
        <v>87</v>
      </c>
      <c r="Z1615" t="s">
        <v>87</v>
      </c>
      <c r="AC1615" t="s">
        <v>41</v>
      </c>
      <c r="AD1615" t="s">
        <v>42</v>
      </c>
    </row>
    <row r="1616" spans="3:30" x14ac:dyDescent="0.25">
      <c r="C1616" s="32" t="s">
        <v>28</v>
      </c>
      <c r="D1616" s="32" t="s">
        <v>762</v>
      </c>
      <c r="E1616" s="32" t="s">
        <v>2715</v>
      </c>
      <c r="F1616">
        <v>225</v>
      </c>
      <c r="G1616" t="s">
        <v>3049</v>
      </c>
      <c r="H1616" t="s">
        <v>3050</v>
      </c>
      <c r="I1616" t="s">
        <v>3054</v>
      </c>
      <c r="K1616" t="s">
        <v>216</v>
      </c>
      <c r="L1616" t="s">
        <v>2719</v>
      </c>
      <c r="M1616" t="s">
        <v>36</v>
      </c>
      <c r="N1616" s="8">
        <v>45715</v>
      </c>
      <c r="O1616" s="8">
        <v>45821</v>
      </c>
      <c r="P1616" s="8">
        <v>45821</v>
      </c>
      <c r="Q1616" t="s">
        <v>47</v>
      </c>
      <c r="R1616" t="s">
        <v>307</v>
      </c>
      <c r="W1616" t="s">
        <v>87</v>
      </c>
      <c r="X1616" t="s">
        <v>398</v>
      </c>
      <c r="Y1616" t="s">
        <v>87</v>
      </c>
      <c r="Z1616" t="s">
        <v>87</v>
      </c>
      <c r="AC1616" t="s">
        <v>41</v>
      </c>
      <c r="AD1616" t="s">
        <v>42</v>
      </c>
    </row>
    <row r="1617" spans="3:30" x14ac:dyDescent="0.25">
      <c r="C1617" s="32" t="s">
        <v>28</v>
      </c>
      <c r="D1617" s="32" t="s">
        <v>762</v>
      </c>
      <c r="E1617" s="32" t="s">
        <v>2715</v>
      </c>
      <c r="F1617">
        <v>225</v>
      </c>
      <c r="G1617" t="s">
        <v>3049</v>
      </c>
      <c r="H1617" t="s">
        <v>3050</v>
      </c>
      <c r="I1617" t="s">
        <v>3055</v>
      </c>
      <c r="K1617" t="s">
        <v>216</v>
      </c>
      <c r="L1617" t="s">
        <v>2719</v>
      </c>
      <c r="M1617" t="s">
        <v>36</v>
      </c>
      <c r="N1617" s="8">
        <v>45715</v>
      </c>
      <c r="O1617" s="8">
        <v>45821</v>
      </c>
      <c r="P1617" s="8">
        <v>45821</v>
      </c>
      <c r="Q1617" t="s">
        <v>37</v>
      </c>
      <c r="X1617" t="s">
        <v>398</v>
      </c>
      <c r="Y1617" t="s">
        <v>87</v>
      </c>
      <c r="Z1617" t="s">
        <v>87</v>
      </c>
      <c r="AC1617" t="s">
        <v>41</v>
      </c>
      <c r="AD1617" t="s">
        <v>42</v>
      </c>
    </row>
    <row r="1618" spans="3:30" x14ac:dyDescent="0.25">
      <c r="C1618" s="32" t="s">
        <v>808</v>
      </c>
      <c r="D1618" s="32" t="s">
        <v>105</v>
      </c>
      <c r="F1618">
        <v>600</v>
      </c>
      <c r="G1618" t="s">
        <v>3056</v>
      </c>
      <c r="H1618" t="s">
        <v>3057</v>
      </c>
      <c r="I1618" t="s">
        <v>3058</v>
      </c>
      <c r="K1618" t="s">
        <v>216</v>
      </c>
      <c r="L1618" t="s">
        <v>2719</v>
      </c>
      <c r="M1618" t="s">
        <v>36</v>
      </c>
      <c r="N1618" s="8">
        <v>45741</v>
      </c>
      <c r="O1618" s="8">
        <v>45805</v>
      </c>
      <c r="P1618" s="8">
        <v>45805</v>
      </c>
      <c r="Q1618" t="s">
        <v>47</v>
      </c>
      <c r="U1618" t="s">
        <v>40</v>
      </c>
      <c r="W1618" t="s">
        <v>57</v>
      </c>
      <c r="X1618" t="s">
        <v>492</v>
      </c>
      <c r="Y1618" t="s">
        <v>241</v>
      </c>
      <c r="Z1618" t="s">
        <v>241</v>
      </c>
      <c r="AC1618" t="s">
        <v>41</v>
      </c>
      <c r="AD1618" t="s">
        <v>42</v>
      </c>
    </row>
    <row r="1619" spans="3:30" x14ac:dyDescent="0.25">
      <c r="C1619" s="32" t="s">
        <v>318</v>
      </c>
      <c r="D1619" s="32" t="s">
        <v>318</v>
      </c>
      <c r="F1619">
        <v>200</v>
      </c>
      <c r="G1619" t="s">
        <v>3056</v>
      </c>
      <c r="H1619" t="s">
        <v>3057</v>
      </c>
      <c r="I1619" t="s">
        <v>3059</v>
      </c>
      <c r="K1619" t="s">
        <v>216</v>
      </c>
      <c r="L1619" t="s">
        <v>2719</v>
      </c>
      <c r="M1619" t="s">
        <v>36</v>
      </c>
      <c r="N1619" s="8">
        <v>45741</v>
      </c>
      <c r="O1619" s="8">
        <v>45805</v>
      </c>
      <c r="P1619" s="8">
        <v>45805</v>
      </c>
      <c r="Q1619" t="s">
        <v>47</v>
      </c>
      <c r="R1619" t="s">
        <v>651</v>
      </c>
      <c r="W1619" t="s">
        <v>57</v>
      </c>
      <c r="X1619" t="s">
        <v>59</v>
      </c>
      <c r="Y1619" t="s">
        <v>241</v>
      </c>
      <c r="Z1619" t="s">
        <v>241</v>
      </c>
      <c r="AC1619" t="s">
        <v>41</v>
      </c>
      <c r="AD1619" t="s">
        <v>42</v>
      </c>
    </row>
    <row r="1620" spans="3:30" x14ac:dyDescent="0.25">
      <c r="C1620" s="32" t="s">
        <v>318</v>
      </c>
      <c r="D1620" s="32" t="s">
        <v>318</v>
      </c>
      <c r="F1620">
        <v>200</v>
      </c>
      <c r="G1620" t="s">
        <v>3056</v>
      </c>
      <c r="H1620" t="s">
        <v>3057</v>
      </c>
      <c r="I1620" t="s">
        <v>3060</v>
      </c>
      <c r="K1620" t="s">
        <v>216</v>
      </c>
      <c r="L1620" t="s">
        <v>2719</v>
      </c>
      <c r="M1620" t="s">
        <v>36</v>
      </c>
      <c r="N1620" s="8">
        <v>45741</v>
      </c>
      <c r="O1620" s="8">
        <v>45805</v>
      </c>
      <c r="P1620" s="8">
        <v>45805</v>
      </c>
      <c r="Q1620" t="s">
        <v>37</v>
      </c>
      <c r="X1620" t="s">
        <v>59</v>
      </c>
      <c r="Y1620" t="s">
        <v>241</v>
      </c>
      <c r="Z1620" t="s">
        <v>241</v>
      </c>
      <c r="AC1620" t="s">
        <v>41</v>
      </c>
      <c r="AD1620" t="s">
        <v>42</v>
      </c>
    </row>
    <row r="1621" spans="3:30" x14ac:dyDescent="0.25">
      <c r="C1621" s="32" t="s">
        <v>43</v>
      </c>
      <c r="D1621" s="32" t="s">
        <v>44</v>
      </c>
      <c r="F1621">
        <v>895</v>
      </c>
      <c r="G1621" t="s">
        <v>3061</v>
      </c>
      <c r="H1621" t="s">
        <v>3062</v>
      </c>
      <c r="I1621" t="s">
        <v>3063</v>
      </c>
      <c r="K1621" t="s">
        <v>216</v>
      </c>
      <c r="L1621" t="s">
        <v>2719</v>
      </c>
      <c r="M1621" t="s">
        <v>36</v>
      </c>
      <c r="N1621" s="8">
        <v>45723</v>
      </c>
      <c r="O1621" s="8">
        <v>45814</v>
      </c>
      <c r="P1621" s="8">
        <v>45814</v>
      </c>
      <c r="Q1621" t="s">
        <v>127</v>
      </c>
      <c r="R1621" t="s">
        <v>520</v>
      </c>
      <c r="S1621" t="s">
        <v>3064</v>
      </c>
      <c r="T1621" t="s">
        <v>3065</v>
      </c>
      <c r="U1621" t="s">
        <v>40</v>
      </c>
      <c r="W1621" t="s">
        <v>86</v>
      </c>
      <c r="X1621" t="s">
        <v>731</v>
      </c>
      <c r="Y1621" t="s">
        <v>86</v>
      </c>
      <c r="Z1621" t="s">
        <v>86</v>
      </c>
      <c r="AC1621" t="s">
        <v>41</v>
      </c>
      <c r="AD1621" t="s">
        <v>42</v>
      </c>
    </row>
    <row r="1622" spans="3:30" x14ac:dyDescent="0.25">
      <c r="C1622" s="32" t="s">
        <v>28</v>
      </c>
      <c r="D1622" s="32" t="s">
        <v>762</v>
      </c>
      <c r="F1622">
        <v>150</v>
      </c>
      <c r="G1622" t="s">
        <v>3061</v>
      </c>
      <c r="H1622" t="s">
        <v>3062</v>
      </c>
      <c r="I1622" t="s">
        <v>3066</v>
      </c>
      <c r="K1622" t="s">
        <v>216</v>
      </c>
      <c r="L1622" t="s">
        <v>2719</v>
      </c>
      <c r="M1622" t="s">
        <v>36</v>
      </c>
      <c r="N1622" s="8">
        <v>45723</v>
      </c>
      <c r="O1622" s="8">
        <v>45807</v>
      </c>
      <c r="P1622" s="8">
        <v>45807</v>
      </c>
      <c r="Q1622" t="s">
        <v>47</v>
      </c>
      <c r="R1622" t="s">
        <v>56</v>
      </c>
      <c r="W1622" t="s">
        <v>40</v>
      </c>
      <c r="X1622" t="s">
        <v>731</v>
      </c>
      <c r="Y1622" t="s">
        <v>40</v>
      </c>
      <c r="Z1622" t="s">
        <v>40</v>
      </c>
      <c r="AC1622" t="s">
        <v>41</v>
      </c>
      <c r="AD1622" t="s">
        <v>42</v>
      </c>
    </row>
    <row r="1623" spans="3:30" x14ac:dyDescent="0.25">
      <c r="C1623" s="32" t="s">
        <v>28</v>
      </c>
      <c r="D1623" s="32" t="s">
        <v>762</v>
      </c>
      <c r="F1623">
        <v>150</v>
      </c>
      <c r="G1623" t="s">
        <v>3061</v>
      </c>
      <c r="H1623" t="s">
        <v>3062</v>
      </c>
      <c r="I1623" t="s">
        <v>3067</v>
      </c>
      <c r="K1623" t="s">
        <v>216</v>
      </c>
      <c r="L1623" t="s">
        <v>2719</v>
      </c>
      <c r="M1623" t="s">
        <v>36</v>
      </c>
      <c r="N1623" s="8">
        <v>45723</v>
      </c>
      <c r="O1623" s="8">
        <v>45807</v>
      </c>
      <c r="P1623" s="8">
        <v>45807</v>
      </c>
      <c r="Q1623" t="s">
        <v>37</v>
      </c>
      <c r="X1623" t="s">
        <v>731</v>
      </c>
      <c r="Y1623" t="s">
        <v>40</v>
      </c>
      <c r="Z1623" t="s">
        <v>40</v>
      </c>
      <c r="AC1623" t="s">
        <v>41</v>
      </c>
      <c r="AD1623" t="s">
        <v>42</v>
      </c>
    </row>
    <row r="1624" spans="3:30" x14ac:dyDescent="0.25">
      <c r="C1624" s="32" t="s">
        <v>104</v>
      </c>
      <c r="D1624" s="32" t="s">
        <v>105</v>
      </c>
      <c r="E1624" s="32" t="s">
        <v>212</v>
      </c>
      <c r="F1624">
        <v>895</v>
      </c>
      <c r="G1624" t="s">
        <v>3068</v>
      </c>
      <c r="H1624" t="s">
        <v>3069</v>
      </c>
      <c r="I1624" t="s">
        <v>3070</v>
      </c>
      <c r="K1624" t="s">
        <v>216</v>
      </c>
      <c r="L1624" t="s">
        <v>2719</v>
      </c>
      <c r="M1624" t="s">
        <v>36</v>
      </c>
      <c r="N1624" s="8">
        <v>45744</v>
      </c>
      <c r="O1624" s="8">
        <v>45835</v>
      </c>
      <c r="P1624" s="8">
        <v>45835</v>
      </c>
      <c r="Q1624" t="s">
        <v>127</v>
      </c>
      <c r="R1624" t="s">
        <v>651</v>
      </c>
      <c r="S1624" t="s">
        <v>3071</v>
      </c>
      <c r="T1624" t="s">
        <v>3072</v>
      </c>
      <c r="U1624" t="s">
        <v>57</v>
      </c>
      <c r="W1624" t="s">
        <v>111</v>
      </c>
      <c r="Y1624" t="s">
        <v>111</v>
      </c>
      <c r="Z1624" t="s">
        <v>111</v>
      </c>
      <c r="AC1624" t="s">
        <v>41</v>
      </c>
      <c r="AD1624" t="s">
        <v>42</v>
      </c>
    </row>
    <row r="1625" spans="3:30" x14ac:dyDescent="0.25">
      <c r="C1625" s="32" t="s">
        <v>104</v>
      </c>
      <c r="D1625" s="32" t="s">
        <v>105</v>
      </c>
      <c r="E1625" s="32" t="s">
        <v>212</v>
      </c>
      <c r="F1625">
        <v>577.5</v>
      </c>
      <c r="G1625" t="s">
        <v>3068</v>
      </c>
      <c r="H1625" t="s">
        <v>3069</v>
      </c>
      <c r="I1625" t="s">
        <v>3073</v>
      </c>
      <c r="K1625" t="s">
        <v>216</v>
      </c>
      <c r="L1625" t="s">
        <v>2719</v>
      </c>
      <c r="M1625" t="s">
        <v>36</v>
      </c>
      <c r="N1625" s="8">
        <v>45744</v>
      </c>
      <c r="O1625" s="8">
        <v>45814</v>
      </c>
      <c r="P1625" s="8">
        <v>45814</v>
      </c>
      <c r="Q1625" t="s">
        <v>47</v>
      </c>
      <c r="R1625" t="s">
        <v>651</v>
      </c>
      <c r="U1625" t="s">
        <v>86</v>
      </c>
      <c r="W1625" t="s">
        <v>111</v>
      </c>
      <c r="X1625" t="s">
        <v>505</v>
      </c>
      <c r="Y1625" t="s">
        <v>86</v>
      </c>
      <c r="Z1625" t="s">
        <v>86</v>
      </c>
      <c r="AC1625" t="s">
        <v>41</v>
      </c>
      <c r="AD1625" t="s">
        <v>42</v>
      </c>
    </row>
    <row r="1626" spans="3:30" x14ac:dyDescent="0.25">
      <c r="C1626" s="32" t="s">
        <v>104</v>
      </c>
      <c r="D1626" s="32" t="s">
        <v>105</v>
      </c>
      <c r="E1626" s="32" t="s">
        <v>212</v>
      </c>
      <c r="F1626">
        <v>180</v>
      </c>
      <c r="G1626" t="s">
        <v>3068</v>
      </c>
      <c r="H1626" t="s">
        <v>3069</v>
      </c>
      <c r="I1626" t="s">
        <v>3074</v>
      </c>
      <c r="K1626" t="s">
        <v>216</v>
      </c>
      <c r="L1626" t="s">
        <v>2719</v>
      </c>
      <c r="M1626" t="s">
        <v>36</v>
      </c>
      <c r="N1626" s="8">
        <v>45744</v>
      </c>
      <c r="O1626" s="8"/>
      <c r="P1626" s="8"/>
      <c r="Q1626" t="s">
        <v>47</v>
      </c>
      <c r="AC1626" t="s">
        <v>41</v>
      </c>
      <c r="AD1626" t="s">
        <v>42</v>
      </c>
    </row>
    <row r="1627" spans="3:30" x14ac:dyDescent="0.25">
      <c r="C1627" s="32" t="s">
        <v>104</v>
      </c>
      <c r="D1627" s="32" t="s">
        <v>105</v>
      </c>
      <c r="E1627" s="32" t="s">
        <v>212</v>
      </c>
      <c r="F1627">
        <v>577.5</v>
      </c>
      <c r="G1627" t="s">
        <v>3068</v>
      </c>
      <c r="H1627" t="s">
        <v>3069</v>
      </c>
      <c r="I1627" t="s">
        <v>3075</v>
      </c>
      <c r="K1627" t="s">
        <v>216</v>
      </c>
      <c r="L1627" t="s">
        <v>2719</v>
      </c>
      <c r="M1627" t="s">
        <v>36</v>
      </c>
      <c r="N1627" s="8">
        <v>45744</v>
      </c>
      <c r="O1627" s="8">
        <v>45814</v>
      </c>
      <c r="P1627" s="8">
        <v>45814</v>
      </c>
      <c r="Q1627" t="s">
        <v>47</v>
      </c>
      <c r="R1627" t="s">
        <v>651</v>
      </c>
      <c r="U1627" t="s">
        <v>86</v>
      </c>
      <c r="X1627" t="s">
        <v>505</v>
      </c>
      <c r="Y1627" t="s">
        <v>86</v>
      </c>
      <c r="Z1627" t="s">
        <v>86</v>
      </c>
      <c r="AC1627" t="s">
        <v>41</v>
      </c>
      <c r="AD1627" t="s">
        <v>42</v>
      </c>
    </row>
    <row r="1628" spans="3:30" x14ac:dyDescent="0.25">
      <c r="C1628" s="32" t="s">
        <v>104</v>
      </c>
      <c r="D1628" s="32" t="s">
        <v>105</v>
      </c>
      <c r="E1628" s="32" t="s">
        <v>212</v>
      </c>
      <c r="F1628">
        <v>180</v>
      </c>
      <c r="G1628" t="s">
        <v>3068</v>
      </c>
      <c r="H1628" t="s">
        <v>3069</v>
      </c>
      <c r="I1628" t="s">
        <v>3076</v>
      </c>
      <c r="K1628" t="s">
        <v>216</v>
      </c>
      <c r="L1628" t="s">
        <v>2719</v>
      </c>
      <c r="M1628" t="s">
        <v>36</v>
      </c>
      <c r="N1628" s="8">
        <v>45744</v>
      </c>
      <c r="O1628" s="8"/>
      <c r="P1628" s="8"/>
      <c r="Q1628" t="s">
        <v>37</v>
      </c>
      <c r="AC1628" t="s">
        <v>41</v>
      </c>
      <c r="AD1628" t="s">
        <v>42</v>
      </c>
    </row>
    <row r="1629" spans="3:30" x14ac:dyDescent="0.25">
      <c r="C1629" s="32" t="s">
        <v>808</v>
      </c>
      <c r="D1629" s="32" t="s">
        <v>44</v>
      </c>
      <c r="F1629">
        <v>600</v>
      </c>
      <c r="G1629" t="s">
        <v>3077</v>
      </c>
      <c r="H1629" t="s">
        <v>3078</v>
      </c>
      <c r="I1629" t="s">
        <v>3079</v>
      </c>
      <c r="K1629" t="s">
        <v>216</v>
      </c>
      <c r="L1629" t="s">
        <v>2719</v>
      </c>
      <c r="M1629" t="s">
        <v>36</v>
      </c>
      <c r="N1629" s="8">
        <v>45751</v>
      </c>
      <c r="O1629" s="8">
        <v>45821</v>
      </c>
      <c r="P1629" s="8">
        <v>45821</v>
      </c>
      <c r="Q1629" t="s">
        <v>47</v>
      </c>
      <c r="R1629" t="s">
        <v>1056</v>
      </c>
      <c r="U1629" t="s">
        <v>489</v>
      </c>
      <c r="W1629" t="s">
        <v>489</v>
      </c>
      <c r="Y1629" t="s">
        <v>87</v>
      </c>
      <c r="Z1629" t="s">
        <v>87</v>
      </c>
      <c r="AC1629" t="s">
        <v>41</v>
      </c>
      <c r="AD1629" t="s">
        <v>42</v>
      </c>
    </row>
    <row r="1630" spans="3:30" x14ac:dyDescent="0.25">
      <c r="C1630" s="32" t="s">
        <v>808</v>
      </c>
      <c r="D1630" s="32" t="s">
        <v>105</v>
      </c>
      <c r="F1630">
        <v>200</v>
      </c>
      <c r="G1630" t="s">
        <v>3077</v>
      </c>
      <c r="H1630" t="s">
        <v>3078</v>
      </c>
      <c r="I1630" t="s">
        <v>3080</v>
      </c>
      <c r="K1630" t="s">
        <v>216</v>
      </c>
      <c r="L1630" t="s">
        <v>2719</v>
      </c>
      <c r="M1630" t="s">
        <v>36</v>
      </c>
      <c r="N1630" s="8">
        <v>45751</v>
      </c>
      <c r="O1630" s="8">
        <v>45821</v>
      </c>
      <c r="P1630" s="8">
        <v>45821</v>
      </c>
      <c r="Q1630" t="s">
        <v>47</v>
      </c>
      <c r="R1630" t="s">
        <v>1056</v>
      </c>
      <c r="W1630" t="s">
        <v>489</v>
      </c>
      <c r="X1630" t="s">
        <v>59</v>
      </c>
      <c r="Y1630" t="s">
        <v>87</v>
      </c>
      <c r="Z1630" t="s">
        <v>87</v>
      </c>
      <c r="AC1630" t="s">
        <v>41</v>
      </c>
      <c r="AD1630" t="s">
        <v>42</v>
      </c>
    </row>
    <row r="1631" spans="3:30" x14ac:dyDescent="0.25">
      <c r="C1631" s="32" t="s">
        <v>808</v>
      </c>
      <c r="D1631" s="32" t="s">
        <v>105</v>
      </c>
      <c r="F1631">
        <v>200</v>
      </c>
      <c r="G1631" t="s">
        <v>3077</v>
      </c>
      <c r="H1631" t="s">
        <v>3078</v>
      </c>
      <c r="I1631" t="s">
        <v>3081</v>
      </c>
      <c r="K1631" t="s">
        <v>216</v>
      </c>
      <c r="L1631" t="s">
        <v>2719</v>
      </c>
      <c r="M1631" t="s">
        <v>36</v>
      </c>
      <c r="N1631" s="8">
        <v>45751</v>
      </c>
      <c r="O1631" s="8">
        <v>45821</v>
      </c>
      <c r="P1631" s="8">
        <v>45821</v>
      </c>
      <c r="Q1631" t="s">
        <v>37</v>
      </c>
      <c r="X1631" t="s">
        <v>59</v>
      </c>
      <c r="Y1631" t="s">
        <v>87</v>
      </c>
      <c r="Z1631" t="s">
        <v>87</v>
      </c>
      <c r="AC1631" t="s">
        <v>41</v>
      </c>
      <c r="AD1631" t="s">
        <v>42</v>
      </c>
    </row>
    <row r="1632" spans="3:30" x14ac:dyDescent="0.25">
      <c r="C1632" s="32" t="s">
        <v>808</v>
      </c>
      <c r="D1632" s="32" t="s">
        <v>105</v>
      </c>
      <c r="F1632">
        <v>1095</v>
      </c>
      <c r="G1632" t="s">
        <v>3082</v>
      </c>
      <c r="H1632" t="s">
        <v>3083</v>
      </c>
      <c r="I1632" t="s">
        <v>3084</v>
      </c>
      <c r="K1632" t="s">
        <v>216</v>
      </c>
      <c r="L1632" t="s">
        <v>2719</v>
      </c>
      <c r="M1632" t="s">
        <v>36</v>
      </c>
      <c r="N1632" s="8">
        <v>45741</v>
      </c>
      <c r="O1632" s="8">
        <v>45807</v>
      </c>
      <c r="P1632" s="8">
        <v>45807</v>
      </c>
      <c r="Q1632" t="s">
        <v>37</v>
      </c>
      <c r="R1632" t="s">
        <v>1401</v>
      </c>
      <c r="S1632" t="s">
        <v>3085</v>
      </c>
      <c r="T1632" t="s">
        <v>3086</v>
      </c>
      <c r="U1632" t="s">
        <v>40</v>
      </c>
      <c r="W1632" t="s">
        <v>40</v>
      </c>
      <c r="X1632" t="s">
        <v>421</v>
      </c>
      <c r="Y1632" t="s">
        <v>40</v>
      </c>
      <c r="Z1632" t="s">
        <v>40</v>
      </c>
      <c r="AC1632" t="s">
        <v>41</v>
      </c>
      <c r="AD1632" t="s">
        <v>42</v>
      </c>
    </row>
    <row r="1633" spans="3:30" x14ac:dyDescent="0.25">
      <c r="C1633" s="32" t="s">
        <v>808</v>
      </c>
      <c r="D1633" s="32" t="s">
        <v>105</v>
      </c>
      <c r="F1633">
        <v>180</v>
      </c>
      <c r="G1633" t="s">
        <v>3082</v>
      </c>
      <c r="H1633" t="s">
        <v>3083</v>
      </c>
      <c r="I1633" t="s">
        <v>3087</v>
      </c>
      <c r="K1633" t="s">
        <v>216</v>
      </c>
      <c r="L1633" t="s">
        <v>2719</v>
      </c>
      <c r="M1633" t="s">
        <v>36</v>
      </c>
      <c r="N1633" s="8">
        <v>45741</v>
      </c>
      <c r="O1633" s="8">
        <v>45807</v>
      </c>
      <c r="P1633" s="8">
        <v>45807</v>
      </c>
      <c r="Q1633" t="s">
        <v>47</v>
      </c>
      <c r="R1633" t="s">
        <v>474</v>
      </c>
      <c r="W1633" t="s">
        <v>40</v>
      </c>
      <c r="X1633" t="s">
        <v>59</v>
      </c>
      <c r="Y1633" t="s">
        <v>40</v>
      </c>
      <c r="Z1633" t="s">
        <v>40</v>
      </c>
      <c r="AC1633" t="s">
        <v>41</v>
      </c>
      <c r="AD1633" t="s">
        <v>42</v>
      </c>
    </row>
    <row r="1634" spans="3:30" x14ac:dyDescent="0.25">
      <c r="C1634" s="32" t="s">
        <v>808</v>
      </c>
      <c r="D1634" s="32" t="s">
        <v>105</v>
      </c>
      <c r="F1634">
        <v>180</v>
      </c>
      <c r="G1634" t="s">
        <v>3082</v>
      </c>
      <c r="H1634" t="s">
        <v>3083</v>
      </c>
      <c r="I1634" t="s">
        <v>3088</v>
      </c>
      <c r="K1634" t="s">
        <v>216</v>
      </c>
      <c r="L1634" t="s">
        <v>2719</v>
      </c>
      <c r="M1634" t="s">
        <v>36</v>
      </c>
      <c r="N1634" s="8">
        <v>45741</v>
      </c>
      <c r="O1634" s="8">
        <v>45807</v>
      </c>
      <c r="P1634" s="8">
        <v>45807</v>
      </c>
      <c r="Q1634" t="s">
        <v>37</v>
      </c>
      <c r="X1634" t="s">
        <v>59</v>
      </c>
      <c r="Y1634" t="s">
        <v>40</v>
      </c>
      <c r="Z1634" t="s">
        <v>40</v>
      </c>
      <c r="AC1634" t="s">
        <v>41</v>
      </c>
      <c r="AD1634" t="s">
        <v>42</v>
      </c>
    </row>
    <row r="1635" spans="3:30" x14ac:dyDescent="0.25">
      <c r="C1635" s="32" t="s">
        <v>28</v>
      </c>
      <c r="D1635" s="32" t="s">
        <v>1169</v>
      </c>
      <c r="E1635" s="32" t="s">
        <v>3089</v>
      </c>
      <c r="F1635">
        <v>1149</v>
      </c>
      <c r="G1635" t="s">
        <v>3090</v>
      </c>
      <c r="H1635" t="s">
        <v>3091</v>
      </c>
      <c r="I1635" t="s">
        <v>3092</v>
      </c>
      <c r="K1635" t="s">
        <v>737</v>
      </c>
      <c r="L1635" t="s">
        <v>2719</v>
      </c>
      <c r="M1635" t="s">
        <v>36</v>
      </c>
      <c r="N1635" s="8">
        <v>45709</v>
      </c>
      <c r="O1635" s="8">
        <v>45902</v>
      </c>
      <c r="P1635" s="8">
        <v>45779</v>
      </c>
      <c r="Q1635" t="s">
        <v>47</v>
      </c>
      <c r="R1635" t="s">
        <v>254</v>
      </c>
      <c r="U1635" t="s">
        <v>111</v>
      </c>
      <c r="X1635" t="s">
        <v>2024</v>
      </c>
      <c r="Y1635" t="s">
        <v>399</v>
      </c>
      <c r="Z1635" t="s">
        <v>399</v>
      </c>
      <c r="AA1635" t="s">
        <v>3093</v>
      </c>
      <c r="AC1635" t="s">
        <v>41</v>
      </c>
      <c r="AD1635" t="s">
        <v>42</v>
      </c>
    </row>
    <row r="1636" spans="3:30" x14ac:dyDescent="0.25">
      <c r="C1636" s="32" t="s">
        <v>43</v>
      </c>
      <c r="D1636" s="32" t="s">
        <v>105</v>
      </c>
      <c r="E1636" s="32" t="s">
        <v>3094</v>
      </c>
      <c r="F1636">
        <v>1095</v>
      </c>
      <c r="G1636" t="s">
        <v>3095</v>
      </c>
      <c r="H1636" t="s">
        <v>3096</v>
      </c>
      <c r="I1636" t="s">
        <v>3097</v>
      </c>
      <c r="K1636" t="s">
        <v>710</v>
      </c>
      <c r="L1636" t="s">
        <v>2719</v>
      </c>
      <c r="M1636" t="s">
        <v>36</v>
      </c>
      <c r="N1636" s="8">
        <v>45778</v>
      </c>
      <c r="O1636" s="8">
        <v>45835</v>
      </c>
      <c r="P1636" s="8">
        <v>45835</v>
      </c>
      <c r="Q1636" t="s">
        <v>127</v>
      </c>
      <c r="R1636" t="s">
        <v>307</v>
      </c>
      <c r="S1636" t="s">
        <v>3098</v>
      </c>
      <c r="U1636" t="s">
        <v>57</v>
      </c>
      <c r="W1636" t="s">
        <v>255</v>
      </c>
      <c r="Y1636" t="s">
        <v>111</v>
      </c>
      <c r="Z1636" t="s">
        <v>111</v>
      </c>
      <c r="AC1636" t="s">
        <v>41</v>
      </c>
      <c r="AD1636" t="s">
        <v>42</v>
      </c>
    </row>
    <row r="1637" spans="3:30" x14ac:dyDescent="0.25">
      <c r="C1637" s="32" t="s">
        <v>43</v>
      </c>
      <c r="D1637" s="32" t="s">
        <v>105</v>
      </c>
      <c r="E1637" s="32" t="s">
        <v>3094</v>
      </c>
      <c r="F1637">
        <v>200</v>
      </c>
      <c r="G1637" t="s">
        <v>3095</v>
      </c>
      <c r="H1637" t="s">
        <v>3096</v>
      </c>
      <c r="I1637" t="s">
        <v>3099</v>
      </c>
      <c r="K1637" t="s">
        <v>710</v>
      </c>
      <c r="L1637" t="s">
        <v>2719</v>
      </c>
      <c r="M1637" t="s">
        <v>36</v>
      </c>
      <c r="N1637" s="8">
        <v>45778</v>
      </c>
      <c r="O1637" s="8">
        <v>45835</v>
      </c>
      <c r="P1637" s="8">
        <v>45835</v>
      </c>
      <c r="Q1637" t="s">
        <v>47</v>
      </c>
      <c r="Y1637" t="s">
        <v>111</v>
      </c>
      <c r="Z1637" t="s">
        <v>111</v>
      </c>
      <c r="AC1637" t="s">
        <v>41</v>
      </c>
      <c r="AD1637" t="s">
        <v>42</v>
      </c>
    </row>
    <row r="1638" spans="3:30" x14ac:dyDescent="0.25">
      <c r="C1638" s="32" t="s">
        <v>43</v>
      </c>
      <c r="D1638" s="32" t="s">
        <v>105</v>
      </c>
      <c r="E1638" s="32" t="s">
        <v>3094</v>
      </c>
      <c r="F1638">
        <v>200</v>
      </c>
      <c r="G1638" t="s">
        <v>3095</v>
      </c>
      <c r="H1638" t="s">
        <v>3096</v>
      </c>
      <c r="I1638" t="s">
        <v>3100</v>
      </c>
      <c r="K1638" t="s">
        <v>710</v>
      </c>
      <c r="L1638" t="s">
        <v>2719</v>
      </c>
      <c r="M1638" t="s">
        <v>36</v>
      </c>
      <c r="N1638" s="8">
        <v>45778</v>
      </c>
      <c r="O1638" s="8">
        <v>45835</v>
      </c>
      <c r="P1638" s="8">
        <v>45835</v>
      </c>
      <c r="Q1638" t="s">
        <v>37</v>
      </c>
      <c r="Y1638" t="s">
        <v>111</v>
      </c>
      <c r="Z1638" t="s">
        <v>111</v>
      </c>
      <c r="AC1638" t="s">
        <v>41</v>
      </c>
      <c r="AD1638" t="s">
        <v>42</v>
      </c>
    </row>
    <row r="1639" spans="3:30" x14ac:dyDescent="0.25">
      <c r="C1639" s="32" t="s">
        <v>104</v>
      </c>
      <c r="D1639" s="32" t="s">
        <v>105</v>
      </c>
      <c r="E1639" s="32" t="s">
        <v>190</v>
      </c>
      <c r="F1639">
        <v>1095</v>
      </c>
      <c r="G1639" t="s">
        <v>3101</v>
      </c>
      <c r="H1639" t="s">
        <v>3102</v>
      </c>
      <c r="I1639" t="s">
        <v>3103</v>
      </c>
      <c r="K1639" t="s">
        <v>194</v>
      </c>
      <c r="L1639" t="s">
        <v>2719</v>
      </c>
      <c r="M1639" t="s">
        <v>36</v>
      </c>
      <c r="N1639" s="8">
        <v>45742</v>
      </c>
      <c r="O1639" s="8">
        <v>45805</v>
      </c>
      <c r="P1639" s="8">
        <v>45805</v>
      </c>
      <c r="Q1639" t="s">
        <v>37</v>
      </c>
      <c r="R1639" t="s">
        <v>1325</v>
      </c>
      <c r="S1639" t="s">
        <v>3104</v>
      </c>
      <c r="T1639" t="s">
        <v>3105</v>
      </c>
      <c r="U1639" t="s">
        <v>40</v>
      </c>
      <c r="W1639" t="s">
        <v>87</v>
      </c>
      <c r="X1639" t="s">
        <v>492</v>
      </c>
      <c r="Y1639" t="s">
        <v>241</v>
      </c>
      <c r="Z1639" t="s">
        <v>241</v>
      </c>
      <c r="AC1639" t="s">
        <v>41</v>
      </c>
      <c r="AD1639" t="s">
        <v>42</v>
      </c>
    </row>
    <row r="1640" spans="3:30" x14ac:dyDescent="0.25">
      <c r="C1640" s="32" t="s">
        <v>104</v>
      </c>
      <c r="D1640" s="32" t="s">
        <v>79</v>
      </c>
      <c r="E1640" s="32" t="s">
        <v>2609</v>
      </c>
      <c r="F1640">
        <v>1410</v>
      </c>
      <c r="G1640" t="s">
        <v>3106</v>
      </c>
      <c r="H1640" t="s">
        <v>3107</v>
      </c>
      <c r="I1640" t="s">
        <v>3108</v>
      </c>
      <c r="K1640" t="s">
        <v>710</v>
      </c>
      <c r="L1640" t="s">
        <v>2719</v>
      </c>
      <c r="M1640" t="s">
        <v>36</v>
      </c>
      <c r="N1640" s="8">
        <v>45776</v>
      </c>
      <c r="O1640" s="8">
        <v>45814</v>
      </c>
      <c r="P1640" s="8">
        <v>45814</v>
      </c>
      <c r="Q1640" t="s">
        <v>47</v>
      </c>
      <c r="R1640" t="s">
        <v>307</v>
      </c>
      <c r="U1640" t="s">
        <v>1099</v>
      </c>
      <c r="W1640" t="s">
        <v>57</v>
      </c>
      <c r="Y1640" t="s">
        <v>86</v>
      </c>
      <c r="Z1640" t="s">
        <v>86</v>
      </c>
      <c r="AC1640" t="s">
        <v>41</v>
      </c>
      <c r="AD1640" t="s">
        <v>42</v>
      </c>
    </row>
    <row r="1641" spans="3:30" x14ac:dyDescent="0.25">
      <c r="C1641" s="32" t="s">
        <v>104</v>
      </c>
      <c r="D1641" s="32" t="s">
        <v>79</v>
      </c>
      <c r="E1641" s="32" t="s">
        <v>2609</v>
      </c>
      <c r="F1641">
        <v>1195</v>
      </c>
      <c r="G1641" t="s">
        <v>3106</v>
      </c>
      <c r="H1641" t="s">
        <v>3107</v>
      </c>
      <c r="I1641" t="s">
        <v>3109</v>
      </c>
      <c r="K1641" t="s">
        <v>710</v>
      </c>
      <c r="L1641" t="s">
        <v>2719</v>
      </c>
      <c r="M1641" t="s">
        <v>36</v>
      </c>
      <c r="N1641" s="8">
        <v>45776</v>
      </c>
      <c r="O1641" s="8">
        <v>45814</v>
      </c>
      <c r="P1641" s="8">
        <v>45814</v>
      </c>
      <c r="Q1641" t="s">
        <v>37</v>
      </c>
      <c r="R1641" t="s">
        <v>399</v>
      </c>
      <c r="S1641" t="s">
        <v>3110</v>
      </c>
      <c r="T1641" t="s">
        <v>3111</v>
      </c>
      <c r="U1641" t="s">
        <v>40</v>
      </c>
      <c r="W1641" t="s">
        <v>57</v>
      </c>
      <c r="X1641" t="s">
        <v>260</v>
      </c>
      <c r="Y1641" t="s">
        <v>86</v>
      </c>
      <c r="Z1641" t="s">
        <v>86</v>
      </c>
      <c r="AC1641" t="s">
        <v>41</v>
      </c>
      <c r="AD1641" t="s">
        <v>42</v>
      </c>
    </row>
    <row r="1642" spans="3:30" x14ac:dyDescent="0.25">
      <c r="C1642" s="32" t="s">
        <v>104</v>
      </c>
      <c r="D1642" s="32" t="s">
        <v>29</v>
      </c>
      <c r="E1642" s="32" t="s">
        <v>3112</v>
      </c>
      <c r="F1642">
        <v>1695</v>
      </c>
      <c r="G1642" t="s">
        <v>3113</v>
      </c>
      <c r="H1642" t="s">
        <v>3114</v>
      </c>
      <c r="I1642" t="s">
        <v>3115</v>
      </c>
      <c r="K1642" t="s">
        <v>737</v>
      </c>
      <c r="L1642" t="s">
        <v>2719</v>
      </c>
      <c r="M1642" t="s">
        <v>36</v>
      </c>
      <c r="N1642" s="8">
        <v>45474</v>
      </c>
      <c r="O1642" s="8">
        <v>45821</v>
      </c>
      <c r="P1642" s="8">
        <v>45821</v>
      </c>
      <c r="Q1642" t="s">
        <v>47</v>
      </c>
      <c r="R1642" t="s">
        <v>68</v>
      </c>
      <c r="U1642" t="s">
        <v>86</v>
      </c>
      <c r="X1642" t="s">
        <v>421</v>
      </c>
      <c r="Y1642" t="s">
        <v>87</v>
      </c>
      <c r="Z1642" t="s">
        <v>87</v>
      </c>
      <c r="AC1642" t="s">
        <v>41</v>
      </c>
      <c r="AD1642" t="s">
        <v>42</v>
      </c>
    </row>
    <row r="1643" spans="3:30" x14ac:dyDescent="0.25">
      <c r="F1643">
        <v>1693</v>
      </c>
      <c r="G1643" t="s">
        <v>3116</v>
      </c>
      <c r="H1643" t="s">
        <v>3117</v>
      </c>
      <c r="I1643" t="s">
        <v>3118</v>
      </c>
      <c r="K1643" t="s">
        <v>216</v>
      </c>
      <c r="L1643" t="s">
        <v>2719</v>
      </c>
      <c r="M1643" t="s">
        <v>36</v>
      </c>
      <c r="N1643" s="8">
        <v>45793</v>
      </c>
      <c r="O1643" s="8"/>
      <c r="P1643" s="8"/>
      <c r="Q1643" t="s">
        <v>37</v>
      </c>
      <c r="W1643" t="s">
        <v>255</v>
      </c>
      <c r="AC1643" t="s">
        <v>41</v>
      </c>
      <c r="AD1643" t="s">
        <v>42</v>
      </c>
    </row>
    <row r="1644" spans="3:30" x14ac:dyDescent="0.25">
      <c r="F1644">
        <v>300</v>
      </c>
      <c r="G1644" t="s">
        <v>3116</v>
      </c>
      <c r="H1644" t="s">
        <v>3117</v>
      </c>
      <c r="I1644" t="s">
        <v>3119</v>
      </c>
      <c r="K1644" t="s">
        <v>216</v>
      </c>
      <c r="L1644" t="s">
        <v>2719</v>
      </c>
      <c r="M1644" t="s">
        <v>36</v>
      </c>
      <c r="N1644" s="8">
        <v>45793</v>
      </c>
      <c r="O1644" s="8"/>
      <c r="P1644" s="8"/>
      <c r="Q1644" t="s">
        <v>47</v>
      </c>
      <c r="W1644" t="s">
        <v>255</v>
      </c>
      <c r="AC1644" t="s">
        <v>41</v>
      </c>
      <c r="AD1644" t="s">
        <v>42</v>
      </c>
    </row>
    <row r="1645" spans="3:30" x14ac:dyDescent="0.25">
      <c r="F1645">
        <v>300</v>
      </c>
      <c r="G1645" t="s">
        <v>3116</v>
      </c>
      <c r="H1645" t="s">
        <v>3117</v>
      </c>
      <c r="I1645" t="s">
        <v>3120</v>
      </c>
      <c r="K1645" t="s">
        <v>216</v>
      </c>
      <c r="L1645" t="s">
        <v>2719</v>
      </c>
      <c r="M1645" t="s">
        <v>36</v>
      </c>
      <c r="N1645" s="8">
        <v>45793</v>
      </c>
      <c r="O1645" s="8"/>
      <c r="P1645" s="8"/>
      <c r="Q1645" t="s">
        <v>37</v>
      </c>
      <c r="AC1645" t="s">
        <v>41</v>
      </c>
      <c r="AD1645" t="s">
        <v>42</v>
      </c>
    </row>
    <row r="1646" spans="3:30" x14ac:dyDescent="0.25">
      <c r="C1646" s="32" t="s">
        <v>28</v>
      </c>
      <c r="D1646" s="32" t="s">
        <v>105</v>
      </c>
      <c r="E1646" s="32" t="s">
        <v>3121</v>
      </c>
      <c r="F1646">
        <v>700</v>
      </c>
      <c r="G1646" t="s">
        <v>3122</v>
      </c>
      <c r="H1646" t="s">
        <v>3123</v>
      </c>
      <c r="I1646" t="s">
        <v>3124</v>
      </c>
      <c r="K1646" t="s">
        <v>737</v>
      </c>
      <c r="L1646" t="s">
        <v>2719</v>
      </c>
      <c r="M1646" t="s">
        <v>36</v>
      </c>
      <c r="N1646" s="8">
        <v>45769</v>
      </c>
      <c r="O1646" s="8">
        <v>45821</v>
      </c>
      <c r="P1646" s="8">
        <v>45821</v>
      </c>
      <c r="Q1646" t="s">
        <v>47</v>
      </c>
      <c r="R1646" t="s">
        <v>489</v>
      </c>
      <c r="X1646" t="s">
        <v>489</v>
      </c>
      <c r="Y1646" t="s">
        <v>87</v>
      </c>
      <c r="Z1646" t="s">
        <v>87</v>
      </c>
      <c r="AC1646" t="s">
        <v>41</v>
      </c>
      <c r="AD1646" t="s">
        <v>42</v>
      </c>
    </row>
    <row r="1647" spans="3:30" x14ac:dyDescent="0.25">
      <c r="C1647" s="32" t="s">
        <v>28</v>
      </c>
      <c r="D1647" s="32" t="s">
        <v>105</v>
      </c>
      <c r="E1647" s="32" t="s">
        <v>3121</v>
      </c>
      <c r="F1647">
        <v>700</v>
      </c>
      <c r="G1647" t="s">
        <v>3122</v>
      </c>
      <c r="H1647" t="s">
        <v>3123</v>
      </c>
      <c r="I1647" t="s">
        <v>3125</v>
      </c>
      <c r="K1647" t="s">
        <v>737</v>
      </c>
      <c r="L1647" t="s">
        <v>2719</v>
      </c>
      <c r="M1647" t="s">
        <v>36</v>
      </c>
      <c r="N1647" s="8">
        <v>45769</v>
      </c>
      <c r="O1647" s="8">
        <v>45821</v>
      </c>
      <c r="P1647" s="8">
        <v>45821</v>
      </c>
      <c r="Q1647" t="s">
        <v>47</v>
      </c>
      <c r="R1647" t="s">
        <v>254</v>
      </c>
      <c r="W1647" t="s">
        <v>87</v>
      </c>
      <c r="X1647" t="s">
        <v>489</v>
      </c>
      <c r="Y1647" t="s">
        <v>87</v>
      </c>
      <c r="Z1647" t="s">
        <v>87</v>
      </c>
      <c r="AC1647" t="s">
        <v>41</v>
      </c>
      <c r="AD1647" t="s">
        <v>42</v>
      </c>
    </row>
    <row r="1648" spans="3:30" x14ac:dyDescent="0.25">
      <c r="C1648" s="32" t="s">
        <v>104</v>
      </c>
      <c r="D1648" s="32" t="s">
        <v>105</v>
      </c>
      <c r="E1648" s="32" t="s">
        <v>190</v>
      </c>
      <c r="F1648">
        <v>1944</v>
      </c>
      <c r="G1648" t="s">
        <v>3126</v>
      </c>
      <c r="H1648" t="s">
        <v>3127</v>
      </c>
      <c r="I1648" t="s">
        <v>3128</v>
      </c>
      <c r="K1648" t="s">
        <v>194</v>
      </c>
      <c r="L1648" t="s">
        <v>2719</v>
      </c>
      <c r="M1648" t="s">
        <v>36</v>
      </c>
      <c r="N1648" s="8">
        <v>45604</v>
      </c>
      <c r="O1648" s="8">
        <v>45869</v>
      </c>
      <c r="P1648" s="8">
        <v>45772</v>
      </c>
      <c r="Q1648" t="s">
        <v>47</v>
      </c>
      <c r="W1648" t="s">
        <v>307</v>
      </c>
      <c r="X1648" t="s">
        <v>2299</v>
      </c>
      <c r="Y1648" t="s">
        <v>56</v>
      </c>
      <c r="Z1648" t="s">
        <v>56</v>
      </c>
      <c r="AA1648" t="s">
        <v>1008</v>
      </c>
      <c r="AB1648" t="s">
        <v>3129</v>
      </c>
      <c r="AC1648" t="s">
        <v>41</v>
      </c>
      <c r="AD1648" t="s">
        <v>42</v>
      </c>
    </row>
    <row r="1649" spans="3:30" x14ac:dyDescent="0.25">
      <c r="C1649" s="32" t="s">
        <v>43</v>
      </c>
      <c r="D1649" s="32" t="s">
        <v>105</v>
      </c>
      <c r="F1649">
        <v>1355</v>
      </c>
      <c r="G1649" t="s">
        <v>3130</v>
      </c>
      <c r="H1649" t="s">
        <v>3131</v>
      </c>
      <c r="I1649" t="s">
        <v>3132</v>
      </c>
      <c r="K1649" t="s">
        <v>737</v>
      </c>
      <c r="L1649" t="s">
        <v>2719</v>
      </c>
      <c r="M1649" t="s">
        <v>36</v>
      </c>
      <c r="N1649" s="8">
        <v>45782</v>
      </c>
      <c r="O1649" s="8">
        <v>45863</v>
      </c>
      <c r="P1649" s="8">
        <v>45863</v>
      </c>
      <c r="Q1649" t="s">
        <v>37</v>
      </c>
      <c r="R1649" t="s">
        <v>1004</v>
      </c>
      <c r="S1649" t="s">
        <v>3133</v>
      </c>
      <c r="T1649" t="s">
        <v>3134</v>
      </c>
      <c r="U1649" t="s">
        <v>86</v>
      </c>
      <c r="W1649" t="s">
        <v>475</v>
      </c>
      <c r="X1649" t="s">
        <v>398</v>
      </c>
      <c r="Y1649" t="s">
        <v>475</v>
      </c>
      <c r="Z1649" t="s">
        <v>475</v>
      </c>
      <c r="AC1649" t="s">
        <v>41</v>
      </c>
      <c r="AD1649" t="s">
        <v>42</v>
      </c>
    </row>
    <row r="1650" spans="3:30" x14ac:dyDescent="0.25">
      <c r="C1650" s="32" t="s">
        <v>104</v>
      </c>
      <c r="D1650" s="32" t="s">
        <v>44</v>
      </c>
      <c r="E1650" s="32" t="s">
        <v>525</v>
      </c>
      <c r="F1650">
        <v>4051</v>
      </c>
      <c r="G1650" t="s">
        <v>3135</v>
      </c>
      <c r="H1650" t="s">
        <v>3136</v>
      </c>
      <c r="I1650" t="s">
        <v>3137</v>
      </c>
      <c r="J1650" t="s">
        <v>3138</v>
      </c>
      <c r="K1650" t="s">
        <v>530</v>
      </c>
      <c r="L1650" t="s">
        <v>2719</v>
      </c>
      <c r="M1650" t="s">
        <v>276</v>
      </c>
      <c r="N1650" s="8">
        <v>45777</v>
      </c>
      <c r="O1650" s="8">
        <v>45814</v>
      </c>
      <c r="P1650" s="8">
        <v>45814</v>
      </c>
      <c r="Q1650" t="s">
        <v>37</v>
      </c>
      <c r="U1650" t="s">
        <v>40</v>
      </c>
      <c r="W1650" t="s">
        <v>3139</v>
      </c>
      <c r="Y1650" t="s">
        <v>86</v>
      </c>
      <c r="Z1650" t="s">
        <v>86</v>
      </c>
      <c r="AA1650" t="s">
        <v>86</v>
      </c>
      <c r="AC1650" t="s">
        <v>41</v>
      </c>
      <c r="AD1650" t="s">
        <v>231</v>
      </c>
    </row>
    <row r="1651" spans="3:30" x14ac:dyDescent="0.25">
      <c r="C1651" s="32" t="s">
        <v>198</v>
      </c>
      <c r="D1651" s="32" t="s">
        <v>232</v>
      </c>
      <c r="E1651" s="32" t="s">
        <v>3140</v>
      </c>
      <c r="F1651">
        <v>695</v>
      </c>
      <c r="G1651" t="s">
        <v>3141</v>
      </c>
      <c r="H1651" t="s">
        <v>3142</v>
      </c>
      <c r="I1651" t="s">
        <v>3143</v>
      </c>
      <c r="K1651" t="s">
        <v>737</v>
      </c>
      <c r="L1651" t="s">
        <v>2719</v>
      </c>
      <c r="M1651" t="s">
        <v>36</v>
      </c>
      <c r="N1651" s="8">
        <v>45791</v>
      </c>
      <c r="O1651" s="8"/>
      <c r="P1651" s="8"/>
      <c r="Q1651" t="s">
        <v>37</v>
      </c>
      <c r="AC1651" t="s">
        <v>41</v>
      </c>
      <c r="AD1651" t="s">
        <v>42</v>
      </c>
    </row>
    <row r="1652" spans="3:30" x14ac:dyDescent="0.25">
      <c r="C1652" s="32" t="s">
        <v>198</v>
      </c>
      <c r="D1652" s="32" t="s">
        <v>232</v>
      </c>
      <c r="E1652" s="32" t="s">
        <v>3140</v>
      </c>
      <c r="F1652">
        <v>1700</v>
      </c>
      <c r="G1652" t="s">
        <v>3141</v>
      </c>
      <c r="H1652" t="s">
        <v>3142</v>
      </c>
      <c r="I1652" t="s">
        <v>3144</v>
      </c>
      <c r="K1652" t="s">
        <v>737</v>
      </c>
      <c r="L1652" t="s">
        <v>2719</v>
      </c>
      <c r="M1652" t="s">
        <v>36</v>
      </c>
      <c r="N1652" s="8">
        <v>45791</v>
      </c>
      <c r="O1652" s="8"/>
      <c r="P1652" s="8"/>
      <c r="Q1652" t="s">
        <v>47</v>
      </c>
      <c r="R1652" t="s">
        <v>460</v>
      </c>
      <c r="AC1652" t="s">
        <v>41</v>
      </c>
      <c r="AD1652" t="s">
        <v>42</v>
      </c>
    </row>
    <row r="1653" spans="3:30" x14ac:dyDescent="0.25">
      <c r="C1653" s="32" t="s">
        <v>198</v>
      </c>
      <c r="D1653" s="32" t="s">
        <v>232</v>
      </c>
      <c r="E1653" s="32" t="s">
        <v>3140</v>
      </c>
      <c r="F1653">
        <v>1700</v>
      </c>
      <c r="G1653" t="s">
        <v>3141</v>
      </c>
      <c r="H1653" t="s">
        <v>3142</v>
      </c>
      <c r="I1653" t="s">
        <v>3145</v>
      </c>
      <c r="K1653" t="s">
        <v>737</v>
      </c>
      <c r="L1653" t="s">
        <v>2719</v>
      </c>
      <c r="M1653" t="s">
        <v>36</v>
      </c>
      <c r="N1653" s="8">
        <v>45791</v>
      </c>
      <c r="O1653" s="8"/>
      <c r="P1653" s="8"/>
      <c r="Q1653" t="s">
        <v>47</v>
      </c>
      <c r="AC1653" t="s">
        <v>41</v>
      </c>
      <c r="AD1653" t="s">
        <v>42</v>
      </c>
    </row>
    <row r="1654" spans="3:30" x14ac:dyDescent="0.25">
      <c r="C1654" s="32" t="s">
        <v>198</v>
      </c>
      <c r="D1654" s="32" t="s">
        <v>79</v>
      </c>
      <c r="E1654" s="32" t="s">
        <v>3146</v>
      </c>
      <c r="F1654">
        <v>1909.46</v>
      </c>
      <c r="G1654" t="s">
        <v>3147</v>
      </c>
      <c r="H1654" t="s">
        <v>3148</v>
      </c>
      <c r="I1654" t="s">
        <v>3149</v>
      </c>
      <c r="K1654" t="s">
        <v>710</v>
      </c>
      <c r="L1654" t="s">
        <v>2719</v>
      </c>
      <c r="M1654" t="s">
        <v>36</v>
      </c>
      <c r="N1654" s="8">
        <v>45796</v>
      </c>
      <c r="O1654" s="8">
        <v>45849</v>
      </c>
      <c r="P1654" s="8">
        <v>45849</v>
      </c>
      <c r="Q1654" t="s">
        <v>47</v>
      </c>
      <c r="R1654" t="s">
        <v>488</v>
      </c>
      <c r="W1654" t="s">
        <v>476</v>
      </c>
      <c r="Y1654" t="s">
        <v>255</v>
      </c>
      <c r="Z1654" t="s">
        <v>255</v>
      </c>
      <c r="AC1654" t="s">
        <v>41</v>
      </c>
      <c r="AD1654" t="s">
        <v>42</v>
      </c>
    </row>
    <row r="1655" spans="3:30" x14ac:dyDescent="0.25">
      <c r="C1655" s="32" t="s">
        <v>198</v>
      </c>
      <c r="D1655" s="32" t="s">
        <v>79</v>
      </c>
      <c r="E1655" s="32" t="s">
        <v>3146</v>
      </c>
      <c r="F1655">
        <v>1000</v>
      </c>
      <c r="G1655" t="s">
        <v>3147</v>
      </c>
      <c r="H1655" t="s">
        <v>3148</v>
      </c>
      <c r="I1655" t="s">
        <v>3150</v>
      </c>
      <c r="K1655" t="s">
        <v>710</v>
      </c>
      <c r="L1655" t="s">
        <v>2719</v>
      </c>
      <c r="M1655" t="s">
        <v>36</v>
      </c>
      <c r="N1655" s="8">
        <v>45796</v>
      </c>
      <c r="O1655" s="8">
        <v>45849</v>
      </c>
      <c r="P1655" s="8">
        <v>45849</v>
      </c>
      <c r="Q1655" t="s">
        <v>37</v>
      </c>
      <c r="R1655" t="s">
        <v>488</v>
      </c>
      <c r="S1655" t="s">
        <v>3151</v>
      </c>
      <c r="W1655" t="s">
        <v>255</v>
      </c>
      <c r="Y1655" t="s">
        <v>255</v>
      </c>
      <c r="Z1655" t="s">
        <v>255</v>
      </c>
      <c r="AC1655" t="s">
        <v>41</v>
      </c>
      <c r="AD1655" t="s">
        <v>42</v>
      </c>
    </row>
    <row r="1656" spans="3:30" x14ac:dyDescent="0.25">
      <c r="C1656" s="32" t="s">
        <v>104</v>
      </c>
      <c r="D1656" s="32" t="s">
        <v>105</v>
      </c>
      <c r="F1656">
        <v>1242</v>
      </c>
      <c r="G1656" t="s">
        <v>3152</v>
      </c>
      <c r="H1656" t="s">
        <v>3153</v>
      </c>
      <c r="I1656" t="s">
        <v>3154</v>
      </c>
      <c r="K1656" t="s">
        <v>285</v>
      </c>
      <c r="L1656" t="s">
        <v>2719</v>
      </c>
      <c r="M1656" t="s">
        <v>36</v>
      </c>
      <c r="N1656" s="8">
        <v>45742</v>
      </c>
      <c r="O1656" s="8">
        <v>45814</v>
      </c>
      <c r="P1656" s="8">
        <v>45814</v>
      </c>
      <c r="Q1656" t="s">
        <v>37</v>
      </c>
      <c r="R1656" t="s">
        <v>2200</v>
      </c>
      <c r="S1656" t="s">
        <v>3155</v>
      </c>
      <c r="T1656" t="s">
        <v>3156</v>
      </c>
      <c r="U1656" t="s">
        <v>1099</v>
      </c>
      <c r="W1656" t="s">
        <v>40</v>
      </c>
      <c r="Y1656" t="s">
        <v>86</v>
      </c>
      <c r="Z1656" t="s">
        <v>86</v>
      </c>
      <c r="AC1656" t="s">
        <v>41</v>
      </c>
      <c r="AD1656" t="s">
        <v>42</v>
      </c>
    </row>
    <row r="1657" spans="3:30" x14ac:dyDescent="0.25">
      <c r="C1657" s="32" t="s">
        <v>198</v>
      </c>
      <c r="D1657" s="32" t="s">
        <v>232</v>
      </c>
      <c r="F1657">
        <v>895</v>
      </c>
      <c r="G1657" t="s">
        <v>3157</v>
      </c>
      <c r="H1657" t="s">
        <v>3158</v>
      </c>
      <c r="I1657" t="s">
        <v>3159</v>
      </c>
      <c r="K1657" t="s">
        <v>216</v>
      </c>
      <c r="L1657" t="s">
        <v>2719</v>
      </c>
      <c r="M1657" t="s">
        <v>36</v>
      </c>
      <c r="N1657" s="8">
        <v>45715</v>
      </c>
      <c r="O1657" s="8"/>
      <c r="P1657" s="8"/>
      <c r="Q1657" t="s">
        <v>37</v>
      </c>
      <c r="R1657" t="s">
        <v>2778</v>
      </c>
      <c r="AC1657" t="s">
        <v>41</v>
      </c>
      <c r="AD1657" t="s">
        <v>42</v>
      </c>
    </row>
    <row r="1658" spans="3:30" x14ac:dyDescent="0.25">
      <c r="C1658" s="32" t="s">
        <v>198</v>
      </c>
      <c r="D1658" s="32" t="s">
        <v>232</v>
      </c>
      <c r="F1658">
        <v>150</v>
      </c>
      <c r="G1658" t="s">
        <v>3157</v>
      </c>
      <c r="H1658" t="s">
        <v>3158</v>
      </c>
      <c r="I1658" t="s">
        <v>3160</v>
      </c>
      <c r="K1658" t="s">
        <v>216</v>
      </c>
      <c r="L1658" t="s">
        <v>2719</v>
      </c>
      <c r="M1658" t="s">
        <v>36</v>
      </c>
      <c r="N1658" s="8">
        <v>45715</v>
      </c>
      <c r="O1658" s="8">
        <v>45869</v>
      </c>
      <c r="P1658" s="8">
        <v>45869</v>
      </c>
      <c r="Q1658" t="s">
        <v>47</v>
      </c>
      <c r="Y1658" t="s">
        <v>1008</v>
      </c>
      <c r="Z1658" t="s">
        <v>1008</v>
      </c>
      <c r="AC1658" t="s">
        <v>41</v>
      </c>
      <c r="AD1658" t="s">
        <v>42</v>
      </c>
    </row>
    <row r="1659" spans="3:30" x14ac:dyDescent="0.25">
      <c r="C1659" s="32" t="s">
        <v>198</v>
      </c>
      <c r="D1659" s="32" t="s">
        <v>232</v>
      </c>
      <c r="F1659">
        <v>150</v>
      </c>
      <c r="G1659" t="s">
        <v>3157</v>
      </c>
      <c r="H1659" t="s">
        <v>3158</v>
      </c>
      <c r="I1659" t="s">
        <v>3161</v>
      </c>
      <c r="K1659" t="s">
        <v>216</v>
      </c>
      <c r="L1659" t="s">
        <v>2719</v>
      </c>
      <c r="M1659" t="s">
        <v>36</v>
      </c>
      <c r="N1659" s="8">
        <v>45715</v>
      </c>
      <c r="O1659" s="8">
        <v>45869</v>
      </c>
      <c r="P1659" s="8">
        <v>45869</v>
      </c>
      <c r="Q1659" t="s">
        <v>37</v>
      </c>
      <c r="Y1659" t="s">
        <v>1008</v>
      </c>
      <c r="Z1659" t="s">
        <v>1008</v>
      </c>
      <c r="AC1659" t="s">
        <v>41</v>
      </c>
      <c r="AD1659" t="s">
        <v>42</v>
      </c>
    </row>
    <row r="1660" spans="3:30" x14ac:dyDescent="0.25">
      <c r="F1660">
        <v>695</v>
      </c>
      <c r="G1660" t="s">
        <v>3162</v>
      </c>
      <c r="H1660" t="s">
        <v>3163</v>
      </c>
      <c r="I1660" t="s">
        <v>3164</v>
      </c>
      <c r="K1660" t="s">
        <v>216</v>
      </c>
      <c r="L1660" t="s">
        <v>2719</v>
      </c>
      <c r="M1660" t="s">
        <v>36</v>
      </c>
      <c r="N1660" s="8">
        <v>45798</v>
      </c>
      <c r="O1660" s="8"/>
      <c r="P1660" s="8"/>
      <c r="Q1660" t="s">
        <v>37</v>
      </c>
      <c r="R1660" t="s">
        <v>312</v>
      </c>
      <c r="W1660" t="s">
        <v>255</v>
      </c>
      <c r="AC1660" t="s">
        <v>41</v>
      </c>
      <c r="AD1660" t="s">
        <v>42</v>
      </c>
    </row>
    <row r="1661" spans="3:30" x14ac:dyDescent="0.25">
      <c r="F1661">
        <v>150</v>
      </c>
      <c r="G1661" t="s">
        <v>3162</v>
      </c>
      <c r="H1661" t="s">
        <v>3163</v>
      </c>
      <c r="I1661" t="s">
        <v>3165</v>
      </c>
      <c r="K1661" t="s">
        <v>216</v>
      </c>
      <c r="L1661" t="s">
        <v>2719</v>
      </c>
      <c r="M1661" t="s">
        <v>36</v>
      </c>
      <c r="N1661" s="8">
        <v>45798</v>
      </c>
      <c r="O1661" s="8"/>
      <c r="P1661" s="8"/>
      <c r="Q1661" t="s">
        <v>47</v>
      </c>
      <c r="AC1661" t="s">
        <v>41</v>
      </c>
      <c r="AD1661" t="s">
        <v>42</v>
      </c>
    </row>
    <row r="1662" spans="3:30" x14ac:dyDescent="0.25">
      <c r="F1662">
        <v>150</v>
      </c>
      <c r="G1662" t="s">
        <v>3162</v>
      </c>
      <c r="H1662" t="s">
        <v>3163</v>
      </c>
      <c r="I1662" t="s">
        <v>3166</v>
      </c>
      <c r="K1662" t="s">
        <v>216</v>
      </c>
      <c r="L1662" t="s">
        <v>2719</v>
      </c>
      <c r="M1662" t="s">
        <v>36</v>
      </c>
      <c r="N1662" s="8">
        <v>45798</v>
      </c>
      <c r="O1662" s="8"/>
      <c r="P1662" s="8"/>
      <c r="Q1662" t="s">
        <v>37</v>
      </c>
      <c r="AC1662" t="s">
        <v>41</v>
      </c>
      <c r="AD1662" t="s">
        <v>42</v>
      </c>
    </row>
    <row r="1663" spans="3:30" x14ac:dyDescent="0.25">
      <c r="C1663" s="32" t="s">
        <v>43</v>
      </c>
      <c r="D1663" s="32" t="s">
        <v>762</v>
      </c>
      <c r="E1663" s="32" t="s">
        <v>3167</v>
      </c>
      <c r="F1663">
        <v>1095</v>
      </c>
      <c r="G1663" t="s">
        <v>3168</v>
      </c>
      <c r="H1663" t="s">
        <v>3169</v>
      </c>
      <c r="I1663" t="s">
        <v>3170</v>
      </c>
      <c r="K1663" t="s">
        <v>216</v>
      </c>
      <c r="L1663" t="s">
        <v>2719</v>
      </c>
      <c r="M1663" t="s">
        <v>36</v>
      </c>
      <c r="N1663" s="8">
        <v>45742</v>
      </c>
      <c r="O1663" s="8">
        <v>45835</v>
      </c>
      <c r="P1663" s="8">
        <v>45807</v>
      </c>
      <c r="Q1663" t="s">
        <v>37</v>
      </c>
      <c r="R1663" t="s">
        <v>1297</v>
      </c>
      <c r="S1663" t="s">
        <v>3171</v>
      </c>
      <c r="T1663" t="s">
        <v>3172</v>
      </c>
      <c r="W1663" t="s">
        <v>86</v>
      </c>
      <c r="Y1663" t="s">
        <v>40</v>
      </c>
      <c r="Z1663" t="s">
        <v>40</v>
      </c>
      <c r="AA1663" t="s">
        <v>111</v>
      </c>
      <c r="AC1663" t="s">
        <v>41</v>
      </c>
      <c r="AD1663" t="s">
        <v>42</v>
      </c>
    </row>
    <row r="1664" spans="3:30" x14ac:dyDescent="0.25">
      <c r="C1664" s="32" t="s">
        <v>28</v>
      </c>
      <c r="D1664" s="32" t="s">
        <v>762</v>
      </c>
      <c r="E1664" s="32" t="s">
        <v>3167</v>
      </c>
      <c r="F1664">
        <v>180</v>
      </c>
      <c r="G1664" t="s">
        <v>3168</v>
      </c>
      <c r="H1664" t="s">
        <v>3169</v>
      </c>
      <c r="I1664" t="s">
        <v>3173</v>
      </c>
      <c r="K1664" t="s">
        <v>216</v>
      </c>
      <c r="L1664" t="s">
        <v>2719</v>
      </c>
      <c r="M1664" t="s">
        <v>36</v>
      </c>
      <c r="N1664" s="8">
        <v>45742</v>
      </c>
      <c r="O1664" s="8">
        <v>45835</v>
      </c>
      <c r="P1664" s="8">
        <v>45807</v>
      </c>
      <c r="Q1664" t="s">
        <v>47</v>
      </c>
      <c r="R1664" t="s">
        <v>1297</v>
      </c>
      <c r="W1664" t="s">
        <v>86</v>
      </c>
      <c r="Y1664" t="s">
        <v>40</v>
      </c>
      <c r="Z1664" t="s">
        <v>40</v>
      </c>
      <c r="AA1664" t="s">
        <v>111</v>
      </c>
      <c r="AC1664" t="s">
        <v>41</v>
      </c>
      <c r="AD1664" t="s">
        <v>42</v>
      </c>
    </row>
    <row r="1665" spans="3:30" x14ac:dyDescent="0.25">
      <c r="C1665" s="32" t="s">
        <v>28</v>
      </c>
      <c r="D1665" s="32" t="s">
        <v>762</v>
      </c>
      <c r="E1665" s="32" t="s">
        <v>3167</v>
      </c>
      <c r="F1665">
        <v>180</v>
      </c>
      <c r="G1665" t="s">
        <v>3168</v>
      </c>
      <c r="H1665" t="s">
        <v>3169</v>
      </c>
      <c r="I1665" t="s">
        <v>3174</v>
      </c>
      <c r="K1665" t="s">
        <v>216</v>
      </c>
      <c r="L1665" t="s">
        <v>2719</v>
      </c>
      <c r="M1665" t="s">
        <v>36</v>
      </c>
      <c r="N1665" s="8">
        <v>45742</v>
      </c>
      <c r="O1665" s="8">
        <v>45835</v>
      </c>
      <c r="P1665" s="8">
        <v>45807</v>
      </c>
      <c r="Q1665" t="s">
        <v>37</v>
      </c>
      <c r="Y1665" t="s">
        <v>40</v>
      </c>
      <c r="Z1665" t="s">
        <v>40</v>
      </c>
      <c r="AA1665" t="s">
        <v>111</v>
      </c>
      <c r="AC1665" t="s">
        <v>41</v>
      </c>
      <c r="AD1665" t="s">
        <v>42</v>
      </c>
    </row>
    <row r="1666" spans="3:30" x14ac:dyDescent="0.25">
      <c r="C1666" s="32" t="s">
        <v>43</v>
      </c>
      <c r="D1666" s="32" t="s">
        <v>29</v>
      </c>
      <c r="E1666" s="32" t="s">
        <v>2789</v>
      </c>
      <c r="F1666">
        <v>-312.19000000000011</v>
      </c>
      <c r="G1666" t="s">
        <v>3175</v>
      </c>
      <c r="H1666" t="s">
        <v>3176</v>
      </c>
      <c r="I1666" t="s">
        <v>3177</v>
      </c>
      <c r="K1666" t="s">
        <v>216</v>
      </c>
      <c r="L1666" t="s">
        <v>2719</v>
      </c>
      <c r="M1666" t="s">
        <v>36</v>
      </c>
      <c r="N1666" s="8">
        <v>45783</v>
      </c>
      <c r="O1666" s="8">
        <v>45828</v>
      </c>
      <c r="P1666" s="8">
        <v>45828</v>
      </c>
      <c r="Q1666" t="s">
        <v>64</v>
      </c>
      <c r="R1666" t="s">
        <v>3178</v>
      </c>
      <c r="S1666" t="s">
        <v>3179</v>
      </c>
      <c r="T1666" t="s">
        <v>3180</v>
      </c>
      <c r="W1666" t="s">
        <v>3181</v>
      </c>
      <c r="Y1666" t="s">
        <v>57</v>
      </c>
      <c r="Z1666" t="s">
        <v>57</v>
      </c>
      <c r="AC1666" t="s">
        <v>64</v>
      </c>
      <c r="AD1666" t="s">
        <v>42</v>
      </c>
    </row>
    <row r="1667" spans="3:30" x14ac:dyDescent="0.25">
      <c r="C1667" s="32" t="s">
        <v>43</v>
      </c>
      <c r="D1667" s="32" t="s">
        <v>29</v>
      </c>
      <c r="E1667" s="32" t="s">
        <v>2789</v>
      </c>
      <c r="F1667">
        <v>200</v>
      </c>
      <c r="G1667" t="s">
        <v>3175</v>
      </c>
      <c r="H1667" t="s">
        <v>3176</v>
      </c>
      <c r="I1667" t="s">
        <v>3182</v>
      </c>
      <c r="K1667" t="s">
        <v>216</v>
      </c>
      <c r="L1667" t="s">
        <v>2719</v>
      </c>
      <c r="M1667" t="s">
        <v>36</v>
      </c>
      <c r="N1667" s="8">
        <v>45783</v>
      </c>
      <c r="O1667" s="8">
        <v>45828</v>
      </c>
      <c r="P1667" s="8">
        <v>45828</v>
      </c>
      <c r="Q1667" t="s">
        <v>47</v>
      </c>
      <c r="R1667" t="s">
        <v>341</v>
      </c>
      <c r="W1667" t="s">
        <v>87</v>
      </c>
      <c r="Y1667" t="s">
        <v>57</v>
      </c>
      <c r="Z1667" t="s">
        <v>57</v>
      </c>
      <c r="AC1667" t="s">
        <v>41</v>
      </c>
      <c r="AD1667" t="s">
        <v>42</v>
      </c>
    </row>
    <row r="1668" spans="3:30" x14ac:dyDescent="0.25">
      <c r="C1668" s="32" t="s">
        <v>43</v>
      </c>
      <c r="D1668" s="32" t="s">
        <v>29</v>
      </c>
      <c r="E1668" s="32" t="s">
        <v>2789</v>
      </c>
      <c r="F1668">
        <v>200</v>
      </c>
      <c r="G1668" t="s">
        <v>3175</v>
      </c>
      <c r="H1668" t="s">
        <v>3176</v>
      </c>
      <c r="I1668" t="s">
        <v>3183</v>
      </c>
      <c r="K1668" t="s">
        <v>216</v>
      </c>
      <c r="L1668" t="s">
        <v>2719</v>
      </c>
      <c r="M1668" t="s">
        <v>36</v>
      </c>
      <c r="N1668" s="8">
        <v>45783</v>
      </c>
      <c r="O1668" s="8">
        <v>45828</v>
      </c>
      <c r="P1668" s="8">
        <v>45828</v>
      </c>
      <c r="Q1668" t="s">
        <v>37</v>
      </c>
      <c r="Y1668" t="s">
        <v>57</v>
      </c>
      <c r="Z1668" t="s">
        <v>57</v>
      </c>
      <c r="AC1668" t="s">
        <v>41</v>
      </c>
      <c r="AD1668" t="s">
        <v>42</v>
      </c>
    </row>
    <row r="1669" spans="3:30" x14ac:dyDescent="0.25">
      <c r="C1669" s="32" t="s">
        <v>104</v>
      </c>
      <c r="D1669" s="32" t="s">
        <v>105</v>
      </c>
      <c r="F1669">
        <v>995</v>
      </c>
      <c r="G1669" t="s">
        <v>3184</v>
      </c>
      <c r="H1669" t="s">
        <v>3185</v>
      </c>
      <c r="I1669" t="s">
        <v>3186</v>
      </c>
      <c r="K1669" t="s">
        <v>285</v>
      </c>
      <c r="L1669" t="s">
        <v>2719</v>
      </c>
      <c r="M1669" t="s">
        <v>36</v>
      </c>
      <c r="N1669" s="8">
        <v>45770</v>
      </c>
      <c r="O1669" s="8">
        <v>45835</v>
      </c>
      <c r="P1669" s="8">
        <v>45835</v>
      </c>
      <c r="Q1669" t="s">
        <v>37</v>
      </c>
      <c r="R1669" t="s">
        <v>1007</v>
      </c>
      <c r="S1669" t="s">
        <v>3187</v>
      </c>
      <c r="T1669" t="s">
        <v>3187</v>
      </c>
      <c r="U1669" t="s">
        <v>57</v>
      </c>
      <c r="W1669" t="s">
        <v>87</v>
      </c>
      <c r="Y1669" t="s">
        <v>111</v>
      </c>
      <c r="Z1669" t="s">
        <v>111</v>
      </c>
      <c r="AC1669" t="s">
        <v>41</v>
      </c>
      <c r="AD1669" t="s">
        <v>42</v>
      </c>
    </row>
    <row r="1670" spans="3:30" x14ac:dyDescent="0.25">
      <c r="C1670" s="32" t="s">
        <v>104</v>
      </c>
      <c r="D1670" s="32" t="s">
        <v>105</v>
      </c>
      <c r="E1670" s="32" t="s">
        <v>50</v>
      </c>
      <c r="F1670">
        <v>597.5</v>
      </c>
      <c r="G1670" t="s">
        <v>3188</v>
      </c>
      <c r="H1670" t="s">
        <v>3189</v>
      </c>
      <c r="I1670" t="s">
        <v>3190</v>
      </c>
      <c r="K1670" t="s">
        <v>54</v>
      </c>
      <c r="L1670" t="s">
        <v>2719</v>
      </c>
      <c r="M1670" t="s">
        <v>36</v>
      </c>
      <c r="N1670" s="8">
        <v>45721</v>
      </c>
      <c r="O1670" s="8">
        <v>45804</v>
      </c>
      <c r="P1670" s="8">
        <v>45804</v>
      </c>
      <c r="Q1670" t="s">
        <v>47</v>
      </c>
      <c r="R1670" t="s">
        <v>719</v>
      </c>
      <c r="X1670" t="s">
        <v>520</v>
      </c>
      <c r="Y1670" t="s">
        <v>370</v>
      </c>
      <c r="Z1670" t="s">
        <v>370</v>
      </c>
      <c r="AC1670" t="s">
        <v>41</v>
      </c>
      <c r="AD1670" t="s">
        <v>42</v>
      </c>
    </row>
    <row r="1671" spans="3:30" x14ac:dyDescent="0.25">
      <c r="C1671" s="32" t="s">
        <v>104</v>
      </c>
      <c r="D1671" s="32" t="s">
        <v>105</v>
      </c>
      <c r="E1671" s="32" t="s">
        <v>3191</v>
      </c>
      <c r="F1671">
        <v>597.5</v>
      </c>
      <c r="G1671" t="s">
        <v>3188</v>
      </c>
      <c r="H1671" t="s">
        <v>3189</v>
      </c>
      <c r="I1671" t="s">
        <v>3192</v>
      </c>
      <c r="K1671" t="s">
        <v>54</v>
      </c>
      <c r="L1671" t="s">
        <v>2719</v>
      </c>
      <c r="M1671" t="s">
        <v>36</v>
      </c>
      <c r="N1671" s="8">
        <v>45721</v>
      </c>
      <c r="O1671" s="8">
        <v>45804</v>
      </c>
      <c r="P1671" s="8">
        <v>45804</v>
      </c>
      <c r="Q1671" t="s">
        <v>47</v>
      </c>
      <c r="R1671" t="s">
        <v>719</v>
      </c>
      <c r="X1671" t="s">
        <v>520</v>
      </c>
      <c r="Y1671" t="s">
        <v>370</v>
      </c>
      <c r="Z1671" t="s">
        <v>370</v>
      </c>
      <c r="AC1671" t="s">
        <v>41</v>
      </c>
      <c r="AD1671" t="s">
        <v>42</v>
      </c>
    </row>
    <row r="1672" spans="3:30" x14ac:dyDescent="0.25">
      <c r="C1672" s="32" t="s">
        <v>198</v>
      </c>
      <c r="D1672" s="32" t="s">
        <v>1169</v>
      </c>
      <c r="E1672" s="32" t="s">
        <v>2624</v>
      </c>
      <c r="F1672">
        <v>-4.2000000000000171</v>
      </c>
      <c r="G1672" t="s">
        <v>3193</v>
      </c>
      <c r="H1672" t="s">
        <v>3194</v>
      </c>
      <c r="I1672" t="s">
        <v>3195</v>
      </c>
      <c r="K1672" t="s">
        <v>427</v>
      </c>
      <c r="L1672" t="s">
        <v>2719</v>
      </c>
      <c r="M1672" t="s">
        <v>36</v>
      </c>
      <c r="N1672" s="8">
        <v>45629</v>
      </c>
      <c r="O1672" s="8"/>
      <c r="P1672" s="8"/>
      <c r="Q1672" t="s">
        <v>64</v>
      </c>
      <c r="R1672" t="s">
        <v>3196</v>
      </c>
      <c r="S1672" t="s">
        <v>3197</v>
      </c>
      <c r="T1672" t="s">
        <v>3197</v>
      </c>
      <c r="AC1672" t="s">
        <v>64</v>
      </c>
      <c r="AD1672" t="s">
        <v>42</v>
      </c>
    </row>
    <row r="1673" spans="3:30" x14ac:dyDescent="0.25">
      <c r="C1673" s="32" t="s">
        <v>28</v>
      </c>
      <c r="D1673" s="32" t="s">
        <v>79</v>
      </c>
      <c r="E1673" s="32" t="s">
        <v>50</v>
      </c>
      <c r="F1673">
        <v>597.5</v>
      </c>
      <c r="G1673" t="s">
        <v>3198</v>
      </c>
      <c r="H1673" t="s">
        <v>3199</v>
      </c>
      <c r="I1673" t="s">
        <v>3200</v>
      </c>
      <c r="K1673" t="s">
        <v>54</v>
      </c>
      <c r="L1673" t="s">
        <v>2719</v>
      </c>
      <c r="M1673" t="s">
        <v>36</v>
      </c>
      <c r="N1673" s="8">
        <v>45791</v>
      </c>
      <c r="O1673" s="8"/>
      <c r="P1673" s="8"/>
      <c r="Q1673" t="s">
        <v>47</v>
      </c>
      <c r="R1673" t="s">
        <v>260</v>
      </c>
      <c r="AC1673" t="s">
        <v>41</v>
      </c>
      <c r="AD1673" t="s">
        <v>42</v>
      </c>
    </row>
    <row r="1674" spans="3:30" x14ac:dyDescent="0.25">
      <c r="C1674" s="32" t="s">
        <v>28</v>
      </c>
      <c r="D1674" s="32" t="s">
        <v>79</v>
      </c>
      <c r="E1674" s="32" t="s">
        <v>3201</v>
      </c>
      <c r="F1674">
        <v>597.5</v>
      </c>
      <c r="G1674" t="s">
        <v>3198</v>
      </c>
      <c r="H1674" t="s">
        <v>3199</v>
      </c>
      <c r="I1674" t="s">
        <v>3202</v>
      </c>
      <c r="K1674" t="s">
        <v>54</v>
      </c>
      <c r="L1674" t="s">
        <v>2719</v>
      </c>
      <c r="M1674" t="s">
        <v>36</v>
      </c>
      <c r="N1674" s="8">
        <v>45791</v>
      </c>
      <c r="O1674" s="8"/>
      <c r="P1674" s="8"/>
      <c r="Q1674" t="s">
        <v>47</v>
      </c>
      <c r="R1674" t="s">
        <v>260</v>
      </c>
      <c r="AC1674" t="s">
        <v>41</v>
      </c>
      <c r="AD1674" t="s">
        <v>42</v>
      </c>
    </row>
    <row r="1675" spans="3:30" x14ac:dyDescent="0.25">
      <c r="C1675" s="32" t="s">
        <v>2733</v>
      </c>
      <c r="E1675" s="32" t="s">
        <v>3203</v>
      </c>
      <c r="F1675">
        <v>995</v>
      </c>
      <c r="G1675" t="s">
        <v>3204</v>
      </c>
      <c r="H1675" t="s">
        <v>3205</v>
      </c>
      <c r="I1675" t="s">
        <v>3206</v>
      </c>
      <c r="K1675" t="s">
        <v>2425</v>
      </c>
      <c r="L1675" t="s">
        <v>2719</v>
      </c>
      <c r="M1675" t="s">
        <v>77</v>
      </c>
      <c r="N1675" s="8">
        <v>44742</v>
      </c>
      <c r="O1675" s="8">
        <v>45107</v>
      </c>
      <c r="P1675" s="8"/>
      <c r="Q1675" t="s">
        <v>37</v>
      </c>
    </row>
    <row r="1676" spans="3:30" x14ac:dyDescent="0.25">
      <c r="E1676" s="32" t="s">
        <v>2672</v>
      </c>
      <c r="F1676">
        <v>2200</v>
      </c>
      <c r="G1676" t="s">
        <v>3207</v>
      </c>
      <c r="H1676" t="s">
        <v>3208</v>
      </c>
      <c r="I1676" t="s">
        <v>3209</v>
      </c>
      <c r="K1676" t="s">
        <v>84</v>
      </c>
      <c r="L1676" t="s">
        <v>2719</v>
      </c>
      <c r="M1676" t="s">
        <v>36</v>
      </c>
      <c r="N1676" s="8">
        <v>45674</v>
      </c>
      <c r="O1676" s="8">
        <v>45839</v>
      </c>
      <c r="P1676" s="8">
        <v>45839</v>
      </c>
      <c r="Q1676" t="s">
        <v>47</v>
      </c>
      <c r="U1676" t="s">
        <v>664</v>
      </c>
      <c r="W1676" t="s">
        <v>664</v>
      </c>
      <c r="Y1676" t="s">
        <v>568</v>
      </c>
      <c r="Z1676" t="s">
        <v>568</v>
      </c>
      <c r="AC1676" t="s">
        <v>41</v>
      </c>
      <c r="AD1676" t="s">
        <v>42</v>
      </c>
    </row>
    <row r="1677" spans="3:30" x14ac:dyDescent="0.25">
      <c r="E1677" s="32" t="s">
        <v>2672</v>
      </c>
      <c r="F1677">
        <v>2100</v>
      </c>
      <c r="G1677" t="s">
        <v>3207</v>
      </c>
      <c r="H1677" t="s">
        <v>3210</v>
      </c>
      <c r="I1677" t="s">
        <v>3211</v>
      </c>
      <c r="K1677" t="s">
        <v>84</v>
      </c>
      <c r="L1677" t="s">
        <v>2719</v>
      </c>
      <c r="M1677" t="s">
        <v>36</v>
      </c>
      <c r="N1677" s="8">
        <v>45693</v>
      </c>
      <c r="O1677" s="8">
        <v>45839</v>
      </c>
      <c r="P1677" s="8">
        <v>45839</v>
      </c>
      <c r="Q1677" t="s">
        <v>47</v>
      </c>
      <c r="U1677" t="s">
        <v>664</v>
      </c>
      <c r="Y1677" t="s">
        <v>568</v>
      </c>
      <c r="Z1677" t="s">
        <v>568</v>
      </c>
      <c r="AC1677" t="s">
        <v>41</v>
      </c>
      <c r="AD1677" t="s">
        <v>42</v>
      </c>
    </row>
    <row r="1678" spans="3:30" x14ac:dyDescent="0.25">
      <c r="E1678" s="32" t="s">
        <v>2672</v>
      </c>
      <c r="F1678">
        <v>2100</v>
      </c>
      <c r="G1678" t="s">
        <v>3207</v>
      </c>
      <c r="H1678" t="s">
        <v>3212</v>
      </c>
      <c r="I1678" t="s">
        <v>3213</v>
      </c>
      <c r="K1678" t="s">
        <v>84</v>
      </c>
      <c r="L1678" t="s">
        <v>2719</v>
      </c>
      <c r="M1678" t="s">
        <v>36</v>
      </c>
      <c r="N1678" s="8">
        <v>45716</v>
      </c>
      <c r="O1678" s="8">
        <v>45839</v>
      </c>
      <c r="P1678" s="8">
        <v>45839</v>
      </c>
      <c r="Q1678" t="s">
        <v>37</v>
      </c>
      <c r="R1678" t="s">
        <v>767</v>
      </c>
      <c r="U1678" t="s">
        <v>260</v>
      </c>
      <c r="W1678" t="s">
        <v>1162</v>
      </c>
      <c r="Y1678" t="s">
        <v>568</v>
      </c>
      <c r="Z1678" t="s">
        <v>568</v>
      </c>
      <c r="AC1678" t="s">
        <v>41</v>
      </c>
      <c r="AD1678" t="s">
        <v>42</v>
      </c>
    </row>
    <row r="1679" spans="3:30" x14ac:dyDescent="0.25">
      <c r="C1679" s="32" t="s">
        <v>104</v>
      </c>
      <c r="D1679" s="32" t="s">
        <v>79</v>
      </c>
      <c r="E1679" s="32" t="s">
        <v>3214</v>
      </c>
      <c r="G1679" t="s">
        <v>3215</v>
      </c>
      <c r="H1679" t="s">
        <v>3216</v>
      </c>
      <c r="I1679" t="s">
        <v>3217</v>
      </c>
      <c r="K1679" t="s">
        <v>473</v>
      </c>
      <c r="L1679" t="s">
        <v>2719</v>
      </c>
      <c r="M1679" t="s">
        <v>36</v>
      </c>
      <c r="N1679" s="8">
        <v>45727</v>
      </c>
      <c r="O1679" s="8">
        <v>45821</v>
      </c>
      <c r="P1679" s="8">
        <v>45821</v>
      </c>
      <c r="Q1679" t="s">
        <v>64</v>
      </c>
      <c r="R1679" t="s">
        <v>1297</v>
      </c>
      <c r="W1679" t="s">
        <v>39</v>
      </c>
      <c r="X1679" t="s">
        <v>1648</v>
      </c>
      <c r="Y1679" t="s">
        <v>87</v>
      </c>
      <c r="Z1679" t="s">
        <v>87</v>
      </c>
      <c r="AC1679" t="s">
        <v>64</v>
      </c>
      <c r="AD1679" t="s">
        <v>42</v>
      </c>
    </row>
    <row r="1680" spans="3:30" x14ac:dyDescent="0.25">
      <c r="C1680" s="32" t="s">
        <v>104</v>
      </c>
      <c r="F1680">
        <v>475</v>
      </c>
      <c r="G1680" t="s">
        <v>3218</v>
      </c>
      <c r="H1680" t="s">
        <v>3219</v>
      </c>
      <c r="I1680" t="s">
        <v>3220</v>
      </c>
      <c r="K1680" t="s">
        <v>84</v>
      </c>
      <c r="L1680" t="s">
        <v>2719</v>
      </c>
      <c r="M1680" t="s">
        <v>36</v>
      </c>
      <c r="N1680" s="8">
        <v>45741</v>
      </c>
      <c r="O1680" s="8">
        <v>45821</v>
      </c>
      <c r="P1680" s="8">
        <v>45821</v>
      </c>
      <c r="Q1680" t="s">
        <v>37</v>
      </c>
      <c r="R1680" t="s">
        <v>1056</v>
      </c>
      <c r="S1680" t="s">
        <v>3221</v>
      </c>
      <c r="T1680" t="s">
        <v>3222</v>
      </c>
      <c r="U1680" t="s">
        <v>87</v>
      </c>
      <c r="W1680" t="s">
        <v>87</v>
      </c>
      <c r="Y1680" t="s">
        <v>87</v>
      </c>
      <c r="Z1680" t="s">
        <v>87</v>
      </c>
      <c r="AC1680" t="s">
        <v>41</v>
      </c>
      <c r="AD1680" t="s">
        <v>42</v>
      </c>
    </row>
    <row r="1681" spans="3:30" x14ac:dyDescent="0.25">
      <c r="C1681" s="32" t="s">
        <v>28</v>
      </c>
      <c r="D1681" s="32" t="s">
        <v>79</v>
      </c>
      <c r="E1681" s="32" t="s">
        <v>3223</v>
      </c>
      <c r="F1681">
        <v>845</v>
      </c>
      <c r="G1681" t="s">
        <v>3218</v>
      </c>
      <c r="H1681" t="s">
        <v>3224</v>
      </c>
      <c r="I1681" t="s">
        <v>3225</v>
      </c>
      <c r="K1681" t="s">
        <v>473</v>
      </c>
      <c r="L1681" t="s">
        <v>2719</v>
      </c>
      <c r="M1681" t="s">
        <v>36</v>
      </c>
      <c r="N1681" s="8">
        <v>45757</v>
      </c>
      <c r="O1681" s="8">
        <v>46022</v>
      </c>
      <c r="P1681" s="8">
        <v>46022</v>
      </c>
      <c r="Q1681" t="s">
        <v>47</v>
      </c>
      <c r="R1681" t="s">
        <v>1141</v>
      </c>
      <c r="T1681" t="s">
        <v>3226</v>
      </c>
      <c r="Y1681" t="s">
        <v>872</v>
      </c>
      <c r="Z1681" t="s">
        <v>872</v>
      </c>
      <c r="AC1681" t="s">
        <v>41</v>
      </c>
      <c r="AD1681" t="s">
        <v>42</v>
      </c>
    </row>
    <row r="1682" spans="3:30" x14ac:dyDescent="0.25">
      <c r="C1682" s="32" t="s">
        <v>28</v>
      </c>
      <c r="D1682" s="32" t="s">
        <v>232</v>
      </c>
      <c r="E1682" s="32" t="s">
        <v>3227</v>
      </c>
      <c r="F1682">
        <v>2500</v>
      </c>
      <c r="G1682" t="s">
        <v>3228</v>
      </c>
      <c r="H1682" t="s">
        <v>3229</v>
      </c>
      <c r="I1682" t="s">
        <v>3230</v>
      </c>
      <c r="K1682" t="s">
        <v>54</v>
      </c>
      <c r="L1682" t="s">
        <v>2719</v>
      </c>
      <c r="M1682" t="s">
        <v>36</v>
      </c>
      <c r="N1682" s="8">
        <v>45639</v>
      </c>
      <c r="O1682" s="8">
        <v>46022</v>
      </c>
      <c r="P1682" s="8">
        <v>46022</v>
      </c>
      <c r="Q1682" t="s">
        <v>47</v>
      </c>
      <c r="R1682" t="s">
        <v>538</v>
      </c>
      <c r="Y1682" t="s">
        <v>872</v>
      </c>
      <c r="Z1682" t="s">
        <v>872</v>
      </c>
      <c r="AC1682" t="s">
        <v>41</v>
      </c>
      <c r="AD1682" t="s">
        <v>42</v>
      </c>
    </row>
    <row r="1683" spans="3:30" x14ac:dyDescent="0.25">
      <c r="C1683" s="32" t="s">
        <v>104</v>
      </c>
      <c r="D1683" s="32" t="s">
        <v>105</v>
      </c>
      <c r="E1683" s="32" t="s">
        <v>50</v>
      </c>
      <c r="F1683">
        <v>597.5</v>
      </c>
      <c r="G1683" t="s">
        <v>3231</v>
      </c>
      <c r="H1683" t="s">
        <v>3232</v>
      </c>
      <c r="I1683" t="s">
        <v>3233</v>
      </c>
      <c r="K1683" t="s">
        <v>473</v>
      </c>
      <c r="L1683" t="s">
        <v>2719</v>
      </c>
      <c r="M1683" t="s">
        <v>36</v>
      </c>
      <c r="N1683" s="8">
        <v>45736</v>
      </c>
      <c r="O1683" s="8">
        <v>45842</v>
      </c>
      <c r="P1683" s="8">
        <v>45842</v>
      </c>
      <c r="Q1683" t="s">
        <v>37</v>
      </c>
      <c r="R1683" t="s">
        <v>1325</v>
      </c>
      <c r="S1683" t="s">
        <v>3234</v>
      </c>
      <c r="T1683" t="s">
        <v>3235</v>
      </c>
      <c r="U1683" t="s">
        <v>111</v>
      </c>
      <c r="W1683" t="s">
        <v>460</v>
      </c>
      <c r="X1683" t="s">
        <v>2200</v>
      </c>
      <c r="Y1683" t="s">
        <v>112</v>
      </c>
      <c r="Z1683" t="s">
        <v>112</v>
      </c>
      <c r="AC1683" t="s">
        <v>41</v>
      </c>
      <c r="AD1683" t="s">
        <v>42</v>
      </c>
    </row>
    <row r="1684" spans="3:30" x14ac:dyDescent="0.25">
      <c r="C1684" s="32" t="s">
        <v>104</v>
      </c>
      <c r="D1684" s="32" t="s">
        <v>105</v>
      </c>
      <c r="E1684" s="32" t="s">
        <v>50</v>
      </c>
      <c r="F1684">
        <v>597.5</v>
      </c>
      <c r="G1684" t="s">
        <v>3231</v>
      </c>
      <c r="H1684" t="s">
        <v>3232</v>
      </c>
      <c r="I1684" t="s">
        <v>3236</v>
      </c>
      <c r="K1684" t="s">
        <v>473</v>
      </c>
      <c r="L1684" t="s">
        <v>2719</v>
      </c>
      <c r="M1684" t="s">
        <v>36</v>
      </c>
      <c r="N1684" s="8">
        <v>45736</v>
      </c>
      <c r="O1684" s="8">
        <v>45842</v>
      </c>
      <c r="P1684" s="8">
        <v>45842</v>
      </c>
      <c r="Q1684" t="s">
        <v>47</v>
      </c>
      <c r="R1684" t="s">
        <v>1325</v>
      </c>
      <c r="U1684" t="s">
        <v>111</v>
      </c>
      <c r="W1684" t="s">
        <v>460</v>
      </c>
      <c r="X1684" t="s">
        <v>2200</v>
      </c>
      <c r="Y1684" t="s">
        <v>112</v>
      </c>
      <c r="Z1684" t="s">
        <v>112</v>
      </c>
      <c r="AC1684" t="s">
        <v>41</v>
      </c>
      <c r="AD1684" t="s">
        <v>42</v>
      </c>
    </row>
    <row r="1685" spans="3:30" x14ac:dyDescent="0.25">
      <c r="C1685" s="32" t="s">
        <v>28</v>
      </c>
      <c r="D1685" s="32" t="s">
        <v>79</v>
      </c>
      <c r="E1685" s="32" t="s">
        <v>3237</v>
      </c>
      <c r="F1685">
        <v>1310</v>
      </c>
      <c r="G1685" t="s">
        <v>3238</v>
      </c>
      <c r="H1685" t="s">
        <v>3239</v>
      </c>
      <c r="I1685" t="s">
        <v>3240</v>
      </c>
      <c r="K1685" t="s">
        <v>473</v>
      </c>
      <c r="L1685" t="s">
        <v>2719</v>
      </c>
      <c r="M1685" t="s">
        <v>36</v>
      </c>
      <c r="N1685" s="8">
        <v>45744</v>
      </c>
      <c r="O1685" s="8">
        <v>45835</v>
      </c>
      <c r="P1685" s="8">
        <v>45835</v>
      </c>
      <c r="Q1685" t="s">
        <v>47</v>
      </c>
      <c r="R1685" t="s">
        <v>2200</v>
      </c>
      <c r="U1685" t="s">
        <v>57</v>
      </c>
      <c r="W1685" t="s">
        <v>1944</v>
      </c>
      <c r="X1685" t="s">
        <v>307</v>
      </c>
      <c r="Y1685" t="s">
        <v>111</v>
      </c>
      <c r="Z1685" t="s">
        <v>111</v>
      </c>
      <c r="AC1685" t="s">
        <v>41</v>
      </c>
      <c r="AD1685" t="s">
        <v>42</v>
      </c>
    </row>
    <row r="1686" spans="3:30" x14ac:dyDescent="0.25">
      <c r="C1686" s="32" t="s">
        <v>198</v>
      </c>
      <c r="D1686" s="32" t="s">
        <v>49</v>
      </c>
      <c r="F1686">
        <v>1555</v>
      </c>
      <c r="G1686" t="s">
        <v>3241</v>
      </c>
      <c r="H1686" t="s">
        <v>3242</v>
      </c>
      <c r="I1686" t="s">
        <v>3243</v>
      </c>
      <c r="K1686" t="s">
        <v>54</v>
      </c>
      <c r="L1686" t="s">
        <v>2719</v>
      </c>
      <c r="M1686" t="s">
        <v>36</v>
      </c>
      <c r="N1686" s="8">
        <v>45796</v>
      </c>
      <c r="O1686" s="8"/>
      <c r="P1686" s="8"/>
      <c r="Q1686" t="s">
        <v>37</v>
      </c>
      <c r="AC1686" t="s">
        <v>41</v>
      </c>
      <c r="AD1686" t="s">
        <v>42</v>
      </c>
    </row>
    <row r="1687" spans="3:30" x14ac:dyDescent="0.25">
      <c r="C1687" s="32" t="s">
        <v>28</v>
      </c>
      <c r="D1687" s="32" t="s">
        <v>29</v>
      </c>
      <c r="E1687" s="32" t="s">
        <v>3244</v>
      </c>
      <c r="F1687">
        <v>597.5</v>
      </c>
      <c r="G1687" t="s">
        <v>3245</v>
      </c>
      <c r="H1687" t="s">
        <v>3246</v>
      </c>
      <c r="I1687" t="s">
        <v>3247</v>
      </c>
      <c r="K1687" t="s">
        <v>473</v>
      </c>
      <c r="L1687" t="s">
        <v>2719</v>
      </c>
      <c r="M1687" t="s">
        <v>36</v>
      </c>
      <c r="N1687" s="8">
        <v>45736</v>
      </c>
      <c r="O1687" s="8">
        <v>46022</v>
      </c>
      <c r="P1687" s="8">
        <v>46022</v>
      </c>
      <c r="Q1687" t="s">
        <v>37</v>
      </c>
      <c r="R1687" t="s">
        <v>1325</v>
      </c>
      <c r="W1687" t="s">
        <v>460</v>
      </c>
      <c r="X1687" t="s">
        <v>1056</v>
      </c>
      <c r="Y1687" t="s">
        <v>872</v>
      </c>
      <c r="Z1687" t="s">
        <v>872</v>
      </c>
      <c r="AC1687" t="s">
        <v>41</v>
      </c>
      <c r="AD1687" t="s">
        <v>42</v>
      </c>
    </row>
    <row r="1688" spans="3:30" x14ac:dyDescent="0.25">
      <c r="C1688" s="32" t="s">
        <v>755</v>
      </c>
      <c r="D1688" s="32" t="s">
        <v>29</v>
      </c>
      <c r="E1688" s="32" t="s">
        <v>3248</v>
      </c>
      <c r="F1688">
        <v>597.5</v>
      </c>
      <c r="G1688" t="s">
        <v>3245</v>
      </c>
      <c r="H1688" t="s">
        <v>3246</v>
      </c>
      <c r="I1688" t="s">
        <v>3249</v>
      </c>
      <c r="K1688" t="s">
        <v>473</v>
      </c>
      <c r="L1688" t="s">
        <v>2719</v>
      </c>
      <c r="M1688" t="s">
        <v>36</v>
      </c>
      <c r="N1688" s="8">
        <v>45736</v>
      </c>
      <c r="O1688" s="8">
        <v>46022</v>
      </c>
      <c r="P1688" s="8">
        <v>46022</v>
      </c>
      <c r="Q1688" t="s">
        <v>47</v>
      </c>
      <c r="R1688" t="s">
        <v>1325</v>
      </c>
      <c r="W1688" t="s">
        <v>460</v>
      </c>
      <c r="X1688" t="s">
        <v>1056</v>
      </c>
      <c r="Y1688" t="s">
        <v>872</v>
      </c>
      <c r="Z1688" t="s">
        <v>872</v>
      </c>
      <c r="AB1688" t="s">
        <v>3250</v>
      </c>
      <c r="AC1688" t="s">
        <v>41</v>
      </c>
      <c r="AD1688" t="s">
        <v>42</v>
      </c>
    </row>
    <row r="1689" spans="3:30" x14ac:dyDescent="0.25">
      <c r="C1689" s="32" t="s">
        <v>28</v>
      </c>
      <c r="D1689" s="32" t="s">
        <v>79</v>
      </c>
      <c r="E1689" s="32" t="s">
        <v>50</v>
      </c>
      <c r="F1689">
        <v>1895</v>
      </c>
      <c r="G1689" t="s">
        <v>3251</v>
      </c>
      <c r="H1689" t="s">
        <v>3252</v>
      </c>
      <c r="I1689" t="s">
        <v>3253</v>
      </c>
      <c r="K1689" t="s">
        <v>54</v>
      </c>
      <c r="L1689" t="s">
        <v>2719</v>
      </c>
      <c r="M1689" t="s">
        <v>36</v>
      </c>
      <c r="N1689" s="8">
        <v>45770</v>
      </c>
      <c r="O1689" s="8">
        <v>45847</v>
      </c>
      <c r="P1689" s="8">
        <v>45847</v>
      </c>
      <c r="Q1689" t="s">
        <v>47</v>
      </c>
      <c r="R1689" t="s">
        <v>505</v>
      </c>
      <c r="U1689" t="s">
        <v>112</v>
      </c>
      <c r="X1689" t="s">
        <v>474</v>
      </c>
      <c r="Y1689" t="s">
        <v>2432</v>
      </c>
      <c r="Z1689" t="s">
        <v>2432</v>
      </c>
      <c r="AC1689" t="s">
        <v>41</v>
      </c>
      <c r="AD1689" t="s">
        <v>42</v>
      </c>
    </row>
    <row r="1690" spans="3:30" x14ac:dyDescent="0.25">
      <c r="C1690" s="32" t="s">
        <v>795</v>
      </c>
      <c r="D1690" s="32" t="s">
        <v>105</v>
      </c>
      <c r="E1690" s="32" t="s">
        <v>3254</v>
      </c>
      <c r="F1690">
        <v>2255</v>
      </c>
      <c r="G1690" t="s">
        <v>3255</v>
      </c>
      <c r="H1690" t="s">
        <v>3256</v>
      </c>
      <c r="I1690" t="s">
        <v>3257</v>
      </c>
      <c r="K1690" t="s">
        <v>473</v>
      </c>
      <c r="L1690" t="s">
        <v>2719</v>
      </c>
      <c r="M1690" t="s">
        <v>36</v>
      </c>
      <c r="N1690" s="8">
        <v>45772</v>
      </c>
      <c r="O1690" s="8">
        <v>45856</v>
      </c>
      <c r="P1690" s="8">
        <v>45856</v>
      </c>
      <c r="Q1690" t="s">
        <v>47</v>
      </c>
      <c r="R1690" t="s">
        <v>307</v>
      </c>
      <c r="U1690" t="s">
        <v>255</v>
      </c>
      <c r="W1690" t="s">
        <v>476</v>
      </c>
      <c r="X1690" t="s">
        <v>260</v>
      </c>
      <c r="Y1690" t="s">
        <v>476</v>
      </c>
      <c r="Z1690" t="s">
        <v>476</v>
      </c>
      <c r="AC1690" t="s">
        <v>41</v>
      </c>
      <c r="AD1690" t="s">
        <v>42</v>
      </c>
    </row>
    <row r="1691" spans="3:30" x14ac:dyDescent="0.25">
      <c r="C1691" s="32" t="s">
        <v>104</v>
      </c>
      <c r="D1691" s="32" t="s">
        <v>79</v>
      </c>
      <c r="E1691" s="32" t="s">
        <v>50</v>
      </c>
      <c r="F1691">
        <v>1495</v>
      </c>
      <c r="G1691" t="s">
        <v>3258</v>
      </c>
      <c r="H1691" t="s">
        <v>3259</v>
      </c>
      <c r="I1691" t="s">
        <v>3260</v>
      </c>
      <c r="K1691" t="s">
        <v>473</v>
      </c>
      <c r="L1691" t="s">
        <v>2719</v>
      </c>
      <c r="M1691" t="s">
        <v>36</v>
      </c>
      <c r="N1691" s="8">
        <v>45699</v>
      </c>
      <c r="O1691" s="8">
        <v>45828</v>
      </c>
      <c r="P1691" s="8">
        <v>45828</v>
      </c>
      <c r="Q1691" t="s">
        <v>47</v>
      </c>
      <c r="R1691" t="s">
        <v>1935</v>
      </c>
      <c r="U1691" t="s">
        <v>87</v>
      </c>
      <c r="W1691" t="s">
        <v>313</v>
      </c>
      <c r="X1691" t="s">
        <v>2024</v>
      </c>
      <c r="Y1691" t="s">
        <v>57</v>
      </c>
      <c r="Z1691" t="s">
        <v>57</v>
      </c>
      <c r="AC1691" t="s">
        <v>41</v>
      </c>
      <c r="AD1691" t="s">
        <v>42</v>
      </c>
    </row>
    <row r="1692" spans="3:30" x14ac:dyDescent="0.25">
      <c r="C1692" s="32" t="s">
        <v>28</v>
      </c>
      <c r="D1692" s="32" t="s">
        <v>79</v>
      </c>
      <c r="E1692" s="32" t="s">
        <v>3261</v>
      </c>
      <c r="F1692">
        <v>1300</v>
      </c>
      <c r="G1692" t="s">
        <v>3262</v>
      </c>
      <c r="H1692" t="s">
        <v>3263</v>
      </c>
      <c r="I1692" t="s">
        <v>3264</v>
      </c>
      <c r="K1692" t="s">
        <v>84</v>
      </c>
      <c r="L1692" t="s">
        <v>2719</v>
      </c>
      <c r="M1692" t="s">
        <v>36</v>
      </c>
      <c r="N1692" s="8">
        <v>45642</v>
      </c>
      <c r="O1692" s="8">
        <v>45849</v>
      </c>
      <c r="P1692" s="8">
        <v>45849</v>
      </c>
      <c r="Q1692" t="s">
        <v>47</v>
      </c>
      <c r="R1692" t="s">
        <v>1335</v>
      </c>
      <c r="U1692" t="s">
        <v>255</v>
      </c>
      <c r="W1692" t="s">
        <v>1007</v>
      </c>
      <c r="X1692" t="s">
        <v>3265</v>
      </c>
      <c r="Y1692" t="s">
        <v>255</v>
      </c>
      <c r="Z1692" t="s">
        <v>255</v>
      </c>
      <c r="AC1692" t="s">
        <v>41</v>
      </c>
      <c r="AD1692" t="s">
        <v>42</v>
      </c>
    </row>
    <row r="1693" spans="3:30" x14ac:dyDescent="0.25">
      <c r="C1693" s="32" t="s">
        <v>104</v>
      </c>
      <c r="D1693" s="32" t="s">
        <v>79</v>
      </c>
      <c r="E1693" s="32" t="s">
        <v>3266</v>
      </c>
      <c r="F1693">
        <v>1300</v>
      </c>
      <c r="G1693" t="s">
        <v>3262</v>
      </c>
      <c r="H1693" t="s">
        <v>3263</v>
      </c>
      <c r="I1693" t="s">
        <v>3267</v>
      </c>
      <c r="K1693" t="s">
        <v>84</v>
      </c>
      <c r="L1693" t="s">
        <v>2719</v>
      </c>
      <c r="M1693" t="s">
        <v>36</v>
      </c>
      <c r="N1693" s="8">
        <v>45642</v>
      </c>
      <c r="O1693" s="8">
        <v>45837</v>
      </c>
      <c r="P1693" s="8">
        <v>45837</v>
      </c>
      <c r="Q1693" t="s">
        <v>47</v>
      </c>
      <c r="R1693" t="s">
        <v>1335</v>
      </c>
      <c r="U1693" t="s">
        <v>3268</v>
      </c>
      <c r="W1693" t="s">
        <v>254</v>
      </c>
      <c r="X1693" t="s">
        <v>1421</v>
      </c>
      <c r="Y1693" t="s">
        <v>91</v>
      </c>
      <c r="Z1693" t="s">
        <v>91</v>
      </c>
      <c r="AC1693" t="s">
        <v>41</v>
      </c>
      <c r="AD1693" t="s">
        <v>42</v>
      </c>
    </row>
    <row r="1694" spans="3:30" x14ac:dyDescent="0.25">
      <c r="E1694" s="32" t="s">
        <v>2672</v>
      </c>
      <c r="F1694">
        <v>0</v>
      </c>
      <c r="G1694" t="s">
        <v>3269</v>
      </c>
      <c r="H1694" t="s">
        <v>3270</v>
      </c>
      <c r="I1694" t="s">
        <v>3271</v>
      </c>
      <c r="K1694" t="s">
        <v>84</v>
      </c>
      <c r="L1694" t="s">
        <v>2719</v>
      </c>
      <c r="M1694" t="s">
        <v>36</v>
      </c>
      <c r="N1694" s="8">
        <v>45733</v>
      </c>
      <c r="O1694" s="8"/>
      <c r="P1694" s="8"/>
      <c r="Q1694" t="s">
        <v>64</v>
      </c>
      <c r="R1694" t="s">
        <v>3272</v>
      </c>
      <c r="U1694" t="s">
        <v>1162</v>
      </c>
      <c r="AC1694" t="s">
        <v>64</v>
      </c>
      <c r="AD1694" t="s">
        <v>42</v>
      </c>
    </row>
    <row r="1695" spans="3:30" x14ac:dyDescent="0.25">
      <c r="E1695" s="32" t="s">
        <v>2672</v>
      </c>
      <c r="F1695">
        <v>0</v>
      </c>
      <c r="G1695" t="s">
        <v>3269</v>
      </c>
      <c r="H1695" t="s">
        <v>3270</v>
      </c>
      <c r="I1695" t="s">
        <v>3273</v>
      </c>
      <c r="K1695" t="s">
        <v>84</v>
      </c>
      <c r="L1695" t="s">
        <v>2719</v>
      </c>
      <c r="M1695" t="s">
        <v>36</v>
      </c>
      <c r="N1695" s="8">
        <v>45733</v>
      </c>
      <c r="O1695" s="8"/>
      <c r="P1695" s="8"/>
      <c r="Q1695" t="s">
        <v>64</v>
      </c>
      <c r="U1695" t="s">
        <v>58</v>
      </c>
      <c r="AC1695" t="s">
        <v>64</v>
      </c>
      <c r="AD1695" t="s">
        <v>42</v>
      </c>
    </row>
    <row r="1696" spans="3:30" x14ac:dyDescent="0.25">
      <c r="C1696" s="32" t="s">
        <v>28</v>
      </c>
      <c r="D1696" s="32" t="s">
        <v>79</v>
      </c>
      <c r="E1696" s="32" t="s">
        <v>3274</v>
      </c>
      <c r="F1696">
        <v>1100</v>
      </c>
      <c r="G1696" t="s">
        <v>3275</v>
      </c>
      <c r="H1696" t="s">
        <v>3276</v>
      </c>
      <c r="I1696" t="s">
        <v>3277</v>
      </c>
      <c r="K1696" t="s">
        <v>84</v>
      </c>
      <c r="L1696" t="s">
        <v>2719</v>
      </c>
      <c r="M1696" t="s">
        <v>36</v>
      </c>
      <c r="N1696" s="8">
        <v>45411</v>
      </c>
      <c r="O1696" s="8">
        <v>45845</v>
      </c>
      <c r="P1696" s="8">
        <v>45845</v>
      </c>
      <c r="Q1696" t="s">
        <v>47</v>
      </c>
      <c r="R1696" t="s">
        <v>2140</v>
      </c>
      <c r="U1696" t="s">
        <v>391</v>
      </c>
      <c r="W1696" t="s">
        <v>3278</v>
      </c>
      <c r="X1696" t="s">
        <v>3279</v>
      </c>
      <c r="Y1696" t="s">
        <v>196</v>
      </c>
      <c r="Z1696" t="s">
        <v>196</v>
      </c>
      <c r="AC1696" t="s">
        <v>41</v>
      </c>
      <c r="AD1696" t="s">
        <v>42</v>
      </c>
    </row>
    <row r="1697" spans="3:30" x14ac:dyDescent="0.25">
      <c r="E1697" s="32" t="s">
        <v>2672</v>
      </c>
      <c r="F1697">
        <v>0</v>
      </c>
      <c r="G1697" t="s">
        <v>3280</v>
      </c>
      <c r="H1697" t="s">
        <v>3281</v>
      </c>
      <c r="I1697" t="s">
        <v>3282</v>
      </c>
      <c r="K1697" t="s">
        <v>84</v>
      </c>
      <c r="L1697" t="s">
        <v>2719</v>
      </c>
      <c r="M1697" t="s">
        <v>36</v>
      </c>
      <c r="N1697" s="8">
        <v>45727</v>
      </c>
      <c r="O1697" s="8">
        <v>45842</v>
      </c>
      <c r="P1697" s="8">
        <v>45842</v>
      </c>
      <c r="Q1697" t="s">
        <v>47</v>
      </c>
      <c r="U1697" t="s">
        <v>111</v>
      </c>
      <c r="Y1697" t="s">
        <v>112</v>
      </c>
      <c r="Z1697" t="s">
        <v>112</v>
      </c>
      <c r="AC1697" t="s">
        <v>41</v>
      </c>
      <c r="AD1697" t="s">
        <v>42</v>
      </c>
    </row>
    <row r="1698" spans="3:30" x14ac:dyDescent="0.25">
      <c r="E1698" s="32" t="s">
        <v>2672</v>
      </c>
      <c r="F1698">
        <v>0</v>
      </c>
      <c r="G1698" t="s">
        <v>3280</v>
      </c>
      <c r="H1698" t="s">
        <v>3283</v>
      </c>
      <c r="I1698" t="s">
        <v>3284</v>
      </c>
      <c r="K1698" t="s">
        <v>84</v>
      </c>
      <c r="L1698" t="s">
        <v>2719</v>
      </c>
      <c r="M1698" t="s">
        <v>36</v>
      </c>
      <c r="N1698" s="8">
        <v>45756</v>
      </c>
      <c r="O1698" s="8"/>
      <c r="P1698" s="8"/>
      <c r="Q1698" t="s">
        <v>37</v>
      </c>
      <c r="AC1698" t="s">
        <v>41</v>
      </c>
      <c r="AD1698" t="s">
        <v>42</v>
      </c>
    </row>
    <row r="1699" spans="3:30" x14ac:dyDescent="0.25">
      <c r="E1699" s="32" t="s">
        <v>2672</v>
      </c>
      <c r="F1699">
        <v>0</v>
      </c>
      <c r="G1699" t="s">
        <v>3280</v>
      </c>
      <c r="H1699" t="s">
        <v>3283</v>
      </c>
      <c r="I1699" t="s">
        <v>3285</v>
      </c>
      <c r="K1699" t="s">
        <v>84</v>
      </c>
      <c r="L1699" t="s">
        <v>2719</v>
      </c>
      <c r="M1699" t="s">
        <v>36</v>
      </c>
      <c r="N1699" s="8">
        <v>45756</v>
      </c>
      <c r="O1699" s="8"/>
      <c r="P1699" s="8"/>
      <c r="Q1699" t="s">
        <v>37</v>
      </c>
      <c r="AC1699" t="s">
        <v>41</v>
      </c>
      <c r="AD1699" t="s">
        <v>42</v>
      </c>
    </row>
    <row r="1700" spans="3:30" x14ac:dyDescent="0.25">
      <c r="E1700" s="32" t="s">
        <v>2672</v>
      </c>
      <c r="F1700">
        <v>0</v>
      </c>
      <c r="G1700" t="s">
        <v>3280</v>
      </c>
      <c r="H1700" t="s">
        <v>3283</v>
      </c>
      <c r="I1700" t="s">
        <v>3286</v>
      </c>
      <c r="K1700" t="s">
        <v>84</v>
      </c>
      <c r="L1700" t="s">
        <v>2719</v>
      </c>
      <c r="M1700" t="s">
        <v>36</v>
      </c>
      <c r="N1700" s="8">
        <v>45756</v>
      </c>
      <c r="O1700" s="8"/>
      <c r="P1700" s="8"/>
      <c r="Q1700" t="s">
        <v>37</v>
      </c>
      <c r="AC1700" t="s">
        <v>41</v>
      </c>
      <c r="AD1700" t="s">
        <v>42</v>
      </c>
    </row>
    <row r="1701" spans="3:30" x14ac:dyDescent="0.25">
      <c r="E1701" s="32" t="s">
        <v>2672</v>
      </c>
      <c r="F1701">
        <v>0</v>
      </c>
      <c r="G1701" t="s">
        <v>3280</v>
      </c>
      <c r="H1701" t="s">
        <v>3283</v>
      </c>
      <c r="I1701" t="s">
        <v>3287</v>
      </c>
      <c r="K1701" t="s">
        <v>84</v>
      </c>
      <c r="L1701" t="s">
        <v>2719</v>
      </c>
      <c r="M1701" t="s">
        <v>36</v>
      </c>
      <c r="N1701" s="8">
        <v>45756</v>
      </c>
      <c r="O1701" s="8">
        <v>45839</v>
      </c>
      <c r="P1701" s="8">
        <v>45839</v>
      </c>
      <c r="Q1701" t="s">
        <v>47</v>
      </c>
      <c r="U1701" t="s">
        <v>664</v>
      </c>
      <c r="Y1701" t="s">
        <v>568</v>
      </c>
      <c r="Z1701" t="s">
        <v>568</v>
      </c>
      <c r="AC1701" t="s">
        <v>41</v>
      </c>
      <c r="AD1701" t="s">
        <v>42</v>
      </c>
    </row>
    <row r="1702" spans="3:30" x14ac:dyDescent="0.25">
      <c r="E1702" s="32" t="s">
        <v>2672</v>
      </c>
      <c r="F1702">
        <v>0</v>
      </c>
      <c r="G1702" t="s">
        <v>3280</v>
      </c>
      <c r="H1702" t="s">
        <v>3283</v>
      </c>
      <c r="I1702" t="s">
        <v>3288</v>
      </c>
      <c r="K1702" t="s">
        <v>84</v>
      </c>
      <c r="L1702" t="s">
        <v>2719</v>
      </c>
      <c r="M1702" t="s">
        <v>36</v>
      </c>
      <c r="N1702" s="8">
        <v>45756</v>
      </c>
      <c r="O1702" s="8"/>
      <c r="P1702" s="8"/>
      <c r="Q1702" t="s">
        <v>37</v>
      </c>
      <c r="AC1702" t="s">
        <v>41</v>
      </c>
      <c r="AD1702" t="s">
        <v>42</v>
      </c>
    </row>
    <row r="1703" spans="3:30" x14ac:dyDescent="0.25">
      <c r="E1703" s="32" t="s">
        <v>2672</v>
      </c>
      <c r="F1703">
        <v>0</v>
      </c>
      <c r="G1703" t="s">
        <v>3280</v>
      </c>
      <c r="H1703" t="s">
        <v>3283</v>
      </c>
      <c r="I1703" t="s">
        <v>3289</v>
      </c>
      <c r="K1703" t="s">
        <v>84</v>
      </c>
      <c r="L1703" t="s">
        <v>2719</v>
      </c>
      <c r="M1703" t="s">
        <v>36</v>
      </c>
      <c r="N1703" s="8">
        <v>45756</v>
      </c>
      <c r="O1703" s="8"/>
      <c r="P1703" s="8"/>
      <c r="Q1703" t="s">
        <v>37</v>
      </c>
      <c r="AC1703" t="s">
        <v>41</v>
      </c>
      <c r="AD1703" t="s">
        <v>42</v>
      </c>
    </row>
    <row r="1704" spans="3:30" x14ac:dyDescent="0.25">
      <c r="E1704" s="32" t="s">
        <v>2672</v>
      </c>
      <c r="F1704">
        <v>0</v>
      </c>
      <c r="G1704" t="s">
        <v>3280</v>
      </c>
      <c r="H1704" t="s">
        <v>3283</v>
      </c>
      <c r="I1704" t="s">
        <v>3290</v>
      </c>
      <c r="K1704" t="s">
        <v>84</v>
      </c>
      <c r="L1704" t="s">
        <v>2719</v>
      </c>
      <c r="M1704" t="s">
        <v>36</v>
      </c>
      <c r="N1704" s="8">
        <v>45756</v>
      </c>
      <c r="O1704" s="8"/>
      <c r="P1704" s="8"/>
      <c r="Q1704" t="s">
        <v>37</v>
      </c>
      <c r="AC1704" t="s">
        <v>41</v>
      </c>
      <c r="AD1704" t="s">
        <v>42</v>
      </c>
    </row>
    <row r="1705" spans="3:30" x14ac:dyDescent="0.25">
      <c r="E1705" s="32" t="s">
        <v>2672</v>
      </c>
      <c r="F1705">
        <v>0</v>
      </c>
      <c r="G1705" t="s">
        <v>3280</v>
      </c>
      <c r="H1705" t="s">
        <v>3283</v>
      </c>
      <c r="I1705" t="s">
        <v>3291</v>
      </c>
      <c r="K1705" t="s">
        <v>84</v>
      </c>
      <c r="L1705" t="s">
        <v>2719</v>
      </c>
      <c r="M1705" t="s">
        <v>36</v>
      </c>
      <c r="N1705" s="8">
        <v>45756</v>
      </c>
      <c r="O1705" s="8">
        <v>45839</v>
      </c>
      <c r="P1705" s="8">
        <v>45839</v>
      </c>
      <c r="Q1705" t="s">
        <v>47</v>
      </c>
      <c r="U1705" t="s">
        <v>585</v>
      </c>
      <c r="Y1705" t="s">
        <v>568</v>
      </c>
      <c r="Z1705" t="s">
        <v>568</v>
      </c>
      <c r="AC1705" t="s">
        <v>41</v>
      </c>
      <c r="AD1705" t="s">
        <v>42</v>
      </c>
    </row>
    <row r="1706" spans="3:30" x14ac:dyDescent="0.25">
      <c r="E1706" s="32" t="s">
        <v>2672</v>
      </c>
      <c r="F1706">
        <v>0</v>
      </c>
      <c r="G1706" t="s">
        <v>3280</v>
      </c>
      <c r="H1706" t="s">
        <v>3292</v>
      </c>
      <c r="I1706" t="s">
        <v>3293</v>
      </c>
      <c r="K1706" t="s">
        <v>84</v>
      </c>
      <c r="L1706" t="s">
        <v>2719</v>
      </c>
      <c r="M1706" t="s">
        <v>36</v>
      </c>
      <c r="N1706" s="8">
        <v>45579</v>
      </c>
      <c r="O1706" s="8"/>
      <c r="P1706" s="8"/>
      <c r="Q1706" t="s">
        <v>47</v>
      </c>
      <c r="R1706" t="s">
        <v>3294</v>
      </c>
      <c r="U1706" t="s">
        <v>2321</v>
      </c>
      <c r="W1706" t="s">
        <v>3295</v>
      </c>
      <c r="AC1706" t="s">
        <v>41</v>
      </c>
      <c r="AD1706" t="s">
        <v>42</v>
      </c>
    </row>
    <row r="1707" spans="3:30" x14ac:dyDescent="0.25">
      <c r="E1707" s="32" t="s">
        <v>2672</v>
      </c>
      <c r="F1707">
        <v>0</v>
      </c>
      <c r="G1707" t="s">
        <v>3280</v>
      </c>
      <c r="H1707" t="s">
        <v>3296</v>
      </c>
      <c r="I1707" t="s">
        <v>3297</v>
      </c>
      <c r="K1707" t="s">
        <v>84</v>
      </c>
      <c r="L1707" t="s">
        <v>2719</v>
      </c>
      <c r="M1707" t="s">
        <v>36</v>
      </c>
      <c r="N1707" s="8">
        <v>45579</v>
      </c>
      <c r="O1707" s="8"/>
      <c r="P1707" s="8"/>
      <c r="Q1707" t="s">
        <v>47</v>
      </c>
      <c r="R1707" t="s">
        <v>3294</v>
      </c>
      <c r="U1707" t="s">
        <v>2321</v>
      </c>
      <c r="W1707" t="s">
        <v>3295</v>
      </c>
      <c r="AC1707" t="s">
        <v>41</v>
      </c>
      <c r="AD1707" t="s">
        <v>42</v>
      </c>
    </row>
    <row r="1708" spans="3:30" x14ac:dyDescent="0.25">
      <c r="C1708" s="32" t="s">
        <v>43</v>
      </c>
      <c r="D1708" s="32" t="s">
        <v>105</v>
      </c>
      <c r="E1708" s="32" t="s">
        <v>3298</v>
      </c>
      <c r="F1708">
        <v>995</v>
      </c>
      <c r="G1708" t="s">
        <v>3299</v>
      </c>
      <c r="H1708" t="s">
        <v>3300</v>
      </c>
      <c r="I1708" t="s">
        <v>3301</v>
      </c>
      <c r="K1708" t="s">
        <v>473</v>
      </c>
      <c r="L1708" t="s">
        <v>2719</v>
      </c>
      <c r="M1708" t="s">
        <v>36</v>
      </c>
      <c r="N1708" s="8">
        <v>45741</v>
      </c>
      <c r="O1708" s="8">
        <v>45870</v>
      </c>
      <c r="P1708" s="8">
        <v>45870</v>
      </c>
      <c r="Q1708" t="s">
        <v>37</v>
      </c>
      <c r="R1708" t="s">
        <v>1325</v>
      </c>
      <c r="S1708" t="s">
        <v>3302</v>
      </c>
      <c r="T1708" t="s">
        <v>3303</v>
      </c>
      <c r="U1708" t="s">
        <v>475</v>
      </c>
      <c r="W1708" t="s">
        <v>460</v>
      </c>
      <c r="Y1708" t="s">
        <v>477</v>
      </c>
      <c r="Z1708" t="s">
        <v>477</v>
      </c>
      <c r="AC1708" t="s">
        <v>41</v>
      </c>
      <c r="AD1708" t="s">
        <v>42</v>
      </c>
    </row>
    <row r="1709" spans="3:30" x14ac:dyDescent="0.25">
      <c r="C1709" s="32" t="s">
        <v>795</v>
      </c>
      <c r="D1709" s="32" t="s">
        <v>105</v>
      </c>
      <c r="E1709" s="32" t="s">
        <v>50</v>
      </c>
      <c r="F1709">
        <v>200</v>
      </c>
      <c r="G1709" t="s">
        <v>3299</v>
      </c>
      <c r="H1709" t="s">
        <v>3300</v>
      </c>
      <c r="I1709" t="s">
        <v>3304</v>
      </c>
      <c r="K1709" t="s">
        <v>473</v>
      </c>
      <c r="L1709" t="s">
        <v>2719</v>
      </c>
      <c r="M1709" t="s">
        <v>36</v>
      </c>
      <c r="N1709" s="8">
        <v>45741</v>
      </c>
      <c r="O1709" s="8">
        <v>45870</v>
      </c>
      <c r="P1709" s="8">
        <v>45870</v>
      </c>
      <c r="Q1709" t="s">
        <v>47</v>
      </c>
      <c r="R1709" t="s">
        <v>1325</v>
      </c>
      <c r="W1709" t="s">
        <v>460</v>
      </c>
      <c r="Y1709" t="s">
        <v>477</v>
      </c>
      <c r="Z1709" t="s">
        <v>477</v>
      </c>
      <c r="AC1709" t="s">
        <v>41</v>
      </c>
      <c r="AD1709" t="s">
        <v>42</v>
      </c>
    </row>
    <row r="1710" spans="3:30" x14ac:dyDescent="0.25">
      <c r="C1710" s="32" t="s">
        <v>795</v>
      </c>
      <c r="D1710" s="32" t="s">
        <v>105</v>
      </c>
      <c r="E1710" s="32" t="s">
        <v>50</v>
      </c>
      <c r="F1710">
        <v>200</v>
      </c>
      <c r="G1710" t="s">
        <v>3299</v>
      </c>
      <c r="H1710" t="s">
        <v>3300</v>
      </c>
      <c r="I1710" t="s">
        <v>3305</v>
      </c>
      <c r="K1710" t="s">
        <v>473</v>
      </c>
      <c r="L1710" t="s">
        <v>2719</v>
      </c>
      <c r="M1710" t="s">
        <v>36</v>
      </c>
      <c r="N1710" s="8">
        <v>45741</v>
      </c>
      <c r="O1710" s="8">
        <v>45870</v>
      </c>
      <c r="P1710" s="8">
        <v>45870</v>
      </c>
      <c r="Q1710" t="s">
        <v>37</v>
      </c>
      <c r="Y1710" t="s">
        <v>477</v>
      </c>
      <c r="Z1710" t="s">
        <v>477</v>
      </c>
      <c r="AC1710" t="s">
        <v>41</v>
      </c>
      <c r="AD1710" t="s">
        <v>42</v>
      </c>
    </row>
    <row r="1711" spans="3:30" x14ac:dyDescent="0.25">
      <c r="C1711" s="32" t="s">
        <v>28</v>
      </c>
      <c r="D1711" s="32" t="s">
        <v>105</v>
      </c>
      <c r="E1711" s="32" t="s">
        <v>50</v>
      </c>
      <c r="F1711">
        <v>1200</v>
      </c>
      <c r="G1711" t="s">
        <v>3306</v>
      </c>
      <c r="H1711" t="s">
        <v>3307</v>
      </c>
      <c r="I1711" t="s">
        <v>3308</v>
      </c>
      <c r="K1711" t="s">
        <v>54</v>
      </c>
      <c r="L1711" t="s">
        <v>2719</v>
      </c>
      <c r="M1711" t="s">
        <v>36</v>
      </c>
      <c r="N1711" s="8">
        <v>45791</v>
      </c>
      <c r="O1711" s="8">
        <v>45828</v>
      </c>
      <c r="P1711" s="8">
        <v>45828</v>
      </c>
      <c r="Q1711" t="s">
        <v>37</v>
      </c>
      <c r="R1711" t="s">
        <v>59</v>
      </c>
      <c r="S1711" t="s">
        <v>3309</v>
      </c>
      <c r="U1711" t="s">
        <v>87</v>
      </c>
      <c r="Y1711" t="s">
        <v>57</v>
      </c>
      <c r="Z1711" t="s">
        <v>57</v>
      </c>
      <c r="AC1711" t="s">
        <v>41</v>
      </c>
      <c r="AD1711" t="s">
        <v>42</v>
      </c>
    </row>
    <row r="1712" spans="3:30" x14ac:dyDescent="0.25">
      <c r="C1712" s="32" t="s">
        <v>104</v>
      </c>
      <c r="D1712" s="32" t="s">
        <v>79</v>
      </c>
      <c r="E1712" s="48" t="s">
        <v>3310</v>
      </c>
      <c r="F1712">
        <v>1278</v>
      </c>
      <c r="G1712" t="s">
        <v>3311</v>
      </c>
      <c r="H1712" t="s">
        <v>3312</v>
      </c>
      <c r="I1712" t="s">
        <v>3313</v>
      </c>
      <c r="K1712" t="s">
        <v>724</v>
      </c>
      <c r="L1712" t="s">
        <v>2719</v>
      </c>
      <c r="M1712" t="s">
        <v>36</v>
      </c>
      <c r="N1712" s="8">
        <v>45709</v>
      </c>
      <c r="O1712" s="8">
        <v>45821</v>
      </c>
      <c r="P1712" s="8">
        <v>45821</v>
      </c>
      <c r="Q1712" t="s">
        <v>47</v>
      </c>
      <c r="R1712" t="s">
        <v>205</v>
      </c>
      <c r="U1712" t="s">
        <v>86</v>
      </c>
      <c r="W1712" t="s">
        <v>460</v>
      </c>
      <c r="X1712" t="s">
        <v>953</v>
      </c>
      <c r="Y1712" t="s">
        <v>87</v>
      </c>
      <c r="Z1712" t="s">
        <v>87</v>
      </c>
      <c r="AC1712" t="s">
        <v>41</v>
      </c>
      <c r="AD1712" t="s">
        <v>42</v>
      </c>
    </row>
    <row r="1713" spans="3:30" x14ac:dyDescent="0.25">
      <c r="C1713" s="32" t="s">
        <v>104</v>
      </c>
      <c r="D1713" s="32" t="s">
        <v>79</v>
      </c>
      <c r="E1713" s="32" t="s">
        <v>3310</v>
      </c>
      <c r="F1713">
        <v>255</v>
      </c>
      <c r="G1713" t="s">
        <v>3311</v>
      </c>
      <c r="H1713" t="s">
        <v>3312</v>
      </c>
      <c r="I1713" t="s">
        <v>3314</v>
      </c>
      <c r="K1713" t="s">
        <v>724</v>
      </c>
      <c r="L1713" t="s">
        <v>2719</v>
      </c>
      <c r="M1713" t="s">
        <v>36</v>
      </c>
      <c r="N1713" s="8">
        <v>45709</v>
      </c>
      <c r="O1713" s="8">
        <v>45821</v>
      </c>
      <c r="P1713" s="8">
        <v>45821</v>
      </c>
      <c r="Q1713" t="s">
        <v>47</v>
      </c>
      <c r="R1713" t="s">
        <v>205</v>
      </c>
      <c r="W1713" t="s">
        <v>460</v>
      </c>
      <c r="X1713" t="s">
        <v>953</v>
      </c>
      <c r="Y1713" t="s">
        <v>87</v>
      </c>
      <c r="Z1713" t="s">
        <v>87</v>
      </c>
      <c r="AC1713" t="s">
        <v>41</v>
      </c>
      <c r="AD1713" t="s">
        <v>42</v>
      </c>
    </row>
    <row r="1714" spans="3:30" x14ac:dyDescent="0.25">
      <c r="C1714" s="32" t="s">
        <v>104</v>
      </c>
      <c r="D1714" s="32" t="s">
        <v>79</v>
      </c>
      <c r="E1714" s="32" t="s">
        <v>3310</v>
      </c>
      <c r="F1714">
        <v>255</v>
      </c>
      <c r="G1714" t="s">
        <v>3311</v>
      </c>
      <c r="H1714" t="s">
        <v>3312</v>
      </c>
      <c r="I1714" t="s">
        <v>3315</v>
      </c>
      <c r="K1714" t="s">
        <v>724</v>
      </c>
      <c r="L1714" t="s">
        <v>2719</v>
      </c>
      <c r="M1714" t="s">
        <v>36</v>
      </c>
      <c r="N1714" s="8">
        <v>45709</v>
      </c>
      <c r="O1714" s="8">
        <v>45821</v>
      </c>
      <c r="P1714" s="8">
        <v>45821</v>
      </c>
      <c r="Q1714" t="s">
        <v>37</v>
      </c>
      <c r="X1714" t="s">
        <v>953</v>
      </c>
      <c r="Y1714" t="s">
        <v>87</v>
      </c>
      <c r="Z1714" t="s">
        <v>87</v>
      </c>
      <c r="AC1714" t="s">
        <v>41</v>
      </c>
      <c r="AD1714" t="s">
        <v>42</v>
      </c>
    </row>
    <row r="1715" spans="3:30" x14ac:dyDescent="0.25">
      <c r="C1715" s="32" t="s">
        <v>104</v>
      </c>
      <c r="D1715" s="32" t="s">
        <v>105</v>
      </c>
      <c r="F1715">
        <v>1495</v>
      </c>
      <c r="G1715" t="s">
        <v>3316</v>
      </c>
      <c r="H1715" t="s">
        <v>3317</v>
      </c>
      <c r="I1715" t="s">
        <v>3318</v>
      </c>
      <c r="K1715" t="s">
        <v>724</v>
      </c>
      <c r="L1715" t="s">
        <v>2719</v>
      </c>
      <c r="M1715" t="s">
        <v>36</v>
      </c>
      <c r="N1715" s="8">
        <v>45770</v>
      </c>
      <c r="O1715" s="8">
        <v>45828</v>
      </c>
      <c r="P1715" s="8">
        <v>45828</v>
      </c>
      <c r="Q1715" t="s">
        <v>37</v>
      </c>
      <c r="R1715" t="s">
        <v>254</v>
      </c>
      <c r="S1715" t="s">
        <v>3319</v>
      </c>
      <c r="T1715" t="s">
        <v>3319</v>
      </c>
      <c r="U1715" t="s">
        <v>87</v>
      </c>
      <c r="W1715" t="s">
        <v>87</v>
      </c>
      <c r="X1715" t="s">
        <v>549</v>
      </c>
      <c r="Y1715" t="s">
        <v>57</v>
      </c>
      <c r="Z1715" t="s">
        <v>57</v>
      </c>
      <c r="AC1715" t="s">
        <v>41</v>
      </c>
      <c r="AD1715" t="s">
        <v>42</v>
      </c>
    </row>
    <row r="1716" spans="3:30" x14ac:dyDescent="0.25">
      <c r="C1716" s="32" t="s">
        <v>104</v>
      </c>
      <c r="D1716" s="32" t="s">
        <v>29</v>
      </c>
      <c r="E1716" s="32" t="s">
        <v>50</v>
      </c>
      <c r="G1716" t="s">
        <v>3188</v>
      </c>
      <c r="H1716" t="s">
        <v>3320</v>
      </c>
      <c r="I1716" t="s">
        <v>3321</v>
      </c>
      <c r="K1716" t="s">
        <v>717</v>
      </c>
      <c r="L1716" t="s">
        <v>2719</v>
      </c>
      <c r="M1716" t="s">
        <v>36</v>
      </c>
      <c r="N1716" s="8">
        <v>45700</v>
      </c>
      <c r="O1716" s="8">
        <v>45856</v>
      </c>
      <c r="P1716" s="8">
        <v>45856</v>
      </c>
      <c r="Q1716" t="s">
        <v>64</v>
      </c>
      <c r="R1716" t="s">
        <v>446</v>
      </c>
      <c r="U1716" t="s">
        <v>476</v>
      </c>
      <c r="W1716" t="s">
        <v>521</v>
      </c>
      <c r="X1716" t="s">
        <v>195</v>
      </c>
      <c r="Y1716" t="s">
        <v>476</v>
      </c>
      <c r="Z1716" t="s">
        <v>476</v>
      </c>
      <c r="AC1716" t="s">
        <v>64</v>
      </c>
      <c r="AD1716" t="s">
        <v>42</v>
      </c>
    </row>
    <row r="1717" spans="3:30" x14ac:dyDescent="0.25">
      <c r="C1717" s="32" t="s">
        <v>795</v>
      </c>
      <c r="D1717" s="32" t="s">
        <v>105</v>
      </c>
      <c r="F1717">
        <v>597.5</v>
      </c>
      <c r="G1717" t="s">
        <v>3188</v>
      </c>
      <c r="H1717" t="s">
        <v>3322</v>
      </c>
      <c r="I1717" t="s">
        <v>3323</v>
      </c>
      <c r="K1717" t="s">
        <v>724</v>
      </c>
      <c r="L1717" t="s">
        <v>2719</v>
      </c>
      <c r="M1717" t="s">
        <v>36</v>
      </c>
      <c r="N1717" s="8">
        <v>45783</v>
      </c>
      <c r="O1717" s="8">
        <v>45835</v>
      </c>
      <c r="P1717" s="8">
        <v>45835</v>
      </c>
      <c r="Q1717" t="s">
        <v>37</v>
      </c>
      <c r="R1717" t="s">
        <v>492</v>
      </c>
      <c r="S1717" t="s">
        <v>3324</v>
      </c>
      <c r="U1717" t="s">
        <v>57</v>
      </c>
      <c r="W1717" t="s">
        <v>111</v>
      </c>
      <c r="Y1717" t="s">
        <v>111</v>
      </c>
      <c r="Z1717" t="s">
        <v>111</v>
      </c>
      <c r="AC1717" t="s">
        <v>41</v>
      </c>
      <c r="AD1717" t="s">
        <v>42</v>
      </c>
    </row>
    <row r="1718" spans="3:30" x14ac:dyDescent="0.25">
      <c r="C1718" s="32" t="s">
        <v>795</v>
      </c>
      <c r="D1718" s="32" t="s">
        <v>105</v>
      </c>
      <c r="F1718">
        <v>597.5</v>
      </c>
      <c r="G1718" t="s">
        <v>3188</v>
      </c>
      <c r="H1718" t="s">
        <v>3322</v>
      </c>
      <c r="I1718" t="s">
        <v>3325</v>
      </c>
      <c r="K1718" t="s">
        <v>724</v>
      </c>
      <c r="L1718" t="s">
        <v>2719</v>
      </c>
      <c r="M1718" t="s">
        <v>36</v>
      </c>
      <c r="N1718" s="8">
        <v>45783</v>
      </c>
      <c r="O1718" s="8">
        <v>45835</v>
      </c>
      <c r="P1718" s="8">
        <v>45835</v>
      </c>
      <c r="Q1718" t="s">
        <v>47</v>
      </c>
      <c r="R1718" t="s">
        <v>492</v>
      </c>
      <c r="U1718" t="s">
        <v>57</v>
      </c>
      <c r="W1718" t="s">
        <v>111</v>
      </c>
      <c r="Y1718" t="s">
        <v>111</v>
      </c>
      <c r="Z1718" t="s">
        <v>111</v>
      </c>
      <c r="AC1718" t="s">
        <v>41</v>
      </c>
      <c r="AD1718" t="s">
        <v>42</v>
      </c>
    </row>
    <row r="1719" spans="3:30" x14ac:dyDescent="0.25">
      <c r="C1719" s="32" t="s">
        <v>795</v>
      </c>
      <c r="D1719" s="32" t="s">
        <v>29</v>
      </c>
      <c r="F1719">
        <v>547.5</v>
      </c>
      <c r="G1719" t="s">
        <v>3188</v>
      </c>
      <c r="H1719" t="s">
        <v>3326</v>
      </c>
      <c r="I1719" t="s">
        <v>3327</v>
      </c>
      <c r="K1719" t="s">
        <v>717</v>
      </c>
      <c r="L1719" t="s">
        <v>2719</v>
      </c>
      <c r="M1719" t="s">
        <v>36</v>
      </c>
      <c r="N1719" s="8">
        <v>45779</v>
      </c>
      <c r="O1719" s="8">
        <v>45828</v>
      </c>
      <c r="P1719" s="8">
        <v>45828</v>
      </c>
      <c r="Q1719" t="s">
        <v>37</v>
      </c>
      <c r="R1719" t="s">
        <v>474</v>
      </c>
      <c r="S1719" t="s">
        <v>3328</v>
      </c>
      <c r="T1719" t="s">
        <v>3329</v>
      </c>
      <c r="U1719" t="s">
        <v>87</v>
      </c>
      <c r="W1719" t="s">
        <v>57</v>
      </c>
      <c r="X1719" t="s">
        <v>474</v>
      </c>
      <c r="Y1719" t="s">
        <v>57</v>
      </c>
      <c r="Z1719" t="s">
        <v>57</v>
      </c>
      <c r="AC1719" t="s">
        <v>41</v>
      </c>
      <c r="AD1719" t="s">
        <v>42</v>
      </c>
    </row>
    <row r="1720" spans="3:30" x14ac:dyDescent="0.25">
      <c r="C1720" s="32" t="s">
        <v>28</v>
      </c>
      <c r="D1720" s="32" t="s">
        <v>29</v>
      </c>
      <c r="F1720">
        <v>547.5</v>
      </c>
      <c r="G1720" t="s">
        <v>3188</v>
      </c>
      <c r="H1720" t="s">
        <v>3326</v>
      </c>
      <c r="I1720" t="s">
        <v>3330</v>
      </c>
      <c r="K1720" t="s">
        <v>717</v>
      </c>
      <c r="L1720" t="s">
        <v>2719</v>
      </c>
      <c r="M1720" t="s">
        <v>36</v>
      </c>
      <c r="N1720" s="8">
        <v>45779</v>
      </c>
      <c r="O1720" s="8">
        <v>45828</v>
      </c>
      <c r="P1720" s="8">
        <v>45828</v>
      </c>
      <c r="Q1720" t="s">
        <v>47</v>
      </c>
      <c r="R1720" t="s">
        <v>474</v>
      </c>
      <c r="U1720" t="s">
        <v>87</v>
      </c>
      <c r="W1720" t="s">
        <v>57</v>
      </c>
      <c r="X1720" t="s">
        <v>474</v>
      </c>
      <c r="Y1720" t="s">
        <v>57</v>
      </c>
      <c r="Z1720" t="s">
        <v>57</v>
      </c>
      <c r="AC1720" t="s">
        <v>41</v>
      </c>
      <c r="AD1720" t="s">
        <v>42</v>
      </c>
    </row>
    <row r="1721" spans="3:30" x14ac:dyDescent="0.25">
      <c r="C1721" s="32" t="s">
        <v>318</v>
      </c>
      <c r="D1721" s="32" t="s">
        <v>318</v>
      </c>
      <c r="F1721">
        <v>5495</v>
      </c>
      <c r="G1721" t="s">
        <v>3188</v>
      </c>
      <c r="H1721" t="s">
        <v>3331</v>
      </c>
      <c r="I1721" t="s">
        <v>3332</v>
      </c>
      <c r="K1721" t="s">
        <v>724</v>
      </c>
      <c r="L1721" t="s">
        <v>2719</v>
      </c>
      <c r="M1721" t="s">
        <v>36</v>
      </c>
      <c r="N1721" s="8">
        <v>45799</v>
      </c>
      <c r="O1721" s="8"/>
      <c r="P1721" s="8"/>
      <c r="Q1721" t="s">
        <v>64</v>
      </c>
      <c r="R1721" t="s">
        <v>758</v>
      </c>
      <c r="W1721" t="s">
        <v>953</v>
      </c>
      <c r="AC1721" t="s">
        <v>64</v>
      </c>
      <c r="AD1721" t="s">
        <v>42</v>
      </c>
    </row>
    <row r="1722" spans="3:30" x14ac:dyDescent="0.25">
      <c r="C1722" s="32" t="s">
        <v>795</v>
      </c>
      <c r="D1722" s="32" t="s">
        <v>29</v>
      </c>
      <c r="E1722" s="32" t="s">
        <v>3333</v>
      </c>
      <c r="F1722">
        <v>996</v>
      </c>
      <c r="G1722" t="s">
        <v>3334</v>
      </c>
      <c r="H1722" t="s">
        <v>3335</v>
      </c>
      <c r="I1722" t="s">
        <v>3336</v>
      </c>
      <c r="K1722" t="s">
        <v>717</v>
      </c>
      <c r="L1722" t="s">
        <v>2719</v>
      </c>
      <c r="M1722" t="s">
        <v>36</v>
      </c>
      <c r="N1722" s="8">
        <v>45772</v>
      </c>
      <c r="O1722" s="8">
        <v>45835</v>
      </c>
      <c r="P1722" s="8">
        <v>45835</v>
      </c>
      <c r="Q1722" t="s">
        <v>127</v>
      </c>
      <c r="R1722" t="s">
        <v>505</v>
      </c>
      <c r="S1722" t="s">
        <v>3337</v>
      </c>
      <c r="U1722" t="s">
        <v>111</v>
      </c>
      <c r="W1722" t="s">
        <v>255</v>
      </c>
      <c r="Y1722" t="s">
        <v>112</v>
      </c>
      <c r="Z1722" t="s">
        <v>112</v>
      </c>
      <c r="AC1722" t="s">
        <v>41</v>
      </c>
      <c r="AD1722" t="s">
        <v>42</v>
      </c>
    </row>
    <row r="1723" spans="3:30" x14ac:dyDescent="0.25">
      <c r="C1723" s="32" t="s">
        <v>28</v>
      </c>
      <c r="D1723" s="32" t="s">
        <v>29</v>
      </c>
      <c r="E1723" s="32" t="s">
        <v>3333</v>
      </c>
      <c r="F1723">
        <v>200</v>
      </c>
      <c r="G1723" t="s">
        <v>3334</v>
      </c>
      <c r="H1723" t="s">
        <v>3335</v>
      </c>
      <c r="I1723" t="s">
        <v>3338</v>
      </c>
      <c r="K1723" t="s">
        <v>717</v>
      </c>
      <c r="L1723" t="s">
        <v>2719</v>
      </c>
      <c r="M1723" t="s">
        <v>36</v>
      </c>
      <c r="N1723" s="8">
        <v>45772</v>
      </c>
      <c r="O1723" s="8">
        <v>45842</v>
      </c>
      <c r="P1723" s="8">
        <v>45842</v>
      </c>
      <c r="Q1723" t="s">
        <v>47</v>
      </c>
      <c r="R1723" t="s">
        <v>505</v>
      </c>
      <c r="W1723" t="s">
        <v>255</v>
      </c>
      <c r="Y1723" t="s">
        <v>112</v>
      </c>
      <c r="Z1723" t="s">
        <v>112</v>
      </c>
      <c r="AC1723" t="s">
        <v>41</v>
      </c>
      <c r="AD1723" t="s">
        <v>42</v>
      </c>
    </row>
    <row r="1724" spans="3:30" x14ac:dyDescent="0.25">
      <c r="C1724" s="32" t="s">
        <v>28</v>
      </c>
      <c r="D1724" s="32" t="s">
        <v>29</v>
      </c>
      <c r="E1724" s="32" t="s">
        <v>3333</v>
      </c>
      <c r="F1724">
        <v>200</v>
      </c>
      <c r="G1724" t="s">
        <v>3334</v>
      </c>
      <c r="H1724" t="s">
        <v>3335</v>
      </c>
      <c r="I1724" t="s">
        <v>3339</v>
      </c>
      <c r="K1724" t="s">
        <v>717</v>
      </c>
      <c r="L1724" t="s">
        <v>2719</v>
      </c>
      <c r="M1724" t="s">
        <v>36</v>
      </c>
      <c r="N1724" s="8">
        <v>45772</v>
      </c>
      <c r="O1724" s="8">
        <v>45842</v>
      </c>
      <c r="P1724" s="8">
        <v>45842</v>
      </c>
      <c r="Q1724" t="s">
        <v>37</v>
      </c>
      <c r="Y1724" t="s">
        <v>112</v>
      </c>
      <c r="Z1724" t="s">
        <v>112</v>
      </c>
      <c r="AC1724" t="s">
        <v>41</v>
      </c>
      <c r="AD1724" t="s">
        <v>42</v>
      </c>
    </row>
    <row r="1725" spans="3:30" x14ac:dyDescent="0.25">
      <c r="C1725" s="32" t="s">
        <v>198</v>
      </c>
      <c r="D1725" s="32" t="s">
        <v>29</v>
      </c>
      <c r="F1725">
        <v>1659</v>
      </c>
      <c r="G1725" t="s">
        <v>3340</v>
      </c>
      <c r="H1725" t="s">
        <v>3341</v>
      </c>
      <c r="I1725" t="s">
        <v>3342</v>
      </c>
      <c r="K1725" t="s">
        <v>717</v>
      </c>
      <c r="L1725" t="s">
        <v>2719</v>
      </c>
      <c r="M1725" t="s">
        <v>36</v>
      </c>
      <c r="N1725" s="8">
        <v>45786</v>
      </c>
      <c r="O1725" s="8"/>
      <c r="P1725" s="8"/>
      <c r="Q1725" t="s">
        <v>37</v>
      </c>
      <c r="R1725" t="s">
        <v>421</v>
      </c>
      <c r="W1725" t="s">
        <v>112</v>
      </c>
      <c r="AC1725" t="s">
        <v>41</v>
      </c>
      <c r="AD1725" t="s">
        <v>42</v>
      </c>
    </row>
    <row r="1726" spans="3:30" x14ac:dyDescent="0.25">
      <c r="C1726" s="32" t="s">
        <v>43</v>
      </c>
      <c r="D1726" s="32" t="s">
        <v>105</v>
      </c>
      <c r="E1726" s="32" t="s">
        <v>3343</v>
      </c>
      <c r="F1726">
        <v>950</v>
      </c>
      <c r="G1726" t="s">
        <v>3344</v>
      </c>
      <c r="H1726" t="s">
        <v>3345</v>
      </c>
      <c r="I1726" t="s">
        <v>3346</v>
      </c>
      <c r="K1726" t="s">
        <v>34</v>
      </c>
      <c r="L1726" t="s">
        <v>2719</v>
      </c>
      <c r="M1726" t="s">
        <v>36</v>
      </c>
      <c r="N1726" s="8">
        <v>45716</v>
      </c>
      <c r="O1726" s="8">
        <v>45828</v>
      </c>
      <c r="P1726" s="8">
        <v>45828</v>
      </c>
      <c r="Q1726" t="s">
        <v>127</v>
      </c>
      <c r="R1726" t="s">
        <v>520</v>
      </c>
      <c r="S1726" t="s">
        <v>3347</v>
      </c>
      <c r="T1726" t="s">
        <v>3348</v>
      </c>
      <c r="U1726" t="s">
        <v>40</v>
      </c>
      <c r="W1726" t="s">
        <v>86</v>
      </c>
      <c r="X1726" t="s">
        <v>731</v>
      </c>
      <c r="Y1726" t="s">
        <v>57</v>
      </c>
      <c r="Z1726" t="s">
        <v>57</v>
      </c>
      <c r="AC1726" t="s">
        <v>41</v>
      </c>
      <c r="AD1726" t="s">
        <v>42</v>
      </c>
    </row>
    <row r="1727" spans="3:30" x14ac:dyDescent="0.25">
      <c r="C1727" s="32" t="s">
        <v>43</v>
      </c>
      <c r="D1727" s="32" t="s">
        <v>105</v>
      </c>
      <c r="E1727" s="32" t="s">
        <v>3343</v>
      </c>
      <c r="F1727">
        <v>950</v>
      </c>
      <c r="G1727" t="s">
        <v>3344</v>
      </c>
      <c r="H1727" t="s">
        <v>3345</v>
      </c>
      <c r="I1727" t="s">
        <v>3349</v>
      </c>
      <c r="K1727" t="s">
        <v>34</v>
      </c>
      <c r="L1727" t="s">
        <v>2719</v>
      </c>
      <c r="M1727" t="s">
        <v>36</v>
      </c>
      <c r="N1727" s="8">
        <v>45716</v>
      </c>
      <c r="O1727" s="8">
        <v>45828</v>
      </c>
      <c r="P1727" s="8">
        <v>45828</v>
      </c>
      <c r="Q1727" t="s">
        <v>47</v>
      </c>
      <c r="R1727" t="s">
        <v>520</v>
      </c>
      <c r="U1727" t="s">
        <v>40</v>
      </c>
      <c r="W1727" t="s">
        <v>86</v>
      </c>
      <c r="X1727" t="s">
        <v>731</v>
      </c>
      <c r="Y1727" t="s">
        <v>57</v>
      </c>
      <c r="Z1727" t="s">
        <v>57</v>
      </c>
      <c r="AC1727" t="s">
        <v>41</v>
      </c>
      <c r="AD1727" t="s">
        <v>42</v>
      </c>
    </row>
    <row r="1728" spans="3:30" x14ac:dyDescent="0.25">
      <c r="C1728" s="32" t="s">
        <v>104</v>
      </c>
      <c r="D1728" s="32" t="s">
        <v>105</v>
      </c>
      <c r="E1728" s="32" t="s">
        <v>50</v>
      </c>
      <c r="F1728">
        <v>1195</v>
      </c>
      <c r="G1728" t="s">
        <v>3350</v>
      </c>
      <c r="H1728" t="s">
        <v>3351</v>
      </c>
      <c r="I1728" t="s">
        <v>3352</v>
      </c>
      <c r="K1728" t="s">
        <v>717</v>
      </c>
      <c r="L1728" t="s">
        <v>2719</v>
      </c>
      <c r="M1728" t="s">
        <v>36</v>
      </c>
      <c r="N1728" s="8">
        <v>45678</v>
      </c>
      <c r="O1728" s="8">
        <v>45821</v>
      </c>
      <c r="P1728" s="8">
        <v>45821</v>
      </c>
      <c r="Q1728" t="s">
        <v>127</v>
      </c>
      <c r="R1728" t="s">
        <v>3353</v>
      </c>
      <c r="S1728" t="s">
        <v>3354</v>
      </c>
      <c r="T1728" t="s">
        <v>3355</v>
      </c>
      <c r="U1728" t="s">
        <v>86</v>
      </c>
      <c r="W1728" t="s">
        <v>313</v>
      </c>
      <c r="X1728" t="s">
        <v>460</v>
      </c>
      <c r="Y1728" t="s">
        <v>87</v>
      </c>
      <c r="Z1728" t="s">
        <v>87</v>
      </c>
      <c r="AC1728" t="s">
        <v>41</v>
      </c>
      <c r="AD1728" t="s">
        <v>42</v>
      </c>
    </row>
    <row r="1729" spans="3:30" x14ac:dyDescent="0.25">
      <c r="C1729" s="32" t="s">
        <v>28</v>
      </c>
      <c r="D1729" s="32" t="s">
        <v>29</v>
      </c>
      <c r="E1729" s="32" t="s">
        <v>3356</v>
      </c>
      <c r="F1729">
        <v>1195</v>
      </c>
      <c r="G1729" t="s">
        <v>3350</v>
      </c>
      <c r="H1729" t="s">
        <v>3351</v>
      </c>
      <c r="I1729" t="s">
        <v>3357</v>
      </c>
      <c r="K1729" t="s">
        <v>717</v>
      </c>
      <c r="L1729" t="s">
        <v>2719</v>
      </c>
      <c r="M1729" t="s">
        <v>36</v>
      </c>
      <c r="N1729" s="8">
        <v>45678</v>
      </c>
      <c r="O1729" s="8">
        <v>45870</v>
      </c>
      <c r="P1729" s="8">
        <v>45870</v>
      </c>
      <c r="Q1729" t="s">
        <v>37</v>
      </c>
      <c r="R1729" t="s">
        <v>1358</v>
      </c>
      <c r="W1729" t="s">
        <v>1056</v>
      </c>
      <c r="Y1729" t="s">
        <v>477</v>
      </c>
      <c r="Z1729" t="s">
        <v>477</v>
      </c>
      <c r="AC1729" t="s">
        <v>41</v>
      </c>
      <c r="AD1729" t="s">
        <v>42</v>
      </c>
    </row>
    <row r="1730" spans="3:30" x14ac:dyDescent="0.25">
      <c r="C1730" s="32" t="s">
        <v>28</v>
      </c>
      <c r="D1730" s="32" t="s">
        <v>29</v>
      </c>
      <c r="E1730" s="32" t="s">
        <v>3356</v>
      </c>
      <c r="F1730">
        <v>1195</v>
      </c>
      <c r="G1730" t="s">
        <v>3350</v>
      </c>
      <c r="H1730" t="s">
        <v>3351</v>
      </c>
      <c r="I1730" t="s">
        <v>3358</v>
      </c>
      <c r="K1730" t="s">
        <v>717</v>
      </c>
      <c r="L1730" t="s">
        <v>2719</v>
      </c>
      <c r="M1730" t="s">
        <v>36</v>
      </c>
      <c r="N1730" s="8">
        <v>45678</v>
      </c>
      <c r="O1730" s="8">
        <v>45842</v>
      </c>
      <c r="P1730" s="8">
        <v>45842</v>
      </c>
      <c r="Q1730" t="s">
        <v>37</v>
      </c>
      <c r="R1730" t="s">
        <v>3353</v>
      </c>
      <c r="W1730" t="s">
        <v>85</v>
      </c>
      <c r="Y1730" t="s">
        <v>57</v>
      </c>
      <c r="Z1730" t="s">
        <v>57</v>
      </c>
      <c r="AC1730" t="s">
        <v>41</v>
      </c>
      <c r="AD1730" t="s">
        <v>42</v>
      </c>
    </row>
    <row r="1731" spans="3:30" x14ac:dyDescent="0.25">
      <c r="C1731" s="32" t="s">
        <v>28</v>
      </c>
      <c r="D1731" s="32" t="s">
        <v>29</v>
      </c>
      <c r="E1731" s="32" t="s">
        <v>3356</v>
      </c>
      <c r="F1731">
        <v>1195</v>
      </c>
      <c r="G1731" t="s">
        <v>3350</v>
      </c>
      <c r="H1731" t="s">
        <v>3351</v>
      </c>
      <c r="I1731" t="s">
        <v>3359</v>
      </c>
      <c r="K1731" t="s">
        <v>717</v>
      </c>
      <c r="L1731" t="s">
        <v>2719</v>
      </c>
      <c r="M1731" t="s">
        <v>36</v>
      </c>
      <c r="N1731" s="8">
        <v>45678</v>
      </c>
      <c r="O1731" s="8">
        <v>45898</v>
      </c>
      <c r="P1731" s="8">
        <v>45898</v>
      </c>
      <c r="Q1731" t="s">
        <v>37</v>
      </c>
      <c r="R1731" t="s">
        <v>3353</v>
      </c>
      <c r="W1731" t="s">
        <v>85</v>
      </c>
      <c r="Y1731" t="s">
        <v>128</v>
      </c>
      <c r="Z1731" t="s">
        <v>128</v>
      </c>
      <c r="AC1731" t="s">
        <v>41</v>
      </c>
      <c r="AD1731" t="s">
        <v>42</v>
      </c>
    </row>
    <row r="1732" spans="3:30" x14ac:dyDescent="0.25">
      <c r="C1732" s="32" t="s">
        <v>28</v>
      </c>
      <c r="D1732" s="32" t="s">
        <v>29</v>
      </c>
      <c r="E1732" s="32" t="s">
        <v>3356</v>
      </c>
      <c r="F1732">
        <v>1195</v>
      </c>
      <c r="G1732" t="s">
        <v>3350</v>
      </c>
      <c r="H1732" t="s">
        <v>3351</v>
      </c>
      <c r="I1732" t="s">
        <v>3360</v>
      </c>
      <c r="K1732" t="s">
        <v>717</v>
      </c>
      <c r="L1732" t="s">
        <v>2719</v>
      </c>
      <c r="M1732" t="s">
        <v>36</v>
      </c>
      <c r="N1732" s="8">
        <v>45678</v>
      </c>
      <c r="O1732" s="8">
        <v>45870</v>
      </c>
      <c r="P1732" s="8">
        <v>45870</v>
      </c>
      <c r="Q1732" t="s">
        <v>127</v>
      </c>
      <c r="R1732" t="s">
        <v>3353</v>
      </c>
      <c r="W1732" t="s">
        <v>313</v>
      </c>
      <c r="Y1732" t="s">
        <v>477</v>
      </c>
      <c r="Z1732" t="s">
        <v>477</v>
      </c>
      <c r="AC1732" t="s">
        <v>41</v>
      </c>
      <c r="AD1732" t="s">
        <v>42</v>
      </c>
    </row>
    <row r="1733" spans="3:30" x14ac:dyDescent="0.25">
      <c r="C1733" s="32" t="s">
        <v>43</v>
      </c>
      <c r="D1733" s="32" t="s">
        <v>29</v>
      </c>
      <c r="E1733" s="32" t="s">
        <v>3356</v>
      </c>
      <c r="F1733">
        <v>1195</v>
      </c>
      <c r="G1733" t="s">
        <v>3350</v>
      </c>
      <c r="H1733" t="s">
        <v>3351</v>
      </c>
      <c r="I1733" t="s">
        <v>3361</v>
      </c>
      <c r="K1733" t="s">
        <v>717</v>
      </c>
      <c r="L1733" t="s">
        <v>2719</v>
      </c>
      <c r="M1733" t="s">
        <v>36</v>
      </c>
      <c r="N1733" s="8">
        <v>45678</v>
      </c>
      <c r="O1733" s="8">
        <v>45835</v>
      </c>
      <c r="P1733" s="8">
        <v>45835</v>
      </c>
      <c r="Q1733" t="s">
        <v>37</v>
      </c>
      <c r="R1733" t="s">
        <v>3353</v>
      </c>
      <c r="S1733" t="s">
        <v>3362</v>
      </c>
      <c r="T1733" t="s">
        <v>3363</v>
      </c>
      <c r="U1733" t="s">
        <v>57</v>
      </c>
      <c r="W1733" t="s">
        <v>85</v>
      </c>
      <c r="Y1733" t="s">
        <v>111</v>
      </c>
      <c r="Z1733" t="s">
        <v>111</v>
      </c>
      <c r="AC1733" t="s">
        <v>41</v>
      </c>
      <c r="AD1733" t="s">
        <v>42</v>
      </c>
    </row>
    <row r="1734" spans="3:30" x14ac:dyDescent="0.25">
      <c r="C1734" s="32" t="s">
        <v>28</v>
      </c>
      <c r="D1734" s="32" t="s">
        <v>105</v>
      </c>
      <c r="F1734">
        <v>1460</v>
      </c>
      <c r="G1734" t="s">
        <v>3364</v>
      </c>
      <c r="H1734" t="s">
        <v>3365</v>
      </c>
      <c r="I1734" t="s">
        <v>3366</v>
      </c>
      <c r="K1734" t="s">
        <v>724</v>
      </c>
      <c r="L1734" t="s">
        <v>2719</v>
      </c>
      <c r="M1734" t="s">
        <v>36</v>
      </c>
      <c r="N1734" s="8">
        <v>45791</v>
      </c>
      <c r="O1734" s="8"/>
      <c r="P1734" s="8"/>
      <c r="Q1734" t="s">
        <v>37</v>
      </c>
      <c r="R1734" t="s">
        <v>549</v>
      </c>
      <c r="W1734" t="s">
        <v>112</v>
      </c>
      <c r="AC1734" t="s">
        <v>41</v>
      </c>
      <c r="AD1734" t="s">
        <v>42</v>
      </c>
    </row>
    <row r="1735" spans="3:30" x14ac:dyDescent="0.25">
      <c r="C1735" s="32" t="s">
        <v>104</v>
      </c>
      <c r="D1735" s="32" t="s">
        <v>44</v>
      </c>
      <c r="E1735" s="32" t="s">
        <v>3367</v>
      </c>
      <c r="F1735">
        <v>4000</v>
      </c>
      <c r="G1735" t="s">
        <v>3368</v>
      </c>
      <c r="H1735" t="s">
        <v>3369</v>
      </c>
      <c r="I1735" t="s">
        <v>3370</v>
      </c>
      <c r="K1735" t="s">
        <v>34</v>
      </c>
      <c r="L1735" t="s">
        <v>2719</v>
      </c>
      <c r="M1735" t="s">
        <v>36</v>
      </c>
      <c r="N1735" s="8">
        <v>45735</v>
      </c>
      <c r="O1735" s="8"/>
      <c r="P1735" s="8"/>
      <c r="Q1735" t="s">
        <v>47</v>
      </c>
      <c r="AC1735" t="s">
        <v>41</v>
      </c>
      <c r="AD1735" t="s">
        <v>42</v>
      </c>
    </row>
    <row r="1736" spans="3:30" x14ac:dyDescent="0.25">
      <c r="C1736" s="32" t="s">
        <v>198</v>
      </c>
      <c r="D1736" s="32" t="s">
        <v>79</v>
      </c>
      <c r="E1736" s="32" t="s">
        <v>3371</v>
      </c>
      <c r="F1736">
        <v>4000</v>
      </c>
      <c r="G1736" t="s">
        <v>3368</v>
      </c>
      <c r="H1736" t="s">
        <v>3369</v>
      </c>
      <c r="I1736" t="s">
        <v>3372</v>
      </c>
      <c r="K1736" t="s">
        <v>34</v>
      </c>
      <c r="L1736" t="s">
        <v>2719</v>
      </c>
      <c r="M1736" t="s">
        <v>36</v>
      </c>
      <c r="N1736" s="8">
        <v>45735</v>
      </c>
      <c r="O1736" s="8">
        <v>45835</v>
      </c>
      <c r="P1736" s="8">
        <v>45835</v>
      </c>
      <c r="Q1736" t="s">
        <v>37</v>
      </c>
      <c r="R1736" t="s">
        <v>1133</v>
      </c>
      <c r="S1736" t="s">
        <v>3373</v>
      </c>
      <c r="T1736" t="s">
        <v>3374</v>
      </c>
      <c r="U1736" t="s">
        <v>341</v>
      </c>
      <c r="W1736" t="s">
        <v>86</v>
      </c>
      <c r="Y1736" t="s">
        <v>111</v>
      </c>
      <c r="Z1736" t="s">
        <v>111</v>
      </c>
      <c r="AC1736" t="s">
        <v>41</v>
      </c>
      <c r="AD1736" t="s">
        <v>42</v>
      </c>
    </row>
    <row r="1737" spans="3:30" x14ac:dyDescent="0.25">
      <c r="F1737">
        <v>1095</v>
      </c>
      <c r="G1737" t="s">
        <v>3375</v>
      </c>
      <c r="H1737" t="s">
        <v>3376</v>
      </c>
      <c r="I1737" t="s">
        <v>3377</v>
      </c>
      <c r="K1737" t="s">
        <v>717</v>
      </c>
      <c r="L1737" t="s">
        <v>2719</v>
      </c>
      <c r="M1737" t="s">
        <v>36</v>
      </c>
      <c r="N1737" s="8">
        <v>45804</v>
      </c>
      <c r="O1737" s="8"/>
      <c r="P1737" s="8"/>
      <c r="Q1737" t="s">
        <v>37</v>
      </c>
    </row>
    <row r="1738" spans="3:30" x14ac:dyDescent="0.25">
      <c r="F1738">
        <v>1095</v>
      </c>
      <c r="G1738" t="s">
        <v>3375</v>
      </c>
      <c r="H1738" t="s">
        <v>3376</v>
      </c>
      <c r="I1738" t="s">
        <v>3378</v>
      </c>
      <c r="K1738" t="s">
        <v>717</v>
      </c>
      <c r="L1738" t="s">
        <v>2719</v>
      </c>
      <c r="M1738" t="s">
        <v>36</v>
      </c>
      <c r="N1738" s="8">
        <v>45804</v>
      </c>
      <c r="O1738" s="8"/>
      <c r="P1738" s="8"/>
      <c r="Q1738" t="s">
        <v>37</v>
      </c>
    </row>
    <row r="1739" spans="3:30" x14ac:dyDescent="0.25">
      <c r="C1739" s="32" t="s">
        <v>43</v>
      </c>
      <c r="D1739" s="32" t="s">
        <v>105</v>
      </c>
      <c r="F1739">
        <v>1095</v>
      </c>
      <c r="G1739" t="s">
        <v>3379</v>
      </c>
      <c r="H1739" t="s">
        <v>3380</v>
      </c>
      <c r="I1739" t="s">
        <v>3381</v>
      </c>
      <c r="K1739" t="s">
        <v>724</v>
      </c>
      <c r="L1739" t="s">
        <v>2719</v>
      </c>
      <c r="M1739" t="s">
        <v>36</v>
      </c>
      <c r="N1739" s="8">
        <v>45796</v>
      </c>
      <c r="O1739" s="8">
        <v>45814</v>
      </c>
      <c r="P1739" s="8">
        <v>45814</v>
      </c>
      <c r="Q1739" t="s">
        <v>37</v>
      </c>
      <c r="R1739" t="s">
        <v>260</v>
      </c>
      <c r="S1739" t="s">
        <v>3382</v>
      </c>
      <c r="T1739" t="s">
        <v>3383</v>
      </c>
      <c r="U1739" t="s">
        <v>40</v>
      </c>
      <c r="W1739" t="s">
        <v>111</v>
      </c>
      <c r="X1739" t="s">
        <v>488</v>
      </c>
      <c r="Y1739" t="s">
        <v>86</v>
      </c>
      <c r="Z1739" t="s">
        <v>86</v>
      </c>
      <c r="AC1739" t="s">
        <v>41</v>
      </c>
      <c r="AD1739" t="s">
        <v>42</v>
      </c>
    </row>
    <row r="1740" spans="3:30" x14ac:dyDescent="0.25">
      <c r="C1740" s="32" t="s">
        <v>43</v>
      </c>
      <c r="D1740" s="32" t="s">
        <v>762</v>
      </c>
      <c r="E1740" s="32" t="s">
        <v>3384</v>
      </c>
      <c r="F1740">
        <v>0</v>
      </c>
      <c r="G1740" t="s">
        <v>3385</v>
      </c>
      <c r="H1740" t="s">
        <v>3386</v>
      </c>
      <c r="I1740" t="s">
        <v>3387</v>
      </c>
      <c r="K1740" t="s">
        <v>34</v>
      </c>
      <c r="L1740" t="s">
        <v>2719</v>
      </c>
      <c r="M1740" t="s">
        <v>36</v>
      </c>
      <c r="N1740" s="8">
        <v>45736</v>
      </c>
      <c r="O1740" s="8"/>
      <c r="P1740" s="8"/>
      <c r="Q1740" t="s">
        <v>64</v>
      </c>
      <c r="AC1740" t="s">
        <v>64</v>
      </c>
      <c r="AD1740" t="s">
        <v>42</v>
      </c>
    </row>
    <row r="1741" spans="3:30" x14ac:dyDescent="0.25">
      <c r="C1741" s="32" t="s">
        <v>43</v>
      </c>
      <c r="D1741" s="32" t="s">
        <v>105</v>
      </c>
      <c r="F1741">
        <v>895</v>
      </c>
      <c r="G1741" t="s">
        <v>3388</v>
      </c>
      <c r="H1741" t="s">
        <v>3389</v>
      </c>
      <c r="I1741" t="s">
        <v>3390</v>
      </c>
      <c r="K1741" t="s">
        <v>724</v>
      </c>
      <c r="L1741" t="s">
        <v>2719</v>
      </c>
      <c r="M1741" t="s">
        <v>36</v>
      </c>
      <c r="N1741" s="8">
        <v>45783</v>
      </c>
      <c r="O1741" s="8">
        <v>45835</v>
      </c>
      <c r="P1741" s="8">
        <v>45835</v>
      </c>
      <c r="Q1741" t="s">
        <v>37</v>
      </c>
      <c r="R1741" t="s">
        <v>492</v>
      </c>
      <c r="S1741" t="s">
        <v>3391</v>
      </c>
      <c r="U1741" t="s">
        <v>57</v>
      </c>
      <c r="W1741" t="s">
        <v>111</v>
      </c>
      <c r="Y1741" t="s">
        <v>111</v>
      </c>
      <c r="Z1741" t="s">
        <v>111</v>
      </c>
      <c r="AC1741" t="s">
        <v>41</v>
      </c>
      <c r="AD1741" t="s">
        <v>42</v>
      </c>
    </row>
    <row r="1742" spans="3:30" x14ac:dyDescent="0.25">
      <c r="C1742" s="32" t="s">
        <v>198</v>
      </c>
      <c r="D1742" s="32" t="s">
        <v>105</v>
      </c>
      <c r="F1742">
        <v>795</v>
      </c>
      <c r="G1742" t="s">
        <v>3392</v>
      </c>
      <c r="H1742" t="s">
        <v>3393</v>
      </c>
      <c r="I1742" t="s">
        <v>3394</v>
      </c>
      <c r="K1742" t="s">
        <v>34</v>
      </c>
      <c r="L1742" t="s">
        <v>2719</v>
      </c>
      <c r="M1742" t="s">
        <v>36</v>
      </c>
      <c r="N1742" s="8">
        <v>45716</v>
      </c>
      <c r="O1742" s="8">
        <v>45849</v>
      </c>
      <c r="P1742" s="8">
        <v>45849</v>
      </c>
      <c r="Q1742" t="s">
        <v>127</v>
      </c>
      <c r="R1742" t="s">
        <v>520</v>
      </c>
      <c r="S1742" t="s">
        <v>3395</v>
      </c>
      <c r="U1742" t="s">
        <v>112</v>
      </c>
      <c r="W1742" t="s">
        <v>86</v>
      </c>
      <c r="Y1742" t="s">
        <v>255</v>
      </c>
      <c r="Z1742" t="s">
        <v>255</v>
      </c>
      <c r="AC1742" t="s">
        <v>41</v>
      </c>
      <c r="AD1742" t="s">
        <v>42</v>
      </c>
    </row>
    <row r="1743" spans="3:30" x14ac:dyDescent="0.25">
      <c r="C1743" s="32" t="s">
        <v>198</v>
      </c>
      <c r="D1743" s="32" t="s">
        <v>105</v>
      </c>
      <c r="F1743">
        <v>150</v>
      </c>
      <c r="G1743" t="s">
        <v>3392</v>
      </c>
      <c r="H1743" t="s">
        <v>3393</v>
      </c>
      <c r="I1743" t="s">
        <v>3396</v>
      </c>
      <c r="K1743" t="s">
        <v>34</v>
      </c>
      <c r="L1743" t="s">
        <v>2719</v>
      </c>
      <c r="M1743" t="s">
        <v>36</v>
      </c>
      <c r="N1743" s="8">
        <v>45716</v>
      </c>
      <c r="O1743" s="8">
        <v>45849</v>
      </c>
      <c r="P1743" s="8">
        <v>45849</v>
      </c>
      <c r="Q1743" t="s">
        <v>47</v>
      </c>
      <c r="Y1743" t="s">
        <v>255</v>
      </c>
      <c r="Z1743" t="s">
        <v>255</v>
      </c>
      <c r="AC1743" t="s">
        <v>41</v>
      </c>
      <c r="AD1743" t="s">
        <v>42</v>
      </c>
    </row>
    <row r="1744" spans="3:30" x14ac:dyDescent="0.25">
      <c r="C1744" s="32" t="s">
        <v>198</v>
      </c>
      <c r="D1744" s="32" t="s">
        <v>105</v>
      </c>
      <c r="F1744">
        <v>150</v>
      </c>
      <c r="G1744" t="s">
        <v>3392</v>
      </c>
      <c r="H1744" t="s">
        <v>3393</v>
      </c>
      <c r="I1744" t="s">
        <v>3397</v>
      </c>
      <c r="K1744" t="s">
        <v>34</v>
      </c>
      <c r="L1744" t="s">
        <v>2719</v>
      </c>
      <c r="M1744" t="s">
        <v>36</v>
      </c>
      <c r="N1744" s="8">
        <v>45716</v>
      </c>
      <c r="O1744" s="8">
        <v>45849</v>
      </c>
      <c r="P1744" s="8">
        <v>45849</v>
      </c>
      <c r="Q1744" t="s">
        <v>37</v>
      </c>
      <c r="Y1744" t="s">
        <v>255</v>
      </c>
      <c r="Z1744" t="s">
        <v>255</v>
      </c>
      <c r="AC1744" t="s">
        <v>41</v>
      </c>
      <c r="AD1744" t="s">
        <v>42</v>
      </c>
    </row>
    <row r="1745" spans="3:30" x14ac:dyDescent="0.25">
      <c r="C1745" s="32" t="s">
        <v>28</v>
      </c>
      <c r="D1745" s="32" t="s">
        <v>79</v>
      </c>
      <c r="F1745">
        <v>622.5</v>
      </c>
      <c r="G1745" t="s">
        <v>3398</v>
      </c>
      <c r="H1745" t="s">
        <v>3399</v>
      </c>
      <c r="I1745" t="s">
        <v>3400</v>
      </c>
      <c r="K1745" t="s">
        <v>724</v>
      </c>
      <c r="L1745" t="s">
        <v>2719</v>
      </c>
      <c r="M1745" t="s">
        <v>36</v>
      </c>
      <c r="N1745" s="8">
        <v>45775</v>
      </c>
      <c r="O1745" s="8">
        <v>45842</v>
      </c>
      <c r="P1745" s="8">
        <v>45842</v>
      </c>
      <c r="Q1745" t="s">
        <v>47</v>
      </c>
      <c r="R1745" t="s">
        <v>731</v>
      </c>
      <c r="U1745" t="s">
        <v>111</v>
      </c>
      <c r="W1745" t="s">
        <v>112</v>
      </c>
      <c r="X1745" t="s">
        <v>460</v>
      </c>
      <c r="Y1745" t="s">
        <v>112</v>
      </c>
      <c r="Z1745" t="s">
        <v>112</v>
      </c>
      <c r="AC1745" t="s">
        <v>41</v>
      </c>
      <c r="AD1745" t="s">
        <v>42</v>
      </c>
    </row>
    <row r="1746" spans="3:30" x14ac:dyDescent="0.25">
      <c r="C1746" s="32" t="s">
        <v>28</v>
      </c>
      <c r="D1746" s="32" t="s">
        <v>79</v>
      </c>
      <c r="F1746">
        <v>622.5</v>
      </c>
      <c r="G1746" t="s">
        <v>3398</v>
      </c>
      <c r="H1746" t="s">
        <v>3399</v>
      </c>
      <c r="I1746" t="s">
        <v>3401</v>
      </c>
      <c r="K1746" t="s">
        <v>724</v>
      </c>
      <c r="L1746" t="s">
        <v>2719</v>
      </c>
      <c r="M1746" t="s">
        <v>36</v>
      </c>
      <c r="N1746" s="8">
        <v>45775</v>
      </c>
      <c r="O1746" s="8">
        <v>45842</v>
      </c>
      <c r="P1746" s="8">
        <v>45842</v>
      </c>
      <c r="Q1746" t="s">
        <v>47</v>
      </c>
      <c r="R1746" t="s">
        <v>731</v>
      </c>
      <c r="U1746" t="s">
        <v>111</v>
      </c>
      <c r="W1746" t="s">
        <v>112</v>
      </c>
      <c r="X1746" t="s">
        <v>460</v>
      </c>
      <c r="Y1746" t="s">
        <v>112</v>
      </c>
      <c r="Z1746" t="s">
        <v>112</v>
      </c>
      <c r="AC1746" t="s">
        <v>41</v>
      </c>
      <c r="AD1746" t="s">
        <v>42</v>
      </c>
    </row>
    <row r="1747" spans="3:30" x14ac:dyDescent="0.25">
      <c r="C1747" s="32" t="s">
        <v>43</v>
      </c>
      <c r="D1747" s="32" t="s">
        <v>105</v>
      </c>
      <c r="F1747">
        <v>1295</v>
      </c>
      <c r="G1747" t="s">
        <v>3402</v>
      </c>
      <c r="H1747" t="s">
        <v>3403</v>
      </c>
      <c r="I1747" t="s">
        <v>3404</v>
      </c>
      <c r="K1747" t="s">
        <v>717</v>
      </c>
      <c r="L1747" t="s">
        <v>2719</v>
      </c>
      <c r="M1747" t="s">
        <v>36</v>
      </c>
      <c r="N1747" s="8">
        <v>45789</v>
      </c>
      <c r="O1747" s="8">
        <v>45821</v>
      </c>
      <c r="P1747" s="8">
        <v>45821</v>
      </c>
      <c r="Q1747" t="s">
        <v>37</v>
      </c>
      <c r="R1747" t="s">
        <v>421</v>
      </c>
      <c r="S1747" t="s">
        <v>3405</v>
      </c>
      <c r="T1747" t="s">
        <v>3406</v>
      </c>
      <c r="U1747" t="s">
        <v>87</v>
      </c>
      <c r="W1747" t="s">
        <v>87</v>
      </c>
      <c r="X1747" t="s">
        <v>312</v>
      </c>
      <c r="Y1747" t="s">
        <v>87</v>
      </c>
      <c r="Z1747" t="s">
        <v>87</v>
      </c>
      <c r="AC1747" t="s">
        <v>41</v>
      </c>
      <c r="AD1747" t="s">
        <v>42</v>
      </c>
    </row>
    <row r="1748" spans="3:30" x14ac:dyDescent="0.25">
      <c r="C1748" s="32" t="s">
        <v>795</v>
      </c>
      <c r="D1748" s="32" t="s">
        <v>105</v>
      </c>
      <c r="F1748">
        <v>995</v>
      </c>
      <c r="G1748" t="s">
        <v>3407</v>
      </c>
      <c r="H1748" t="s">
        <v>3408</v>
      </c>
      <c r="I1748" t="s">
        <v>3409</v>
      </c>
      <c r="K1748" t="s">
        <v>724</v>
      </c>
      <c r="L1748" t="s">
        <v>2719</v>
      </c>
      <c r="M1748" t="s">
        <v>36</v>
      </c>
      <c r="N1748" s="8">
        <v>45747</v>
      </c>
      <c r="O1748" s="8">
        <v>45849</v>
      </c>
      <c r="P1748" s="8">
        <v>45849</v>
      </c>
      <c r="Q1748" t="s">
        <v>127</v>
      </c>
      <c r="R1748" t="s">
        <v>1297</v>
      </c>
      <c r="S1748" t="s">
        <v>3410</v>
      </c>
      <c r="U1748" t="s">
        <v>112</v>
      </c>
      <c r="W1748" t="s">
        <v>112</v>
      </c>
      <c r="Y1748" t="s">
        <v>255</v>
      </c>
      <c r="Z1748" t="s">
        <v>255</v>
      </c>
      <c r="AC1748" t="s">
        <v>41</v>
      </c>
      <c r="AD1748" t="s">
        <v>42</v>
      </c>
    </row>
    <row r="1749" spans="3:30" x14ac:dyDescent="0.25">
      <c r="C1749" s="32" t="s">
        <v>795</v>
      </c>
      <c r="D1749" s="32" t="s">
        <v>105</v>
      </c>
      <c r="F1749">
        <v>995</v>
      </c>
      <c r="G1749" t="s">
        <v>3407</v>
      </c>
      <c r="H1749" t="s">
        <v>3408</v>
      </c>
      <c r="I1749" t="s">
        <v>3411</v>
      </c>
      <c r="K1749" t="s">
        <v>724</v>
      </c>
      <c r="L1749" t="s">
        <v>2719</v>
      </c>
      <c r="M1749" t="s">
        <v>36</v>
      </c>
      <c r="N1749" s="8">
        <v>45747</v>
      </c>
      <c r="O1749" s="8">
        <v>45849</v>
      </c>
      <c r="P1749" s="8">
        <v>45849</v>
      </c>
      <c r="Q1749" t="s">
        <v>127</v>
      </c>
      <c r="R1749" t="s">
        <v>871</v>
      </c>
      <c r="U1749" t="s">
        <v>112</v>
      </c>
      <c r="W1749" t="s">
        <v>112</v>
      </c>
      <c r="Y1749" t="s">
        <v>255</v>
      </c>
      <c r="Z1749" t="s">
        <v>255</v>
      </c>
      <c r="AC1749" t="s">
        <v>41</v>
      </c>
      <c r="AD1749" t="s">
        <v>42</v>
      </c>
    </row>
    <row r="1750" spans="3:30" x14ac:dyDescent="0.25">
      <c r="C1750" s="32" t="s">
        <v>28</v>
      </c>
      <c r="D1750" s="32" t="s">
        <v>79</v>
      </c>
      <c r="F1750">
        <v>1350</v>
      </c>
      <c r="G1750" t="s">
        <v>3407</v>
      </c>
      <c r="H1750" t="s">
        <v>3408</v>
      </c>
      <c r="I1750" t="s">
        <v>3412</v>
      </c>
      <c r="K1750" t="s">
        <v>724</v>
      </c>
      <c r="L1750" t="s">
        <v>2719</v>
      </c>
      <c r="M1750" t="s">
        <v>36</v>
      </c>
      <c r="N1750" s="8">
        <v>45747</v>
      </c>
      <c r="O1750" s="8">
        <v>45828</v>
      </c>
      <c r="P1750" s="8">
        <v>45828</v>
      </c>
      <c r="Q1750" t="s">
        <v>47</v>
      </c>
      <c r="U1750" t="s">
        <v>87</v>
      </c>
      <c r="W1750" t="s">
        <v>112</v>
      </c>
      <c r="Y1750" t="s">
        <v>57</v>
      </c>
      <c r="Z1750" t="s">
        <v>57</v>
      </c>
      <c r="AC1750" t="s">
        <v>41</v>
      </c>
      <c r="AD1750" t="s">
        <v>42</v>
      </c>
    </row>
    <row r="1751" spans="3:30" x14ac:dyDescent="0.25">
      <c r="C1751" s="32" t="s">
        <v>28</v>
      </c>
      <c r="D1751" s="32" t="s">
        <v>79</v>
      </c>
      <c r="F1751">
        <v>1350</v>
      </c>
      <c r="G1751" t="s">
        <v>3407</v>
      </c>
      <c r="H1751" t="s">
        <v>3408</v>
      </c>
      <c r="I1751" t="s">
        <v>3413</v>
      </c>
      <c r="K1751" t="s">
        <v>724</v>
      </c>
      <c r="L1751" t="s">
        <v>2719</v>
      </c>
      <c r="M1751" t="s">
        <v>36</v>
      </c>
      <c r="N1751" s="8">
        <v>45747</v>
      </c>
      <c r="O1751" s="8">
        <v>45835</v>
      </c>
      <c r="P1751" s="8">
        <v>45835</v>
      </c>
      <c r="Q1751" t="s">
        <v>47</v>
      </c>
      <c r="R1751" t="s">
        <v>1297</v>
      </c>
      <c r="U1751" t="s">
        <v>57</v>
      </c>
      <c r="W1751" t="s">
        <v>112</v>
      </c>
      <c r="Y1751" t="s">
        <v>111</v>
      </c>
      <c r="Z1751" t="s">
        <v>111</v>
      </c>
      <c r="AC1751" t="s">
        <v>41</v>
      </c>
      <c r="AD1751" t="s">
        <v>42</v>
      </c>
    </row>
    <row r="1752" spans="3:30" x14ac:dyDescent="0.25">
      <c r="C1752" s="32" t="s">
        <v>104</v>
      </c>
      <c r="D1752" s="32" t="s">
        <v>79</v>
      </c>
      <c r="F1752">
        <v>1350</v>
      </c>
      <c r="G1752" t="s">
        <v>3407</v>
      </c>
      <c r="H1752" t="s">
        <v>3408</v>
      </c>
      <c r="I1752" t="s">
        <v>3414</v>
      </c>
      <c r="K1752" t="s">
        <v>724</v>
      </c>
      <c r="L1752" t="s">
        <v>2719</v>
      </c>
      <c r="M1752" t="s">
        <v>36</v>
      </c>
      <c r="N1752" s="8">
        <v>45747</v>
      </c>
      <c r="O1752" s="8">
        <v>45835</v>
      </c>
      <c r="P1752" s="8">
        <v>45835</v>
      </c>
      <c r="Q1752" t="s">
        <v>47</v>
      </c>
      <c r="R1752" t="s">
        <v>1297</v>
      </c>
      <c r="U1752" t="s">
        <v>57</v>
      </c>
      <c r="W1752" t="s">
        <v>112</v>
      </c>
      <c r="Y1752" t="s">
        <v>111</v>
      </c>
      <c r="Z1752" t="s">
        <v>111</v>
      </c>
      <c r="AC1752" t="s">
        <v>41</v>
      </c>
      <c r="AD1752" t="s">
        <v>42</v>
      </c>
    </row>
    <row r="1753" spans="3:30" x14ac:dyDescent="0.25">
      <c r="C1753" s="32" t="s">
        <v>795</v>
      </c>
      <c r="D1753" s="32" t="s">
        <v>105</v>
      </c>
      <c r="F1753">
        <v>150</v>
      </c>
      <c r="G1753" t="s">
        <v>3407</v>
      </c>
      <c r="H1753" t="s">
        <v>3408</v>
      </c>
      <c r="I1753" t="s">
        <v>3415</v>
      </c>
      <c r="K1753" t="s">
        <v>724</v>
      </c>
      <c r="L1753" t="s">
        <v>2719</v>
      </c>
      <c r="M1753" t="s">
        <v>36</v>
      </c>
      <c r="N1753" s="8">
        <v>45747</v>
      </c>
      <c r="O1753" s="8"/>
      <c r="P1753" s="8"/>
      <c r="Q1753" t="s">
        <v>47</v>
      </c>
      <c r="R1753" t="s">
        <v>1297</v>
      </c>
      <c r="W1753" t="s">
        <v>112</v>
      </c>
      <c r="AC1753" t="s">
        <v>41</v>
      </c>
      <c r="AD1753" t="s">
        <v>42</v>
      </c>
    </row>
    <row r="1754" spans="3:30" x14ac:dyDescent="0.25">
      <c r="C1754" s="32" t="s">
        <v>28</v>
      </c>
      <c r="D1754" s="32" t="s">
        <v>105</v>
      </c>
      <c r="F1754">
        <v>150</v>
      </c>
      <c r="G1754" t="s">
        <v>3407</v>
      </c>
      <c r="H1754" t="s">
        <v>3408</v>
      </c>
      <c r="I1754" t="s">
        <v>3416</v>
      </c>
      <c r="K1754" t="s">
        <v>724</v>
      </c>
      <c r="L1754" t="s">
        <v>2719</v>
      </c>
      <c r="M1754" t="s">
        <v>36</v>
      </c>
      <c r="N1754" s="8">
        <v>45747</v>
      </c>
      <c r="O1754" s="8"/>
      <c r="P1754" s="8"/>
      <c r="Q1754" t="s">
        <v>47</v>
      </c>
      <c r="W1754" t="s">
        <v>112</v>
      </c>
      <c r="AC1754" t="s">
        <v>41</v>
      </c>
      <c r="AD1754" t="s">
        <v>42</v>
      </c>
    </row>
    <row r="1755" spans="3:30" x14ac:dyDescent="0.25">
      <c r="C1755" s="32" t="s">
        <v>28</v>
      </c>
      <c r="D1755" s="32" t="s">
        <v>44</v>
      </c>
      <c r="F1755">
        <v>150</v>
      </c>
      <c r="G1755" t="s">
        <v>3407</v>
      </c>
      <c r="H1755" t="s">
        <v>3408</v>
      </c>
      <c r="I1755" t="s">
        <v>3417</v>
      </c>
      <c r="K1755" t="s">
        <v>724</v>
      </c>
      <c r="L1755" t="s">
        <v>2719</v>
      </c>
      <c r="M1755" t="s">
        <v>36</v>
      </c>
      <c r="N1755" s="8">
        <v>45747</v>
      </c>
      <c r="O1755" s="8"/>
      <c r="P1755" s="8"/>
      <c r="Q1755" t="s">
        <v>47</v>
      </c>
      <c r="W1755" t="s">
        <v>112</v>
      </c>
      <c r="AC1755" t="s">
        <v>41</v>
      </c>
      <c r="AD1755" t="s">
        <v>42</v>
      </c>
    </row>
    <row r="1756" spans="3:30" x14ac:dyDescent="0.25">
      <c r="C1756" s="32" t="s">
        <v>28</v>
      </c>
      <c r="D1756" s="32" t="s">
        <v>44</v>
      </c>
      <c r="F1756">
        <v>150</v>
      </c>
      <c r="G1756" t="s">
        <v>3407</v>
      </c>
      <c r="H1756" t="s">
        <v>3408</v>
      </c>
      <c r="I1756" t="s">
        <v>3418</v>
      </c>
      <c r="K1756" t="s">
        <v>724</v>
      </c>
      <c r="L1756" t="s">
        <v>2719</v>
      </c>
      <c r="M1756" t="s">
        <v>36</v>
      </c>
      <c r="N1756" s="8">
        <v>45747</v>
      </c>
      <c r="O1756" s="8"/>
      <c r="P1756" s="8"/>
      <c r="Q1756" t="s">
        <v>47</v>
      </c>
      <c r="R1756" t="s">
        <v>1297</v>
      </c>
      <c r="W1756" t="s">
        <v>112</v>
      </c>
      <c r="AC1756" t="s">
        <v>41</v>
      </c>
      <c r="AD1756" t="s">
        <v>42</v>
      </c>
    </row>
    <row r="1757" spans="3:30" x14ac:dyDescent="0.25">
      <c r="C1757" s="32" t="s">
        <v>104</v>
      </c>
      <c r="D1757" s="32" t="s">
        <v>44</v>
      </c>
      <c r="F1757">
        <v>150</v>
      </c>
      <c r="G1757" t="s">
        <v>3407</v>
      </c>
      <c r="H1757" t="s">
        <v>3408</v>
      </c>
      <c r="I1757" t="s">
        <v>3419</v>
      </c>
      <c r="K1757" t="s">
        <v>724</v>
      </c>
      <c r="L1757" t="s">
        <v>2719</v>
      </c>
      <c r="M1757" t="s">
        <v>36</v>
      </c>
      <c r="N1757" s="8">
        <v>45747</v>
      </c>
      <c r="O1757" s="8"/>
      <c r="P1757" s="8"/>
      <c r="Q1757" t="s">
        <v>47</v>
      </c>
      <c r="R1757" t="s">
        <v>1297</v>
      </c>
      <c r="W1757" t="s">
        <v>112</v>
      </c>
      <c r="AC1757" t="s">
        <v>41</v>
      </c>
      <c r="AD1757" t="s">
        <v>42</v>
      </c>
    </row>
    <row r="1758" spans="3:30" x14ac:dyDescent="0.25">
      <c r="C1758" s="32" t="s">
        <v>795</v>
      </c>
      <c r="D1758" s="32" t="s">
        <v>105</v>
      </c>
      <c r="F1758">
        <v>150</v>
      </c>
      <c r="G1758" t="s">
        <v>3407</v>
      </c>
      <c r="H1758" t="s">
        <v>3408</v>
      </c>
      <c r="I1758" t="s">
        <v>3420</v>
      </c>
      <c r="K1758" t="s">
        <v>724</v>
      </c>
      <c r="L1758" t="s">
        <v>2719</v>
      </c>
      <c r="M1758" t="s">
        <v>36</v>
      </c>
      <c r="N1758" s="8">
        <v>45747</v>
      </c>
      <c r="O1758" s="8"/>
      <c r="P1758" s="8"/>
      <c r="Q1758" t="s">
        <v>37</v>
      </c>
      <c r="AC1758" t="s">
        <v>41</v>
      </c>
      <c r="AD1758" t="s">
        <v>42</v>
      </c>
    </row>
    <row r="1759" spans="3:30" x14ac:dyDescent="0.25">
      <c r="C1759" s="32" t="s">
        <v>28</v>
      </c>
      <c r="D1759" s="32" t="s">
        <v>105</v>
      </c>
      <c r="F1759">
        <v>150</v>
      </c>
      <c r="G1759" t="s">
        <v>3407</v>
      </c>
      <c r="H1759" t="s">
        <v>3408</v>
      </c>
      <c r="I1759" t="s">
        <v>3421</v>
      </c>
      <c r="K1759" t="s">
        <v>724</v>
      </c>
      <c r="L1759" t="s">
        <v>2719</v>
      </c>
      <c r="M1759" t="s">
        <v>36</v>
      </c>
      <c r="N1759" s="8">
        <v>45747</v>
      </c>
      <c r="O1759" s="8"/>
      <c r="P1759" s="8"/>
      <c r="Q1759" t="s">
        <v>37</v>
      </c>
      <c r="AC1759" t="s">
        <v>41</v>
      </c>
      <c r="AD1759" t="s">
        <v>42</v>
      </c>
    </row>
    <row r="1760" spans="3:30" x14ac:dyDescent="0.25">
      <c r="C1760" s="32" t="s">
        <v>28</v>
      </c>
      <c r="D1760" s="32" t="s">
        <v>44</v>
      </c>
      <c r="F1760">
        <v>150</v>
      </c>
      <c r="G1760" t="s">
        <v>3407</v>
      </c>
      <c r="H1760" t="s">
        <v>3408</v>
      </c>
      <c r="I1760" t="s">
        <v>3422</v>
      </c>
      <c r="K1760" t="s">
        <v>724</v>
      </c>
      <c r="L1760" t="s">
        <v>2719</v>
      </c>
      <c r="M1760" t="s">
        <v>36</v>
      </c>
      <c r="N1760" s="8">
        <v>45747</v>
      </c>
      <c r="O1760" s="8"/>
      <c r="P1760" s="8"/>
      <c r="Q1760" t="s">
        <v>37</v>
      </c>
      <c r="AC1760" t="s">
        <v>41</v>
      </c>
      <c r="AD1760" t="s">
        <v>42</v>
      </c>
    </row>
    <row r="1761" spans="3:30" x14ac:dyDescent="0.25">
      <c r="C1761" s="32" t="s">
        <v>28</v>
      </c>
      <c r="D1761" s="32" t="s">
        <v>44</v>
      </c>
      <c r="F1761">
        <v>150</v>
      </c>
      <c r="G1761" t="s">
        <v>3407</v>
      </c>
      <c r="H1761" t="s">
        <v>3408</v>
      </c>
      <c r="I1761" t="s">
        <v>3423</v>
      </c>
      <c r="K1761" t="s">
        <v>724</v>
      </c>
      <c r="L1761" t="s">
        <v>2719</v>
      </c>
      <c r="M1761" t="s">
        <v>36</v>
      </c>
      <c r="N1761" s="8">
        <v>45747</v>
      </c>
      <c r="O1761" s="8"/>
      <c r="P1761" s="8"/>
      <c r="Q1761" t="s">
        <v>37</v>
      </c>
      <c r="AC1761" t="s">
        <v>41</v>
      </c>
      <c r="AD1761" t="s">
        <v>42</v>
      </c>
    </row>
    <row r="1762" spans="3:30" x14ac:dyDescent="0.25">
      <c r="C1762" s="32" t="s">
        <v>104</v>
      </c>
      <c r="D1762" s="32" t="s">
        <v>79</v>
      </c>
      <c r="F1762">
        <v>150</v>
      </c>
      <c r="G1762" t="s">
        <v>3407</v>
      </c>
      <c r="H1762" t="s">
        <v>3408</v>
      </c>
      <c r="I1762" t="s">
        <v>3424</v>
      </c>
      <c r="K1762" t="s">
        <v>724</v>
      </c>
      <c r="L1762" t="s">
        <v>2719</v>
      </c>
      <c r="M1762" t="s">
        <v>36</v>
      </c>
      <c r="N1762" s="8">
        <v>45747</v>
      </c>
      <c r="O1762" s="8"/>
      <c r="P1762" s="8"/>
      <c r="Q1762" t="s">
        <v>37</v>
      </c>
      <c r="AC1762" t="s">
        <v>41</v>
      </c>
      <c r="AD1762" t="s">
        <v>42</v>
      </c>
    </row>
    <row r="1763" spans="3:30" x14ac:dyDescent="0.25">
      <c r="C1763" s="32" t="s">
        <v>104</v>
      </c>
      <c r="D1763" s="32" t="s">
        <v>1169</v>
      </c>
      <c r="G1763" t="s">
        <v>3425</v>
      </c>
      <c r="H1763" t="s">
        <v>3426</v>
      </c>
      <c r="I1763" t="s">
        <v>3427</v>
      </c>
      <c r="K1763" t="s">
        <v>724</v>
      </c>
      <c r="L1763" t="s">
        <v>2719</v>
      </c>
      <c r="M1763" t="s">
        <v>36</v>
      </c>
      <c r="N1763" s="8">
        <v>45793</v>
      </c>
      <c r="O1763" s="8"/>
      <c r="P1763" s="8"/>
      <c r="Q1763" t="s">
        <v>64</v>
      </c>
      <c r="R1763" t="s">
        <v>3428</v>
      </c>
      <c r="S1763" t="s">
        <v>3429</v>
      </c>
      <c r="T1763" t="s">
        <v>3429</v>
      </c>
      <c r="W1763" t="s">
        <v>3430</v>
      </c>
      <c r="X1763" t="s">
        <v>260</v>
      </c>
      <c r="AC1763" t="s">
        <v>64</v>
      </c>
      <c r="AD1763" t="s">
        <v>42</v>
      </c>
    </row>
    <row r="1764" spans="3:30" x14ac:dyDescent="0.25">
      <c r="C1764" s="32" t="s">
        <v>28</v>
      </c>
      <c r="D1764" s="32" t="s">
        <v>105</v>
      </c>
      <c r="F1764">
        <v>995</v>
      </c>
      <c r="G1764" t="s">
        <v>3431</v>
      </c>
      <c r="H1764" t="s">
        <v>3432</v>
      </c>
      <c r="I1764" t="s">
        <v>3433</v>
      </c>
      <c r="K1764" t="s">
        <v>717</v>
      </c>
      <c r="L1764" t="s">
        <v>2719</v>
      </c>
      <c r="M1764" t="s">
        <v>36</v>
      </c>
      <c r="N1764" s="8">
        <v>45782</v>
      </c>
      <c r="O1764" s="8"/>
      <c r="P1764" s="8"/>
      <c r="Q1764" t="s">
        <v>127</v>
      </c>
      <c r="R1764" t="s">
        <v>492</v>
      </c>
      <c r="W1764" t="s">
        <v>3434</v>
      </c>
      <c r="AC1764" t="s">
        <v>41</v>
      </c>
      <c r="AD1764" t="s">
        <v>42</v>
      </c>
    </row>
    <row r="1765" spans="3:30" x14ac:dyDescent="0.25">
      <c r="F1765">
        <v>1495</v>
      </c>
      <c r="G1765" t="s">
        <v>3435</v>
      </c>
      <c r="H1765" t="s">
        <v>3436</v>
      </c>
      <c r="I1765" t="s">
        <v>3437</v>
      </c>
      <c r="K1765" t="s">
        <v>724</v>
      </c>
      <c r="L1765" t="s">
        <v>2719</v>
      </c>
      <c r="M1765" t="s">
        <v>36</v>
      </c>
      <c r="N1765" s="8">
        <v>45803</v>
      </c>
      <c r="O1765" s="8"/>
      <c r="P1765" s="8"/>
      <c r="Q1765" t="s">
        <v>37</v>
      </c>
      <c r="R1765" t="s">
        <v>312</v>
      </c>
      <c r="W1765" t="s">
        <v>111</v>
      </c>
      <c r="AC1765" t="s">
        <v>41</v>
      </c>
      <c r="AD1765" t="s">
        <v>42</v>
      </c>
    </row>
    <row r="1766" spans="3:30" x14ac:dyDescent="0.25">
      <c r="F1766">
        <v>2595</v>
      </c>
      <c r="G1766" t="s">
        <v>3438</v>
      </c>
      <c r="H1766" t="s">
        <v>3439</v>
      </c>
      <c r="I1766" t="s">
        <v>3440</v>
      </c>
      <c r="K1766" t="s">
        <v>724</v>
      </c>
      <c r="L1766" t="s">
        <v>2719</v>
      </c>
      <c r="M1766" t="s">
        <v>36</v>
      </c>
      <c r="N1766" s="8">
        <v>45800</v>
      </c>
      <c r="O1766" s="8"/>
      <c r="P1766" s="8"/>
      <c r="Q1766" t="s">
        <v>37</v>
      </c>
      <c r="R1766" t="s">
        <v>312</v>
      </c>
      <c r="W1766" t="s">
        <v>476</v>
      </c>
      <c r="AC1766" t="s">
        <v>41</v>
      </c>
      <c r="AD1766" t="s">
        <v>42</v>
      </c>
    </row>
    <row r="1767" spans="3:30" x14ac:dyDescent="0.25">
      <c r="C1767" s="32" t="s">
        <v>795</v>
      </c>
      <c r="D1767" s="32" t="s">
        <v>105</v>
      </c>
      <c r="F1767">
        <v>1711</v>
      </c>
      <c r="G1767" t="s">
        <v>3441</v>
      </c>
      <c r="H1767" t="s">
        <v>3442</v>
      </c>
      <c r="I1767" t="s">
        <v>3443</v>
      </c>
      <c r="K1767" t="s">
        <v>724</v>
      </c>
      <c r="L1767" t="s">
        <v>2719</v>
      </c>
      <c r="M1767" t="s">
        <v>36</v>
      </c>
      <c r="N1767" s="8">
        <v>45792</v>
      </c>
      <c r="O1767" s="8">
        <v>45835</v>
      </c>
      <c r="P1767" s="8">
        <v>45835</v>
      </c>
      <c r="Q1767" t="s">
        <v>37</v>
      </c>
      <c r="R1767" t="s">
        <v>460</v>
      </c>
      <c r="S1767" t="s">
        <v>3444</v>
      </c>
      <c r="U1767" t="s">
        <v>57</v>
      </c>
      <c r="W1767" t="s">
        <v>112</v>
      </c>
      <c r="Y1767" t="s">
        <v>111</v>
      </c>
      <c r="Z1767" t="s">
        <v>111</v>
      </c>
      <c r="AC1767" t="s">
        <v>41</v>
      </c>
      <c r="AD1767" t="s">
        <v>42</v>
      </c>
    </row>
    <row r="1768" spans="3:30" x14ac:dyDescent="0.25">
      <c r="C1768" s="32" t="s">
        <v>28</v>
      </c>
      <c r="D1768" s="32" t="s">
        <v>232</v>
      </c>
      <c r="E1768" s="32" t="s">
        <v>3445</v>
      </c>
      <c r="F1768">
        <v>1099</v>
      </c>
      <c r="G1768" t="s">
        <v>3446</v>
      </c>
      <c r="H1768" t="s">
        <v>3447</v>
      </c>
      <c r="I1768" t="s">
        <v>3448</v>
      </c>
      <c r="K1768" t="s">
        <v>34</v>
      </c>
      <c r="L1768" t="s">
        <v>2719</v>
      </c>
      <c r="M1768" t="s">
        <v>36</v>
      </c>
      <c r="N1768" s="8">
        <v>45639</v>
      </c>
      <c r="O1768" s="8"/>
      <c r="P1768" s="8"/>
      <c r="Q1768" t="s">
        <v>37</v>
      </c>
      <c r="R1768" t="s">
        <v>492</v>
      </c>
      <c r="AC1768" t="s">
        <v>41</v>
      </c>
      <c r="AD1768" t="s">
        <v>42</v>
      </c>
    </row>
    <row r="1769" spans="3:30" x14ac:dyDescent="0.25">
      <c r="C1769" s="32" t="s">
        <v>28</v>
      </c>
      <c r="D1769" s="32" t="s">
        <v>105</v>
      </c>
      <c r="F1769">
        <v>1100</v>
      </c>
      <c r="G1769" t="s">
        <v>3449</v>
      </c>
      <c r="H1769" t="s">
        <v>3450</v>
      </c>
      <c r="I1769" t="s">
        <v>3451</v>
      </c>
      <c r="J1769" t="s">
        <v>3452</v>
      </c>
      <c r="K1769" t="s">
        <v>267</v>
      </c>
      <c r="L1769" t="s">
        <v>2719</v>
      </c>
      <c r="M1769" t="s">
        <v>276</v>
      </c>
      <c r="N1769" s="8">
        <v>45784</v>
      </c>
      <c r="O1769" s="8">
        <v>45835</v>
      </c>
      <c r="P1769" s="8"/>
      <c r="Q1769" t="s">
        <v>127</v>
      </c>
      <c r="W1769" t="s">
        <v>60</v>
      </c>
      <c r="Z1769" t="s">
        <v>111</v>
      </c>
      <c r="AA1769" t="s">
        <v>111</v>
      </c>
      <c r="AC1769" t="s">
        <v>41</v>
      </c>
      <c r="AD1769" t="s">
        <v>231</v>
      </c>
    </row>
    <row r="1770" spans="3:30" x14ac:dyDescent="0.25">
      <c r="C1770" s="32" t="s">
        <v>28</v>
      </c>
      <c r="D1770" s="32" t="s">
        <v>105</v>
      </c>
      <c r="F1770">
        <v>0</v>
      </c>
      <c r="G1770" t="s">
        <v>3449</v>
      </c>
      <c r="H1770" t="s">
        <v>3450</v>
      </c>
      <c r="I1770" t="s">
        <v>3453</v>
      </c>
      <c r="J1770" t="s">
        <v>3454</v>
      </c>
      <c r="K1770" t="s">
        <v>267</v>
      </c>
      <c r="L1770" t="s">
        <v>2719</v>
      </c>
      <c r="M1770" t="s">
        <v>276</v>
      </c>
      <c r="N1770" s="8">
        <v>45784</v>
      </c>
      <c r="O1770" s="8">
        <v>45835</v>
      </c>
      <c r="P1770" s="8"/>
      <c r="Q1770" t="s">
        <v>37</v>
      </c>
      <c r="W1770" t="s">
        <v>60</v>
      </c>
      <c r="Z1770" t="s">
        <v>111</v>
      </c>
      <c r="AA1770" t="s">
        <v>111</v>
      </c>
      <c r="AC1770" t="s">
        <v>41</v>
      </c>
      <c r="AD1770" t="s">
        <v>231</v>
      </c>
    </row>
    <row r="1771" spans="3:30" ht="27.6" x14ac:dyDescent="0.25">
      <c r="C1771" s="32" t="s">
        <v>198</v>
      </c>
      <c r="D1771" s="46" t="s">
        <v>29</v>
      </c>
      <c r="E1771" s="32" t="s">
        <v>3455</v>
      </c>
      <c r="F1771">
        <v>522</v>
      </c>
      <c r="G1771" t="s">
        <v>3456</v>
      </c>
      <c r="H1771" t="s">
        <v>3457</v>
      </c>
      <c r="I1771" t="s">
        <v>3458</v>
      </c>
      <c r="J1771" t="s">
        <v>3459</v>
      </c>
      <c r="K1771" t="s">
        <v>267</v>
      </c>
      <c r="L1771" t="s">
        <v>2719</v>
      </c>
      <c r="M1771" t="s">
        <v>276</v>
      </c>
      <c r="N1771" s="8">
        <v>45791</v>
      </c>
      <c r="O1771" s="8"/>
      <c r="P1771" s="8"/>
      <c r="Q1771" t="s">
        <v>37</v>
      </c>
      <c r="W1771" t="s">
        <v>3460</v>
      </c>
      <c r="AC1771" t="s">
        <v>41</v>
      </c>
      <c r="AD1771" t="s">
        <v>231</v>
      </c>
    </row>
    <row r="1772" spans="3:30" ht="27.6" x14ac:dyDescent="0.25">
      <c r="C1772" s="32" t="s">
        <v>198</v>
      </c>
      <c r="D1772" s="46" t="s">
        <v>29</v>
      </c>
      <c r="E1772" s="32" t="s">
        <v>3455</v>
      </c>
      <c r="F1772">
        <v>1914</v>
      </c>
      <c r="G1772" t="s">
        <v>3456</v>
      </c>
      <c r="H1772" t="s">
        <v>3457</v>
      </c>
      <c r="I1772" t="s">
        <v>3461</v>
      </c>
      <c r="J1772" t="s">
        <v>3462</v>
      </c>
      <c r="K1772" t="s">
        <v>267</v>
      </c>
      <c r="L1772" t="s">
        <v>2719</v>
      </c>
      <c r="M1772" t="s">
        <v>276</v>
      </c>
      <c r="N1772" s="8">
        <v>45791</v>
      </c>
      <c r="O1772" s="8"/>
      <c r="P1772" s="8"/>
      <c r="Q1772" t="s">
        <v>37</v>
      </c>
      <c r="W1772" t="s">
        <v>3460</v>
      </c>
      <c r="AC1772" t="s">
        <v>41</v>
      </c>
      <c r="AD1772" t="s">
        <v>231</v>
      </c>
    </row>
    <row r="1773" spans="3:30" ht="27.6" x14ac:dyDescent="0.25">
      <c r="C1773" s="32" t="s">
        <v>198</v>
      </c>
      <c r="D1773" s="46" t="s">
        <v>29</v>
      </c>
      <c r="E1773" s="32" t="s">
        <v>3455</v>
      </c>
      <c r="F1773">
        <v>2342</v>
      </c>
      <c r="G1773" t="s">
        <v>3456</v>
      </c>
      <c r="H1773" t="s">
        <v>3457</v>
      </c>
      <c r="I1773" t="s">
        <v>3463</v>
      </c>
      <c r="J1773" t="s">
        <v>3464</v>
      </c>
      <c r="K1773" t="s">
        <v>267</v>
      </c>
      <c r="L1773" t="s">
        <v>2719</v>
      </c>
      <c r="M1773" t="s">
        <v>276</v>
      </c>
      <c r="N1773" s="8">
        <v>45791</v>
      </c>
      <c r="O1773" s="8"/>
      <c r="P1773" s="8"/>
      <c r="Q1773" t="s">
        <v>127</v>
      </c>
      <c r="W1773" t="s">
        <v>3460</v>
      </c>
      <c r="AC1773" t="s">
        <v>41</v>
      </c>
      <c r="AD1773" t="s">
        <v>231</v>
      </c>
    </row>
    <row r="1774" spans="3:30" ht="27.6" x14ac:dyDescent="0.25">
      <c r="C1774" s="32" t="s">
        <v>198</v>
      </c>
      <c r="D1774" s="46" t="s">
        <v>29</v>
      </c>
      <c r="E1774" s="32" t="s">
        <v>3455</v>
      </c>
      <c r="F1774">
        <v>2181</v>
      </c>
      <c r="G1774" t="s">
        <v>3456</v>
      </c>
      <c r="H1774" t="s">
        <v>3457</v>
      </c>
      <c r="I1774" t="s">
        <v>3465</v>
      </c>
      <c r="J1774" t="s">
        <v>3466</v>
      </c>
      <c r="K1774" t="s">
        <v>267</v>
      </c>
      <c r="L1774" t="s">
        <v>2719</v>
      </c>
      <c r="M1774" t="s">
        <v>276</v>
      </c>
      <c r="N1774" s="8">
        <v>45791</v>
      </c>
      <c r="O1774" s="8"/>
      <c r="P1774" s="8"/>
      <c r="Q1774" t="s">
        <v>37</v>
      </c>
      <c r="W1774" t="s">
        <v>3460</v>
      </c>
      <c r="AC1774" t="s">
        <v>41</v>
      </c>
      <c r="AD1774" t="s">
        <v>231</v>
      </c>
    </row>
    <row r="1775" spans="3:30" ht="27.6" x14ac:dyDescent="0.25">
      <c r="C1775" s="32" t="s">
        <v>198</v>
      </c>
      <c r="D1775" s="46" t="s">
        <v>29</v>
      </c>
      <c r="E1775" s="32" t="s">
        <v>3455</v>
      </c>
      <c r="F1775">
        <v>0</v>
      </c>
      <c r="G1775" t="s">
        <v>3456</v>
      </c>
      <c r="H1775" t="s">
        <v>3457</v>
      </c>
      <c r="I1775" t="s">
        <v>3467</v>
      </c>
      <c r="J1775" t="s">
        <v>3468</v>
      </c>
      <c r="K1775" t="s">
        <v>267</v>
      </c>
      <c r="L1775" t="s">
        <v>2719</v>
      </c>
      <c r="M1775" t="s">
        <v>276</v>
      </c>
      <c r="N1775" s="8">
        <v>45791</v>
      </c>
      <c r="O1775" s="8"/>
      <c r="P1775" s="8"/>
      <c r="Q1775" t="s">
        <v>37</v>
      </c>
      <c r="W1775" t="s">
        <v>3460</v>
      </c>
      <c r="AC1775" t="s">
        <v>41</v>
      </c>
      <c r="AD1775" t="s">
        <v>231</v>
      </c>
    </row>
    <row r="1776" spans="3:30" ht="27.6" x14ac:dyDescent="0.25">
      <c r="C1776" s="32" t="s">
        <v>198</v>
      </c>
      <c r="D1776" s="46" t="s">
        <v>29</v>
      </c>
      <c r="E1776" s="32" t="s">
        <v>3455</v>
      </c>
      <c r="F1776">
        <v>0</v>
      </c>
      <c r="G1776" t="s">
        <v>3456</v>
      </c>
      <c r="H1776" t="s">
        <v>3457</v>
      </c>
      <c r="I1776" t="s">
        <v>3469</v>
      </c>
      <c r="J1776" t="s">
        <v>3470</v>
      </c>
      <c r="K1776" t="s">
        <v>267</v>
      </c>
      <c r="L1776" t="s">
        <v>2719</v>
      </c>
      <c r="M1776" t="s">
        <v>276</v>
      </c>
      <c r="N1776" s="8">
        <v>45791</v>
      </c>
      <c r="O1776" s="8"/>
      <c r="P1776" s="8"/>
      <c r="Q1776" t="s">
        <v>37</v>
      </c>
      <c r="W1776" t="s">
        <v>3460</v>
      </c>
      <c r="AC1776" t="s">
        <v>41</v>
      </c>
      <c r="AD1776" t="s">
        <v>231</v>
      </c>
    </row>
    <row r="1777" spans="3:30" ht="27.6" x14ac:dyDescent="0.25">
      <c r="C1777" s="32" t="s">
        <v>198</v>
      </c>
      <c r="D1777" s="46" t="s">
        <v>29</v>
      </c>
      <c r="E1777" s="32" t="s">
        <v>3455</v>
      </c>
      <c r="F1777">
        <v>0</v>
      </c>
      <c r="G1777" t="s">
        <v>3456</v>
      </c>
      <c r="H1777" t="s">
        <v>3457</v>
      </c>
      <c r="I1777" t="s">
        <v>3471</v>
      </c>
      <c r="J1777" t="s">
        <v>3472</v>
      </c>
      <c r="K1777" t="s">
        <v>267</v>
      </c>
      <c r="L1777" t="s">
        <v>2719</v>
      </c>
      <c r="M1777" t="s">
        <v>276</v>
      </c>
      <c r="N1777" s="8">
        <v>45791</v>
      </c>
      <c r="O1777" s="8"/>
      <c r="P1777" s="8"/>
      <c r="Q1777" t="s">
        <v>37</v>
      </c>
      <c r="W1777" t="s">
        <v>3460</v>
      </c>
      <c r="AC1777" t="s">
        <v>41</v>
      </c>
      <c r="AD1777" t="s">
        <v>231</v>
      </c>
    </row>
    <row r="1778" spans="3:30" x14ac:dyDescent="0.25">
      <c r="C1778" s="32" t="s">
        <v>71</v>
      </c>
      <c r="D1778" s="32" t="s">
        <v>72</v>
      </c>
      <c r="F1778">
        <v>1250</v>
      </c>
      <c r="G1778" t="s">
        <v>3473</v>
      </c>
      <c r="H1778" t="s">
        <v>3474</v>
      </c>
      <c r="I1778" t="s">
        <v>3475</v>
      </c>
      <c r="J1778" t="s">
        <v>3476</v>
      </c>
      <c r="K1778" t="s">
        <v>267</v>
      </c>
      <c r="L1778" t="s">
        <v>2719</v>
      </c>
      <c r="M1778" t="s">
        <v>276</v>
      </c>
      <c r="N1778" s="8">
        <v>45426</v>
      </c>
      <c r="O1778" s="8">
        <v>45835</v>
      </c>
      <c r="P1778" s="8"/>
      <c r="Q1778" t="s">
        <v>37</v>
      </c>
      <c r="W1778" t="s">
        <v>725</v>
      </c>
      <c r="Z1778" t="s">
        <v>241</v>
      </c>
      <c r="AA1778" t="s">
        <v>241</v>
      </c>
      <c r="AC1778" t="s">
        <v>41</v>
      </c>
      <c r="AD1778" t="s">
        <v>231</v>
      </c>
    </row>
    <row r="1779" spans="3:30" x14ac:dyDescent="0.25">
      <c r="C1779" s="32" t="s">
        <v>71</v>
      </c>
      <c r="D1779" s="32" t="s">
        <v>72</v>
      </c>
      <c r="F1779">
        <v>0</v>
      </c>
      <c r="G1779" t="s">
        <v>3473</v>
      </c>
      <c r="H1779" t="s">
        <v>3474</v>
      </c>
      <c r="I1779" t="s">
        <v>3477</v>
      </c>
      <c r="J1779" t="s">
        <v>3478</v>
      </c>
      <c r="K1779" t="s">
        <v>267</v>
      </c>
      <c r="L1779" t="s">
        <v>2719</v>
      </c>
      <c r="M1779" t="s">
        <v>276</v>
      </c>
      <c r="N1779" s="8">
        <v>45426</v>
      </c>
      <c r="O1779" s="8">
        <v>45835</v>
      </c>
      <c r="P1779" s="8"/>
      <c r="Q1779" t="s">
        <v>37</v>
      </c>
      <c r="W1779" t="s">
        <v>725</v>
      </c>
      <c r="Z1779" t="s">
        <v>241</v>
      </c>
      <c r="AA1779" t="s">
        <v>241</v>
      </c>
      <c r="AC1779" t="s">
        <v>41</v>
      </c>
      <c r="AD1779" t="s">
        <v>231</v>
      </c>
    </row>
    <row r="1780" spans="3:30" x14ac:dyDescent="0.25">
      <c r="C1780" s="32" t="s">
        <v>71</v>
      </c>
      <c r="D1780" s="32" t="s">
        <v>72</v>
      </c>
      <c r="F1780">
        <v>1250</v>
      </c>
      <c r="G1780" t="s">
        <v>3473</v>
      </c>
      <c r="H1780" t="s">
        <v>3474</v>
      </c>
      <c r="I1780" t="s">
        <v>3479</v>
      </c>
      <c r="J1780" t="s">
        <v>3480</v>
      </c>
      <c r="K1780" t="s">
        <v>267</v>
      </c>
      <c r="L1780" t="s">
        <v>2719</v>
      </c>
      <c r="M1780" t="s">
        <v>276</v>
      </c>
      <c r="N1780" s="8">
        <v>45426</v>
      </c>
      <c r="O1780" s="8">
        <v>45835</v>
      </c>
      <c r="P1780" s="8"/>
      <c r="Q1780" t="s">
        <v>37</v>
      </c>
      <c r="W1780" t="s">
        <v>725</v>
      </c>
      <c r="Z1780" t="s">
        <v>241</v>
      </c>
      <c r="AA1780" t="s">
        <v>241</v>
      </c>
      <c r="AC1780" t="s">
        <v>41</v>
      </c>
      <c r="AD1780" t="s">
        <v>231</v>
      </c>
    </row>
    <row r="1781" spans="3:30" x14ac:dyDescent="0.25">
      <c r="C1781" s="32" t="s">
        <v>71</v>
      </c>
      <c r="D1781" s="32" t="s">
        <v>72</v>
      </c>
      <c r="F1781">
        <v>2500</v>
      </c>
      <c r="G1781" t="s">
        <v>3473</v>
      </c>
      <c r="H1781" t="s">
        <v>3474</v>
      </c>
      <c r="I1781" t="s">
        <v>3481</v>
      </c>
      <c r="J1781" t="s">
        <v>3482</v>
      </c>
      <c r="K1781" t="s">
        <v>267</v>
      </c>
      <c r="L1781" t="s">
        <v>2719</v>
      </c>
      <c r="M1781" t="s">
        <v>276</v>
      </c>
      <c r="N1781" s="8">
        <v>45426</v>
      </c>
      <c r="O1781" s="8">
        <v>45835</v>
      </c>
      <c r="P1781" s="8"/>
      <c r="Q1781" t="s">
        <v>37</v>
      </c>
      <c r="W1781" t="s">
        <v>725</v>
      </c>
      <c r="Z1781" t="s">
        <v>241</v>
      </c>
      <c r="AA1781" t="s">
        <v>241</v>
      </c>
      <c r="AC1781" t="s">
        <v>41</v>
      </c>
      <c r="AD1781" t="s">
        <v>231</v>
      </c>
    </row>
    <row r="1782" spans="3:30" x14ac:dyDescent="0.25">
      <c r="C1782" s="32" t="s">
        <v>71</v>
      </c>
      <c r="D1782" s="32" t="s">
        <v>72</v>
      </c>
      <c r="F1782">
        <v>0</v>
      </c>
      <c r="G1782" t="s">
        <v>3473</v>
      </c>
      <c r="H1782" t="s">
        <v>3474</v>
      </c>
      <c r="I1782" t="s">
        <v>3483</v>
      </c>
      <c r="J1782" t="s">
        <v>3484</v>
      </c>
      <c r="K1782" t="s">
        <v>267</v>
      </c>
      <c r="L1782" t="s">
        <v>2719</v>
      </c>
      <c r="M1782" t="s">
        <v>276</v>
      </c>
      <c r="N1782" s="8">
        <v>45426</v>
      </c>
      <c r="O1782" s="8">
        <v>45835</v>
      </c>
      <c r="P1782" s="8"/>
      <c r="Q1782" t="s">
        <v>37</v>
      </c>
      <c r="W1782" t="s">
        <v>725</v>
      </c>
      <c r="Z1782" t="s">
        <v>241</v>
      </c>
      <c r="AA1782" t="s">
        <v>241</v>
      </c>
      <c r="AC1782" t="s">
        <v>41</v>
      </c>
      <c r="AD1782" t="s">
        <v>231</v>
      </c>
    </row>
    <row r="1783" spans="3:30" x14ac:dyDescent="0.25">
      <c r="C1783" s="32" t="s">
        <v>71</v>
      </c>
      <c r="D1783" s="32" t="s">
        <v>72</v>
      </c>
      <c r="F1783">
        <v>96</v>
      </c>
      <c r="G1783" t="s">
        <v>3473</v>
      </c>
      <c r="H1783" t="s">
        <v>3485</v>
      </c>
      <c r="I1783" t="s">
        <v>3486</v>
      </c>
      <c r="J1783" t="s">
        <v>3487</v>
      </c>
      <c r="K1783" t="s">
        <v>267</v>
      </c>
      <c r="L1783" t="s">
        <v>2719</v>
      </c>
      <c r="M1783" t="s">
        <v>36</v>
      </c>
      <c r="N1783" s="8">
        <v>45728</v>
      </c>
      <c r="O1783" s="8">
        <v>45835</v>
      </c>
      <c r="P1783" s="8"/>
      <c r="Q1783" t="s">
        <v>37</v>
      </c>
      <c r="W1783" t="s">
        <v>56</v>
      </c>
      <c r="Z1783" t="s">
        <v>241</v>
      </c>
      <c r="AA1783" t="s">
        <v>241</v>
      </c>
      <c r="AC1783" t="s">
        <v>41</v>
      </c>
      <c r="AD1783" t="s">
        <v>231</v>
      </c>
    </row>
    <row r="1784" spans="3:30" x14ac:dyDescent="0.25">
      <c r="C1784" s="32" t="s">
        <v>318</v>
      </c>
      <c r="D1784" s="32" t="s">
        <v>318</v>
      </c>
      <c r="F1784">
        <v>622.5</v>
      </c>
      <c r="G1784" t="s">
        <v>3488</v>
      </c>
      <c r="H1784" t="s">
        <v>3489</v>
      </c>
      <c r="I1784" t="s">
        <v>3490</v>
      </c>
      <c r="K1784" t="s">
        <v>724</v>
      </c>
      <c r="L1784" t="s">
        <v>2719</v>
      </c>
      <c r="M1784" t="s">
        <v>36</v>
      </c>
      <c r="N1784" s="8">
        <v>45792</v>
      </c>
      <c r="O1784" s="8">
        <v>45814</v>
      </c>
      <c r="P1784" s="8">
        <v>45814</v>
      </c>
      <c r="Q1784" t="s">
        <v>37</v>
      </c>
      <c r="R1784" t="s">
        <v>549</v>
      </c>
      <c r="S1784" t="s">
        <v>3491</v>
      </c>
      <c r="T1784" t="s">
        <v>3492</v>
      </c>
      <c r="U1784" t="s">
        <v>40</v>
      </c>
      <c r="W1784" t="s">
        <v>112</v>
      </c>
      <c r="X1784" t="s">
        <v>398</v>
      </c>
      <c r="Y1784" t="s">
        <v>86</v>
      </c>
      <c r="Z1784" t="s">
        <v>86</v>
      </c>
      <c r="AC1784" t="s">
        <v>41</v>
      </c>
      <c r="AD1784" t="s">
        <v>42</v>
      </c>
    </row>
    <row r="1785" spans="3:30" x14ac:dyDescent="0.25">
      <c r="C1785" s="32" t="s">
        <v>318</v>
      </c>
      <c r="D1785" s="32" t="s">
        <v>318</v>
      </c>
      <c r="F1785">
        <v>622.5</v>
      </c>
      <c r="G1785" t="s">
        <v>3488</v>
      </c>
      <c r="H1785" t="s">
        <v>3489</v>
      </c>
      <c r="I1785" t="s">
        <v>3493</v>
      </c>
      <c r="K1785" t="s">
        <v>724</v>
      </c>
      <c r="L1785" t="s">
        <v>2719</v>
      </c>
      <c r="M1785" t="s">
        <v>36</v>
      </c>
      <c r="N1785" s="8">
        <v>45792</v>
      </c>
      <c r="O1785" s="8">
        <v>45814</v>
      </c>
      <c r="P1785" s="8">
        <v>45814</v>
      </c>
      <c r="Q1785" t="s">
        <v>47</v>
      </c>
      <c r="R1785" t="s">
        <v>549</v>
      </c>
      <c r="U1785" t="s">
        <v>40</v>
      </c>
      <c r="W1785" t="s">
        <v>112</v>
      </c>
      <c r="X1785" t="s">
        <v>398</v>
      </c>
      <c r="Y1785" t="s">
        <v>86</v>
      </c>
      <c r="Z1785" t="s">
        <v>86</v>
      </c>
      <c r="AC1785" t="s">
        <v>41</v>
      </c>
      <c r="AD1785" t="s">
        <v>42</v>
      </c>
    </row>
    <row r="1786" spans="3:30" x14ac:dyDescent="0.25">
      <c r="C1786" s="32" t="s">
        <v>104</v>
      </c>
      <c r="D1786" s="32" t="s">
        <v>105</v>
      </c>
      <c r="E1786" s="32" t="s">
        <v>3494</v>
      </c>
      <c r="F1786">
        <v>895</v>
      </c>
      <c r="G1786" t="s">
        <v>3495</v>
      </c>
      <c r="H1786" t="s">
        <v>3496</v>
      </c>
      <c r="I1786" t="s">
        <v>3497</v>
      </c>
      <c r="K1786" t="s">
        <v>724</v>
      </c>
      <c r="L1786" t="s">
        <v>2719</v>
      </c>
      <c r="M1786" t="s">
        <v>36</v>
      </c>
      <c r="N1786" s="8">
        <v>45769</v>
      </c>
      <c r="O1786" s="8">
        <v>45835</v>
      </c>
      <c r="P1786" s="8">
        <v>45835</v>
      </c>
      <c r="Q1786" t="s">
        <v>37</v>
      </c>
      <c r="R1786" t="s">
        <v>56</v>
      </c>
      <c r="S1786" t="s">
        <v>3498</v>
      </c>
      <c r="T1786" t="s">
        <v>3498</v>
      </c>
      <c r="U1786" t="s">
        <v>57</v>
      </c>
      <c r="W1786" t="s">
        <v>87</v>
      </c>
      <c r="X1786" t="s">
        <v>460</v>
      </c>
      <c r="Y1786" t="s">
        <v>111</v>
      </c>
      <c r="Z1786" t="s">
        <v>111</v>
      </c>
      <c r="AC1786" t="s">
        <v>41</v>
      </c>
      <c r="AD1786" t="s">
        <v>42</v>
      </c>
    </row>
    <row r="1787" spans="3:30" x14ac:dyDescent="0.25">
      <c r="C1787" s="32" t="s">
        <v>104</v>
      </c>
      <c r="D1787" s="32" t="s">
        <v>105</v>
      </c>
      <c r="E1787" s="32" t="s">
        <v>3494</v>
      </c>
      <c r="F1787">
        <v>150</v>
      </c>
      <c r="G1787" t="s">
        <v>3495</v>
      </c>
      <c r="H1787" t="s">
        <v>3496</v>
      </c>
      <c r="I1787" t="s">
        <v>3499</v>
      </c>
      <c r="K1787" t="s">
        <v>724</v>
      </c>
      <c r="L1787" t="s">
        <v>2719</v>
      </c>
      <c r="M1787" t="s">
        <v>36</v>
      </c>
      <c r="N1787" s="8">
        <v>45769</v>
      </c>
      <c r="O1787" s="8">
        <v>45835</v>
      </c>
      <c r="P1787" s="8">
        <v>45835</v>
      </c>
      <c r="Q1787" t="s">
        <v>47</v>
      </c>
      <c r="R1787" t="s">
        <v>56</v>
      </c>
      <c r="W1787" t="s">
        <v>87</v>
      </c>
      <c r="X1787" t="s">
        <v>460</v>
      </c>
      <c r="Y1787" t="s">
        <v>111</v>
      </c>
      <c r="Z1787" t="s">
        <v>111</v>
      </c>
      <c r="AC1787" t="s">
        <v>41</v>
      </c>
      <c r="AD1787" t="s">
        <v>42</v>
      </c>
    </row>
    <row r="1788" spans="3:30" x14ac:dyDescent="0.25">
      <c r="C1788" s="32" t="s">
        <v>104</v>
      </c>
      <c r="D1788" s="32" t="s">
        <v>105</v>
      </c>
      <c r="E1788" s="32" t="s">
        <v>3494</v>
      </c>
      <c r="F1788">
        <v>150</v>
      </c>
      <c r="G1788" t="s">
        <v>3495</v>
      </c>
      <c r="H1788" t="s">
        <v>3496</v>
      </c>
      <c r="I1788" t="s">
        <v>3500</v>
      </c>
      <c r="K1788" t="s">
        <v>724</v>
      </c>
      <c r="L1788" t="s">
        <v>2719</v>
      </c>
      <c r="M1788" t="s">
        <v>36</v>
      </c>
      <c r="N1788" s="8">
        <v>45769</v>
      </c>
      <c r="O1788" s="8">
        <v>45835</v>
      </c>
      <c r="P1788" s="8">
        <v>45835</v>
      </c>
      <c r="Q1788" t="s">
        <v>37</v>
      </c>
      <c r="X1788" t="s">
        <v>460</v>
      </c>
      <c r="Y1788" t="s">
        <v>111</v>
      </c>
      <c r="Z1788" t="s">
        <v>111</v>
      </c>
      <c r="AC1788" t="s">
        <v>41</v>
      </c>
      <c r="AD1788" t="s">
        <v>42</v>
      </c>
    </row>
    <row r="1789" spans="3:30" x14ac:dyDescent="0.25">
      <c r="C1789" s="32" t="s">
        <v>318</v>
      </c>
      <c r="D1789" s="32" t="s">
        <v>318</v>
      </c>
      <c r="F1789">
        <v>1900</v>
      </c>
      <c r="G1789" t="s">
        <v>3501</v>
      </c>
      <c r="H1789" t="s">
        <v>3502</v>
      </c>
      <c r="I1789" t="s">
        <v>3503</v>
      </c>
      <c r="K1789" t="s">
        <v>724</v>
      </c>
      <c r="L1789" t="s">
        <v>2719</v>
      </c>
      <c r="M1789" t="s">
        <v>36</v>
      </c>
      <c r="N1789" s="8">
        <v>45771</v>
      </c>
      <c r="O1789" s="8">
        <v>45805</v>
      </c>
      <c r="P1789" s="8">
        <v>45805</v>
      </c>
      <c r="Q1789" t="s">
        <v>47</v>
      </c>
      <c r="R1789" t="s">
        <v>505</v>
      </c>
      <c r="W1789" t="s">
        <v>476</v>
      </c>
      <c r="Y1789" t="s">
        <v>241</v>
      </c>
      <c r="Z1789" t="s">
        <v>241</v>
      </c>
      <c r="AC1789" t="s">
        <v>41</v>
      </c>
      <c r="AD1789" t="s">
        <v>42</v>
      </c>
    </row>
    <row r="1790" spans="3:30" ht="27.6" x14ac:dyDescent="0.25">
      <c r="C1790" s="32" t="s">
        <v>28</v>
      </c>
      <c r="D1790" s="32" t="s">
        <v>44</v>
      </c>
      <c r="E1790" s="46" t="s">
        <v>3504</v>
      </c>
      <c r="F1790">
        <v>1371</v>
      </c>
      <c r="G1790" t="s">
        <v>3505</v>
      </c>
      <c r="H1790" t="s">
        <v>3506</v>
      </c>
      <c r="I1790" t="s">
        <v>3507</v>
      </c>
      <c r="J1790" t="s">
        <v>3508</v>
      </c>
      <c r="K1790" t="s">
        <v>267</v>
      </c>
      <c r="L1790" t="s">
        <v>2719</v>
      </c>
      <c r="M1790" t="s">
        <v>276</v>
      </c>
      <c r="N1790" s="8">
        <v>45727</v>
      </c>
      <c r="O1790" s="8">
        <v>45814</v>
      </c>
      <c r="P1790" s="8"/>
      <c r="Q1790" t="s">
        <v>127</v>
      </c>
      <c r="W1790" t="s">
        <v>40</v>
      </c>
      <c r="X1790" t="s">
        <v>549</v>
      </c>
      <c r="Z1790" t="s">
        <v>86</v>
      </c>
      <c r="AA1790" t="s">
        <v>86</v>
      </c>
      <c r="AC1790" t="s">
        <v>41</v>
      </c>
      <c r="AD1790" t="s">
        <v>231</v>
      </c>
    </row>
    <row r="1791" spans="3:30" ht="27.6" x14ac:dyDescent="0.25">
      <c r="C1791" s="32" t="s">
        <v>28</v>
      </c>
      <c r="D1791" s="32" t="s">
        <v>44</v>
      </c>
      <c r="E1791" s="46" t="s">
        <v>3504</v>
      </c>
      <c r="F1791">
        <v>0</v>
      </c>
      <c r="G1791" t="s">
        <v>3505</v>
      </c>
      <c r="H1791" t="s">
        <v>3506</v>
      </c>
      <c r="I1791" t="s">
        <v>3509</v>
      </c>
      <c r="J1791" t="s">
        <v>3510</v>
      </c>
      <c r="K1791" t="s">
        <v>267</v>
      </c>
      <c r="L1791" t="s">
        <v>2719</v>
      </c>
      <c r="M1791" t="s">
        <v>276</v>
      </c>
      <c r="N1791" s="8">
        <v>45727</v>
      </c>
      <c r="O1791" s="8">
        <v>45814</v>
      </c>
      <c r="P1791" s="8">
        <v>45814</v>
      </c>
      <c r="Q1791" t="s">
        <v>37</v>
      </c>
      <c r="U1791" t="s">
        <v>489</v>
      </c>
      <c r="W1791" t="s">
        <v>40</v>
      </c>
      <c r="X1791" t="s">
        <v>549</v>
      </c>
      <c r="Y1791" t="s">
        <v>86</v>
      </c>
      <c r="Z1791" t="s">
        <v>86</v>
      </c>
      <c r="AA1791" t="s">
        <v>86</v>
      </c>
      <c r="AC1791" t="s">
        <v>41</v>
      </c>
      <c r="AD1791" t="s">
        <v>231</v>
      </c>
    </row>
    <row r="1792" spans="3:30" ht="27.6" x14ac:dyDescent="0.25">
      <c r="C1792" s="32" t="s">
        <v>28</v>
      </c>
      <c r="D1792" s="32" t="s">
        <v>44</v>
      </c>
      <c r="E1792" s="46" t="s">
        <v>3504</v>
      </c>
      <c r="F1792">
        <v>-0.55333333333305745</v>
      </c>
      <c r="G1792" t="s">
        <v>3505</v>
      </c>
      <c r="H1792" t="s">
        <v>3506</v>
      </c>
      <c r="I1792" t="s">
        <v>3511</v>
      </c>
      <c r="J1792" t="s">
        <v>3512</v>
      </c>
      <c r="K1792" t="s">
        <v>267</v>
      </c>
      <c r="L1792" t="s">
        <v>2719</v>
      </c>
      <c r="M1792" t="s">
        <v>276</v>
      </c>
      <c r="N1792" s="8">
        <v>45727</v>
      </c>
      <c r="O1792" s="8">
        <v>45814</v>
      </c>
      <c r="P1792" s="8">
        <v>45814</v>
      </c>
      <c r="Q1792" t="s">
        <v>64</v>
      </c>
      <c r="U1792" t="s">
        <v>489</v>
      </c>
      <c r="W1792" t="s">
        <v>40</v>
      </c>
      <c r="X1792" t="s">
        <v>549</v>
      </c>
      <c r="Y1792" t="s">
        <v>86</v>
      </c>
      <c r="Z1792" t="s">
        <v>86</v>
      </c>
      <c r="AA1792" t="s">
        <v>86</v>
      </c>
      <c r="AC1792" t="s">
        <v>64</v>
      </c>
      <c r="AD1792" t="s">
        <v>231</v>
      </c>
    </row>
    <row r="1793" spans="3:30" x14ac:dyDescent="0.25">
      <c r="C1793" s="32" t="s">
        <v>104</v>
      </c>
      <c r="D1793" s="32" t="s">
        <v>105</v>
      </c>
      <c r="E1793" s="32" t="s">
        <v>3513</v>
      </c>
      <c r="F1793">
        <v>849.93</v>
      </c>
      <c r="G1793" t="s">
        <v>3505</v>
      </c>
      <c r="H1793" t="s">
        <v>3514</v>
      </c>
      <c r="I1793" t="s">
        <v>3515</v>
      </c>
      <c r="K1793" t="s">
        <v>717</v>
      </c>
      <c r="L1793" t="s">
        <v>2719</v>
      </c>
      <c r="M1793" t="s">
        <v>36</v>
      </c>
      <c r="N1793" s="8">
        <v>45744</v>
      </c>
      <c r="O1793" s="8">
        <v>45821</v>
      </c>
      <c r="P1793" s="8">
        <v>45821</v>
      </c>
      <c r="Q1793" t="s">
        <v>37</v>
      </c>
      <c r="R1793" t="s">
        <v>1401</v>
      </c>
      <c r="S1793" t="s">
        <v>3516</v>
      </c>
      <c r="T1793" t="s">
        <v>3517</v>
      </c>
      <c r="U1793" t="s">
        <v>87</v>
      </c>
      <c r="W1793" t="s">
        <v>86</v>
      </c>
      <c r="X1793" t="s">
        <v>1133</v>
      </c>
      <c r="Y1793" t="s">
        <v>87</v>
      </c>
      <c r="Z1793" t="s">
        <v>87</v>
      </c>
      <c r="AC1793" t="s">
        <v>41</v>
      </c>
      <c r="AD1793" t="s">
        <v>42</v>
      </c>
    </row>
    <row r="1794" spans="3:30" x14ac:dyDescent="0.25">
      <c r="C1794" s="32" t="s">
        <v>104</v>
      </c>
      <c r="D1794" s="32" t="s">
        <v>105</v>
      </c>
      <c r="E1794" s="32" t="s">
        <v>3513</v>
      </c>
      <c r="F1794">
        <v>849.93</v>
      </c>
      <c r="G1794" t="s">
        <v>3505</v>
      </c>
      <c r="H1794" t="s">
        <v>3514</v>
      </c>
      <c r="I1794" t="s">
        <v>3518</v>
      </c>
      <c r="K1794" t="s">
        <v>717</v>
      </c>
      <c r="L1794" t="s">
        <v>2719</v>
      </c>
      <c r="M1794" t="s">
        <v>36</v>
      </c>
      <c r="N1794" s="8">
        <v>45744</v>
      </c>
      <c r="O1794" s="8">
        <v>45821</v>
      </c>
      <c r="P1794" s="8">
        <v>45821</v>
      </c>
      <c r="Q1794" t="s">
        <v>47</v>
      </c>
      <c r="R1794" t="s">
        <v>521</v>
      </c>
      <c r="U1794" t="s">
        <v>87</v>
      </c>
      <c r="W1794" t="s">
        <v>86</v>
      </c>
      <c r="X1794" t="s">
        <v>1133</v>
      </c>
      <c r="Y1794" t="s">
        <v>87</v>
      </c>
      <c r="Z1794" t="s">
        <v>87</v>
      </c>
      <c r="AC1794" t="s">
        <v>41</v>
      </c>
      <c r="AD1794" t="s">
        <v>42</v>
      </c>
    </row>
    <row r="1795" spans="3:30" x14ac:dyDescent="0.25">
      <c r="C1795" s="32" t="s">
        <v>318</v>
      </c>
      <c r="D1795" s="32" t="s">
        <v>318</v>
      </c>
      <c r="F1795">
        <v>1595</v>
      </c>
      <c r="G1795" t="s">
        <v>3519</v>
      </c>
      <c r="H1795" t="s">
        <v>3520</v>
      </c>
      <c r="I1795" t="s">
        <v>3521</v>
      </c>
      <c r="K1795" t="s">
        <v>724</v>
      </c>
      <c r="L1795" t="s">
        <v>2719</v>
      </c>
      <c r="M1795" t="s">
        <v>36</v>
      </c>
      <c r="N1795" s="8">
        <v>45804</v>
      </c>
      <c r="O1795" s="8"/>
      <c r="P1795" s="8"/>
      <c r="Q1795" t="s">
        <v>64</v>
      </c>
    </row>
    <row r="1796" spans="3:30" ht="27.6" x14ac:dyDescent="0.25">
      <c r="C1796" s="46" t="s">
        <v>28</v>
      </c>
      <c r="D1796" s="32" t="s">
        <v>44</v>
      </c>
      <c r="E1796" s="32" t="s">
        <v>3455</v>
      </c>
      <c r="F1796">
        <v>1375</v>
      </c>
      <c r="G1796" t="s">
        <v>3522</v>
      </c>
      <c r="H1796" t="s">
        <v>3523</v>
      </c>
      <c r="I1796" t="s">
        <v>3524</v>
      </c>
      <c r="J1796" t="s">
        <v>3525</v>
      </c>
      <c r="K1796" t="s">
        <v>267</v>
      </c>
      <c r="L1796" t="s">
        <v>2719</v>
      </c>
      <c r="M1796" t="s">
        <v>276</v>
      </c>
      <c r="N1796" s="8">
        <v>45791</v>
      </c>
      <c r="O1796" s="8">
        <v>45842</v>
      </c>
      <c r="P1796" s="8">
        <v>45842</v>
      </c>
      <c r="Q1796" t="s">
        <v>127</v>
      </c>
      <c r="U1796" t="s">
        <v>111</v>
      </c>
      <c r="W1796" t="s">
        <v>3526</v>
      </c>
      <c r="Y1796" t="s">
        <v>112</v>
      </c>
      <c r="Z1796" t="s">
        <v>112</v>
      </c>
      <c r="AA1796" t="s">
        <v>112</v>
      </c>
      <c r="AC1796" t="s">
        <v>41</v>
      </c>
      <c r="AD1796" t="s">
        <v>231</v>
      </c>
    </row>
    <row r="1797" spans="3:30" ht="27.6" x14ac:dyDescent="0.25">
      <c r="C1797" s="46" t="s">
        <v>28</v>
      </c>
      <c r="D1797" s="32" t="s">
        <v>44</v>
      </c>
      <c r="E1797" s="32" t="s">
        <v>3455</v>
      </c>
      <c r="F1797">
        <v>345</v>
      </c>
      <c r="G1797" t="s">
        <v>3522</v>
      </c>
      <c r="H1797" t="s">
        <v>3523</v>
      </c>
      <c r="I1797" t="s">
        <v>3527</v>
      </c>
      <c r="J1797" t="s">
        <v>3528</v>
      </c>
      <c r="K1797" t="s">
        <v>267</v>
      </c>
      <c r="L1797" t="s">
        <v>2719</v>
      </c>
      <c r="M1797" t="s">
        <v>276</v>
      </c>
      <c r="N1797" s="8">
        <v>45791</v>
      </c>
      <c r="O1797" s="8">
        <v>45842</v>
      </c>
      <c r="P1797" s="8"/>
      <c r="Q1797" t="s">
        <v>37</v>
      </c>
      <c r="W1797" t="s">
        <v>3526</v>
      </c>
      <c r="Z1797" t="s">
        <v>112</v>
      </c>
      <c r="AA1797" t="s">
        <v>112</v>
      </c>
      <c r="AC1797" t="s">
        <v>41</v>
      </c>
      <c r="AD1797" t="s">
        <v>231</v>
      </c>
    </row>
    <row r="1798" spans="3:30" ht="27.6" x14ac:dyDescent="0.25">
      <c r="C1798" s="46" t="s">
        <v>28</v>
      </c>
      <c r="D1798" s="32" t="s">
        <v>44</v>
      </c>
      <c r="E1798" s="32" t="s">
        <v>3455</v>
      </c>
      <c r="F1798">
        <v>100</v>
      </c>
      <c r="G1798" t="s">
        <v>3522</v>
      </c>
      <c r="H1798" t="s">
        <v>3523</v>
      </c>
      <c r="I1798" t="s">
        <v>3529</v>
      </c>
      <c r="J1798" t="s">
        <v>3530</v>
      </c>
      <c r="K1798" t="s">
        <v>267</v>
      </c>
      <c r="L1798" t="s">
        <v>2719</v>
      </c>
      <c r="M1798" t="s">
        <v>276</v>
      </c>
      <c r="N1798" s="8">
        <v>45791</v>
      </c>
      <c r="O1798" s="8">
        <v>45842</v>
      </c>
      <c r="P1798" s="8"/>
      <c r="Q1798" t="s">
        <v>37</v>
      </c>
      <c r="W1798" t="s">
        <v>3526</v>
      </c>
      <c r="Z1798" t="s">
        <v>112</v>
      </c>
      <c r="AA1798" t="s">
        <v>112</v>
      </c>
      <c r="AC1798" t="s">
        <v>41</v>
      </c>
      <c r="AD1798" t="s">
        <v>231</v>
      </c>
    </row>
    <row r="1799" spans="3:30" ht="27.6" x14ac:dyDescent="0.25">
      <c r="C1799" s="46" t="s">
        <v>28</v>
      </c>
      <c r="D1799" s="32" t="s">
        <v>44</v>
      </c>
      <c r="E1799" s="32" t="s">
        <v>3455</v>
      </c>
      <c r="F1799">
        <v>1455</v>
      </c>
      <c r="G1799" t="s">
        <v>3522</v>
      </c>
      <c r="H1799" t="s">
        <v>3523</v>
      </c>
      <c r="I1799" t="s">
        <v>3531</v>
      </c>
      <c r="J1799" t="s">
        <v>3532</v>
      </c>
      <c r="K1799" t="s">
        <v>267</v>
      </c>
      <c r="L1799" t="s">
        <v>2719</v>
      </c>
      <c r="M1799" t="s">
        <v>276</v>
      </c>
      <c r="N1799" s="8">
        <v>45791</v>
      </c>
      <c r="O1799" s="8">
        <v>45842</v>
      </c>
      <c r="P1799" s="8">
        <v>45842</v>
      </c>
      <c r="Q1799" t="s">
        <v>127</v>
      </c>
      <c r="U1799" t="s">
        <v>111</v>
      </c>
      <c r="W1799" t="s">
        <v>3526</v>
      </c>
      <c r="Y1799" t="s">
        <v>112</v>
      </c>
      <c r="Z1799" t="s">
        <v>112</v>
      </c>
      <c r="AA1799" t="s">
        <v>112</v>
      </c>
      <c r="AC1799" t="s">
        <v>41</v>
      </c>
      <c r="AD1799" t="s">
        <v>231</v>
      </c>
    </row>
    <row r="1800" spans="3:30" ht="27.6" x14ac:dyDescent="0.25">
      <c r="C1800" s="46" t="s">
        <v>28</v>
      </c>
      <c r="D1800" s="32" t="s">
        <v>44</v>
      </c>
      <c r="E1800" s="32" t="s">
        <v>3455</v>
      </c>
      <c r="F1800">
        <v>345</v>
      </c>
      <c r="G1800" t="s">
        <v>3522</v>
      </c>
      <c r="H1800" t="s">
        <v>3523</v>
      </c>
      <c r="I1800" t="s">
        <v>3533</v>
      </c>
      <c r="J1800" t="s">
        <v>3534</v>
      </c>
      <c r="K1800" t="s">
        <v>267</v>
      </c>
      <c r="L1800" t="s">
        <v>2719</v>
      </c>
      <c r="M1800" t="s">
        <v>276</v>
      </c>
      <c r="N1800" s="8">
        <v>45791</v>
      </c>
      <c r="O1800" s="8">
        <v>45842</v>
      </c>
      <c r="P1800" s="8"/>
      <c r="Q1800" t="s">
        <v>37</v>
      </c>
      <c r="W1800" t="s">
        <v>3526</v>
      </c>
      <c r="Z1800" t="s">
        <v>112</v>
      </c>
      <c r="AA1800" t="s">
        <v>112</v>
      </c>
      <c r="AC1800" t="s">
        <v>41</v>
      </c>
      <c r="AD1800" t="s">
        <v>231</v>
      </c>
    </row>
    <row r="1801" spans="3:30" ht="27.6" x14ac:dyDescent="0.25">
      <c r="C1801" s="46" t="s">
        <v>28</v>
      </c>
      <c r="D1801" s="32" t="s">
        <v>44</v>
      </c>
      <c r="E1801" s="32" t="s">
        <v>3455</v>
      </c>
      <c r="F1801">
        <v>1375</v>
      </c>
      <c r="G1801" t="s">
        <v>3522</v>
      </c>
      <c r="H1801" t="s">
        <v>3523</v>
      </c>
      <c r="I1801" t="s">
        <v>3535</v>
      </c>
      <c r="J1801" t="s">
        <v>3536</v>
      </c>
      <c r="K1801" t="s">
        <v>267</v>
      </c>
      <c r="L1801" t="s">
        <v>2719</v>
      </c>
      <c r="M1801" t="s">
        <v>276</v>
      </c>
      <c r="N1801" s="8">
        <v>45791</v>
      </c>
      <c r="O1801" s="8">
        <v>45842</v>
      </c>
      <c r="P1801" s="8">
        <v>45842</v>
      </c>
      <c r="Q1801" t="s">
        <v>127</v>
      </c>
      <c r="U1801" t="s">
        <v>111</v>
      </c>
      <c r="W1801" t="s">
        <v>3526</v>
      </c>
      <c r="Y1801" t="s">
        <v>112</v>
      </c>
      <c r="Z1801" t="s">
        <v>112</v>
      </c>
      <c r="AA1801" t="s">
        <v>112</v>
      </c>
      <c r="AC1801" t="s">
        <v>41</v>
      </c>
      <c r="AD1801" t="s">
        <v>231</v>
      </c>
    </row>
    <row r="1802" spans="3:30" ht="27.6" x14ac:dyDescent="0.25">
      <c r="C1802" s="46" t="s">
        <v>28</v>
      </c>
      <c r="D1802" s="32" t="s">
        <v>44</v>
      </c>
      <c r="E1802" s="32" t="s">
        <v>3455</v>
      </c>
      <c r="F1802">
        <v>345</v>
      </c>
      <c r="G1802" t="s">
        <v>3522</v>
      </c>
      <c r="H1802" t="s">
        <v>3523</v>
      </c>
      <c r="I1802" t="s">
        <v>3537</v>
      </c>
      <c r="J1802" t="s">
        <v>3538</v>
      </c>
      <c r="K1802" t="s">
        <v>267</v>
      </c>
      <c r="L1802" t="s">
        <v>2719</v>
      </c>
      <c r="M1802" t="s">
        <v>276</v>
      </c>
      <c r="N1802" s="8">
        <v>45791</v>
      </c>
      <c r="O1802" s="8">
        <v>45842</v>
      </c>
      <c r="P1802" s="8">
        <v>45842</v>
      </c>
      <c r="Q1802" t="s">
        <v>37</v>
      </c>
      <c r="U1802" t="s">
        <v>111</v>
      </c>
      <c r="W1802" t="s">
        <v>3526</v>
      </c>
      <c r="Y1802" t="s">
        <v>112</v>
      </c>
      <c r="Z1802" t="s">
        <v>112</v>
      </c>
      <c r="AA1802" t="s">
        <v>112</v>
      </c>
      <c r="AC1802" t="s">
        <v>41</v>
      </c>
      <c r="AD1802" t="s">
        <v>231</v>
      </c>
    </row>
    <row r="1803" spans="3:30" ht="27.6" x14ac:dyDescent="0.25">
      <c r="C1803" s="46" t="s">
        <v>28</v>
      </c>
      <c r="D1803" s="32" t="s">
        <v>44</v>
      </c>
      <c r="E1803" s="32" t="s">
        <v>3455</v>
      </c>
      <c r="F1803">
        <v>100</v>
      </c>
      <c r="G1803" t="s">
        <v>3522</v>
      </c>
      <c r="H1803" t="s">
        <v>3523</v>
      </c>
      <c r="I1803" t="s">
        <v>3539</v>
      </c>
      <c r="J1803" t="s">
        <v>3540</v>
      </c>
      <c r="K1803" t="s">
        <v>267</v>
      </c>
      <c r="L1803" t="s">
        <v>2719</v>
      </c>
      <c r="M1803" t="s">
        <v>276</v>
      </c>
      <c r="N1803" s="8">
        <v>45791</v>
      </c>
      <c r="O1803" s="8">
        <v>45842</v>
      </c>
      <c r="P1803" s="8"/>
      <c r="Q1803" t="s">
        <v>37</v>
      </c>
      <c r="W1803" t="s">
        <v>3526</v>
      </c>
      <c r="Z1803" t="s">
        <v>112</v>
      </c>
      <c r="AA1803" t="s">
        <v>112</v>
      </c>
      <c r="AC1803" t="s">
        <v>41</v>
      </c>
      <c r="AD1803" t="s">
        <v>231</v>
      </c>
    </row>
    <row r="1804" spans="3:30" ht="27.6" x14ac:dyDescent="0.25">
      <c r="C1804" s="46" t="s">
        <v>28</v>
      </c>
      <c r="D1804" s="32" t="s">
        <v>44</v>
      </c>
      <c r="E1804" s="32" t="s">
        <v>3455</v>
      </c>
      <c r="F1804">
        <v>1375</v>
      </c>
      <c r="G1804" t="s">
        <v>3522</v>
      </c>
      <c r="H1804" t="s">
        <v>3523</v>
      </c>
      <c r="I1804" t="s">
        <v>3541</v>
      </c>
      <c r="J1804" t="s">
        <v>3542</v>
      </c>
      <c r="K1804" t="s">
        <v>267</v>
      </c>
      <c r="L1804" t="s">
        <v>2719</v>
      </c>
      <c r="M1804" t="s">
        <v>276</v>
      </c>
      <c r="N1804" s="8">
        <v>45791</v>
      </c>
      <c r="O1804" s="8">
        <v>45849</v>
      </c>
      <c r="P1804" s="8">
        <v>45849</v>
      </c>
      <c r="Q1804" t="s">
        <v>127</v>
      </c>
      <c r="U1804" t="s">
        <v>112</v>
      </c>
      <c r="W1804" t="s">
        <v>3526</v>
      </c>
      <c r="Y1804" t="s">
        <v>255</v>
      </c>
      <c r="Z1804" t="s">
        <v>255</v>
      </c>
      <c r="AA1804" t="s">
        <v>255</v>
      </c>
      <c r="AC1804" t="s">
        <v>41</v>
      </c>
      <c r="AD1804" t="s">
        <v>231</v>
      </c>
    </row>
    <row r="1805" spans="3:30" ht="27.6" x14ac:dyDescent="0.25">
      <c r="C1805" s="46" t="s">
        <v>28</v>
      </c>
      <c r="D1805" s="32" t="s">
        <v>44</v>
      </c>
      <c r="E1805" s="32" t="s">
        <v>3455</v>
      </c>
      <c r="F1805">
        <v>345</v>
      </c>
      <c r="G1805" t="s">
        <v>3522</v>
      </c>
      <c r="H1805" t="s">
        <v>3523</v>
      </c>
      <c r="I1805" t="s">
        <v>3543</v>
      </c>
      <c r="J1805" t="s">
        <v>3544</v>
      </c>
      <c r="K1805" t="s">
        <v>267</v>
      </c>
      <c r="L1805" t="s">
        <v>2719</v>
      </c>
      <c r="M1805" t="s">
        <v>276</v>
      </c>
      <c r="N1805" s="8">
        <v>45791</v>
      </c>
      <c r="O1805" s="8">
        <v>45849</v>
      </c>
      <c r="P1805" s="8"/>
      <c r="Q1805" t="s">
        <v>37</v>
      </c>
      <c r="W1805" t="s">
        <v>3526</v>
      </c>
      <c r="Z1805" t="s">
        <v>255</v>
      </c>
      <c r="AA1805" t="s">
        <v>255</v>
      </c>
      <c r="AC1805" t="s">
        <v>41</v>
      </c>
      <c r="AD1805" t="s">
        <v>231</v>
      </c>
    </row>
    <row r="1806" spans="3:30" ht="27.6" x14ac:dyDescent="0.25">
      <c r="C1806" s="46" t="s">
        <v>28</v>
      </c>
      <c r="D1806" s="32" t="s">
        <v>44</v>
      </c>
      <c r="E1806" s="32" t="s">
        <v>3455</v>
      </c>
      <c r="F1806">
        <v>100</v>
      </c>
      <c r="G1806" t="s">
        <v>3522</v>
      </c>
      <c r="H1806" t="s">
        <v>3523</v>
      </c>
      <c r="I1806" t="s">
        <v>3545</v>
      </c>
      <c r="J1806" t="s">
        <v>3546</v>
      </c>
      <c r="K1806" t="s">
        <v>267</v>
      </c>
      <c r="L1806" t="s">
        <v>2719</v>
      </c>
      <c r="M1806" t="s">
        <v>276</v>
      </c>
      <c r="N1806" s="8">
        <v>45791</v>
      </c>
      <c r="O1806" s="8">
        <v>45849</v>
      </c>
      <c r="P1806" s="8"/>
      <c r="Q1806" t="s">
        <v>37</v>
      </c>
      <c r="W1806" t="s">
        <v>3526</v>
      </c>
      <c r="Z1806" t="s">
        <v>255</v>
      </c>
      <c r="AA1806" t="s">
        <v>255</v>
      </c>
      <c r="AC1806" t="s">
        <v>41</v>
      </c>
      <c r="AD1806" t="s">
        <v>231</v>
      </c>
    </row>
    <row r="1807" spans="3:30" ht="27.6" x14ac:dyDescent="0.25">
      <c r="C1807" s="46" t="s">
        <v>28</v>
      </c>
      <c r="D1807" s="32" t="s">
        <v>44</v>
      </c>
      <c r="E1807" s="32" t="s">
        <v>3455</v>
      </c>
      <c r="F1807">
        <v>1455</v>
      </c>
      <c r="G1807" t="s">
        <v>3522</v>
      </c>
      <c r="H1807" t="s">
        <v>3523</v>
      </c>
      <c r="I1807" t="s">
        <v>3547</v>
      </c>
      <c r="J1807" t="s">
        <v>3548</v>
      </c>
      <c r="K1807" t="s">
        <v>267</v>
      </c>
      <c r="L1807" t="s">
        <v>2719</v>
      </c>
      <c r="M1807" t="s">
        <v>276</v>
      </c>
      <c r="N1807" s="8">
        <v>45791</v>
      </c>
      <c r="O1807" s="8">
        <v>45849</v>
      </c>
      <c r="P1807" s="8">
        <v>45849</v>
      </c>
      <c r="Q1807" t="s">
        <v>127</v>
      </c>
      <c r="U1807" t="s">
        <v>112</v>
      </c>
      <c r="W1807" t="s">
        <v>3526</v>
      </c>
      <c r="Y1807" t="s">
        <v>255</v>
      </c>
      <c r="Z1807" t="s">
        <v>255</v>
      </c>
      <c r="AA1807" t="s">
        <v>255</v>
      </c>
      <c r="AC1807" t="s">
        <v>41</v>
      </c>
      <c r="AD1807" t="s">
        <v>231</v>
      </c>
    </row>
    <row r="1808" spans="3:30" ht="27.6" x14ac:dyDescent="0.25">
      <c r="C1808" s="46" t="s">
        <v>28</v>
      </c>
      <c r="D1808" s="32" t="s">
        <v>44</v>
      </c>
      <c r="E1808" s="32" t="s">
        <v>3455</v>
      </c>
      <c r="F1808">
        <v>345</v>
      </c>
      <c r="G1808" t="s">
        <v>3522</v>
      </c>
      <c r="H1808" t="s">
        <v>3523</v>
      </c>
      <c r="I1808" t="s">
        <v>3549</v>
      </c>
      <c r="J1808" t="s">
        <v>3550</v>
      </c>
      <c r="K1808" t="s">
        <v>267</v>
      </c>
      <c r="L1808" t="s">
        <v>2719</v>
      </c>
      <c r="M1808" t="s">
        <v>276</v>
      </c>
      <c r="N1808" s="8">
        <v>45791</v>
      </c>
      <c r="O1808" s="8">
        <v>45849</v>
      </c>
      <c r="P1808" s="8"/>
      <c r="Q1808" t="s">
        <v>37</v>
      </c>
      <c r="W1808" t="s">
        <v>3526</v>
      </c>
      <c r="Z1808" t="s">
        <v>255</v>
      </c>
      <c r="AA1808" t="s">
        <v>255</v>
      </c>
      <c r="AC1808" t="s">
        <v>41</v>
      </c>
      <c r="AD1808" t="s">
        <v>231</v>
      </c>
    </row>
    <row r="1809" spans="3:30" ht="27.6" x14ac:dyDescent="0.25">
      <c r="C1809" s="46" t="s">
        <v>28</v>
      </c>
      <c r="D1809" s="32" t="s">
        <v>44</v>
      </c>
      <c r="E1809" s="32" t="s">
        <v>3455</v>
      </c>
      <c r="F1809">
        <v>1455</v>
      </c>
      <c r="G1809" t="s">
        <v>3522</v>
      </c>
      <c r="H1809" t="s">
        <v>3523</v>
      </c>
      <c r="I1809" t="s">
        <v>3551</v>
      </c>
      <c r="J1809" t="s">
        <v>3552</v>
      </c>
      <c r="K1809" t="s">
        <v>267</v>
      </c>
      <c r="L1809" t="s">
        <v>2719</v>
      </c>
      <c r="M1809" t="s">
        <v>276</v>
      </c>
      <c r="N1809" s="8">
        <v>45791</v>
      </c>
      <c r="O1809" s="8">
        <v>45842</v>
      </c>
      <c r="P1809" s="8">
        <v>45842</v>
      </c>
      <c r="Q1809" t="s">
        <v>127</v>
      </c>
      <c r="U1809" t="s">
        <v>111</v>
      </c>
      <c r="W1809" t="s">
        <v>3526</v>
      </c>
      <c r="Y1809" t="s">
        <v>112</v>
      </c>
      <c r="Z1809" t="s">
        <v>112</v>
      </c>
      <c r="AA1809" t="s">
        <v>112</v>
      </c>
      <c r="AC1809" t="s">
        <v>41</v>
      </c>
      <c r="AD1809" t="s">
        <v>231</v>
      </c>
    </row>
    <row r="1810" spans="3:30" ht="27.6" x14ac:dyDescent="0.25">
      <c r="C1810" s="46" t="s">
        <v>28</v>
      </c>
      <c r="D1810" s="32" t="s">
        <v>44</v>
      </c>
      <c r="E1810" s="32" t="s">
        <v>3455</v>
      </c>
      <c r="F1810">
        <v>345</v>
      </c>
      <c r="G1810" t="s">
        <v>3522</v>
      </c>
      <c r="H1810" t="s">
        <v>3523</v>
      </c>
      <c r="I1810" t="s">
        <v>3553</v>
      </c>
      <c r="J1810" t="s">
        <v>3554</v>
      </c>
      <c r="K1810" t="s">
        <v>267</v>
      </c>
      <c r="L1810" t="s">
        <v>2719</v>
      </c>
      <c r="M1810" t="s">
        <v>276</v>
      </c>
      <c r="N1810" s="8">
        <v>45791</v>
      </c>
      <c r="O1810" s="8">
        <v>45842</v>
      </c>
      <c r="P1810" s="8"/>
      <c r="Q1810" t="s">
        <v>37</v>
      </c>
      <c r="W1810" t="s">
        <v>3526</v>
      </c>
      <c r="Z1810" t="s">
        <v>112</v>
      </c>
      <c r="AA1810" t="s">
        <v>112</v>
      </c>
      <c r="AC1810" t="s">
        <v>41</v>
      </c>
      <c r="AD1810" t="s">
        <v>231</v>
      </c>
    </row>
    <row r="1811" spans="3:30" ht="27.6" x14ac:dyDescent="0.25">
      <c r="C1811" s="46" t="s">
        <v>28</v>
      </c>
      <c r="D1811" s="32" t="s">
        <v>44</v>
      </c>
      <c r="E1811" s="32" t="s">
        <v>3455</v>
      </c>
      <c r="F1811">
        <v>15</v>
      </c>
      <c r="G1811" t="s">
        <v>3522</v>
      </c>
      <c r="H1811" t="s">
        <v>3523</v>
      </c>
      <c r="I1811" t="s">
        <v>3555</v>
      </c>
      <c r="J1811" t="s">
        <v>3556</v>
      </c>
      <c r="K1811" t="s">
        <v>267</v>
      </c>
      <c r="L1811" t="s">
        <v>2719</v>
      </c>
      <c r="M1811" t="s">
        <v>276</v>
      </c>
      <c r="N1811" s="8">
        <v>45791</v>
      </c>
      <c r="O1811" s="8">
        <v>45849</v>
      </c>
      <c r="P1811" s="8"/>
      <c r="Q1811" t="s">
        <v>37</v>
      </c>
      <c r="W1811" t="s">
        <v>3526</v>
      </c>
      <c r="Z1811" t="s">
        <v>255</v>
      </c>
      <c r="AA1811" t="s">
        <v>255</v>
      </c>
      <c r="AC1811" t="s">
        <v>41</v>
      </c>
      <c r="AD1811" t="s">
        <v>231</v>
      </c>
    </row>
    <row r="1812" spans="3:30" ht="27.6" x14ac:dyDescent="0.25">
      <c r="C1812" s="46" t="s">
        <v>28</v>
      </c>
      <c r="D1812" s="32" t="s">
        <v>44</v>
      </c>
      <c r="E1812" s="32" t="s">
        <v>3455</v>
      </c>
      <c r="F1812">
        <v>128</v>
      </c>
      <c r="G1812" t="s">
        <v>3522</v>
      </c>
      <c r="H1812" t="s">
        <v>3523</v>
      </c>
      <c r="I1812" t="s">
        <v>3557</v>
      </c>
      <c r="J1812" t="s">
        <v>3558</v>
      </c>
      <c r="K1812" t="s">
        <v>267</v>
      </c>
      <c r="L1812" t="s">
        <v>2719</v>
      </c>
      <c r="M1812" t="s">
        <v>276</v>
      </c>
      <c r="N1812" s="8">
        <v>45791</v>
      </c>
      <c r="O1812" s="8">
        <v>45842</v>
      </c>
      <c r="P1812" s="8"/>
      <c r="Q1812" t="s">
        <v>37</v>
      </c>
      <c r="W1812" t="s">
        <v>3526</v>
      </c>
      <c r="Z1812" t="s">
        <v>112</v>
      </c>
      <c r="AA1812" t="s">
        <v>112</v>
      </c>
      <c r="AC1812" t="s">
        <v>41</v>
      </c>
      <c r="AD1812" t="s">
        <v>231</v>
      </c>
    </row>
    <row r="1813" spans="3:30" ht="27.6" x14ac:dyDescent="0.25">
      <c r="C1813" s="46" t="s">
        <v>28</v>
      </c>
      <c r="D1813" s="32" t="s">
        <v>44</v>
      </c>
      <c r="E1813" s="32" t="s">
        <v>3455</v>
      </c>
      <c r="F1813">
        <v>128</v>
      </c>
      <c r="G1813" t="s">
        <v>3522</v>
      </c>
      <c r="H1813" t="s">
        <v>3523</v>
      </c>
      <c r="I1813" t="s">
        <v>3559</v>
      </c>
      <c r="J1813" t="s">
        <v>3560</v>
      </c>
      <c r="K1813" t="s">
        <v>267</v>
      </c>
      <c r="L1813" t="s">
        <v>2719</v>
      </c>
      <c r="M1813" t="s">
        <v>276</v>
      </c>
      <c r="N1813" s="8">
        <v>45791</v>
      </c>
      <c r="O1813" s="8">
        <v>45849</v>
      </c>
      <c r="P1813" s="8"/>
      <c r="Q1813" t="s">
        <v>37</v>
      </c>
      <c r="W1813" t="s">
        <v>3526</v>
      </c>
      <c r="Z1813" t="s">
        <v>255</v>
      </c>
      <c r="AA1813" t="s">
        <v>255</v>
      </c>
      <c r="AC1813" t="s">
        <v>41</v>
      </c>
      <c r="AD1813" t="s">
        <v>231</v>
      </c>
    </row>
    <row r="1814" spans="3:30" ht="27.6" x14ac:dyDescent="0.25">
      <c r="C1814" s="46" t="s">
        <v>28</v>
      </c>
      <c r="D1814" s="32" t="s">
        <v>44</v>
      </c>
      <c r="E1814" s="32" t="s">
        <v>3455</v>
      </c>
      <c r="F1814">
        <v>0</v>
      </c>
      <c r="G1814" t="s">
        <v>3522</v>
      </c>
      <c r="H1814" t="s">
        <v>3523</v>
      </c>
      <c r="I1814" t="s">
        <v>3561</v>
      </c>
      <c r="J1814" t="s">
        <v>3562</v>
      </c>
      <c r="K1814" t="s">
        <v>267</v>
      </c>
      <c r="L1814" t="s">
        <v>2719</v>
      </c>
      <c r="M1814" t="s">
        <v>276</v>
      </c>
      <c r="N1814" s="8">
        <v>45791</v>
      </c>
      <c r="O1814" s="8">
        <v>45849</v>
      </c>
      <c r="P1814" s="8"/>
      <c r="Q1814" t="s">
        <v>37</v>
      </c>
      <c r="W1814" t="s">
        <v>3526</v>
      </c>
      <c r="Z1814" t="s">
        <v>255</v>
      </c>
      <c r="AA1814" t="s">
        <v>255</v>
      </c>
      <c r="AC1814" t="s">
        <v>41</v>
      </c>
      <c r="AD1814" t="s">
        <v>231</v>
      </c>
    </row>
    <row r="1815" spans="3:30" ht="27.6" x14ac:dyDescent="0.25">
      <c r="C1815" s="46" t="s">
        <v>28</v>
      </c>
      <c r="D1815" s="32" t="s">
        <v>44</v>
      </c>
      <c r="E1815" s="32" t="s">
        <v>3455</v>
      </c>
      <c r="F1815">
        <v>0</v>
      </c>
      <c r="G1815" t="s">
        <v>3522</v>
      </c>
      <c r="H1815" t="s">
        <v>3523</v>
      </c>
      <c r="I1815" t="s">
        <v>3563</v>
      </c>
      <c r="J1815" t="s">
        <v>3564</v>
      </c>
      <c r="K1815" t="s">
        <v>267</v>
      </c>
      <c r="L1815" t="s">
        <v>2719</v>
      </c>
      <c r="M1815" t="s">
        <v>276</v>
      </c>
      <c r="N1815" s="8">
        <v>45791</v>
      </c>
      <c r="O1815" s="8">
        <v>45849</v>
      </c>
      <c r="P1815" s="8"/>
      <c r="Q1815" t="s">
        <v>37</v>
      </c>
      <c r="W1815" t="s">
        <v>3526</v>
      </c>
      <c r="Z1815" t="s">
        <v>255</v>
      </c>
      <c r="AA1815" t="s">
        <v>255</v>
      </c>
      <c r="AC1815" t="s">
        <v>41</v>
      </c>
      <c r="AD1815" t="s">
        <v>231</v>
      </c>
    </row>
    <row r="1816" spans="3:30" ht="27.6" x14ac:dyDescent="0.25">
      <c r="C1816" s="46" t="s">
        <v>28</v>
      </c>
      <c r="D1816" s="32" t="s">
        <v>44</v>
      </c>
      <c r="E1816" s="32" t="s">
        <v>3455</v>
      </c>
      <c r="F1816">
        <v>0</v>
      </c>
      <c r="G1816" t="s">
        <v>3522</v>
      </c>
      <c r="H1816" t="s">
        <v>3523</v>
      </c>
      <c r="I1816" t="s">
        <v>3565</v>
      </c>
      <c r="J1816" t="s">
        <v>3566</v>
      </c>
      <c r="K1816" t="s">
        <v>267</v>
      </c>
      <c r="L1816" t="s">
        <v>2719</v>
      </c>
      <c r="M1816" t="s">
        <v>276</v>
      </c>
      <c r="N1816" s="8">
        <v>45791</v>
      </c>
      <c r="O1816" s="8">
        <v>45849</v>
      </c>
      <c r="P1816" s="8"/>
      <c r="Q1816" t="s">
        <v>37</v>
      </c>
      <c r="W1816" t="s">
        <v>3526</v>
      </c>
      <c r="Z1816" t="s">
        <v>255</v>
      </c>
      <c r="AA1816" t="s">
        <v>255</v>
      </c>
      <c r="AC1816" t="s">
        <v>41</v>
      </c>
      <c r="AD1816" t="s">
        <v>231</v>
      </c>
    </row>
    <row r="1817" spans="3:30" ht="27.6" x14ac:dyDescent="0.25">
      <c r="C1817" s="46" t="s">
        <v>28</v>
      </c>
      <c r="D1817" s="32" t="s">
        <v>44</v>
      </c>
      <c r="E1817" s="32" t="s">
        <v>3455</v>
      </c>
      <c r="F1817">
        <v>128</v>
      </c>
      <c r="G1817" t="s">
        <v>3522</v>
      </c>
      <c r="H1817" t="s">
        <v>3523</v>
      </c>
      <c r="I1817" t="s">
        <v>3567</v>
      </c>
      <c r="J1817" t="s">
        <v>3568</v>
      </c>
      <c r="K1817" t="s">
        <v>267</v>
      </c>
      <c r="L1817" t="s">
        <v>2719</v>
      </c>
      <c r="M1817" t="s">
        <v>276</v>
      </c>
      <c r="N1817" s="8">
        <v>45791</v>
      </c>
      <c r="O1817" s="8">
        <v>45842</v>
      </c>
      <c r="P1817" s="8"/>
      <c r="Q1817" t="s">
        <v>37</v>
      </c>
      <c r="W1817" t="s">
        <v>3526</v>
      </c>
      <c r="Z1817" t="s">
        <v>112</v>
      </c>
      <c r="AA1817" t="s">
        <v>112</v>
      </c>
      <c r="AC1817" t="s">
        <v>41</v>
      </c>
      <c r="AD1817" t="s">
        <v>231</v>
      </c>
    </row>
    <row r="1818" spans="3:30" x14ac:dyDescent="0.25">
      <c r="C1818" s="32" t="s">
        <v>198</v>
      </c>
      <c r="D1818" s="32" t="s">
        <v>232</v>
      </c>
      <c r="E1818" s="32" t="s">
        <v>3569</v>
      </c>
      <c r="F1818">
        <v>1495</v>
      </c>
      <c r="G1818" t="s">
        <v>3570</v>
      </c>
      <c r="H1818" t="s">
        <v>3571</v>
      </c>
      <c r="I1818" t="s">
        <v>3572</v>
      </c>
      <c r="K1818" t="s">
        <v>34</v>
      </c>
      <c r="L1818" t="s">
        <v>2719</v>
      </c>
      <c r="M1818" t="s">
        <v>36</v>
      </c>
      <c r="N1818" s="8">
        <v>45741</v>
      </c>
      <c r="O1818" s="8"/>
      <c r="P1818" s="8"/>
      <c r="Q1818" t="s">
        <v>37</v>
      </c>
      <c r="AC1818" t="s">
        <v>41</v>
      </c>
      <c r="AD1818" t="s">
        <v>42</v>
      </c>
    </row>
    <row r="1819" spans="3:30" x14ac:dyDescent="0.25">
      <c r="C1819" s="32" t="s">
        <v>198</v>
      </c>
      <c r="D1819" s="32" t="s">
        <v>232</v>
      </c>
      <c r="E1819" s="32" t="s">
        <v>3569</v>
      </c>
      <c r="F1819">
        <v>1295</v>
      </c>
      <c r="G1819" t="s">
        <v>3570</v>
      </c>
      <c r="H1819" t="s">
        <v>3571</v>
      </c>
      <c r="I1819" t="s">
        <v>3573</v>
      </c>
      <c r="K1819" t="s">
        <v>34</v>
      </c>
      <c r="L1819" t="s">
        <v>2719</v>
      </c>
      <c r="M1819" t="s">
        <v>36</v>
      </c>
      <c r="N1819" s="8">
        <v>45741</v>
      </c>
      <c r="O1819" s="8"/>
      <c r="P1819" s="8"/>
      <c r="Q1819" t="s">
        <v>37</v>
      </c>
      <c r="AC1819" t="s">
        <v>41</v>
      </c>
      <c r="AD1819" t="s">
        <v>42</v>
      </c>
    </row>
    <row r="1820" spans="3:30" x14ac:dyDescent="0.25">
      <c r="C1820" s="32" t="s">
        <v>198</v>
      </c>
      <c r="D1820" s="32" t="s">
        <v>232</v>
      </c>
      <c r="E1820" s="32" t="s">
        <v>3569</v>
      </c>
      <c r="F1820">
        <v>200</v>
      </c>
      <c r="G1820" t="s">
        <v>3570</v>
      </c>
      <c r="H1820" t="s">
        <v>3571</v>
      </c>
      <c r="I1820" t="s">
        <v>3574</v>
      </c>
      <c r="K1820" t="s">
        <v>34</v>
      </c>
      <c r="L1820" t="s">
        <v>2719</v>
      </c>
      <c r="M1820" t="s">
        <v>36</v>
      </c>
      <c r="N1820" s="8">
        <v>45741</v>
      </c>
      <c r="O1820" s="8"/>
      <c r="P1820" s="8"/>
      <c r="Q1820" t="s">
        <v>47</v>
      </c>
      <c r="AC1820" t="s">
        <v>41</v>
      </c>
      <c r="AD1820" t="s">
        <v>42</v>
      </c>
    </row>
    <row r="1821" spans="3:30" x14ac:dyDescent="0.25">
      <c r="C1821" s="32" t="s">
        <v>43</v>
      </c>
      <c r="D1821" s="32" t="s">
        <v>29</v>
      </c>
      <c r="E1821" s="32" t="s">
        <v>2286</v>
      </c>
      <c r="F1821">
        <v>1196</v>
      </c>
      <c r="G1821" t="s">
        <v>3575</v>
      </c>
      <c r="H1821" t="s">
        <v>3576</v>
      </c>
      <c r="I1821" t="s">
        <v>3577</v>
      </c>
      <c r="K1821" t="s">
        <v>717</v>
      </c>
      <c r="L1821" t="s">
        <v>2719</v>
      </c>
      <c r="M1821" t="s">
        <v>36</v>
      </c>
      <c r="N1821" s="8">
        <v>45282</v>
      </c>
      <c r="O1821" s="8">
        <v>45835</v>
      </c>
      <c r="P1821" s="8">
        <v>45835</v>
      </c>
      <c r="Q1821" t="s">
        <v>127</v>
      </c>
      <c r="R1821" t="s">
        <v>3578</v>
      </c>
      <c r="S1821" t="s">
        <v>3579</v>
      </c>
      <c r="T1821" t="s">
        <v>3580</v>
      </c>
      <c r="Y1821" t="s">
        <v>111</v>
      </c>
      <c r="Z1821" t="s">
        <v>111</v>
      </c>
      <c r="AC1821" t="s">
        <v>41</v>
      </c>
      <c r="AD1821" t="s">
        <v>42</v>
      </c>
    </row>
    <row r="1822" spans="3:30" x14ac:dyDescent="0.25">
      <c r="C1822" s="32" t="s">
        <v>43</v>
      </c>
      <c r="D1822" s="32" t="s">
        <v>29</v>
      </c>
      <c r="E1822" s="32" t="s">
        <v>2286</v>
      </c>
      <c r="F1822">
        <v>199.5</v>
      </c>
      <c r="G1822" t="s">
        <v>3575</v>
      </c>
      <c r="H1822" t="s">
        <v>3576</v>
      </c>
      <c r="I1822" t="s">
        <v>3581</v>
      </c>
      <c r="K1822" t="s">
        <v>717</v>
      </c>
      <c r="L1822" t="s">
        <v>2719</v>
      </c>
      <c r="M1822" t="s">
        <v>36</v>
      </c>
      <c r="N1822" s="8">
        <v>45282</v>
      </c>
      <c r="O1822" s="8">
        <v>45835</v>
      </c>
      <c r="P1822" s="8">
        <v>45835</v>
      </c>
      <c r="Q1822" t="s">
        <v>47</v>
      </c>
      <c r="R1822" t="s">
        <v>3582</v>
      </c>
      <c r="Y1822" t="s">
        <v>111</v>
      </c>
      <c r="Z1822" t="s">
        <v>111</v>
      </c>
      <c r="AC1822" t="s">
        <v>41</v>
      </c>
      <c r="AD1822" t="s">
        <v>42</v>
      </c>
    </row>
    <row r="1823" spans="3:30" x14ac:dyDescent="0.25">
      <c r="C1823" s="32" t="s">
        <v>43</v>
      </c>
      <c r="D1823" s="32" t="s">
        <v>29</v>
      </c>
      <c r="E1823" s="32" t="s">
        <v>3583</v>
      </c>
      <c r="F1823">
        <v>199.5</v>
      </c>
      <c r="G1823" t="s">
        <v>3575</v>
      </c>
      <c r="H1823" t="s">
        <v>3576</v>
      </c>
      <c r="I1823" t="s">
        <v>3584</v>
      </c>
      <c r="K1823" t="s">
        <v>717</v>
      </c>
      <c r="L1823" t="s">
        <v>2719</v>
      </c>
      <c r="M1823" t="s">
        <v>36</v>
      </c>
      <c r="N1823" s="8">
        <v>45282</v>
      </c>
      <c r="O1823" s="8">
        <v>45835</v>
      </c>
      <c r="P1823" s="8">
        <v>45835</v>
      </c>
      <c r="Q1823" t="s">
        <v>37</v>
      </c>
      <c r="Y1823" t="s">
        <v>111</v>
      </c>
      <c r="Z1823" t="s">
        <v>111</v>
      </c>
      <c r="AC1823" t="s">
        <v>41</v>
      </c>
      <c r="AD1823" t="s">
        <v>42</v>
      </c>
    </row>
    <row r="1824" spans="3:30" x14ac:dyDescent="0.25">
      <c r="C1824" s="32" t="s">
        <v>104</v>
      </c>
      <c r="D1824" s="32" t="s">
        <v>105</v>
      </c>
      <c r="E1824" s="32" t="s">
        <v>3585</v>
      </c>
      <c r="F1824">
        <v>1895</v>
      </c>
      <c r="G1824" t="s">
        <v>3586</v>
      </c>
      <c r="H1824" t="s">
        <v>3587</v>
      </c>
      <c r="I1824" t="s">
        <v>3588</v>
      </c>
      <c r="K1824" t="s">
        <v>724</v>
      </c>
      <c r="L1824" t="s">
        <v>2719</v>
      </c>
      <c r="M1824" t="s">
        <v>36</v>
      </c>
      <c r="N1824" s="8">
        <v>45769</v>
      </c>
      <c r="O1824" s="8">
        <v>45821</v>
      </c>
      <c r="P1824" s="8">
        <v>45821</v>
      </c>
      <c r="Q1824" t="s">
        <v>37</v>
      </c>
      <c r="R1824" t="s">
        <v>1141</v>
      </c>
      <c r="S1824" t="s">
        <v>3589</v>
      </c>
      <c r="T1824" t="s">
        <v>3590</v>
      </c>
      <c r="U1824" t="s">
        <v>86</v>
      </c>
      <c r="W1824" t="s">
        <v>87</v>
      </c>
      <c r="X1824" t="s">
        <v>549</v>
      </c>
      <c r="Y1824" t="s">
        <v>87</v>
      </c>
      <c r="Z1824" t="s">
        <v>87</v>
      </c>
      <c r="AC1824" t="s">
        <v>41</v>
      </c>
      <c r="AD1824" t="s">
        <v>42</v>
      </c>
    </row>
    <row r="1825" spans="3:30" x14ac:dyDescent="0.25">
      <c r="C1825" s="32" t="s">
        <v>43</v>
      </c>
      <c r="D1825" s="32" t="s">
        <v>105</v>
      </c>
      <c r="F1825">
        <v>1495</v>
      </c>
      <c r="G1825" t="s">
        <v>3591</v>
      </c>
      <c r="H1825" t="s">
        <v>3592</v>
      </c>
      <c r="I1825" t="s">
        <v>3593</v>
      </c>
      <c r="K1825" t="s">
        <v>717</v>
      </c>
      <c r="L1825" t="s">
        <v>2719</v>
      </c>
      <c r="M1825" t="s">
        <v>36</v>
      </c>
      <c r="N1825" s="8">
        <v>45602</v>
      </c>
      <c r="O1825" s="8">
        <v>45828</v>
      </c>
      <c r="P1825" s="8">
        <v>45828</v>
      </c>
      <c r="Q1825" t="s">
        <v>127</v>
      </c>
      <c r="R1825" t="s">
        <v>447</v>
      </c>
      <c r="S1825" t="s">
        <v>3594</v>
      </c>
      <c r="T1825" t="s">
        <v>3595</v>
      </c>
      <c r="U1825" t="s">
        <v>87</v>
      </c>
      <c r="W1825" t="s">
        <v>597</v>
      </c>
      <c r="X1825" t="s">
        <v>1004</v>
      </c>
      <c r="Y1825" t="s">
        <v>57</v>
      </c>
      <c r="Z1825" t="s">
        <v>57</v>
      </c>
      <c r="AC1825" t="s">
        <v>41</v>
      </c>
      <c r="AD1825" t="s">
        <v>42</v>
      </c>
    </row>
    <row r="1826" spans="3:30" x14ac:dyDescent="0.25">
      <c r="C1826" s="32" t="s">
        <v>104</v>
      </c>
      <c r="D1826" s="32" t="s">
        <v>105</v>
      </c>
      <c r="E1826" s="32" t="s">
        <v>3596</v>
      </c>
      <c r="F1826">
        <v>1782</v>
      </c>
      <c r="G1826" t="s">
        <v>3597</v>
      </c>
      <c r="H1826" t="s">
        <v>3598</v>
      </c>
      <c r="I1826" t="s">
        <v>3599</v>
      </c>
      <c r="K1826" t="s">
        <v>717</v>
      </c>
      <c r="L1826" t="s">
        <v>2719</v>
      </c>
      <c r="M1826" t="s">
        <v>36</v>
      </c>
      <c r="N1826" s="8">
        <v>45792</v>
      </c>
      <c r="O1826" s="8">
        <v>45805</v>
      </c>
      <c r="P1826" s="8">
        <v>45805</v>
      </c>
      <c r="Q1826" t="s">
        <v>37</v>
      </c>
      <c r="R1826" t="s">
        <v>549</v>
      </c>
      <c r="S1826" t="s">
        <v>3600</v>
      </c>
      <c r="T1826" t="s">
        <v>3601</v>
      </c>
      <c r="U1826" t="s">
        <v>241</v>
      </c>
      <c r="W1826" t="s">
        <v>241</v>
      </c>
      <c r="Y1826" t="s">
        <v>241</v>
      </c>
      <c r="Z1826" t="s">
        <v>241</v>
      </c>
      <c r="AC1826" t="s">
        <v>41</v>
      </c>
      <c r="AD1826" t="s">
        <v>42</v>
      </c>
    </row>
    <row r="1827" spans="3:30" x14ac:dyDescent="0.25">
      <c r="C1827" s="32" t="s">
        <v>28</v>
      </c>
      <c r="D1827" s="32" t="s">
        <v>29</v>
      </c>
      <c r="E1827" s="32" t="s">
        <v>3455</v>
      </c>
      <c r="F1827">
        <v>2500</v>
      </c>
      <c r="G1827" t="s">
        <v>3602</v>
      </c>
      <c r="H1827" t="s">
        <v>3603</v>
      </c>
      <c r="I1827" t="s">
        <v>3604</v>
      </c>
      <c r="J1827" t="s">
        <v>3605</v>
      </c>
      <c r="K1827" t="s">
        <v>267</v>
      </c>
      <c r="L1827" t="s">
        <v>2719</v>
      </c>
      <c r="M1827" t="s">
        <v>276</v>
      </c>
      <c r="N1827" s="8">
        <v>45674</v>
      </c>
      <c r="O1827" s="8">
        <v>45807</v>
      </c>
      <c r="P1827" s="8">
        <v>45730</v>
      </c>
      <c r="Q1827" t="s">
        <v>64</v>
      </c>
      <c r="U1827" t="s">
        <v>38</v>
      </c>
      <c r="W1827" t="s">
        <v>1133</v>
      </c>
      <c r="X1827" t="s">
        <v>1335</v>
      </c>
      <c r="Y1827" t="s">
        <v>38</v>
      </c>
      <c r="Z1827" t="s">
        <v>40</v>
      </c>
      <c r="AA1827" t="s">
        <v>40</v>
      </c>
      <c r="AC1827" t="s">
        <v>64</v>
      </c>
      <c r="AD1827" t="s">
        <v>231</v>
      </c>
    </row>
    <row r="1828" spans="3:30" x14ac:dyDescent="0.25">
      <c r="C1828" s="32" t="s">
        <v>28</v>
      </c>
      <c r="D1828" s="32" t="s">
        <v>29</v>
      </c>
      <c r="E1828" s="32" t="s">
        <v>3455</v>
      </c>
      <c r="F1828">
        <v>2900</v>
      </c>
      <c r="G1828" t="s">
        <v>3602</v>
      </c>
      <c r="H1828" t="s">
        <v>3603</v>
      </c>
      <c r="I1828" t="s">
        <v>3606</v>
      </c>
      <c r="J1828" t="s">
        <v>3607</v>
      </c>
      <c r="K1828" t="s">
        <v>267</v>
      </c>
      <c r="L1828" t="s">
        <v>2719</v>
      </c>
      <c r="M1828" t="s">
        <v>276</v>
      </c>
      <c r="N1828" s="8">
        <v>45674</v>
      </c>
      <c r="O1828" s="8">
        <v>45807</v>
      </c>
      <c r="P1828" s="8">
        <v>45730</v>
      </c>
      <c r="Q1828" t="s">
        <v>64</v>
      </c>
      <c r="U1828" t="s">
        <v>38</v>
      </c>
      <c r="W1828" t="s">
        <v>1133</v>
      </c>
      <c r="X1828" t="s">
        <v>1335</v>
      </c>
      <c r="Y1828" t="s">
        <v>38</v>
      </c>
      <c r="Z1828" t="s">
        <v>40</v>
      </c>
      <c r="AA1828" t="s">
        <v>40</v>
      </c>
      <c r="AC1828" t="s">
        <v>64</v>
      </c>
      <c r="AD1828" t="s">
        <v>231</v>
      </c>
    </row>
    <row r="1829" spans="3:30" x14ac:dyDescent="0.25">
      <c r="C1829" s="32" t="s">
        <v>28</v>
      </c>
      <c r="D1829" s="32" t="s">
        <v>638</v>
      </c>
      <c r="F1829">
        <v>1810</v>
      </c>
      <c r="G1829" t="s">
        <v>3608</v>
      </c>
      <c r="H1829" t="s">
        <v>3609</v>
      </c>
      <c r="I1829" t="s">
        <v>3610</v>
      </c>
      <c r="K1829" t="s">
        <v>724</v>
      </c>
      <c r="L1829" t="s">
        <v>2719</v>
      </c>
      <c r="M1829" t="s">
        <v>36</v>
      </c>
      <c r="N1829" s="8">
        <v>45792</v>
      </c>
      <c r="O1829" s="8"/>
      <c r="P1829" s="8"/>
      <c r="Q1829" t="s">
        <v>47</v>
      </c>
      <c r="R1829" t="s">
        <v>488</v>
      </c>
      <c r="W1829" t="s">
        <v>112</v>
      </c>
      <c r="AC1829" t="s">
        <v>41</v>
      </c>
      <c r="AD1829" t="s">
        <v>42</v>
      </c>
    </row>
    <row r="1830" spans="3:30" x14ac:dyDescent="0.25">
      <c r="C1830" s="32" t="s">
        <v>28</v>
      </c>
      <c r="D1830" s="32" t="s">
        <v>105</v>
      </c>
      <c r="F1830">
        <v>622.5</v>
      </c>
      <c r="G1830" t="s">
        <v>3611</v>
      </c>
      <c r="H1830" t="s">
        <v>3612</v>
      </c>
      <c r="I1830" t="s">
        <v>3613</v>
      </c>
      <c r="K1830" t="s">
        <v>724</v>
      </c>
      <c r="L1830" t="s">
        <v>2719</v>
      </c>
      <c r="M1830" t="s">
        <v>36</v>
      </c>
      <c r="N1830" s="8">
        <v>45749</v>
      </c>
      <c r="O1830" s="8"/>
      <c r="P1830" s="8"/>
      <c r="Q1830" t="s">
        <v>127</v>
      </c>
      <c r="R1830" t="s">
        <v>1297</v>
      </c>
      <c r="W1830" t="s">
        <v>3614</v>
      </c>
      <c r="AC1830" t="s">
        <v>41</v>
      </c>
      <c r="AD1830" t="s">
        <v>42</v>
      </c>
    </row>
    <row r="1831" spans="3:30" x14ac:dyDescent="0.25">
      <c r="C1831" s="32" t="s">
        <v>28</v>
      </c>
      <c r="D1831" s="32" t="s">
        <v>105</v>
      </c>
      <c r="F1831">
        <v>622.5</v>
      </c>
      <c r="G1831" t="s">
        <v>3611</v>
      </c>
      <c r="H1831" t="s">
        <v>3612</v>
      </c>
      <c r="I1831" t="s">
        <v>3615</v>
      </c>
      <c r="K1831" t="s">
        <v>724</v>
      </c>
      <c r="L1831" t="s">
        <v>2719</v>
      </c>
      <c r="M1831" t="s">
        <v>36</v>
      </c>
      <c r="N1831" s="8">
        <v>45749</v>
      </c>
      <c r="O1831" s="8"/>
      <c r="P1831" s="8"/>
      <c r="Q1831" t="s">
        <v>47</v>
      </c>
      <c r="R1831" t="s">
        <v>1297</v>
      </c>
      <c r="W1831" t="s">
        <v>1141</v>
      </c>
      <c r="AC1831" t="s">
        <v>41</v>
      </c>
      <c r="AD1831" t="s">
        <v>42</v>
      </c>
    </row>
    <row r="1832" spans="3:30" x14ac:dyDescent="0.25">
      <c r="C1832" s="32" t="s">
        <v>104</v>
      </c>
      <c r="D1832" s="32" t="s">
        <v>105</v>
      </c>
      <c r="E1832" s="32" t="s">
        <v>3616</v>
      </c>
      <c r="F1832">
        <v>622.5</v>
      </c>
      <c r="G1832" t="s">
        <v>3617</v>
      </c>
      <c r="H1832" t="s">
        <v>3618</v>
      </c>
      <c r="I1832" t="s">
        <v>3619</v>
      </c>
      <c r="K1832" t="s">
        <v>724</v>
      </c>
      <c r="L1832" t="s">
        <v>2719</v>
      </c>
      <c r="M1832" t="s">
        <v>36</v>
      </c>
      <c r="N1832" s="8">
        <v>45758</v>
      </c>
      <c r="O1832" s="8">
        <v>45821</v>
      </c>
      <c r="P1832" s="8">
        <v>45821</v>
      </c>
      <c r="Q1832" t="s">
        <v>37</v>
      </c>
      <c r="R1832" t="s">
        <v>311</v>
      </c>
      <c r="S1832" t="s">
        <v>3620</v>
      </c>
      <c r="T1832" t="s">
        <v>3621</v>
      </c>
      <c r="U1832" t="s">
        <v>86</v>
      </c>
      <c r="W1832" t="s">
        <v>87</v>
      </c>
      <c r="X1832" t="s">
        <v>549</v>
      </c>
      <c r="Y1832" t="s">
        <v>87</v>
      </c>
      <c r="Z1832" t="s">
        <v>87</v>
      </c>
      <c r="AC1832" t="s">
        <v>41</v>
      </c>
      <c r="AD1832" t="s">
        <v>42</v>
      </c>
    </row>
    <row r="1833" spans="3:30" x14ac:dyDescent="0.25">
      <c r="C1833" s="32" t="s">
        <v>104</v>
      </c>
      <c r="D1833" s="32" t="s">
        <v>105</v>
      </c>
      <c r="E1833" s="32" t="s">
        <v>3616</v>
      </c>
      <c r="F1833">
        <v>622.5</v>
      </c>
      <c r="G1833" t="s">
        <v>3617</v>
      </c>
      <c r="H1833" t="s">
        <v>3618</v>
      </c>
      <c r="I1833" t="s">
        <v>3622</v>
      </c>
      <c r="K1833" t="s">
        <v>724</v>
      </c>
      <c r="L1833" t="s">
        <v>2719</v>
      </c>
      <c r="M1833" t="s">
        <v>36</v>
      </c>
      <c r="N1833" s="8">
        <v>45758</v>
      </c>
      <c r="O1833" s="8">
        <v>45821</v>
      </c>
      <c r="P1833" s="8">
        <v>45821</v>
      </c>
      <c r="Q1833" t="s">
        <v>47</v>
      </c>
      <c r="R1833" t="s">
        <v>311</v>
      </c>
      <c r="U1833" t="s">
        <v>86</v>
      </c>
      <c r="W1833" t="s">
        <v>87</v>
      </c>
      <c r="X1833" t="s">
        <v>549</v>
      </c>
      <c r="Y1833" t="s">
        <v>87</v>
      </c>
      <c r="Z1833" t="s">
        <v>87</v>
      </c>
      <c r="AC1833" t="s">
        <v>41</v>
      </c>
      <c r="AD1833" t="s">
        <v>42</v>
      </c>
    </row>
    <row r="1834" spans="3:30" x14ac:dyDescent="0.25">
      <c r="C1834" s="32" t="s">
        <v>795</v>
      </c>
      <c r="D1834" s="32" t="s">
        <v>105</v>
      </c>
      <c r="E1834" s="46"/>
      <c r="F1834">
        <v>995</v>
      </c>
      <c r="G1834" t="s">
        <v>3623</v>
      </c>
      <c r="H1834" t="s">
        <v>3624</v>
      </c>
      <c r="I1834" t="s">
        <v>3625</v>
      </c>
      <c r="K1834" t="s">
        <v>724</v>
      </c>
      <c r="L1834" t="s">
        <v>2719</v>
      </c>
      <c r="M1834" t="s">
        <v>36</v>
      </c>
      <c r="N1834" s="8">
        <v>45785</v>
      </c>
      <c r="O1834" s="8"/>
      <c r="P1834" s="8"/>
      <c r="Q1834" t="s">
        <v>127</v>
      </c>
      <c r="R1834" t="s">
        <v>421</v>
      </c>
      <c r="W1834" t="s">
        <v>477</v>
      </c>
      <c r="AC1834" t="s">
        <v>41</v>
      </c>
      <c r="AD1834" t="s">
        <v>42</v>
      </c>
    </row>
    <row r="1835" spans="3:30" x14ac:dyDescent="0.25">
      <c r="C1835" s="32" t="s">
        <v>28</v>
      </c>
      <c r="D1835" s="32" t="s">
        <v>105</v>
      </c>
      <c r="E1835" s="46"/>
      <c r="F1835">
        <v>-774.90000000000009</v>
      </c>
      <c r="G1835" t="s">
        <v>3626</v>
      </c>
      <c r="H1835" t="s">
        <v>3627</v>
      </c>
      <c r="I1835" t="s">
        <v>3628</v>
      </c>
      <c r="K1835" t="s">
        <v>717</v>
      </c>
      <c r="L1835" t="s">
        <v>2719</v>
      </c>
      <c r="M1835" t="s">
        <v>36</v>
      </c>
      <c r="N1835" s="8">
        <v>45749</v>
      </c>
      <c r="O1835" s="8">
        <v>45812</v>
      </c>
      <c r="P1835" s="8">
        <v>45812</v>
      </c>
      <c r="Q1835" t="s">
        <v>64</v>
      </c>
      <c r="R1835" t="s">
        <v>3629</v>
      </c>
      <c r="S1835" t="s">
        <v>3630</v>
      </c>
      <c r="T1835" t="s">
        <v>3631</v>
      </c>
      <c r="U1835" t="s">
        <v>1099</v>
      </c>
      <c r="Y1835" t="s">
        <v>1162</v>
      </c>
      <c r="Z1835" t="s">
        <v>1162</v>
      </c>
      <c r="AC1835" t="s">
        <v>64</v>
      </c>
      <c r="AD1835" t="s">
        <v>42</v>
      </c>
    </row>
    <row r="1836" spans="3:30" x14ac:dyDescent="0.25">
      <c r="C1836" s="32" t="s">
        <v>104</v>
      </c>
      <c r="D1836" s="32" t="s">
        <v>29</v>
      </c>
      <c r="E1836" s="32" t="s">
        <v>3632</v>
      </c>
      <c r="F1836">
        <v>1260</v>
      </c>
      <c r="G1836" t="s">
        <v>3626</v>
      </c>
      <c r="H1836" t="s">
        <v>3627</v>
      </c>
      <c r="I1836" t="s">
        <v>3633</v>
      </c>
      <c r="K1836" t="s">
        <v>717</v>
      </c>
      <c r="L1836" t="s">
        <v>2719</v>
      </c>
      <c r="M1836" t="s">
        <v>36</v>
      </c>
      <c r="N1836" s="8">
        <v>45749</v>
      </c>
      <c r="O1836" s="8">
        <v>45811</v>
      </c>
      <c r="P1836" s="8">
        <v>45811</v>
      </c>
      <c r="Q1836" t="s">
        <v>37</v>
      </c>
      <c r="R1836" t="s">
        <v>1648</v>
      </c>
      <c r="S1836" t="s">
        <v>3634</v>
      </c>
      <c r="T1836" t="s">
        <v>3635</v>
      </c>
      <c r="U1836" t="s">
        <v>40</v>
      </c>
      <c r="W1836" t="s">
        <v>86</v>
      </c>
      <c r="Y1836" t="s">
        <v>420</v>
      </c>
      <c r="Z1836" t="s">
        <v>420</v>
      </c>
      <c r="AC1836" t="s">
        <v>41</v>
      </c>
      <c r="AD1836" t="s">
        <v>42</v>
      </c>
    </row>
    <row r="1837" spans="3:30" x14ac:dyDescent="0.25">
      <c r="C1837" s="32" t="s">
        <v>198</v>
      </c>
      <c r="D1837" s="32" t="s">
        <v>232</v>
      </c>
      <c r="F1837">
        <v>-2900.95</v>
      </c>
      <c r="G1837" t="s">
        <v>3636</v>
      </c>
      <c r="H1837" t="s">
        <v>3637</v>
      </c>
      <c r="I1837" t="s">
        <v>3638</v>
      </c>
      <c r="K1837" t="s">
        <v>34</v>
      </c>
      <c r="L1837" t="s">
        <v>2719</v>
      </c>
      <c r="M1837" t="s">
        <v>36</v>
      </c>
      <c r="N1837" s="8">
        <v>45744</v>
      </c>
      <c r="O1837" s="8"/>
      <c r="P1837" s="8"/>
      <c r="Q1837" t="s">
        <v>64</v>
      </c>
      <c r="AC1837" t="s">
        <v>64</v>
      </c>
      <c r="AD1837" t="s">
        <v>42</v>
      </c>
    </row>
    <row r="1838" spans="3:30" x14ac:dyDescent="0.25">
      <c r="C1838" s="32" t="s">
        <v>198</v>
      </c>
      <c r="D1838" s="32" t="s">
        <v>232</v>
      </c>
      <c r="E1838" s="32" t="s">
        <v>3639</v>
      </c>
      <c r="F1838">
        <v>-1666.06</v>
      </c>
      <c r="G1838" t="s">
        <v>3636</v>
      </c>
      <c r="H1838" t="s">
        <v>3637</v>
      </c>
      <c r="I1838" t="s">
        <v>3640</v>
      </c>
      <c r="K1838" t="s">
        <v>34</v>
      </c>
      <c r="L1838" t="s">
        <v>2719</v>
      </c>
      <c r="M1838" t="s">
        <v>36</v>
      </c>
      <c r="N1838" s="8">
        <v>45744</v>
      </c>
      <c r="O1838" s="8"/>
      <c r="P1838" s="8"/>
      <c r="Q1838" t="s">
        <v>64</v>
      </c>
      <c r="R1838" t="s">
        <v>3641</v>
      </c>
      <c r="S1838" t="s">
        <v>3642</v>
      </c>
      <c r="T1838" t="s">
        <v>3642</v>
      </c>
      <c r="AC1838" t="s">
        <v>64</v>
      </c>
      <c r="AD1838" t="s">
        <v>42</v>
      </c>
    </row>
    <row r="1839" spans="3:30" x14ac:dyDescent="0.25">
      <c r="C1839" s="32" t="s">
        <v>28</v>
      </c>
      <c r="D1839" s="32" t="s">
        <v>44</v>
      </c>
      <c r="E1839" s="32" t="s">
        <v>3643</v>
      </c>
      <c r="F1839">
        <v>1326</v>
      </c>
      <c r="G1839" t="s">
        <v>3644</v>
      </c>
      <c r="H1839" t="s">
        <v>3645</v>
      </c>
      <c r="I1839" t="s">
        <v>3646</v>
      </c>
      <c r="K1839" t="s">
        <v>34</v>
      </c>
      <c r="L1839" t="s">
        <v>2719</v>
      </c>
      <c r="M1839" t="s">
        <v>36</v>
      </c>
      <c r="N1839" s="8">
        <v>45736</v>
      </c>
      <c r="O1839" s="8">
        <v>45828</v>
      </c>
      <c r="P1839" s="8">
        <v>45828</v>
      </c>
      <c r="Q1839" t="s">
        <v>127</v>
      </c>
      <c r="R1839" t="s">
        <v>521</v>
      </c>
      <c r="W1839" t="s">
        <v>57</v>
      </c>
      <c r="Y1839" t="s">
        <v>57</v>
      </c>
      <c r="Z1839" t="s">
        <v>57</v>
      </c>
      <c r="AC1839" t="s">
        <v>41</v>
      </c>
      <c r="AD1839" t="s">
        <v>42</v>
      </c>
    </row>
    <row r="1840" spans="3:30" x14ac:dyDescent="0.25">
      <c r="C1840" s="32" t="s">
        <v>198</v>
      </c>
      <c r="D1840" s="32" t="s">
        <v>232</v>
      </c>
      <c r="E1840" s="32" t="s">
        <v>3647</v>
      </c>
      <c r="F1840">
        <v>1994</v>
      </c>
      <c r="G1840" t="s">
        <v>3648</v>
      </c>
      <c r="H1840" t="s">
        <v>3649</v>
      </c>
      <c r="I1840" t="s">
        <v>3650</v>
      </c>
      <c r="K1840" t="s">
        <v>34</v>
      </c>
      <c r="L1840" t="s">
        <v>2719</v>
      </c>
      <c r="M1840" t="s">
        <v>36</v>
      </c>
      <c r="N1840" s="8">
        <v>45687</v>
      </c>
      <c r="O1840" s="8">
        <v>45821</v>
      </c>
      <c r="P1840" s="8">
        <v>45821</v>
      </c>
      <c r="Q1840" t="s">
        <v>37</v>
      </c>
      <c r="R1840" t="s">
        <v>1935</v>
      </c>
      <c r="S1840" t="s">
        <v>3651</v>
      </c>
      <c r="T1840" t="s">
        <v>3652</v>
      </c>
      <c r="W1840" t="s">
        <v>428</v>
      </c>
      <c r="Y1840" t="s">
        <v>87</v>
      </c>
      <c r="Z1840" t="s">
        <v>87</v>
      </c>
      <c r="AC1840" t="s">
        <v>41</v>
      </c>
      <c r="AD1840" t="s">
        <v>42</v>
      </c>
    </row>
    <row r="1841" spans="3:30" x14ac:dyDescent="0.25">
      <c r="C1841" s="32" t="s">
        <v>104</v>
      </c>
      <c r="D1841" s="32" t="s">
        <v>29</v>
      </c>
      <c r="E1841" s="32" t="s">
        <v>3653</v>
      </c>
      <c r="F1841">
        <v>2050</v>
      </c>
      <c r="G1841" t="s">
        <v>3654</v>
      </c>
      <c r="H1841" t="s">
        <v>3655</v>
      </c>
      <c r="I1841" t="s">
        <v>3656</v>
      </c>
      <c r="K1841" t="s">
        <v>717</v>
      </c>
      <c r="L1841" t="s">
        <v>2719</v>
      </c>
      <c r="M1841" t="s">
        <v>36</v>
      </c>
      <c r="N1841" s="8">
        <v>45672</v>
      </c>
      <c r="O1841" s="8">
        <v>45835</v>
      </c>
      <c r="P1841" s="8">
        <v>45835</v>
      </c>
      <c r="Q1841" t="s">
        <v>37</v>
      </c>
      <c r="R1841" t="s">
        <v>483</v>
      </c>
      <c r="S1841" t="s">
        <v>3657</v>
      </c>
      <c r="T1841" t="s">
        <v>3658</v>
      </c>
      <c r="U1841" t="s">
        <v>1325</v>
      </c>
      <c r="W1841" t="s">
        <v>38</v>
      </c>
      <c r="Y1841" t="s">
        <v>111</v>
      </c>
      <c r="Z1841" t="s">
        <v>111</v>
      </c>
      <c r="AC1841" t="s">
        <v>41</v>
      </c>
      <c r="AD1841" t="s">
        <v>42</v>
      </c>
    </row>
    <row r="1842" spans="3:30" x14ac:dyDescent="0.25">
      <c r="C1842" s="32" t="s">
        <v>104</v>
      </c>
      <c r="D1842" s="32" t="s">
        <v>29</v>
      </c>
      <c r="E1842" s="32" t="s">
        <v>3653</v>
      </c>
      <c r="F1842">
        <v>2050</v>
      </c>
      <c r="G1842" t="s">
        <v>3654</v>
      </c>
      <c r="H1842" t="s">
        <v>3655</v>
      </c>
      <c r="I1842" t="s">
        <v>3659</v>
      </c>
      <c r="K1842" t="s">
        <v>717</v>
      </c>
      <c r="L1842" t="s">
        <v>2719</v>
      </c>
      <c r="M1842" t="s">
        <v>36</v>
      </c>
      <c r="N1842" s="8">
        <v>45672</v>
      </c>
      <c r="O1842" s="8">
        <v>45835</v>
      </c>
      <c r="P1842" s="8">
        <v>45835</v>
      </c>
      <c r="Q1842" t="s">
        <v>37</v>
      </c>
      <c r="R1842" t="s">
        <v>483</v>
      </c>
      <c r="S1842" t="s">
        <v>3660</v>
      </c>
      <c r="T1842" t="s">
        <v>3661</v>
      </c>
      <c r="U1842" t="s">
        <v>1325</v>
      </c>
      <c r="W1842" t="s">
        <v>38</v>
      </c>
      <c r="Y1842" t="s">
        <v>111</v>
      </c>
      <c r="Z1842" t="s">
        <v>111</v>
      </c>
      <c r="AC1842" t="s">
        <v>41</v>
      </c>
      <c r="AD1842" t="s">
        <v>42</v>
      </c>
    </row>
    <row r="1843" spans="3:30" x14ac:dyDescent="0.25">
      <c r="C1843" s="32" t="s">
        <v>104</v>
      </c>
      <c r="D1843" s="32" t="s">
        <v>29</v>
      </c>
      <c r="E1843" s="32" t="s">
        <v>3653</v>
      </c>
      <c r="F1843">
        <v>2400</v>
      </c>
      <c r="G1843" t="s">
        <v>3654</v>
      </c>
      <c r="H1843" t="s">
        <v>3655</v>
      </c>
      <c r="I1843" t="s">
        <v>3662</v>
      </c>
      <c r="K1843" t="s">
        <v>717</v>
      </c>
      <c r="L1843" t="s">
        <v>2719</v>
      </c>
      <c r="M1843" t="s">
        <v>36</v>
      </c>
      <c r="N1843" s="8">
        <v>45672</v>
      </c>
      <c r="O1843" s="8">
        <v>45835</v>
      </c>
      <c r="P1843" s="8">
        <v>45835</v>
      </c>
      <c r="Q1843" t="s">
        <v>37</v>
      </c>
      <c r="R1843" t="s">
        <v>483</v>
      </c>
      <c r="S1843" t="s">
        <v>3663</v>
      </c>
      <c r="T1843" t="s">
        <v>3664</v>
      </c>
      <c r="U1843" t="s">
        <v>1325</v>
      </c>
      <c r="W1843" t="s">
        <v>38</v>
      </c>
      <c r="Y1843" t="s">
        <v>111</v>
      </c>
      <c r="Z1843" t="s">
        <v>111</v>
      </c>
      <c r="AC1843" t="s">
        <v>41</v>
      </c>
      <c r="AD1843" t="s">
        <v>42</v>
      </c>
    </row>
    <row r="1844" spans="3:30" x14ac:dyDescent="0.25">
      <c r="C1844" s="32" t="s">
        <v>104</v>
      </c>
      <c r="D1844" s="32" t="s">
        <v>105</v>
      </c>
      <c r="F1844">
        <v>1155</v>
      </c>
      <c r="G1844" t="s">
        <v>3665</v>
      </c>
      <c r="H1844" t="s">
        <v>3666</v>
      </c>
      <c r="I1844" t="s">
        <v>3667</v>
      </c>
      <c r="K1844" t="s">
        <v>717</v>
      </c>
      <c r="L1844" t="s">
        <v>2719</v>
      </c>
      <c r="M1844" t="s">
        <v>36</v>
      </c>
      <c r="N1844" s="8">
        <v>45792</v>
      </c>
      <c r="O1844" s="8">
        <v>45835</v>
      </c>
      <c r="P1844" s="8">
        <v>45835</v>
      </c>
      <c r="Q1844" t="s">
        <v>37</v>
      </c>
      <c r="R1844" t="s">
        <v>549</v>
      </c>
      <c r="S1844" t="s">
        <v>3668</v>
      </c>
      <c r="U1844" t="s">
        <v>57</v>
      </c>
      <c r="W1844" t="s">
        <v>111</v>
      </c>
      <c r="Y1844" t="s">
        <v>111</v>
      </c>
      <c r="Z1844" t="s">
        <v>111</v>
      </c>
      <c r="AC1844" t="s">
        <v>41</v>
      </c>
      <c r="AD1844" t="s">
        <v>42</v>
      </c>
    </row>
    <row r="1845" spans="3:30" x14ac:dyDescent="0.25">
      <c r="C1845" s="32" t="s">
        <v>28</v>
      </c>
      <c r="D1845" s="32" t="s">
        <v>105</v>
      </c>
      <c r="F1845">
        <v>995</v>
      </c>
      <c r="G1845" t="s">
        <v>3669</v>
      </c>
      <c r="H1845" t="s">
        <v>3670</v>
      </c>
      <c r="I1845" t="s">
        <v>3671</v>
      </c>
      <c r="K1845" t="s">
        <v>724</v>
      </c>
      <c r="L1845" t="s">
        <v>2719</v>
      </c>
      <c r="M1845" t="s">
        <v>36</v>
      </c>
      <c r="N1845" s="8">
        <v>45793</v>
      </c>
      <c r="O1845" s="8"/>
      <c r="P1845" s="8"/>
      <c r="Q1845" t="s">
        <v>37</v>
      </c>
      <c r="R1845" t="s">
        <v>460</v>
      </c>
      <c r="W1845" t="s">
        <v>112</v>
      </c>
      <c r="AC1845" t="s">
        <v>41</v>
      </c>
      <c r="AD1845" t="s">
        <v>42</v>
      </c>
    </row>
    <row r="1846" spans="3:30" x14ac:dyDescent="0.25">
      <c r="C1846" s="32" t="s">
        <v>104</v>
      </c>
      <c r="D1846" s="32" t="s">
        <v>105</v>
      </c>
      <c r="F1846">
        <v>797.5</v>
      </c>
      <c r="G1846" t="s">
        <v>3672</v>
      </c>
      <c r="H1846" t="s">
        <v>3673</v>
      </c>
      <c r="I1846" t="s">
        <v>3674</v>
      </c>
      <c r="K1846" t="s">
        <v>724</v>
      </c>
      <c r="L1846" t="s">
        <v>2719</v>
      </c>
      <c r="M1846" t="s">
        <v>36</v>
      </c>
      <c r="N1846" s="8">
        <v>45792</v>
      </c>
      <c r="O1846" s="8">
        <v>45828</v>
      </c>
      <c r="P1846" s="8">
        <v>45828</v>
      </c>
      <c r="Q1846" t="s">
        <v>37</v>
      </c>
      <c r="R1846" t="s">
        <v>549</v>
      </c>
      <c r="S1846" t="s">
        <v>3675</v>
      </c>
      <c r="T1846" t="s">
        <v>3676</v>
      </c>
      <c r="U1846" t="s">
        <v>87</v>
      </c>
      <c r="W1846" t="s">
        <v>112</v>
      </c>
      <c r="X1846" t="s">
        <v>312</v>
      </c>
      <c r="Y1846" t="s">
        <v>57</v>
      </c>
      <c r="Z1846" t="s">
        <v>57</v>
      </c>
      <c r="AC1846" t="s">
        <v>41</v>
      </c>
      <c r="AD1846" t="s">
        <v>42</v>
      </c>
    </row>
    <row r="1847" spans="3:30" x14ac:dyDescent="0.25">
      <c r="C1847" s="32" t="s">
        <v>104</v>
      </c>
      <c r="D1847" s="32" t="s">
        <v>105</v>
      </c>
      <c r="F1847">
        <v>797.5</v>
      </c>
      <c r="G1847" t="s">
        <v>3672</v>
      </c>
      <c r="H1847" t="s">
        <v>3673</v>
      </c>
      <c r="I1847" t="s">
        <v>3677</v>
      </c>
      <c r="K1847" t="s">
        <v>724</v>
      </c>
      <c r="L1847" t="s">
        <v>2719</v>
      </c>
      <c r="M1847" t="s">
        <v>36</v>
      </c>
      <c r="N1847" s="8">
        <v>45792</v>
      </c>
      <c r="O1847" s="8">
        <v>45828</v>
      </c>
      <c r="P1847" s="8">
        <v>45828</v>
      </c>
      <c r="Q1847" t="s">
        <v>47</v>
      </c>
      <c r="R1847" t="s">
        <v>549</v>
      </c>
      <c r="U1847" t="s">
        <v>87</v>
      </c>
      <c r="W1847" t="s">
        <v>112</v>
      </c>
      <c r="X1847" t="s">
        <v>312</v>
      </c>
      <c r="Y1847" t="s">
        <v>57</v>
      </c>
      <c r="Z1847" t="s">
        <v>57</v>
      </c>
      <c r="AC1847" t="s">
        <v>41</v>
      </c>
      <c r="AD1847" t="s">
        <v>42</v>
      </c>
    </row>
    <row r="1848" spans="3:30" x14ac:dyDescent="0.25">
      <c r="C1848" s="32" t="s">
        <v>43</v>
      </c>
      <c r="D1848" s="32" t="s">
        <v>232</v>
      </c>
      <c r="E1848" s="47" t="s">
        <v>3647</v>
      </c>
      <c r="F1848">
        <v>-1268.6099999999999</v>
      </c>
      <c r="G1848" t="s">
        <v>3678</v>
      </c>
      <c r="H1848" t="s">
        <v>3679</v>
      </c>
      <c r="I1848" t="s">
        <v>3680</v>
      </c>
      <c r="K1848" t="s">
        <v>34</v>
      </c>
      <c r="L1848" t="s">
        <v>2719</v>
      </c>
      <c r="M1848" t="s">
        <v>36</v>
      </c>
      <c r="N1848" s="8">
        <v>45728</v>
      </c>
      <c r="O1848" s="8"/>
      <c r="P1848" s="8"/>
      <c r="Q1848" t="s">
        <v>64</v>
      </c>
      <c r="R1848" t="s">
        <v>3681</v>
      </c>
      <c r="S1848" t="s">
        <v>3682</v>
      </c>
      <c r="T1848" t="s">
        <v>3683</v>
      </c>
      <c r="W1848" t="s">
        <v>3684</v>
      </c>
      <c r="AC1848" t="s">
        <v>64</v>
      </c>
      <c r="AD1848" t="s">
        <v>42</v>
      </c>
    </row>
    <row r="1849" spans="3:30" x14ac:dyDescent="0.25">
      <c r="C1849" s="32" t="s">
        <v>43</v>
      </c>
      <c r="D1849" s="32" t="s">
        <v>232</v>
      </c>
      <c r="E1849" s="47" t="s">
        <v>3647</v>
      </c>
      <c r="F1849">
        <v>213.27</v>
      </c>
      <c r="G1849" t="s">
        <v>3678</v>
      </c>
      <c r="H1849" t="s">
        <v>3679</v>
      </c>
      <c r="I1849" t="s">
        <v>3685</v>
      </c>
      <c r="K1849" t="s">
        <v>34</v>
      </c>
      <c r="L1849" t="s">
        <v>2719</v>
      </c>
      <c r="M1849" t="s">
        <v>36</v>
      </c>
      <c r="N1849" s="8">
        <v>45728</v>
      </c>
      <c r="O1849" s="8"/>
      <c r="P1849" s="8"/>
      <c r="Q1849" t="s">
        <v>64</v>
      </c>
      <c r="R1849" t="s">
        <v>3681</v>
      </c>
      <c r="S1849" t="s">
        <v>3686</v>
      </c>
      <c r="T1849" t="s">
        <v>3687</v>
      </c>
      <c r="W1849" t="s">
        <v>3684</v>
      </c>
      <c r="AC1849" t="s">
        <v>64</v>
      </c>
      <c r="AD1849" t="s">
        <v>42</v>
      </c>
    </row>
    <row r="1850" spans="3:30" x14ac:dyDescent="0.25">
      <c r="C1850" s="32" t="s">
        <v>43</v>
      </c>
      <c r="D1850" s="32" t="s">
        <v>29</v>
      </c>
      <c r="E1850" s="48" t="s">
        <v>3688</v>
      </c>
      <c r="F1850">
        <v>-250.61999999999989</v>
      </c>
      <c r="G1850" t="s">
        <v>3689</v>
      </c>
      <c r="H1850" t="s">
        <v>3690</v>
      </c>
      <c r="I1850" t="s">
        <v>3691</v>
      </c>
      <c r="K1850" t="s">
        <v>34</v>
      </c>
      <c r="L1850" t="s">
        <v>2719</v>
      </c>
      <c r="M1850" t="s">
        <v>36</v>
      </c>
      <c r="N1850" s="8">
        <v>45688</v>
      </c>
      <c r="O1850" s="8"/>
      <c r="P1850" s="8"/>
      <c r="Q1850" t="s">
        <v>64</v>
      </c>
      <c r="R1850" t="s">
        <v>3692</v>
      </c>
      <c r="U1850" t="s">
        <v>1297</v>
      </c>
      <c r="AC1850" t="s">
        <v>64</v>
      </c>
      <c r="AD1850" t="s">
        <v>42</v>
      </c>
    </row>
    <row r="1851" spans="3:30" x14ac:dyDescent="0.25">
      <c r="C1851" s="32" t="s">
        <v>43</v>
      </c>
      <c r="D1851" s="32" t="s">
        <v>29</v>
      </c>
      <c r="E1851" s="32" t="s">
        <v>3688</v>
      </c>
      <c r="F1851">
        <v>200</v>
      </c>
      <c r="G1851" t="s">
        <v>3689</v>
      </c>
      <c r="H1851" t="s">
        <v>3690</v>
      </c>
      <c r="I1851" t="s">
        <v>3693</v>
      </c>
      <c r="K1851" t="s">
        <v>34</v>
      </c>
      <c r="L1851" t="s">
        <v>2719</v>
      </c>
      <c r="M1851" t="s">
        <v>36</v>
      </c>
      <c r="N1851" s="8">
        <v>45688</v>
      </c>
      <c r="O1851" s="8"/>
      <c r="P1851" s="8"/>
      <c r="Q1851" t="s">
        <v>47</v>
      </c>
      <c r="AC1851" t="s">
        <v>41</v>
      </c>
      <c r="AD1851" t="s">
        <v>42</v>
      </c>
    </row>
    <row r="1852" spans="3:30" x14ac:dyDescent="0.25">
      <c r="C1852" s="32" t="s">
        <v>28</v>
      </c>
      <c r="D1852" s="32" t="s">
        <v>29</v>
      </c>
      <c r="F1852">
        <v>995</v>
      </c>
      <c r="G1852" t="s">
        <v>3694</v>
      </c>
      <c r="H1852" t="s">
        <v>3695</v>
      </c>
      <c r="I1852" t="s">
        <v>3696</v>
      </c>
      <c r="K1852" t="s">
        <v>717</v>
      </c>
      <c r="L1852" t="s">
        <v>2719</v>
      </c>
      <c r="M1852" t="s">
        <v>36</v>
      </c>
      <c r="N1852" s="8">
        <v>45785</v>
      </c>
      <c r="O1852" s="8"/>
      <c r="P1852" s="8"/>
      <c r="Q1852" t="s">
        <v>37</v>
      </c>
      <c r="R1852" t="s">
        <v>341</v>
      </c>
      <c r="W1852" t="s">
        <v>111</v>
      </c>
      <c r="AC1852" t="s">
        <v>41</v>
      </c>
      <c r="AD1852" t="s">
        <v>42</v>
      </c>
    </row>
    <row r="1853" spans="3:30" x14ac:dyDescent="0.25">
      <c r="C1853" s="32" t="s">
        <v>104</v>
      </c>
      <c r="D1853" s="32" t="s">
        <v>749</v>
      </c>
      <c r="E1853" s="32" t="s">
        <v>3697</v>
      </c>
      <c r="F1853">
        <v>1500</v>
      </c>
      <c r="G1853" t="s">
        <v>3698</v>
      </c>
      <c r="H1853" t="s">
        <v>3699</v>
      </c>
      <c r="I1853" t="s">
        <v>3700</v>
      </c>
      <c r="J1853" t="s">
        <v>3701</v>
      </c>
      <c r="K1853" t="s">
        <v>267</v>
      </c>
      <c r="L1853" t="s">
        <v>2719</v>
      </c>
      <c r="M1853" t="s">
        <v>36</v>
      </c>
      <c r="N1853" s="8">
        <v>45336</v>
      </c>
      <c r="O1853" s="8">
        <v>45835</v>
      </c>
      <c r="P1853" s="8"/>
      <c r="Q1853" t="s">
        <v>37</v>
      </c>
      <c r="W1853" t="s">
        <v>3702</v>
      </c>
      <c r="Z1853" t="s">
        <v>111</v>
      </c>
      <c r="AA1853" t="s">
        <v>111</v>
      </c>
      <c r="AC1853" t="s">
        <v>41</v>
      </c>
      <c r="AD1853" t="s">
        <v>231</v>
      </c>
    </row>
    <row r="1854" spans="3:30" x14ac:dyDescent="0.25">
      <c r="C1854" s="32" t="s">
        <v>104</v>
      </c>
      <c r="D1854" s="32" t="s">
        <v>749</v>
      </c>
      <c r="E1854" s="32" t="s">
        <v>3697</v>
      </c>
      <c r="F1854">
        <v>0</v>
      </c>
      <c r="G1854" t="s">
        <v>3698</v>
      </c>
      <c r="H1854" t="s">
        <v>3699</v>
      </c>
      <c r="I1854" t="s">
        <v>3703</v>
      </c>
      <c r="J1854" t="s">
        <v>3704</v>
      </c>
      <c r="K1854" t="s">
        <v>267</v>
      </c>
      <c r="L1854" t="s">
        <v>2719</v>
      </c>
      <c r="M1854" t="s">
        <v>36</v>
      </c>
      <c r="N1854" s="8">
        <v>45336</v>
      </c>
      <c r="O1854" s="8">
        <v>45835</v>
      </c>
      <c r="P1854" s="8"/>
      <c r="Q1854" t="s">
        <v>37</v>
      </c>
      <c r="W1854" t="s">
        <v>3702</v>
      </c>
      <c r="Z1854" t="s">
        <v>111</v>
      </c>
      <c r="AA1854" t="s">
        <v>111</v>
      </c>
      <c r="AC1854" t="s">
        <v>41</v>
      </c>
      <c r="AD1854" t="s">
        <v>231</v>
      </c>
    </row>
    <row r="1855" spans="3:30" x14ac:dyDescent="0.25">
      <c r="C1855" s="32" t="s">
        <v>104</v>
      </c>
      <c r="D1855" s="32" t="s">
        <v>749</v>
      </c>
      <c r="E1855" s="32" t="s">
        <v>3697</v>
      </c>
      <c r="F1855">
        <v>2000</v>
      </c>
      <c r="G1855" t="s">
        <v>3698</v>
      </c>
      <c r="H1855" t="s">
        <v>3699</v>
      </c>
      <c r="I1855" t="s">
        <v>3705</v>
      </c>
      <c r="J1855" t="s">
        <v>3706</v>
      </c>
      <c r="K1855" t="s">
        <v>267</v>
      </c>
      <c r="L1855" t="s">
        <v>2719</v>
      </c>
      <c r="M1855" t="s">
        <v>36</v>
      </c>
      <c r="N1855" s="8">
        <v>45336</v>
      </c>
      <c r="O1855" s="8">
        <v>45835</v>
      </c>
      <c r="P1855" s="8"/>
      <c r="Q1855" t="s">
        <v>37</v>
      </c>
      <c r="W1855" t="s">
        <v>3702</v>
      </c>
      <c r="Z1855" t="s">
        <v>111</v>
      </c>
      <c r="AA1855" t="s">
        <v>111</v>
      </c>
      <c r="AC1855" t="s">
        <v>41</v>
      </c>
      <c r="AD1855" t="s">
        <v>231</v>
      </c>
    </row>
    <row r="1856" spans="3:30" x14ac:dyDescent="0.25">
      <c r="C1856" s="32" t="s">
        <v>104</v>
      </c>
      <c r="D1856" s="32" t="s">
        <v>749</v>
      </c>
      <c r="E1856" s="32" t="s">
        <v>3697</v>
      </c>
      <c r="F1856">
        <v>0</v>
      </c>
      <c r="G1856" t="s">
        <v>3698</v>
      </c>
      <c r="H1856" t="s">
        <v>3699</v>
      </c>
      <c r="I1856" t="s">
        <v>3707</v>
      </c>
      <c r="J1856" t="s">
        <v>3708</v>
      </c>
      <c r="K1856" t="s">
        <v>267</v>
      </c>
      <c r="L1856" t="s">
        <v>2719</v>
      </c>
      <c r="M1856" t="s">
        <v>36</v>
      </c>
      <c r="N1856" s="8">
        <v>45336</v>
      </c>
      <c r="O1856" s="8">
        <v>45835</v>
      </c>
      <c r="P1856" s="8"/>
      <c r="Q1856" t="s">
        <v>37</v>
      </c>
      <c r="W1856" t="s">
        <v>3702</v>
      </c>
      <c r="Z1856" t="s">
        <v>111</v>
      </c>
      <c r="AA1856" t="s">
        <v>111</v>
      </c>
      <c r="AC1856" t="s">
        <v>41</v>
      </c>
      <c r="AD1856" t="s">
        <v>231</v>
      </c>
    </row>
    <row r="1857" spans="3:30" x14ac:dyDescent="0.25">
      <c r="C1857" s="32" t="s">
        <v>104</v>
      </c>
      <c r="D1857" s="32" t="s">
        <v>749</v>
      </c>
      <c r="E1857" s="32" t="s">
        <v>3697</v>
      </c>
      <c r="F1857">
        <v>2000</v>
      </c>
      <c r="G1857" t="s">
        <v>3698</v>
      </c>
      <c r="H1857" t="s">
        <v>3699</v>
      </c>
      <c r="I1857" t="s">
        <v>3709</v>
      </c>
      <c r="J1857" t="s">
        <v>3710</v>
      </c>
      <c r="K1857" t="s">
        <v>267</v>
      </c>
      <c r="L1857" t="s">
        <v>2719</v>
      </c>
      <c r="M1857" t="s">
        <v>36</v>
      </c>
      <c r="N1857" s="8">
        <v>45336</v>
      </c>
      <c r="O1857" s="8">
        <v>45835</v>
      </c>
      <c r="P1857" s="8"/>
      <c r="Q1857" t="s">
        <v>37</v>
      </c>
      <c r="W1857" t="s">
        <v>3702</v>
      </c>
      <c r="Z1857" t="s">
        <v>111</v>
      </c>
      <c r="AA1857" t="s">
        <v>111</v>
      </c>
      <c r="AC1857" t="s">
        <v>41</v>
      </c>
      <c r="AD1857" t="s">
        <v>231</v>
      </c>
    </row>
    <row r="1858" spans="3:30" x14ac:dyDescent="0.25">
      <c r="C1858" s="32" t="s">
        <v>104</v>
      </c>
      <c r="D1858" s="32" t="s">
        <v>105</v>
      </c>
      <c r="F1858">
        <v>1200</v>
      </c>
      <c r="G1858" t="s">
        <v>3711</v>
      </c>
      <c r="H1858" t="s">
        <v>3712</v>
      </c>
      <c r="I1858" t="s">
        <v>3713</v>
      </c>
      <c r="K1858" t="s">
        <v>717</v>
      </c>
      <c r="L1858" t="s">
        <v>2719</v>
      </c>
      <c r="M1858" t="s">
        <v>36</v>
      </c>
      <c r="N1858" s="8">
        <v>45751</v>
      </c>
      <c r="O1858" s="8">
        <v>45828</v>
      </c>
      <c r="P1858" s="8">
        <v>45828</v>
      </c>
      <c r="Q1858" t="s">
        <v>37</v>
      </c>
      <c r="R1858" t="s">
        <v>2200</v>
      </c>
      <c r="S1858" t="s">
        <v>3714</v>
      </c>
      <c r="T1858" t="s">
        <v>3715</v>
      </c>
      <c r="U1858" t="s">
        <v>57</v>
      </c>
      <c r="W1858" t="s">
        <v>86</v>
      </c>
      <c r="Y1858" t="s">
        <v>57</v>
      </c>
      <c r="Z1858" t="s">
        <v>57</v>
      </c>
      <c r="AC1858" t="s">
        <v>41</v>
      </c>
      <c r="AD1858" t="s">
        <v>42</v>
      </c>
    </row>
    <row r="1859" spans="3:30" x14ac:dyDescent="0.25">
      <c r="C1859" s="32" t="s">
        <v>705</v>
      </c>
      <c r="D1859" s="32" t="s">
        <v>199</v>
      </c>
      <c r="E1859" s="32" t="s">
        <v>3716</v>
      </c>
      <c r="F1859">
        <v>1495</v>
      </c>
      <c r="G1859" t="s">
        <v>3717</v>
      </c>
      <c r="H1859" t="s">
        <v>3718</v>
      </c>
      <c r="I1859" t="s">
        <v>3719</v>
      </c>
      <c r="J1859" t="s">
        <v>3720</v>
      </c>
      <c r="K1859" t="s">
        <v>267</v>
      </c>
      <c r="L1859" t="s">
        <v>2719</v>
      </c>
      <c r="M1859" t="s">
        <v>276</v>
      </c>
      <c r="N1859" s="8">
        <v>45784</v>
      </c>
      <c r="O1859" s="8">
        <v>45884</v>
      </c>
      <c r="P1859" s="8"/>
      <c r="Q1859" t="s">
        <v>37</v>
      </c>
      <c r="W1859" t="s">
        <v>342</v>
      </c>
      <c r="Z1859" t="s">
        <v>550</v>
      </c>
      <c r="AA1859" t="s">
        <v>550</v>
      </c>
      <c r="AC1859" t="s">
        <v>41</v>
      </c>
      <c r="AD1859" t="s">
        <v>231</v>
      </c>
    </row>
    <row r="1860" spans="3:30" x14ac:dyDescent="0.25">
      <c r="C1860" s="32" t="s">
        <v>705</v>
      </c>
      <c r="D1860" s="32" t="s">
        <v>199</v>
      </c>
      <c r="E1860" s="32" t="s">
        <v>3716</v>
      </c>
      <c r="F1860">
        <v>0</v>
      </c>
      <c r="G1860" t="s">
        <v>3717</v>
      </c>
      <c r="H1860" t="s">
        <v>3718</v>
      </c>
      <c r="I1860" t="s">
        <v>3721</v>
      </c>
      <c r="J1860" t="s">
        <v>3722</v>
      </c>
      <c r="K1860" t="s">
        <v>267</v>
      </c>
      <c r="L1860" t="s">
        <v>2719</v>
      </c>
      <c r="M1860" t="s">
        <v>276</v>
      </c>
      <c r="N1860" s="8">
        <v>45784</v>
      </c>
      <c r="O1860" s="8">
        <v>45884</v>
      </c>
      <c r="P1860" s="8"/>
      <c r="Q1860" t="s">
        <v>37</v>
      </c>
      <c r="W1860" t="s">
        <v>342</v>
      </c>
      <c r="Z1860" t="s">
        <v>550</v>
      </c>
      <c r="AA1860" t="s">
        <v>550</v>
      </c>
      <c r="AC1860" t="s">
        <v>41</v>
      </c>
      <c r="AD1860" t="s">
        <v>231</v>
      </c>
    </row>
    <row r="1861" spans="3:30" x14ac:dyDescent="0.25">
      <c r="C1861" s="32" t="s">
        <v>28</v>
      </c>
      <c r="D1861" s="32" t="s">
        <v>2837</v>
      </c>
      <c r="E1861" s="32" t="s">
        <v>3723</v>
      </c>
      <c r="F1861">
        <v>977.35333333333301</v>
      </c>
      <c r="G1861" t="s">
        <v>3724</v>
      </c>
      <c r="H1861" t="s">
        <v>3725</v>
      </c>
      <c r="I1861" t="s">
        <v>3726</v>
      </c>
      <c r="J1861" t="s">
        <v>3727</v>
      </c>
      <c r="K1861" t="s">
        <v>267</v>
      </c>
      <c r="L1861" t="s">
        <v>2719</v>
      </c>
      <c r="M1861" t="s">
        <v>276</v>
      </c>
      <c r="N1861" s="8">
        <v>45694</v>
      </c>
      <c r="O1861" s="8">
        <v>45807</v>
      </c>
      <c r="P1861" s="8">
        <v>45807</v>
      </c>
      <c r="Q1861" t="s">
        <v>64</v>
      </c>
      <c r="U1861" t="s">
        <v>312</v>
      </c>
      <c r="W1861" t="s">
        <v>217</v>
      </c>
      <c r="X1861" t="s">
        <v>1133</v>
      </c>
      <c r="Y1861" t="s">
        <v>40</v>
      </c>
      <c r="Z1861" t="s">
        <v>40</v>
      </c>
      <c r="AA1861" t="s">
        <v>40</v>
      </c>
      <c r="AC1861" t="s">
        <v>64</v>
      </c>
      <c r="AD1861" t="s">
        <v>231</v>
      </c>
    </row>
    <row r="1862" spans="3:30" x14ac:dyDescent="0.25">
      <c r="C1862" s="32" t="s">
        <v>28</v>
      </c>
      <c r="D1862" s="32" t="s">
        <v>2837</v>
      </c>
      <c r="E1862" s="32" t="s">
        <v>3723</v>
      </c>
      <c r="F1862">
        <v>-2285.79</v>
      </c>
      <c r="G1862" t="s">
        <v>3724</v>
      </c>
      <c r="H1862" t="s">
        <v>3725</v>
      </c>
      <c r="I1862" t="s">
        <v>3728</v>
      </c>
      <c r="J1862" t="s">
        <v>3729</v>
      </c>
      <c r="K1862" t="s">
        <v>267</v>
      </c>
      <c r="L1862" t="s">
        <v>2719</v>
      </c>
      <c r="M1862" t="s">
        <v>276</v>
      </c>
      <c r="N1862" s="8">
        <v>45694</v>
      </c>
      <c r="O1862" s="8">
        <v>45807</v>
      </c>
      <c r="P1862" s="8">
        <v>45807</v>
      </c>
      <c r="Q1862" t="s">
        <v>64</v>
      </c>
      <c r="U1862" t="s">
        <v>312</v>
      </c>
      <c r="W1862" t="s">
        <v>217</v>
      </c>
      <c r="X1862" t="s">
        <v>1133</v>
      </c>
      <c r="Y1862" t="s">
        <v>40</v>
      </c>
      <c r="Z1862" t="s">
        <v>40</v>
      </c>
      <c r="AA1862" t="s">
        <v>40</v>
      </c>
      <c r="AC1862" t="s">
        <v>64</v>
      </c>
      <c r="AD1862" t="s">
        <v>231</v>
      </c>
    </row>
    <row r="1863" spans="3:30" x14ac:dyDescent="0.25">
      <c r="C1863" s="32" t="s">
        <v>198</v>
      </c>
      <c r="D1863" s="32" t="s">
        <v>29</v>
      </c>
      <c r="E1863" s="32" t="s">
        <v>3455</v>
      </c>
      <c r="F1863">
        <v>3000</v>
      </c>
      <c r="G1863" t="s">
        <v>3730</v>
      </c>
      <c r="H1863" t="s">
        <v>3731</v>
      </c>
      <c r="I1863" t="s">
        <v>3732</v>
      </c>
      <c r="J1863" t="s">
        <v>3733</v>
      </c>
      <c r="K1863" t="s">
        <v>267</v>
      </c>
      <c r="L1863" t="s">
        <v>2719</v>
      </c>
      <c r="M1863" t="s">
        <v>276</v>
      </c>
      <c r="N1863" s="8">
        <v>45782</v>
      </c>
      <c r="O1863" s="8">
        <v>45835</v>
      </c>
      <c r="P1863" s="8">
        <v>45835</v>
      </c>
      <c r="Q1863" t="s">
        <v>37</v>
      </c>
      <c r="U1863" t="s">
        <v>111</v>
      </c>
      <c r="W1863" t="s">
        <v>60</v>
      </c>
      <c r="Y1863" t="s">
        <v>111</v>
      </c>
      <c r="Z1863" t="s">
        <v>111</v>
      </c>
      <c r="AA1863" t="s">
        <v>111</v>
      </c>
      <c r="AC1863" t="s">
        <v>41</v>
      </c>
      <c r="AD1863" t="s">
        <v>231</v>
      </c>
    </row>
    <row r="1864" spans="3:30" x14ac:dyDescent="0.25">
      <c r="C1864" s="32" t="s">
        <v>198</v>
      </c>
      <c r="D1864" s="32" t="s">
        <v>29</v>
      </c>
      <c r="E1864" s="32" t="s">
        <v>3455</v>
      </c>
      <c r="F1864">
        <v>3000</v>
      </c>
      <c r="G1864" t="s">
        <v>3730</v>
      </c>
      <c r="H1864" t="s">
        <v>3731</v>
      </c>
      <c r="I1864" t="s">
        <v>3734</v>
      </c>
      <c r="J1864" t="s">
        <v>3735</v>
      </c>
      <c r="K1864" t="s">
        <v>267</v>
      </c>
      <c r="L1864" t="s">
        <v>2719</v>
      </c>
      <c r="M1864" t="s">
        <v>276</v>
      </c>
      <c r="N1864" s="8">
        <v>45782</v>
      </c>
      <c r="O1864" s="8">
        <v>45835</v>
      </c>
      <c r="P1864" s="8">
        <v>45835</v>
      </c>
      <c r="Q1864" t="s">
        <v>37</v>
      </c>
      <c r="U1864" t="s">
        <v>111</v>
      </c>
      <c r="W1864" t="s">
        <v>60</v>
      </c>
      <c r="Y1864" t="s">
        <v>111</v>
      </c>
      <c r="Z1864" t="s">
        <v>111</v>
      </c>
      <c r="AA1864" t="s">
        <v>111</v>
      </c>
      <c r="AC1864" t="s">
        <v>41</v>
      </c>
      <c r="AD1864" t="s">
        <v>231</v>
      </c>
    </row>
    <row r="1865" spans="3:30" x14ac:dyDescent="0.25">
      <c r="C1865" s="32" t="s">
        <v>198</v>
      </c>
      <c r="D1865" s="32" t="s">
        <v>29</v>
      </c>
      <c r="E1865" s="32" t="s">
        <v>3455</v>
      </c>
      <c r="F1865">
        <v>50</v>
      </c>
      <c r="G1865" t="s">
        <v>3730</v>
      </c>
      <c r="H1865" t="s">
        <v>3731</v>
      </c>
      <c r="I1865" t="s">
        <v>3736</v>
      </c>
      <c r="J1865" t="s">
        <v>3737</v>
      </c>
      <c r="K1865" t="s">
        <v>267</v>
      </c>
      <c r="L1865" t="s">
        <v>2719</v>
      </c>
      <c r="M1865" t="s">
        <v>276</v>
      </c>
      <c r="N1865" s="8">
        <v>45782</v>
      </c>
      <c r="O1865" s="8">
        <v>45835</v>
      </c>
      <c r="P1865" s="8">
        <v>45835</v>
      </c>
      <c r="Q1865" t="s">
        <v>37</v>
      </c>
      <c r="U1865" t="s">
        <v>111</v>
      </c>
      <c r="W1865" t="s">
        <v>60</v>
      </c>
      <c r="Y1865" t="s">
        <v>111</v>
      </c>
      <c r="Z1865" t="s">
        <v>111</v>
      </c>
      <c r="AA1865" t="s">
        <v>111</v>
      </c>
      <c r="AC1865" t="s">
        <v>41</v>
      </c>
      <c r="AD1865" t="s">
        <v>231</v>
      </c>
    </row>
    <row r="1866" spans="3:30" x14ac:dyDescent="0.25">
      <c r="C1866" s="32" t="s">
        <v>198</v>
      </c>
      <c r="D1866" s="32" t="s">
        <v>29</v>
      </c>
      <c r="E1866" s="32" t="s">
        <v>3455</v>
      </c>
      <c r="F1866">
        <v>50</v>
      </c>
      <c r="G1866" t="s">
        <v>3730</v>
      </c>
      <c r="H1866" t="s">
        <v>3731</v>
      </c>
      <c r="I1866" t="s">
        <v>3738</v>
      </c>
      <c r="J1866" t="s">
        <v>3739</v>
      </c>
      <c r="K1866" t="s">
        <v>267</v>
      </c>
      <c r="L1866" t="s">
        <v>2719</v>
      </c>
      <c r="M1866" t="s">
        <v>276</v>
      </c>
      <c r="N1866" s="8">
        <v>45782</v>
      </c>
      <c r="O1866" s="8">
        <v>45835</v>
      </c>
      <c r="P1866" s="8">
        <v>45835</v>
      </c>
      <c r="Q1866" t="s">
        <v>37</v>
      </c>
      <c r="U1866" t="s">
        <v>111</v>
      </c>
      <c r="W1866" t="s">
        <v>60</v>
      </c>
      <c r="Y1866" t="s">
        <v>111</v>
      </c>
      <c r="Z1866" t="s">
        <v>111</v>
      </c>
      <c r="AA1866" t="s">
        <v>111</v>
      </c>
      <c r="AC1866" t="s">
        <v>41</v>
      </c>
      <c r="AD1866" t="s">
        <v>231</v>
      </c>
    </row>
    <row r="1867" spans="3:30" x14ac:dyDescent="0.25">
      <c r="C1867" s="32" t="s">
        <v>198</v>
      </c>
      <c r="D1867" s="32" t="s">
        <v>29</v>
      </c>
      <c r="E1867" s="32" t="s">
        <v>3455</v>
      </c>
      <c r="F1867">
        <v>60</v>
      </c>
      <c r="G1867" t="s">
        <v>3730</v>
      </c>
      <c r="H1867" t="s">
        <v>3731</v>
      </c>
      <c r="I1867" t="s">
        <v>3740</v>
      </c>
      <c r="J1867" t="s">
        <v>3741</v>
      </c>
      <c r="K1867" t="s">
        <v>267</v>
      </c>
      <c r="L1867" t="s">
        <v>2719</v>
      </c>
      <c r="M1867" t="s">
        <v>276</v>
      </c>
      <c r="N1867" s="8">
        <v>45782</v>
      </c>
      <c r="O1867" s="8">
        <v>45835</v>
      </c>
      <c r="P1867" s="8">
        <v>45835</v>
      </c>
      <c r="Q1867" t="s">
        <v>37</v>
      </c>
      <c r="U1867" t="s">
        <v>111</v>
      </c>
      <c r="W1867" t="s">
        <v>60</v>
      </c>
      <c r="Y1867" t="s">
        <v>111</v>
      </c>
      <c r="Z1867" t="s">
        <v>111</v>
      </c>
      <c r="AA1867" t="s">
        <v>111</v>
      </c>
      <c r="AC1867" t="s">
        <v>41</v>
      </c>
      <c r="AD1867" t="s">
        <v>231</v>
      </c>
    </row>
    <row r="1868" spans="3:30" x14ac:dyDescent="0.25">
      <c r="C1868" s="32" t="s">
        <v>198</v>
      </c>
      <c r="D1868" s="32" t="s">
        <v>29</v>
      </c>
      <c r="E1868" s="32" t="s">
        <v>3455</v>
      </c>
      <c r="F1868">
        <v>60</v>
      </c>
      <c r="G1868" t="s">
        <v>3730</v>
      </c>
      <c r="H1868" t="s">
        <v>3731</v>
      </c>
      <c r="I1868" t="s">
        <v>3742</v>
      </c>
      <c r="J1868" t="s">
        <v>3743</v>
      </c>
      <c r="K1868" t="s">
        <v>267</v>
      </c>
      <c r="L1868" t="s">
        <v>2719</v>
      </c>
      <c r="M1868" t="s">
        <v>276</v>
      </c>
      <c r="N1868" s="8">
        <v>45782</v>
      </c>
      <c r="O1868" s="8">
        <v>45835</v>
      </c>
      <c r="P1868" s="8">
        <v>45835</v>
      </c>
      <c r="Q1868" t="s">
        <v>37</v>
      </c>
      <c r="U1868" t="s">
        <v>111</v>
      </c>
      <c r="W1868" t="s">
        <v>60</v>
      </c>
      <c r="Y1868" t="s">
        <v>111</v>
      </c>
      <c r="Z1868" t="s">
        <v>111</v>
      </c>
      <c r="AA1868" t="s">
        <v>111</v>
      </c>
      <c r="AC1868" t="s">
        <v>41</v>
      </c>
      <c r="AD1868" t="s">
        <v>231</v>
      </c>
    </row>
    <row r="1869" spans="3:30" x14ac:dyDescent="0.25">
      <c r="C1869" s="32" t="s">
        <v>198</v>
      </c>
      <c r="D1869" s="32" t="s">
        <v>29</v>
      </c>
      <c r="E1869" s="32" t="s">
        <v>3455</v>
      </c>
      <c r="F1869">
        <v>176</v>
      </c>
      <c r="G1869" t="s">
        <v>3730</v>
      </c>
      <c r="H1869" t="s">
        <v>3731</v>
      </c>
      <c r="I1869" t="s">
        <v>3744</v>
      </c>
      <c r="J1869" t="s">
        <v>3745</v>
      </c>
      <c r="K1869" t="s">
        <v>267</v>
      </c>
      <c r="L1869" t="s">
        <v>2719</v>
      </c>
      <c r="M1869" t="s">
        <v>276</v>
      </c>
      <c r="N1869" s="8">
        <v>45782</v>
      </c>
      <c r="O1869" s="8">
        <v>45835</v>
      </c>
      <c r="P1869" s="8">
        <v>45835</v>
      </c>
      <c r="Q1869" t="s">
        <v>37</v>
      </c>
      <c r="U1869" t="s">
        <v>111</v>
      </c>
      <c r="W1869" t="s">
        <v>60</v>
      </c>
      <c r="Y1869" t="s">
        <v>111</v>
      </c>
      <c r="Z1869" t="s">
        <v>111</v>
      </c>
      <c r="AA1869" t="s">
        <v>111</v>
      </c>
      <c r="AC1869" t="s">
        <v>41</v>
      </c>
      <c r="AD1869" t="s">
        <v>231</v>
      </c>
    </row>
    <row r="1870" spans="3:30" x14ac:dyDescent="0.25">
      <c r="C1870" s="32" t="s">
        <v>28</v>
      </c>
      <c r="D1870" s="32" t="s">
        <v>29</v>
      </c>
      <c r="E1870" s="32" t="s">
        <v>3333</v>
      </c>
      <c r="F1870">
        <v>1395</v>
      </c>
      <c r="G1870" t="s">
        <v>3746</v>
      </c>
      <c r="H1870" t="s">
        <v>3747</v>
      </c>
      <c r="I1870" t="s">
        <v>3748</v>
      </c>
      <c r="K1870" t="s">
        <v>717</v>
      </c>
      <c r="L1870" t="s">
        <v>2719</v>
      </c>
      <c r="M1870" t="s">
        <v>36</v>
      </c>
      <c r="N1870" s="8">
        <v>45741</v>
      </c>
      <c r="O1870" s="8">
        <v>45884</v>
      </c>
      <c r="P1870" s="8">
        <v>45884</v>
      </c>
      <c r="Q1870" t="s">
        <v>37</v>
      </c>
      <c r="R1870" t="s">
        <v>421</v>
      </c>
      <c r="W1870" t="s">
        <v>550</v>
      </c>
      <c r="Y1870" t="s">
        <v>550</v>
      </c>
      <c r="Z1870" t="s">
        <v>550</v>
      </c>
      <c r="AC1870" t="s">
        <v>41</v>
      </c>
      <c r="AD1870" t="s">
        <v>42</v>
      </c>
    </row>
    <row r="1871" spans="3:30" x14ac:dyDescent="0.25">
      <c r="C1871" s="32" t="s">
        <v>318</v>
      </c>
      <c r="D1871" s="32" t="s">
        <v>318</v>
      </c>
      <c r="E1871" s="32" t="s">
        <v>3749</v>
      </c>
      <c r="F1871">
        <v>1695</v>
      </c>
      <c r="G1871" t="s">
        <v>3750</v>
      </c>
      <c r="H1871" t="s">
        <v>3751</v>
      </c>
      <c r="I1871" t="s">
        <v>3752</v>
      </c>
      <c r="J1871" t="s">
        <v>3753</v>
      </c>
      <c r="K1871" t="s">
        <v>267</v>
      </c>
      <c r="L1871" t="s">
        <v>2719</v>
      </c>
      <c r="M1871" t="s">
        <v>276</v>
      </c>
      <c r="N1871" s="8">
        <v>45776</v>
      </c>
      <c r="O1871" s="8">
        <v>45805</v>
      </c>
      <c r="P1871" s="8"/>
      <c r="Q1871" t="s">
        <v>127</v>
      </c>
      <c r="W1871" t="s">
        <v>342</v>
      </c>
      <c r="X1871" t="s">
        <v>488</v>
      </c>
      <c r="Z1871" t="s">
        <v>241</v>
      </c>
      <c r="AA1871" t="s">
        <v>241</v>
      </c>
      <c r="AC1871" t="s">
        <v>41</v>
      </c>
      <c r="AD1871" t="s">
        <v>231</v>
      </c>
    </row>
    <row r="1872" spans="3:30" x14ac:dyDescent="0.25">
      <c r="C1872" s="32" t="s">
        <v>318</v>
      </c>
      <c r="D1872" s="32" t="s">
        <v>318</v>
      </c>
      <c r="E1872" s="32" t="s">
        <v>3749</v>
      </c>
      <c r="F1872">
        <v>0</v>
      </c>
      <c r="G1872" t="s">
        <v>3750</v>
      </c>
      <c r="H1872" t="s">
        <v>3751</v>
      </c>
      <c r="I1872" t="s">
        <v>3754</v>
      </c>
      <c r="J1872" t="s">
        <v>3755</v>
      </c>
      <c r="K1872" t="s">
        <v>267</v>
      </c>
      <c r="L1872" t="s">
        <v>2719</v>
      </c>
      <c r="M1872" t="s">
        <v>276</v>
      </c>
      <c r="N1872" s="8">
        <v>45776</v>
      </c>
      <c r="O1872" s="8">
        <v>45805</v>
      </c>
      <c r="P1872" s="8"/>
      <c r="Q1872" t="s">
        <v>64</v>
      </c>
      <c r="W1872" t="s">
        <v>342</v>
      </c>
      <c r="X1872" t="s">
        <v>488</v>
      </c>
      <c r="Z1872" t="s">
        <v>241</v>
      </c>
      <c r="AA1872" t="s">
        <v>241</v>
      </c>
      <c r="AC1872" t="s">
        <v>64</v>
      </c>
      <c r="AD1872" t="s">
        <v>231</v>
      </c>
    </row>
    <row r="1873" spans="3:30" x14ac:dyDescent="0.25">
      <c r="C1873" s="32" t="s">
        <v>318</v>
      </c>
      <c r="D1873" s="32" t="s">
        <v>318</v>
      </c>
      <c r="E1873" s="32" t="s">
        <v>3749</v>
      </c>
      <c r="F1873">
        <v>100</v>
      </c>
      <c r="G1873" t="s">
        <v>3750</v>
      </c>
      <c r="H1873" t="s">
        <v>3751</v>
      </c>
      <c r="I1873" t="s">
        <v>3756</v>
      </c>
      <c r="J1873" t="s">
        <v>3757</v>
      </c>
      <c r="K1873" t="s">
        <v>267</v>
      </c>
      <c r="L1873" t="s">
        <v>2719</v>
      </c>
      <c r="M1873" t="s">
        <v>276</v>
      </c>
      <c r="N1873" s="8">
        <v>45776</v>
      </c>
      <c r="O1873" s="8">
        <v>45805</v>
      </c>
      <c r="P1873" s="8"/>
      <c r="Q1873" t="s">
        <v>64</v>
      </c>
      <c r="W1873" t="s">
        <v>342</v>
      </c>
      <c r="X1873" t="s">
        <v>488</v>
      </c>
      <c r="Z1873" t="s">
        <v>241</v>
      </c>
      <c r="AA1873" t="s">
        <v>241</v>
      </c>
      <c r="AC1873" t="s">
        <v>64</v>
      </c>
      <c r="AD1873" t="s">
        <v>231</v>
      </c>
    </row>
    <row r="1874" spans="3:30" x14ac:dyDescent="0.25">
      <c r="C1874" s="32" t="s">
        <v>28</v>
      </c>
      <c r="D1874" s="32" t="s">
        <v>232</v>
      </c>
      <c r="F1874">
        <v>1295</v>
      </c>
      <c r="G1874" t="s">
        <v>3758</v>
      </c>
      <c r="H1874" t="s">
        <v>3759</v>
      </c>
      <c r="I1874" t="s">
        <v>3760</v>
      </c>
      <c r="K1874" t="s">
        <v>717</v>
      </c>
      <c r="L1874" t="s">
        <v>2719</v>
      </c>
      <c r="M1874" t="s">
        <v>36</v>
      </c>
      <c r="N1874" s="8">
        <v>45796</v>
      </c>
      <c r="O1874" s="8"/>
      <c r="P1874" s="8"/>
      <c r="Q1874" t="s">
        <v>37</v>
      </c>
      <c r="R1874" t="s">
        <v>871</v>
      </c>
      <c r="W1874" t="s">
        <v>255</v>
      </c>
      <c r="AC1874" t="s">
        <v>41</v>
      </c>
      <c r="AD1874" t="s">
        <v>42</v>
      </c>
    </row>
    <row r="1875" spans="3:30" x14ac:dyDescent="0.25">
      <c r="C1875" s="32" t="s">
        <v>104</v>
      </c>
      <c r="D1875" s="32" t="s">
        <v>105</v>
      </c>
      <c r="E1875" s="32" t="s">
        <v>3761</v>
      </c>
      <c r="F1875">
        <v>1510</v>
      </c>
      <c r="G1875" t="s">
        <v>3762</v>
      </c>
      <c r="H1875" t="s">
        <v>3763</v>
      </c>
      <c r="I1875" t="s">
        <v>3764</v>
      </c>
      <c r="K1875" t="s">
        <v>717</v>
      </c>
      <c r="L1875" t="s">
        <v>2719</v>
      </c>
      <c r="M1875" t="s">
        <v>36</v>
      </c>
      <c r="N1875" s="8">
        <v>45747</v>
      </c>
      <c r="O1875" s="8">
        <v>45805</v>
      </c>
      <c r="P1875" s="8">
        <v>45805</v>
      </c>
      <c r="Q1875" t="s">
        <v>37</v>
      </c>
      <c r="R1875" t="s">
        <v>1133</v>
      </c>
      <c r="S1875" t="s">
        <v>3765</v>
      </c>
      <c r="T1875" t="s">
        <v>3766</v>
      </c>
      <c r="U1875" t="s">
        <v>40</v>
      </c>
      <c r="W1875" t="s">
        <v>86</v>
      </c>
      <c r="X1875" t="s">
        <v>421</v>
      </c>
      <c r="Y1875" t="s">
        <v>241</v>
      </c>
      <c r="Z1875" t="s">
        <v>241</v>
      </c>
      <c r="AC1875" t="s">
        <v>41</v>
      </c>
      <c r="AD1875" t="s">
        <v>42</v>
      </c>
    </row>
    <row r="1876" spans="3:30" x14ac:dyDescent="0.25">
      <c r="F1876">
        <v>1116.9000000000001</v>
      </c>
      <c r="G1876" t="s">
        <v>3767</v>
      </c>
      <c r="H1876" t="s">
        <v>3768</v>
      </c>
      <c r="I1876" t="s">
        <v>3769</v>
      </c>
      <c r="K1876" t="s">
        <v>3770</v>
      </c>
      <c r="L1876" t="s">
        <v>2719</v>
      </c>
      <c r="M1876" t="s">
        <v>77</v>
      </c>
      <c r="N1876" s="8">
        <v>44909</v>
      </c>
      <c r="O1876" s="8">
        <v>45028</v>
      </c>
      <c r="P1876" s="8"/>
      <c r="Q1876" t="s">
        <v>37</v>
      </c>
    </row>
    <row r="1877" spans="3:30" x14ac:dyDescent="0.25">
      <c r="C1877" s="32" t="s">
        <v>28</v>
      </c>
      <c r="D1877" s="32" t="s">
        <v>105</v>
      </c>
      <c r="F1877">
        <v>895</v>
      </c>
      <c r="G1877" t="s">
        <v>3771</v>
      </c>
      <c r="H1877" t="s">
        <v>3772</v>
      </c>
      <c r="I1877" t="s">
        <v>3773</v>
      </c>
      <c r="K1877" t="s">
        <v>717</v>
      </c>
      <c r="L1877" t="s">
        <v>2719</v>
      </c>
      <c r="M1877" t="s">
        <v>36</v>
      </c>
      <c r="N1877" s="8">
        <v>45789</v>
      </c>
      <c r="O1877" s="8"/>
      <c r="P1877" s="8"/>
      <c r="Q1877" t="s">
        <v>37</v>
      </c>
      <c r="R1877" t="s">
        <v>421</v>
      </c>
      <c r="W1877" t="s">
        <v>112</v>
      </c>
      <c r="AC1877" t="s">
        <v>41</v>
      </c>
      <c r="AD1877" t="s">
        <v>42</v>
      </c>
    </row>
    <row r="1878" spans="3:30" x14ac:dyDescent="0.25">
      <c r="C1878" s="32" t="s">
        <v>43</v>
      </c>
      <c r="D1878" s="32" t="s">
        <v>105</v>
      </c>
      <c r="F1878">
        <v>984</v>
      </c>
      <c r="G1878" t="s">
        <v>3774</v>
      </c>
      <c r="H1878" t="s">
        <v>3775</v>
      </c>
      <c r="I1878" t="s">
        <v>3776</v>
      </c>
      <c r="K1878" t="s">
        <v>724</v>
      </c>
      <c r="L1878" t="s">
        <v>2719</v>
      </c>
      <c r="M1878" t="s">
        <v>36</v>
      </c>
      <c r="N1878" s="8">
        <v>45742</v>
      </c>
      <c r="O1878" s="8">
        <v>45828</v>
      </c>
      <c r="P1878" s="8">
        <v>45828</v>
      </c>
      <c r="Q1878" t="s">
        <v>127</v>
      </c>
      <c r="R1878" t="s">
        <v>521</v>
      </c>
      <c r="S1878" t="s">
        <v>3777</v>
      </c>
      <c r="U1878" t="s">
        <v>87</v>
      </c>
      <c r="W1878" t="s">
        <v>57</v>
      </c>
      <c r="Y1878" t="s">
        <v>57</v>
      </c>
      <c r="Z1878" t="s">
        <v>57</v>
      </c>
      <c r="AC1878" t="s">
        <v>41</v>
      </c>
      <c r="AD1878" t="s">
        <v>42</v>
      </c>
    </row>
    <row r="1879" spans="3:30" x14ac:dyDescent="0.25">
      <c r="C1879" s="32" t="s">
        <v>198</v>
      </c>
      <c r="D1879" s="32" t="s">
        <v>79</v>
      </c>
      <c r="E1879" s="32" t="s">
        <v>3778</v>
      </c>
      <c r="F1879">
        <v>697.5</v>
      </c>
      <c r="G1879" t="s">
        <v>3779</v>
      </c>
      <c r="H1879" t="s">
        <v>3780</v>
      </c>
      <c r="I1879" t="s">
        <v>3781</v>
      </c>
      <c r="K1879" t="s">
        <v>34</v>
      </c>
      <c r="L1879" t="s">
        <v>2719</v>
      </c>
      <c r="M1879" t="s">
        <v>36</v>
      </c>
      <c r="N1879" s="8">
        <v>45740</v>
      </c>
      <c r="O1879" s="8">
        <v>45842</v>
      </c>
      <c r="P1879" s="8">
        <v>45842</v>
      </c>
      <c r="Q1879" t="s">
        <v>47</v>
      </c>
      <c r="R1879" t="s">
        <v>1004</v>
      </c>
      <c r="U1879" t="s">
        <v>111</v>
      </c>
      <c r="W1879" t="s">
        <v>277</v>
      </c>
      <c r="X1879" t="s">
        <v>488</v>
      </c>
      <c r="Y1879" t="s">
        <v>112</v>
      </c>
      <c r="Z1879" t="s">
        <v>112</v>
      </c>
      <c r="AC1879" t="s">
        <v>41</v>
      </c>
      <c r="AD1879" t="s">
        <v>42</v>
      </c>
    </row>
    <row r="1880" spans="3:30" x14ac:dyDescent="0.25">
      <c r="C1880" s="32" t="s">
        <v>198</v>
      </c>
      <c r="D1880" s="32" t="s">
        <v>79</v>
      </c>
      <c r="E1880" s="32" t="s">
        <v>3778</v>
      </c>
      <c r="F1880">
        <v>597.5</v>
      </c>
      <c r="G1880" t="s">
        <v>3779</v>
      </c>
      <c r="H1880" t="s">
        <v>3780</v>
      </c>
      <c r="I1880" t="s">
        <v>3782</v>
      </c>
      <c r="K1880" t="s">
        <v>34</v>
      </c>
      <c r="L1880" t="s">
        <v>2719</v>
      </c>
      <c r="M1880" t="s">
        <v>36</v>
      </c>
      <c r="N1880" s="8">
        <v>45740</v>
      </c>
      <c r="O1880" s="8"/>
      <c r="P1880" s="8"/>
      <c r="Q1880" t="s">
        <v>37</v>
      </c>
      <c r="AC1880" t="s">
        <v>41</v>
      </c>
      <c r="AD1880" t="s">
        <v>42</v>
      </c>
    </row>
    <row r="1881" spans="3:30" x14ac:dyDescent="0.25">
      <c r="C1881" s="32" t="s">
        <v>198</v>
      </c>
      <c r="D1881" s="32" t="s">
        <v>79</v>
      </c>
      <c r="E1881" s="32" t="s">
        <v>3778</v>
      </c>
      <c r="F1881">
        <v>597.5</v>
      </c>
      <c r="G1881" t="s">
        <v>3779</v>
      </c>
      <c r="H1881" t="s">
        <v>3780</v>
      </c>
      <c r="I1881" t="s">
        <v>3783</v>
      </c>
      <c r="K1881" t="s">
        <v>34</v>
      </c>
      <c r="L1881" t="s">
        <v>2719</v>
      </c>
      <c r="M1881" t="s">
        <v>36</v>
      </c>
      <c r="N1881" s="8">
        <v>45740</v>
      </c>
      <c r="O1881" s="8"/>
      <c r="P1881" s="8"/>
      <c r="Q1881" t="s">
        <v>37</v>
      </c>
      <c r="AC1881" t="s">
        <v>41</v>
      </c>
      <c r="AD1881" t="s">
        <v>42</v>
      </c>
    </row>
    <row r="1882" spans="3:30" x14ac:dyDescent="0.25">
      <c r="C1882" s="32" t="s">
        <v>198</v>
      </c>
      <c r="D1882" s="32" t="s">
        <v>79</v>
      </c>
      <c r="E1882" s="32" t="s">
        <v>3778</v>
      </c>
      <c r="F1882">
        <v>597.5</v>
      </c>
      <c r="G1882" t="s">
        <v>3779</v>
      </c>
      <c r="H1882" t="s">
        <v>3780</v>
      </c>
      <c r="I1882" t="s">
        <v>3784</v>
      </c>
      <c r="K1882" t="s">
        <v>34</v>
      </c>
      <c r="L1882" t="s">
        <v>2719</v>
      </c>
      <c r="M1882" t="s">
        <v>36</v>
      </c>
      <c r="N1882" s="8">
        <v>45740</v>
      </c>
      <c r="O1882" s="8"/>
      <c r="P1882" s="8"/>
      <c r="Q1882" t="s">
        <v>37</v>
      </c>
      <c r="AC1882" t="s">
        <v>41</v>
      </c>
      <c r="AD1882" t="s">
        <v>42</v>
      </c>
    </row>
    <row r="1883" spans="3:30" x14ac:dyDescent="0.25">
      <c r="C1883" s="32" t="s">
        <v>198</v>
      </c>
      <c r="D1883" s="32" t="s">
        <v>79</v>
      </c>
      <c r="E1883" s="32" t="s">
        <v>3778</v>
      </c>
      <c r="F1883">
        <v>697.5</v>
      </c>
      <c r="G1883" t="s">
        <v>3779</v>
      </c>
      <c r="H1883" t="s">
        <v>3780</v>
      </c>
      <c r="I1883" t="s">
        <v>3785</v>
      </c>
      <c r="K1883" t="s">
        <v>34</v>
      </c>
      <c r="L1883" t="s">
        <v>2719</v>
      </c>
      <c r="M1883" t="s">
        <v>36</v>
      </c>
      <c r="N1883" s="8">
        <v>45740</v>
      </c>
      <c r="O1883" s="8">
        <v>45814</v>
      </c>
      <c r="P1883" s="8">
        <v>45814</v>
      </c>
      <c r="Q1883" t="s">
        <v>37</v>
      </c>
      <c r="R1883" t="s">
        <v>428</v>
      </c>
      <c r="S1883" t="s">
        <v>3786</v>
      </c>
      <c r="T1883" t="s">
        <v>3787</v>
      </c>
      <c r="U1883" t="s">
        <v>40</v>
      </c>
      <c r="W1883" t="s">
        <v>86</v>
      </c>
      <c r="X1883" t="s">
        <v>260</v>
      </c>
      <c r="Y1883" t="s">
        <v>86</v>
      </c>
      <c r="Z1883" t="s">
        <v>86</v>
      </c>
      <c r="AC1883" t="s">
        <v>41</v>
      </c>
      <c r="AD1883" t="s">
        <v>42</v>
      </c>
    </row>
    <row r="1884" spans="3:30" x14ac:dyDescent="0.25">
      <c r="C1884" s="32" t="s">
        <v>198</v>
      </c>
      <c r="D1884" s="32" t="s">
        <v>79</v>
      </c>
      <c r="E1884" s="32" t="s">
        <v>3778</v>
      </c>
      <c r="F1884">
        <v>697.5</v>
      </c>
      <c r="G1884" t="s">
        <v>3779</v>
      </c>
      <c r="H1884" t="s">
        <v>3780</v>
      </c>
      <c r="I1884" t="s">
        <v>3788</v>
      </c>
      <c r="K1884" t="s">
        <v>34</v>
      </c>
      <c r="L1884" t="s">
        <v>2719</v>
      </c>
      <c r="M1884" t="s">
        <v>36</v>
      </c>
      <c r="N1884" s="8">
        <v>45740</v>
      </c>
      <c r="O1884" s="8">
        <v>45842</v>
      </c>
      <c r="P1884" s="8">
        <v>45842</v>
      </c>
      <c r="Q1884" t="s">
        <v>47</v>
      </c>
      <c r="U1884" t="s">
        <v>111</v>
      </c>
      <c r="X1884" t="s">
        <v>488</v>
      </c>
      <c r="Y1884" t="s">
        <v>112</v>
      </c>
      <c r="Z1884" t="s">
        <v>112</v>
      </c>
      <c r="AC1884" t="s">
        <v>41</v>
      </c>
      <c r="AD1884" t="s">
        <v>42</v>
      </c>
    </row>
    <row r="1885" spans="3:30" x14ac:dyDescent="0.25">
      <c r="C1885" s="32" t="s">
        <v>198</v>
      </c>
      <c r="D1885" s="32" t="s">
        <v>79</v>
      </c>
      <c r="E1885" s="32" t="s">
        <v>3778</v>
      </c>
      <c r="F1885">
        <v>597.5</v>
      </c>
      <c r="G1885" t="s">
        <v>3779</v>
      </c>
      <c r="H1885" t="s">
        <v>3780</v>
      </c>
      <c r="I1885" t="s">
        <v>3789</v>
      </c>
      <c r="K1885" t="s">
        <v>34</v>
      </c>
      <c r="L1885" t="s">
        <v>2719</v>
      </c>
      <c r="M1885" t="s">
        <v>36</v>
      </c>
      <c r="N1885" s="8">
        <v>45740</v>
      </c>
      <c r="O1885" s="8"/>
      <c r="P1885" s="8"/>
      <c r="Q1885" t="s">
        <v>47</v>
      </c>
      <c r="AC1885" t="s">
        <v>41</v>
      </c>
      <c r="AD1885" t="s">
        <v>42</v>
      </c>
    </row>
    <row r="1886" spans="3:30" x14ac:dyDescent="0.25">
      <c r="C1886" s="32" t="s">
        <v>198</v>
      </c>
      <c r="D1886" s="32" t="s">
        <v>79</v>
      </c>
      <c r="E1886" s="32" t="s">
        <v>3778</v>
      </c>
      <c r="F1886">
        <v>597.5</v>
      </c>
      <c r="G1886" t="s">
        <v>3779</v>
      </c>
      <c r="H1886" t="s">
        <v>3780</v>
      </c>
      <c r="I1886" t="s">
        <v>3790</v>
      </c>
      <c r="K1886" t="s">
        <v>34</v>
      </c>
      <c r="L1886" t="s">
        <v>2719</v>
      </c>
      <c r="M1886" t="s">
        <v>36</v>
      </c>
      <c r="N1886" s="8">
        <v>45740</v>
      </c>
      <c r="O1886" s="8"/>
      <c r="P1886" s="8"/>
      <c r="Q1886" t="s">
        <v>47</v>
      </c>
      <c r="AC1886" t="s">
        <v>41</v>
      </c>
      <c r="AD1886" t="s">
        <v>42</v>
      </c>
    </row>
    <row r="1887" spans="3:30" x14ac:dyDescent="0.25">
      <c r="C1887" s="32" t="s">
        <v>198</v>
      </c>
      <c r="D1887" s="32" t="s">
        <v>79</v>
      </c>
      <c r="E1887" s="32" t="s">
        <v>3778</v>
      </c>
      <c r="F1887">
        <v>597.5</v>
      </c>
      <c r="G1887" t="s">
        <v>3779</v>
      </c>
      <c r="H1887" t="s">
        <v>3780</v>
      </c>
      <c r="I1887" t="s">
        <v>3791</v>
      </c>
      <c r="K1887" t="s">
        <v>34</v>
      </c>
      <c r="L1887" t="s">
        <v>2719</v>
      </c>
      <c r="M1887" t="s">
        <v>36</v>
      </c>
      <c r="N1887" s="8">
        <v>45740</v>
      </c>
      <c r="O1887" s="8"/>
      <c r="P1887" s="8"/>
      <c r="Q1887" t="s">
        <v>47</v>
      </c>
      <c r="AC1887" t="s">
        <v>41</v>
      </c>
      <c r="AD1887" t="s">
        <v>42</v>
      </c>
    </row>
    <row r="1888" spans="3:30" x14ac:dyDescent="0.25">
      <c r="C1888" s="32" t="s">
        <v>198</v>
      </c>
      <c r="D1888" s="32" t="s">
        <v>79</v>
      </c>
      <c r="E1888" s="32" t="s">
        <v>3778</v>
      </c>
      <c r="F1888">
        <v>697.5</v>
      </c>
      <c r="G1888" t="s">
        <v>3779</v>
      </c>
      <c r="H1888" t="s">
        <v>3780</v>
      </c>
      <c r="I1888" t="s">
        <v>3792</v>
      </c>
      <c r="K1888" t="s">
        <v>34</v>
      </c>
      <c r="L1888" t="s">
        <v>2719</v>
      </c>
      <c r="M1888" t="s">
        <v>36</v>
      </c>
      <c r="N1888" s="8">
        <v>45740</v>
      </c>
      <c r="O1888" s="8">
        <v>45814</v>
      </c>
      <c r="P1888" s="8">
        <v>45814</v>
      </c>
      <c r="Q1888" t="s">
        <v>47</v>
      </c>
      <c r="R1888" t="s">
        <v>428</v>
      </c>
      <c r="U1888" t="s">
        <v>40</v>
      </c>
      <c r="W1888" t="s">
        <v>86</v>
      </c>
      <c r="X1888" t="s">
        <v>260</v>
      </c>
      <c r="Y1888" t="s">
        <v>86</v>
      </c>
      <c r="Z1888" t="s">
        <v>86</v>
      </c>
      <c r="AC1888" t="s">
        <v>41</v>
      </c>
      <c r="AD1888" t="s">
        <v>42</v>
      </c>
    </row>
    <row r="1889" spans="3:30" x14ac:dyDescent="0.25">
      <c r="C1889" s="32" t="s">
        <v>104</v>
      </c>
      <c r="D1889" s="32" t="s">
        <v>105</v>
      </c>
      <c r="E1889" s="32" t="s">
        <v>3793</v>
      </c>
      <c r="F1889">
        <v>2210</v>
      </c>
      <c r="G1889" t="s">
        <v>3794</v>
      </c>
      <c r="H1889" t="s">
        <v>3795</v>
      </c>
      <c r="I1889" t="s">
        <v>3796</v>
      </c>
      <c r="K1889" t="s">
        <v>717</v>
      </c>
      <c r="L1889" t="s">
        <v>2719</v>
      </c>
      <c r="M1889" t="s">
        <v>36</v>
      </c>
      <c r="N1889" s="8">
        <v>45734</v>
      </c>
      <c r="O1889" s="8">
        <v>45835</v>
      </c>
      <c r="P1889" s="8">
        <v>45835</v>
      </c>
      <c r="Q1889" t="s">
        <v>37</v>
      </c>
      <c r="R1889" t="s">
        <v>3797</v>
      </c>
      <c r="S1889" t="s">
        <v>3798</v>
      </c>
      <c r="T1889" t="s">
        <v>3799</v>
      </c>
      <c r="U1889" t="s">
        <v>111</v>
      </c>
      <c r="W1889" t="s">
        <v>460</v>
      </c>
      <c r="Y1889" t="s">
        <v>111</v>
      </c>
      <c r="Z1889" t="s">
        <v>111</v>
      </c>
      <c r="AC1889" t="s">
        <v>41</v>
      </c>
      <c r="AD1889" t="s">
        <v>42</v>
      </c>
    </row>
    <row r="1890" spans="3:30" ht="27.6" x14ac:dyDescent="0.25">
      <c r="C1890" s="46" t="s">
        <v>28</v>
      </c>
      <c r="D1890" s="32" t="s">
        <v>105</v>
      </c>
      <c r="E1890" s="32" t="s">
        <v>3800</v>
      </c>
      <c r="F1890">
        <v>1295</v>
      </c>
      <c r="G1890" t="s">
        <v>3801</v>
      </c>
      <c r="H1890" t="s">
        <v>3802</v>
      </c>
      <c r="I1890" t="s">
        <v>3803</v>
      </c>
      <c r="J1890" t="s">
        <v>3804</v>
      </c>
      <c r="K1890" t="s">
        <v>267</v>
      </c>
      <c r="L1890" t="s">
        <v>2719</v>
      </c>
      <c r="M1890" t="s">
        <v>276</v>
      </c>
      <c r="N1890" s="8">
        <v>45798</v>
      </c>
      <c r="O1890" s="8">
        <v>45849</v>
      </c>
      <c r="P1890" s="8">
        <v>45849</v>
      </c>
      <c r="Q1890" t="s">
        <v>37</v>
      </c>
      <c r="U1890" t="s">
        <v>111</v>
      </c>
      <c r="W1890" t="s">
        <v>255</v>
      </c>
      <c r="X1890" t="s">
        <v>312</v>
      </c>
      <c r="Y1890" t="s">
        <v>255</v>
      </c>
      <c r="Z1890" t="s">
        <v>255</v>
      </c>
      <c r="AA1890" t="s">
        <v>255</v>
      </c>
      <c r="AC1890" t="s">
        <v>41</v>
      </c>
      <c r="AD1890" t="s">
        <v>231</v>
      </c>
    </row>
    <row r="1891" spans="3:30" ht="27.6" x14ac:dyDescent="0.25">
      <c r="C1891" s="46" t="s">
        <v>28</v>
      </c>
      <c r="D1891" s="32" t="s">
        <v>105</v>
      </c>
      <c r="E1891" s="49" t="s">
        <v>3800</v>
      </c>
      <c r="F1891">
        <v>0</v>
      </c>
      <c r="G1891" t="s">
        <v>3801</v>
      </c>
      <c r="H1891" t="s">
        <v>3802</v>
      </c>
      <c r="I1891" t="s">
        <v>3805</v>
      </c>
      <c r="J1891" t="s">
        <v>3806</v>
      </c>
      <c r="K1891" t="s">
        <v>267</v>
      </c>
      <c r="L1891" t="s">
        <v>2719</v>
      </c>
      <c r="M1891" t="s">
        <v>276</v>
      </c>
      <c r="N1891" s="8">
        <v>45798</v>
      </c>
      <c r="O1891" s="8">
        <v>45849</v>
      </c>
      <c r="P1891" s="8">
        <v>45849</v>
      </c>
      <c r="Q1891" t="s">
        <v>37</v>
      </c>
      <c r="U1891" t="s">
        <v>111</v>
      </c>
      <c r="W1891" t="s">
        <v>255</v>
      </c>
      <c r="X1891" t="s">
        <v>312</v>
      </c>
      <c r="Y1891" t="s">
        <v>255</v>
      </c>
      <c r="Z1891" t="s">
        <v>255</v>
      </c>
      <c r="AA1891" t="s">
        <v>255</v>
      </c>
      <c r="AC1891" t="s">
        <v>41</v>
      </c>
      <c r="AD1891" t="s">
        <v>231</v>
      </c>
    </row>
    <row r="1892" spans="3:30" ht="27.6" x14ac:dyDescent="0.25">
      <c r="C1892" s="46" t="s">
        <v>28</v>
      </c>
      <c r="D1892" s="32" t="s">
        <v>105</v>
      </c>
      <c r="E1892" s="49" t="s">
        <v>3800</v>
      </c>
      <c r="F1892">
        <v>0</v>
      </c>
      <c r="G1892" t="s">
        <v>3801</v>
      </c>
      <c r="H1892" t="s">
        <v>3802</v>
      </c>
      <c r="I1892" t="s">
        <v>3807</v>
      </c>
      <c r="J1892" t="s">
        <v>3808</v>
      </c>
      <c r="K1892" t="s">
        <v>267</v>
      </c>
      <c r="L1892" t="s">
        <v>2719</v>
      </c>
      <c r="M1892" t="s">
        <v>276</v>
      </c>
      <c r="N1892" s="8">
        <v>45798</v>
      </c>
      <c r="O1892" s="8">
        <v>45849</v>
      </c>
      <c r="P1892" s="8"/>
      <c r="Q1892" t="s">
        <v>37</v>
      </c>
      <c r="W1892" t="s">
        <v>255</v>
      </c>
      <c r="Z1892" t="s">
        <v>255</v>
      </c>
      <c r="AA1892" t="s">
        <v>255</v>
      </c>
      <c r="AC1892" t="s">
        <v>41</v>
      </c>
      <c r="AD1892" t="s">
        <v>231</v>
      </c>
    </row>
    <row r="1893" spans="3:30" x14ac:dyDescent="0.25">
      <c r="C1893" s="32" t="s">
        <v>705</v>
      </c>
      <c r="D1893" s="32" t="s">
        <v>543</v>
      </c>
      <c r="E1893" s="32" t="s">
        <v>3809</v>
      </c>
      <c r="F1893">
        <v>949</v>
      </c>
      <c r="G1893" t="s">
        <v>3810</v>
      </c>
      <c r="H1893" t="s">
        <v>3811</v>
      </c>
      <c r="I1893" t="s">
        <v>3812</v>
      </c>
      <c r="K1893" t="s">
        <v>724</v>
      </c>
      <c r="L1893" t="s">
        <v>2719</v>
      </c>
      <c r="M1893" t="s">
        <v>36</v>
      </c>
      <c r="N1893" s="8">
        <v>45467</v>
      </c>
      <c r="O1893" s="8">
        <v>45931</v>
      </c>
      <c r="P1893" s="8">
        <v>45931</v>
      </c>
      <c r="Q1893" t="s">
        <v>47</v>
      </c>
      <c r="Y1893" t="s">
        <v>541</v>
      </c>
      <c r="Z1893" t="s">
        <v>541</v>
      </c>
      <c r="AC1893" t="s">
        <v>41</v>
      </c>
      <c r="AD1893" t="s">
        <v>42</v>
      </c>
    </row>
    <row r="1894" spans="3:30" x14ac:dyDescent="0.25">
      <c r="F1894">
        <v>1395</v>
      </c>
      <c r="G1894" t="s">
        <v>3813</v>
      </c>
      <c r="H1894" t="s">
        <v>3814</v>
      </c>
      <c r="I1894" t="s">
        <v>3815</v>
      </c>
      <c r="K1894" t="s">
        <v>717</v>
      </c>
      <c r="L1894" t="s">
        <v>2719</v>
      </c>
      <c r="M1894" t="s">
        <v>36</v>
      </c>
      <c r="N1894" s="8">
        <v>45804</v>
      </c>
      <c r="O1894" s="8"/>
      <c r="P1894" s="8"/>
      <c r="Q1894" t="s">
        <v>37</v>
      </c>
    </row>
    <row r="1895" spans="3:30" x14ac:dyDescent="0.25">
      <c r="E1895" s="47"/>
      <c r="F1895">
        <v>1300</v>
      </c>
      <c r="G1895" t="s">
        <v>3816</v>
      </c>
      <c r="H1895" t="s">
        <v>3817</v>
      </c>
      <c r="I1895" t="s">
        <v>3818</v>
      </c>
      <c r="K1895" t="s">
        <v>717</v>
      </c>
      <c r="L1895" t="s">
        <v>2719</v>
      </c>
      <c r="M1895" t="s">
        <v>36</v>
      </c>
      <c r="N1895" s="8">
        <v>45803</v>
      </c>
      <c r="O1895" s="8"/>
      <c r="P1895" s="8"/>
      <c r="Q1895" t="s">
        <v>37</v>
      </c>
      <c r="R1895" t="s">
        <v>312</v>
      </c>
      <c r="W1895" t="s">
        <v>128</v>
      </c>
      <c r="AC1895" t="s">
        <v>41</v>
      </c>
      <c r="AD1895" t="s">
        <v>42</v>
      </c>
    </row>
    <row r="1896" spans="3:30" x14ac:dyDescent="0.25">
      <c r="C1896" s="32" t="s">
        <v>198</v>
      </c>
      <c r="D1896" s="32" t="s">
        <v>29</v>
      </c>
      <c r="E1896" s="47" t="s">
        <v>3333</v>
      </c>
      <c r="F1896">
        <v>1295</v>
      </c>
      <c r="G1896" t="s">
        <v>3819</v>
      </c>
      <c r="H1896" t="s">
        <v>3820</v>
      </c>
      <c r="I1896" t="s">
        <v>3821</v>
      </c>
      <c r="K1896" t="s">
        <v>717</v>
      </c>
      <c r="L1896" t="s">
        <v>2719</v>
      </c>
      <c r="M1896" t="s">
        <v>36</v>
      </c>
      <c r="N1896" s="8">
        <v>45775</v>
      </c>
      <c r="O1896" s="8">
        <v>45884</v>
      </c>
      <c r="P1896" s="8">
        <v>45884</v>
      </c>
      <c r="Q1896" t="s">
        <v>37</v>
      </c>
      <c r="R1896" t="s">
        <v>3822</v>
      </c>
      <c r="W1896" t="s">
        <v>550</v>
      </c>
      <c r="Y1896" t="s">
        <v>550</v>
      </c>
      <c r="Z1896" t="s">
        <v>550</v>
      </c>
      <c r="AC1896" t="s">
        <v>41</v>
      </c>
      <c r="AD1896" t="s">
        <v>42</v>
      </c>
    </row>
    <row r="1897" spans="3:30" x14ac:dyDescent="0.25">
      <c r="C1897" s="32" t="s">
        <v>43</v>
      </c>
      <c r="D1897" s="32" t="s">
        <v>105</v>
      </c>
      <c r="E1897" s="47" t="s">
        <v>3823</v>
      </c>
      <c r="F1897">
        <v>714.90000000000009</v>
      </c>
      <c r="G1897" t="s">
        <v>3824</v>
      </c>
      <c r="H1897" t="s">
        <v>3825</v>
      </c>
      <c r="I1897" t="s">
        <v>3826</v>
      </c>
      <c r="K1897" t="s">
        <v>724</v>
      </c>
      <c r="L1897" t="s">
        <v>2719</v>
      </c>
      <c r="M1897" t="s">
        <v>36</v>
      </c>
      <c r="N1897" s="8">
        <v>45776</v>
      </c>
      <c r="O1897" s="8"/>
      <c r="P1897" s="8"/>
      <c r="Q1897" t="s">
        <v>64</v>
      </c>
      <c r="R1897" t="s">
        <v>3827</v>
      </c>
      <c r="S1897" t="s">
        <v>3828</v>
      </c>
      <c r="T1897" t="s">
        <v>3828</v>
      </c>
      <c r="U1897" t="s">
        <v>86</v>
      </c>
      <c r="W1897" t="s">
        <v>3829</v>
      </c>
      <c r="AC1897" t="s">
        <v>64</v>
      </c>
      <c r="AD1897" t="s">
        <v>42</v>
      </c>
    </row>
    <row r="1898" spans="3:30" x14ac:dyDescent="0.25">
      <c r="C1898" s="32" t="s">
        <v>198</v>
      </c>
      <c r="D1898" s="32" t="s">
        <v>199</v>
      </c>
      <c r="E1898" s="47" t="s">
        <v>3830</v>
      </c>
      <c r="F1898">
        <v>1495</v>
      </c>
      <c r="G1898" t="s">
        <v>3831</v>
      </c>
      <c r="H1898" t="s">
        <v>3832</v>
      </c>
      <c r="I1898" t="s">
        <v>3833</v>
      </c>
      <c r="K1898" t="s">
        <v>34</v>
      </c>
      <c r="L1898" t="s">
        <v>2719</v>
      </c>
      <c r="M1898" t="s">
        <v>36</v>
      </c>
      <c r="N1898" s="8">
        <v>45733</v>
      </c>
      <c r="O1898" s="8"/>
      <c r="P1898" s="8"/>
      <c r="Q1898" t="s">
        <v>37</v>
      </c>
      <c r="AC1898" t="s">
        <v>41</v>
      </c>
      <c r="AD1898" t="s">
        <v>42</v>
      </c>
    </row>
    <row r="1899" spans="3:30" x14ac:dyDescent="0.25">
      <c r="C1899" s="32" t="s">
        <v>198</v>
      </c>
      <c r="D1899" s="32" t="s">
        <v>199</v>
      </c>
      <c r="E1899" s="47" t="s">
        <v>3830</v>
      </c>
      <c r="F1899">
        <v>1497.87</v>
      </c>
      <c r="G1899" t="s">
        <v>3831</v>
      </c>
      <c r="H1899" t="s">
        <v>3832</v>
      </c>
      <c r="I1899" t="s">
        <v>3834</v>
      </c>
      <c r="K1899" t="s">
        <v>34</v>
      </c>
      <c r="L1899" t="s">
        <v>2719</v>
      </c>
      <c r="M1899" t="s">
        <v>36</v>
      </c>
      <c r="N1899" s="8">
        <v>45733</v>
      </c>
      <c r="O1899" s="8"/>
      <c r="P1899" s="8"/>
      <c r="Q1899" t="s">
        <v>64</v>
      </c>
      <c r="R1899" t="s">
        <v>3835</v>
      </c>
      <c r="AC1899" t="s">
        <v>64</v>
      </c>
      <c r="AD1899" t="s">
        <v>42</v>
      </c>
    </row>
    <row r="1900" spans="3:30" x14ac:dyDescent="0.25">
      <c r="C1900" s="32" t="s">
        <v>198</v>
      </c>
      <c r="D1900" s="32" t="s">
        <v>199</v>
      </c>
      <c r="E1900" s="47" t="s">
        <v>3830</v>
      </c>
      <c r="F1900">
        <v>1888.5</v>
      </c>
      <c r="G1900" t="s">
        <v>3831</v>
      </c>
      <c r="H1900" t="s">
        <v>3832</v>
      </c>
      <c r="I1900" t="s">
        <v>3836</v>
      </c>
      <c r="K1900" t="s">
        <v>34</v>
      </c>
      <c r="L1900" t="s">
        <v>2719</v>
      </c>
      <c r="M1900" t="s">
        <v>36</v>
      </c>
      <c r="N1900" s="8">
        <v>45733</v>
      </c>
      <c r="O1900" s="8"/>
      <c r="P1900" s="8"/>
      <c r="Q1900" t="s">
        <v>37</v>
      </c>
      <c r="AC1900" t="s">
        <v>41</v>
      </c>
      <c r="AD1900" t="s">
        <v>42</v>
      </c>
    </row>
    <row r="1901" spans="3:30" x14ac:dyDescent="0.25">
      <c r="C1901" s="32" t="s">
        <v>198</v>
      </c>
      <c r="D1901" s="32" t="s">
        <v>199</v>
      </c>
      <c r="E1901" s="32" t="s">
        <v>3830</v>
      </c>
      <c r="F1901">
        <v>1000</v>
      </c>
      <c r="G1901" t="s">
        <v>3831</v>
      </c>
      <c r="H1901" t="s">
        <v>3832</v>
      </c>
      <c r="I1901" t="s">
        <v>3837</v>
      </c>
      <c r="K1901" t="s">
        <v>34</v>
      </c>
      <c r="L1901" t="s">
        <v>2719</v>
      </c>
      <c r="M1901" t="s">
        <v>36</v>
      </c>
      <c r="N1901" s="8">
        <v>45733</v>
      </c>
      <c r="O1901" s="8"/>
      <c r="P1901" s="8"/>
      <c r="Q1901" t="s">
        <v>37</v>
      </c>
      <c r="R1901" t="s">
        <v>428</v>
      </c>
      <c r="W1901" t="s">
        <v>86</v>
      </c>
      <c r="AC1901" t="s">
        <v>41</v>
      </c>
      <c r="AD1901" t="s">
        <v>42</v>
      </c>
    </row>
    <row r="1902" spans="3:30" x14ac:dyDescent="0.25">
      <c r="C1902" s="32" t="s">
        <v>198</v>
      </c>
      <c r="D1902" s="32" t="s">
        <v>199</v>
      </c>
      <c r="E1902" s="32" t="s">
        <v>3830</v>
      </c>
      <c r="F1902">
        <v>-2141.4</v>
      </c>
      <c r="G1902" t="s">
        <v>3831</v>
      </c>
      <c r="H1902" t="s">
        <v>3832</v>
      </c>
      <c r="I1902" t="s">
        <v>3838</v>
      </c>
      <c r="K1902" t="s">
        <v>34</v>
      </c>
      <c r="L1902" t="s">
        <v>2719</v>
      </c>
      <c r="M1902" t="s">
        <v>36</v>
      </c>
      <c r="N1902" s="8">
        <v>45733</v>
      </c>
      <c r="O1902" s="8"/>
      <c r="P1902" s="8"/>
      <c r="Q1902" t="s">
        <v>64</v>
      </c>
      <c r="AC1902" t="s">
        <v>64</v>
      </c>
      <c r="AD1902" t="s">
        <v>42</v>
      </c>
    </row>
    <row r="1903" spans="3:30" x14ac:dyDescent="0.25">
      <c r="C1903" s="32" t="s">
        <v>198</v>
      </c>
      <c r="D1903" s="32" t="s">
        <v>199</v>
      </c>
      <c r="E1903" s="32" t="s">
        <v>3830</v>
      </c>
      <c r="F1903">
        <v>1888.5</v>
      </c>
      <c r="G1903" t="s">
        <v>3831</v>
      </c>
      <c r="H1903" t="s">
        <v>3832</v>
      </c>
      <c r="I1903" t="s">
        <v>3839</v>
      </c>
      <c r="K1903" t="s">
        <v>34</v>
      </c>
      <c r="L1903" t="s">
        <v>2719</v>
      </c>
      <c r="M1903" t="s">
        <v>36</v>
      </c>
      <c r="N1903" s="8">
        <v>45733</v>
      </c>
      <c r="O1903" s="8"/>
      <c r="P1903" s="8"/>
      <c r="Q1903" t="s">
        <v>37</v>
      </c>
      <c r="AC1903" t="s">
        <v>41</v>
      </c>
      <c r="AD1903" t="s">
        <v>42</v>
      </c>
    </row>
    <row r="1904" spans="3:30" x14ac:dyDescent="0.25">
      <c r="C1904" s="32" t="s">
        <v>795</v>
      </c>
      <c r="D1904" s="32" t="s">
        <v>105</v>
      </c>
      <c r="F1904">
        <v>1695</v>
      </c>
      <c r="G1904" t="s">
        <v>3840</v>
      </c>
      <c r="H1904" t="s">
        <v>3841</v>
      </c>
      <c r="I1904" t="s">
        <v>3842</v>
      </c>
      <c r="K1904" t="s">
        <v>724</v>
      </c>
      <c r="L1904" t="s">
        <v>2719</v>
      </c>
      <c r="M1904" t="s">
        <v>36</v>
      </c>
      <c r="N1904" s="8">
        <v>45798</v>
      </c>
      <c r="O1904" s="8">
        <v>45842</v>
      </c>
      <c r="P1904" s="8">
        <v>45842</v>
      </c>
      <c r="Q1904" t="s">
        <v>37</v>
      </c>
      <c r="R1904" t="s">
        <v>488</v>
      </c>
      <c r="S1904" t="s">
        <v>3843</v>
      </c>
      <c r="U1904" t="s">
        <v>111</v>
      </c>
      <c r="W1904" t="s">
        <v>255</v>
      </c>
      <c r="AC1904" t="s">
        <v>41</v>
      </c>
      <c r="AD1904" t="s">
        <v>42</v>
      </c>
    </row>
    <row r="1905" spans="3:30" x14ac:dyDescent="0.25">
      <c r="C1905" s="32" t="s">
        <v>104</v>
      </c>
      <c r="D1905" s="32" t="s">
        <v>105</v>
      </c>
      <c r="E1905" s="32" t="s">
        <v>3844</v>
      </c>
      <c r="F1905">
        <v>2000</v>
      </c>
      <c r="G1905" t="s">
        <v>3845</v>
      </c>
      <c r="H1905" t="s">
        <v>3846</v>
      </c>
      <c r="I1905" t="s">
        <v>3847</v>
      </c>
      <c r="K1905" t="s">
        <v>717</v>
      </c>
      <c r="L1905" t="s">
        <v>2719</v>
      </c>
      <c r="M1905" t="s">
        <v>36</v>
      </c>
      <c r="N1905" s="8">
        <v>45352</v>
      </c>
      <c r="O1905" s="8">
        <v>45835</v>
      </c>
      <c r="P1905" s="8">
        <v>45835</v>
      </c>
      <c r="Q1905" t="s">
        <v>37</v>
      </c>
      <c r="R1905" t="s">
        <v>3848</v>
      </c>
      <c r="S1905" t="s">
        <v>3849</v>
      </c>
      <c r="T1905" t="s">
        <v>3850</v>
      </c>
      <c r="W1905" t="s">
        <v>2150</v>
      </c>
      <c r="Y1905" t="s">
        <v>111</v>
      </c>
      <c r="Z1905" t="s">
        <v>111</v>
      </c>
      <c r="AC1905" t="s">
        <v>41</v>
      </c>
      <c r="AD1905" t="s">
        <v>42</v>
      </c>
    </row>
    <row r="1906" spans="3:30" x14ac:dyDescent="0.25">
      <c r="C1906" s="32" t="s">
        <v>318</v>
      </c>
      <c r="D1906" s="32" t="s">
        <v>318</v>
      </c>
      <c r="F1906">
        <v>1865</v>
      </c>
      <c r="G1906" t="s">
        <v>3851</v>
      </c>
      <c r="H1906" t="s">
        <v>3852</v>
      </c>
      <c r="I1906" t="s">
        <v>3853</v>
      </c>
      <c r="J1906" t="s">
        <v>3854</v>
      </c>
      <c r="K1906" t="s">
        <v>267</v>
      </c>
      <c r="L1906" t="s">
        <v>2719</v>
      </c>
      <c r="M1906" t="s">
        <v>36</v>
      </c>
      <c r="N1906" s="8">
        <v>45684</v>
      </c>
      <c r="O1906" s="8">
        <v>45805</v>
      </c>
      <c r="P1906" s="8">
        <v>45793</v>
      </c>
      <c r="Q1906" t="s">
        <v>37</v>
      </c>
      <c r="U1906" t="s">
        <v>39</v>
      </c>
      <c r="W1906" t="s">
        <v>953</v>
      </c>
      <c r="Y1906" t="s">
        <v>460</v>
      </c>
      <c r="Z1906" t="s">
        <v>241</v>
      </c>
      <c r="AA1906" t="s">
        <v>241</v>
      </c>
      <c r="AC1906" t="s">
        <v>41</v>
      </c>
      <c r="AD1906" t="s">
        <v>231</v>
      </c>
    </row>
    <row r="1907" spans="3:30" x14ac:dyDescent="0.25">
      <c r="C1907" s="32" t="s">
        <v>318</v>
      </c>
      <c r="D1907" s="32" t="s">
        <v>318</v>
      </c>
      <c r="F1907">
        <v>842</v>
      </c>
      <c r="G1907" t="s">
        <v>3851</v>
      </c>
      <c r="H1907" t="s">
        <v>3852</v>
      </c>
      <c r="I1907" t="s">
        <v>3855</v>
      </c>
      <c r="J1907" t="s">
        <v>3856</v>
      </c>
      <c r="K1907" t="s">
        <v>267</v>
      </c>
      <c r="L1907" t="s">
        <v>2719</v>
      </c>
      <c r="M1907" t="s">
        <v>276</v>
      </c>
      <c r="N1907" s="8">
        <v>45684</v>
      </c>
      <c r="O1907" s="8">
        <v>45805</v>
      </c>
      <c r="P1907" s="8">
        <v>45779</v>
      </c>
      <c r="Q1907" t="s">
        <v>37</v>
      </c>
      <c r="U1907" t="s">
        <v>56</v>
      </c>
      <c r="W1907" t="s">
        <v>953</v>
      </c>
      <c r="Y1907" t="s">
        <v>399</v>
      </c>
      <c r="Z1907" t="s">
        <v>241</v>
      </c>
      <c r="AA1907" t="s">
        <v>241</v>
      </c>
      <c r="AC1907" t="s">
        <v>41</v>
      </c>
      <c r="AD1907" t="s">
        <v>231</v>
      </c>
    </row>
    <row r="1908" spans="3:30" x14ac:dyDescent="0.25">
      <c r="C1908" s="32" t="s">
        <v>318</v>
      </c>
      <c r="D1908" s="32" t="s">
        <v>318</v>
      </c>
      <c r="E1908" s="32" t="s">
        <v>3857</v>
      </c>
      <c r="F1908">
        <v>228</v>
      </c>
      <c r="G1908" t="s">
        <v>3851</v>
      </c>
      <c r="H1908" t="s">
        <v>3852</v>
      </c>
      <c r="I1908" t="s">
        <v>3858</v>
      </c>
      <c r="J1908" t="s">
        <v>3859</v>
      </c>
      <c r="K1908" t="s">
        <v>267</v>
      </c>
      <c r="L1908" t="s">
        <v>2719</v>
      </c>
      <c r="M1908" t="s">
        <v>276</v>
      </c>
      <c r="N1908" s="8">
        <v>45684</v>
      </c>
      <c r="O1908" s="8">
        <v>45805</v>
      </c>
      <c r="P1908" s="8">
        <v>45779</v>
      </c>
      <c r="Q1908" t="s">
        <v>37</v>
      </c>
      <c r="U1908" t="s">
        <v>56</v>
      </c>
      <c r="W1908" t="s">
        <v>953</v>
      </c>
      <c r="Y1908" t="s">
        <v>399</v>
      </c>
      <c r="Z1908" t="s">
        <v>241</v>
      </c>
      <c r="AA1908" t="s">
        <v>241</v>
      </c>
      <c r="AC1908" t="s">
        <v>41</v>
      </c>
      <c r="AD1908" t="s">
        <v>231</v>
      </c>
    </row>
    <row r="1909" spans="3:30" x14ac:dyDescent="0.25">
      <c r="C1909" s="32" t="s">
        <v>104</v>
      </c>
      <c r="D1909" s="32" t="s">
        <v>105</v>
      </c>
      <c r="E1909" s="32" t="s">
        <v>3860</v>
      </c>
      <c r="F1909">
        <v>1395</v>
      </c>
      <c r="G1909" t="s">
        <v>3861</v>
      </c>
      <c r="H1909" t="s">
        <v>3862</v>
      </c>
      <c r="I1909" t="s">
        <v>3863</v>
      </c>
      <c r="K1909" t="s">
        <v>717</v>
      </c>
      <c r="L1909" t="s">
        <v>2719</v>
      </c>
      <c r="M1909" t="s">
        <v>36</v>
      </c>
      <c r="N1909" s="8">
        <v>45700</v>
      </c>
      <c r="O1909" s="8">
        <v>45870</v>
      </c>
      <c r="P1909" s="8">
        <v>45870</v>
      </c>
      <c r="Q1909" t="s">
        <v>47</v>
      </c>
      <c r="R1909" t="s">
        <v>378</v>
      </c>
      <c r="U1909" t="s">
        <v>477</v>
      </c>
      <c r="W1909" t="s">
        <v>217</v>
      </c>
      <c r="X1909" t="s">
        <v>428</v>
      </c>
      <c r="Y1909" t="s">
        <v>477</v>
      </c>
      <c r="Z1909" t="s">
        <v>477</v>
      </c>
      <c r="AC1909" t="s">
        <v>41</v>
      </c>
      <c r="AD1909" t="s">
        <v>42</v>
      </c>
    </row>
    <row r="1910" spans="3:30" x14ac:dyDescent="0.25">
      <c r="F1910">
        <v>749</v>
      </c>
      <c r="G1910" t="s">
        <v>3864</v>
      </c>
      <c r="H1910" t="s">
        <v>3865</v>
      </c>
      <c r="I1910" t="s">
        <v>3866</v>
      </c>
      <c r="K1910" t="s">
        <v>724</v>
      </c>
      <c r="L1910" t="s">
        <v>2719</v>
      </c>
      <c r="M1910" t="s">
        <v>36</v>
      </c>
      <c r="N1910" s="8">
        <v>45799</v>
      </c>
      <c r="O1910" s="8"/>
      <c r="P1910" s="8"/>
      <c r="Q1910" t="s">
        <v>37</v>
      </c>
      <c r="R1910" t="s">
        <v>489</v>
      </c>
      <c r="W1910" t="s">
        <v>255</v>
      </c>
      <c r="AC1910" t="s">
        <v>41</v>
      </c>
      <c r="AD1910" t="s">
        <v>42</v>
      </c>
    </row>
    <row r="1911" spans="3:30" x14ac:dyDescent="0.25">
      <c r="C1911" s="32" t="s">
        <v>104</v>
      </c>
      <c r="D1911" s="32" t="s">
        <v>105</v>
      </c>
      <c r="F1911">
        <v>995</v>
      </c>
      <c r="G1911" t="s">
        <v>3867</v>
      </c>
      <c r="H1911" t="s">
        <v>3868</v>
      </c>
      <c r="I1911" t="s">
        <v>3869</v>
      </c>
      <c r="K1911" t="s">
        <v>724</v>
      </c>
      <c r="L1911" t="s">
        <v>2719</v>
      </c>
      <c r="M1911" t="s">
        <v>36</v>
      </c>
      <c r="N1911" s="8">
        <v>45769</v>
      </c>
      <c r="O1911" s="8">
        <v>45828</v>
      </c>
      <c r="P1911" s="8">
        <v>45828</v>
      </c>
      <c r="Q1911" t="s">
        <v>37</v>
      </c>
      <c r="R1911" t="s">
        <v>254</v>
      </c>
      <c r="S1911" t="s">
        <v>3870</v>
      </c>
      <c r="T1911" t="s">
        <v>3871</v>
      </c>
      <c r="U1911" t="s">
        <v>87</v>
      </c>
      <c r="W1911" t="s">
        <v>87</v>
      </c>
      <c r="X1911" t="s">
        <v>488</v>
      </c>
      <c r="Y1911" t="s">
        <v>57</v>
      </c>
      <c r="Z1911" t="s">
        <v>57</v>
      </c>
      <c r="AC1911" t="s">
        <v>41</v>
      </c>
      <c r="AD1911" t="s">
        <v>42</v>
      </c>
    </row>
    <row r="1912" spans="3:30" x14ac:dyDescent="0.25">
      <c r="C1912" s="32" t="s">
        <v>198</v>
      </c>
      <c r="D1912" s="32" t="s">
        <v>29</v>
      </c>
      <c r="E1912" s="32" t="s">
        <v>3872</v>
      </c>
      <c r="F1912">
        <v>-523.71333333333314</v>
      </c>
      <c r="G1912" t="s">
        <v>3873</v>
      </c>
      <c r="H1912" t="s">
        <v>3874</v>
      </c>
      <c r="I1912" t="s">
        <v>3875</v>
      </c>
      <c r="J1912" t="s">
        <v>3876</v>
      </c>
      <c r="K1912" t="s">
        <v>267</v>
      </c>
      <c r="L1912" t="s">
        <v>2719</v>
      </c>
      <c r="M1912" t="s">
        <v>276</v>
      </c>
      <c r="N1912" s="8">
        <v>45790</v>
      </c>
      <c r="O1912" s="8">
        <v>45870</v>
      </c>
      <c r="P1912" s="8"/>
      <c r="Q1912" t="s">
        <v>64</v>
      </c>
      <c r="W1912" t="s">
        <v>2659</v>
      </c>
      <c r="Z1912" t="s">
        <v>477</v>
      </c>
      <c r="AA1912" t="s">
        <v>477</v>
      </c>
      <c r="AC1912" t="s">
        <v>64</v>
      </c>
      <c r="AD1912" t="s">
        <v>231</v>
      </c>
    </row>
    <row r="1913" spans="3:30" x14ac:dyDescent="0.25">
      <c r="C1913" s="32" t="s">
        <v>198</v>
      </c>
      <c r="D1913" s="32" t="s">
        <v>29</v>
      </c>
      <c r="E1913" s="32" t="s">
        <v>3872</v>
      </c>
      <c r="F1913">
        <v>1033.656666666667</v>
      </c>
      <c r="G1913" t="s">
        <v>3873</v>
      </c>
      <c r="H1913" t="s">
        <v>3874</v>
      </c>
      <c r="I1913" t="s">
        <v>3877</v>
      </c>
      <c r="J1913" t="s">
        <v>3878</v>
      </c>
      <c r="K1913" t="s">
        <v>267</v>
      </c>
      <c r="L1913" t="s">
        <v>2719</v>
      </c>
      <c r="M1913" t="s">
        <v>276</v>
      </c>
      <c r="N1913" s="8">
        <v>45790</v>
      </c>
      <c r="O1913" s="8">
        <v>45870</v>
      </c>
      <c r="P1913" s="8"/>
      <c r="Q1913" t="s">
        <v>64</v>
      </c>
      <c r="W1913" t="s">
        <v>2659</v>
      </c>
      <c r="Z1913" t="s">
        <v>477</v>
      </c>
      <c r="AA1913" t="s">
        <v>477</v>
      </c>
      <c r="AC1913" t="s">
        <v>64</v>
      </c>
      <c r="AD1913" t="s">
        <v>231</v>
      </c>
    </row>
    <row r="1914" spans="3:30" x14ac:dyDescent="0.25">
      <c r="C1914" s="32" t="s">
        <v>198</v>
      </c>
      <c r="D1914" s="32" t="s">
        <v>29</v>
      </c>
      <c r="E1914" s="32" t="s">
        <v>3872</v>
      </c>
      <c r="F1914">
        <v>-505.06333333333299</v>
      </c>
      <c r="G1914" t="s">
        <v>3873</v>
      </c>
      <c r="H1914" t="s">
        <v>3874</v>
      </c>
      <c r="I1914" t="s">
        <v>3879</v>
      </c>
      <c r="J1914" t="s">
        <v>3880</v>
      </c>
      <c r="K1914" t="s">
        <v>267</v>
      </c>
      <c r="L1914" t="s">
        <v>2719</v>
      </c>
      <c r="M1914" t="s">
        <v>276</v>
      </c>
      <c r="N1914" s="8">
        <v>45790</v>
      </c>
      <c r="O1914" s="8">
        <v>45870</v>
      </c>
      <c r="P1914" s="8"/>
      <c r="Q1914" t="s">
        <v>64</v>
      </c>
      <c r="W1914" t="s">
        <v>2659</v>
      </c>
      <c r="Z1914" t="s">
        <v>477</v>
      </c>
      <c r="AA1914" t="s">
        <v>477</v>
      </c>
      <c r="AC1914" t="s">
        <v>64</v>
      </c>
      <c r="AD1914" t="s">
        <v>231</v>
      </c>
    </row>
    <row r="1915" spans="3:30" x14ac:dyDescent="0.25">
      <c r="C1915" s="32" t="s">
        <v>198</v>
      </c>
      <c r="D1915" s="32" t="s">
        <v>29</v>
      </c>
      <c r="E1915" s="32" t="s">
        <v>3872</v>
      </c>
      <c r="F1915">
        <v>-1084.9000000000001</v>
      </c>
      <c r="G1915" t="s">
        <v>3873</v>
      </c>
      <c r="H1915" t="s">
        <v>3874</v>
      </c>
      <c r="I1915" t="s">
        <v>3881</v>
      </c>
      <c r="J1915" t="s">
        <v>3882</v>
      </c>
      <c r="K1915" t="s">
        <v>267</v>
      </c>
      <c r="L1915" t="s">
        <v>2719</v>
      </c>
      <c r="M1915" t="s">
        <v>276</v>
      </c>
      <c r="N1915" s="8">
        <v>45790</v>
      </c>
      <c r="O1915" s="8">
        <v>45870</v>
      </c>
      <c r="P1915" s="8"/>
      <c r="Q1915" t="s">
        <v>64</v>
      </c>
      <c r="W1915" t="s">
        <v>2659</v>
      </c>
      <c r="Z1915" t="s">
        <v>477</v>
      </c>
      <c r="AA1915" t="s">
        <v>477</v>
      </c>
      <c r="AC1915" t="s">
        <v>64</v>
      </c>
      <c r="AD1915" t="s">
        <v>231</v>
      </c>
    </row>
    <row r="1916" spans="3:30" x14ac:dyDescent="0.25">
      <c r="C1916" s="32" t="s">
        <v>198</v>
      </c>
      <c r="D1916" s="32" t="s">
        <v>29</v>
      </c>
      <c r="E1916" s="32" t="s">
        <v>3872</v>
      </c>
      <c r="F1916">
        <v>0</v>
      </c>
      <c r="G1916" t="s">
        <v>3873</v>
      </c>
      <c r="H1916" t="s">
        <v>3874</v>
      </c>
      <c r="I1916" t="s">
        <v>3883</v>
      </c>
      <c r="J1916" t="s">
        <v>3884</v>
      </c>
      <c r="K1916" t="s">
        <v>267</v>
      </c>
      <c r="L1916" t="s">
        <v>2719</v>
      </c>
      <c r="M1916" t="s">
        <v>276</v>
      </c>
      <c r="N1916" s="8">
        <v>45790</v>
      </c>
      <c r="O1916" s="8">
        <v>45870</v>
      </c>
      <c r="P1916" s="8"/>
      <c r="Q1916" t="s">
        <v>37</v>
      </c>
      <c r="W1916" t="s">
        <v>2659</v>
      </c>
      <c r="Z1916" t="s">
        <v>477</v>
      </c>
      <c r="AA1916" t="s">
        <v>477</v>
      </c>
      <c r="AC1916" t="s">
        <v>41</v>
      </c>
      <c r="AD1916" t="s">
        <v>231</v>
      </c>
    </row>
    <row r="1917" spans="3:30" x14ac:dyDescent="0.25">
      <c r="C1917" s="32" t="s">
        <v>28</v>
      </c>
      <c r="D1917" s="32" t="s">
        <v>29</v>
      </c>
      <c r="E1917" s="32" t="s">
        <v>50</v>
      </c>
      <c r="F1917">
        <v>1495</v>
      </c>
      <c r="G1917" t="s">
        <v>3885</v>
      </c>
      <c r="H1917" t="s">
        <v>3886</v>
      </c>
      <c r="I1917" t="s">
        <v>3887</v>
      </c>
      <c r="J1917" t="s">
        <v>3888</v>
      </c>
      <c r="K1917" t="s">
        <v>267</v>
      </c>
      <c r="L1917" t="s">
        <v>2719</v>
      </c>
      <c r="M1917" t="s">
        <v>276</v>
      </c>
      <c r="N1917" s="8">
        <v>45707</v>
      </c>
      <c r="O1917" s="8">
        <v>45807</v>
      </c>
      <c r="P1917" s="8">
        <v>45793</v>
      </c>
      <c r="Q1917" t="s">
        <v>37</v>
      </c>
      <c r="U1917" t="s">
        <v>39</v>
      </c>
      <c r="W1917" t="s">
        <v>59</v>
      </c>
      <c r="X1917" t="s">
        <v>1401</v>
      </c>
      <c r="Y1917" t="s">
        <v>460</v>
      </c>
      <c r="Z1917" t="s">
        <v>40</v>
      </c>
      <c r="AA1917" t="s">
        <v>40</v>
      </c>
      <c r="AC1917" t="s">
        <v>41</v>
      </c>
      <c r="AD1917" t="s">
        <v>231</v>
      </c>
    </row>
    <row r="1918" spans="3:30" x14ac:dyDescent="0.25">
      <c r="C1918" s="32" t="s">
        <v>28</v>
      </c>
      <c r="D1918" s="32" t="s">
        <v>105</v>
      </c>
      <c r="E1918" s="32" t="s">
        <v>50</v>
      </c>
      <c r="F1918">
        <v>0</v>
      </c>
      <c r="G1918" t="s">
        <v>3885</v>
      </c>
      <c r="H1918" t="s">
        <v>3886</v>
      </c>
      <c r="I1918" t="s">
        <v>3889</v>
      </c>
      <c r="J1918" t="s">
        <v>3890</v>
      </c>
      <c r="K1918" t="s">
        <v>267</v>
      </c>
      <c r="L1918" t="s">
        <v>2719</v>
      </c>
      <c r="M1918" t="s">
        <v>276</v>
      </c>
      <c r="N1918" s="8">
        <v>45707</v>
      </c>
      <c r="O1918" s="8">
        <v>45807</v>
      </c>
      <c r="P1918" s="8">
        <v>45793</v>
      </c>
      <c r="Q1918" t="s">
        <v>37</v>
      </c>
      <c r="U1918" t="s">
        <v>39</v>
      </c>
      <c r="W1918" t="s">
        <v>59</v>
      </c>
      <c r="Y1918" t="s">
        <v>460</v>
      </c>
      <c r="Z1918" t="s">
        <v>40</v>
      </c>
      <c r="AA1918" t="s">
        <v>40</v>
      </c>
      <c r="AC1918" t="s">
        <v>41</v>
      </c>
      <c r="AD1918" t="s">
        <v>231</v>
      </c>
    </row>
    <row r="1919" spans="3:30" x14ac:dyDescent="0.25">
      <c r="C1919" s="32" t="s">
        <v>43</v>
      </c>
      <c r="D1919" s="32" t="s">
        <v>232</v>
      </c>
      <c r="E1919" s="32" t="s">
        <v>3891</v>
      </c>
      <c r="F1919">
        <v>2460</v>
      </c>
      <c r="G1919" t="s">
        <v>3892</v>
      </c>
      <c r="H1919" t="s">
        <v>3893</v>
      </c>
      <c r="I1919" t="s">
        <v>3894</v>
      </c>
      <c r="K1919" t="s">
        <v>717</v>
      </c>
      <c r="L1919" t="s">
        <v>2719</v>
      </c>
      <c r="M1919" t="s">
        <v>36</v>
      </c>
      <c r="N1919" s="8">
        <v>45706</v>
      </c>
      <c r="O1919" s="8">
        <v>45805</v>
      </c>
      <c r="P1919" s="8">
        <v>45805</v>
      </c>
      <c r="Q1919" t="s">
        <v>37</v>
      </c>
      <c r="R1919" t="s">
        <v>85</v>
      </c>
      <c r="S1919" t="s">
        <v>3895</v>
      </c>
      <c r="T1919" t="s">
        <v>3896</v>
      </c>
      <c r="Y1919" t="s">
        <v>241</v>
      </c>
      <c r="Z1919" t="s">
        <v>241</v>
      </c>
      <c r="AC1919" t="s">
        <v>41</v>
      </c>
      <c r="AD1919" t="s">
        <v>42</v>
      </c>
    </row>
    <row r="1920" spans="3:30" x14ac:dyDescent="0.25">
      <c r="C1920" s="32" t="s">
        <v>43</v>
      </c>
      <c r="D1920" s="32" t="s">
        <v>232</v>
      </c>
      <c r="E1920" s="32" t="s">
        <v>3891</v>
      </c>
      <c r="F1920">
        <v>2460</v>
      </c>
      <c r="G1920" t="s">
        <v>3892</v>
      </c>
      <c r="H1920" t="s">
        <v>3893</v>
      </c>
      <c r="I1920" t="s">
        <v>3897</v>
      </c>
      <c r="K1920" t="s">
        <v>717</v>
      </c>
      <c r="L1920" t="s">
        <v>2719</v>
      </c>
      <c r="M1920" t="s">
        <v>36</v>
      </c>
      <c r="N1920" s="8">
        <v>45706</v>
      </c>
      <c r="O1920" s="8">
        <v>45805</v>
      </c>
      <c r="P1920" s="8">
        <v>45805</v>
      </c>
      <c r="Q1920" t="s">
        <v>37</v>
      </c>
      <c r="R1920" t="s">
        <v>85</v>
      </c>
      <c r="S1920" t="s">
        <v>3896</v>
      </c>
      <c r="T1920" t="s">
        <v>3898</v>
      </c>
      <c r="Y1920" t="s">
        <v>241</v>
      </c>
      <c r="Z1920" t="s">
        <v>241</v>
      </c>
      <c r="AC1920" t="s">
        <v>41</v>
      </c>
      <c r="AD1920" t="s">
        <v>42</v>
      </c>
    </row>
    <row r="1921" spans="3:30" x14ac:dyDescent="0.25">
      <c r="F1921">
        <v>945</v>
      </c>
      <c r="G1921" t="s">
        <v>3899</v>
      </c>
      <c r="H1921" t="s">
        <v>3900</v>
      </c>
      <c r="I1921" t="s">
        <v>3901</v>
      </c>
      <c r="K1921" t="s">
        <v>717</v>
      </c>
      <c r="L1921" t="s">
        <v>2719</v>
      </c>
      <c r="M1921" t="s">
        <v>36</v>
      </c>
      <c r="N1921" s="8">
        <v>45804</v>
      </c>
      <c r="O1921" s="8"/>
      <c r="P1921" s="8"/>
      <c r="Q1921" t="s">
        <v>37</v>
      </c>
    </row>
    <row r="1922" spans="3:30" x14ac:dyDescent="0.25">
      <c r="C1922" s="32" t="s">
        <v>28</v>
      </c>
      <c r="D1922" s="32" t="s">
        <v>29</v>
      </c>
      <c r="E1922" s="32" t="s">
        <v>3902</v>
      </c>
      <c r="F1922">
        <v>0</v>
      </c>
      <c r="G1922" t="s">
        <v>3903</v>
      </c>
      <c r="H1922" t="s">
        <v>3904</v>
      </c>
      <c r="I1922" t="s">
        <v>3905</v>
      </c>
      <c r="K1922" t="s">
        <v>717</v>
      </c>
      <c r="L1922" t="s">
        <v>2719</v>
      </c>
      <c r="M1922" t="s">
        <v>36</v>
      </c>
      <c r="N1922" s="8">
        <v>45758</v>
      </c>
      <c r="O1922" s="8"/>
      <c r="P1922" s="8"/>
      <c r="Q1922" t="s">
        <v>37</v>
      </c>
      <c r="R1922" t="s">
        <v>1141</v>
      </c>
      <c r="W1922" t="s">
        <v>86</v>
      </c>
      <c r="AC1922" t="s">
        <v>41</v>
      </c>
      <c r="AD1922" t="s">
        <v>42</v>
      </c>
    </row>
    <row r="1923" spans="3:30" x14ac:dyDescent="0.25">
      <c r="C1923" s="32" t="s">
        <v>28</v>
      </c>
      <c r="D1923" s="32" t="s">
        <v>2837</v>
      </c>
      <c r="E1923" s="32" t="s">
        <v>3723</v>
      </c>
      <c r="F1923">
        <v>2495</v>
      </c>
      <c r="G1923" t="s">
        <v>3906</v>
      </c>
      <c r="H1923" t="s">
        <v>3907</v>
      </c>
      <c r="I1923" t="s">
        <v>3908</v>
      </c>
      <c r="K1923" t="s">
        <v>267</v>
      </c>
      <c r="L1923" t="s">
        <v>2719</v>
      </c>
      <c r="M1923" t="s">
        <v>36</v>
      </c>
      <c r="N1923" s="8">
        <v>45736</v>
      </c>
      <c r="O1923" s="8">
        <v>45821</v>
      </c>
      <c r="P1923" s="8">
        <v>45821</v>
      </c>
      <c r="Q1923" t="s">
        <v>47</v>
      </c>
      <c r="R1923" t="s">
        <v>1325</v>
      </c>
      <c r="W1923" t="s">
        <v>87</v>
      </c>
      <c r="Y1923" t="s">
        <v>87</v>
      </c>
      <c r="Z1923" t="s">
        <v>87</v>
      </c>
      <c r="AC1923" t="s">
        <v>41</v>
      </c>
      <c r="AD1923" t="s">
        <v>42</v>
      </c>
    </row>
    <row r="1924" spans="3:30" x14ac:dyDescent="0.25">
      <c r="C1924" s="32" t="s">
        <v>28</v>
      </c>
      <c r="D1924" s="32" t="s">
        <v>105</v>
      </c>
      <c r="F1924">
        <v>1095</v>
      </c>
      <c r="G1924" t="s">
        <v>3909</v>
      </c>
      <c r="H1924" t="s">
        <v>3910</v>
      </c>
      <c r="I1924" t="s">
        <v>3911</v>
      </c>
      <c r="K1924" t="s">
        <v>724</v>
      </c>
      <c r="L1924" t="s">
        <v>2719</v>
      </c>
      <c r="M1924" t="s">
        <v>36</v>
      </c>
      <c r="N1924" s="8">
        <v>45798</v>
      </c>
      <c r="O1924" s="8"/>
      <c r="P1924" s="8"/>
      <c r="Q1924" t="s">
        <v>37</v>
      </c>
      <c r="R1924" t="s">
        <v>488</v>
      </c>
      <c r="W1924" t="s">
        <v>255</v>
      </c>
      <c r="AC1924" t="s">
        <v>41</v>
      </c>
      <c r="AD1924" t="s">
        <v>42</v>
      </c>
    </row>
    <row r="1925" spans="3:30" x14ac:dyDescent="0.25">
      <c r="C1925" s="32" t="s">
        <v>795</v>
      </c>
      <c r="D1925" s="32" t="s">
        <v>105</v>
      </c>
      <c r="F1925">
        <v>1095</v>
      </c>
      <c r="G1925" t="s">
        <v>3912</v>
      </c>
      <c r="H1925" t="s">
        <v>3913</v>
      </c>
      <c r="I1925" t="s">
        <v>3914</v>
      </c>
      <c r="K1925" t="s">
        <v>724</v>
      </c>
      <c r="L1925" t="s">
        <v>2719</v>
      </c>
      <c r="M1925" t="s">
        <v>36</v>
      </c>
      <c r="N1925" s="8">
        <v>44973</v>
      </c>
      <c r="O1925" s="8">
        <v>45842</v>
      </c>
      <c r="P1925" s="8">
        <v>45842</v>
      </c>
      <c r="Q1925" t="s">
        <v>127</v>
      </c>
      <c r="R1925" t="s">
        <v>3915</v>
      </c>
      <c r="S1925" t="s">
        <v>3916</v>
      </c>
      <c r="U1925" t="s">
        <v>111</v>
      </c>
      <c r="W1925" t="s">
        <v>3917</v>
      </c>
      <c r="Y1925" t="s">
        <v>112</v>
      </c>
      <c r="Z1925" t="s">
        <v>112</v>
      </c>
      <c r="AC1925" t="s">
        <v>41</v>
      </c>
      <c r="AD1925" t="s">
        <v>42</v>
      </c>
    </row>
    <row r="1926" spans="3:30" x14ac:dyDescent="0.25">
      <c r="F1926">
        <v>1095</v>
      </c>
      <c r="G1926" t="s">
        <v>3918</v>
      </c>
      <c r="H1926" t="s">
        <v>3919</v>
      </c>
      <c r="I1926" t="s">
        <v>3920</v>
      </c>
      <c r="K1926" t="s">
        <v>724</v>
      </c>
      <c r="L1926" t="s">
        <v>2719</v>
      </c>
      <c r="M1926" t="s">
        <v>36</v>
      </c>
      <c r="N1926" s="8">
        <v>45799</v>
      </c>
      <c r="O1926" s="8"/>
      <c r="P1926" s="8"/>
      <c r="Q1926" t="s">
        <v>47</v>
      </c>
      <c r="R1926" t="s">
        <v>489</v>
      </c>
      <c r="W1926" t="s">
        <v>504</v>
      </c>
      <c r="AC1926" t="s">
        <v>41</v>
      </c>
      <c r="AD1926" t="s">
        <v>42</v>
      </c>
    </row>
    <row r="1927" spans="3:30" x14ac:dyDescent="0.25">
      <c r="C1927" s="32" t="s">
        <v>198</v>
      </c>
      <c r="D1927" s="32" t="s">
        <v>232</v>
      </c>
      <c r="E1927" s="32" t="s">
        <v>3921</v>
      </c>
      <c r="F1927">
        <v>847.5</v>
      </c>
      <c r="G1927" t="s">
        <v>3918</v>
      </c>
      <c r="H1927" t="s">
        <v>3922</v>
      </c>
      <c r="I1927" t="s">
        <v>3923</v>
      </c>
      <c r="K1927" t="s">
        <v>34</v>
      </c>
      <c r="L1927" t="s">
        <v>2719</v>
      </c>
      <c r="M1927" t="s">
        <v>36</v>
      </c>
      <c r="N1927" s="8">
        <v>45323</v>
      </c>
      <c r="O1927" s="8">
        <v>45821</v>
      </c>
      <c r="P1927" s="8">
        <v>45821</v>
      </c>
      <c r="Q1927" t="s">
        <v>37</v>
      </c>
      <c r="R1927" t="s">
        <v>2294</v>
      </c>
      <c r="S1927" t="s">
        <v>3924</v>
      </c>
      <c r="T1927" t="s">
        <v>3925</v>
      </c>
      <c r="U1927" t="s">
        <v>380</v>
      </c>
      <c r="W1927" t="s">
        <v>3926</v>
      </c>
      <c r="Y1927" t="s">
        <v>87</v>
      </c>
      <c r="Z1927" t="s">
        <v>87</v>
      </c>
      <c r="AC1927" t="s">
        <v>41</v>
      </c>
      <c r="AD1927" t="s">
        <v>42</v>
      </c>
    </row>
    <row r="1928" spans="3:30" x14ac:dyDescent="0.25">
      <c r="C1928" s="32" t="s">
        <v>198</v>
      </c>
      <c r="D1928" s="32" t="s">
        <v>232</v>
      </c>
      <c r="E1928" s="32" t="s">
        <v>3921</v>
      </c>
      <c r="F1928">
        <v>847.5</v>
      </c>
      <c r="G1928" t="s">
        <v>3918</v>
      </c>
      <c r="H1928" t="s">
        <v>3922</v>
      </c>
      <c r="I1928" t="s">
        <v>3927</v>
      </c>
      <c r="K1928" t="s">
        <v>34</v>
      </c>
      <c r="L1928" t="s">
        <v>2719</v>
      </c>
      <c r="M1928" t="s">
        <v>36</v>
      </c>
      <c r="N1928" s="8">
        <v>45323</v>
      </c>
      <c r="O1928" s="8">
        <v>45821</v>
      </c>
      <c r="P1928" s="8">
        <v>45821</v>
      </c>
      <c r="Q1928" t="s">
        <v>47</v>
      </c>
      <c r="U1928" t="s">
        <v>380</v>
      </c>
      <c r="Y1928" t="s">
        <v>87</v>
      </c>
      <c r="Z1928" t="s">
        <v>87</v>
      </c>
      <c r="AC1928" t="s">
        <v>41</v>
      </c>
      <c r="AD1928" t="s">
        <v>42</v>
      </c>
    </row>
    <row r="1929" spans="3:30" x14ac:dyDescent="0.25">
      <c r="C1929" s="32" t="s">
        <v>318</v>
      </c>
      <c r="D1929" s="32" t="s">
        <v>318</v>
      </c>
      <c r="E1929" s="32" t="s">
        <v>3928</v>
      </c>
      <c r="F1929">
        <v>443.68795586666693</v>
      </c>
      <c r="G1929" t="s">
        <v>3929</v>
      </c>
      <c r="H1929" t="s">
        <v>3930</v>
      </c>
      <c r="I1929" t="s">
        <v>3931</v>
      </c>
      <c r="J1929" t="s">
        <v>3932</v>
      </c>
      <c r="K1929" t="s">
        <v>267</v>
      </c>
      <c r="L1929" t="s">
        <v>2719</v>
      </c>
      <c r="M1929" t="s">
        <v>77</v>
      </c>
      <c r="N1929" s="8">
        <v>44687</v>
      </c>
      <c r="O1929" s="8">
        <v>44741</v>
      </c>
      <c r="P1929" s="8">
        <v>44741</v>
      </c>
      <c r="Q1929" t="s">
        <v>64</v>
      </c>
    </row>
    <row r="1930" spans="3:30" x14ac:dyDescent="0.25">
      <c r="C1930" s="32" t="s">
        <v>28</v>
      </c>
      <c r="D1930" s="32" t="s">
        <v>44</v>
      </c>
      <c r="F1930">
        <v>955</v>
      </c>
      <c r="G1930" t="s">
        <v>3933</v>
      </c>
      <c r="H1930" t="s">
        <v>3934</v>
      </c>
      <c r="I1930" t="s">
        <v>3935</v>
      </c>
      <c r="K1930" t="s">
        <v>34</v>
      </c>
      <c r="L1930" t="s">
        <v>2719</v>
      </c>
      <c r="M1930" t="s">
        <v>36</v>
      </c>
      <c r="N1930" s="8">
        <v>45784</v>
      </c>
      <c r="O1930" s="8"/>
      <c r="P1930" s="8"/>
      <c r="Q1930" t="s">
        <v>37</v>
      </c>
      <c r="R1930" t="s">
        <v>39</v>
      </c>
      <c r="W1930" t="s">
        <v>112</v>
      </c>
      <c r="AC1930" t="s">
        <v>41</v>
      </c>
      <c r="AD1930" t="s">
        <v>42</v>
      </c>
    </row>
    <row r="1931" spans="3:30" x14ac:dyDescent="0.25">
      <c r="C1931" s="32" t="s">
        <v>28</v>
      </c>
      <c r="D1931" s="32" t="s">
        <v>44</v>
      </c>
      <c r="F1931">
        <v>200</v>
      </c>
      <c r="G1931" t="s">
        <v>3933</v>
      </c>
      <c r="H1931" t="s">
        <v>3934</v>
      </c>
      <c r="I1931" t="s">
        <v>3936</v>
      </c>
      <c r="K1931" t="s">
        <v>34</v>
      </c>
      <c r="L1931" t="s">
        <v>2719</v>
      </c>
      <c r="M1931" t="s">
        <v>36</v>
      </c>
      <c r="N1931" s="8">
        <v>45784</v>
      </c>
      <c r="O1931" s="8"/>
      <c r="P1931" s="8"/>
      <c r="Q1931" t="s">
        <v>47</v>
      </c>
      <c r="R1931" t="s">
        <v>39</v>
      </c>
      <c r="W1931" t="s">
        <v>112</v>
      </c>
      <c r="AC1931" t="s">
        <v>41</v>
      </c>
      <c r="AD1931" t="s">
        <v>42</v>
      </c>
    </row>
    <row r="1932" spans="3:30" x14ac:dyDescent="0.25">
      <c r="C1932" s="32" t="s">
        <v>28</v>
      </c>
      <c r="D1932" s="32" t="s">
        <v>44</v>
      </c>
      <c r="F1932">
        <v>200</v>
      </c>
      <c r="G1932" t="s">
        <v>3933</v>
      </c>
      <c r="H1932" t="s">
        <v>3934</v>
      </c>
      <c r="I1932" t="s">
        <v>3937</v>
      </c>
      <c r="K1932" t="s">
        <v>34</v>
      </c>
      <c r="L1932" t="s">
        <v>2719</v>
      </c>
      <c r="M1932" t="s">
        <v>36</v>
      </c>
      <c r="N1932" s="8">
        <v>45784</v>
      </c>
      <c r="O1932" s="8"/>
      <c r="P1932" s="8"/>
      <c r="Q1932" t="s">
        <v>37</v>
      </c>
      <c r="AC1932" t="s">
        <v>41</v>
      </c>
      <c r="AD1932" t="s">
        <v>42</v>
      </c>
    </row>
    <row r="1933" spans="3:30" x14ac:dyDescent="0.25">
      <c r="C1933" s="32" t="s">
        <v>104</v>
      </c>
      <c r="D1933" s="32" t="s">
        <v>105</v>
      </c>
      <c r="E1933" s="32" t="s">
        <v>3938</v>
      </c>
      <c r="F1933">
        <v>1695</v>
      </c>
      <c r="G1933" t="s">
        <v>3939</v>
      </c>
      <c r="H1933" t="s">
        <v>3940</v>
      </c>
      <c r="I1933" t="s">
        <v>3941</v>
      </c>
      <c r="K1933" t="s">
        <v>717</v>
      </c>
      <c r="L1933" t="s">
        <v>2719</v>
      </c>
      <c r="M1933" t="s">
        <v>36</v>
      </c>
      <c r="N1933" s="8">
        <v>45770</v>
      </c>
      <c r="O1933" s="8">
        <v>45856</v>
      </c>
      <c r="P1933" s="8">
        <v>45856</v>
      </c>
      <c r="Q1933" t="s">
        <v>47</v>
      </c>
      <c r="R1933" t="s">
        <v>307</v>
      </c>
      <c r="U1933" t="s">
        <v>255</v>
      </c>
      <c r="W1933" t="s">
        <v>60</v>
      </c>
      <c r="X1933" t="s">
        <v>731</v>
      </c>
      <c r="Y1933" t="s">
        <v>476</v>
      </c>
      <c r="Z1933" t="s">
        <v>476</v>
      </c>
      <c r="AC1933" t="s">
        <v>41</v>
      </c>
      <c r="AD1933" t="s">
        <v>42</v>
      </c>
    </row>
    <row r="1934" spans="3:30" x14ac:dyDescent="0.25">
      <c r="C1934" s="32" t="s">
        <v>28</v>
      </c>
      <c r="D1934" s="32" t="s">
        <v>79</v>
      </c>
      <c r="F1934">
        <v>2000</v>
      </c>
      <c r="G1934" t="s">
        <v>3942</v>
      </c>
      <c r="H1934" t="s">
        <v>3943</v>
      </c>
      <c r="I1934" t="s">
        <v>3944</v>
      </c>
      <c r="K1934" t="s">
        <v>724</v>
      </c>
      <c r="L1934" t="s">
        <v>2719</v>
      </c>
      <c r="M1934" t="s">
        <v>36</v>
      </c>
      <c r="N1934" s="8">
        <v>45758</v>
      </c>
      <c r="O1934" s="8">
        <v>45842</v>
      </c>
      <c r="P1934" s="8">
        <v>45842</v>
      </c>
      <c r="Q1934" t="s">
        <v>47</v>
      </c>
      <c r="R1934" t="s">
        <v>311</v>
      </c>
      <c r="U1934" t="s">
        <v>111</v>
      </c>
      <c r="W1934" t="s">
        <v>255</v>
      </c>
      <c r="X1934" t="s">
        <v>217</v>
      </c>
      <c r="Y1934" t="s">
        <v>112</v>
      </c>
      <c r="Z1934" t="s">
        <v>112</v>
      </c>
      <c r="AC1934" t="s">
        <v>41</v>
      </c>
      <c r="AD1934" t="s">
        <v>42</v>
      </c>
    </row>
    <row r="1935" spans="3:30" x14ac:dyDescent="0.25">
      <c r="C1935" s="32" t="s">
        <v>318</v>
      </c>
      <c r="D1935" s="32" t="s">
        <v>318</v>
      </c>
      <c r="E1935" s="32" t="s">
        <v>3945</v>
      </c>
      <c r="F1935">
        <v>1299</v>
      </c>
      <c r="G1935" t="s">
        <v>3946</v>
      </c>
      <c r="H1935" t="s">
        <v>3947</v>
      </c>
      <c r="I1935" t="s">
        <v>3948</v>
      </c>
      <c r="K1935" t="s">
        <v>724</v>
      </c>
      <c r="L1935" t="s">
        <v>2719</v>
      </c>
      <c r="M1935" t="s">
        <v>36</v>
      </c>
      <c r="N1935" s="8">
        <v>45674</v>
      </c>
      <c r="O1935" s="8">
        <v>45814</v>
      </c>
      <c r="P1935" s="8">
        <v>45814</v>
      </c>
      <c r="Q1935" t="s">
        <v>47</v>
      </c>
      <c r="R1935" t="s">
        <v>2305</v>
      </c>
      <c r="U1935" t="s">
        <v>40</v>
      </c>
      <c r="W1935" t="s">
        <v>39</v>
      </c>
      <c r="X1935" t="s">
        <v>217</v>
      </c>
      <c r="Y1935" t="s">
        <v>86</v>
      </c>
      <c r="Z1935" t="s">
        <v>86</v>
      </c>
      <c r="AC1935" t="s">
        <v>41</v>
      </c>
      <c r="AD1935" t="s">
        <v>42</v>
      </c>
    </row>
    <row r="1936" spans="3:30" x14ac:dyDescent="0.25">
      <c r="C1936" s="32" t="s">
        <v>318</v>
      </c>
      <c r="D1936" s="32" t="s">
        <v>318</v>
      </c>
      <c r="E1936" s="32" t="s">
        <v>3945</v>
      </c>
      <c r="F1936">
        <v>150</v>
      </c>
      <c r="G1936" t="s">
        <v>3946</v>
      </c>
      <c r="H1936" t="s">
        <v>3947</v>
      </c>
      <c r="I1936" t="s">
        <v>3949</v>
      </c>
      <c r="K1936" t="s">
        <v>724</v>
      </c>
      <c r="L1936" t="s">
        <v>2719</v>
      </c>
      <c r="M1936" t="s">
        <v>36</v>
      </c>
      <c r="N1936" s="8">
        <v>45674</v>
      </c>
      <c r="O1936" s="8">
        <v>45814</v>
      </c>
      <c r="P1936" s="8">
        <v>45786</v>
      </c>
      <c r="Q1936" t="s">
        <v>47</v>
      </c>
      <c r="R1936" t="s">
        <v>2305</v>
      </c>
      <c r="W1936" t="s">
        <v>39</v>
      </c>
      <c r="X1936" t="s">
        <v>217</v>
      </c>
      <c r="Y1936" t="s">
        <v>39</v>
      </c>
      <c r="Z1936" t="s">
        <v>39</v>
      </c>
      <c r="AA1936" t="s">
        <v>86</v>
      </c>
      <c r="AC1936" t="s">
        <v>41</v>
      </c>
      <c r="AD1936" t="s">
        <v>42</v>
      </c>
    </row>
    <row r="1937" spans="3:30" x14ac:dyDescent="0.25">
      <c r="C1937" s="32" t="s">
        <v>318</v>
      </c>
      <c r="D1937" s="32" t="s">
        <v>318</v>
      </c>
      <c r="E1937" s="32" t="s">
        <v>3945</v>
      </c>
      <c r="F1937">
        <v>150</v>
      </c>
      <c r="G1937" t="s">
        <v>3946</v>
      </c>
      <c r="H1937" t="s">
        <v>3947</v>
      </c>
      <c r="I1937" t="s">
        <v>3950</v>
      </c>
      <c r="K1937" t="s">
        <v>724</v>
      </c>
      <c r="L1937" t="s">
        <v>2719</v>
      </c>
      <c r="M1937" t="s">
        <v>36</v>
      </c>
      <c r="N1937" s="8">
        <v>45674</v>
      </c>
      <c r="O1937" s="8">
        <v>45814</v>
      </c>
      <c r="P1937" s="8">
        <v>45786</v>
      </c>
      <c r="Q1937" t="s">
        <v>37</v>
      </c>
      <c r="X1937" t="s">
        <v>217</v>
      </c>
      <c r="Y1937" t="s">
        <v>39</v>
      </c>
      <c r="Z1937" t="s">
        <v>39</v>
      </c>
      <c r="AA1937" t="s">
        <v>86</v>
      </c>
      <c r="AC1937" t="s">
        <v>41</v>
      </c>
      <c r="AD1937" t="s">
        <v>42</v>
      </c>
    </row>
    <row r="1938" spans="3:30" x14ac:dyDescent="0.25">
      <c r="C1938" s="32" t="s">
        <v>28</v>
      </c>
      <c r="D1938" s="32" t="s">
        <v>105</v>
      </c>
      <c r="F1938">
        <v>622.5</v>
      </c>
      <c r="G1938" t="s">
        <v>3951</v>
      </c>
      <c r="H1938" t="s">
        <v>3952</v>
      </c>
      <c r="I1938" t="s">
        <v>3953</v>
      </c>
      <c r="K1938" t="s">
        <v>724</v>
      </c>
      <c r="L1938" t="s">
        <v>2719</v>
      </c>
      <c r="M1938" t="s">
        <v>36</v>
      </c>
      <c r="N1938" s="8">
        <v>45779</v>
      </c>
      <c r="O1938" s="8"/>
      <c r="P1938" s="8"/>
      <c r="Q1938" t="s">
        <v>37</v>
      </c>
      <c r="R1938" t="s">
        <v>474</v>
      </c>
      <c r="W1938" t="s">
        <v>111</v>
      </c>
      <c r="AC1938" t="s">
        <v>41</v>
      </c>
      <c r="AD1938" t="s">
        <v>42</v>
      </c>
    </row>
    <row r="1939" spans="3:30" x14ac:dyDescent="0.25">
      <c r="C1939" s="32" t="s">
        <v>28</v>
      </c>
      <c r="D1939" s="32" t="s">
        <v>105</v>
      </c>
      <c r="F1939">
        <v>622.5</v>
      </c>
      <c r="G1939" t="s">
        <v>3951</v>
      </c>
      <c r="H1939" t="s">
        <v>3952</v>
      </c>
      <c r="I1939" t="s">
        <v>3954</v>
      </c>
      <c r="K1939" t="s">
        <v>724</v>
      </c>
      <c r="L1939" t="s">
        <v>2719</v>
      </c>
      <c r="M1939" t="s">
        <v>36</v>
      </c>
      <c r="N1939" s="8">
        <v>45779</v>
      </c>
      <c r="O1939" s="8"/>
      <c r="P1939" s="8"/>
      <c r="Q1939" t="s">
        <v>47</v>
      </c>
      <c r="R1939" t="s">
        <v>474</v>
      </c>
      <c r="W1939" t="s">
        <v>111</v>
      </c>
      <c r="AC1939" t="s">
        <v>41</v>
      </c>
      <c r="AD1939" t="s">
        <v>42</v>
      </c>
    </row>
    <row r="1940" spans="3:30" x14ac:dyDescent="0.25">
      <c r="C1940" s="32" t="s">
        <v>795</v>
      </c>
      <c r="D1940" s="32" t="s">
        <v>105</v>
      </c>
      <c r="F1940">
        <v>895</v>
      </c>
      <c r="G1940" t="s">
        <v>3955</v>
      </c>
      <c r="H1940" t="s">
        <v>3956</v>
      </c>
      <c r="I1940" t="s">
        <v>3957</v>
      </c>
      <c r="K1940" t="s">
        <v>724</v>
      </c>
      <c r="L1940" t="s">
        <v>2719</v>
      </c>
      <c r="M1940" t="s">
        <v>36</v>
      </c>
      <c r="N1940" s="8">
        <v>45800</v>
      </c>
      <c r="O1940" s="8"/>
      <c r="P1940" s="8"/>
      <c r="Q1940" t="s">
        <v>37</v>
      </c>
      <c r="R1940" t="s">
        <v>312</v>
      </c>
      <c r="W1940" t="s">
        <v>476</v>
      </c>
      <c r="AC1940" t="s">
        <v>41</v>
      </c>
      <c r="AD1940" t="s">
        <v>42</v>
      </c>
    </row>
    <row r="1941" spans="3:30" x14ac:dyDescent="0.25">
      <c r="C1941" s="32" t="s">
        <v>795</v>
      </c>
      <c r="D1941" s="32" t="s">
        <v>29</v>
      </c>
      <c r="F1941">
        <v>1700</v>
      </c>
      <c r="G1941" t="s">
        <v>3958</v>
      </c>
      <c r="H1941" t="s">
        <v>3959</v>
      </c>
      <c r="I1941" t="s">
        <v>3960</v>
      </c>
      <c r="K1941" t="s">
        <v>717</v>
      </c>
      <c r="L1941" t="s">
        <v>2719</v>
      </c>
      <c r="M1941" t="s">
        <v>36</v>
      </c>
      <c r="N1941" s="8">
        <v>45778</v>
      </c>
      <c r="O1941" s="8">
        <v>45835</v>
      </c>
      <c r="P1941" s="8">
        <v>45835</v>
      </c>
      <c r="Q1941" t="s">
        <v>127</v>
      </c>
      <c r="R1941" t="s">
        <v>399</v>
      </c>
      <c r="S1941" t="s">
        <v>3961</v>
      </c>
      <c r="T1941" t="s">
        <v>3962</v>
      </c>
      <c r="U1941" t="s">
        <v>57</v>
      </c>
      <c r="W1941" t="s">
        <v>112</v>
      </c>
      <c r="X1941" t="s">
        <v>489</v>
      </c>
      <c r="Y1941" t="s">
        <v>111</v>
      </c>
      <c r="Z1941" t="s">
        <v>111</v>
      </c>
      <c r="AC1941" t="s">
        <v>41</v>
      </c>
      <c r="AD1941" t="s">
        <v>42</v>
      </c>
    </row>
    <row r="1942" spans="3:30" x14ac:dyDescent="0.25">
      <c r="C1942" s="32" t="s">
        <v>43</v>
      </c>
      <c r="D1942" s="32" t="s">
        <v>29</v>
      </c>
      <c r="E1942" s="32" t="s">
        <v>50</v>
      </c>
      <c r="F1942">
        <v>895</v>
      </c>
      <c r="G1942" t="s">
        <v>3963</v>
      </c>
      <c r="H1942" t="s">
        <v>3964</v>
      </c>
      <c r="I1942" t="s">
        <v>3965</v>
      </c>
      <c r="K1942" t="s">
        <v>717</v>
      </c>
      <c r="L1942" t="s">
        <v>2719</v>
      </c>
      <c r="M1942" t="s">
        <v>36</v>
      </c>
      <c r="N1942" s="8">
        <v>45736</v>
      </c>
      <c r="O1942" s="8">
        <v>45828</v>
      </c>
      <c r="P1942" s="8">
        <v>45828</v>
      </c>
      <c r="Q1942" t="s">
        <v>127</v>
      </c>
      <c r="R1942" t="s">
        <v>521</v>
      </c>
      <c r="S1942" t="s">
        <v>3966</v>
      </c>
      <c r="T1942" t="s">
        <v>3967</v>
      </c>
      <c r="U1942" t="s">
        <v>87</v>
      </c>
      <c r="W1942" t="s">
        <v>460</v>
      </c>
      <c r="X1942" t="s">
        <v>398</v>
      </c>
      <c r="Y1942" t="s">
        <v>57</v>
      </c>
      <c r="Z1942" t="s">
        <v>57</v>
      </c>
      <c r="AC1942" t="s">
        <v>41</v>
      </c>
      <c r="AD1942" t="s">
        <v>42</v>
      </c>
    </row>
    <row r="1943" spans="3:30" x14ac:dyDescent="0.25">
      <c r="C1943" s="32" t="s">
        <v>28</v>
      </c>
      <c r="D1943" s="32" t="s">
        <v>29</v>
      </c>
      <c r="E1943" s="32" t="s">
        <v>50</v>
      </c>
      <c r="F1943">
        <v>200</v>
      </c>
      <c r="G1943" t="s">
        <v>3963</v>
      </c>
      <c r="H1943" t="s">
        <v>3964</v>
      </c>
      <c r="I1943" t="s">
        <v>3968</v>
      </c>
      <c r="K1943" t="s">
        <v>717</v>
      </c>
      <c r="L1943" t="s">
        <v>2719</v>
      </c>
      <c r="M1943" t="s">
        <v>36</v>
      </c>
      <c r="N1943" s="8">
        <v>45736</v>
      </c>
      <c r="O1943" s="8">
        <v>45828</v>
      </c>
      <c r="P1943" s="8">
        <v>45828</v>
      </c>
      <c r="Q1943" t="s">
        <v>47</v>
      </c>
      <c r="R1943" t="s">
        <v>521</v>
      </c>
      <c r="W1943" t="s">
        <v>460</v>
      </c>
      <c r="X1943" t="s">
        <v>398</v>
      </c>
      <c r="Y1943" t="s">
        <v>57</v>
      </c>
      <c r="Z1943" t="s">
        <v>57</v>
      </c>
      <c r="AC1943" t="s">
        <v>41</v>
      </c>
      <c r="AD1943" t="s">
        <v>42</v>
      </c>
    </row>
    <row r="1944" spans="3:30" x14ac:dyDescent="0.25">
      <c r="C1944" s="32" t="s">
        <v>28</v>
      </c>
      <c r="D1944" s="32" t="s">
        <v>29</v>
      </c>
      <c r="E1944" s="32" t="s">
        <v>50</v>
      </c>
      <c r="F1944">
        <v>200</v>
      </c>
      <c r="G1944" t="s">
        <v>3963</v>
      </c>
      <c r="H1944" t="s">
        <v>3964</v>
      </c>
      <c r="I1944" t="s">
        <v>3969</v>
      </c>
      <c r="K1944" t="s">
        <v>717</v>
      </c>
      <c r="L1944" t="s">
        <v>2719</v>
      </c>
      <c r="M1944" t="s">
        <v>36</v>
      </c>
      <c r="N1944" s="8">
        <v>45736</v>
      </c>
      <c r="O1944" s="8">
        <v>45828</v>
      </c>
      <c r="P1944" s="8">
        <v>45828</v>
      </c>
      <c r="Q1944" t="s">
        <v>37</v>
      </c>
      <c r="X1944" t="s">
        <v>398</v>
      </c>
      <c r="Y1944" t="s">
        <v>57</v>
      </c>
      <c r="Z1944" t="s">
        <v>57</v>
      </c>
      <c r="AC1944" t="s">
        <v>41</v>
      </c>
      <c r="AD1944" t="s">
        <v>42</v>
      </c>
    </row>
    <row r="1945" spans="3:30" x14ac:dyDescent="0.25">
      <c r="C1945" s="32" t="s">
        <v>198</v>
      </c>
      <c r="D1945" s="32" t="s">
        <v>232</v>
      </c>
      <c r="E1945" s="32" t="s">
        <v>3970</v>
      </c>
      <c r="F1945">
        <v>1345</v>
      </c>
      <c r="G1945" t="s">
        <v>3971</v>
      </c>
      <c r="H1945" t="s">
        <v>3972</v>
      </c>
      <c r="I1945" t="s">
        <v>3973</v>
      </c>
      <c r="K1945" t="s">
        <v>34</v>
      </c>
      <c r="L1945" t="s">
        <v>2719</v>
      </c>
      <c r="M1945" t="s">
        <v>36</v>
      </c>
      <c r="N1945" s="8">
        <v>45594</v>
      </c>
      <c r="O1945" s="8">
        <v>45842</v>
      </c>
      <c r="P1945" s="8">
        <v>45800</v>
      </c>
      <c r="Q1945" t="s">
        <v>47</v>
      </c>
      <c r="R1945" t="s">
        <v>1004</v>
      </c>
      <c r="U1945" t="s">
        <v>111</v>
      </c>
      <c r="W1945" t="s">
        <v>277</v>
      </c>
      <c r="X1945" t="s">
        <v>398</v>
      </c>
      <c r="Y1945" t="s">
        <v>489</v>
      </c>
      <c r="Z1945" t="s">
        <v>489</v>
      </c>
      <c r="AA1945" t="s">
        <v>112</v>
      </c>
      <c r="AC1945" t="s">
        <v>41</v>
      </c>
      <c r="AD1945" t="s">
        <v>42</v>
      </c>
    </row>
    <row r="1946" spans="3:30" x14ac:dyDescent="0.25">
      <c r="C1946" s="32" t="s">
        <v>28</v>
      </c>
      <c r="D1946" s="32" t="s">
        <v>105</v>
      </c>
      <c r="E1946" s="48"/>
      <c r="F1946">
        <v>1095</v>
      </c>
      <c r="G1946" t="s">
        <v>3974</v>
      </c>
      <c r="H1946" t="s">
        <v>3975</v>
      </c>
      <c r="I1946" t="s">
        <v>3976</v>
      </c>
      <c r="K1946" t="s">
        <v>724</v>
      </c>
      <c r="L1946" t="s">
        <v>2719</v>
      </c>
      <c r="M1946" t="s">
        <v>36</v>
      </c>
      <c r="N1946" s="8">
        <v>45804</v>
      </c>
      <c r="O1946" s="8"/>
      <c r="P1946" s="8"/>
      <c r="Q1946" t="s">
        <v>127</v>
      </c>
    </row>
    <row r="1947" spans="3:30" x14ac:dyDescent="0.25">
      <c r="C1947" s="32" t="s">
        <v>795</v>
      </c>
      <c r="D1947" s="32" t="s">
        <v>105</v>
      </c>
      <c r="F1947">
        <v>952</v>
      </c>
      <c r="G1947" t="s">
        <v>3977</v>
      </c>
      <c r="H1947" t="s">
        <v>3978</v>
      </c>
      <c r="I1947" t="s">
        <v>3979</v>
      </c>
      <c r="K1947" t="s">
        <v>717</v>
      </c>
      <c r="L1947" t="s">
        <v>2719</v>
      </c>
      <c r="M1947" t="s">
        <v>36</v>
      </c>
      <c r="N1947" s="8">
        <v>45757</v>
      </c>
      <c r="O1947" s="8">
        <v>45849</v>
      </c>
      <c r="P1947" s="8">
        <v>45849</v>
      </c>
      <c r="Q1947" t="s">
        <v>127</v>
      </c>
      <c r="R1947" t="s">
        <v>311</v>
      </c>
      <c r="S1947" t="s">
        <v>3980</v>
      </c>
      <c r="U1947" t="s">
        <v>112</v>
      </c>
      <c r="W1947" t="s">
        <v>255</v>
      </c>
      <c r="Y1947" t="s">
        <v>255</v>
      </c>
      <c r="Z1947" t="s">
        <v>255</v>
      </c>
      <c r="AC1947" t="s">
        <v>41</v>
      </c>
      <c r="AD1947" t="s">
        <v>42</v>
      </c>
    </row>
    <row r="1948" spans="3:30" x14ac:dyDescent="0.25">
      <c r="C1948" s="32" t="s">
        <v>28</v>
      </c>
      <c r="D1948" s="32" t="s">
        <v>29</v>
      </c>
      <c r="E1948" s="32" t="s">
        <v>3981</v>
      </c>
      <c r="F1948">
        <v>625</v>
      </c>
      <c r="G1948" t="s">
        <v>3977</v>
      </c>
      <c r="H1948" t="s">
        <v>3982</v>
      </c>
      <c r="I1948" t="s">
        <v>3983</v>
      </c>
      <c r="K1948" t="s">
        <v>717</v>
      </c>
      <c r="L1948" t="s">
        <v>2719</v>
      </c>
      <c r="M1948" t="s">
        <v>36</v>
      </c>
      <c r="N1948" s="8">
        <v>45786</v>
      </c>
      <c r="O1948" s="8"/>
      <c r="P1948" s="8"/>
      <c r="Q1948" t="s">
        <v>127</v>
      </c>
      <c r="R1948" t="s">
        <v>421</v>
      </c>
      <c r="W1948" t="s">
        <v>504</v>
      </c>
      <c r="AC1948" t="s">
        <v>41</v>
      </c>
      <c r="AD1948" t="s">
        <v>42</v>
      </c>
    </row>
    <row r="1949" spans="3:30" x14ac:dyDescent="0.25">
      <c r="C1949" s="32" t="s">
        <v>28</v>
      </c>
      <c r="D1949" s="32" t="s">
        <v>29</v>
      </c>
      <c r="E1949" s="32" t="s">
        <v>3981</v>
      </c>
      <c r="F1949">
        <v>625</v>
      </c>
      <c r="G1949" t="s">
        <v>3977</v>
      </c>
      <c r="H1949" t="s">
        <v>3982</v>
      </c>
      <c r="I1949" t="s">
        <v>3984</v>
      </c>
      <c r="K1949" t="s">
        <v>717</v>
      </c>
      <c r="L1949" t="s">
        <v>2719</v>
      </c>
      <c r="M1949" t="s">
        <v>36</v>
      </c>
      <c r="N1949" s="8">
        <v>45786</v>
      </c>
      <c r="O1949" s="8"/>
      <c r="P1949" s="8"/>
      <c r="Q1949" t="s">
        <v>47</v>
      </c>
      <c r="W1949" t="s">
        <v>504</v>
      </c>
      <c r="AC1949" t="s">
        <v>41</v>
      </c>
      <c r="AD1949" t="s">
        <v>42</v>
      </c>
    </row>
    <row r="1950" spans="3:30" x14ac:dyDescent="0.25">
      <c r="C1950" s="32" t="s">
        <v>198</v>
      </c>
      <c r="D1950" s="32" t="s">
        <v>79</v>
      </c>
      <c r="E1950" s="32" t="s">
        <v>3985</v>
      </c>
      <c r="F1950">
        <v>3660</v>
      </c>
      <c r="G1950" t="s">
        <v>3986</v>
      </c>
      <c r="H1950" t="s">
        <v>3987</v>
      </c>
      <c r="I1950" t="s">
        <v>3988</v>
      </c>
      <c r="K1950" t="s">
        <v>34</v>
      </c>
      <c r="L1950" t="s">
        <v>2719</v>
      </c>
      <c r="M1950" t="s">
        <v>36</v>
      </c>
      <c r="N1950" s="8">
        <v>45747</v>
      </c>
      <c r="O1950" s="8"/>
      <c r="P1950" s="8"/>
      <c r="Q1950" t="s">
        <v>47</v>
      </c>
      <c r="R1950" t="s">
        <v>1133</v>
      </c>
      <c r="AC1950" t="s">
        <v>41</v>
      </c>
      <c r="AD1950" t="s">
        <v>42</v>
      </c>
    </row>
    <row r="1951" spans="3:30" x14ac:dyDescent="0.25">
      <c r="C1951" s="32" t="s">
        <v>28</v>
      </c>
      <c r="D1951" s="32" t="s">
        <v>29</v>
      </c>
      <c r="E1951" s="32" t="s">
        <v>3981</v>
      </c>
      <c r="F1951">
        <v>995</v>
      </c>
      <c r="G1951" t="s">
        <v>3989</v>
      </c>
      <c r="H1951" t="s">
        <v>3990</v>
      </c>
      <c r="I1951" t="s">
        <v>3991</v>
      </c>
      <c r="K1951" t="s">
        <v>717</v>
      </c>
      <c r="L1951" t="s">
        <v>2719</v>
      </c>
      <c r="M1951" t="s">
        <v>36</v>
      </c>
      <c r="N1951" s="8">
        <v>45786</v>
      </c>
      <c r="O1951" s="8"/>
      <c r="P1951" s="8"/>
      <c r="Q1951" t="s">
        <v>37</v>
      </c>
      <c r="R1951" t="s">
        <v>871</v>
      </c>
      <c r="W1951" t="s">
        <v>477</v>
      </c>
      <c r="AC1951" t="s">
        <v>41</v>
      </c>
      <c r="AD1951" t="s">
        <v>42</v>
      </c>
    </row>
    <row r="1952" spans="3:30" x14ac:dyDescent="0.25">
      <c r="C1952" s="32" t="s">
        <v>71</v>
      </c>
      <c r="D1952" s="32" t="s">
        <v>232</v>
      </c>
      <c r="E1952" s="32" t="s">
        <v>3992</v>
      </c>
      <c r="F1952">
        <v>1595</v>
      </c>
      <c r="G1952" t="s">
        <v>3993</v>
      </c>
      <c r="H1952" t="s">
        <v>3994</v>
      </c>
      <c r="I1952" t="s">
        <v>3995</v>
      </c>
      <c r="K1952" t="s">
        <v>724</v>
      </c>
      <c r="L1952" t="s">
        <v>2719</v>
      </c>
      <c r="M1952" t="s">
        <v>36</v>
      </c>
      <c r="N1952" s="8">
        <v>45776</v>
      </c>
      <c r="O1952" s="8"/>
      <c r="P1952" s="8"/>
      <c r="Q1952" t="s">
        <v>37</v>
      </c>
      <c r="R1952" t="s">
        <v>1658</v>
      </c>
      <c r="W1952" t="s">
        <v>57</v>
      </c>
      <c r="AC1952" t="s">
        <v>41</v>
      </c>
      <c r="AD1952" t="s">
        <v>42</v>
      </c>
    </row>
    <row r="1953" spans="3:30" x14ac:dyDescent="0.25">
      <c r="C1953" s="32" t="s">
        <v>28</v>
      </c>
      <c r="D1953" s="32" t="s">
        <v>105</v>
      </c>
      <c r="F1953">
        <v>1055</v>
      </c>
      <c r="G1953" t="s">
        <v>3996</v>
      </c>
      <c r="H1953" t="s">
        <v>3997</v>
      </c>
      <c r="I1953" t="s">
        <v>3998</v>
      </c>
      <c r="K1953" t="s">
        <v>724</v>
      </c>
      <c r="L1953" t="s">
        <v>2719</v>
      </c>
      <c r="M1953" t="s">
        <v>36</v>
      </c>
      <c r="N1953" s="8">
        <v>45793</v>
      </c>
      <c r="O1953" s="8"/>
      <c r="P1953" s="8"/>
      <c r="Q1953" t="s">
        <v>127</v>
      </c>
      <c r="R1953" t="s">
        <v>460</v>
      </c>
      <c r="W1953" t="s">
        <v>477</v>
      </c>
      <c r="AC1953" t="s">
        <v>41</v>
      </c>
      <c r="AD1953" t="s">
        <v>42</v>
      </c>
    </row>
    <row r="1954" spans="3:30" x14ac:dyDescent="0.25">
      <c r="C1954" s="32" t="s">
        <v>795</v>
      </c>
      <c r="D1954" s="32" t="s">
        <v>105</v>
      </c>
      <c r="E1954" s="35"/>
      <c r="F1954">
        <v>1055</v>
      </c>
      <c r="G1954" t="s">
        <v>3996</v>
      </c>
      <c r="H1954" t="s">
        <v>3997</v>
      </c>
      <c r="I1954" t="s">
        <v>3999</v>
      </c>
      <c r="K1954" t="s">
        <v>724</v>
      </c>
      <c r="L1954" t="s">
        <v>2719</v>
      </c>
      <c r="M1954" t="s">
        <v>36</v>
      </c>
      <c r="N1954" s="8">
        <v>45793</v>
      </c>
      <c r="O1954" s="8">
        <v>45842</v>
      </c>
      <c r="P1954" s="8">
        <v>45842</v>
      </c>
      <c r="Q1954" t="s">
        <v>37</v>
      </c>
      <c r="R1954" t="s">
        <v>460</v>
      </c>
      <c r="S1954" t="s">
        <v>4000</v>
      </c>
      <c r="U1954" t="s">
        <v>111</v>
      </c>
      <c r="W1954" t="s">
        <v>112</v>
      </c>
      <c r="AC1954" t="s">
        <v>41</v>
      </c>
      <c r="AD1954" t="s">
        <v>42</v>
      </c>
    </row>
    <row r="1955" spans="3:30" x14ac:dyDescent="0.25">
      <c r="C1955" s="32" t="s">
        <v>43</v>
      </c>
      <c r="D1955" s="32" t="s">
        <v>105</v>
      </c>
      <c r="E1955" s="35" t="s">
        <v>4001</v>
      </c>
      <c r="F1955">
        <v>622.5</v>
      </c>
      <c r="G1955" t="s">
        <v>4002</v>
      </c>
      <c r="H1955" t="s">
        <v>4003</v>
      </c>
      <c r="I1955" t="s">
        <v>4004</v>
      </c>
      <c r="K1955" t="s">
        <v>717</v>
      </c>
      <c r="L1955" t="s">
        <v>2719</v>
      </c>
      <c r="M1955" t="s">
        <v>36</v>
      </c>
      <c r="N1955" s="8">
        <v>45776</v>
      </c>
      <c r="O1955" s="8">
        <v>45828</v>
      </c>
      <c r="P1955" s="8">
        <v>45828</v>
      </c>
      <c r="Q1955" t="s">
        <v>37</v>
      </c>
      <c r="R1955" t="s">
        <v>399</v>
      </c>
      <c r="S1955" t="s">
        <v>4005</v>
      </c>
      <c r="T1955" t="s">
        <v>4006</v>
      </c>
      <c r="U1955" t="s">
        <v>87</v>
      </c>
      <c r="W1955" t="s">
        <v>57</v>
      </c>
      <c r="Y1955" t="s">
        <v>57</v>
      </c>
      <c r="Z1955" t="s">
        <v>57</v>
      </c>
      <c r="AC1955" t="s">
        <v>41</v>
      </c>
      <c r="AD1955" t="s">
        <v>42</v>
      </c>
    </row>
    <row r="1956" spans="3:30" x14ac:dyDescent="0.25">
      <c r="C1956" s="32" t="s">
        <v>795</v>
      </c>
      <c r="D1956" s="32" t="s">
        <v>105</v>
      </c>
      <c r="E1956" s="32" t="s">
        <v>4007</v>
      </c>
      <c r="F1956">
        <v>622.5</v>
      </c>
      <c r="G1956" t="s">
        <v>4002</v>
      </c>
      <c r="H1956" t="s">
        <v>4003</v>
      </c>
      <c r="I1956" t="s">
        <v>4008</v>
      </c>
      <c r="K1956" t="s">
        <v>717</v>
      </c>
      <c r="L1956" t="s">
        <v>2719</v>
      </c>
      <c r="M1956" t="s">
        <v>36</v>
      </c>
      <c r="N1956" s="8">
        <v>45776</v>
      </c>
      <c r="O1956" s="8">
        <v>45828</v>
      </c>
      <c r="P1956" s="8">
        <v>45828</v>
      </c>
      <c r="Q1956" t="s">
        <v>47</v>
      </c>
      <c r="R1956" t="s">
        <v>399</v>
      </c>
      <c r="U1956" t="s">
        <v>87</v>
      </c>
      <c r="W1956" t="s">
        <v>57</v>
      </c>
      <c r="Y1956" t="s">
        <v>57</v>
      </c>
      <c r="Z1956" t="s">
        <v>57</v>
      </c>
      <c r="AC1956" t="s">
        <v>41</v>
      </c>
      <c r="AD1956" t="s">
        <v>42</v>
      </c>
    </row>
    <row r="1957" spans="3:30" x14ac:dyDescent="0.25">
      <c r="C1957" s="32" t="s">
        <v>198</v>
      </c>
      <c r="D1957" s="32" t="s">
        <v>232</v>
      </c>
      <c r="E1957" s="32" t="s">
        <v>3970</v>
      </c>
      <c r="F1957">
        <v>-181.15999999999991</v>
      </c>
      <c r="G1957" t="s">
        <v>4009</v>
      </c>
      <c r="H1957" t="s">
        <v>4010</v>
      </c>
      <c r="I1957" t="s">
        <v>4011</v>
      </c>
      <c r="K1957" t="s">
        <v>34</v>
      </c>
      <c r="L1957" t="s">
        <v>2719</v>
      </c>
      <c r="M1957" t="s">
        <v>36</v>
      </c>
      <c r="N1957" s="8">
        <v>45644</v>
      </c>
      <c r="O1957" s="8">
        <v>45828</v>
      </c>
      <c r="P1957" s="8">
        <v>45772</v>
      </c>
      <c r="Q1957" t="s">
        <v>64</v>
      </c>
      <c r="R1957" t="s">
        <v>4012</v>
      </c>
      <c r="S1957" t="s">
        <v>4013</v>
      </c>
      <c r="T1957" t="s">
        <v>4014</v>
      </c>
      <c r="W1957" t="s">
        <v>4015</v>
      </c>
      <c r="Y1957" t="s">
        <v>56</v>
      </c>
      <c r="Z1957" t="s">
        <v>56</v>
      </c>
      <c r="AA1957" t="s">
        <v>57</v>
      </c>
      <c r="AC1957" t="s">
        <v>64</v>
      </c>
      <c r="AD1957" t="s">
        <v>42</v>
      </c>
    </row>
    <row r="1958" spans="3:30" x14ac:dyDescent="0.25">
      <c r="C1958" s="32" t="s">
        <v>198</v>
      </c>
      <c r="D1958" s="32" t="s">
        <v>232</v>
      </c>
      <c r="E1958" s="48" t="s">
        <v>3970</v>
      </c>
      <c r="F1958">
        <v>1495</v>
      </c>
      <c r="G1958" t="s">
        <v>4009</v>
      </c>
      <c r="H1958" t="s">
        <v>4010</v>
      </c>
      <c r="I1958" t="s">
        <v>4016</v>
      </c>
      <c r="K1958" t="s">
        <v>34</v>
      </c>
      <c r="L1958" t="s">
        <v>2719</v>
      </c>
      <c r="M1958" t="s">
        <v>36</v>
      </c>
      <c r="N1958" s="8">
        <v>45644</v>
      </c>
      <c r="O1958" s="8">
        <v>45828</v>
      </c>
      <c r="P1958" s="8">
        <v>45751</v>
      </c>
      <c r="Q1958" t="s">
        <v>127</v>
      </c>
      <c r="R1958" t="s">
        <v>2836</v>
      </c>
      <c r="S1958" t="s">
        <v>4017</v>
      </c>
      <c r="T1958" t="s">
        <v>4018</v>
      </c>
      <c r="U1958" t="s">
        <v>205</v>
      </c>
      <c r="Y1958" t="s">
        <v>1056</v>
      </c>
      <c r="Z1958" t="s">
        <v>1056</v>
      </c>
      <c r="AA1958" t="s">
        <v>57</v>
      </c>
      <c r="AC1958" t="s">
        <v>41</v>
      </c>
      <c r="AD1958" t="s">
        <v>42</v>
      </c>
    </row>
    <row r="1959" spans="3:30" x14ac:dyDescent="0.25">
      <c r="C1959" s="32" t="s">
        <v>28</v>
      </c>
      <c r="D1959" s="32" t="s">
        <v>2837</v>
      </c>
      <c r="E1959" s="32" t="s">
        <v>3723</v>
      </c>
      <c r="F1959">
        <v>2100</v>
      </c>
      <c r="G1959" t="s">
        <v>4019</v>
      </c>
      <c r="H1959" t="s">
        <v>4020</v>
      </c>
      <c r="I1959" t="s">
        <v>4021</v>
      </c>
      <c r="J1959" t="s">
        <v>4022</v>
      </c>
      <c r="K1959" t="s">
        <v>267</v>
      </c>
      <c r="L1959" t="s">
        <v>2719</v>
      </c>
      <c r="M1959" t="s">
        <v>276</v>
      </c>
      <c r="N1959" s="8">
        <v>45755</v>
      </c>
      <c r="O1959" s="8">
        <v>45849</v>
      </c>
      <c r="P1959" s="8"/>
      <c r="Q1959" t="s">
        <v>47</v>
      </c>
      <c r="W1959" t="s">
        <v>111</v>
      </c>
      <c r="Z1959" t="s">
        <v>255</v>
      </c>
      <c r="AA1959" t="s">
        <v>255</v>
      </c>
      <c r="AC1959" t="s">
        <v>41</v>
      </c>
      <c r="AD1959" t="s">
        <v>231</v>
      </c>
    </row>
    <row r="1960" spans="3:30" x14ac:dyDescent="0.25">
      <c r="C1960" s="32" t="s">
        <v>28</v>
      </c>
      <c r="D1960" s="32" t="s">
        <v>2837</v>
      </c>
      <c r="E1960" s="32" t="s">
        <v>3723</v>
      </c>
      <c r="F1960">
        <v>60</v>
      </c>
      <c r="G1960" t="s">
        <v>4019</v>
      </c>
      <c r="H1960" t="s">
        <v>4020</v>
      </c>
      <c r="I1960" t="s">
        <v>4023</v>
      </c>
      <c r="J1960" t="s">
        <v>4024</v>
      </c>
      <c r="K1960" t="s">
        <v>267</v>
      </c>
      <c r="L1960" t="s">
        <v>2719</v>
      </c>
      <c r="M1960" t="s">
        <v>276</v>
      </c>
      <c r="N1960" s="8">
        <v>45755</v>
      </c>
      <c r="O1960" s="8">
        <v>45849</v>
      </c>
      <c r="P1960" s="8"/>
      <c r="Q1960" t="s">
        <v>37</v>
      </c>
      <c r="W1960" t="s">
        <v>111</v>
      </c>
      <c r="Z1960" t="s">
        <v>255</v>
      </c>
      <c r="AA1960" t="s">
        <v>255</v>
      </c>
      <c r="AC1960" t="s">
        <v>41</v>
      </c>
      <c r="AD1960" t="s">
        <v>231</v>
      </c>
    </row>
    <row r="1961" spans="3:30" x14ac:dyDescent="0.25">
      <c r="C1961" s="32" t="s">
        <v>104</v>
      </c>
      <c r="D1961" s="32" t="s">
        <v>105</v>
      </c>
      <c r="E1961" s="32" t="s">
        <v>50</v>
      </c>
      <c r="F1961">
        <v>3313</v>
      </c>
      <c r="G1961" t="s">
        <v>4025</v>
      </c>
      <c r="H1961" t="s">
        <v>4026</v>
      </c>
      <c r="I1961" t="s">
        <v>4027</v>
      </c>
      <c r="K1961" t="s">
        <v>717</v>
      </c>
      <c r="L1961" t="s">
        <v>2719</v>
      </c>
      <c r="M1961" t="s">
        <v>36</v>
      </c>
      <c r="N1961" s="8">
        <v>45737</v>
      </c>
      <c r="O1961" s="8">
        <v>45853</v>
      </c>
      <c r="P1961" s="8">
        <v>45853</v>
      </c>
      <c r="Q1961" t="s">
        <v>127</v>
      </c>
      <c r="R1961" t="s">
        <v>652</v>
      </c>
      <c r="S1961" t="s">
        <v>4028</v>
      </c>
      <c r="T1961" t="s">
        <v>4029</v>
      </c>
      <c r="U1961" t="s">
        <v>57</v>
      </c>
      <c r="W1961" t="s">
        <v>1081</v>
      </c>
      <c r="Y1961" t="s">
        <v>2663</v>
      </c>
      <c r="Z1961" t="s">
        <v>2663</v>
      </c>
      <c r="AC1961" t="s">
        <v>41</v>
      </c>
      <c r="AD1961" t="s">
        <v>42</v>
      </c>
    </row>
    <row r="1962" spans="3:30" x14ac:dyDescent="0.25">
      <c r="C1962" s="32" t="s">
        <v>43</v>
      </c>
      <c r="D1962" s="32" t="s">
        <v>221</v>
      </c>
      <c r="E1962" s="32" t="s">
        <v>4030</v>
      </c>
      <c r="F1962">
        <v>1778</v>
      </c>
      <c r="G1962" t="s">
        <v>4031</v>
      </c>
      <c r="H1962" t="s">
        <v>4032</v>
      </c>
      <c r="I1962" t="s">
        <v>4033</v>
      </c>
      <c r="K1962" t="s">
        <v>267</v>
      </c>
      <c r="L1962" t="s">
        <v>2719</v>
      </c>
      <c r="M1962" t="s">
        <v>36</v>
      </c>
      <c r="N1962" s="8">
        <v>45729</v>
      </c>
      <c r="O1962" s="8">
        <v>45807</v>
      </c>
      <c r="P1962" s="8">
        <v>45807</v>
      </c>
      <c r="Q1962" t="s">
        <v>37</v>
      </c>
      <c r="R1962" t="s">
        <v>378</v>
      </c>
      <c r="S1962" t="s">
        <v>4034</v>
      </c>
      <c r="T1962" t="s">
        <v>4035</v>
      </c>
      <c r="U1962" t="s">
        <v>488</v>
      </c>
      <c r="W1962" t="s">
        <v>39</v>
      </c>
      <c r="Y1962" t="s">
        <v>40</v>
      </c>
      <c r="Z1962" t="s">
        <v>40</v>
      </c>
      <c r="AC1962" t="s">
        <v>41</v>
      </c>
      <c r="AD1962" t="s">
        <v>42</v>
      </c>
    </row>
    <row r="1963" spans="3:30" x14ac:dyDescent="0.25">
      <c r="C1963" s="32" t="s">
        <v>28</v>
      </c>
      <c r="D1963" s="32" t="s">
        <v>105</v>
      </c>
      <c r="F1963">
        <v>647.5</v>
      </c>
      <c r="G1963" t="s">
        <v>4036</v>
      </c>
      <c r="H1963" t="s">
        <v>4037</v>
      </c>
      <c r="I1963" t="s">
        <v>4038</v>
      </c>
      <c r="K1963" t="s">
        <v>724</v>
      </c>
      <c r="L1963" t="s">
        <v>2719</v>
      </c>
      <c r="M1963" t="s">
        <v>36</v>
      </c>
      <c r="N1963" s="8">
        <v>45776</v>
      </c>
      <c r="O1963" s="8"/>
      <c r="P1963" s="8"/>
      <c r="Q1963" t="s">
        <v>37</v>
      </c>
      <c r="R1963" t="s">
        <v>1658</v>
      </c>
      <c r="W1963" t="s">
        <v>57</v>
      </c>
      <c r="AC1963" t="s">
        <v>41</v>
      </c>
      <c r="AD1963" t="s">
        <v>42</v>
      </c>
    </row>
    <row r="1964" spans="3:30" x14ac:dyDescent="0.25">
      <c r="C1964" s="32" t="s">
        <v>28</v>
      </c>
      <c r="D1964" s="32" t="s">
        <v>105</v>
      </c>
      <c r="F1964">
        <v>647.5</v>
      </c>
      <c r="G1964" t="s">
        <v>4036</v>
      </c>
      <c r="H1964" t="s">
        <v>4037</v>
      </c>
      <c r="I1964" t="s">
        <v>4039</v>
      </c>
      <c r="K1964" t="s">
        <v>724</v>
      </c>
      <c r="L1964" t="s">
        <v>2719</v>
      </c>
      <c r="M1964" t="s">
        <v>36</v>
      </c>
      <c r="N1964" s="8">
        <v>45776</v>
      </c>
      <c r="O1964" s="8"/>
      <c r="P1964" s="8"/>
      <c r="Q1964" t="s">
        <v>47</v>
      </c>
      <c r="R1964" t="s">
        <v>1658</v>
      </c>
      <c r="W1964" t="s">
        <v>57</v>
      </c>
      <c r="AC1964" t="s">
        <v>41</v>
      </c>
      <c r="AD1964" t="s">
        <v>42</v>
      </c>
    </row>
    <row r="1965" spans="3:30" x14ac:dyDescent="0.25">
      <c r="C1965" s="32" t="s">
        <v>795</v>
      </c>
      <c r="D1965" s="32" t="s">
        <v>79</v>
      </c>
      <c r="F1965">
        <v>1400</v>
      </c>
      <c r="G1965" t="s">
        <v>4040</v>
      </c>
      <c r="H1965" t="s">
        <v>4041</v>
      </c>
      <c r="I1965" t="s">
        <v>4042</v>
      </c>
      <c r="K1965" t="s">
        <v>34</v>
      </c>
      <c r="L1965" t="s">
        <v>2719</v>
      </c>
      <c r="M1965" t="s">
        <v>36</v>
      </c>
      <c r="N1965" s="8">
        <v>45575</v>
      </c>
      <c r="O1965" s="8">
        <v>45821</v>
      </c>
      <c r="P1965" s="8">
        <v>45821</v>
      </c>
      <c r="Q1965" t="s">
        <v>47</v>
      </c>
      <c r="R1965" t="s">
        <v>4043</v>
      </c>
      <c r="W1965" t="s">
        <v>2836</v>
      </c>
      <c r="Y1965" t="s">
        <v>87</v>
      </c>
      <c r="Z1965" t="s">
        <v>87</v>
      </c>
      <c r="AC1965" t="s">
        <v>41</v>
      </c>
      <c r="AD1965" t="s">
        <v>42</v>
      </c>
    </row>
    <row r="1966" spans="3:30" x14ac:dyDescent="0.25">
      <c r="C1966" s="32" t="s">
        <v>28</v>
      </c>
      <c r="D1966" s="32" t="s">
        <v>543</v>
      </c>
      <c r="E1966" s="32" t="s">
        <v>4044</v>
      </c>
      <c r="G1966" t="s">
        <v>4045</v>
      </c>
      <c r="H1966" t="s">
        <v>4046</v>
      </c>
      <c r="I1966" t="s">
        <v>4047</v>
      </c>
      <c r="K1966" t="s">
        <v>724</v>
      </c>
      <c r="L1966" t="s">
        <v>2719</v>
      </c>
      <c r="M1966" t="s">
        <v>36</v>
      </c>
      <c r="N1966" s="8">
        <v>45777</v>
      </c>
      <c r="O1966" s="8"/>
      <c r="P1966" s="8"/>
      <c r="Q1966" t="s">
        <v>64</v>
      </c>
      <c r="R1966" t="s">
        <v>307</v>
      </c>
      <c r="W1966" t="s">
        <v>460</v>
      </c>
      <c r="X1966" t="s">
        <v>307</v>
      </c>
      <c r="AC1966" t="s">
        <v>64</v>
      </c>
      <c r="AD1966" t="s">
        <v>42</v>
      </c>
    </row>
    <row r="1967" spans="3:30" x14ac:dyDescent="0.25">
      <c r="C1967" s="32" t="s">
        <v>795</v>
      </c>
      <c r="D1967" s="32" t="s">
        <v>543</v>
      </c>
      <c r="E1967" s="32" t="s">
        <v>4044</v>
      </c>
      <c r="F1967">
        <v>1841</v>
      </c>
      <c r="G1967" t="s">
        <v>4045</v>
      </c>
      <c r="H1967" t="s">
        <v>4048</v>
      </c>
      <c r="I1967" t="s">
        <v>4049</v>
      </c>
      <c r="K1967" t="s">
        <v>724</v>
      </c>
      <c r="L1967" t="s">
        <v>2719</v>
      </c>
      <c r="M1967" t="s">
        <v>36</v>
      </c>
      <c r="N1967" s="8">
        <v>45784</v>
      </c>
      <c r="O1967" s="8">
        <v>45954</v>
      </c>
      <c r="P1967" s="8">
        <v>45954</v>
      </c>
      <c r="Q1967" t="s">
        <v>37</v>
      </c>
      <c r="R1967" t="s">
        <v>492</v>
      </c>
      <c r="S1967" t="s">
        <v>3492</v>
      </c>
      <c r="U1967" t="s">
        <v>4050</v>
      </c>
      <c r="W1967" t="s">
        <v>4051</v>
      </c>
      <c r="Y1967" t="s">
        <v>2473</v>
      </c>
      <c r="Z1967" t="s">
        <v>2473</v>
      </c>
      <c r="AC1967" t="s">
        <v>41</v>
      </c>
      <c r="AD1967" t="s">
        <v>42</v>
      </c>
    </row>
    <row r="1968" spans="3:30" x14ac:dyDescent="0.25">
      <c r="C1968" s="32" t="s">
        <v>43</v>
      </c>
      <c r="D1968" s="32" t="s">
        <v>749</v>
      </c>
      <c r="E1968" s="32" t="s">
        <v>4052</v>
      </c>
      <c r="F1968">
        <v>2968</v>
      </c>
      <c r="G1968" t="s">
        <v>4053</v>
      </c>
      <c r="H1968" t="s">
        <v>4054</v>
      </c>
      <c r="I1968" t="s">
        <v>4055</v>
      </c>
      <c r="K1968" t="s">
        <v>724</v>
      </c>
      <c r="L1968" t="s">
        <v>2719</v>
      </c>
      <c r="M1968" t="s">
        <v>36</v>
      </c>
      <c r="N1968" s="8">
        <v>45708</v>
      </c>
      <c r="O1968" s="8">
        <v>45835</v>
      </c>
      <c r="P1968" s="8">
        <v>45807</v>
      </c>
      <c r="Q1968" t="s">
        <v>37</v>
      </c>
      <c r="R1968" t="s">
        <v>2778</v>
      </c>
      <c r="S1968" t="s">
        <v>4056</v>
      </c>
      <c r="U1968" t="s">
        <v>57</v>
      </c>
      <c r="W1968" t="s">
        <v>40</v>
      </c>
      <c r="Y1968" t="s">
        <v>40</v>
      </c>
      <c r="Z1968" t="s">
        <v>40</v>
      </c>
      <c r="AA1968" t="s">
        <v>111</v>
      </c>
      <c r="AC1968" t="s">
        <v>41</v>
      </c>
      <c r="AD1968" t="s">
        <v>42</v>
      </c>
    </row>
    <row r="1969" spans="3:30" x14ac:dyDescent="0.25">
      <c r="C1969" s="32" t="s">
        <v>43</v>
      </c>
      <c r="D1969" s="32" t="s">
        <v>749</v>
      </c>
      <c r="E1969" s="32" t="s">
        <v>4052</v>
      </c>
      <c r="F1969">
        <v>2968</v>
      </c>
      <c r="G1969" t="s">
        <v>4053</v>
      </c>
      <c r="H1969" t="s">
        <v>4054</v>
      </c>
      <c r="I1969" t="s">
        <v>4057</v>
      </c>
      <c r="K1969" t="s">
        <v>724</v>
      </c>
      <c r="L1969" t="s">
        <v>2719</v>
      </c>
      <c r="M1969" t="s">
        <v>36</v>
      </c>
      <c r="N1969" s="8">
        <v>45708</v>
      </c>
      <c r="O1969" s="8">
        <v>45835</v>
      </c>
      <c r="P1969" s="8">
        <v>45807</v>
      </c>
      <c r="Q1969" t="s">
        <v>37</v>
      </c>
      <c r="R1969" t="s">
        <v>2778</v>
      </c>
      <c r="S1969" t="s">
        <v>4058</v>
      </c>
      <c r="U1969" t="s">
        <v>57</v>
      </c>
      <c r="Y1969" t="s">
        <v>40</v>
      </c>
      <c r="Z1969" t="s">
        <v>40</v>
      </c>
      <c r="AA1969" t="s">
        <v>111</v>
      </c>
      <c r="AC1969" t="s">
        <v>41</v>
      </c>
      <c r="AD1969" t="s">
        <v>42</v>
      </c>
    </row>
    <row r="1970" spans="3:30" x14ac:dyDescent="0.25">
      <c r="C1970" s="32" t="s">
        <v>43</v>
      </c>
      <c r="D1970" s="32" t="s">
        <v>105</v>
      </c>
      <c r="F1970">
        <v>1755</v>
      </c>
      <c r="G1970" t="s">
        <v>4059</v>
      </c>
      <c r="H1970" t="s">
        <v>4060</v>
      </c>
      <c r="I1970" t="s">
        <v>4061</v>
      </c>
      <c r="K1970" t="s">
        <v>724</v>
      </c>
      <c r="L1970" t="s">
        <v>2719</v>
      </c>
      <c r="M1970" t="s">
        <v>36</v>
      </c>
      <c r="N1970" s="8">
        <v>45793</v>
      </c>
      <c r="O1970" s="8">
        <v>45835</v>
      </c>
      <c r="P1970" s="8">
        <v>45835</v>
      </c>
      <c r="Q1970" t="s">
        <v>127</v>
      </c>
      <c r="R1970" t="s">
        <v>398</v>
      </c>
      <c r="S1970" t="s">
        <v>4062</v>
      </c>
      <c r="U1970" t="s">
        <v>57</v>
      </c>
      <c r="W1970" t="s">
        <v>504</v>
      </c>
      <c r="Y1970" t="s">
        <v>111</v>
      </c>
      <c r="Z1970" t="s">
        <v>111</v>
      </c>
      <c r="AC1970" t="s">
        <v>41</v>
      </c>
      <c r="AD1970" t="s">
        <v>42</v>
      </c>
    </row>
    <row r="1971" spans="3:30" x14ac:dyDescent="0.25">
      <c r="C1971" s="32" t="s">
        <v>104</v>
      </c>
      <c r="D1971" s="32" t="s">
        <v>105</v>
      </c>
      <c r="E1971" s="32" t="s">
        <v>2286</v>
      </c>
      <c r="F1971">
        <v>897.5</v>
      </c>
      <c r="G1971" t="s">
        <v>4063</v>
      </c>
      <c r="H1971" t="s">
        <v>4064</v>
      </c>
      <c r="I1971" t="s">
        <v>4065</v>
      </c>
      <c r="K1971" t="s">
        <v>717</v>
      </c>
      <c r="L1971" t="s">
        <v>2719</v>
      </c>
      <c r="M1971" t="s">
        <v>36</v>
      </c>
      <c r="N1971" s="8">
        <v>45394</v>
      </c>
      <c r="O1971" s="8">
        <v>45814</v>
      </c>
      <c r="P1971" s="8">
        <v>45814</v>
      </c>
      <c r="Q1971" t="s">
        <v>37</v>
      </c>
      <c r="R1971" t="s">
        <v>4066</v>
      </c>
      <c r="U1971" t="s">
        <v>1004</v>
      </c>
      <c r="Y1971" t="s">
        <v>86</v>
      </c>
      <c r="Z1971" t="s">
        <v>86</v>
      </c>
      <c r="AC1971" t="s">
        <v>41</v>
      </c>
      <c r="AD1971" t="s">
        <v>42</v>
      </c>
    </row>
    <row r="1972" spans="3:30" x14ac:dyDescent="0.25">
      <c r="C1972" s="32" t="s">
        <v>104</v>
      </c>
      <c r="D1972" s="32" t="s">
        <v>105</v>
      </c>
      <c r="E1972" s="32" t="s">
        <v>2286</v>
      </c>
      <c r="F1972">
        <v>897.5</v>
      </c>
      <c r="G1972" t="s">
        <v>4063</v>
      </c>
      <c r="H1972" t="s">
        <v>4064</v>
      </c>
      <c r="I1972" t="s">
        <v>4067</v>
      </c>
      <c r="K1972" t="s">
        <v>717</v>
      </c>
      <c r="L1972" t="s">
        <v>2719</v>
      </c>
      <c r="M1972" t="s">
        <v>36</v>
      </c>
      <c r="N1972" s="8">
        <v>45394</v>
      </c>
      <c r="O1972" s="8">
        <v>45814</v>
      </c>
      <c r="P1972" s="8">
        <v>45814</v>
      </c>
      <c r="Q1972" t="s">
        <v>47</v>
      </c>
      <c r="R1972" t="s">
        <v>4066</v>
      </c>
      <c r="U1972" t="s">
        <v>1004</v>
      </c>
      <c r="Y1972" t="s">
        <v>86</v>
      </c>
      <c r="Z1972" t="s">
        <v>86</v>
      </c>
      <c r="AC1972" t="s">
        <v>41</v>
      </c>
      <c r="AD1972" t="s">
        <v>42</v>
      </c>
    </row>
    <row r="1973" spans="3:30" x14ac:dyDescent="0.25">
      <c r="C1973" s="32" t="s">
        <v>104</v>
      </c>
      <c r="D1973" s="32" t="s">
        <v>105</v>
      </c>
      <c r="E1973" s="32" t="s">
        <v>3761</v>
      </c>
      <c r="F1973">
        <v>895</v>
      </c>
      <c r="G1973" t="s">
        <v>4068</v>
      </c>
      <c r="H1973" t="s">
        <v>4069</v>
      </c>
      <c r="I1973" t="s">
        <v>4070</v>
      </c>
      <c r="K1973" t="s">
        <v>724</v>
      </c>
      <c r="L1973" t="s">
        <v>2719</v>
      </c>
      <c r="M1973" t="s">
        <v>36</v>
      </c>
      <c r="N1973" s="8">
        <v>45756</v>
      </c>
      <c r="O1973" s="8">
        <v>45814</v>
      </c>
      <c r="P1973" s="8">
        <v>45814</v>
      </c>
      <c r="Q1973" t="s">
        <v>37</v>
      </c>
      <c r="R1973" t="s">
        <v>1648</v>
      </c>
      <c r="S1973" t="s">
        <v>4071</v>
      </c>
      <c r="T1973" t="s">
        <v>4072</v>
      </c>
      <c r="U1973" t="s">
        <v>40</v>
      </c>
      <c r="W1973" t="s">
        <v>86</v>
      </c>
      <c r="X1973" t="s">
        <v>421</v>
      </c>
      <c r="Y1973" t="s">
        <v>86</v>
      </c>
      <c r="Z1973" t="s">
        <v>86</v>
      </c>
      <c r="AC1973" t="s">
        <v>41</v>
      </c>
      <c r="AD1973" t="s">
        <v>42</v>
      </c>
    </row>
    <row r="1974" spans="3:30" x14ac:dyDescent="0.25">
      <c r="C1974" s="32" t="s">
        <v>104</v>
      </c>
      <c r="D1974" s="32" t="s">
        <v>105</v>
      </c>
      <c r="E1974" s="48" t="s">
        <v>3761</v>
      </c>
      <c r="F1974">
        <v>150</v>
      </c>
      <c r="G1974" t="s">
        <v>4068</v>
      </c>
      <c r="H1974" t="s">
        <v>4069</v>
      </c>
      <c r="I1974" t="s">
        <v>4073</v>
      </c>
      <c r="K1974" t="s">
        <v>724</v>
      </c>
      <c r="L1974" t="s">
        <v>2719</v>
      </c>
      <c r="M1974" t="s">
        <v>36</v>
      </c>
      <c r="N1974" s="8">
        <v>45756</v>
      </c>
      <c r="O1974" s="8">
        <v>45814</v>
      </c>
      <c r="P1974" s="8">
        <v>45814</v>
      </c>
      <c r="Q1974" t="s">
        <v>47</v>
      </c>
      <c r="R1974" t="s">
        <v>1648</v>
      </c>
      <c r="W1974" t="s">
        <v>86</v>
      </c>
      <c r="X1974" t="s">
        <v>421</v>
      </c>
      <c r="Y1974" t="s">
        <v>86</v>
      </c>
      <c r="Z1974" t="s">
        <v>86</v>
      </c>
      <c r="AC1974" t="s">
        <v>41</v>
      </c>
      <c r="AD1974" t="s">
        <v>42</v>
      </c>
    </row>
    <row r="1975" spans="3:30" x14ac:dyDescent="0.25">
      <c r="C1975" s="32" t="s">
        <v>104</v>
      </c>
      <c r="D1975" s="32" t="s">
        <v>105</v>
      </c>
      <c r="E1975" s="32" t="s">
        <v>3761</v>
      </c>
      <c r="F1975">
        <v>150</v>
      </c>
      <c r="G1975" t="s">
        <v>4068</v>
      </c>
      <c r="H1975" t="s">
        <v>4069</v>
      </c>
      <c r="I1975" t="s">
        <v>4074</v>
      </c>
      <c r="K1975" t="s">
        <v>724</v>
      </c>
      <c r="L1975" t="s">
        <v>2719</v>
      </c>
      <c r="M1975" t="s">
        <v>36</v>
      </c>
      <c r="N1975" s="8">
        <v>45756</v>
      </c>
      <c r="O1975" s="8">
        <v>45814</v>
      </c>
      <c r="P1975" s="8">
        <v>45814</v>
      </c>
      <c r="Q1975" t="s">
        <v>37</v>
      </c>
      <c r="X1975" t="s">
        <v>421</v>
      </c>
      <c r="Y1975" t="s">
        <v>86</v>
      </c>
      <c r="Z1975" t="s">
        <v>86</v>
      </c>
      <c r="AC1975" t="s">
        <v>41</v>
      </c>
      <c r="AD1975" t="s">
        <v>42</v>
      </c>
    </row>
    <row r="1976" spans="3:30" x14ac:dyDescent="0.25">
      <c r="C1976" s="32" t="s">
        <v>318</v>
      </c>
      <c r="D1976" s="32" t="s">
        <v>318</v>
      </c>
      <c r="F1976">
        <v>995</v>
      </c>
      <c r="G1976" t="s">
        <v>4075</v>
      </c>
      <c r="H1976" t="s">
        <v>4076</v>
      </c>
      <c r="I1976" t="s">
        <v>4077</v>
      </c>
      <c r="J1976" t="s">
        <v>4078</v>
      </c>
      <c r="K1976" t="s">
        <v>267</v>
      </c>
      <c r="L1976" t="s">
        <v>2719</v>
      </c>
      <c r="M1976" t="s">
        <v>276</v>
      </c>
      <c r="N1976" s="8">
        <v>45748</v>
      </c>
      <c r="O1976" s="8">
        <v>45807</v>
      </c>
      <c r="P1976" s="8">
        <v>45807</v>
      </c>
      <c r="Q1976" t="s">
        <v>37</v>
      </c>
      <c r="U1976" t="s">
        <v>489</v>
      </c>
      <c r="W1976" t="s">
        <v>489</v>
      </c>
      <c r="Y1976" t="s">
        <v>40</v>
      </c>
      <c r="Z1976" t="s">
        <v>40</v>
      </c>
      <c r="AA1976" t="s">
        <v>40</v>
      </c>
      <c r="AC1976" t="s">
        <v>41</v>
      </c>
      <c r="AD1976" t="s">
        <v>231</v>
      </c>
    </row>
    <row r="1977" spans="3:30" x14ac:dyDescent="0.25">
      <c r="C1977" s="32" t="s">
        <v>28</v>
      </c>
      <c r="D1977" s="32" t="s">
        <v>221</v>
      </c>
      <c r="E1977" s="32" t="s">
        <v>4079</v>
      </c>
      <c r="F1977">
        <v>995</v>
      </c>
      <c r="G1977" t="s">
        <v>4075</v>
      </c>
      <c r="H1977" t="s">
        <v>4080</v>
      </c>
      <c r="I1977" t="s">
        <v>4081</v>
      </c>
      <c r="J1977" t="s">
        <v>4082</v>
      </c>
      <c r="K1977" t="s">
        <v>267</v>
      </c>
      <c r="L1977" t="s">
        <v>2719</v>
      </c>
      <c r="M1977" t="s">
        <v>276</v>
      </c>
      <c r="N1977" s="8">
        <v>45749</v>
      </c>
      <c r="O1977" s="8">
        <v>45821</v>
      </c>
      <c r="P1977" s="8">
        <v>45821</v>
      </c>
      <c r="Q1977" t="s">
        <v>37</v>
      </c>
      <c r="U1977" t="s">
        <v>86</v>
      </c>
      <c r="W1977" t="s">
        <v>370</v>
      </c>
      <c r="Y1977" t="s">
        <v>87</v>
      </c>
      <c r="Z1977" t="s">
        <v>87</v>
      </c>
      <c r="AA1977" t="s">
        <v>87</v>
      </c>
      <c r="AC1977" t="s">
        <v>41</v>
      </c>
      <c r="AD1977" t="s">
        <v>231</v>
      </c>
    </row>
    <row r="1978" spans="3:30" x14ac:dyDescent="0.25">
      <c r="C1978" s="32" t="s">
        <v>198</v>
      </c>
      <c r="D1978" s="32" t="s">
        <v>105</v>
      </c>
      <c r="E1978" s="32" t="s">
        <v>50</v>
      </c>
      <c r="F1978">
        <v>-231.95666666666691</v>
      </c>
      <c r="G1978" t="s">
        <v>4075</v>
      </c>
      <c r="H1978" t="s">
        <v>4083</v>
      </c>
      <c r="I1978" t="s">
        <v>4084</v>
      </c>
      <c r="J1978" t="s">
        <v>4085</v>
      </c>
      <c r="K1978" t="s">
        <v>267</v>
      </c>
      <c r="L1978" t="s">
        <v>2719</v>
      </c>
      <c r="M1978" t="s">
        <v>276</v>
      </c>
      <c r="N1978" s="8">
        <v>45789</v>
      </c>
      <c r="O1978" s="8">
        <v>45842</v>
      </c>
      <c r="P1978" s="8"/>
      <c r="Q1978" t="s">
        <v>64</v>
      </c>
      <c r="W1978" t="s">
        <v>1008</v>
      </c>
      <c r="Z1978" t="s">
        <v>112</v>
      </c>
      <c r="AA1978" t="s">
        <v>112</v>
      </c>
      <c r="AC1978" t="s">
        <v>64</v>
      </c>
      <c r="AD1978" t="s">
        <v>231</v>
      </c>
    </row>
    <row r="1979" spans="3:30" x14ac:dyDescent="0.25">
      <c r="C1979" s="32" t="s">
        <v>705</v>
      </c>
      <c r="D1979" s="32" t="s">
        <v>29</v>
      </c>
      <c r="E1979" s="32" t="s">
        <v>3872</v>
      </c>
      <c r="F1979">
        <v>795</v>
      </c>
      <c r="G1979" t="s">
        <v>4086</v>
      </c>
      <c r="H1979" t="s">
        <v>4087</v>
      </c>
      <c r="I1979" t="s">
        <v>4088</v>
      </c>
      <c r="J1979" t="s">
        <v>4089</v>
      </c>
      <c r="K1979" t="s">
        <v>267</v>
      </c>
      <c r="L1979" t="s">
        <v>2719</v>
      </c>
      <c r="M1979" t="s">
        <v>276</v>
      </c>
      <c r="N1979" s="8">
        <v>45785</v>
      </c>
      <c r="O1979" s="8"/>
      <c r="P1979" s="8"/>
      <c r="Q1979" t="s">
        <v>37</v>
      </c>
      <c r="W1979" t="s">
        <v>111</v>
      </c>
      <c r="AC1979" t="s">
        <v>41</v>
      </c>
      <c r="AD1979" t="s">
        <v>231</v>
      </c>
    </row>
    <row r="1980" spans="3:30" x14ac:dyDescent="0.25">
      <c r="C1980" s="32" t="s">
        <v>705</v>
      </c>
      <c r="D1980" s="32" t="s">
        <v>29</v>
      </c>
      <c r="E1980" s="32" t="s">
        <v>3872</v>
      </c>
      <c r="F1980">
        <v>96</v>
      </c>
      <c r="G1980" t="s">
        <v>4086</v>
      </c>
      <c r="H1980" t="s">
        <v>4087</v>
      </c>
      <c r="I1980" t="s">
        <v>4090</v>
      </c>
      <c r="J1980" t="s">
        <v>4091</v>
      </c>
      <c r="K1980" t="s">
        <v>267</v>
      </c>
      <c r="L1980" t="s">
        <v>2719</v>
      </c>
      <c r="M1980" t="s">
        <v>276</v>
      </c>
      <c r="N1980" s="8">
        <v>45785</v>
      </c>
      <c r="O1980" s="8"/>
      <c r="P1980" s="8"/>
      <c r="Q1980" t="s">
        <v>37</v>
      </c>
      <c r="W1980" t="s">
        <v>111</v>
      </c>
      <c r="AC1980" t="s">
        <v>41</v>
      </c>
      <c r="AD1980" t="s">
        <v>231</v>
      </c>
    </row>
    <row r="1981" spans="3:30" x14ac:dyDescent="0.25">
      <c r="C1981" s="32" t="s">
        <v>705</v>
      </c>
      <c r="D1981" s="32" t="s">
        <v>29</v>
      </c>
      <c r="E1981" s="32" t="s">
        <v>3872</v>
      </c>
      <c r="F1981">
        <v>0</v>
      </c>
      <c r="G1981" t="s">
        <v>4086</v>
      </c>
      <c r="H1981" t="s">
        <v>4087</v>
      </c>
      <c r="I1981" t="s">
        <v>4092</v>
      </c>
      <c r="J1981" t="s">
        <v>4093</v>
      </c>
      <c r="K1981" t="s">
        <v>267</v>
      </c>
      <c r="L1981" t="s">
        <v>2719</v>
      </c>
      <c r="M1981" t="s">
        <v>276</v>
      </c>
      <c r="N1981" s="8">
        <v>45785</v>
      </c>
      <c r="O1981" s="8"/>
      <c r="P1981" s="8"/>
      <c r="Q1981" t="s">
        <v>37</v>
      </c>
      <c r="W1981" t="s">
        <v>111</v>
      </c>
      <c r="AC1981" t="s">
        <v>41</v>
      </c>
      <c r="AD1981" t="s">
        <v>231</v>
      </c>
    </row>
    <row r="1982" spans="3:30" x14ac:dyDescent="0.25">
      <c r="C1982" s="32" t="s">
        <v>104</v>
      </c>
      <c r="D1982" s="32" t="s">
        <v>105</v>
      </c>
      <c r="E1982" s="32" t="s">
        <v>4094</v>
      </c>
      <c r="F1982">
        <v>31.529999999999969</v>
      </c>
      <c r="G1982" t="s">
        <v>4095</v>
      </c>
      <c r="H1982" t="s">
        <v>4096</v>
      </c>
      <c r="I1982" t="s">
        <v>4097</v>
      </c>
      <c r="K1982" t="s">
        <v>717</v>
      </c>
      <c r="L1982" t="s">
        <v>2719</v>
      </c>
      <c r="M1982" t="s">
        <v>36</v>
      </c>
      <c r="N1982" s="8">
        <v>45754</v>
      </c>
      <c r="O1982" s="8">
        <v>45807</v>
      </c>
      <c r="P1982" s="8">
        <v>45807</v>
      </c>
      <c r="Q1982" t="s">
        <v>64</v>
      </c>
      <c r="R1982" t="s">
        <v>4098</v>
      </c>
      <c r="S1982" t="s">
        <v>4099</v>
      </c>
      <c r="T1982" t="s">
        <v>4100</v>
      </c>
      <c r="U1982" t="s">
        <v>871</v>
      </c>
      <c r="W1982" t="s">
        <v>4101</v>
      </c>
      <c r="Y1982" t="s">
        <v>40</v>
      </c>
      <c r="Z1982" t="s">
        <v>40</v>
      </c>
      <c r="AC1982" t="s">
        <v>64</v>
      </c>
      <c r="AD1982" t="s">
        <v>42</v>
      </c>
    </row>
    <row r="1983" spans="3:30" x14ac:dyDescent="0.25">
      <c r="C1983" s="32" t="s">
        <v>198</v>
      </c>
      <c r="D1983" s="32" t="s">
        <v>232</v>
      </c>
      <c r="F1983">
        <v>1195</v>
      </c>
      <c r="G1983" t="s">
        <v>4102</v>
      </c>
      <c r="H1983" t="s">
        <v>4103</v>
      </c>
      <c r="I1983" t="s">
        <v>4104</v>
      </c>
      <c r="K1983" t="s">
        <v>717</v>
      </c>
      <c r="L1983" t="s">
        <v>2719</v>
      </c>
      <c r="M1983" t="s">
        <v>36</v>
      </c>
      <c r="N1983" s="8">
        <v>45798</v>
      </c>
      <c r="O1983" s="8">
        <v>45828</v>
      </c>
      <c r="P1983" s="8">
        <v>45828</v>
      </c>
      <c r="Q1983" t="s">
        <v>64</v>
      </c>
      <c r="R1983" t="s">
        <v>4105</v>
      </c>
      <c r="S1983" t="s">
        <v>4106</v>
      </c>
      <c r="T1983" t="s">
        <v>4107</v>
      </c>
      <c r="W1983" t="s">
        <v>4108</v>
      </c>
      <c r="AC1983" t="s">
        <v>64</v>
      </c>
      <c r="AD1983" t="s">
        <v>42</v>
      </c>
    </row>
    <row r="1984" spans="3:30" x14ac:dyDescent="0.25">
      <c r="C1984" s="32" t="s">
        <v>198</v>
      </c>
      <c r="D1984" s="32" t="s">
        <v>232</v>
      </c>
      <c r="F1984">
        <v>200</v>
      </c>
      <c r="G1984" t="s">
        <v>4102</v>
      </c>
      <c r="H1984" t="s">
        <v>4103</v>
      </c>
      <c r="I1984" t="s">
        <v>4109</v>
      </c>
      <c r="K1984" t="s">
        <v>717</v>
      </c>
      <c r="L1984" t="s">
        <v>2719</v>
      </c>
      <c r="M1984" t="s">
        <v>36</v>
      </c>
      <c r="N1984" s="8">
        <v>45798</v>
      </c>
      <c r="O1984" s="8">
        <v>45828</v>
      </c>
      <c r="P1984" s="8">
        <v>45828</v>
      </c>
      <c r="Q1984" t="s">
        <v>47</v>
      </c>
      <c r="AC1984" t="s">
        <v>41</v>
      </c>
      <c r="AD1984" t="s">
        <v>42</v>
      </c>
    </row>
    <row r="1985" spans="3:30" x14ac:dyDescent="0.25">
      <c r="C1985" s="32" t="s">
        <v>104</v>
      </c>
      <c r="D1985" s="32" t="s">
        <v>105</v>
      </c>
      <c r="E1985" s="32" t="s">
        <v>4110</v>
      </c>
      <c r="F1985">
        <v>895</v>
      </c>
      <c r="G1985" t="s">
        <v>4111</v>
      </c>
      <c r="H1985" t="s">
        <v>4112</v>
      </c>
      <c r="I1985" t="s">
        <v>4113</v>
      </c>
      <c r="K1985" t="s">
        <v>717</v>
      </c>
      <c r="L1985" t="s">
        <v>2719</v>
      </c>
      <c r="M1985" t="s">
        <v>36</v>
      </c>
      <c r="N1985" s="8">
        <v>45776</v>
      </c>
      <c r="O1985" s="8">
        <v>45821</v>
      </c>
      <c r="P1985" s="8">
        <v>45821</v>
      </c>
      <c r="Q1985" t="s">
        <v>37</v>
      </c>
      <c r="R1985" t="s">
        <v>399</v>
      </c>
      <c r="S1985" t="s">
        <v>4114</v>
      </c>
      <c r="T1985" t="s">
        <v>4115</v>
      </c>
      <c r="U1985" t="s">
        <v>86</v>
      </c>
      <c r="W1985" t="s">
        <v>57</v>
      </c>
      <c r="X1985" t="s">
        <v>460</v>
      </c>
      <c r="Y1985" t="s">
        <v>87</v>
      </c>
      <c r="Z1985" t="s">
        <v>87</v>
      </c>
      <c r="AC1985" t="s">
        <v>41</v>
      </c>
      <c r="AD1985" t="s">
        <v>42</v>
      </c>
    </row>
    <row r="1986" spans="3:30" x14ac:dyDescent="0.25">
      <c r="C1986" s="32" t="s">
        <v>198</v>
      </c>
      <c r="D1986" s="32" t="s">
        <v>232</v>
      </c>
      <c r="E1986" s="32" t="s">
        <v>4116</v>
      </c>
      <c r="F1986">
        <v>-0.61999999999989086</v>
      </c>
      <c r="G1986" t="s">
        <v>4117</v>
      </c>
      <c r="H1986" t="s">
        <v>4118</v>
      </c>
      <c r="I1986" t="s">
        <v>4119</v>
      </c>
      <c r="K1986" t="s">
        <v>34</v>
      </c>
      <c r="L1986" t="s">
        <v>2719</v>
      </c>
      <c r="M1986" t="s">
        <v>36</v>
      </c>
      <c r="N1986" s="8">
        <v>45698</v>
      </c>
      <c r="O1986" s="8"/>
      <c r="P1986" s="8"/>
      <c r="Q1986" t="s">
        <v>64</v>
      </c>
      <c r="AC1986" t="s">
        <v>64</v>
      </c>
      <c r="AD1986" t="s">
        <v>42</v>
      </c>
    </row>
    <row r="1987" spans="3:30" x14ac:dyDescent="0.25">
      <c r="C1987" s="32" t="s">
        <v>198</v>
      </c>
      <c r="D1987" s="32" t="s">
        <v>232</v>
      </c>
      <c r="E1987" s="32" t="s">
        <v>4116</v>
      </c>
      <c r="F1987">
        <v>200</v>
      </c>
      <c r="G1987" t="s">
        <v>4117</v>
      </c>
      <c r="H1987" t="s">
        <v>4118</v>
      </c>
      <c r="I1987" t="s">
        <v>4120</v>
      </c>
      <c r="K1987" t="s">
        <v>34</v>
      </c>
      <c r="L1987" t="s">
        <v>2719</v>
      </c>
      <c r="M1987" t="s">
        <v>36</v>
      </c>
      <c r="N1987" s="8">
        <v>45698</v>
      </c>
      <c r="O1987" s="8"/>
      <c r="P1987" s="8"/>
      <c r="Q1987" t="s">
        <v>47</v>
      </c>
      <c r="AC1987" t="s">
        <v>41</v>
      </c>
      <c r="AD1987" t="s">
        <v>42</v>
      </c>
    </row>
    <row r="1988" spans="3:30" x14ac:dyDescent="0.25">
      <c r="C1988" s="32" t="s">
        <v>198</v>
      </c>
      <c r="D1988" s="32" t="s">
        <v>232</v>
      </c>
      <c r="E1988" s="32" t="s">
        <v>4116</v>
      </c>
      <c r="F1988">
        <v>200</v>
      </c>
      <c r="G1988" t="s">
        <v>4117</v>
      </c>
      <c r="H1988" t="s">
        <v>4118</v>
      </c>
      <c r="I1988" t="s">
        <v>4121</v>
      </c>
      <c r="K1988" t="s">
        <v>34</v>
      </c>
      <c r="L1988" t="s">
        <v>2719</v>
      </c>
      <c r="M1988" t="s">
        <v>36</v>
      </c>
      <c r="N1988" s="8">
        <v>45698</v>
      </c>
      <c r="O1988" s="8"/>
      <c r="P1988" s="8"/>
      <c r="Q1988" t="s">
        <v>37</v>
      </c>
      <c r="AC1988" t="s">
        <v>41</v>
      </c>
      <c r="AD1988" t="s">
        <v>42</v>
      </c>
    </row>
    <row r="1989" spans="3:30" x14ac:dyDescent="0.25">
      <c r="C1989" s="32" t="s">
        <v>104</v>
      </c>
      <c r="D1989" s="32" t="s">
        <v>105</v>
      </c>
      <c r="E1989" s="32" t="s">
        <v>50</v>
      </c>
      <c r="F1989">
        <v>497.5</v>
      </c>
      <c r="G1989" t="s">
        <v>4122</v>
      </c>
      <c r="H1989" t="s">
        <v>4123</v>
      </c>
      <c r="I1989" t="s">
        <v>4124</v>
      </c>
      <c r="K1989" t="s">
        <v>717</v>
      </c>
      <c r="L1989" t="s">
        <v>2719</v>
      </c>
      <c r="M1989" t="s">
        <v>36</v>
      </c>
      <c r="N1989" s="8">
        <v>45744</v>
      </c>
      <c r="O1989" s="8">
        <v>45821</v>
      </c>
      <c r="P1989" s="8">
        <v>45821</v>
      </c>
      <c r="Q1989" t="s">
        <v>37</v>
      </c>
      <c r="R1989" t="s">
        <v>651</v>
      </c>
      <c r="S1989" t="s">
        <v>4125</v>
      </c>
      <c r="T1989" t="s">
        <v>4126</v>
      </c>
      <c r="U1989" t="s">
        <v>86</v>
      </c>
      <c r="W1989" t="s">
        <v>87</v>
      </c>
      <c r="X1989" t="s">
        <v>398</v>
      </c>
      <c r="Y1989" t="s">
        <v>87</v>
      </c>
      <c r="Z1989" t="s">
        <v>87</v>
      </c>
      <c r="AC1989" t="s">
        <v>41</v>
      </c>
      <c r="AD1989" t="s">
        <v>42</v>
      </c>
    </row>
    <row r="1990" spans="3:30" x14ac:dyDescent="0.25">
      <c r="C1990" s="32" t="s">
        <v>104</v>
      </c>
      <c r="D1990" s="32" t="s">
        <v>105</v>
      </c>
      <c r="E1990" s="32" t="s">
        <v>50</v>
      </c>
      <c r="F1990">
        <v>497.5</v>
      </c>
      <c r="G1990" t="s">
        <v>4122</v>
      </c>
      <c r="H1990" t="s">
        <v>4123</v>
      </c>
      <c r="I1990" t="s">
        <v>4127</v>
      </c>
      <c r="K1990" t="s">
        <v>717</v>
      </c>
      <c r="L1990" t="s">
        <v>2719</v>
      </c>
      <c r="M1990" t="s">
        <v>36</v>
      </c>
      <c r="N1990" s="8">
        <v>45744</v>
      </c>
      <c r="O1990" s="8">
        <v>45821</v>
      </c>
      <c r="P1990" s="8">
        <v>45821</v>
      </c>
      <c r="Q1990" t="s">
        <v>47</v>
      </c>
      <c r="R1990" t="s">
        <v>1658</v>
      </c>
      <c r="U1990" t="s">
        <v>86</v>
      </c>
      <c r="W1990" t="s">
        <v>87</v>
      </c>
      <c r="X1990" t="s">
        <v>398</v>
      </c>
      <c r="Y1990" t="s">
        <v>87</v>
      </c>
      <c r="Z1990" t="s">
        <v>87</v>
      </c>
      <c r="AC1990" t="s">
        <v>41</v>
      </c>
      <c r="AD1990" t="s">
        <v>42</v>
      </c>
    </row>
    <row r="1991" spans="3:30" x14ac:dyDescent="0.25">
      <c r="C1991" s="32" t="s">
        <v>104</v>
      </c>
      <c r="D1991" s="32" t="s">
        <v>638</v>
      </c>
      <c r="E1991" s="32" t="s">
        <v>4128</v>
      </c>
      <c r="F1991">
        <v>2600</v>
      </c>
      <c r="G1991" t="s">
        <v>4129</v>
      </c>
      <c r="H1991" t="s">
        <v>4130</v>
      </c>
      <c r="I1991" t="s">
        <v>4131</v>
      </c>
      <c r="K1991" t="s">
        <v>34</v>
      </c>
      <c r="L1991" t="s">
        <v>2719</v>
      </c>
      <c r="M1991" t="s">
        <v>36</v>
      </c>
      <c r="N1991" s="8">
        <v>45698</v>
      </c>
      <c r="O1991" s="8"/>
      <c r="P1991" s="8"/>
      <c r="Q1991" t="s">
        <v>47</v>
      </c>
      <c r="R1991" t="s">
        <v>1325</v>
      </c>
      <c r="AC1991" t="s">
        <v>41</v>
      </c>
      <c r="AD1991" t="s">
        <v>42</v>
      </c>
    </row>
    <row r="1992" spans="3:30" x14ac:dyDescent="0.25">
      <c r="C1992" s="32" t="s">
        <v>104</v>
      </c>
      <c r="D1992" s="32" t="s">
        <v>105</v>
      </c>
      <c r="F1992">
        <v>1595</v>
      </c>
      <c r="G1992" t="s">
        <v>4132</v>
      </c>
      <c r="H1992" t="s">
        <v>4133</v>
      </c>
      <c r="I1992" t="s">
        <v>4134</v>
      </c>
      <c r="K1992" t="s">
        <v>724</v>
      </c>
      <c r="L1992" t="s">
        <v>2719</v>
      </c>
      <c r="M1992" t="s">
        <v>36</v>
      </c>
      <c r="N1992" s="8">
        <v>45792</v>
      </c>
      <c r="O1992" s="8"/>
      <c r="P1992" s="8"/>
      <c r="Q1992" t="s">
        <v>37</v>
      </c>
      <c r="R1992" t="s">
        <v>460</v>
      </c>
      <c r="S1992" t="s">
        <v>4135</v>
      </c>
      <c r="T1992" t="s">
        <v>4136</v>
      </c>
      <c r="W1992" t="s">
        <v>87</v>
      </c>
      <c r="X1992" t="s">
        <v>488</v>
      </c>
      <c r="AC1992" t="s">
        <v>41</v>
      </c>
      <c r="AD1992" t="s">
        <v>42</v>
      </c>
    </row>
    <row r="1993" spans="3:30" x14ac:dyDescent="0.25">
      <c r="C1993" s="32" t="s">
        <v>705</v>
      </c>
      <c r="D1993" s="32" t="s">
        <v>2484</v>
      </c>
      <c r="F1993">
        <v>-1099.31</v>
      </c>
      <c r="G1993" t="s">
        <v>4137</v>
      </c>
      <c r="H1993" t="s">
        <v>4138</v>
      </c>
      <c r="I1993" t="s">
        <v>4139</v>
      </c>
      <c r="K1993" t="s">
        <v>34</v>
      </c>
      <c r="L1993" t="s">
        <v>2719</v>
      </c>
      <c r="M1993" t="s">
        <v>36</v>
      </c>
      <c r="N1993" s="8">
        <v>45604</v>
      </c>
      <c r="O1993" s="8"/>
      <c r="P1993" s="8"/>
      <c r="Q1993" t="s">
        <v>64</v>
      </c>
      <c r="AC1993" t="s">
        <v>64</v>
      </c>
      <c r="AD1993" t="s">
        <v>42</v>
      </c>
    </row>
    <row r="1994" spans="3:30" x14ac:dyDescent="0.25">
      <c r="C1994" s="32" t="s">
        <v>705</v>
      </c>
      <c r="D1994" s="32" t="s">
        <v>2484</v>
      </c>
      <c r="F1994">
        <v>-1099.31</v>
      </c>
      <c r="G1994" t="s">
        <v>4137</v>
      </c>
      <c r="H1994" t="s">
        <v>4138</v>
      </c>
      <c r="I1994" t="s">
        <v>4140</v>
      </c>
      <c r="K1994" t="s">
        <v>34</v>
      </c>
      <c r="L1994" t="s">
        <v>2719</v>
      </c>
      <c r="M1994" t="s">
        <v>36</v>
      </c>
      <c r="N1994" s="8">
        <v>45604</v>
      </c>
      <c r="O1994" s="8"/>
      <c r="P1994" s="8"/>
      <c r="Q1994" t="s">
        <v>64</v>
      </c>
      <c r="AC1994" t="s">
        <v>64</v>
      </c>
      <c r="AD1994" t="s">
        <v>42</v>
      </c>
    </row>
    <row r="1995" spans="3:30" x14ac:dyDescent="0.25">
      <c r="C1995" s="32" t="s">
        <v>705</v>
      </c>
      <c r="D1995" s="32" t="s">
        <v>2484</v>
      </c>
      <c r="F1995">
        <v>876.52</v>
      </c>
      <c r="G1995" t="s">
        <v>4137</v>
      </c>
      <c r="H1995" t="s">
        <v>4138</v>
      </c>
      <c r="I1995" t="s">
        <v>4141</v>
      </c>
      <c r="K1995" t="s">
        <v>34</v>
      </c>
      <c r="L1995" t="s">
        <v>2719</v>
      </c>
      <c r="M1995" t="s">
        <v>36</v>
      </c>
      <c r="N1995" s="8">
        <v>45604</v>
      </c>
      <c r="O1995" s="8"/>
      <c r="P1995" s="8"/>
      <c r="Q1995" t="s">
        <v>64</v>
      </c>
      <c r="AC1995" t="s">
        <v>64</v>
      </c>
      <c r="AD1995" t="s">
        <v>42</v>
      </c>
    </row>
    <row r="1996" spans="3:30" x14ac:dyDescent="0.25">
      <c r="C1996" s="32" t="s">
        <v>705</v>
      </c>
      <c r="D1996" s="32" t="s">
        <v>2484</v>
      </c>
      <c r="F1996">
        <v>876.52</v>
      </c>
      <c r="G1996" t="s">
        <v>4137</v>
      </c>
      <c r="H1996" t="s">
        <v>4138</v>
      </c>
      <c r="I1996" t="s">
        <v>4142</v>
      </c>
      <c r="K1996" t="s">
        <v>34</v>
      </c>
      <c r="L1996" t="s">
        <v>2719</v>
      </c>
      <c r="M1996" t="s">
        <v>36</v>
      </c>
      <c r="N1996" s="8">
        <v>45604</v>
      </c>
      <c r="O1996" s="8"/>
      <c r="P1996" s="8"/>
      <c r="Q1996" t="s">
        <v>64</v>
      </c>
      <c r="AC1996" t="s">
        <v>64</v>
      </c>
      <c r="AD1996" t="s">
        <v>42</v>
      </c>
    </row>
    <row r="1997" spans="3:30" x14ac:dyDescent="0.25">
      <c r="C1997" s="32" t="s">
        <v>705</v>
      </c>
      <c r="D1997" s="32" t="s">
        <v>2484</v>
      </c>
      <c r="F1997">
        <v>-199.30999999999989</v>
      </c>
      <c r="G1997" t="s">
        <v>4137</v>
      </c>
      <c r="H1997" t="s">
        <v>4143</v>
      </c>
      <c r="I1997" t="s">
        <v>4144</v>
      </c>
      <c r="K1997" t="s">
        <v>34</v>
      </c>
      <c r="L1997" t="s">
        <v>2719</v>
      </c>
      <c r="M1997" t="s">
        <v>36</v>
      </c>
      <c r="N1997" s="8">
        <v>45604</v>
      </c>
      <c r="O1997" s="8"/>
      <c r="P1997" s="8"/>
      <c r="Q1997" t="s">
        <v>64</v>
      </c>
      <c r="R1997" t="s">
        <v>4145</v>
      </c>
      <c r="AC1997" t="s">
        <v>64</v>
      </c>
      <c r="AD1997" t="s">
        <v>42</v>
      </c>
    </row>
    <row r="1998" spans="3:30" x14ac:dyDescent="0.25">
      <c r="C1998" s="32" t="s">
        <v>705</v>
      </c>
      <c r="D1998" s="32" t="s">
        <v>2484</v>
      </c>
      <c r="F1998">
        <v>100</v>
      </c>
      <c r="G1998" t="s">
        <v>4137</v>
      </c>
      <c r="H1998" t="s">
        <v>4143</v>
      </c>
      <c r="I1998" t="s">
        <v>4146</v>
      </c>
      <c r="K1998" t="s">
        <v>34</v>
      </c>
      <c r="L1998" t="s">
        <v>2719</v>
      </c>
      <c r="M1998" t="s">
        <v>36</v>
      </c>
      <c r="N1998" s="8">
        <v>45604</v>
      </c>
      <c r="O1998" s="8"/>
      <c r="P1998" s="8"/>
      <c r="Q1998" t="s">
        <v>47</v>
      </c>
      <c r="AC1998" t="s">
        <v>41</v>
      </c>
      <c r="AD1998" t="s">
        <v>42</v>
      </c>
    </row>
    <row r="1999" spans="3:30" x14ac:dyDescent="0.25">
      <c r="C1999" s="32" t="s">
        <v>43</v>
      </c>
      <c r="D1999" s="32" t="s">
        <v>105</v>
      </c>
      <c r="E1999" s="32" t="s">
        <v>4147</v>
      </c>
      <c r="F1999">
        <v>1399</v>
      </c>
      <c r="G1999" t="s">
        <v>4148</v>
      </c>
      <c r="H1999" t="s">
        <v>4149</v>
      </c>
      <c r="I1999" t="s">
        <v>4150</v>
      </c>
      <c r="K1999" t="s">
        <v>267</v>
      </c>
      <c r="L1999" t="s">
        <v>2719</v>
      </c>
      <c r="M1999" t="s">
        <v>36</v>
      </c>
      <c r="N1999" s="8">
        <v>45747</v>
      </c>
      <c r="O1999" s="8">
        <v>45807</v>
      </c>
      <c r="P1999" s="8">
        <v>45807</v>
      </c>
      <c r="Q1999" t="s">
        <v>37</v>
      </c>
      <c r="R1999" t="s">
        <v>1320</v>
      </c>
      <c r="S1999" t="s">
        <v>4151</v>
      </c>
      <c r="T1999" t="s">
        <v>4152</v>
      </c>
      <c r="U1999" t="s">
        <v>40</v>
      </c>
      <c r="W1999" t="s">
        <v>40</v>
      </c>
      <c r="X1999" t="s">
        <v>421</v>
      </c>
      <c r="Y1999" t="s">
        <v>40</v>
      </c>
      <c r="Z1999" t="s">
        <v>40</v>
      </c>
      <c r="AC1999" t="s">
        <v>41</v>
      </c>
      <c r="AD1999" t="s">
        <v>42</v>
      </c>
    </row>
    <row r="2000" spans="3:30" x14ac:dyDescent="0.25">
      <c r="C2000" s="32" t="s">
        <v>104</v>
      </c>
      <c r="D2000" s="32" t="s">
        <v>105</v>
      </c>
      <c r="F2000">
        <v>-1135.3399999999999</v>
      </c>
      <c r="G2000" t="s">
        <v>4153</v>
      </c>
      <c r="H2000" t="s">
        <v>4154</v>
      </c>
      <c r="I2000" t="s">
        <v>4155</v>
      </c>
      <c r="K2000" t="s">
        <v>724</v>
      </c>
      <c r="L2000" t="s">
        <v>2719</v>
      </c>
      <c r="M2000" t="s">
        <v>36</v>
      </c>
      <c r="N2000" s="8">
        <v>45797</v>
      </c>
      <c r="O2000" s="8"/>
      <c r="P2000" s="8"/>
      <c r="Q2000" t="s">
        <v>64</v>
      </c>
      <c r="R2000" t="s">
        <v>4156</v>
      </c>
      <c r="S2000" t="s">
        <v>4157</v>
      </c>
      <c r="T2000" t="s">
        <v>4158</v>
      </c>
      <c r="U2000" t="s">
        <v>420</v>
      </c>
      <c r="AC2000" t="s">
        <v>64</v>
      </c>
      <c r="AD2000" t="s">
        <v>42</v>
      </c>
    </row>
    <row r="2001" spans="3:30" x14ac:dyDescent="0.25">
      <c r="C2001" s="32" t="s">
        <v>104</v>
      </c>
      <c r="D2001" s="32" t="s">
        <v>105</v>
      </c>
      <c r="F2001">
        <v>300</v>
      </c>
      <c r="G2001" t="s">
        <v>4153</v>
      </c>
      <c r="H2001" t="s">
        <v>4154</v>
      </c>
      <c r="I2001" t="s">
        <v>4159</v>
      </c>
      <c r="K2001" t="s">
        <v>724</v>
      </c>
      <c r="L2001" t="s">
        <v>2719</v>
      </c>
      <c r="M2001" t="s">
        <v>36</v>
      </c>
      <c r="N2001" s="8">
        <v>45797</v>
      </c>
      <c r="O2001" s="8"/>
      <c r="P2001" s="8"/>
      <c r="Q2001" t="s">
        <v>47</v>
      </c>
      <c r="AC2001" t="s">
        <v>41</v>
      </c>
      <c r="AD2001" t="s">
        <v>42</v>
      </c>
    </row>
    <row r="2002" spans="3:30" x14ac:dyDescent="0.25">
      <c r="C2002" s="32" t="s">
        <v>28</v>
      </c>
      <c r="D2002" s="32" t="s">
        <v>29</v>
      </c>
      <c r="F2002">
        <v>1295</v>
      </c>
      <c r="G2002" t="s">
        <v>4160</v>
      </c>
      <c r="H2002" t="s">
        <v>4161</v>
      </c>
      <c r="I2002" t="s">
        <v>4162</v>
      </c>
      <c r="K2002" t="s">
        <v>717</v>
      </c>
      <c r="L2002" t="s">
        <v>2719</v>
      </c>
      <c r="M2002" t="s">
        <v>36</v>
      </c>
      <c r="N2002" s="8">
        <v>45792</v>
      </c>
      <c r="O2002" s="8"/>
      <c r="P2002" s="8"/>
      <c r="Q2002" t="s">
        <v>127</v>
      </c>
      <c r="R2002" t="s">
        <v>460</v>
      </c>
      <c r="W2002" t="s">
        <v>477</v>
      </c>
      <c r="AC2002" t="s">
        <v>41</v>
      </c>
      <c r="AD2002" t="s">
        <v>42</v>
      </c>
    </row>
    <row r="2003" spans="3:30" x14ac:dyDescent="0.25">
      <c r="C2003" s="32" t="s">
        <v>43</v>
      </c>
      <c r="D2003" s="32" t="s">
        <v>29</v>
      </c>
      <c r="E2003" s="32" t="s">
        <v>4163</v>
      </c>
      <c r="F2003">
        <v>852</v>
      </c>
      <c r="G2003" t="s">
        <v>4164</v>
      </c>
      <c r="H2003" t="s">
        <v>4165</v>
      </c>
      <c r="I2003" t="s">
        <v>4166</v>
      </c>
      <c r="K2003" t="s">
        <v>34</v>
      </c>
      <c r="L2003" t="s">
        <v>2719</v>
      </c>
      <c r="M2003" t="s">
        <v>36</v>
      </c>
      <c r="N2003" s="8">
        <v>45735</v>
      </c>
      <c r="O2003" s="8">
        <v>45835</v>
      </c>
      <c r="P2003" s="8">
        <v>45835</v>
      </c>
      <c r="Q2003" t="s">
        <v>37</v>
      </c>
      <c r="R2003" t="s">
        <v>1325</v>
      </c>
      <c r="S2003" t="s">
        <v>4167</v>
      </c>
      <c r="T2003" t="s">
        <v>4168</v>
      </c>
      <c r="U2003" t="s">
        <v>489</v>
      </c>
      <c r="W2003" t="s">
        <v>489</v>
      </c>
      <c r="Y2003" t="s">
        <v>40</v>
      </c>
      <c r="Z2003" t="s">
        <v>40</v>
      </c>
      <c r="AC2003" t="s">
        <v>41</v>
      </c>
      <c r="AD2003" t="s">
        <v>42</v>
      </c>
    </row>
    <row r="2004" spans="3:30" x14ac:dyDescent="0.25">
      <c r="C2004" s="32" t="s">
        <v>43</v>
      </c>
      <c r="D2004" s="32" t="s">
        <v>29</v>
      </c>
      <c r="E2004" s="32" t="s">
        <v>4163</v>
      </c>
      <c r="F2004">
        <v>852</v>
      </c>
      <c r="G2004" t="s">
        <v>4164</v>
      </c>
      <c r="H2004" t="s">
        <v>4165</v>
      </c>
      <c r="I2004" t="s">
        <v>4169</v>
      </c>
      <c r="K2004" t="s">
        <v>34</v>
      </c>
      <c r="L2004" t="s">
        <v>2719</v>
      </c>
      <c r="M2004" t="s">
        <v>36</v>
      </c>
      <c r="N2004" s="8">
        <v>45735</v>
      </c>
      <c r="O2004" s="8">
        <v>45835</v>
      </c>
      <c r="P2004" s="8">
        <v>45835</v>
      </c>
      <c r="Q2004" t="s">
        <v>37</v>
      </c>
      <c r="R2004" t="s">
        <v>1325</v>
      </c>
      <c r="S2004" t="s">
        <v>4170</v>
      </c>
      <c r="T2004" t="s">
        <v>4171</v>
      </c>
      <c r="U2004" t="s">
        <v>489</v>
      </c>
      <c r="W2004" t="s">
        <v>489</v>
      </c>
      <c r="Y2004" t="s">
        <v>40</v>
      </c>
      <c r="Z2004" t="s">
        <v>40</v>
      </c>
      <c r="AC2004" t="s">
        <v>41</v>
      </c>
      <c r="AD2004" t="s">
        <v>42</v>
      </c>
    </row>
    <row r="2005" spans="3:30" x14ac:dyDescent="0.25">
      <c r="C2005" s="32" t="s">
        <v>795</v>
      </c>
      <c r="D2005" s="32" t="s">
        <v>44</v>
      </c>
      <c r="E2005" s="32" t="s">
        <v>4172</v>
      </c>
      <c r="F2005">
        <v>200</v>
      </c>
      <c r="G2005" t="s">
        <v>4173</v>
      </c>
      <c r="H2005" t="s">
        <v>4174</v>
      </c>
      <c r="I2005" t="s">
        <v>4175</v>
      </c>
      <c r="K2005" t="s">
        <v>34</v>
      </c>
      <c r="L2005" t="s">
        <v>2719</v>
      </c>
      <c r="M2005" t="s">
        <v>36</v>
      </c>
      <c r="N2005" s="8">
        <v>45716</v>
      </c>
      <c r="O2005" s="8"/>
      <c r="P2005" s="8"/>
      <c r="Q2005" t="s">
        <v>47</v>
      </c>
      <c r="AC2005" t="s">
        <v>41</v>
      </c>
      <c r="AD2005" t="s">
        <v>42</v>
      </c>
    </row>
    <row r="2006" spans="3:30" x14ac:dyDescent="0.25">
      <c r="C2006" s="32" t="s">
        <v>795</v>
      </c>
      <c r="D2006" s="32" t="s">
        <v>44</v>
      </c>
      <c r="E2006" s="32" t="s">
        <v>4172</v>
      </c>
      <c r="F2006">
        <v>200</v>
      </c>
      <c r="G2006" t="s">
        <v>4173</v>
      </c>
      <c r="H2006" t="s">
        <v>4174</v>
      </c>
      <c r="I2006" t="s">
        <v>4176</v>
      </c>
      <c r="K2006" t="s">
        <v>34</v>
      </c>
      <c r="L2006" t="s">
        <v>2719</v>
      </c>
      <c r="M2006" t="s">
        <v>36</v>
      </c>
      <c r="N2006" s="8">
        <v>45716</v>
      </c>
      <c r="O2006" s="8"/>
      <c r="P2006" s="8"/>
      <c r="Q2006" t="s">
        <v>37</v>
      </c>
      <c r="AC2006" t="s">
        <v>41</v>
      </c>
      <c r="AD2006" t="s">
        <v>42</v>
      </c>
    </row>
    <row r="2007" spans="3:30" x14ac:dyDescent="0.25">
      <c r="C2007" s="32" t="s">
        <v>104</v>
      </c>
      <c r="D2007" s="32" t="s">
        <v>105</v>
      </c>
      <c r="E2007" s="32" t="s">
        <v>3585</v>
      </c>
      <c r="F2007">
        <v>895</v>
      </c>
      <c r="G2007" t="s">
        <v>4177</v>
      </c>
      <c r="H2007" t="s">
        <v>4178</v>
      </c>
      <c r="I2007" t="s">
        <v>4179</v>
      </c>
      <c r="K2007" t="s">
        <v>717</v>
      </c>
      <c r="L2007" t="s">
        <v>2719</v>
      </c>
      <c r="M2007" t="s">
        <v>36</v>
      </c>
      <c r="N2007" s="8">
        <v>45770</v>
      </c>
      <c r="O2007" s="8">
        <v>45821</v>
      </c>
      <c r="P2007" s="8">
        <v>45821</v>
      </c>
      <c r="Q2007" t="s">
        <v>37</v>
      </c>
      <c r="R2007" t="s">
        <v>1007</v>
      </c>
      <c r="S2007" t="s">
        <v>4180</v>
      </c>
      <c r="T2007" t="s">
        <v>4181</v>
      </c>
      <c r="U2007" t="s">
        <v>86</v>
      </c>
      <c r="X2007" t="s">
        <v>341</v>
      </c>
      <c r="Y2007" t="s">
        <v>87</v>
      </c>
      <c r="Z2007" t="s">
        <v>87</v>
      </c>
      <c r="AC2007" t="s">
        <v>41</v>
      </c>
      <c r="AD2007" t="s">
        <v>42</v>
      </c>
    </row>
    <row r="2008" spans="3:30" x14ac:dyDescent="0.25">
      <c r="C2008" s="32" t="s">
        <v>795</v>
      </c>
      <c r="D2008" s="32" t="s">
        <v>105</v>
      </c>
      <c r="F2008">
        <v>1245</v>
      </c>
      <c r="G2008" t="s">
        <v>4182</v>
      </c>
      <c r="H2008" t="s">
        <v>4183</v>
      </c>
      <c r="I2008" t="s">
        <v>4184</v>
      </c>
      <c r="K2008" t="s">
        <v>724</v>
      </c>
      <c r="L2008" t="s">
        <v>2719</v>
      </c>
      <c r="M2008" t="s">
        <v>36</v>
      </c>
      <c r="N2008" s="8">
        <v>45779</v>
      </c>
      <c r="O2008" s="8">
        <v>45835</v>
      </c>
      <c r="P2008" s="8">
        <v>45835</v>
      </c>
      <c r="Q2008" t="s">
        <v>37</v>
      </c>
      <c r="R2008" t="s">
        <v>474</v>
      </c>
      <c r="S2008" t="s">
        <v>4185</v>
      </c>
      <c r="U2008" t="s">
        <v>57</v>
      </c>
      <c r="W2008" t="s">
        <v>111</v>
      </c>
      <c r="Y2008" t="s">
        <v>111</v>
      </c>
      <c r="Z2008" t="s">
        <v>111</v>
      </c>
      <c r="AC2008" t="s">
        <v>41</v>
      </c>
      <c r="AD2008" t="s">
        <v>42</v>
      </c>
    </row>
    <row r="2009" spans="3:30" x14ac:dyDescent="0.25">
      <c r="C2009" s="32" t="s">
        <v>198</v>
      </c>
      <c r="D2009" s="32" t="s">
        <v>232</v>
      </c>
      <c r="E2009" s="32" t="s">
        <v>3647</v>
      </c>
      <c r="F2009">
        <v>-435.90000000000009</v>
      </c>
      <c r="G2009" t="s">
        <v>4186</v>
      </c>
      <c r="H2009" t="s">
        <v>4187</v>
      </c>
      <c r="I2009" t="s">
        <v>4188</v>
      </c>
      <c r="K2009" t="s">
        <v>34</v>
      </c>
      <c r="L2009" t="s">
        <v>2719</v>
      </c>
      <c r="M2009" t="s">
        <v>36</v>
      </c>
      <c r="N2009" s="8">
        <v>45631</v>
      </c>
      <c r="O2009" s="8"/>
      <c r="P2009" s="8"/>
      <c r="Q2009" t="s">
        <v>64</v>
      </c>
      <c r="R2009" t="s">
        <v>4189</v>
      </c>
      <c r="S2009" t="s">
        <v>4190</v>
      </c>
      <c r="T2009" t="s">
        <v>4191</v>
      </c>
      <c r="W2009" t="s">
        <v>4192</v>
      </c>
      <c r="AC2009" t="s">
        <v>64</v>
      </c>
      <c r="AD2009" t="s">
        <v>42</v>
      </c>
    </row>
    <row r="2010" spans="3:30" x14ac:dyDescent="0.25">
      <c r="C2010" s="32" t="s">
        <v>198</v>
      </c>
      <c r="D2010" s="32" t="s">
        <v>232</v>
      </c>
      <c r="E2010" s="32" t="s">
        <v>3647</v>
      </c>
      <c r="F2010">
        <v>250</v>
      </c>
      <c r="G2010" t="s">
        <v>4186</v>
      </c>
      <c r="H2010" t="s">
        <v>4187</v>
      </c>
      <c r="I2010" t="s">
        <v>4193</v>
      </c>
      <c r="K2010" t="s">
        <v>34</v>
      </c>
      <c r="L2010" t="s">
        <v>2719</v>
      </c>
      <c r="M2010" t="s">
        <v>36</v>
      </c>
      <c r="N2010" s="8">
        <v>45631</v>
      </c>
      <c r="O2010" s="8"/>
      <c r="P2010" s="8"/>
      <c r="Q2010" t="s">
        <v>47</v>
      </c>
      <c r="AC2010" t="s">
        <v>41</v>
      </c>
      <c r="AD2010" t="s">
        <v>42</v>
      </c>
    </row>
    <row r="2011" spans="3:30" x14ac:dyDescent="0.25">
      <c r="C2011" s="32" t="s">
        <v>198</v>
      </c>
      <c r="D2011" s="32" t="s">
        <v>232</v>
      </c>
      <c r="E2011" s="32" t="s">
        <v>3647</v>
      </c>
      <c r="F2011">
        <v>250</v>
      </c>
      <c r="G2011" t="s">
        <v>4186</v>
      </c>
      <c r="H2011" t="s">
        <v>4187</v>
      </c>
      <c r="I2011" t="s">
        <v>4194</v>
      </c>
      <c r="K2011" t="s">
        <v>34</v>
      </c>
      <c r="L2011" t="s">
        <v>2719</v>
      </c>
      <c r="M2011" t="s">
        <v>36</v>
      </c>
      <c r="N2011" s="8">
        <v>45631</v>
      </c>
      <c r="O2011" s="8"/>
      <c r="P2011" s="8"/>
      <c r="Q2011" t="s">
        <v>37</v>
      </c>
      <c r="AC2011" t="s">
        <v>41</v>
      </c>
      <c r="AD2011" t="s">
        <v>42</v>
      </c>
    </row>
    <row r="2012" spans="3:30" ht="27.6" x14ac:dyDescent="0.25">
      <c r="C2012" s="46" t="s">
        <v>28</v>
      </c>
      <c r="D2012" s="32" t="s">
        <v>105</v>
      </c>
      <c r="F2012">
        <v>0</v>
      </c>
      <c r="G2012" t="s">
        <v>4195</v>
      </c>
      <c r="H2012" t="s">
        <v>4196</v>
      </c>
      <c r="I2012" t="s">
        <v>4197</v>
      </c>
      <c r="J2012" t="s">
        <v>4198</v>
      </c>
      <c r="K2012" t="s">
        <v>267</v>
      </c>
      <c r="L2012" t="s">
        <v>2719</v>
      </c>
      <c r="M2012" t="s">
        <v>276</v>
      </c>
      <c r="N2012" s="8">
        <v>45800</v>
      </c>
      <c r="O2012" s="8"/>
      <c r="P2012" s="8"/>
      <c r="Q2012" t="s">
        <v>37</v>
      </c>
      <c r="W2012" t="s">
        <v>4199</v>
      </c>
      <c r="AC2012" t="s">
        <v>41</v>
      </c>
      <c r="AD2012" t="s">
        <v>231</v>
      </c>
    </row>
    <row r="2013" spans="3:30" ht="27.6" x14ac:dyDescent="0.25">
      <c r="C2013" s="46" t="s">
        <v>28</v>
      </c>
      <c r="D2013" s="32" t="s">
        <v>105</v>
      </c>
      <c r="F2013">
        <v>0</v>
      </c>
      <c r="G2013" t="s">
        <v>4195</v>
      </c>
      <c r="H2013" t="s">
        <v>4196</v>
      </c>
      <c r="I2013" t="s">
        <v>4200</v>
      </c>
      <c r="J2013" t="s">
        <v>4201</v>
      </c>
      <c r="K2013" t="s">
        <v>267</v>
      </c>
      <c r="L2013" t="s">
        <v>2719</v>
      </c>
      <c r="M2013" t="s">
        <v>276</v>
      </c>
      <c r="N2013" s="8">
        <v>45800</v>
      </c>
      <c r="O2013" s="8"/>
      <c r="P2013" s="8"/>
      <c r="Q2013" t="s">
        <v>37</v>
      </c>
      <c r="W2013" t="s">
        <v>4199</v>
      </c>
      <c r="AC2013" t="s">
        <v>41</v>
      </c>
      <c r="AD2013" t="s">
        <v>231</v>
      </c>
    </row>
    <row r="2014" spans="3:30" ht="27.6" x14ac:dyDescent="0.25">
      <c r="C2014" s="46" t="s">
        <v>28</v>
      </c>
      <c r="D2014" s="32" t="s">
        <v>105</v>
      </c>
      <c r="F2014">
        <v>0</v>
      </c>
      <c r="G2014" t="s">
        <v>4195</v>
      </c>
      <c r="H2014" t="s">
        <v>4196</v>
      </c>
      <c r="I2014" t="s">
        <v>4202</v>
      </c>
      <c r="J2014" t="s">
        <v>4203</v>
      </c>
      <c r="K2014" t="s">
        <v>267</v>
      </c>
      <c r="L2014" t="s">
        <v>2719</v>
      </c>
      <c r="M2014" t="s">
        <v>276</v>
      </c>
      <c r="N2014" s="8">
        <v>45800</v>
      </c>
      <c r="O2014" s="8"/>
      <c r="P2014" s="8"/>
      <c r="Q2014" t="s">
        <v>37</v>
      </c>
      <c r="W2014" t="s">
        <v>4199</v>
      </c>
      <c r="AC2014" t="s">
        <v>41</v>
      </c>
      <c r="AD2014" t="s">
        <v>231</v>
      </c>
    </row>
    <row r="2015" spans="3:30" x14ac:dyDescent="0.25">
      <c r="C2015" s="32" t="s">
        <v>795</v>
      </c>
      <c r="D2015" s="32" t="s">
        <v>105</v>
      </c>
      <c r="F2015">
        <v>0</v>
      </c>
      <c r="G2015" t="s">
        <v>4195</v>
      </c>
      <c r="H2015" t="s">
        <v>4196</v>
      </c>
      <c r="I2015" t="s">
        <v>4204</v>
      </c>
      <c r="J2015" t="s">
        <v>4205</v>
      </c>
      <c r="K2015" t="s">
        <v>267</v>
      </c>
      <c r="L2015" t="s">
        <v>2719</v>
      </c>
      <c r="M2015" t="s">
        <v>276</v>
      </c>
      <c r="N2015" s="8">
        <v>45800</v>
      </c>
      <c r="O2015" s="8"/>
      <c r="P2015" s="8"/>
      <c r="Q2015" t="s">
        <v>37</v>
      </c>
      <c r="W2015" t="s">
        <v>4199</v>
      </c>
      <c r="AC2015" t="s">
        <v>41</v>
      </c>
      <c r="AD2015" t="s">
        <v>231</v>
      </c>
    </row>
    <row r="2016" spans="3:30" ht="27.6" x14ac:dyDescent="0.25">
      <c r="C2016" s="46" t="s">
        <v>28</v>
      </c>
      <c r="D2016" s="32" t="s">
        <v>105</v>
      </c>
      <c r="F2016">
        <v>0</v>
      </c>
      <c r="G2016" t="s">
        <v>4195</v>
      </c>
      <c r="H2016" t="s">
        <v>4196</v>
      </c>
      <c r="I2016" t="s">
        <v>4206</v>
      </c>
      <c r="J2016" t="s">
        <v>4207</v>
      </c>
      <c r="K2016" t="s">
        <v>267</v>
      </c>
      <c r="L2016" t="s">
        <v>2719</v>
      </c>
      <c r="M2016" t="s">
        <v>276</v>
      </c>
      <c r="N2016" s="8">
        <v>45800</v>
      </c>
      <c r="O2016" s="8"/>
      <c r="P2016" s="8"/>
      <c r="Q2016" t="s">
        <v>37</v>
      </c>
      <c r="W2016" t="s">
        <v>4199</v>
      </c>
      <c r="AC2016" t="s">
        <v>41</v>
      </c>
      <c r="AD2016" t="s">
        <v>231</v>
      </c>
    </row>
    <row r="2017" spans="3:30" ht="27.6" x14ac:dyDescent="0.25">
      <c r="C2017" s="46" t="s">
        <v>28</v>
      </c>
      <c r="D2017" s="32" t="s">
        <v>105</v>
      </c>
      <c r="F2017">
        <v>0</v>
      </c>
      <c r="G2017" t="s">
        <v>4195</v>
      </c>
      <c r="H2017" t="s">
        <v>4196</v>
      </c>
      <c r="I2017" t="s">
        <v>4208</v>
      </c>
      <c r="J2017" t="s">
        <v>4209</v>
      </c>
      <c r="K2017" t="s">
        <v>267</v>
      </c>
      <c r="L2017" t="s">
        <v>2719</v>
      </c>
      <c r="M2017" t="s">
        <v>276</v>
      </c>
      <c r="N2017" s="8">
        <v>45800</v>
      </c>
      <c r="O2017" s="8"/>
      <c r="P2017" s="8"/>
      <c r="Q2017" t="s">
        <v>37</v>
      </c>
      <c r="W2017" t="s">
        <v>4199</v>
      </c>
      <c r="AC2017" t="s">
        <v>41</v>
      </c>
      <c r="AD2017" t="s">
        <v>231</v>
      </c>
    </row>
    <row r="2018" spans="3:30" x14ac:dyDescent="0.25">
      <c r="C2018" s="32" t="s">
        <v>104</v>
      </c>
      <c r="D2018" s="32" t="s">
        <v>105</v>
      </c>
      <c r="E2018" s="32" t="s">
        <v>4210</v>
      </c>
      <c r="F2018">
        <v>500</v>
      </c>
      <c r="G2018" t="s">
        <v>4211</v>
      </c>
      <c r="H2018" t="s">
        <v>4212</v>
      </c>
      <c r="I2018" t="s">
        <v>4213</v>
      </c>
      <c r="K2018" t="s">
        <v>34</v>
      </c>
      <c r="L2018" t="s">
        <v>2719</v>
      </c>
      <c r="M2018" t="s">
        <v>36</v>
      </c>
      <c r="N2018" s="8">
        <v>45723</v>
      </c>
      <c r="O2018" s="8"/>
      <c r="P2018" s="8"/>
      <c r="Q2018" t="s">
        <v>37</v>
      </c>
      <c r="X2018" t="s">
        <v>489</v>
      </c>
      <c r="AC2018" t="s">
        <v>41</v>
      </c>
      <c r="AD2018" t="s">
        <v>42</v>
      </c>
    </row>
    <row r="2019" spans="3:30" x14ac:dyDescent="0.25">
      <c r="C2019" s="32" t="s">
        <v>104</v>
      </c>
      <c r="D2019" s="32" t="s">
        <v>105</v>
      </c>
      <c r="E2019" s="32" t="s">
        <v>4210</v>
      </c>
      <c r="F2019">
        <v>-3267.91</v>
      </c>
      <c r="G2019" t="s">
        <v>4211</v>
      </c>
      <c r="H2019" t="s">
        <v>4212</v>
      </c>
      <c r="I2019" t="s">
        <v>4214</v>
      </c>
      <c r="K2019" t="s">
        <v>34</v>
      </c>
      <c r="L2019" t="s">
        <v>2719</v>
      </c>
      <c r="M2019" t="s">
        <v>36</v>
      </c>
      <c r="N2019" s="8">
        <v>45723</v>
      </c>
      <c r="O2019" s="8">
        <v>45835</v>
      </c>
      <c r="P2019" s="8">
        <v>45835</v>
      </c>
      <c r="Q2019" t="s">
        <v>64</v>
      </c>
      <c r="R2019" t="s">
        <v>3827</v>
      </c>
      <c r="U2019" t="s">
        <v>370</v>
      </c>
      <c r="Y2019" t="s">
        <v>241</v>
      </c>
      <c r="Z2019" t="s">
        <v>241</v>
      </c>
      <c r="AC2019" t="s">
        <v>64</v>
      </c>
      <c r="AD2019" t="s">
        <v>42</v>
      </c>
    </row>
    <row r="2020" spans="3:30" x14ac:dyDescent="0.25">
      <c r="C2020" s="32" t="s">
        <v>104</v>
      </c>
      <c r="D2020" s="32" t="s">
        <v>105</v>
      </c>
      <c r="E2020" s="32" t="s">
        <v>4210</v>
      </c>
      <c r="F2020">
        <v>200</v>
      </c>
      <c r="G2020" t="s">
        <v>4211</v>
      </c>
      <c r="H2020" t="s">
        <v>4212</v>
      </c>
      <c r="I2020" t="s">
        <v>4215</v>
      </c>
      <c r="K2020" t="s">
        <v>34</v>
      </c>
      <c r="L2020" t="s">
        <v>2719</v>
      </c>
      <c r="M2020" t="s">
        <v>36</v>
      </c>
      <c r="N2020" s="8">
        <v>45723</v>
      </c>
      <c r="O2020" s="8">
        <v>45835</v>
      </c>
      <c r="P2020" s="8">
        <v>45835</v>
      </c>
      <c r="Q2020" t="s">
        <v>47</v>
      </c>
      <c r="Y2020" t="s">
        <v>241</v>
      </c>
      <c r="Z2020" t="s">
        <v>241</v>
      </c>
      <c r="AC2020" t="s">
        <v>41</v>
      </c>
      <c r="AD2020" t="s">
        <v>42</v>
      </c>
    </row>
    <row r="2021" spans="3:30" x14ac:dyDescent="0.25">
      <c r="C2021" s="32" t="s">
        <v>198</v>
      </c>
      <c r="D2021" s="32" t="s">
        <v>79</v>
      </c>
      <c r="E2021" s="32" t="s">
        <v>4216</v>
      </c>
      <c r="F2021">
        <v>700</v>
      </c>
      <c r="G2021" t="s">
        <v>4217</v>
      </c>
      <c r="H2021" t="s">
        <v>4218</v>
      </c>
      <c r="I2021" t="s">
        <v>4219</v>
      </c>
      <c r="K2021" t="s">
        <v>34</v>
      </c>
      <c r="L2021" t="s">
        <v>2719</v>
      </c>
      <c r="M2021" t="s">
        <v>36</v>
      </c>
      <c r="N2021" s="8">
        <v>45624</v>
      </c>
      <c r="O2021" s="8">
        <v>45828</v>
      </c>
      <c r="P2021" s="8">
        <v>45828</v>
      </c>
      <c r="Q2021" t="s">
        <v>47</v>
      </c>
      <c r="R2021" t="s">
        <v>2305</v>
      </c>
      <c r="U2021" t="s">
        <v>57</v>
      </c>
      <c r="Y2021" t="s">
        <v>57</v>
      </c>
      <c r="Z2021" t="s">
        <v>57</v>
      </c>
      <c r="AC2021" t="s">
        <v>41</v>
      </c>
      <c r="AD2021" t="s">
        <v>42</v>
      </c>
    </row>
    <row r="2022" spans="3:30" x14ac:dyDescent="0.25">
      <c r="C2022" s="32" t="s">
        <v>198</v>
      </c>
      <c r="D2022" s="32" t="s">
        <v>79</v>
      </c>
      <c r="E2022" s="32" t="s">
        <v>4216</v>
      </c>
      <c r="F2022">
        <v>700</v>
      </c>
      <c r="G2022" t="s">
        <v>4217</v>
      </c>
      <c r="H2022" t="s">
        <v>4218</v>
      </c>
      <c r="I2022" t="s">
        <v>4220</v>
      </c>
      <c r="K2022" t="s">
        <v>34</v>
      </c>
      <c r="L2022" t="s">
        <v>2719</v>
      </c>
      <c r="M2022" t="s">
        <v>36</v>
      </c>
      <c r="N2022" s="8">
        <v>45624</v>
      </c>
      <c r="O2022" s="8">
        <v>45828</v>
      </c>
      <c r="P2022" s="8">
        <v>45828</v>
      </c>
      <c r="Q2022" t="s">
        <v>47</v>
      </c>
      <c r="R2022" t="s">
        <v>2305</v>
      </c>
      <c r="U2022" t="s">
        <v>57</v>
      </c>
      <c r="Y2022" t="s">
        <v>57</v>
      </c>
      <c r="Z2022" t="s">
        <v>57</v>
      </c>
      <c r="AC2022" t="s">
        <v>41</v>
      </c>
      <c r="AD2022" t="s">
        <v>42</v>
      </c>
    </row>
    <row r="2023" spans="3:30" x14ac:dyDescent="0.25">
      <c r="C2023" s="32" t="s">
        <v>104</v>
      </c>
      <c r="D2023" s="32" t="s">
        <v>105</v>
      </c>
      <c r="E2023" s="32" t="s">
        <v>4001</v>
      </c>
      <c r="F2023">
        <v>1095</v>
      </c>
      <c r="G2023" t="s">
        <v>4221</v>
      </c>
      <c r="H2023" t="s">
        <v>4222</v>
      </c>
      <c r="I2023" t="s">
        <v>4223</v>
      </c>
      <c r="K2023" t="s">
        <v>724</v>
      </c>
      <c r="L2023" t="s">
        <v>2719</v>
      </c>
      <c r="M2023" t="s">
        <v>36</v>
      </c>
      <c r="N2023" s="8">
        <v>45756</v>
      </c>
      <c r="O2023" s="8">
        <v>45828</v>
      </c>
      <c r="P2023" s="8">
        <v>45828</v>
      </c>
      <c r="Q2023" t="s">
        <v>37</v>
      </c>
      <c r="R2023" t="s">
        <v>1648</v>
      </c>
      <c r="S2023" t="s">
        <v>4224</v>
      </c>
      <c r="T2023" t="s">
        <v>4225</v>
      </c>
      <c r="U2023" t="s">
        <v>87</v>
      </c>
      <c r="W2023" t="s">
        <v>86</v>
      </c>
      <c r="X2023" t="s">
        <v>460</v>
      </c>
      <c r="Y2023" t="s">
        <v>57</v>
      </c>
      <c r="Z2023" t="s">
        <v>57</v>
      </c>
      <c r="AC2023" t="s">
        <v>41</v>
      </c>
      <c r="AD2023" t="s">
        <v>42</v>
      </c>
    </row>
    <row r="2024" spans="3:30" x14ac:dyDescent="0.25">
      <c r="C2024" s="32" t="s">
        <v>43</v>
      </c>
      <c r="D2024" s="32" t="s">
        <v>105</v>
      </c>
      <c r="F2024">
        <v>1095</v>
      </c>
      <c r="G2024" t="s">
        <v>4221</v>
      </c>
      <c r="H2024" t="s">
        <v>4222</v>
      </c>
      <c r="I2024" t="s">
        <v>4226</v>
      </c>
      <c r="K2024" t="s">
        <v>724</v>
      </c>
      <c r="L2024" t="s">
        <v>2719</v>
      </c>
      <c r="M2024" t="s">
        <v>36</v>
      </c>
      <c r="N2024" s="8">
        <v>45756</v>
      </c>
      <c r="O2024" s="8">
        <v>45842</v>
      </c>
      <c r="P2024" s="8">
        <v>45842</v>
      </c>
      <c r="Q2024" t="s">
        <v>127</v>
      </c>
      <c r="R2024" t="s">
        <v>1648</v>
      </c>
      <c r="S2024" t="s">
        <v>4227</v>
      </c>
      <c r="T2024" t="s">
        <v>2067</v>
      </c>
      <c r="U2024" t="s">
        <v>111</v>
      </c>
      <c r="W2024" t="s">
        <v>112</v>
      </c>
      <c r="Y2024" t="s">
        <v>112</v>
      </c>
      <c r="Z2024" t="s">
        <v>112</v>
      </c>
      <c r="AC2024" t="s">
        <v>41</v>
      </c>
      <c r="AD2024" t="s">
        <v>42</v>
      </c>
    </row>
    <row r="2025" spans="3:30" x14ac:dyDescent="0.25">
      <c r="C2025" s="32" t="s">
        <v>28</v>
      </c>
      <c r="D2025" s="32" t="s">
        <v>105</v>
      </c>
      <c r="F2025">
        <v>1095</v>
      </c>
      <c r="G2025" t="s">
        <v>4221</v>
      </c>
      <c r="H2025" t="s">
        <v>4222</v>
      </c>
      <c r="I2025" t="s">
        <v>4228</v>
      </c>
      <c r="K2025" t="s">
        <v>724</v>
      </c>
      <c r="L2025" t="s">
        <v>2719</v>
      </c>
      <c r="M2025" t="s">
        <v>36</v>
      </c>
      <c r="N2025" s="8">
        <v>45756</v>
      </c>
      <c r="O2025" s="8"/>
      <c r="P2025" s="8"/>
      <c r="Q2025" t="s">
        <v>37</v>
      </c>
      <c r="R2025" t="s">
        <v>871</v>
      </c>
      <c r="U2025" t="s">
        <v>1162</v>
      </c>
      <c r="W2025" t="s">
        <v>86</v>
      </c>
      <c r="AC2025" t="s">
        <v>41</v>
      </c>
      <c r="AD2025" t="s">
        <v>42</v>
      </c>
    </row>
    <row r="2026" spans="3:30" x14ac:dyDescent="0.25">
      <c r="C2026" s="32" t="s">
        <v>104</v>
      </c>
      <c r="D2026" s="32" t="s">
        <v>105</v>
      </c>
      <c r="E2026" s="32" t="s">
        <v>4001</v>
      </c>
      <c r="G2026" t="s">
        <v>4229</v>
      </c>
      <c r="H2026" t="s">
        <v>4230</v>
      </c>
      <c r="I2026" t="s">
        <v>4231</v>
      </c>
      <c r="K2026" t="s">
        <v>717</v>
      </c>
      <c r="L2026" t="s">
        <v>2719</v>
      </c>
      <c r="M2026" t="s">
        <v>36</v>
      </c>
      <c r="N2026" s="8">
        <v>45789</v>
      </c>
      <c r="O2026" s="8">
        <v>45821</v>
      </c>
      <c r="P2026" s="8">
        <v>45821</v>
      </c>
      <c r="Q2026" t="s">
        <v>64</v>
      </c>
      <c r="R2026" t="s">
        <v>4232</v>
      </c>
      <c r="S2026" t="s">
        <v>4233</v>
      </c>
      <c r="T2026" t="s">
        <v>4234</v>
      </c>
      <c r="U2026" t="s">
        <v>87</v>
      </c>
      <c r="W2026" t="s">
        <v>4235</v>
      </c>
      <c r="X2026" t="s">
        <v>460</v>
      </c>
      <c r="Y2026" t="s">
        <v>87</v>
      </c>
      <c r="Z2026" t="s">
        <v>87</v>
      </c>
      <c r="AC2026" t="s">
        <v>64</v>
      </c>
      <c r="AD2026" t="s">
        <v>42</v>
      </c>
    </row>
    <row r="2027" spans="3:30" x14ac:dyDescent="0.25">
      <c r="C2027" s="32" t="s">
        <v>104</v>
      </c>
      <c r="D2027" s="32" t="s">
        <v>105</v>
      </c>
      <c r="E2027" s="32" t="s">
        <v>4236</v>
      </c>
      <c r="F2027">
        <v>1317</v>
      </c>
      <c r="G2027" t="s">
        <v>4237</v>
      </c>
      <c r="H2027" t="s">
        <v>4238</v>
      </c>
      <c r="I2027" t="s">
        <v>4239</v>
      </c>
      <c r="K2027" t="s">
        <v>717</v>
      </c>
      <c r="L2027" t="s">
        <v>2719</v>
      </c>
      <c r="M2027" t="s">
        <v>36</v>
      </c>
      <c r="N2027" s="8">
        <v>45548</v>
      </c>
      <c r="O2027" s="8">
        <v>45821</v>
      </c>
      <c r="P2027" s="8">
        <v>45821</v>
      </c>
      <c r="Q2027" t="s">
        <v>127</v>
      </c>
      <c r="R2027" t="s">
        <v>4240</v>
      </c>
      <c r="S2027" t="s">
        <v>4241</v>
      </c>
      <c r="T2027" t="s">
        <v>4242</v>
      </c>
      <c r="U2027" t="s">
        <v>86</v>
      </c>
      <c r="W2027" t="s">
        <v>1049</v>
      </c>
      <c r="X2027" t="s">
        <v>549</v>
      </c>
      <c r="Y2027" t="s">
        <v>87</v>
      </c>
      <c r="Z2027" t="s">
        <v>87</v>
      </c>
      <c r="AC2027" t="s">
        <v>41</v>
      </c>
      <c r="AD2027" t="s">
        <v>42</v>
      </c>
    </row>
    <row r="2028" spans="3:30" x14ac:dyDescent="0.25">
      <c r="C2028" s="32" t="s">
        <v>104</v>
      </c>
      <c r="D2028" s="32" t="s">
        <v>105</v>
      </c>
      <c r="E2028" s="32" t="s">
        <v>4236</v>
      </c>
      <c r="F2028">
        <v>1317</v>
      </c>
      <c r="G2028" t="s">
        <v>4237</v>
      </c>
      <c r="H2028" t="s">
        <v>4238</v>
      </c>
      <c r="I2028" t="s">
        <v>4243</v>
      </c>
      <c r="K2028" t="s">
        <v>717</v>
      </c>
      <c r="L2028" t="s">
        <v>2719</v>
      </c>
      <c r="M2028" t="s">
        <v>36</v>
      </c>
      <c r="N2028" s="8">
        <v>45548</v>
      </c>
      <c r="O2028" s="8">
        <v>45821</v>
      </c>
      <c r="P2028" s="8">
        <v>45821</v>
      </c>
      <c r="Q2028" t="s">
        <v>47</v>
      </c>
      <c r="U2028" t="s">
        <v>86</v>
      </c>
      <c r="X2028" t="s">
        <v>549</v>
      </c>
      <c r="Y2028" t="s">
        <v>87</v>
      </c>
      <c r="Z2028" t="s">
        <v>87</v>
      </c>
      <c r="AC2028" t="s">
        <v>41</v>
      </c>
      <c r="AD2028" t="s">
        <v>42</v>
      </c>
    </row>
    <row r="2029" spans="3:30" x14ac:dyDescent="0.25">
      <c r="C2029" s="32" t="s">
        <v>198</v>
      </c>
      <c r="D2029" s="32" t="s">
        <v>232</v>
      </c>
      <c r="E2029" s="32" t="s">
        <v>4244</v>
      </c>
      <c r="F2029">
        <v>1295</v>
      </c>
      <c r="G2029" t="s">
        <v>4245</v>
      </c>
      <c r="H2029" t="s">
        <v>4246</v>
      </c>
      <c r="I2029" t="s">
        <v>4247</v>
      </c>
      <c r="K2029" t="s">
        <v>34</v>
      </c>
      <c r="L2029" t="s">
        <v>2719</v>
      </c>
      <c r="M2029" t="s">
        <v>36</v>
      </c>
      <c r="N2029" s="8">
        <v>45708</v>
      </c>
      <c r="O2029" s="8">
        <v>45835</v>
      </c>
      <c r="P2029" s="8">
        <v>45835</v>
      </c>
      <c r="Q2029" t="s">
        <v>37</v>
      </c>
      <c r="R2029" t="s">
        <v>1325</v>
      </c>
      <c r="W2029" t="s">
        <v>489</v>
      </c>
      <c r="Y2029" t="s">
        <v>40</v>
      </c>
      <c r="Z2029" t="s">
        <v>40</v>
      </c>
      <c r="AC2029" t="s">
        <v>41</v>
      </c>
      <c r="AD2029" t="s">
        <v>42</v>
      </c>
    </row>
    <row r="2030" spans="3:30" x14ac:dyDescent="0.25">
      <c r="C2030" s="32" t="s">
        <v>28</v>
      </c>
      <c r="D2030" s="32" t="s">
        <v>105</v>
      </c>
      <c r="F2030">
        <v>1559</v>
      </c>
      <c r="G2030" t="s">
        <v>4248</v>
      </c>
      <c r="H2030" t="s">
        <v>4249</v>
      </c>
      <c r="I2030" t="s">
        <v>4250</v>
      </c>
      <c r="K2030" t="s">
        <v>717</v>
      </c>
      <c r="L2030" t="s">
        <v>2719</v>
      </c>
      <c r="M2030" t="s">
        <v>36</v>
      </c>
      <c r="N2030" s="8">
        <v>45798</v>
      </c>
      <c r="O2030" s="8">
        <v>45891</v>
      </c>
      <c r="P2030" s="8">
        <v>45891</v>
      </c>
      <c r="Q2030" t="s">
        <v>47</v>
      </c>
      <c r="R2030" t="s">
        <v>489</v>
      </c>
      <c r="W2030" t="s">
        <v>754</v>
      </c>
      <c r="Y2030" t="s">
        <v>754</v>
      </c>
      <c r="Z2030" t="s">
        <v>754</v>
      </c>
      <c r="AC2030" t="s">
        <v>41</v>
      </c>
      <c r="AD2030" t="s">
        <v>42</v>
      </c>
    </row>
    <row r="2031" spans="3:30" x14ac:dyDescent="0.25">
      <c r="C2031" s="32" t="s">
        <v>43</v>
      </c>
      <c r="D2031" s="32" t="s">
        <v>105</v>
      </c>
      <c r="F2031">
        <v>2200</v>
      </c>
      <c r="G2031" t="s">
        <v>4251</v>
      </c>
      <c r="H2031" t="s">
        <v>4252</v>
      </c>
      <c r="I2031" t="s">
        <v>4253</v>
      </c>
      <c r="K2031" t="s">
        <v>724</v>
      </c>
      <c r="L2031" t="s">
        <v>2719</v>
      </c>
      <c r="M2031" t="s">
        <v>36</v>
      </c>
      <c r="N2031" s="8">
        <v>45740</v>
      </c>
      <c r="O2031" s="8">
        <v>45849</v>
      </c>
      <c r="P2031" s="8">
        <v>45835</v>
      </c>
      <c r="Q2031" t="s">
        <v>127</v>
      </c>
      <c r="R2031" t="s">
        <v>1401</v>
      </c>
      <c r="S2031" t="s">
        <v>4254</v>
      </c>
      <c r="U2031" t="s">
        <v>112</v>
      </c>
      <c r="W2031" t="s">
        <v>111</v>
      </c>
      <c r="Y2031" t="s">
        <v>111</v>
      </c>
      <c r="Z2031" t="s">
        <v>111</v>
      </c>
      <c r="AA2031" t="s">
        <v>255</v>
      </c>
      <c r="AC2031" t="s">
        <v>41</v>
      </c>
      <c r="AD2031" t="s">
        <v>42</v>
      </c>
    </row>
    <row r="2032" spans="3:30" x14ac:dyDescent="0.25">
      <c r="C2032" s="32" t="s">
        <v>198</v>
      </c>
      <c r="D2032" s="32" t="s">
        <v>105</v>
      </c>
      <c r="F2032">
        <v>-763.73</v>
      </c>
      <c r="G2032" t="s">
        <v>4251</v>
      </c>
      <c r="H2032" t="s">
        <v>4252</v>
      </c>
      <c r="I2032" t="s">
        <v>4255</v>
      </c>
      <c r="K2032" t="s">
        <v>724</v>
      </c>
      <c r="L2032" t="s">
        <v>2719</v>
      </c>
      <c r="M2032" t="s">
        <v>36</v>
      </c>
      <c r="N2032" s="8">
        <v>45740</v>
      </c>
      <c r="O2032" s="8"/>
      <c r="P2032" s="8"/>
      <c r="Q2032" t="s">
        <v>64</v>
      </c>
      <c r="AC2032" t="s">
        <v>64</v>
      </c>
      <c r="AD2032" t="s">
        <v>42</v>
      </c>
    </row>
    <row r="2033" spans="3:30" x14ac:dyDescent="0.25">
      <c r="C2033" s="32" t="s">
        <v>104</v>
      </c>
      <c r="D2033" s="32" t="s">
        <v>105</v>
      </c>
      <c r="F2033">
        <v>1295</v>
      </c>
      <c r="G2033" t="s">
        <v>4256</v>
      </c>
      <c r="H2033" t="s">
        <v>4257</v>
      </c>
      <c r="I2033" t="s">
        <v>4258</v>
      </c>
      <c r="K2033" t="s">
        <v>724</v>
      </c>
      <c r="L2033" t="s">
        <v>2719</v>
      </c>
      <c r="M2033" t="s">
        <v>36</v>
      </c>
      <c r="N2033" s="8">
        <v>45776</v>
      </c>
      <c r="O2033" s="8">
        <v>45835</v>
      </c>
      <c r="P2033" s="8">
        <v>45835</v>
      </c>
      <c r="Q2033" t="s">
        <v>37</v>
      </c>
      <c r="R2033" t="s">
        <v>1658</v>
      </c>
      <c r="S2033" t="s">
        <v>4259</v>
      </c>
      <c r="T2033" t="s">
        <v>4260</v>
      </c>
      <c r="U2033" t="s">
        <v>57</v>
      </c>
      <c r="W2033" t="s">
        <v>111</v>
      </c>
      <c r="X2033" t="s">
        <v>489</v>
      </c>
      <c r="Y2033" t="s">
        <v>111</v>
      </c>
      <c r="Z2033" t="s">
        <v>111</v>
      </c>
      <c r="AC2033" t="s">
        <v>41</v>
      </c>
      <c r="AD2033" t="s">
        <v>42</v>
      </c>
    </row>
    <row r="2034" spans="3:30" x14ac:dyDescent="0.25">
      <c r="C2034" s="32" t="s">
        <v>198</v>
      </c>
      <c r="D2034" s="32" t="s">
        <v>44</v>
      </c>
      <c r="E2034" s="32" t="s">
        <v>4210</v>
      </c>
      <c r="F2034">
        <v>-427.31999999999988</v>
      </c>
      <c r="G2034" t="s">
        <v>4261</v>
      </c>
      <c r="H2034" t="s">
        <v>4262</v>
      </c>
      <c r="I2034" t="s">
        <v>4263</v>
      </c>
      <c r="K2034" t="s">
        <v>34</v>
      </c>
      <c r="L2034" t="s">
        <v>2719</v>
      </c>
      <c r="M2034" t="s">
        <v>36</v>
      </c>
      <c r="N2034" s="8">
        <v>45631</v>
      </c>
      <c r="O2034" s="8">
        <v>45805</v>
      </c>
      <c r="P2034" s="8">
        <v>45805</v>
      </c>
      <c r="Q2034" t="s">
        <v>64</v>
      </c>
      <c r="R2034" t="s">
        <v>4264</v>
      </c>
      <c r="U2034" t="s">
        <v>241</v>
      </c>
      <c r="Y2034" t="s">
        <v>241</v>
      </c>
      <c r="Z2034" t="s">
        <v>241</v>
      </c>
      <c r="AC2034" t="s">
        <v>64</v>
      </c>
      <c r="AD2034" t="s">
        <v>42</v>
      </c>
    </row>
    <row r="2035" spans="3:30" x14ac:dyDescent="0.25">
      <c r="C2035" s="32" t="s">
        <v>198</v>
      </c>
      <c r="D2035" s="32" t="s">
        <v>44</v>
      </c>
      <c r="E2035" s="32" t="s">
        <v>4210</v>
      </c>
      <c r="F2035">
        <v>165</v>
      </c>
      <c r="G2035" t="s">
        <v>4261</v>
      </c>
      <c r="H2035" t="s">
        <v>4262</v>
      </c>
      <c r="I2035" t="s">
        <v>4265</v>
      </c>
      <c r="K2035" t="s">
        <v>34</v>
      </c>
      <c r="L2035" t="s">
        <v>2719</v>
      </c>
      <c r="M2035" t="s">
        <v>36</v>
      </c>
      <c r="N2035" s="8">
        <v>45631</v>
      </c>
      <c r="O2035" s="8"/>
      <c r="P2035" s="8"/>
      <c r="Q2035" t="s">
        <v>47</v>
      </c>
      <c r="AC2035" t="s">
        <v>41</v>
      </c>
      <c r="AD2035" t="s">
        <v>42</v>
      </c>
    </row>
    <row r="2036" spans="3:30" x14ac:dyDescent="0.25">
      <c r="C2036" s="32" t="s">
        <v>198</v>
      </c>
      <c r="D2036" s="32" t="s">
        <v>44</v>
      </c>
      <c r="E2036" s="32" t="s">
        <v>4210</v>
      </c>
      <c r="F2036">
        <v>165</v>
      </c>
      <c r="G2036" t="s">
        <v>4261</v>
      </c>
      <c r="H2036" t="s">
        <v>4262</v>
      </c>
      <c r="I2036" t="s">
        <v>4266</v>
      </c>
      <c r="K2036" t="s">
        <v>34</v>
      </c>
      <c r="L2036" t="s">
        <v>2719</v>
      </c>
      <c r="M2036" t="s">
        <v>36</v>
      </c>
      <c r="N2036" s="8">
        <v>45631</v>
      </c>
      <c r="O2036" s="8"/>
      <c r="P2036" s="8"/>
      <c r="Q2036" t="s">
        <v>37</v>
      </c>
      <c r="AC2036" t="s">
        <v>41</v>
      </c>
      <c r="AD2036" t="s">
        <v>42</v>
      </c>
    </row>
    <row r="2037" spans="3:30" x14ac:dyDescent="0.25">
      <c r="C2037" s="32" t="s">
        <v>43</v>
      </c>
      <c r="D2037" s="32" t="s">
        <v>543</v>
      </c>
      <c r="F2037">
        <v>1160</v>
      </c>
      <c r="G2037" t="s">
        <v>4267</v>
      </c>
      <c r="H2037" t="s">
        <v>4268</v>
      </c>
      <c r="I2037" t="s">
        <v>4269</v>
      </c>
      <c r="K2037" t="s">
        <v>724</v>
      </c>
      <c r="L2037" t="s">
        <v>2719</v>
      </c>
      <c r="M2037" t="s">
        <v>36</v>
      </c>
      <c r="N2037" s="8">
        <v>45750</v>
      </c>
      <c r="O2037" s="8">
        <v>45849</v>
      </c>
      <c r="P2037" s="8">
        <v>45849</v>
      </c>
      <c r="Q2037" t="s">
        <v>37</v>
      </c>
      <c r="R2037" t="s">
        <v>1648</v>
      </c>
      <c r="S2037" t="s">
        <v>4270</v>
      </c>
      <c r="T2037" t="s">
        <v>4271</v>
      </c>
      <c r="U2037" t="s">
        <v>111</v>
      </c>
      <c r="W2037" t="s">
        <v>86</v>
      </c>
      <c r="X2037" t="s">
        <v>1004</v>
      </c>
      <c r="Y2037" t="s">
        <v>255</v>
      </c>
      <c r="Z2037" t="s">
        <v>255</v>
      </c>
      <c r="AC2037" t="s">
        <v>41</v>
      </c>
      <c r="AD2037" t="s">
        <v>42</v>
      </c>
    </row>
    <row r="2038" spans="3:30" x14ac:dyDescent="0.25">
      <c r="C2038" s="32" t="s">
        <v>198</v>
      </c>
      <c r="D2038" s="32" t="s">
        <v>232</v>
      </c>
      <c r="E2038" s="32" t="s">
        <v>4272</v>
      </c>
      <c r="F2038">
        <v>3111</v>
      </c>
      <c r="G2038" t="s">
        <v>4273</v>
      </c>
      <c r="H2038" t="s">
        <v>4274</v>
      </c>
      <c r="I2038" t="s">
        <v>4275</v>
      </c>
      <c r="K2038" t="s">
        <v>717</v>
      </c>
      <c r="L2038" t="s">
        <v>2719</v>
      </c>
      <c r="M2038" t="s">
        <v>36</v>
      </c>
      <c r="N2038" s="8">
        <v>45723</v>
      </c>
      <c r="O2038" s="8">
        <v>45824</v>
      </c>
      <c r="P2038" s="8">
        <v>45824</v>
      </c>
      <c r="Q2038" t="s">
        <v>37</v>
      </c>
      <c r="Y2038" t="s">
        <v>989</v>
      </c>
      <c r="Z2038" t="s">
        <v>989</v>
      </c>
      <c r="AC2038" t="s">
        <v>41</v>
      </c>
      <c r="AD2038" t="s">
        <v>42</v>
      </c>
    </row>
    <row r="2039" spans="3:30" x14ac:dyDescent="0.25">
      <c r="C2039" s="32" t="s">
        <v>198</v>
      </c>
      <c r="D2039" s="32" t="s">
        <v>232</v>
      </c>
      <c r="E2039" s="32" t="s">
        <v>4272</v>
      </c>
      <c r="F2039">
        <v>-3051.47</v>
      </c>
      <c r="G2039" t="s">
        <v>4273</v>
      </c>
      <c r="H2039" t="s">
        <v>4274</v>
      </c>
      <c r="I2039" t="s">
        <v>4276</v>
      </c>
      <c r="K2039" t="s">
        <v>717</v>
      </c>
      <c r="L2039" t="s">
        <v>2719</v>
      </c>
      <c r="M2039" t="s">
        <v>36</v>
      </c>
      <c r="N2039" s="8">
        <v>45723</v>
      </c>
      <c r="O2039" s="8">
        <v>45835</v>
      </c>
      <c r="P2039" s="8">
        <v>45835</v>
      </c>
      <c r="Q2039" t="s">
        <v>64</v>
      </c>
      <c r="R2039" t="s">
        <v>4277</v>
      </c>
      <c r="S2039" t="s">
        <v>4278</v>
      </c>
      <c r="T2039" t="s">
        <v>4279</v>
      </c>
      <c r="W2039" t="s">
        <v>4280</v>
      </c>
      <c r="Y2039" t="s">
        <v>111</v>
      </c>
      <c r="Z2039" t="s">
        <v>111</v>
      </c>
      <c r="AC2039" t="s">
        <v>64</v>
      </c>
      <c r="AD2039" t="s">
        <v>42</v>
      </c>
    </row>
    <row r="2040" spans="3:30" x14ac:dyDescent="0.25">
      <c r="C2040" s="32" t="s">
        <v>28</v>
      </c>
      <c r="D2040" s="32" t="s">
        <v>1169</v>
      </c>
      <c r="E2040" s="32" t="s">
        <v>4281</v>
      </c>
      <c r="F2040">
        <v>895</v>
      </c>
      <c r="G2040" t="s">
        <v>4282</v>
      </c>
      <c r="H2040" t="s">
        <v>4283</v>
      </c>
      <c r="I2040" t="s">
        <v>4284</v>
      </c>
      <c r="K2040" t="s">
        <v>724</v>
      </c>
      <c r="L2040" t="s">
        <v>2719</v>
      </c>
      <c r="M2040" t="s">
        <v>36</v>
      </c>
      <c r="N2040" s="8">
        <v>45706</v>
      </c>
      <c r="O2040" s="8">
        <v>45835</v>
      </c>
      <c r="P2040" s="8">
        <v>45793</v>
      </c>
      <c r="Q2040" t="s">
        <v>47</v>
      </c>
      <c r="R2040" t="s">
        <v>1658</v>
      </c>
      <c r="U2040" t="s">
        <v>39</v>
      </c>
      <c r="W2040" t="s">
        <v>111</v>
      </c>
      <c r="Y2040" t="s">
        <v>460</v>
      </c>
      <c r="Z2040" t="s">
        <v>460</v>
      </c>
      <c r="AA2040" t="s">
        <v>111</v>
      </c>
      <c r="AC2040" t="s">
        <v>41</v>
      </c>
      <c r="AD2040" t="s">
        <v>42</v>
      </c>
    </row>
    <row r="2041" spans="3:30" x14ac:dyDescent="0.25">
      <c r="C2041" s="32" t="s">
        <v>104</v>
      </c>
      <c r="D2041" s="32" t="s">
        <v>105</v>
      </c>
      <c r="E2041" s="32" t="s">
        <v>4285</v>
      </c>
      <c r="F2041">
        <v>2095</v>
      </c>
      <c r="G2041" t="s">
        <v>4286</v>
      </c>
      <c r="H2041" t="s">
        <v>4287</v>
      </c>
      <c r="I2041" t="s">
        <v>4288</v>
      </c>
      <c r="K2041" t="s">
        <v>724</v>
      </c>
      <c r="L2041" t="s">
        <v>2719</v>
      </c>
      <c r="M2041" t="s">
        <v>36</v>
      </c>
      <c r="N2041" s="8">
        <v>45775</v>
      </c>
      <c r="O2041" s="8">
        <v>45863</v>
      </c>
      <c r="P2041" s="8">
        <v>45863</v>
      </c>
      <c r="Q2041" t="s">
        <v>37</v>
      </c>
      <c r="R2041" t="s">
        <v>217</v>
      </c>
      <c r="S2041" t="s">
        <v>4289</v>
      </c>
      <c r="T2041" t="s">
        <v>4290</v>
      </c>
      <c r="U2041" t="s">
        <v>476</v>
      </c>
      <c r="W2041" t="s">
        <v>475</v>
      </c>
      <c r="X2041" t="s">
        <v>39</v>
      </c>
      <c r="Y2041" t="s">
        <v>475</v>
      </c>
      <c r="Z2041" t="s">
        <v>475</v>
      </c>
      <c r="AC2041" t="s">
        <v>41</v>
      </c>
      <c r="AD2041" t="s">
        <v>42</v>
      </c>
    </row>
    <row r="2042" spans="3:30" x14ac:dyDescent="0.25">
      <c r="C2042" s="32" t="s">
        <v>71</v>
      </c>
      <c r="D2042" s="32" t="s">
        <v>232</v>
      </c>
      <c r="E2042" s="32" t="s">
        <v>4291</v>
      </c>
      <c r="F2042">
        <v>1495</v>
      </c>
      <c r="G2042" t="s">
        <v>4292</v>
      </c>
      <c r="H2042" t="s">
        <v>4293</v>
      </c>
      <c r="I2042" t="s">
        <v>4294</v>
      </c>
      <c r="K2042" t="s">
        <v>717</v>
      </c>
      <c r="L2042" t="s">
        <v>2719</v>
      </c>
      <c r="M2042" t="s">
        <v>36</v>
      </c>
      <c r="N2042" s="8">
        <v>45560</v>
      </c>
      <c r="O2042" s="8"/>
      <c r="P2042" s="8"/>
      <c r="Q2042" t="s">
        <v>37</v>
      </c>
      <c r="R2042" t="s">
        <v>4295</v>
      </c>
      <c r="AC2042" t="s">
        <v>41</v>
      </c>
      <c r="AD2042" t="s">
        <v>42</v>
      </c>
    </row>
    <row r="2043" spans="3:30" x14ac:dyDescent="0.25">
      <c r="C2043" s="32" t="s">
        <v>71</v>
      </c>
      <c r="D2043" s="32" t="s">
        <v>232</v>
      </c>
      <c r="E2043" s="32" t="s">
        <v>4291</v>
      </c>
      <c r="F2043">
        <v>-1065.8599999999999</v>
      </c>
      <c r="G2043" t="s">
        <v>4292</v>
      </c>
      <c r="H2043" t="s">
        <v>4293</v>
      </c>
      <c r="I2043" t="s">
        <v>4296</v>
      </c>
      <c r="K2043" t="s">
        <v>717</v>
      </c>
      <c r="L2043" t="s">
        <v>2719</v>
      </c>
      <c r="M2043" t="s">
        <v>36</v>
      </c>
      <c r="N2043" s="8">
        <v>45560</v>
      </c>
      <c r="O2043" s="8"/>
      <c r="P2043" s="8"/>
      <c r="Q2043" t="s">
        <v>64</v>
      </c>
      <c r="R2043" t="s">
        <v>4297</v>
      </c>
      <c r="S2043" t="s">
        <v>4298</v>
      </c>
      <c r="T2043" t="s">
        <v>4299</v>
      </c>
      <c r="W2043" t="s">
        <v>4300</v>
      </c>
      <c r="AC2043" t="s">
        <v>64</v>
      </c>
      <c r="AD2043" t="s">
        <v>42</v>
      </c>
    </row>
    <row r="2044" spans="3:30" x14ac:dyDescent="0.25">
      <c r="C2044" s="32" t="s">
        <v>71</v>
      </c>
      <c r="D2044" s="32" t="s">
        <v>232</v>
      </c>
      <c r="E2044" s="32" t="s">
        <v>4291</v>
      </c>
      <c r="F2044">
        <v>57.890000000000327</v>
      </c>
      <c r="G2044" t="s">
        <v>4292</v>
      </c>
      <c r="H2044" t="s">
        <v>4293</v>
      </c>
      <c r="I2044" t="s">
        <v>4301</v>
      </c>
      <c r="K2044" t="s">
        <v>717</v>
      </c>
      <c r="L2044" t="s">
        <v>2719</v>
      </c>
      <c r="M2044" t="s">
        <v>36</v>
      </c>
      <c r="N2044" s="8">
        <v>45560</v>
      </c>
      <c r="O2044" s="8"/>
      <c r="P2044" s="8"/>
      <c r="Q2044" t="s">
        <v>64</v>
      </c>
      <c r="R2044" t="s">
        <v>4302</v>
      </c>
      <c r="W2044" t="s">
        <v>4300</v>
      </c>
      <c r="AC2044" t="s">
        <v>64</v>
      </c>
      <c r="AD2044" t="s">
        <v>42</v>
      </c>
    </row>
    <row r="2045" spans="3:30" x14ac:dyDescent="0.25">
      <c r="C2045" s="32" t="s">
        <v>104</v>
      </c>
      <c r="D2045" s="32" t="s">
        <v>105</v>
      </c>
      <c r="E2045" s="32" t="s">
        <v>3585</v>
      </c>
      <c r="F2045">
        <v>895</v>
      </c>
      <c r="G2045" t="s">
        <v>4303</v>
      </c>
      <c r="H2045" t="s">
        <v>4304</v>
      </c>
      <c r="I2045" t="s">
        <v>4305</v>
      </c>
      <c r="K2045" t="s">
        <v>724</v>
      </c>
      <c r="L2045" t="s">
        <v>2719</v>
      </c>
      <c r="M2045" t="s">
        <v>36</v>
      </c>
      <c r="N2045" s="8">
        <v>45756</v>
      </c>
      <c r="O2045" s="8">
        <v>45821</v>
      </c>
      <c r="P2045" s="8">
        <v>45821</v>
      </c>
      <c r="Q2045" t="s">
        <v>37</v>
      </c>
      <c r="R2045" t="s">
        <v>1648</v>
      </c>
      <c r="S2045" t="s">
        <v>4306</v>
      </c>
      <c r="T2045" t="s">
        <v>4307</v>
      </c>
      <c r="U2045" t="s">
        <v>86</v>
      </c>
      <c r="W2045" t="s">
        <v>86</v>
      </c>
      <c r="X2045" t="s">
        <v>460</v>
      </c>
      <c r="Y2045" t="s">
        <v>87</v>
      </c>
      <c r="Z2045" t="s">
        <v>87</v>
      </c>
      <c r="AC2045" t="s">
        <v>41</v>
      </c>
      <c r="AD2045" t="s">
        <v>42</v>
      </c>
    </row>
    <row r="2046" spans="3:30" x14ac:dyDescent="0.25">
      <c r="C2046" s="32" t="s">
        <v>198</v>
      </c>
      <c r="D2046" s="32" t="s">
        <v>79</v>
      </c>
      <c r="E2046" s="32" t="s">
        <v>4308</v>
      </c>
      <c r="F2046">
        <v>200</v>
      </c>
      <c r="G2046" t="s">
        <v>4309</v>
      </c>
      <c r="H2046" t="s">
        <v>4310</v>
      </c>
      <c r="I2046" t="s">
        <v>4311</v>
      </c>
      <c r="K2046" t="s">
        <v>34</v>
      </c>
      <c r="L2046" t="s">
        <v>2719</v>
      </c>
      <c r="M2046" t="s">
        <v>36</v>
      </c>
      <c r="N2046" s="8">
        <v>45559</v>
      </c>
      <c r="O2046" s="8"/>
      <c r="P2046" s="8"/>
      <c r="Q2046" t="s">
        <v>47</v>
      </c>
      <c r="AC2046" t="s">
        <v>41</v>
      </c>
      <c r="AD2046" t="s">
        <v>42</v>
      </c>
    </row>
    <row r="2047" spans="3:30" x14ac:dyDescent="0.25">
      <c r="C2047" s="32" t="s">
        <v>198</v>
      </c>
      <c r="D2047" s="32" t="s">
        <v>79</v>
      </c>
      <c r="E2047" s="32" t="s">
        <v>4308</v>
      </c>
      <c r="F2047">
        <v>-1710.58</v>
      </c>
      <c r="G2047" t="s">
        <v>4309</v>
      </c>
      <c r="H2047" t="s">
        <v>4310</v>
      </c>
      <c r="I2047" t="s">
        <v>4312</v>
      </c>
      <c r="K2047" t="s">
        <v>34</v>
      </c>
      <c r="L2047" t="s">
        <v>2719</v>
      </c>
      <c r="M2047" t="s">
        <v>36</v>
      </c>
      <c r="N2047" s="8">
        <v>45559</v>
      </c>
      <c r="O2047" s="8"/>
      <c r="P2047" s="8"/>
      <c r="Q2047" t="s">
        <v>64</v>
      </c>
      <c r="U2047" t="s">
        <v>217</v>
      </c>
      <c r="W2047" t="s">
        <v>4313</v>
      </c>
      <c r="AC2047" t="s">
        <v>64</v>
      </c>
      <c r="AD2047" t="s">
        <v>42</v>
      </c>
    </row>
    <row r="2048" spans="3:30" x14ac:dyDescent="0.25">
      <c r="C2048" s="32" t="s">
        <v>43</v>
      </c>
      <c r="D2048" s="32" t="s">
        <v>105</v>
      </c>
      <c r="F2048">
        <v>4095</v>
      </c>
      <c r="G2048" t="s">
        <v>4314</v>
      </c>
      <c r="H2048" t="s">
        <v>4315</v>
      </c>
      <c r="I2048" t="s">
        <v>4316</v>
      </c>
      <c r="K2048" t="s">
        <v>724</v>
      </c>
      <c r="L2048" t="s">
        <v>2719</v>
      </c>
      <c r="M2048" t="s">
        <v>36</v>
      </c>
      <c r="N2048" s="8">
        <v>45786</v>
      </c>
      <c r="O2048" s="8"/>
      <c r="P2048" s="8"/>
      <c r="Q2048" t="s">
        <v>37</v>
      </c>
      <c r="R2048" t="s">
        <v>341</v>
      </c>
      <c r="S2048" t="s">
        <v>4317</v>
      </c>
      <c r="T2048" t="s">
        <v>4318</v>
      </c>
      <c r="W2048" t="s">
        <v>87</v>
      </c>
      <c r="AC2048" t="s">
        <v>41</v>
      </c>
      <c r="AD2048" t="s">
        <v>42</v>
      </c>
    </row>
    <row r="2049" spans="3:30" x14ac:dyDescent="0.25">
      <c r="C2049" s="32" t="s">
        <v>198</v>
      </c>
      <c r="D2049" s="32" t="s">
        <v>105</v>
      </c>
      <c r="F2049">
        <v>855</v>
      </c>
      <c r="G2049" t="s">
        <v>4319</v>
      </c>
      <c r="H2049" t="s">
        <v>4320</v>
      </c>
      <c r="I2049" t="s">
        <v>4321</v>
      </c>
      <c r="K2049" t="s">
        <v>717</v>
      </c>
      <c r="L2049" t="s">
        <v>2719</v>
      </c>
      <c r="M2049" t="s">
        <v>36</v>
      </c>
      <c r="N2049" s="8">
        <v>45779</v>
      </c>
      <c r="O2049" s="8">
        <v>45863</v>
      </c>
      <c r="P2049" s="8">
        <v>45863</v>
      </c>
      <c r="Q2049" t="s">
        <v>37</v>
      </c>
      <c r="U2049" t="s">
        <v>476</v>
      </c>
      <c r="Y2049" t="s">
        <v>475</v>
      </c>
      <c r="Z2049" t="s">
        <v>475</v>
      </c>
      <c r="AC2049" t="s">
        <v>41</v>
      </c>
      <c r="AD2049" t="s">
        <v>42</v>
      </c>
    </row>
    <row r="2050" spans="3:30" x14ac:dyDescent="0.25">
      <c r="C2050" s="32" t="s">
        <v>198</v>
      </c>
      <c r="D2050" s="32" t="s">
        <v>105</v>
      </c>
      <c r="F2050">
        <v>855</v>
      </c>
      <c r="G2050" t="s">
        <v>4319</v>
      </c>
      <c r="H2050" t="s">
        <v>4320</v>
      </c>
      <c r="I2050" t="s">
        <v>4322</v>
      </c>
      <c r="K2050" t="s">
        <v>717</v>
      </c>
      <c r="L2050" t="s">
        <v>2719</v>
      </c>
      <c r="M2050" t="s">
        <v>36</v>
      </c>
      <c r="N2050" s="8">
        <v>45779</v>
      </c>
      <c r="O2050" s="8">
        <v>45863</v>
      </c>
      <c r="P2050" s="8">
        <v>45863</v>
      </c>
      <c r="Q2050" t="s">
        <v>47</v>
      </c>
      <c r="R2050" t="s">
        <v>492</v>
      </c>
      <c r="U2050" t="s">
        <v>476</v>
      </c>
      <c r="W2050" t="s">
        <v>477</v>
      </c>
      <c r="Y2050" t="s">
        <v>475</v>
      </c>
      <c r="Z2050" t="s">
        <v>475</v>
      </c>
      <c r="AC2050" t="s">
        <v>41</v>
      </c>
      <c r="AD2050" t="s">
        <v>42</v>
      </c>
    </row>
    <row r="2051" spans="3:30" x14ac:dyDescent="0.25">
      <c r="C2051" s="32" t="s">
        <v>198</v>
      </c>
      <c r="D2051" s="32" t="s">
        <v>105</v>
      </c>
      <c r="F2051">
        <v>1100</v>
      </c>
      <c r="G2051" t="s">
        <v>4319</v>
      </c>
      <c r="H2051" t="s">
        <v>4320</v>
      </c>
      <c r="I2051" t="s">
        <v>4323</v>
      </c>
      <c r="K2051" t="s">
        <v>717</v>
      </c>
      <c r="L2051" t="s">
        <v>2719</v>
      </c>
      <c r="M2051" t="s">
        <v>36</v>
      </c>
      <c r="N2051" s="8">
        <v>45779</v>
      </c>
      <c r="O2051" s="8"/>
      <c r="P2051" s="8"/>
      <c r="Q2051" t="s">
        <v>37</v>
      </c>
      <c r="R2051" t="s">
        <v>492</v>
      </c>
      <c r="W2051" t="s">
        <v>111</v>
      </c>
      <c r="AC2051" t="s">
        <v>41</v>
      </c>
      <c r="AD2051" t="s">
        <v>42</v>
      </c>
    </row>
    <row r="2052" spans="3:30" x14ac:dyDescent="0.25">
      <c r="C2052" s="32" t="s">
        <v>198</v>
      </c>
      <c r="D2052" s="32" t="s">
        <v>105</v>
      </c>
      <c r="F2052">
        <v>299.5</v>
      </c>
      <c r="G2052" t="s">
        <v>4319</v>
      </c>
      <c r="H2052" t="s">
        <v>4320</v>
      </c>
      <c r="I2052" t="s">
        <v>4324</v>
      </c>
      <c r="K2052" t="s">
        <v>717</v>
      </c>
      <c r="L2052" t="s">
        <v>2719</v>
      </c>
      <c r="M2052" t="s">
        <v>36</v>
      </c>
      <c r="N2052" s="8">
        <v>45779</v>
      </c>
      <c r="O2052" s="8"/>
      <c r="P2052" s="8"/>
      <c r="Q2052" t="s">
        <v>37</v>
      </c>
      <c r="R2052" t="s">
        <v>59</v>
      </c>
      <c r="AC2052" t="s">
        <v>41</v>
      </c>
      <c r="AD2052" t="s">
        <v>42</v>
      </c>
    </row>
    <row r="2053" spans="3:30" x14ac:dyDescent="0.25">
      <c r="C2053" s="32" t="s">
        <v>198</v>
      </c>
      <c r="D2053" s="32" t="s">
        <v>105</v>
      </c>
      <c r="F2053">
        <v>299.5</v>
      </c>
      <c r="G2053" t="s">
        <v>4319</v>
      </c>
      <c r="H2053" t="s">
        <v>4320</v>
      </c>
      <c r="I2053" t="s">
        <v>4325</v>
      </c>
      <c r="K2053" t="s">
        <v>717</v>
      </c>
      <c r="L2053" t="s">
        <v>2719</v>
      </c>
      <c r="M2053" t="s">
        <v>36</v>
      </c>
      <c r="N2053" s="8">
        <v>45779</v>
      </c>
      <c r="O2053" s="8"/>
      <c r="P2053" s="8"/>
      <c r="Q2053" t="s">
        <v>37</v>
      </c>
      <c r="R2053" t="s">
        <v>59</v>
      </c>
      <c r="AC2053" t="s">
        <v>41</v>
      </c>
      <c r="AD2053" t="s">
        <v>42</v>
      </c>
    </row>
    <row r="2054" spans="3:30" x14ac:dyDescent="0.25">
      <c r="C2054" s="32" t="s">
        <v>198</v>
      </c>
      <c r="D2054" s="32" t="s">
        <v>105</v>
      </c>
      <c r="F2054">
        <v>1100</v>
      </c>
      <c r="G2054" t="s">
        <v>4319</v>
      </c>
      <c r="H2054" t="s">
        <v>4320</v>
      </c>
      <c r="I2054" t="s">
        <v>4326</v>
      </c>
      <c r="K2054" t="s">
        <v>717</v>
      </c>
      <c r="L2054" t="s">
        <v>2719</v>
      </c>
      <c r="M2054" t="s">
        <v>36</v>
      </c>
      <c r="N2054" s="8">
        <v>45779</v>
      </c>
      <c r="O2054" s="8">
        <v>45835</v>
      </c>
      <c r="P2054" s="8">
        <v>45835</v>
      </c>
      <c r="Q2054" t="s">
        <v>37</v>
      </c>
      <c r="R2054" t="s">
        <v>492</v>
      </c>
      <c r="S2054" t="s">
        <v>4327</v>
      </c>
      <c r="U2054" t="s">
        <v>57</v>
      </c>
      <c r="W2054" t="s">
        <v>111</v>
      </c>
      <c r="Y2054" t="s">
        <v>111</v>
      </c>
      <c r="Z2054" t="s">
        <v>111</v>
      </c>
      <c r="AC2054" t="s">
        <v>41</v>
      </c>
      <c r="AD2054" t="s">
        <v>42</v>
      </c>
    </row>
    <row r="2055" spans="3:30" x14ac:dyDescent="0.25">
      <c r="C2055" s="32" t="s">
        <v>198</v>
      </c>
      <c r="D2055" s="32" t="s">
        <v>105</v>
      </c>
      <c r="F2055">
        <v>1250</v>
      </c>
      <c r="G2055" t="s">
        <v>4319</v>
      </c>
      <c r="H2055" t="s">
        <v>4320</v>
      </c>
      <c r="I2055" t="s">
        <v>4328</v>
      </c>
      <c r="K2055" t="s">
        <v>717</v>
      </c>
      <c r="L2055" t="s">
        <v>2719</v>
      </c>
      <c r="M2055" t="s">
        <v>36</v>
      </c>
      <c r="N2055" s="8">
        <v>45779</v>
      </c>
      <c r="O2055" s="8">
        <v>45863</v>
      </c>
      <c r="P2055" s="8">
        <v>45863</v>
      </c>
      <c r="Q2055" t="s">
        <v>47</v>
      </c>
      <c r="R2055" t="s">
        <v>492</v>
      </c>
      <c r="U2055" t="s">
        <v>476</v>
      </c>
      <c r="W2055" t="s">
        <v>477</v>
      </c>
      <c r="Y2055" t="s">
        <v>475</v>
      </c>
      <c r="Z2055" t="s">
        <v>475</v>
      </c>
      <c r="AC2055" t="s">
        <v>41</v>
      </c>
      <c r="AD2055" t="s">
        <v>42</v>
      </c>
    </row>
    <row r="2056" spans="3:30" x14ac:dyDescent="0.25">
      <c r="C2056" s="32" t="s">
        <v>198</v>
      </c>
      <c r="D2056" s="32" t="s">
        <v>105</v>
      </c>
      <c r="F2056">
        <v>299.5</v>
      </c>
      <c r="G2056" t="s">
        <v>4319</v>
      </c>
      <c r="H2056" t="s">
        <v>4320</v>
      </c>
      <c r="I2056" t="s">
        <v>4329</v>
      </c>
      <c r="K2056" t="s">
        <v>717</v>
      </c>
      <c r="L2056" t="s">
        <v>2719</v>
      </c>
      <c r="M2056" t="s">
        <v>36</v>
      </c>
      <c r="N2056" s="8">
        <v>45779</v>
      </c>
      <c r="O2056" s="8"/>
      <c r="P2056" s="8"/>
      <c r="Q2056" t="s">
        <v>47</v>
      </c>
      <c r="R2056" t="s">
        <v>59</v>
      </c>
      <c r="AC2056" t="s">
        <v>41</v>
      </c>
      <c r="AD2056" t="s">
        <v>42</v>
      </c>
    </row>
    <row r="2057" spans="3:30" x14ac:dyDescent="0.25">
      <c r="C2057" s="32" t="s">
        <v>198</v>
      </c>
      <c r="D2057" s="32" t="s">
        <v>105</v>
      </c>
      <c r="F2057">
        <v>299.5</v>
      </c>
      <c r="G2057" t="s">
        <v>4319</v>
      </c>
      <c r="H2057" t="s">
        <v>4320</v>
      </c>
      <c r="I2057" t="s">
        <v>4330</v>
      </c>
      <c r="K2057" t="s">
        <v>717</v>
      </c>
      <c r="L2057" t="s">
        <v>2719</v>
      </c>
      <c r="M2057" t="s">
        <v>36</v>
      </c>
      <c r="N2057" s="8">
        <v>45779</v>
      </c>
      <c r="O2057" s="8"/>
      <c r="P2057" s="8"/>
      <c r="Q2057" t="s">
        <v>47</v>
      </c>
      <c r="R2057" t="s">
        <v>59</v>
      </c>
      <c r="AC2057" t="s">
        <v>41</v>
      </c>
      <c r="AD2057" t="s">
        <v>42</v>
      </c>
    </row>
    <row r="2058" spans="3:30" x14ac:dyDescent="0.25">
      <c r="C2058" s="32" t="s">
        <v>104</v>
      </c>
      <c r="D2058" s="32" t="s">
        <v>105</v>
      </c>
      <c r="E2058" s="32" t="s">
        <v>4331</v>
      </c>
      <c r="F2058">
        <v>1495</v>
      </c>
      <c r="G2058" t="s">
        <v>4332</v>
      </c>
      <c r="H2058" t="s">
        <v>4333</v>
      </c>
      <c r="I2058" t="s">
        <v>4334</v>
      </c>
      <c r="K2058" t="s">
        <v>724</v>
      </c>
      <c r="L2058" t="s">
        <v>2719</v>
      </c>
      <c r="M2058" t="s">
        <v>36</v>
      </c>
      <c r="N2058" s="8">
        <v>45740</v>
      </c>
      <c r="O2058" s="8">
        <v>45828</v>
      </c>
      <c r="P2058" s="8">
        <v>45828</v>
      </c>
      <c r="Q2058" t="s">
        <v>47</v>
      </c>
      <c r="R2058" t="s">
        <v>1325</v>
      </c>
      <c r="U2058" t="s">
        <v>87</v>
      </c>
      <c r="W2058" t="s">
        <v>87</v>
      </c>
      <c r="X2058" t="s">
        <v>505</v>
      </c>
      <c r="Y2058" t="s">
        <v>57</v>
      </c>
      <c r="Z2058" t="s">
        <v>57</v>
      </c>
      <c r="AC2058" t="s">
        <v>41</v>
      </c>
      <c r="AD2058" t="s">
        <v>42</v>
      </c>
    </row>
    <row r="2059" spans="3:30" ht="27.6" x14ac:dyDescent="0.25">
      <c r="C2059" s="32" t="s">
        <v>198</v>
      </c>
      <c r="D2059" s="46" t="s">
        <v>29</v>
      </c>
      <c r="F2059">
        <v>0</v>
      </c>
      <c r="G2059" t="s">
        <v>4335</v>
      </c>
      <c r="H2059" t="s">
        <v>4336</v>
      </c>
      <c r="I2059" t="s">
        <v>4337</v>
      </c>
      <c r="J2059" t="s">
        <v>4338</v>
      </c>
      <c r="K2059" t="s">
        <v>267</v>
      </c>
      <c r="L2059" t="s">
        <v>2719</v>
      </c>
      <c r="M2059" t="s">
        <v>276</v>
      </c>
      <c r="N2059" s="8">
        <v>45800</v>
      </c>
      <c r="O2059" s="8">
        <v>45821</v>
      </c>
      <c r="P2059" s="8">
        <v>45821</v>
      </c>
      <c r="Q2059" t="s">
        <v>64</v>
      </c>
      <c r="W2059" t="s">
        <v>57</v>
      </c>
      <c r="AC2059" t="s">
        <v>64</v>
      </c>
      <c r="AD2059" t="s">
        <v>231</v>
      </c>
    </row>
    <row r="2060" spans="3:30" ht="27.6" x14ac:dyDescent="0.25">
      <c r="C2060" s="32" t="s">
        <v>198</v>
      </c>
      <c r="D2060" s="46" t="s">
        <v>29</v>
      </c>
      <c r="F2060">
        <v>0</v>
      </c>
      <c r="G2060" t="s">
        <v>4335</v>
      </c>
      <c r="H2060" t="s">
        <v>4336</v>
      </c>
      <c r="I2060" t="s">
        <v>4339</v>
      </c>
      <c r="J2060" t="s">
        <v>4340</v>
      </c>
      <c r="K2060" t="s">
        <v>267</v>
      </c>
      <c r="L2060" t="s">
        <v>2719</v>
      </c>
      <c r="M2060" t="s">
        <v>276</v>
      </c>
      <c r="N2060" s="8">
        <v>45800</v>
      </c>
      <c r="O2060" s="8">
        <v>45821</v>
      </c>
      <c r="P2060" s="8">
        <v>45821</v>
      </c>
      <c r="Q2060" t="s">
        <v>64</v>
      </c>
      <c r="W2060" t="s">
        <v>57</v>
      </c>
      <c r="AC2060" t="s">
        <v>64</v>
      </c>
      <c r="AD2060" t="s">
        <v>231</v>
      </c>
    </row>
    <row r="2061" spans="3:30" ht="27.6" x14ac:dyDescent="0.25">
      <c r="C2061" s="32" t="s">
        <v>198</v>
      </c>
      <c r="D2061" s="46" t="s">
        <v>29</v>
      </c>
      <c r="F2061">
        <v>60</v>
      </c>
      <c r="G2061" t="s">
        <v>4335</v>
      </c>
      <c r="H2061" t="s">
        <v>4336</v>
      </c>
      <c r="I2061" t="s">
        <v>4341</v>
      </c>
      <c r="J2061" t="s">
        <v>4342</v>
      </c>
      <c r="K2061" t="s">
        <v>267</v>
      </c>
      <c r="L2061" t="s">
        <v>2719</v>
      </c>
      <c r="M2061" t="s">
        <v>276</v>
      </c>
      <c r="N2061" s="8">
        <v>45800</v>
      </c>
      <c r="O2061" s="8">
        <v>45821</v>
      </c>
      <c r="P2061" s="8">
        <v>45821</v>
      </c>
      <c r="Q2061" t="s">
        <v>37</v>
      </c>
      <c r="W2061" t="s">
        <v>57</v>
      </c>
      <c r="AC2061" t="s">
        <v>41</v>
      </c>
      <c r="AD2061" t="s">
        <v>231</v>
      </c>
    </row>
    <row r="2062" spans="3:30" ht="27.6" x14ac:dyDescent="0.25">
      <c r="C2062" s="32" t="s">
        <v>198</v>
      </c>
      <c r="D2062" s="46" t="s">
        <v>29</v>
      </c>
      <c r="F2062">
        <v>0</v>
      </c>
      <c r="G2062" t="s">
        <v>4335</v>
      </c>
      <c r="H2062" t="s">
        <v>4336</v>
      </c>
      <c r="I2062" t="s">
        <v>4343</v>
      </c>
      <c r="J2062" t="s">
        <v>4344</v>
      </c>
      <c r="K2062" t="s">
        <v>267</v>
      </c>
      <c r="L2062" t="s">
        <v>2719</v>
      </c>
      <c r="M2062" t="s">
        <v>276</v>
      </c>
      <c r="N2062" s="8">
        <v>45800</v>
      </c>
      <c r="O2062" s="8">
        <v>45821</v>
      </c>
      <c r="P2062" s="8">
        <v>45821</v>
      </c>
      <c r="Q2062" t="s">
        <v>37</v>
      </c>
      <c r="W2062" t="s">
        <v>57</v>
      </c>
      <c r="AC2062" t="s">
        <v>41</v>
      </c>
      <c r="AD2062" t="s">
        <v>231</v>
      </c>
    </row>
    <row r="2063" spans="3:30" x14ac:dyDescent="0.25">
      <c r="N2063" s="8"/>
      <c r="O2063" s="8"/>
      <c r="P2063" s="8"/>
    </row>
    <row r="2064" spans="3:30" x14ac:dyDescent="0.25">
      <c r="N2064" s="8"/>
      <c r="O2064" s="8"/>
      <c r="P2064" s="8"/>
    </row>
    <row r="2065" spans="14:16" x14ac:dyDescent="0.25">
      <c r="N2065" s="8"/>
      <c r="O2065" s="8"/>
      <c r="P2065" s="8"/>
    </row>
    <row r="2066" spans="14:16" x14ac:dyDescent="0.25">
      <c r="N2066" s="8"/>
      <c r="O2066" s="8"/>
      <c r="P2066" s="8"/>
    </row>
    <row r="2067" spans="14:16" x14ac:dyDescent="0.25">
      <c r="N2067" s="8"/>
      <c r="O2067" s="8"/>
      <c r="P2067" s="8"/>
    </row>
    <row r="2068" spans="14:16" x14ac:dyDescent="0.25">
      <c r="N2068" s="8"/>
      <c r="O2068" s="8"/>
      <c r="P2068" s="8"/>
    </row>
    <row r="2069" spans="14:16" x14ac:dyDescent="0.25">
      <c r="N2069" s="8"/>
      <c r="O2069" s="8"/>
      <c r="P2069" s="8"/>
    </row>
    <row r="2070" spans="14:16" x14ac:dyDescent="0.25">
      <c r="N2070" s="8"/>
      <c r="O2070" s="8"/>
      <c r="P2070" s="8"/>
    </row>
    <row r="2071" spans="14:16" x14ac:dyDescent="0.25">
      <c r="N2071" s="8"/>
      <c r="O2071" s="8"/>
      <c r="P2071" s="8"/>
    </row>
    <row r="2072" spans="14:16" x14ac:dyDescent="0.25">
      <c r="N2072" s="8"/>
      <c r="O2072" s="8"/>
      <c r="P2072" s="8"/>
    </row>
    <row r="2073" spans="14:16" x14ac:dyDescent="0.25">
      <c r="N2073" s="8"/>
      <c r="O2073" s="8"/>
      <c r="P2073" s="8"/>
    </row>
    <row r="2074" spans="14:16" x14ac:dyDescent="0.25">
      <c r="N2074" s="8"/>
      <c r="O2074" s="8"/>
      <c r="P2074" s="8"/>
    </row>
    <row r="2075" spans="14:16" x14ac:dyDescent="0.25">
      <c r="N2075" s="8"/>
      <c r="O2075" s="8"/>
      <c r="P2075" s="8"/>
    </row>
    <row r="2076" spans="14:16" x14ac:dyDescent="0.25">
      <c r="N2076" s="8"/>
      <c r="O2076" s="8"/>
      <c r="P2076" s="8"/>
    </row>
    <row r="2077" spans="14:16" x14ac:dyDescent="0.25">
      <c r="N2077" s="8"/>
      <c r="O2077" s="8"/>
      <c r="P2077" s="8"/>
    </row>
    <row r="2078" spans="14:16" x14ac:dyDescent="0.25">
      <c r="N2078" s="8"/>
      <c r="O2078" s="8"/>
      <c r="P2078" s="8"/>
    </row>
    <row r="2079" spans="14:16" x14ac:dyDescent="0.25">
      <c r="N2079" s="8"/>
      <c r="O2079" s="8"/>
      <c r="P2079" s="8"/>
    </row>
    <row r="2080" spans="14:16" x14ac:dyDescent="0.25">
      <c r="N2080" s="8"/>
      <c r="O2080" s="8"/>
      <c r="P2080" s="8"/>
    </row>
    <row r="2081" spans="14:16" x14ac:dyDescent="0.25">
      <c r="N2081" s="8"/>
      <c r="O2081" s="8"/>
      <c r="P2081" s="8"/>
    </row>
    <row r="2082" spans="14:16" x14ac:dyDescent="0.25">
      <c r="N2082" s="8"/>
      <c r="O2082" s="8"/>
      <c r="P2082" s="8"/>
    </row>
    <row r="2083" spans="14:16" x14ac:dyDescent="0.25">
      <c r="N2083" s="8"/>
      <c r="O2083" s="8"/>
      <c r="P2083" s="8"/>
    </row>
    <row r="2084" spans="14:16" x14ac:dyDescent="0.25">
      <c r="N2084" s="8"/>
      <c r="O2084" s="8"/>
      <c r="P2084" s="8"/>
    </row>
    <row r="2085" spans="14:16" x14ac:dyDescent="0.25">
      <c r="N2085" s="8"/>
      <c r="O2085" s="8"/>
      <c r="P2085" s="8"/>
    </row>
    <row r="2086" spans="14:16" x14ac:dyDescent="0.25">
      <c r="N2086" s="8"/>
      <c r="O2086" s="8"/>
      <c r="P2086" s="8"/>
    </row>
    <row r="2087" spans="14:16" x14ac:dyDescent="0.25">
      <c r="N2087" s="8"/>
      <c r="O2087" s="8"/>
      <c r="P2087" s="8"/>
    </row>
    <row r="2088" spans="14:16" x14ac:dyDescent="0.25">
      <c r="N2088" s="8"/>
      <c r="O2088" s="8"/>
      <c r="P2088" s="8"/>
    </row>
    <row r="2089" spans="14:16" x14ac:dyDescent="0.25">
      <c r="N2089" s="8"/>
      <c r="O2089" s="8"/>
      <c r="P2089" s="8"/>
    </row>
    <row r="2090" spans="14:16" x14ac:dyDescent="0.25">
      <c r="N2090" s="8"/>
      <c r="O2090" s="8"/>
      <c r="P2090" s="8"/>
    </row>
    <row r="2091" spans="14:16" x14ac:dyDescent="0.25">
      <c r="N2091" s="8"/>
      <c r="O2091" s="8"/>
      <c r="P2091" s="8"/>
    </row>
    <row r="2092" spans="14:16" x14ac:dyDescent="0.25">
      <c r="N2092" s="8"/>
      <c r="O2092" s="8"/>
      <c r="P2092" s="8"/>
    </row>
    <row r="2093" spans="14:16" x14ac:dyDescent="0.25">
      <c r="N2093" s="8"/>
      <c r="O2093" s="8"/>
      <c r="P2093" s="8"/>
    </row>
    <row r="2094" spans="14:16" x14ac:dyDescent="0.25">
      <c r="N2094" s="8"/>
      <c r="O2094" s="8"/>
      <c r="P2094" s="8"/>
    </row>
    <row r="2095" spans="14:16" x14ac:dyDescent="0.25">
      <c r="N2095" s="8"/>
      <c r="O2095" s="8"/>
      <c r="P2095" s="8"/>
    </row>
    <row r="2096" spans="14:16" x14ac:dyDescent="0.25">
      <c r="N2096" s="8"/>
      <c r="O2096" s="8"/>
      <c r="P2096" s="8"/>
    </row>
    <row r="2097" spans="14:16" x14ac:dyDescent="0.25">
      <c r="N2097" s="8"/>
      <c r="O2097" s="8"/>
      <c r="P2097" s="8"/>
    </row>
    <row r="2098" spans="14:16" x14ac:dyDescent="0.25">
      <c r="N2098" s="8"/>
      <c r="O2098" s="8"/>
      <c r="P2098" s="8"/>
    </row>
    <row r="2099" spans="14:16" x14ac:dyDescent="0.25">
      <c r="N2099" s="8"/>
      <c r="O2099" s="8"/>
      <c r="P2099" s="8"/>
    </row>
    <row r="2100" spans="14:16" x14ac:dyDescent="0.25">
      <c r="N2100" s="8"/>
      <c r="O2100" s="8"/>
      <c r="P2100" s="8"/>
    </row>
    <row r="2101" spans="14:16" x14ac:dyDescent="0.25">
      <c r="N2101" s="8"/>
      <c r="O2101" s="8"/>
      <c r="P2101" s="8"/>
    </row>
    <row r="2102" spans="14:16" x14ac:dyDescent="0.25">
      <c r="N2102" s="8"/>
      <c r="O2102" s="8"/>
      <c r="P2102" s="8"/>
    </row>
    <row r="2103" spans="14:16" x14ac:dyDescent="0.25">
      <c r="N2103" s="8"/>
      <c r="O2103" s="8"/>
      <c r="P2103" s="8"/>
    </row>
    <row r="2104" spans="14:16" x14ac:dyDescent="0.25">
      <c r="N2104" s="8"/>
      <c r="O2104" s="8"/>
      <c r="P2104" s="8"/>
    </row>
    <row r="2105" spans="14:16" x14ac:dyDescent="0.25">
      <c r="N2105" s="8"/>
      <c r="O2105" s="8"/>
      <c r="P2105" s="8"/>
    </row>
    <row r="2106" spans="14:16" x14ac:dyDescent="0.25">
      <c r="N2106" s="8"/>
      <c r="O2106" s="8"/>
      <c r="P2106" s="8"/>
    </row>
    <row r="2107" spans="14:16" x14ac:dyDescent="0.25">
      <c r="N2107" s="8"/>
      <c r="O2107" s="8"/>
      <c r="P2107" s="8"/>
    </row>
    <row r="2108" spans="14:16" x14ac:dyDescent="0.25">
      <c r="N2108" s="8"/>
      <c r="O2108" s="8"/>
      <c r="P2108" s="8"/>
    </row>
    <row r="2109" spans="14:16" x14ac:dyDescent="0.25">
      <c r="N2109" s="8"/>
      <c r="O2109" s="8"/>
      <c r="P2109" s="8"/>
    </row>
    <row r="2110" spans="14:16" x14ac:dyDescent="0.25">
      <c r="N2110" s="8"/>
      <c r="O2110" s="8"/>
      <c r="P2110" s="8"/>
    </row>
    <row r="2111" spans="14:16" x14ac:dyDescent="0.25">
      <c r="N2111" s="8"/>
      <c r="O2111" s="8"/>
      <c r="P2111" s="8"/>
    </row>
    <row r="2112" spans="14:16" x14ac:dyDescent="0.25">
      <c r="N2112" s="8"/>
      <c r="O2112" s="8"/>
      <c r="P2112" s="8"/>
    </row>
    <row r="2113" spans="14:16" x14ac:dyDescent="0.25">
      <c r="N2113" s="8"/>
      <c r="O2113" s="8"/>
      <c r="P2113" s="8"/>
    </row>
    <row r="2114" spans="14:16" x14ac:dyDescent="0.25">
      <c r="N2114" s="8"/>
      <c r="O2114" s="8"/>
      <c r="P2114" s="8"/>
    </row>
    <row r="2115" spans="14:16" x14ac:dyDescent="0.25">
      <c r="N2115" s="8"/>
      <c r="O2115" s="8"/>
      <c r="P2115" s="8"/>
    </row>
    <row r="2116" spans="14:16" x14ac:dyDescent="0.25">
      <c r="N2116" s="8"/>
      <c r="O2116" s="8"/>
      <c r="P2116" s="8"/>
    </row>
    <row r="2117" spans="14:16" x14ac:dyDescent="0.25">
      <c r="N2117" s="8"/>
      <c r="O2117" s="8"/>
      <c r="P2117" s="8"/>
    </row>
    <row r="2118" spans="14:16" x14ac:dyDescent="0.25">
      <c r="N2118" s="8"/>
      <c r="O2118" s="8"/>
      <c r="P2118" s="8"/>
    </row>
    <row r="2119" spans="14:16" x14ac:dyDescent="0.25">
      <c r="N2119" s="8"/>
      <c r="O2119" s="8"/>
      <c r="P2119" s="8"/>
    </row>
    <row r="2120" spans="14:16" x14ac:dyDescent="0.25">
      <c r="N2120" s="8"/>
      <c r="O2120" s="8"/>
      <c r="P2120" s="8"/>
    </row>
    <row r="2121" spans="14:16" x14ac:dyDescent="0.25">
      <c r="N2121" s="8"/>
      <c r="O2121" s="8"/>
      <c r="P2121" s="8"/>
    </row>
    <row r="2122" spans="14:16" x14ac:dyDescent="0.25">
      <c r="N2122" s="8"/>
      <c r="O2122" s="8"/>
      <c r="P2122" s="8"/>
    </row>
    <row r="2123" spans="14:16" x14ac:dyDescent="0.25">
      <c r="N2123" s="8"/>
      <c r="O2123" s="8"/>
      <c r="P2123" s="8"/>
    </row>
    <row r="2124" spans="14:16" x14ac:dyDescent="0.25">
      <c r="N2124" s="8"/>
      <c r="O2124" s="8"/>
      <c r="P2124" s="8"/>
    </row>
    <row r="2125" spans="14:16" x14ac:dyDescent="0.25">
      <c r="N2125" s="8"/>
      <c r="O2125" s="8"/>
      <c r="P2125" s="8"/>
    </row>
    <row r="2126" spans="14:16" x14ac:dyDescent="0.25">
      <c r="N2126" s="8"/>
      <c r="O2126" s="8"/>
      <c r="P2126" s="8"/>
    </row>
    <row r="2127" spans="14:16" x14ac:dyDescent="0.25">
      <c r="N2127" s="8"/>
      <c r="O2127" s="8"/>
      <c r="P2127" s="8"/>
    </row>
    <row r="2128" spans="14:16" x14ac:dyDescent="0.25">
      <c r="N2128" s="8"/>
      <c r="O2128" s="8"/>
      <c r="P2128" s="8"/>
    </row>
    <row r="2129" spans="5:16" x14ac:dyDescent="0.25">
      <c r="N2129" s="8"/>
      <c r="O2129" s="8"/>
      <c r="P2129" s="8"/>
    </row>
    <row r="2130" spans="5:16" x14ac:dyDescent="0.25">
      <c r="N2130" s="8"/>
      <c r="O2130" s="8"/>
      <c r="P2130" s="8"/>
    </row>
    <row r="2131" spans="5:16" x14ac:dyDescent="0.25">
      <c r="N2131" s="8"/>
      <c r="O2131" s="8"/>
      <c r="P2131" s="8"/>
    </row>
    <row r="2132" spans="5:16" x14ac:dyDescent="0.25">
      <c r="N2132" s="8"/>
      <c r="O2132" s="8"/>
      <c r="P2132" s="8"/>
    </row>
    <row r="2133" spans="5:16" x14ac:dyDescent="0.25">
      <c r="N2133" s="8"/>
      <c r="O2133" s="8"/>
      <c r="P2133" s="8"/>
    </row>
    <row r="2134" spans="5:16" x14ac:dyDescent="0.25">
      <c r="N2134" s="8"/>
      <c r="O2134" s="8"/>
      <c r="P2134" s="8"/>
    </row>
    <row r="2135" spans="5:16" x14ac:dyDescent="0.25">
      <c r="N2135" s="8"/>
      <c r="O2135" s="8"/>
      <c r="P2135" s="8"/>
    </row>
    <row r="2136" spans="5:16" x14ac:dyDescent="0.25">
      <c r="N2136" s="8"/>
      <c r="O2136" s="8"/>
      <c r="P2136" s="8"/>
    </row>
    <row r="2137" spans="5:16" x14ac:dyDescent="0.25">
      <c r="N2137" s="8"/>
      <c r="O2137" s="8"/>
      <c r="P2137" s="8"/>
    </row>
    <row r="2138" spans="5:16" x14ac:dyDescent="0.25">
      <c r="N2138" s="8"/>
      <c r="O2138" s="8"/>
      <c r="P2138" s="8"/>
    </row>
    <row r="2139" spans="5:16" x14ac:dyDescent="0.25">
      <c r="N2139" s="8"/>
      <c r="O2139" s="8"/>
      <c r="P2139" s="8"/>
    </row>
    <row r="2140" spans="5:16" x14ac:dyDescent="0.25">
      <c r="N2140" s="8"/>
      <c r="O2140" s="8"/>
      <c r="P2140" s="8"/>
    </row>
    <row r="2141" spans="5:16" x14ac:dyDescent="0.25">
      <c r="E2141" s="33"/>
      <c r="N2141" s="8"/>
      <c r="O2141" s="8"/>
      <c r="P2141" s="8"/>
    </row>
    <row r="2142" spans="5:16" x14ac:dyDescent="0.25">
      <c r="E2142" s="33"/>
      <c r="N2142" s="8"/>
      <c r="O2142" s="8"/>
      <c r="P2142" s="8"/>
    </row>
    <row r="2143" spans="5:16" x14ac:dyDescent="0.25">
      <c r="N2143" s="8"/>
      <c r="O2143" s="8"/>
      <c r="P2143" s="8"/>
    </row>
    <row r="2144" spans="5:16" x14ac:dyDescent="0.25">
      <c r="N2144" s="8"/>
      <c r="O2144" s="8"/>
      <c r="P2144" s="8"/>
    </row>
    <row r="2145" spans="14:16" x14ac:dyDescent="0.25">
      <c r="N2145" s="8"/>
      <c r="O2145" s="8"/>
      <c r="P2145" s="8"/>
    </row>
    <row r="2146" spans="14:16" x14ac:dyDescent="0.25">
      <c r="N2146" s="8"/>
      <c r="O2146" s="8"/>
      <c r="P2146" s="8"/>
    </row>
    <row r="2147" spans="14:16" x14ac:dyDescent="0.25">
      <c r="N2147" s="8"/>
      <c r="O2147" s="8"/>
      <c r="P2147" s="8"/>
    </row>
    <row r="2148" spans="14:16" x14ac:dyDescent="0.25">
      <c r="N2148" s="8"/>
      <c r="O2148" s="8"/>
      <c r="P2148" s="8"/>
    </row>
    <row r="2149" spans="14:16" x14ac:dyDescent="0.25">
      <c r="N2149" s="8"/>
      <c r="O2149" s="8"/>
      <c r="P2149" s="8"/>
    </row>
    <row r="2150" spans="14:16" x14ac:dyDescent="0.25">
      <c r="N2150" s="8"/>
      <c r="O2150" s="8"/>
      <c r="P2150" s="8"/>
    </row>
    <row r="2151" spans="14:16" x14ac:dyDescent="0.25">
      <c r="N2151" s="8"/>
      <c r="O2151" s="8"/>
      <c r="P2151" s="8"/>
    </row>
    <row r="2152" spans="14:16" x14ac:dyDescent="0.25">
      <c r="N2152" s="8"/>
      <c r="O2152" s="8"/>
      <c r="P2152" s="8"/>
    </row>
    <row r="2153" spans="14:16" x14ac:dyDescent="0.25">
      <c r="N2153" s="8"/>
      <c r="O2153" s="8"/>
      <c r="P2153" s="8"/>
    </row>
    <row r="2154" spans="14:16" x14ac:dyDescent="0.25">
      <c r="N2154" s="8"/>
      <c r="O2154" s="8"/>
      <c r="P2154" s="8"/>
    </row>
    <row r="2155" spans="14:16" x14ac:dyDescent="0.25">
      <c r="N2155" s="8"/>
      <c r="O2155" s="8"/>
      <c r="P2155" s="8"/>
    </row>
    <row r="2156" spans="14:16" x14ac:dyDescent="0.25">
      <c r="N2156" s="8"/>
      <c r="O2156" s="8"/>
      <c r="P2156" s="8"/>
    </row>
    <row r="2157" spans="14:16" x14ac:dyDescent="0.25">
      <c r="N2157" s="8"/>
      <c r="O2157" s="8"/>
      <c r="P2157" s="8"/>
    </row>
    <row r="2158" spans="14:16" x14ac:dyDescent="0.25">
      <c r="N2158" s="8"/>
      <c r="O2158" s="8"/>
      <c r="P2158" s="8"/>
    </row>
    <row r="2159" spans="14:16" x14ac:dyDescent="0.25">
      <c r="N2159" s="8"/>
      <c r="O2159" s="8"/>
      <c r="P2159" s="8"/>
    </row>
    <row r="2160" spans="14:16" x14ac:dyDescent="0.25">
      <c r="N2160" s="8"/>
      <c r="O2160" s="8"/>
      <c r="P2160" s="8"/>
    </row>
    <row r="2161" spans="14:16" x14ac:dyDescent="0.25">
      <c r="N2161" s="8"/>
      <c r="O2161" s="8"/>
      <c r="P2161" s="8"/>
    </row>
    <row r="2162" spans="14:16" x14ac:dyDescent="0.25">
      <c r="N2162" s="8"/>
      <c r="O2162" s="8"/>
      <c r="P2162" s="8"/>
    </row>
    <row r="2163" spans="14:16" x14ac:dyDescent="0.25">
      <c r="N2163" s="8"/>
      <c r="O2163" s="8"/>
      <c r="P2163" s="8"/>
    </row>
    <row r="2164" spans="14:16" x14ac:dyDescent="0.25">
      <c r="N2164" s="8"/>
      <c r="O2164" s="8"/>
      <c r="P2164" s="8"/>
    </row>
    <row r="2165" spans="14:16" x14ac:dyDescent="0.25">
      <c r="N2165" s="8"/>
      <c r="O2165" s="8"/>
      <c r="P2165" s="8"/>
    </row>
    <row r="2166" spans="14:16" x14ac:dyDescent="0.25">
      <c r="N2166" s="8"/>
      <c r="O2166" s="8"/>
      <c r="P2166" s="8"/>
    </row>
    <row r="2167" spans="14:16" x14ac:dyDescent="0.25">
      <c r="N2167" s="8"/>
      <c r="O2167" s="8"/>
      <c r="P2167" s="8"/>
    </row>
    <row r="2168" spans="14:16" x14ac:dyDescent="0.25">
      <c r="N2168" s="8"/>
      <c r="O2168" s="8"/>
      <c r="P2168" s="8"/>
    </row>
    <row r="2169" spans="14:16" x14ac:dyDescent="0.25">
      <c r="N2169" s="8"/>
      <c r="O2169" s="8"/>
      <c r="P2169" s="8"/>
    </row>
    <row r="2170" spans="14:16" x14ac:dyDescent="0.25">
      <c r="N2170" s="8"/>
      <c r="O2170" s="8"/>
      <c r="P2170" s="8"/>
    </row>
    <row r="2171" spans="14:16" x14ac:dyDescent="0.25">
      <c r="N2171" s="8"/>
      <c r="O2171" s="8"/>
      <c r="P2171" s="8"/>
    </row>
    <row r="2172" spans="14:16" x14ac:dyDescent="0.25">
      <c r="N2172" s="8"/>
      <c r="O2172" s="8"/>
      <c r="P2172" s="8"/>
    </row>
    <row r="2173" spans="14:16" x14ac:dyDescent="0.25">
      <c r="N2173" s="8"/>
      <c r="O2173" s="8"/>
      <c r="P2173" s="8"/>
    </row>
    <row r="2174" spans="14:16" x14ac:dyDescent="0.25">
      <c r="N2174" s="8"/>
      <c r="O2174" s="8"/>
      <c r="P2174" s="8"/>
    </row>
    <row r="2175" spans="14:16" x14ac:dyDescent="0.25">
      <c r="N2175" s="8"/>
      <c r="O2175" s="8"/>
      <c r="P2175" s="8"/>
    </row>
    <row r="2176" spans="14:16" x14ac:dyDescent="0.25">
      <c r="N2176" s="8"/>
      <c r="O2176" s="8"/>
      <c r="P2176" s="8"/>
    </row>
    <row r="2177" spans="14:16" x14ac:dyDescent="0.25">
      <c r="N2177" s="8"/>
      <c r="O2177" s="8"/>
      <c r="P2177" s="8"/>
    </row>
    <row r="2178" spans="14:16" x14ac:dyDescent="0.25">
      <c r="N2178" s="8"/>
      <c r="O2178" s="8"/>
      <c r="P2178" s="8"/>
    </row>
    <row r="2179" spans="14:16" x14ac:dyDescent="0.25">
      <c r="N2179" s="8"/>
      <c r="O2179" s="8"/>
      <c r="P2179" s="8"/>
    </row>
    <row r="2180" spans="14:16" x14ac:dyDescent="0.25">
      <c r="N2180" s="8"/>
      <c r="O2180" s="8"/>
      <c r="P2180" s="8"/>
    </row>
    <row r="2181" spans="14:16" x14ac:dyDescent="0.25">
      <c r="N2181" s="8"/>
      <c r="O2181" s="8"/>
      <c r="P2181" s="8"/>
    </row>
    <row r="2182" spans="14:16" x14ac:dyDescent="0.25">
      <c r="N2182" s="8"/>
      <c r="O2182" s="8"/>
      <c r="P2182" s="8"/>
    </row>
    <row r="2183" spans="14:16" x14ac:dyDescent="0.25">
      <c r="N2183" s="8"/>
      <c r="O2183" s="8"/>
      <c r="P2183" s="8"/>
    </row>
    <row r="2184" spans="14:16" x14ac:dyDescent="0.25">
      <c r="N2184" s="8"/>
      <c r="O2184" s="8"/>
      <c r="P2184" s="8"/>
    </row>
    <row r="2185" spans="14:16" x14ac:dyDescent="0.25">
      <c r="N2185" s="8"/>
      <c r="O2185" s="8"/>
      <c r="P2185" s="8"/>
    </row>
    <row r="2186" spans="14:16" x14ac:dyDescent="0.25">
      <c r="N2186" s="8"/>
      <c r="O2186" s="8"/>
      <c r="P2186" s="8"/>
    </row>
    <row r="2187" spans="14:16" x14ac:dyDescent="0.25">
      <c r="N2187" s="8"/>
      <c r="O2187" s="8"/>
      <c r="P2187" s="8"/>
    </row>
    <row r="2188" spans="14:16" x14ac:dyDescent="0.25">
      <c r="N2188" s="8"/>
      <c r="O2188" s="8"/>
      <c r="P2188" s="8"/>
    </row>
    <row r="2189" spans="14:16" x14ac:dyDescent="0.25">
      <c r="N2189" s="8"/>
      <c r="O2189" s="8"/>
      <c r="P2189" s="8"/>
    </row>
    <row r="2190" spans="14:16" x14ac:dyDescent="0.25">
      <c r="N2190" s="8"/>
      <c r="O2190" s="8"/>
      <c r="P2190" s="8"/>
    </row>
    <row r="2191" spans="14:16" x14ac:dyDescent="0.25">
      <c r="N2191" s="8"/>
      <c r="O2191" s="8"/>
      <c r="P2191" s="8"/>
    </row>
    <row r="2192" spans="14:16" x14ac:dyDescent="0.25">
      <c r="N2192" s="8"/>
      <c r="O2192" s="8"/>
      <c r="P2192" s="8"/>
    </row>
    <row r="2193" spans="14:16" x14ac:dyDescent="0.25">
      <c r="N2193" s="8"/>
      <c r="O2193" s="8"/>
      <c r="P2193" s="8"/>
    </row>
    <row r="2194" spans="14:16" x14ac:dyDescent="0.25">
      <c r="N2194" s="8"/>
      <c r="O2194" s="8"/>
      <c r="P2194" s="8"/>
    </row>
    <row r="2195" spans="14:16" x14ac:dyDescent="0.25">
      <c r="N2195" s="8"/>
      <c r="O2195" s="8"/>
      <c r="P2195" s="8"/>
    </row>
    <row r="2196" spans="14:16" x14ac:dyDescent="0.25">
      <c r="N2196" s="8"/>
      <c r="O2196" s="8"/>
      <c r="P2196" s="8"/>
    </row>
    <row r="2197" spans="14:16" x14ac:dyDescent="0.25">
      <c r="N2197" s="8"/>
      <c r="O2197" s="8"/>
      <c r="P2197" s="8"/>
    </row>
    <row r="2198" spans="14:16" x14ac:dyDescent="0.25">
      <c r="N2198" s="8"/>
      <c r="O2198" s="8"/>
      <c r="P2198" s="8"/>
    </row>
    <row r="2199" spans="14:16" x14ac:dyDescent="0.25">
      <c r="N2199" s="8"/>
      <c r="O2199" s="8"/>
      <c r="P2199" s="8"/>
    </row>
    <row r="2200" spans="14:16" x14ac:dyDescent="0.25">
      <c r="N2200" s="8"/>
      <c r="O2200" s="8"/>
      <c r="P2200" s="8"/>
    </row>
    <row r="2201" spans="14:16" x14ac:dyDescent="0.25">
      <c r="N2201" s="8"/>
      <c r="O2201" s="8"/>
      <c r="P2201" s="8"/>
    </row>
    <row r="2202" spans="14:16" x14ac:dyDescent="0.25">
      <c r="N2202" s="8"/>
      <c r="O2202" s="8"/>
      <c r="P2202" s="8"/>
    </row>
    <row r="2203" spans="14:16" x14ac:dyDescent="0.25">
      <c r="N2203" s="8"/>
      <c r="O2203" s="8"/>
      <c r="P2203" s="8"/>
    </row>
    <row r="2204" spans="14:16" x14ac:dyDescent="0.25">
      <c r="N2204" s="8"/>
      <c r="O2204" s="8"/>
      <c r="P2204" s="8"/>
    </row>
    <row r="2205" spans="14:16" x14ac:dyDescent="0.25">
      <c r="N2205" s="8"/>
      <c r="O2205" s="8"/>
      <c r="P2205" s="8"/>
    </row>
    <row r="2206" spans="14:16" x14ac:dyDescent="0.25">
      <c r="N2206" s="8"/>
      <c r="O2206" s="8"/>
      <c r="P2206" s="8"/>
    </row>
    <row r="2207" spans="14:16" x14ac:dyDescent="0.25">
      <c r="N2207" s="8"/>
      <c r="O2207" s="8"/>
      <c r="P2207" s="8"/>
    </row>
    <row r="2208" spans="14:16" x14ac:dyDescent="0.25">
      <c r="N2208" s="8"/>
      <c r="O2208" s="8"/>
      <c r="P2208" s="8"/>
    </row>
    <row r="2209" spans="14:16" x14ac:dyDescent="0.25">
      <c r="N2209" s="8"/>
      <c r="O2209" s="8"/>
      <c r="P2209" s="8"/>
    </row>
    <row r="2210" spans="14:16" x14ac:dyDescent="0.25">
      <c r="N2210" s="8"/>
      <c r="O2210" s="8"/>
      <c r="P2210" s="8"/>
    </row>
    <row r="2211" spans="14:16" x14ac:dyDescent="0.25">
      <c r="N2211" s="8"/>
      <c r="O2211" s="8"/>
      <c r="P2211" s="8"/>
    </row>
    <row r="2212" spans="14:16" x14ac:dyDescent="0.25">
      <c r="N2212" s="8"/>
      <c r="O2212" s="8"/>
      <c r="P2212" s="8"/>
    </row>
    <row r="2213" spans="14:16" x14ac:dyDescent="0.25">
      <c r="N2213" s="8"/>
      <c r="O2213" s="8"/>
      <c r="P2213" s="8"/>
    </row>
    <row r="2214" spans="14:16" x14ac:dyDescent="0.25">
      <c r="N2214" s="8"/>
      <c r="O2214" s="8"/>
      <c r="P2214" s="8"/>
    </row>
    <row r="2215" spans="14:16" x14ac:dyDescent="0.25">
      <c r="N2215" s="8"/>
      <c r="O2215" s="8"/>
      <c r="P2215" s="8"/>
    </row>
    <row r="2216" spans="14:16" x14ac:dyDescent="0.25">
      <c r="N2216" s="8"/>
      <c r="O2216" s="8"/>
      <c r="P2216" s="8"/>
    </row>
    <row r="2217" spans="14:16" x14ac:dyDescent="0.25">
      <c r="N2217" s="8"/>
      <c r="O2217" s="8"/>
      <c r="P2217" s="8"/>
    </row>
    <row r="2218" spans="14:16" x14ac:dyDescent="0.25">
      <c r="N2218" s="8"/>
      <c r="O2218" s="8"/>
      <c r="P2218" s="8"/>
    </row>
    <row r="2219" spans="14:16" x14ac:dyDescent="0.25">
      <c r="N2219" s="8"/>
      <c r="O2219" s="8"/>
      <c r="P2219" s="8"/>
    </row>
    <row r="2220" spans="14:16" x14ac:dyDescent="0.25">
      <c r="N2220" s="8"/>
      <c r="O2220" s="8"/>
      <c r="P2220" s="8"/>
    </row>
    <row r="2221" spans="14:16" x14ac:dyDescent="0.25">
      <c r="N2221" s="8"/>
      <c r="O2221" s="8"/>
      <c r="P2221" s="8"/>
    </row>
    <row r="2222" spans="14:16" x14ac:dyDescent="0.25">
      <c r="N2222" s="8"/>
      <c r="O2222" s="8"/>
      <c r="P2222" s="8"/>
    </row>
    <row r="2223" spans="14:16" x14ac:dyDescent="0.25">
      <c r="N2223" s="8"/>
      <c r="O2223" s="8"/>
      <c r="P2223" s="8"/>
    </row>
    <row r="2224" spans="14:16" x14ac:dyDescent="0.25">
      <c r="N2224" s="8"/>
      <c r="O2224" s="8"/>
      <c r="P2224" s="8"/>
    </row>
    <row r="2225" spans="14:16" x14ac:dyDescent="0.25">
      <c r="N2225" s="8"/>
      <c r="O2225" s="8"/>
      <c r="P2225" s="8"/>
    </row>
    <row r="2226" spans="14:16" x14ac:dyDescent="0.25">
      <c r="N2226" s="8"/>
      <c r="O2226" s="8"/>
      <c r="P2226" s="8"/>
    </row>
    <row r="2227" spans="14:16" x14ac:dyDescent="0.25">
      <c r="N2227" s="8"/>
      <c r="O2227" s="8"/>
      <c r="P2227" s="8"/>
    </row>
    <row r="2228" spans="14:16" x14ac:dyDescent="0.25">
      <c r="N2228" s="8"/>
      <c r="O2228" s="8"/>
      <c r="P2228" s="8"/>
    </row>
    <row r="2229" spans="14:16" x14ac:dyDescent="0.25">
      <c r="N2229" s="8"/>
      <c r="O2229" s="8"/>
      <c r="P2229" s="8"/>
    </row>
    <row r="2230" spans="14:16" x14ac:dyDescent="0.25">
      <c r="N2230" s="8"/>
      <c r="O2230" s="8"/>
      <c r="P2230" s="8"/>
    </row>
    <row r="2231" spans="14:16" x14ac:dyDescent="0.25">
      <c r="N2231" s="8"/>
      <c r="O2231" s="8"/>
      <c r="P2231" s="8"/>
    </row>
    <row r="2232" spans="14:16" x14ac:dyDescent="0.25">
      <c r="N2232" s="8"/>
      <c r="O2232" s="8"/>
      <c r="P2232" s="8"/>
    </row>
    <row r="2233" spans="14:16" x14ac:dyDescent="0.25">
      <c r="N2233" s="8"/>
      <c r="O2233" s="8"/>
      <c r="P2233" s="8"/>
    </row>
    <row r="2234" spans="14:16" x14ac:dyDescent="0.25">
      <c r="N2234" s="8"/>
      <c r="O2234" s="8"/>
      <c r="P2234" s="8"/>
    </row>
    <row r="2235" spans="14:16" x14ac:dyDescent="0.25">
      <c r="N2235" s="8"/>
      <c r="O2235" s="8"/>
      <c r="P2235" s="8"/>
    </row>
    <row r="2236" spans="14:16" x14ac:dyDescent="0.25">
      <c r="N2236" s="8"/>
      <c r="O2236" s="8"/>
      <c r="P2236" s="8"/>
    </row>
    <row r="2237" spans="14:16" x14ac:dyDescent="0.25">
      <c r="N2237" s="8"/>
      <c r="O2237" s="8"/>
      <c r="P2237" s="8"/>
    </row>
    <row r="2238" spans="14:16" x14ac:dyDescent="0.25">
      <c r="N2238" s="8"/>
      <c r="O2238" s="8"/>
      <c r="P2238" s="8"/>
    </row>
    <row r="2239" spans="14:16" x14ac:dyDescent="0.25">
      <c r="N2239" s="8"/>
      <c r="O2239" s="8"/>
      <c r="P2239" s="8"/>
    </row>
    <row r="2240" spans="14:16" x14ac:dyDescent="0.25">
      <c r="N2240" s="8"/>
      <c r="O2240" s="8"/>
      <c r="P2240" s="8"/>
    </row>
    <row r="2241" spans="14:16" x14ac:dyDescent="0.25">
      <c r="N2241" s="8"/>
      <c r="O2241" s="8"/>
      <c r="P2241" s="8"/>
    </row>
    <row r="2242" spans="14:16" x14ac:dyDescent="0.25">
      <c r="N2242" s="8"/>
      <c r="O2242" s="8"/>
      <c r="P2242" s="8"/>
    </row>
    <row r="2243" spans="14:16" x14ac:dyDescent="0.25">
      <c r="N2243" s="8"/>
      <c r="O2243" s="8"/>
      <c r="P2243" s="8"/>
    </row>
    <row r="2244" spans="14:16" x14ac:dyDescent="0.25">
      <c r="N2244" s="8"/>
      <c r="O2244" s="8"/>
      <c r="P2244" s="8"/>
    </row>
    <row r="2245" spans="14:16" x14ac:dyDescent="0.25">
      <c r="N2245" s="8"/>
      <c r="O2245" s="8"/>
      <c r="P2245" s="8"/>
    </row>
    <row r="2246" spans="14:16" x14ac:dyDescent="0.25">
      <c r="N2246" s="8"/>
      <c r="O2246" s="8"/>
      <c r="P2246" s="8"/>
    </row>
    <row r="2247" spans="14:16" x14ac:dyDescent="0.25">
      <c r="N2247" s="8"/>
      <c r="O2247" s="8"/>
      <c r="P2247" s="8"/>
    </row>
    <row r="2248" spans="14:16" x14ac:dyDescent="0.25">
      <c r="N2248" s="8"/>
      <c r="O2248" s="8"/>
      <c r="P2248" s="8"/>
    </row>
    <row r="2249" spans="14:16" x14ac:dyDescent="0.25">
      <c r="N2249" s="8"/>
      <c r="O2249" s="8"/>
      <c r="P2249" s="8"/>
    </row>
    <row r="2250" spans="14:16" x14ac:dyDescent="0.25">
      <c r="N2250" s="8"/>
      <c r="O2250" s="8"/>
      <c r="P2250" s="8"/>
    </row>
    <row r="2251" spans="14:16" x14ac:dyDescent="0.25">
      <c r="N2251" s="8"/>
      <c r="O2251" s="8"/>
      <c r="P2251" s="8"/>
    </row>
    <row r="2252" spans="14:16" x14ac:dyDescent="0.25">
      <c r="N2252" s="8"/>
      <c r="O2252" s="8"/>
      <c r="P2252" s="8"/>
    </row>
    <row r="2253" spans="14:16" x14ac:dyDescent="0.25">
      <c r="N2253" s="8"/>
      <c r="O2253" s="8"/>
      <c r="P2253" s="8"/>
    </row>
    <row r="2254" spans="14:16" x14ac:dyDescent="0.25">
      <c r="N2254" s="8"/>
      <c r="O2254" s="8"/>
      <c r="P2254" s="8"/>
    </row>
    <row r="2255" spans="14:16" x14ac:dyDescent="0.25">
      <c r="N2255" s="8"/>
      <c r="O2255" s="8"/>
      <c r="P2255" s="8"/>
    </row>
    <row r="2256" spans="14:16" x14ac:dyDescent="0.25">
      <c r="N2256" s="8"/>
      <c r="O2256" s="8"/>
      <c r="P2256" s="8"/>
    </row>
    <row r="2257" spans="14:16" x14ac:dyDescent="0.25">
      <c r="N2257" s="8"/>
      <c r="O2257" s="8"/>
      <c r="P2257" s="8"/>
    </row>
    <row r="2258" spans="14:16" x14ac:dyDescent="0.25">
      <c r="N2258" s="8"/>
      <c r="O2258" s="8"/>
      <c r="P2258" s="8"/>
    </row>
    <row r="2259" spans="14:16" x14ac:dyDescent="0.25">
      <c r="N2259" s="8"/>
      <c r="O2259" s="8"/>
      <c r="P2259" s="8"/>
    </row>
    <row r="2260" spans="14:16" x14ac:dyDescent="0.25">
      <c r="N2260" s="8"/>
      <c r="O2260" s="8"/>
      <c r="P2260" s="8"/>
    </row>
    <row r="2261" spans="14:16" x14ac:dyDescent="0.25">
      <c r="N2261" s="8"/>
      <c r="O2261" s="8"/>
      <c r="P2261" s="8"/>
    </row>
    <row r="2262" spans="14:16" x14ac:dyDescent="0.25">
      <c r="N2262" s="8"/>
      <c r="O2262" s="8"/>
      <c r="P2262" s="8"/>
    </row>
    <row r="2263" spans="14:16" x14ac:dyDescent="0.25">
      <c r="N2263" s="8"/>
      <c r="O2263" s="8"/>
      <c r="P2263" s="8"/>
    </row>
    <row r="2264" spans="14:16" x14ac:dyDescent="0.25">
      <c r="N2264" s="8"/>
      <c r="O2264" s="8"/>
      <c r="P2264" s="8"/>
    </row>
    <row r="2265" spans="14:16" x14ac:dyDescent="0.25">
      <c r="N2265" s="8"/>
      <c r="O2265" s="8"/>
      <c r="P2265" s="8"/>
    </row>
    <row r="2266" spans="14:16" x14ac:dyDescent="0.25">
      <c r="N2266" s="8"/>
      <c r="O2266" s="8"/>
      <c r="P2266" s="8"/>
    </row>
    <row r="2267" spans="14:16" x14ac:dyDescent="0.25">
      <c r="N2267" s="8"/>
      <c r="O2267" s="8"/>
      <c r="P2267" s="8"/>
    </row>
    <row r="2268" spans="14:16" x14ac:dyDescent="0.25">
      <c r="N2268" s="8"/>
      <c r="O2268" s="8"/>
      <c r="P2268" s="8"/>
    </row>
    <row r="2269" spans="14:16" x14ac:dyDescent="0.25">
      <c r="N2269" s="8"/>
      <c r="O2269" s="8"/>
      <c r="P2269" s="8"/>
    </row>
    <row r="2270" spans="14:16" x14ac:dyDescent="0.25">
      <c r="N2270" s="8"/>
      <c r="O2270" s="8"/>
      <c r="P2270" s="8"/>
    </row>
    <row r="2271" spans="14:16" x14ac:dyDescent="0.25">
      <c r="N2271" s="8"/>
      <c r="O2271" s="8"/>
      <c r="P2271" s="8"/>
    </row>
    <row r="2272" spans="14:16" x14ac:dyDescent="0.25">
      <c r="N2272" s="8"/>
      <c r="O2272" s="8"/>
      <c r="P2272" s="8"/>
    </row>
    <row r="2273" spans="14:16" x14ac:dyDescent="0.25">
      <c r="N2273" s="8"/>
      <c r="O2273" s="8"/>
      <c r="P2273" s="8"/>
    </row>
    <row r="2274" spans="14:16" x14ac:dyDescent="0.25">
      <c r="N2274" s="8"/>
      <c r="O2274" s="8"/>
      <c r="P2274" s="8"/>
    </row>
    <row r="2275" spans="14:16" x14ac:dyDescent="0.25">
      <c r="N2275" s="8"/>
      <c r="O2275" s="8"/>
      <c r="P2275" s="8"/>
    </row>
    <row r="2276" spans="14:16" x14ac:dyDescent="0.25">
      <c r="N2276" s="8"/>
      <c r="O2276" s="8"/>
      <c r="P2276" s="8"/>
    </row>
    <row r="2277" spans="14:16" x14ac:dyDescent="0.25">
      <c r="N2277" s="8"/>
      <c r="O2277" s="8"/>
      <c r="P2277" s="8"/>
    </row>
    <row r="2278" spans="14:16" x14ac:dyDescent="0.25">
      <c r="N2278" s="8"/>
      <c r="O2278" s="8"/>
      <c r="P2278" s="8"/>
    </row>
    <row r="2279" spans="14:16" x14ac:dyDescent="0.25">
      <c r="N2279" s="8"/>
      <c r="O2279" s="8"/>
      <c r="P2279" s="8"/>
    </row>
    <row r="2280" spans="14:16" x14ac:dyDescent="0.25">
      <c r="N2280" s="8"/>
      <c r="O2280" s="8"/>
      <c r="P2280" s="8"/>
    </row>
    <row r="2281" spans="14:16" x14ac:dyDescent="0.25">
      <c r="N2281" s="8"/>
      <c r="O2281" s="8"/>
      <c r="P2281" s="8"/>
    </row>
    <row r="2282" spans="14:16" x14ac:dyDescent="0.25">
      <c r="N2282" s="8"/>
      <c r="O2282" s="8"/>
      <c r="P2282" s="8"/>
    </row>
    <row r="2283" spans="14:16" x14ac:dyDescent="0.25">
      <c r="N2283" s="8"/>
      <c r="O2283" s="8"/>
      <c r="P2283" s="8"/>
    </row>
    <row r="2284" spans="14:16" x14ac:dyDescent="0.25">
      <c r="N2284" s="8"/>
      <c r="O2284" s="8"/>
      <c r="P2284" s="8"/>
    </row>
    <row r="2285" spans="14:16" x14ac:dyDescent="0.25">
      <c r="N2285" s="8"/>
      <c r="O2285" s="8"/>
      <c r="P2285" s="8"/>
    </row>
    <row r="2286" spans="14:16" x14ac:dyDescent="0.25">
      <c r="N2286" s="8"/>
      <c r="O2286" s="8"/>
      <c r="P2286" s="8"/>
    </row>
    <row r="2287" spans="14:16" x14ac:dyDescent="0.25">
      <c r="N2287" s="8"/>
      <c r="O2287" s="8"/>
      <c r="P2287" s="8"/>
    </row>
    <row r="2288" spans="14:16" x14ac:dyDescent="0.25">
      <c r="N2288" s="8"/>
      <c r="O2288" s="8"/>
      <c r="P2288" s="8"/>
    </row>
    <row r="2289" spans="14:16" x14ac:dyDescent="0.25">
      <c r="N2289" s="8"/>
      <c r="O2289" s="8"/>
      <c r="P2289" s="8"/>
    </row>
    <row r="2290" spans="14:16" x14ac:dyDescent="0.25">
      <c r="N2290" s="1"/>
    </row>
    <row r="2291" spans="14:16" x14ac:dyDescent="0.25">
      <c r="N2291" s="1"/>
    </row>
    <row r="2292" spans="14:16" x14ac:dyDescent="0.25">
      <c r="N2292" s="1"/>
    </row>
    <row r="2293" spans="14:16" x14ac:dyDescent="0.25">
      <c r="N2293" s="1"/>
    </row>
    <row r="2294" spans="14:16" x14ac:dyDescent="0.25">
      <c r="N2294" s="1"/>
    </row>
    <row r="2295" spans="14:16" x14ac:dyDescent="0.25">
      <c r="N2295" s="1"/>
      <c r="O2295" s="1"/>
      <c r="P2295" s="1"/>
    </row>
    <row r="2296" spans="14:16" x14ac:dyDescent="0.25">
      <c r="N2296" s="1"/>
    </row>
    <row r="2297" spans="14:16" x14ac:dyDescent="0.25">
      <c r="N2297" s="1"/>
      <c r="O2297" s="1"/>
      <c r="P2297" s="1"/>
    </row>
    <row r="2298" spans="14:16" x14ac:dyDescent="0.25">
      <c r="N2298" s="1"/>
      <c r="O2298" s="1"/>
      <c r="P2298" s="1"/>
    </row>
    <row r="2299" spans="14:16" x14ac:dyDescent="0.25">
      <c r="N2299" s="1"/>
      <c r="O2299" s="1"/>
      <c r="P2299" s="1"/>
    </row>
    <row r="2300" spans="14:16" x14ac:dyDescent="0.25">
      <c r="N2300" s="1"/>
      <c r="O2300" s="1"/>
      <c r="P2300" s="1"/>
    </row>
    <row r="2301" spans="14:16" x14ac:dyDescent="0.25">
      <c r="N2301" s="1"/>
    </row>
    <row r="2302" spans="14:16" x14ac:dyDescent="0.25">
      <c r="N2302" s="1"/>
    </row>
    <row r="2303" spans="14:16" x14ac:dyDescent="0.25">
      <c r="N2303" s="1"/>
    </row>
    <row r="2304" spans="14:16" x14ac:dyDescent="0.25">
      <c r="N2304" s="1"/>
    </row>
    <row r="2305" spans="14:14" x14ac:dyDescent="0.25">
      <c r="N2305" s="1"/>
    </row>
    <row r="2306" spans="14:14" x14ac:dyDescent="0.25">
      <c r="N2306" s="1"/>
    </row>
    <row r="2307" spans="14:14" x14ac:dyDescent="0.25">
      <c r="N2307" s="1"/>
    </row>
    <row r="2308" spans="14:14" x14ac:dyDescent="0.25">
      <c r="N2308" s="1"/>
    </row>
    <row r="2309" spans="14:14" x14ac:dyDescent="0.25">
      <c r="N2309" s="1"/>
    </row>
    <row r="2310" spans="14:14" x14ac:dyDescent="0.25">
      <c r="N2310" s="1"/>
    </row>
    <row r="2311" spans="14:14" x14ac:dyDescent="0.25">
      <c r="N2311" s="1"/>
    </row>
    <row r="2312" spans="14:14" x14ac:dyDescent="0.25">
      <c r="N2312" s="1"/>
    </row>
    <row r="2313" spans="14:14" x14ac:dyDescent="0.25">
      <c r="N2313" s="1"/>
    </row>
    <row r="2314" spans="14:14" x14ac:dyDescent="0.25">
      <c r="N2314" s="1"/>
    </row>
    <row r="2315" spans="14:14" x14ac:dyDescent="0.25">
      <c r="N2315" s="1"/>
    </row>
    <row r="2316" spans="14:14" x14ac:dyDescent="0.25">
      <c r="N2316" s="1"/>
    </row>
    <row r="2317" spans="14:14" x14ac:dyDescent="0.25">
      <c r="N2317" s="1"/>
    </row>
    <row r="2318" spans="14:14" x14ac:dyDescent="0.25">
      <c r="N2318" s="1"/>
    </row>
    <row r="2319" spans="14:14" x14ac:dyDescent="0.25">
      <c r="N2319" s="1"/>
    </row>
    <row r="2320" spans="14:14" x14ac:dyDescent="0.25">
      <c r="N2320" s="1"/>
    </row>
    <row r="2321" spans="14:16" x14ac:dyDescent="0.25">
      <c r="N2321" s="1"/>
    </row>
    <row r="2322" spans="14:16" x14ac:dyDescent="0.25">
      <c r="N2322" s="1"/>
    </row>
    <row r="2323" spans="14:16" x14ac:dyDescent="0.25">
      <c r="N2323" s="1"/>
    </row>
    <row r="2324" spans="14:16" x14ac:dyDescent="0.25">
      <c r="N2324" s="1"/>
    </row>
    <row r="2325" spans="14:16" x14ac:dyDescent="0.25">
      <c r="N2325" s="1"/>
    </row>
    <row r="2326" spans="14:16" x14ac:dyDescent="0.25">
      <c r="N2326" s="1"/>
    </row>
    <row r="2327" spans="14:16" x14ac:dyDescent="0.25">
      <c r="N2327" s="1"/>
    </row>
    <row r="2328" spans="14:16" x14ac:dyDescent="0.25">
      <c r="N2328" s="1"/>
    </row>
    <row r="2329" spans="14:16" x14ac:dyDescent="0.25">
      <c r="N2329" s="1"/>
    </row>
    <row r="2330" spans="14:16" x14ac:dyDescent="0.25">
      <c r="N2330" s="1"/>
    </row>
    <row r="2331" spans="14:16" x14ac:dyDescent="0.25">
      <c r="N2331" s="1"/>
    </row>
    <row r="2332" spans="14:16" x14ac:dyDescent="0.25">
      <c r="N2332" s="1"/>
    </row>
    <row r="2333" spans="14:16" x14ac:dyDescent="0.25">
      <c r="N2333" s="1"/>
      <c r="O2333" s="1"/>
      <c r="P2333" s="1"/>
    </row>
    <row r="2334" spans="14:16" x14ac:dyDescent="0.25">
      <c r="N2334" s="1"/>
      <c r="O2334" s="1"/>
      <c r="P2334" s="1"/>
    </row>
    <row r="2335" spans="14:16" x14ac:dyDescent="0.25">
      <c r="N2335" s="1"/>
    </row>
    <row r="2336" spans="14:16" x14ac:dyDescent="0.25">
      <c r="N2336" s="1"/>
    </row>
    <row r="2337" spans="14:16" x14ac:dyDescent="0.25">
      <c r="N2337" s="1"/>
      <c r="O2337" s="1"/>
      <c r="P2337" s="1"/>
    </row>
    <row r="2338" spans="14:16" x14ac:dyDescent="0.25">
      <c r="N2338" s="1"/>
    </row>
    <row r="2339" spans="14:16" x14ac:dyDescent="0.25">
      <c r="N2339" s="1"/>
    </row>
    <row r="2340" spans="14:16" x14ac:dyDescent="0.25">
      <c r="N2340" s="1"/>
    </row>
    <row r="2341" spans="14:16" x14ac:dyDescent="0.25">
      <c r="N2341" s="1"/>
    </row>
    <row r="2342" spans="14:16" x14ac:dyDescent="0.25">
      <c r="N2342" s="1"/>
    </row>
    <row r="2343" spans="14:16" x14ac:dyDescent="0.25">
      <c r="N2343" s="1"/>
    </row>
    <row r="2344" spans="14:16" x14ac:dyDescent="0.25">
      <c r="N2344" s="1"/>
      <c r="O2344" s="1"/>
      <c r="P2344" s="1"/>
    </row>
    <row r="2345" spans="14:16" x14ac:dyDescent="0.25">
      <c r="N2345" s="1"/>
    </row>
    <row r="2346" spans="14:16" x14ac:dyDescent="0.25">
      <c r="N2346" s="1"/>
      <c r="O2346" s="1"/>
      <c r="P2346" s="1"/>
    </row>
    <row r="2347" spans="14:16" x14ac:dyDescent="0.25">
      <c r="N2347" s="1"/>
      <c r="O2347" s="1"/>
      <c r="P2347" s="1"/>
    </row>
    <row r="2348" spans="14:16" x14ac:dyDescent="0.25">
      <c r="N2348" s="1"/>
      <c r="O2348" s="1"/>
      <c r="P2348" s="1"/>
    </row>
    <row r="2349" spans="14:16" x14ac:dyDescent="0.25">
      <c r="N2349" s="1"/>
      <c r="O2349" s="1"/>
      <c r="P2349" s="1"/>
    </row>
    <row r="2350" spans="14:16" x14ac:dyDescent="0.25">
      <c r="N2350" s="1"/>
    </row>
    <row r="2351" spans="14:16" x14ac:dyDescent="0.25">
      <c r="N2351" s="1"/>
      <c r="O2351" s="1"/>
      <c r="P2351" s="1"/>
    </row>
    <row r="2352" spans="14:16" x14ac:dyDescent="0.25">
      <c r="N2352" s="1"/>
    </row>
    <row r="2353" spans="14:16" x14ac:dyDescent="0.25">
      <c r="N2353" s="1"/>
    </row>
    <row r="2354" spans="14:16" x14ac:dyDescent="0.25">
      <c r="N2354" s="1"/>
      <c r="O2354" s="1"/>
    </row>
    <row r="2355" spans="14:16" x14ac:dyDescent="0.25">
      <c r="N2355" s="1"/>
      <c r="O2355" s="1"/>
    </row>
    <row r="2356" spans="14:16" x14ac:dyDescent="0.25">
      <c r="N2356" s="1"/>
    </row>
    <row r="2357" spans="14:16" x14ac:dyDescent="0.25">
      <c r="N2357" s="1"/>
      <c r="O2357" s="1"/>
      <c r="P2357" s="1"/>
    </row>
    <row r="2358" spans="14:16" x14ac:dyDescent="0.25">
      <c r="N2358" s="1"/>
      <c r="O2358" s="1"/>
      <c r="P2358" s="1"/>
    </row>
    <row r="2359" spans="14:16" x14ac:dyDescent="0.25">
      <c r="N2359" s="1"/>
      <c r="O2359" s="1"/>
      <c r="P2359" s="1"/>
    </row>
    <row r="2360" spans="14:16" x14ac:dyDescent="0.25">
      <c r="N2360" s="1"/>
      <c r="O2360" s="1"/>
    </row>
    <row r="2361" spans="14:16" x14ac:dyDescent="0.25">
      <c r="N2361" s="1"/>
      <c r="O2361" s="1"/>
    </row>
    <row r="2362" spans="14:16" x14ac:dyDescent="0.25">
      <c r="N2362" s="1"/>
      <c r="O2362" s="1"/>
    </row>
    <row r="2363" spans="14:16" x14ac:dyDescent="0.25">
      <c r="N2363" s="1"/>
      <c r="O2363" s="1"/>
    </row>
    <row r="2364" spans="14:16" x14ac:dyDescent="0.25">
      <c r="N2364" s="1"/>
      <c r="O2364" s="1"/>
    </row>
    <row r="2365" spans="14:16" x14ac:dyDescent="0.25">
      <c r="N2365" s="1"/>
      <c r="O2365" s="1"/>
    </row>
    <row r="2366" spans="14:16" x14ac:dyDescent="0.25">
      <c r="N2366" s="1"/>
      <c r="O2366" s="1"/>
      <c r="P2366" s="1"/>
    </row>
    <row r="2367" spans="14:16" x14ac:dyDescent="0.25">
      <c r="N2367" s="1"/>
    </row>
    <row r="2368" spans="14:16" x14ac:dyDescent="0.25">
      <c r="N2368" s="1"/>
    </row>
    <row r="2369" spans="14:16" x14ac:dyDescent="0.25">
      <c r="N2369" s="1"/>
      <c r="O2369" s="1"/>
      <c r="P2369" s="1"/>
    </row>
    <row r="2370" spans="14:16" x14ac:dyDescent="0.25">
      <c r="N2370" s="1"/>
      <c r="O2370" s="1"/>
      <c r="P2370" s="1"/>
    </row>
    <row r="2371" spans="14:16" x14ac:dyDescent="0.25">
      <c r="N2371" s="1"/>
      <c r="O2371" s="1"/>
      <c r="P2371" s="1"/>
    </row>
    <row r="2372" spans="14:16" x14ac:dyDescent="0.25">
      <c r="N2372" s="1"/>
      <c r="O2372" s="1"/>
      <c r="P2372" s="1"/>
    </row>
    <row r="2373" spans="14:16" x14ac:dyDescent="0.25">
      <c r="N2373" s="1"/>
      <c r="O2373" s="1"/>
    </row>
    <row r="2374" spans="14:16" x14ac:dyDescent="0.25">
      <c r="N2374" s="1"/>
    </row>
    <row r="2375" spans="14:16" x14ac:dyDescent="0.25">
      <c r="N2375" s="1"/>
      <c r="O2375" s="1"/>
      <c r="P2375" s="1"/>
    </row>
    <row r="2376" spans="14:16" x14ac:dyDescent="0.25">
      <c r="N2376" s="1"/>
      <c r="O2376" s="1"/>
      <c r="P2376" s="1"/>
    </row>
    <row r="2377" spans="14:16" x14ac:dyDescent="0.25">
      <c r="N2377" s="1"/>
      <c r="O2377" s="1"/>
    </row>
    <row r="2378" spans="14:16" x14ac:dyDescent="0.25">
      <c r="N2378" s="1"/>
      <c r="O2378" s="1"/>
    </row>
    <row r="2379" spans="14:16" x14ac:dyDescent="0.25">
      <c r="N2379" s="1"/>
      <c r="O2379" s="1"/>
    </row>
    <row r="2380" spans="14:16" x14ac:dyDescent="0.25">
      <c r="N2380" s="1"/>
      <c r="O2380" s="1"/>
    </row>
    <row r="2381" spans="14:16" x14ac:dyDescent="0.25">
      <c r="N2381" s="1"/>
      <c r="O2381" s="1"/>
    </row>
    <row r="2382" spans="14:16" x14ac:dyDescent="0.25">
      <c r="N2382" s="1"/>
      <c r="O2382" s="1"/>
    </row>
    <row r="2383" spans="14:16" x14ac:dyDescent="0.25">
      <c r="N2383" s="1"/>
    </row>
    <row r="2384" spans="14:16" x14ac:dyDescent="0.25">
      <c r="N2384" s="1"/>
    </row>
    <row r="2385" spans="14:16" x14ac:dyDescent="0.25">
      <c r="N2385" s="1"/>
    </row>
    <row r="2386" spans="14:16" x14ac:dyDescent="0.25">
      <c r="N2386" s="1"/>
    </row>
    <row r="2387" spans="14:16" x14ac:dyDescent="0.25">
      <c r="N2387" s="1"/>
    </row>
    <row r="2388" spans="14:16" x14ac:dyDescent="0.25">
      <c r="N2388" s="1"/>
      <c r="O2388" s="1"/>
    </row>
    <row r="2389" spans="14:16" x14ac:dyDescent="0.25">
      <c r="N2389" s="1"/>
      <c r="O2389" s="1"/>
    </row>
    <row r="2390" spans="14:16" x14ac:dyDescent="0.25">
      <c r="N2390" s="1"/>
      <c r="O2390" s="1"/>
    </row>
    <row r="2391" spans="14:16" x14ac:dyDescent="0.25">
      <c r="N2391" s="1"/>
      <c r="O2391" s="1"/>
    </row>
    <row r="2392" spans="14:16" x14ac:dyDescent="0.25">
      <c r="N2392" s="1"/>
      <c r="O2392" s="1"/>
      <c r="P2392" s="1"/>
    </row>
    <row r="2393" spans="14:16" x14ac:dyDescent="0.25">
      <c r="N2393" s="1"/>
      <c r="O2393" s="1"/>
      <c r="P2393" s="1"/>
    </row>
    <row r="2394" spans="14:16" x14ac:dyDescent="0.25">
      <c r="N2394" s="1"/>
    </row>
    <row r="2395" spans="14:16" x14ac:dyDescent="0.25">
      <c r="N2395" s="1"/>
      <c r="O2395" s="1"/>
      <c r="P2395" s="1"/>
    </row>
    <row r="2396" spans="14:16" x14ac:dyDescent="0.25">
      <c r="N2396" s="1"/>
      <c r="O2396" s="1"/>
      <c r="P2396" s="1"/>
    </row>
    <row r="2397" spans="14:16" x14ac:dyDescent="0.25">
      <c r="N2397" s="1"/>
    </row>
    <row r="2398" spans="14:16" x14ac:dyDescent="0.25">
      <c r="N2398" s="1"/>
    </row>
    <row r="2399" spans="14:16" x14ac:dyDescent="0.25">
      <c r="N2399" s="1"/>
    </row>
    <row r="2400" spans="14:16" x14ac:dyDescent="0.25">
      <c r="N2400" s="1"/>
    </row>
    <row r="2401" spans="14:14" x14ac:dyDescent="0.25">
      <c r="N2401" s="1"/>
    </row>
    <row r="2402" spans="14:14" x14ac:dyDescent="0.25">
      <c r="N2402" s="1"/>
    </row>
    <row r="2403" spans="14:14" x14ac:dyDescent="0.25">
      <c r="N2403" s="1"/>
    </row>
    <row r="2404" spans="14:14" x14ac:dyDescent="0.25">
      <c r="N2404" s="1"/>
    </row>
    <row r="2405" spans="14:14" x14ac:dyDescent="0.25">
      <c r="N2405" s="1"/>
    </row>
    <row r="2406" spans="14:14" x14ac:dyDescent="0.25">
      <c r="N2406" s="1"/>
    </row>
    <row r="2407" spans="14:14" x14ac:dyDescent="0.25">
      <c r="N2407" s="1"/>
    </row>
    <row r="2408" spans="14:14" x14ac:dyDescent="0.25">
      <c r="N2408" s="1"/>
    </row>
    <row r="2409" spans="14:14" x14ac:dyDescent="0.25">
      <c r="N2409" s="1"/>
    </row>
    <row r="2410" spans="14:14" x14ac:dyDescent="0.25">
      <c r="N2410" s="1"/>
    </row>
    <row r="2411" spans="14:14" x14ac:dyDescent="0.25">
      <c r="N2411" s="1"/>
    </row>
    <row r="2412" spans="14:14" x14ac:dyDescent="0.25">
      <c r="N2412" s="1"/>
    </row>
    <row r="2413" spans="14:14" x14ac:dyDescent="0.25">
      <c r="N2413" s="1"/>
    </row>
    <row r="2414" spans="14:14" x14ac:dyDescent="0.25">
      <c r="N2414" s="1"/>
    </row>
    <row r="2415" spans="14:14" x14ac:dyDescent="0.25">
      <c r="N2415" s="1"/>
    </row>
    <row r="2416" spans="14:14" x14ac:dyDescent="0.25">
      <c r="N2416" s="1"/>
    </row>
    <row r="2417" spans="14:16" x14ac:dyDescent="0.25">
      <c r="N2417" s="1"/>
    </row>
    <row r="2418" spans="14:16" x14ac:dyDescent="0.25">
      <c r="N2418" s="1"/>
    </row>
    <row r="2419" spans="14:16" x14ac:dyDescent="0.25">
      <c r="N2419" s="1"/>
    </row>
    <row r="2420" spans="14:16" x14ac:dyDescent="0.25">
      <c r="N2420" s="1"/>
      <c r="O2420" s="1"/>
      <c r="P2420" s="1"/>
    </row>
    <row r="2421" spans="14:16" x14ac:dyDescent="0.25">
      <c r="N2421" s="1"/>
      <c r="O2421" s="1"/>
      <c r="P2421" s="1"/>
    </row>
    <row r="2422" spans="14:16" x14ac:dyDescent="0.25">
      <c r="N2422" s="1"/>
      <c r="O2422" s="1"/>
      <c r="P2422" s="1"/>
    </row>
    <row r="2423" spans="14:16" x14ac:dyDescent="0.25">
      <c r="N2423" s="1"/>
      <c r="O2423" s="1"/>
      <c r="P2423" s="1"/>
    </row>
    <row r="2424" spans="14:16" x14ac:dyDescent="0.25">
      <c r="N2424" s="1"/>
      <c r="O2424" s="1"/>
      <c r="P2424" s="1"/>
    </row>
    <row r="2425" spans="14:16" x14ac:dyDescent="0.25">
      <c r="N2425" s="1"/>
      <c r="O2425" s="1"/>
      <c r="P2425" s="1"/>
    </row>
    <row r="2426" spans="14:16" x14ac:dyDescent="0.25">
      <c r="N2426" s="1"/>
      <c r="O2426" s="1"/>
      <c r="P2426" s="1"/>
    </row>
    <row r="2427" spans="14:16" x14ac:dyDescent="0.25">
      <c r="N2427" s="1"/>
      <c r="O2427" s="1"/>
      <c r="P2427" s="1"/>
    </row>
    <row r="2428" spans="14:16" x14ac:dyDescent="0.25">
      <c r="N2428" s="1"/>
      <c r="O2428" s="1"/>
      <c r="P2428" s="1"/>
    </row>
    <row r="2429" spans="14:16" x14ac:dyDescent="0.25">
      <c r="N2429" s="1"/>
      <c r="O2429" s="1"/>
      <c r="P2429" s="1"/>
    </row>
    <row r="2430" spans="14:16" x14ac:dyDescent="0.25">
      <c r="N2430" s="1"/>
      <c r="O2430" s="1"/>
      <c r="P2430" s="1"/>
    </row>
    <row r="2431" spans="14:16" x14ac:dyDescent="0.25">
      <c r="N2431" s="1"/>
      <c r="O2431" s="1"/>
      <c r="P2431" s="1"/>
    </row>
    <row r="2432" spans="14:16" x14ac:dyDescent="0.25">
      <c r="N2432" s="1"/>
      <c r="O2432" s="1"/>
      <c r="P2432" s="1"/>
    </row>
    <row r="2433" spans="14:16" x14ac:dyDescent="0.25">
      <c r="N2433" s="1"/>
      <c r="O2433" s="1"/>
      <c r="P2433" s="1"/>
    </row>
    <row r="2434" spans="14:16" x14ac:dyDescent="0.25">
      <c r="N2434" s="1"/>
      <c r="O2434" s="1"/>
      <c r="P2434" s="1"/>
    </row>
    <row r="2435" spans="14:16" x14ac:dyDescent="0.25">
      <c r="N2435" s="1"/>
      <c r="O2435" s="1"/>
      <c r="P2435" s="1"/>
    </row>
    <row r="2436" spans="14:16" x14ac:dyDescent="0.25">
      <c r="N2436" s="1"/>
      <c r="O2436" s="1"/>
      <c r="P2436" s="1"/>
    </row>
    <row r="2437" spans="14:16" x14ac:dyDescent="0.25">
      <c r="N2437" s="1"/>
      <c r="O2437" s="1"/>
      <c r="P2437" s="1"/>
    </row>
    <row r="2438" spans="14:16" x14ac:dyDescent="0.25">
      <c r="N2438" s="1"/>
      <c r="O2438" s="1"/>
      <c r="P2438" s="1"/>
    </row>
    <row r="2439" spans="14:16" x14ac:dyDescent="0.25">
      <c r="N2439" s="1"/>
      <c r="O2439" s="1"/>
      <c r="P2439" s="1"/>
    </row>
    <row r="2440" spans="14:16" x14ac:dyDescent="0.25">
      <c r="N2440" s="1"/>
      <c r="O2440" s="1"/>
      <c r="P2440" s="1"/>
    </row>
    <row r="2441" spans="14:16" x14ac:dyDescent="0.25">
      <c r="N2441" s="1"/>
      <c r="O2441" s="1"/>
      <c r="P2441" s="1"/>
    </row>
    <row r="2442" spans="14:16" x14ac:dyDescent="0.25">
      <c r="N2442" s="1"/>
      <c r="O2442" s="1"/>
      <c r="P2442" s="1"/>
    </row>
    <row r="2443" spans="14:16" x14ac:dyDescent="0.25">
      <c r="N2443" s="1"/>
      <c r="O2443" s="1"/>
      <c r="P2443" s="1"/>
    </row>
    <row r="2444" spans="14:16" x14ac:dyDescent="0.25">
      <c r="N2444" s="1"/>
      <c r="O2444" s="1"/>
      <c r="P2444" s="1"/>
    </row>
    <row r="2445" spans="14:16" x14ac:dyDescent="0.25">
      <c r="N2445" s="1"/>
      <c r="O2445" s="1"/>
      <c r="P2445" s="1"/>
    </row>
    <row r="2446" spans="14:16" x14ac:dyDescent="0.25">
      <c r="N2446" s="1"/>
      <c r="O2446" s="1"/>
      <c r="P2446" s="1"/>
    </row>
    <row r="2447" spans="14:16" x14ac:dyDescent="0.25">
      <c r="N2447" s="1"/>
      <c r="O2447" s="1"/>
      <c r="P2447" s="1"/>
    </row>
    <row r="2448" spans="14:16" x14ac:dyDescent="0.25">
      <c r="N2448" s="1"/>
      <c r="O2448" s="1"/>
      <c r="P2448" s="1"/>
    </row>
    <row r="2449" spans="14:16" x14ac:dyDescent="0.25">
      <c r="N2449" s="1"/>
      <c r="O2449" s="1"/>
      <c r="P2449" s="1"/>
    </row>
    <row r="2450" spans="14:16" x14ac:dyDescent="0.25">
      <c r="N2450" s="1"/>
      <c r="O2450" s="1"/>
      <c r="P2450" s="1"/>
    </row>
    <row r="2451" spans="14:16" x14ac:dyDescent="0.25">
      <c r="N2451" s="1"/>
      <c r="O2451" s="1"/>
      <c r="P2451" s="1"/>
    </row>
    <row r="2452" spans="14:16" x14ac:dyDescent="0.25">
      <c r="N2452" s="1"/>
      <c r="O2452" s="1"/>
      <c r="P2452" s="1"/>
    </row>
    <row r="2453" spans="14:16" x14ac:dyDescent="0.25">
      <c r="N2453" s="1"/>
      <c r="O2453" s="1"/>
      <c r="P2453" s="1"/>
    </row>
    <row r="2454" spans="14:16" x14ac:dyDescent="0.25">
      <c r="N2454" s="1"/>
      <c r="O2454" s="1"/>
      <c r="P2454" s="1"/>
    </row>
    <row r="2455" spans="14:16" x14ac:dyDescent="0.25">
      <c r="N2455" s="1"/>
      <c r="O2455" s="1"/>
      <c r="P2455" s="1"/>
    </row>
    <row r="2456" spans="14:16" x14ac:dyDescent="0.25">
      <c r="N2456" s="1"/>
      <c r="O2456" s="1"/>
      <c r="P2456" s="1"/>
    </row>
    <row r="2457" spans="14:16" x14ac:dyDescent="0.25">
      <c r="N2457" s="1"/>
      <c r="O2457" s="1"/>
      <c r="P2457" s="1"/>
    </row>
    <row r="2458" spans="14:16" x14ac:dyDescent="0.25">
      <c r="N2458" s="1"/>
      <c r="O2458" s="1"/>
      <c r="P2458" s="1"/>
    </row>
    <row r="2459" spans="14:16" x14ac:dyDescent="0.25">
      <c r="N2459" s="1"/>
      <c r="O2459" s="1"/>
      <c r="P2459" s="1"/>
    </row>
    <row r="2460" spans="14:16" x14ac:dyDescent="0.25">
      <c r="N2460" s="1"/>
    </row>
    <row r="2461" spans="14:16" x14ac:dyDescent="0.25">
      <c r="N2461" s="1"/>
    </row>
    <row r="2462" spans="14:16" x14ac:dyDescent="0.25">
      <c r="N2462" s="1"/>
    </row>
    <row r="2463" spans="14:16" x14ac:dyDescent="0.25">
      <c r="N2463" s="1"/>
    </row>
    <row r="2464" spans="14:16" x14ac:dyDescent="0.25">
      <c r="N2464" s="1"/>
      <c r="O2464" s="1"/>
      <c r="P2464" s="1"/>
    </row>
    <row r="2465" spans="14:16" x14ac:dyDescent="0.25">
      <c r="N2465" s="1"/>
      <c r="O2465" s="1"/>
      <c r="P2465" s="1"/>
    </row>
    <row r="2466" spans="14:16" x14ac:dyDescent="0.25">
      <c r="N2466" s="1"/>
      <c r="O2466" s="1"/>
      <c r="P2466" s="1"/>
    </row>
    <row r="2467" spans="14:16" x14ac:dyDescent="0.25">
      <c r="N2467" s="1"/>
      <c r="O2467" s="1"/>
    </row>
    <row r="2468" spans="14:16" x14ac:dyDescent="0.25">
      <c r="N2468" s="1"/>
      <c r="O2468" s="1"/>
    </row>
    <row r="2469" spans="14:16" x14ac:dyDescent="0.25">
      <c r="N2469" s="1"/>
    </row>
    <row r="2470" spans="14:16" x14ac:dyDescent="0.25">
      <c r="N2470" s="1"/>
    </row>
    <row r="2471" spans="14:16" x14ac:dyDescent="0.25">
      <c r="N2471" s="1"/>
    </row>
    <row r="2472" spans="14:16" x14ac:dyDescent="0.25">
      <c r="N2472" s="1"/>
    </row>
    <row r="2473" spans="14:16" x14ac:dyDescent="0.25">
      <c r="N2473" s="1"/>
    </row>
    <row r="2474" spans="14:16" x14ac:dyDescent="0.25">
      <c r="N2474" s="1"/>
    </row>
    <row r="2475" spans="14:16" x14ac:dyDescent="0.25">
      <c r="N2475" s="1"/>
    </row>
    <row r="2476" spans="14:16" x14ac:dyDescent="0.25">
      <c r="N2476" s="1"/>
    </row>
    <row r="2477" spans="14:16" x14ac:dyDescent="0.25">
      <c r="N2477" s="1"/>
    </row>
    <row r="2478" spans="14:16" x14ac:dyDescent="0.25">
      <c r="N2478" s="1"/>
    </row>
    <row r="2479" spans="14:16" x14ac:dyDescent="0.25">
      <c r="N2479" s="1"/>
    </row>
    <row r="2480" spans="14:16" x14ac:dyDescent="0.25">
      <c r="N2480" s="1"/>
    </row>
    <row r="2481" spans="14:16" x14ac:dyDescent="0.25">
      <c r="N2481" s="1"/>
    </row>
    <row r="2482" spans="14:16" x14ac:dyDescent="0.25">
      <c r="N2482" s="1"/>
    </row>
    <row r="2483" spans="14:16" x14ac:dyDescent="0.25">
      <c r="N2483" s="1"/>
    </row>
    <row r="2484" spans="14:16" x14ac:dyDescent="0.25">
      <c r="N2484" s="1"/>
    </row>
    <row r="2485" spans="14:16" x14ac:dyDescent="0.25">
      <c r="N2485" s="1"/>
    </row>
    <row r="2486" spans="14:16" x14ac:dyDescent="0.25">
      <c r="N2486" s="1"/>
      <c r="O2486" s="1"/>
      <c r="P2486" s="1"/>
    </row>
    <row r="2487" spans="14:16" x14ac:dyDescent="0.25">
      <c r="N2487" s="1"/>
      <c r="O2487" s="1"/>
      <c r="P2487" s="1"/>
    </row>
    <row r="2488" spans="14:16" x14ac:dyDescent="0.25">
      <c r="N2488" s="1"/>
    </row>
    <row r="2489" spans="14:16" x14ac:dyDescent="0.25">
      <c r="N2489" s="1"/>
      <c r="O2489" s="1"/>
      <c r="P2489" s="1"/>
    </row>
    <row r="2490" spans="14:16" x14ac:dyDescent="0.25">
      <c r="N2490" s="1"/>
    </row>
    <row r="2491" spans="14:16" x14ac:dyDescent="0.25">
      <c r="N2491" s="1"/>
    </row>
    <row r="2492" spans="14:16" x14ac:dyDescent="0.25">
      <c r="N2492" s="1"/>
    </row>
    <row r="2493" spans="14:16" x14ac:dyDescent="0.25">
      <c r="N2493" s="1"/>
    </row>
    <row r="2494" spans="14:16" x14ac:dyDescent="0.25">
      <c r="N2494" s="1"/>
    </row>
    <row r="2495" spans="14:16" x14ac:dyDescent="0.25">
      <c r="N2495" s="1"/>
    </row>
    <row r="2496" spans="14:16" x14ac:dyDescent="0.25">
      <c r="N2496" s="1"/>
    </row>
    <row r="2497" spans="14:16" x14ac:dyDescent="0.25">
      <c r="N2497" s="1"/>
    </row>
    <row r="2498" spans="14:16" x14ac:dyDescent="0.25">
      <c r="N2498" s="1"/>
    </row>
    <row r="2499" spans="14:16" x14ac:dyDescent="0.25">
      <c r="N2499" s="1"/>
    </row>
    <row r="2500" spans="14:16" x14ac:dyDescent="0.25">
      <c r="N2500" s="1"/>
      <c r="O2500" s="1"/>
      <c r="P2500" s="1"/>
    </row>
    <row r="2501" spans="14:16" x14ac:dyDescent="0.25">
      <c r="N2501" s="1"/>
    </row>
    <row r="2502" spans="14:16" x14ac:dyDescent="0.25">
      <c r="N2502" s="1"/>
    </row>
    <row r="2503" spans="14:16" x14ac:dyDescent="0.25">
      <c r="N2503" s="1"/>
    </row>
    <row r="2504" spans="14:16" x14ac:dyDescent="0.25">
      <c r="N2504" s="1"/>
    </row>
    <row r="2505" spans="14:16" x14ac:dyDescent="0.25">
      <c r="N2505" s="1"/>
    </row>
    <row r="2506" spans="14:16" x14ac:dyDescent="0.25">
      <c r="N2506" s="1"/>
    </row>
    <row r="2507" spans="14:16" x14ac:dyDescent="0.25">
      <c r="N2507" s="1"/>
    </row>
    <row r="2508" spans="14:16" x14ac:dyDescent="0.25">
      <c r="N2508" s="1"/>
    </row>
    <row r="2509" spans="14:16" x14ac:dyDescent="0.25">
      <c r="N2509" s="1"/>
    </row>
    <row r="2510" spans="14:16" x14ac:dyDescent="0.25">
      <c r="N2510" s="1"/>
      <c r="O2510" s="1"/>
      <c r="P2510" s="1"/>
    </row>
    <row r="2511" spans="14:16" x14ac:dyDescent="0.25">
      <c r="N2511" s="1"/>
      <c r="O2511" s="1"/>
      <c r="P2511" s="1"/>
    </row>
    <row r="2512" spans="14:16" x14ac:dyDescent="0.25">
      <c r="N2512" s="1"/>
      <c r="O2512" s="1"/>
    </row>
    <row r="2513" spans="14:15" x14ac:dyDescent="0.25">
      <c r="N2513" s="1"/>
      <c r="O2513" s="1"/>
    </row>
    <row r="2514" spans="14:15" x14ac:dyDescent="0.25">
      <c r="N2514" s="1"/>
      <c r="O2514" s="1"/>
    </row>
    <row r="2515" spans="14:15" x14ac:dyDescent="0.25">
      <c r="N2515" s="1"/>
      <c r="O2515" s="1"/>
    </row>
    <row r="2516" spans="14:15" x14ac:dyDescent="0.25">
      <c r="N2516" s="1"/>
      <c r="O2516" s="1"/>
    </row>
    <row r="2517" spans="14:15" x14ac:dyDescent="0.25">
      <c r="N2517" s="1"/>
      <c r="O2517" s="1"/>
    </row>
    <row r="2518" spans="14:15" x14ac:dyDescent="0.25">
      <c r="N2518" s="1"/>
      <c r="O2518" s="1"/>
    </row>
    <row r="2519" spans="14:15" x14ac:dyDescent="0.25">
      <c r="N2519" s="1"/>
      <c r="O2519" s="1"/>
    </row>
    <row r="2520" spans="14:15" x14ac:dyDescent="0.25">
      <c r="N2520" s="1"/>
      <c r="O2520" s="1"/>
    </row>
    <row r="2521" spans="14:15" x14ac:dyDescent="0.25">
      <c r="N2521" s="1"/>
      <c r="O2521" s="1"/>
    </row>
    <row r="2522" spans="14:15" x14ac:dyDescent="0.25">
      <c r="N2522" s="1"/>
      <c r="O2522" s="1"/>
    </row>
    <row r="2523" spans="14:15" x14ac:dyDescent="0.25">
      <c r="N2523" s="1"/>
      <c r="O2523" s="1"/>
    </row>
    <row r="2524" spans="14:15" x14ac:dyDescent="0.25">
      <c r="N2524" s="1"/>
      <c r="O2524" s="1"/>
    </row>
    <row r="2525" spans="14:15" x14ac:dyDescent="0.25">
      <c r="N2525" s="1"/>
      <c r="O2525" s="1"/>
    </row>
    <row r="2526" spans="14:15" x14ac:dyDescent="0.25">
      <c r="N2526" s="1"/>
      <c r="O2526" s="1"/>
    </row>
    <row r="2527" spans="14:15" x14ac:dyDescent="0.25">
      <c r="N2527" s="1"/>
      <c r="O2527" s="1"/>
    </row>
    <row r="2528" spans="14:15" x14ac:dyDescent="0.25">
      <c r="N2528" s="1"/>
      <c r="O2528" s="1"/>
    </row>
    <row r="2529" spans="14:16" x14ac:dyDescent="0.25">
      <c r="N2529" s="1"/>
      <c r="O2529" s="1"/>
    </row>
    <row r="2530" spans="14:16" x14ac:dyDescent="0.25">
      <c r="N2530" s="1"/>
      <c r="O2530" s="1"/>
    </row>
    <row r="2531" spans="14:16" x14ac:dyDescent="0.25">
      <c r="N2531" s="1"/>
      <c r="O2531" s="1"/>
    </row>
    <row r="2532" spans="14:16" x14ac:dyDescent="0.25">
      <c r="N2532" s="1"/>
      <c r="O2532" s="1"/>
    </row>
    <row r="2533" spans="14:16" x14ac:dyDescent="0.25">
      <c r="N2533" s="1"/>
      <c r="O2533" s="1"/>
    </row>
    <row r="2534" spans="14:16" x14ac:dyDescent="0.25">
      <c r="N2534" s="1"/>
      <c r="O2534" s="1"/>
    </row>
    <row r="2535" spans="14:16" x14ac:dyDescent="0.25">
      <c r="N2535" s="1"/>
      <c r="O2535" s="1"/>
    </row>
    <row r="2536" spans="14:16" x14ac:dyDescent="0.25">
      <c r="N2536" s="1"/>
      <c r="O2536" s="1"/>
    </row>
    <row r="2537" spans="14:16" x14ac:dyDescent="0.25">
      <c r="N2537" s="1"/>
      <c r="O2537" s="1"/>
    </row>
    <row r="2538" spans="14:16" x14ac:dyDescent="0.25">
      <c r="N2538" s="1"/>
      <c r="O2538" s="1"/>
      <c r="P2538" s="1"/>
    </row>
    <row r="2539" spans="14:16" x14ac:dyDescent="0.25">
      <c r="N2539" s="1"/>
      <c r="O2539" s="1"/>
    </row>
    <row r="2540" spans="14:16" x14ac:dyDescent="0.25">
      <c r="N2540" s="1"/>
      <c r="O2540" s="1"/>
    </row>
    <row r="2541" spans="14:16" x14ac:dyDescent="0.25">
      <c r="N2541" s="1"/>
      <c r="O2541" s="1"/>
    </row>
    <row r="2542" spans="14:16" x14ac:dyDescent="0.25">
      <c r="N2542" s="1"/>
      <c r="O2542" s="1"/>
    </row>
    <row r="2543" spans="14:16" x14ac:dyDescent="0.25">
      <c r="N2543" s="1"/>
      <c r="O2543" s="1"/>
    </row>
    <row r="2544" spans="14:16" x14ac:dyDescent="0.25">
      <c r="N2544" s="1"/>
      <c r="O2544" s="1"/>
    </row>
    <row r="2545" spans="14:16" x14ac:dyDescent="0.25">
      <c r="N2545" s="1"/>
      <c r="O2545" s="1"/>
    </row>
    <row r="2546" spans="14:16" x14ac:dyDescent="0.25">
      <c r="N2546" s="1"/>
      <c r="O2546" s="1"/>
      <c r="P2546" s="1"/>
    </row>
    <row r="2547" spans="14:16" x14ac:dyDescent="0.25">
      <c r="N2547" s="1"/>
      <c r="O2547" s="1"/>
    </row>
    <row r="2548" spans="14:16" x14ac:dyDescent="0.25">
      <c r="N2548" s="1"/>
      <c r="O2548" s="1"/>
    </row>
    <row r="2549" spans="14:16" x14ac:dyDescent="0.25">
      <c r="N2549" s="1"/>
      <c r="O2549" s="1"/>
      <c r="P2549" s="1"/>
    </row>
    <row r="2550" spans="14:16" x14ac:dyDescent="0.25">
      <c r="N2550" s="1"/>
    </row>
    <row r="2551" spans="14:16" x14ac:dyDescent="0.25">
      <c r="N2551" s="1"/>
      <c r="O2551" s="1"/>
      <c r="P2551" s="1"/>
    </row>
    <row r="2552" spans="14:16" x14ac:dyDescent="0.25">
      <c r="N2552" s="1"/>
      <c r="O2552" s="1"/>
    </row>
    <row r="2553" spans="14:16" x14ac:dyDescent="0.25">
      <c r="N2553" s="1"/>
      <c r="O2553" s="1"/>
    </row>
    <row r="2554" spans="14:16" x14ac:dyDescent="0.25">
      <c r="N2554" s="1"/>
      <c r="O2554" s="1"/>
    </row>
    <row r="2555" spans="14:16" x14ac:dyDescent="0.25">
      <c r="N2555" s="1"/>
      <c r="O2555" s="1"/>
    </row>
    <row r="2556" spans="14:16" x14ac:dyDescent="0.25">
      <c r="N2556" s="1"/>
      <c r="O2556" s="1"/>
    </row>
    <row r="2557" spans="14:16" x14ac:dyDescent="0.25">
      <c r="N2557" s="1"/>
      <c r="O2557" s="1"/>
    </row>
    <row r="2558" spans="14:16" x14ac:dyDescent="0.25">
      <c r="N2558" s="1"/>
      <c r="O2558" s="1"/>
    </row>
    <row r="2559" spans="14:16" x14ac:dyDescent="0.25">
      <c r="N2559" s="1"/>
      <c r="O2559" s="1"/>
    </row>
    <row r="2560" spans="14:16" x14ac:dyDescent="0.25">
      <c r="N2560" s="1"/>
      <c r="O2560" s="1"/>
    </row>
    <row r="2561" spans="14:16" x14ac:dyDescent="0.25">
      <c r="N2561" s="1"/>
      <c r="O2561" s="1"/>
      <c r="P2561" s="1"/>
    </row>
    <row r="2562" spans="14:16" x14ac:dyDescent="0.25">
      <c r="N2562" s="1"/>
    </row>
    <row r="2563" spans="14:16" x14ac:dyDescent="0.25">
      <c r="N2563" s="1"/>
    </row>
    <row r="2564" spans="14:16" x14ac:dyDescent="0.25">
      <c r="N2564" s="1"/>
    </row>
    <row r="2565" spans="14:16" x14ac:dyDescent="0.25">
      <c r="N2565" s="1"/>
      <c r="O2565" s="1"/>
      <c r="P2565" s="1"/>
    </row>
    <row r="2566" spans="14:16" x14ac:dyDescent="0.25">
      <c r="N2566" s="1"/>
      <c r="O2566" s="1"/>
      <c r="P2566" s="1"/>
    </row>
    <row r="2567" spans="14:16" x14ac:dyDescent="0.25">
      <c r="N2567" s="1"/>
      <c r="O2567" s="1"/>
      <c r="P2567" s="1"/>
    </row>
    <row r="2568" spans="14:16" x14ac:dyDescent="0.25">
      <c r="N2568" s="1"/>
      <c r="O2568" s="1"/>
    </row>
    <row r="2569" spans="14:16" x14ac:dyDescent="0.25">
      <c r="N2569" s="1"/>
      <c r="O2569" s="1"/>
    </row>
    <row r="2570" spans="14:16" x14ac:dyDescent="0.25">
      <c r="N2570" s="1"/>
      <c r="O2570" s="1"/>
    </row>
    <row r="2571" spans="14:16" x14ac:dyDescent="0.25">
      <c r="N2571" s="1"/>
      <c r="O2571" s="1"/>
    </row>
    <row r="2572" spans="14:16" x14ac:dyDescent="0.25">
      <c r="N2572" s="1"/>
      <c r="O2572" s="1"/>
    </row>
    <row r="2573" spans="14:16" x14ac:dyDescent="0.25">
      <c r="N2573" s="1"/>
      <c r="O2573" s="1"/>
      <c r="P2573" s="1"/>
    </row>
    <row r="2574" spans="14:16" x14ac:dyDescent="0.25">
      <c r="N2574" s="1"/>
      <c r="O2574" s="1"/>
      <c r="P2574" s="1"/>
    </row>
    <row r="2575" spans="14:16" x14ac:dyDescent="0.25">
      <c r="N2575" s="1"/>
      <c r="O2575" s="1"/>
      <c r="P2575" s="1"/>
    </row>
    <row r="2576" spans="14:16" x14ac:dyDescent="0.25">
      <c r="N2576" s="1"/>
      <c r="O2576" s="1"/>
      <c r="P2576" s="1"/>
    </row>
    <row r="2577" spans="14:16" x14ac:dyDescent="0.25">
      <c r="N2577" s="1"/>
      <c r="O2577" s="1"/>
      <c r="P2577" s="1"/>
    </row>
    <row r="2578" spans="14:16" x14ac:dyDescent="0.25">
      <c r="N2578" s="1"/>
      <c r="O2578" s="1"/>
      <c r="P2578" s="1"/>
    </row>
    <row r="2579" spans="14:16" x14ac:dyDescent="0.25">
      <c r="N2579" s="1"/>
      <c r="O2579" s="1"/>
      <c r="P2579" s="1"/>
    </row>
    <row r="2580" spans="14:16" x14ac:dyDescent="0.25">
      <c r="N2580" s="1"/>
      <c r="O2580" s="1"/>
      <c r="P2580" s="1"/>
    </row>
    <row r="2581" spans="14:16" x14ac:dyDescent="0.25">
      <c r="N2581" s="1"/>
      <c r="O2581" s="1"/>
      <c r="P2581" s="1"/>
    </row>
    <row r="2582" spans="14:16" x14ac:dyDescent="0.25">
      <c r="N2582" s="1"/>
      <c r="O2582" s="1"/>
      <c r="P2582" s="1"/>
    </row>
    <row r="2583" spans="14:16" x14ac:dyDescent="0.25">
      <c r="N2583" s="1"/>
      <c r="O2583" s="1"/>
      <c r="P2583" s="1"/>
    </row>
    <row r="2584" spans="14:16" x14ac:dyDescent="0.25">
      <c r="N2584" s="1"/>
      <c r="O2584" s="1"/>
      <c r="P2584" s="1"/>
    </row>
    <row r="2585" spans="14:16" x14ac:dyDescent="0.25">
      <c r="N2585" s="1"/>
      <c r="O2585" s="1"/>
      <c r="P2585" s="1"/>
    </row>
    <row r="2586" spans="14:16" x14ac:dyDescent="0.25">
      <c r="N2586" s="1"/>
      <c r="O2586" s="1"/>
      <c r="P2586" s="1"/>
    </row>
    <row r="2587" spans="14:16" x14ac:dyDescent="0.25">
      <c r="N2587" s="1"/>
      <c r="O2587" s="1"/>
      <c r="P2587" s="1"/>
    </row>
    <row r="2588" spans="14:16" x14ac:dyDescent="0.25">
      <c r="N2588" s="1"/>
      <c r="O2588" s="1"/>
      <c r="P2588" s="1"/>
    </row>
    <row r="2589" spans="14:16" x14ac:dyDescent="0.25">
      <c r="N2589" s="1"/>
      <c r="O2589" s="1"/>
      <c r="P2589" s="1"/>
    </row>
    <row r="2590" spans="14:16" x14ac:dyDescent="0.25">
      <c r="N2590" s="1"/>
      <c r="O2590" s="1"/>
      <c r="P2590" s="1"/>
    </row>
    <row r="2591" spans="14:16" x14ac:dyDescent="0.25">
      <c r="N2591" s="1"/>
      <c r="O2591" s="1"/>
      <c r="P2591" s="1"/>
    </row>
    <row r="2592" spans="14:16" x14ac:dyDescent="0.25">
      <c r="N2592" s="1"/>
    </row>
    <row r="2593" spans="14:16" x14ac:dyDescent="0.25">
      <c r="N2593" s="1"/>
    </row>
    <row r="2594" spans="14:16" x14ac:dyDescent="0.25">
      <c r="N2594" s="1"/>
    </row>
    <row r="2595" spans="14:16" x14ac:dyDescent="0.25">
      <c r="N2595" s="1"/>
    </row>
    <row r="2596" spans="14:16" x14ac:dyDescent="0.25">
      <c r="N2596" s="1"/>
    </row>
    <row r="2597" spans="14:16" x14ac:dyDescent="0.25">
      <c r="N2597" s="1"/>
    </row>
    <row r="2598" spans="14:16" x14ac:dyDescent="0.25">
      <c r="N2598" s="1"/>
      <c r="O2598" s="1"/>
      <c r="P2598" s="1"/>
    </row>
    <row r="2599" spans="14:16" x14ac:dyDescent="0.25">
      <c r="N2599" s="1"/>
      <c r="O2599" s="1"/>
      <c r="P2599" s="1"/>
    </row>
    <row r="2600" spans="14:16" x14ac:dyDescent="0.25">
      <c r="N2600" s="1"/>
      <c r="O2600" s="1"/>
      <c r="P2600" s="1"/>
    </row>
    <row r="2601" spans="14:16" x14ac:dyDescent="0.25">
      <c r="N2601" s="1"/>
    </row>
    <row r="2602" spans="14:16" x14ac:dyDescent="0.25">
      <c r="N2602" s="1"/>
      <c r="O2602" s="1"/>
      <c r="P2602" s="1"/>
    </row>
    <row r="2603" spans="14:16" x14ac:dyDescent="0.25">
      <c r="N2603" s="1"/>
      <c r="O2603" s="1"/>
      <c r="P2603" s="1"/>
    </row>
    <row r="2604" spans="14:16" x14ac:dyDescent="0.25">
      <c r="N2604" s="1"/>
    </row>
    <row r="2605" spans="14:16" x14ac:dyDescent="0.25">
      <c r="N2605" s="1"/>
      <c r="O2605" s="1"/>
      <c r="P2605" s="1"/>
    </row>
    <row r="2606" spans="14:16" x14ac:dyDescent="0.25">
      <c r="N2606" s="1"/>
      <c r="O2606" s="1"/>
      <c r="P2606" s="1"/>
    </row>
    <row r="2607" spans="14:16" x14ac:dyDescent="0.25">
      <c r="N2607" s="1"/>
      <c r="O2607" s="1"/>
      <c r="P2607" s="1"/>
    </row>
    <row r="2608" spans="14:16" x14ac:dyDescent="0.25">
      <c r="N2608" s="1"/>
    </row>
    <row r="2609" spans="14:16" x14ac:dyDescent="0.25">
      <c r="N2609" s="1"/>
    </row>
    <row r="2610" spans="14:16" x14ac:dyDescent="0.25">
      <c r="N2610" s="1"/>
    </row>
    <row r="2611" spans="14:16" x14ac:dyDescent="0.25">
      <c r="N2611" s="1"/>
    </row>
    <row r="2612" spans="14:16" x14ac:dyDescent="0.25">
      <c r="N2612" s="1"/>
      <c r="O2612" s="1"/>
      <c r="P2612" s="1"/>
    </row>
    <row r="2613" spans="14:16" x14ac:dyDescent="0.25">
      <c r="N2613" s="1"/>
      <c r="O2613" s="1"/>
      <c r="P2613" s="1"/>
    </row>
    <row r="2614" spans="14:16" x14ac:dyDescent="0.25">
      <c r="N2614" s="1"/>
      <c r="O2614" s="1"/>
      <c r="P2614" s="1"/>
    </row>
    <row r="2615" spans="14:16" x14ac:dyDescent="0.25">
      <c r="N2615" s="1"/>
      <c r="O2615" s="1"/>
      <c r="P2615" s="1"/>
    </row>
    <row r="2616" spans="14:16" x14ac:dyDescent="0.25">
      <c r="N2616" s="1"/>
      <c r="O2616" s="1"/>
    </row>
    <row r="2617" spans="14:16" x14ac:dyDescent="0.25">
      <c r="N2617" s="1"/>
      <c r="O2617" s="1"/>
      <c r="P2617" s="1"/>
    </row>
    <row r="2618" spans="14:16" x14ac:dyDescent="0.25">
      <c r="N2618" s="1"/>
      <c r="O2618" s="1"/>
    </row>
    <row r="2619" spans="14:16" x14ac:dyDescent="0.25">
      <c r="N2619" s="1"/>
      <c r="O2619" s="1"/>
    </row>
    <row r="2620" spans="14:16" x14ac:dyDescent="0.25">
      <c r="N2620" s="1"/>
      <c r="O2620" s="1"/>
      <c r="P2620" s="1"/>
    </row>
    <row r="2621" spans="14:16" x14ac:dyDescent="0.25">
      <c r="N2621" s="1"/>
      <c r="O2621" s="1"/>
      <c r="P2621" s="1"/>
    </row>
    <row r="2622" spans="14:16" x14ac:dyDescent="0.25">
      <c r="N2622" s="1"/>
      <c r="O2622" s="1"/>
      <c r="P2622" s="1"/>
    </row>
    <row r="2623" spans="14:16" x14ac:dyDescent="0.25">
      <c r="N2623" s="1"/>
      <c r="O2623" s="1"/>
    </row>
    <row r="2624" spans="14:16" x14ac:dyDescent="0.25">
      <c r="N2624" s="1"/>
      <c r="O2624" s="1"/>
    </row>
    <row r="2625" spans="14:16" x14ac:dyDescent="0.25">
      <c r="N2625" s="1"/>
      <c r="O2625" s="1"/>
      <c r="P2625" s="1"/>
    </row>
    <row r="2626" spans="14:16" x14ac:dyDescent="0.25">
      <c r="N2626" s="1"/>
      <c r="O2626" s="1"/>
      <c r="P2626" s="1"/>
    </row>
    <row r="2627" spans="14:16" x14ac:dyDescent="0.25">
      <c r="N2627" s="1"/>
      <c r="O2627" s="1"/>
      <c r="P2627" s="1"/>
    </row>
    <row r="2628" spans="14:16" x14ac:dyDescent="0.25">
      <c r="N2628" s="1"/>
      <c r="O2628" s="1"/>
      <c r="P2628" s="1"/>
    </row>
    <row r="2629" spans="14:16" x14ac:dyDescent="0.25">
      <c r="N2629" s="1"/>
      <c r="O2629" s="1"/>
      <c r="P2629" s="1"/>
    </row>
    <row r="2630" spans="14:16" x14ac:dyDescent="0.25">
      <c r="N2630" s="1"/>
      <c r="O2630" s="1"/>
      <c r="P2630" s="1"/>
    </row>
    <row r="2631" spans="14:16" x14ac:dyDescent="0.25">
      <c r="N2631" s="1"/>
      <c r="O2631" s="1"/>
      <c r="P2631" s="1"/>
    </row>
    <row r="2632" spans="14:16" x14ac:dyDescent="0.25">
      <c r="N2632" s="1"/>
      <c r="O2632" s="1"/>
      <c r="P2632" s="1"/>
    </row>
    <row r="2633" spans="14:16" x14ac:dyDescent="0.25">
      <c r="N2633" s="1"/>
      <c r="O2633" s="1"/>
      <c r="P2633" s="1"/>
    </row>
    <row r="2634" spans="14:16" x14ac:dyDescent="0.25">
      <c r="N2634" s="1"/>
      <c r="O2634" s="1"/>
    </row>
    <row r="2635" spans="14:16" x14ac:dyDescent="0.25">
      <c r="N2635" s="1"/>
      <c r="O2635" s="1"/>
    </row>
    <row r="2636" spans="14:16" x14ac:dyDescent="0.25">
      <c r="N2636" s="1"/>
      <c r="O2636" s="1"/>
      <c r="P2636" s="1"/>
    </row>
    <row r="2637" spans="14:16" x14ac:dyDescent="0.25">
      <c r="N2637" s="1"/>
      <c r="O2637" s="1"/>
      <c r="P2637" s="1"/>
    </row>
    <row r="2638" spans="14:16" x14ac:dyDescent="0.25">
      <c r="N2638" s="1"/>
      <c r="O2638" s="1"/>
      <c r="P2638" s="1"/>
    </row>
    <row r="2639" spans="14:16" x14ac:dyDescent="0.25">
      <c r="N2639" s="1"/>
      <c r="O2639" s="1"/>
      <c r="P2639" s="1"/>
    </row>
    <row r="2640" spans="14:16" x14ac:dyDescent="0.25">
      <c r="N2640" s="1"/>
    </row>
    <row r="2641" spans="14:16" x14ac:dyDescent="0.25">
      <c r="N2641" s="1"/>
      <c r="O2641" s="1"/>
      <c r="P2641" s="1"/>
    </row>
    <row r="2642" spans="14:16" x14ac:dyDescent="0.25">
      <c r="N2642" s="1"/>
      <c r="O2642" s="1"/>
    </row>
    <row r="2643" spans="14:16" x14ac:dyDescent="0.25">
      <c r="N2643" s="1"/>
    </row>
    <row r="2644" spans="14:16" x14ac:dyDescent="0.25">
      <c r="N2644" s="1"/>
    </row>
    <row r="2645" spans="14:16" x14ac:dyDescent="0.25">
      <c r="N2645" s="1"/>
      <c r="O2645" s="1"/>
      <c r="P2645" s="1"/>
    </row>
    <row r="2646" spans="14:16" x14ac:dyDescent="0.25">
      <c r="N2646" s="1"/>
    </row>
    <row r="2647" spans="14:16" x14ac:dyDescent="0.25">
      <c r="N2647" s="1"/>
    </row>
    <row r="2648" spans="14:16" x14ac:dyDescent="0.25">
      <c r="N2648" s="1"/>
      <c r="O2648" s="1"/>
      <c r="P2648" s="1"/>
    </row>
    <row r="2649" spans="14:16" x14ac:dyDescent="0.25">
      <c r="N2649" s="1"/>
    </row>
    <row r="2650" spans="14:16" x14ac:dyDescent="0.25">
      <c r="N2650" s="1"/>
      <c r="O2650" s="1"/>
      <c r="P2650" s="1"/>
    </row>
    <row r="2651" spans="14:16" x14ac:dyDescent="0.25">
      <c r="N2651" s="1"/>
      <c r="O2651" s="1"/>
      <c r="P2651" s="1"/>
    </row>
    <row r="2652" spans="14:16" x14ac:dyDescent="0.25">
      <c r="N2652" s="1"/>
    </row>
    <row r="2653" spans="14:16" x14ac:dyDescent="0.25">
      <c r="N2653" s="1"/>
    </row>
    <row r="2654" spans="14:16" x14ac:dyDescent="0.25">
      <c r="N2654" s="1"/>
    </row>
    <row r="2655" spans="14:16" x14ac:dyDescent="0.25">
      <c r="N2655" s="1"/>
    </row>
    <row r="2656" spans="14:16" x14ac:dyDescent="0.25">
      <c r="N2656" s="1"/>
    </row>
    <row r="2657" spans="14:16" x14ac:dyDescent="0.25">
      <c r="N2657" s="1"/>
      <c r="O2657" s="1"/>
      <c r="P2657" s="1"/>
    </row>
    <row r="2658" spans="14:16" x14ac:dyDescent="0.25">
      <c r="N2658" s="1"/>
      <c r="O2658" s="1"/>
    </row>
    <row r="2659" spans="14:16" x14ac:dyDescent="0.25">
      <c r="N2659" s="1"/>
    </row>
    <row r="2660" spans="14:16" x14ac:dyDescent="0.25">
      <c r="N2660" s="1"/>
      <c r="O2660" s="1"/>
      <c r="P2660" s="1"/>
    </row>
    <row r="2661" spans="14:16" x14ac:dyDescent="0.25">
      <c r="N2661" s="1"/>
      <c r="O2661" s="1"/>
      <c r="P2661" s="1"/>
    </row>
    <row r="2662" spans="14:16" x14ac:dyDescent="0.25">
      <c r="N2662" s="1"/>
    </row>
    <row r="2663" spans="14:16" x14ac:dyDescent="0.25">
      <c r="N2663" s="1"/>
      <c r="O2663" s="1"/>
      <c r="P2663" s="1"/>
    </row>
    <row r="2664" spans="14:16" x14ac:dyDescent="0.25">
      <c r="N2664" s="1"/>
    </row>
    <row r="2665" spans="14:16" x14ac:dyDescent="0.25">
      <c r="N2665" s="1"/>
    </row>
    <row r="2666" spans="14:16" x14ac:dyDescent="0.25">
      <c r="N2666" s="1"/>
    </row>
    <row r="2667" spans="14:16" x14ac:dyDescent="0.25">
      <c r="N2667" s="1"/>
    </row>
    <row r="2668" spans="14:16" x14ac:dyDescent="0.25">
      <c r="N2668" s="1"/>
    </row>
    <row r="2669" spans="14:16" x14ac:dyDescent="0.25">
      <c r="N2669" s="1"/>
    </row>
    <row r="2670" spans="14:16" x14ac:dyDescent="0.25">
      <c r="N2670" s="1"/>
      <c r="O2670" s="1"/>
      <c r="P2670" s="1"/>
    </row>
    <row r="2671" spans="14:16" x14ac:dyDescent="0.25">
      <c r="N2671" s="1"/>
      <c r="O2671" s="1"/>
      <c r="P2671" s="1"/>
    </row>
    <row r="2672" spans="14:16" x14ac:dyDescent="0.25">
      <c r="N2672" s="1"/>
      <c r="O2672" s="1"/>
      <c r="P2672" s="1"/>
    </row>
    <row r="2673" spans="14:16" x14ac:dyDescent="0.25">
      <c r="N2673" s="1"/>
      <c r="O2673" s="1"/>
      <c r="P2673" s="1"/>
    </row>
    <row r="2674" spans="14:16" x14ac:dyDescent="0.25">
      <c r="N2674" s="1"/>
    </row>
    <row r="2675" spans="14:16" x14ac:dyDescent="0.25">
      <c r="N2675" s="1"/>
      <c r="O2675" s="1"/>
      <c r="P2675" s="1"/>
    </row>
    <row r="2676" spans="14:16" x14ac:dyDescent="0.25">
      <c r="N2676" s="1"/>
    </row>
    <row r="2677" spans="14:16" x14ac:dyDescent="0.25">
      <c r="N2677" s="1"/>
    </row>
    <row r="2678" spans="14:16" x14ac:dyDescent="0.25">
      <c r="N2678" s="1"/>
    </row>
    <row r="2679" spans="14:16" x14ac:dyDescent="0.25">
      <c r="N2679" s="1"/>
    </row>
    <row r="2680" spans="14:16" x14ac:dyDescent="0.25">
      <c r="N2680" s="1"/>
    </row>
    <row r="2681" spans="14:16" x14ac:dyDescent="0.25">
      <c r="N2681" s="1"/>
    </row>
    <row r="2682" spans="14:16" x14ac:dyDescent="0.25">
      <c r="N2682" s="1"/>
    </row>
    <row r="2683" spans="14:16" x14ac:dyDescent="0.25">
      <c r="N2683" s="1"/>
    </row>
    <row r="2684" spans="14:16" x14ac:dyDescent="0.25">
      <c r="N2684" s="1"/>
    </row>
    <row r="2685" spans="14:16" x14ac:dyDescent="0.25">
      <c r="N2685" s="1"/>
      <c r="O2685" s="1"/>
      <c r="P2685" s="1"/>
    </row>
  </sheetData>
  <autoFilter ref="C1:AD2455" xr:uid="{D0462B4A-4B8A-4BE2-888A-34D851176DD8}">
    <sortState xmlns:xlrd2="http://schemas.microsoft.com/office/spreadsheetml/2017/richdata2" ref="C483:AD1947">
      <sortCondition ref="G1:G2455"/>
    </sortState>
  </autoFilter>
  <conditionalFormatting sqref="C2:D9714">
    <cfRule type="expression" dxfId="0" priority="159">
      <formula>NOT(ISBLANK(C2))</formula>
    </cfRule>
  </conditionalFormatting>
  <dataValidations count="1">
    <dataValidation type="list" allowBlank="1" showInputMessage="1" showErrorMessage="1" sqref="D1424:E1424 E249 D124:E125" xr:uid="{0D984506-432F-4BF2-9D59-1615D1406F13}">
      <formula1>"1.Order entry and validation, 2. Delivery planning, 3. Installation preparation and digging order, 4. Final design, 5. Configuration, 6. Cabling splicing and installation, 7. Service activation, 8. Ready for service, 9. Documentation and vendor invoice "</formula1>
    </dataValidation>
  </dataValidations>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157" id="{ABDD2391-3EEB-415B-B6D7-5B3092361E3F}">
            <xm:f>C2=Admin!$B$14</xm:f>
            <x14:dxf>
              <fill>
                <patternFill>
                  <bgColor rgb="FFBCE292"/>
                </patternFill>
              </fill>
            </x14:dxf>
          </x14:cfRule>
          <x14:cfRule type="expression" priority="158" id="{00000000-000E-0000-0000-000001000000}">
            <xm:f>C2=Admin!$B$15</xm:f>
            <x14:dxf>
              <fill>
                <patternFill>
                  <bgColor rgb="FFFF5050"/>
                </patternFill>
              </fill>
            </x14:dxf>
          </x14:cfRule>
          <xm:sqref>C2:D9714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97A74AC-351A-4236-9376-4379BD07DF1F}">
          <x14:formula1>
            <xm:f>Admin!$F$4:$F$20</xm:f>
          </x14:formula1>
          <xm:sqref>D1418:D1421 D1423 D1425:D1520 D126:D1412 D1414:D1416 D2:D105 D107:D123 D1523:D3335</xm:sqref>
        </x14:dataValidation>
        <x14:dataValidation type="list" allowBlank="1" showInputMessage="1" showErrorMessage="1" xr:uid="{AD413E1D-57D9-4CA9-819C-123EF67E48DF}">
          <x14:formula1>
            <xm:f>Admin!$B$4:$B$15</xm:f>
          </x14:formula1>
          <xm:sqref>C2:C3335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DFBF9-E603-4F86-B796-C973FF4A3501}">
  <sheetPr>
    <tabColor rgb="FF92D050"/>
  </sheetPr>
  <dimension ref="A1:AJ386"/>
  <sheetViews>
    <sheetView showGridLines="0" topLeftCell="A250" zoomScale="62" zoomScaleNormal="90" workbookViewId="0">
      <selection activeCell="A152" sqref="A152"/>
    </sheetView>
  </sheetViews>
  <sheetFormatPr defaultColWidth="8.69921875" defaultRowHeight="13.8" outlineLevelRow="1" x14ac:dyDescent="0.25"/>
  <cols>
    <col min="1" max="1" width="17.19921875" customWidth="1"/>
    <col min="2" max="2" width="48.69921875" customWidth="1"/>
    <col min="3" max="3" width="5.69921875" customWidth="1"/>
    <col min="4" max="6" width="15.69921875" customWidth="1"/>
    <col min="7" max="7" width="20.19921875" customWidth="1"/>
    <col min="8" max="15" width="15.69921875" customWidth="1"/>
    <col min="16" max="16" width="30.19921875" customWidth="1"/>
    <col min="17" max="17" width="20.5" customWidth="1"/>
    <col min="18" max="18" width="18.69921875" customWidth="1"/>
    <col min="19" max="19" width="15.69921875" customWidth="1"/>
    <col min="20" max="20" width="59.19921875" customWidth="1"/>
    <col min="21" max="21" width="13.19921875" customWidth="1"/>
    <col min="22" max="24" width="15.69921875" customWidth="1"/>
    <col min="25" max="25" width="20.19921875" customWidth="1"/>
    <col min="26" max="33" width="15.69921875" customWidth="1"/>
    <col min="34" max="34" width="30.19921875" customWidth="1"/>
    <col min="35" max="35" width="20.5" customWidth="1"/>
    <col min="36" max="36" width="18.69921875" customWidth="1"/>
  </cols>
  <sheetData>
    <row r="1" spans="1:36" x14ac:dyDescent="0.25">
      <c r="A1" s="44"/>
      <c r="C1" s="9"/>
    </row>
    <row r="2" spans="1:36" x14ac:dyDescent="0.25">
      <c r="C2" s="8"/>
    </row>
    <row r="3" spans="1:36" x14ac:dyDescent="0.25">
      <c r="A3" s="36" t="s">
        <v>4345</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row>
    <row r="4" spans="1:36" x14ac:dyDescent="0.25">
      <c r="B4">
        <v>0.13407881152541462</v>
      </c>
      <c r="C4" s="8"/>
    </row>
    <row r="5" spans="1:36" ht="14.4" x14ac:dyDescent="0.3">
      <c r="B5" s="5" t="s">
        <v>4345</v>
      </c>
      <c r="C5" s="5"/>
      <c r="D5" s="5"/>
      <c r="E5" s="5"/>
      <c r="F5" s="5"/>
      <c r="G5" s="5"/>
      <c r="H5" s="5"/>
      <c r="I5" s="5"/>
      <c r="J5" s="5"/>
      <c r="K5" s="5"/>
    </row>
    <row r="6" spans="1:36" ht="14.4" x14ac:dyDescent="0.3">
      <c r="B6" s="6" t="s">
        <v>12</v>
      </c>
      <c r="C6" s="6"/>
      <c r="D6" s="41">
        <v>45778</v>
      </c>
      <c r="E6" s="41">
        <f>EOMONTH(D6,0)+1</f>
        <v>45809</v>
      </c>
      <c r="F6" s="41">
        <f t="shared" ref="F6:I6" si="0">EOMONTH(E6,0)+1</f>
        <v>45839</v>
      </c>
      <c r="G6" s="41">
        <f t="shared" si="0"/>
        <v>45870</v>
      </c>
      <c r="H6" s="41">
        <f t="shared" si="0"/>
        <v>45901</v>
      </c>
      <c r="I6" s="41">
        <f t="shared" si="0"/>
        <v>45931</v>
      </c>
      <c r="J6" s="42" t="s">
        <v>4346</v>
      </c>
      <c r="K6" s="40"/>
    </row>
    <row r="7" spans="1:36" ht="14.4" x14ac:dyDescent="0.3">
      <c r="B7" s="37" t="s">
        <v>4347</v>
      </c>
      <c r="C7" s="37" t="s">
        <v>4348</v>
      </c>
      <c r="D7" s="14">
        <f>SUM(D8:D9)</f>
        <v>156</v>
      </c>
      <c r="E7" s="14">
        <f t="shared" ref="E7:H7" si="1">SUM(E8:E9)</f>
        <v>577</v>
      </c>
      <c r="F7" s="14">
        <f t="shared" si="1"/>
        <v>282</v>
      </c>
      <c r="G7" s="14">
        <f t="shared" si="1"/>
        <v>177</v>
      </c>
      <c r="H7" s="14">
        <f t="shared" si="1"/>
        <v>30</v>
      </c>
      <c r="I7" s="13"/>
      <c r="J7" s="14">
        <f>SUM(D7:H7)</f>
        <v>1222</v>
      </c>
      <c r="K7" s="13"/>
    </row>
    <row r="8" spans="1:36" ht="14.4" hidden="1" outlineLevel="1" x14ac:dyDescent="0.3">
      <c r="B8" s="7" t="s">
        <v>41</v>
      </c>
      <c r="C8" s="12"/>
      <c r="D8" s="13">
        <f>COUNTIFS('1. Output sheet'!$AC$2:$AC$5000,$B8,'1. Output sheet'!$O$2:$O$5000,"&gt;="&amp;D$6,'1. Output sheet'!$O$2:$O$5000,"&lt;"&amp;E$6)</f>
        <v>131</v>
      </c>
      <c r="E8" s="13">
        <f>COUNTIFS('1. Output sheet'!$AC$2:$AC$5000,$B8,'1. Output sheet'!$O$2:$O$5000,"&gt;="&amp;E$6,'1. Output sheet'!$O$2:$O$5000,"&lt;"&amp;F$6)</f>
        <v>486</v>
      </c>
      <c r="F8" s="13">
        <f>COUNTIFS('1. Output sheet'!$AC$2:$AC$5000,$B8,'1. Output sheet'!$O$2:$O$5000,"&gt;="&amp;F$6,'1. Output sheet'!$O$2:$O$5000,"&lt;"&amp;G$6)</f>
        <v>267</v>
      </c>
      <c r="G8" s="13">
        <f>COUNTIFS('1. Output sheet'!$AC$2:$AC$5000,$B8,'1. Output sheet'!$O$2:$O$5000,"&gt;="&amp;G$6,'1. Output sheet'!$O$2:$O$5000,"&lt;"&amp;H$6)</f>
        <v>167</v>
      </c>
      <c r="H8" s="13">
        <f>COUNTIFS('1. Output sheet'!$AC$2:$AC$5000,$B8,'1. Output sheet'!$O$2:$O$5000,"&gt;="&amp;H$6,'1. Output sheet'!$O$2:$O$5000,"&lt;"&amp;I$6)</f>
        <v>30</v>
      </c>
      <c r="I8" s="13"/>
      <c r="J8" s="14">
        <f t="shared" ref="J8:J15" si="2">SUM(D8:H8)</f>
        <v>1081</v>
      </c>
      <c r="K8" s="13"/>
    </row>
    <row r="9" spans="1:36" ht="14.4" hidden="1" outlineLevel="1" x14ac:dyDescent="0.3">
      <c r="B9" s="7" t="s">
        <v>64</v>
      </c>
      <c r="C9" s="12"/>
      <c r="D9" s="13">
        <f>COUNTIFS('1. Output sheet'!$AC$2:$AC$5000,$B9,'1. Output sheet'!$O$2:$O$5000,"&gt;="&amp;D$6,'1. Output sheet'!$O$2:$O$5000,"&lt;"&amp;E$6)</f>
        <v>25</v>
      </c>
      <c r="E9" s="13">
        <f>COUNTIFS('1. Output sheet'!$AC$2:$AC$5000,$B9,'1. Output sheet'!$O$2:$O$5000,"&gt;="&amp;E$6,'1. Output sheet'!$O$2:$O$5000,"&lt;"&amp;F$6)</f>
        <v>91</v>
      </c>
      <c r="F9" s="13">
        <f>COUNTIFS('1. Output sheet'!$AC$2:$AC$5000,$B9,'1. Output sheet'!$O$2:$O$5000,"&gt;="&amp;F$6,'1. Output sheet'!$O$2:$O$5000,"&lt;"&amp;G$6)</f>
        <v>15</v>
      </c>
      <c r="G9" s="13">
        <f>COUNTIFS('1. Output sheet'!$AC$2:$AC$5000,$B9,'1. Output sheet'!$O$2:$O$5000,"&gt;="&amp;G$6,'1. Output sheet'!$O$2:$O$5000,"&lt;"&amp;H$6)</f>
        <v>10</v>
      </c>
      <c r="H9" s="13">
        <f>COUNTIFS('1. Output sheet'!$AC$2:$AC$5000,$B9,'1. Output sheet'!$O$2:$O$5000,"&gt;="&amp;H$6,'1. Output sheet'!$O$2:$O$5000,"&lt;"&amp;I$6)</f>
        <v>0</v>
      </c>
      <c r="I9" s="13"/>
      <c r="J9" s="14">
        <f t="shared" si="2"/>
        <v>141</v>
      </c>
      <c r="K9" s="13"/>
    </row>
    <row r="10" spans="1:36" ht="14.4" collapsed="1" x14ac:dyDescent="0.3">
      <c r="B10" s="37" t="s">
        <v>4349</v>
      </c>
      <c r="C10" s="37" t="s">
        <v>4348</v>
      </c>
      <c r="D10" s="14">
        <f>SUM(D11:D12)</f>
        <v>169362.12333333335</v>
      </c>
      <c r="E10" s="14">
        <f t="shared" ref="E10:H10" si="3">SUM(E11:E12)</f>
        <v>543007.29333333333</v>
      </c>
      <c r="F10" s="14">
        <f t="shared" si="3"/>
        <v>243541.29666666672</v>
      </c>
      <c r="G10" s="14">
        <f t="shared" si="3"/>
        <v>209725.75</v>
      </c>
      <c r="H10" s="14">
        <f t="shared" si="3"/>
        <v>115044.4</v>
      </c>
      <c r="I10" s="13"/>
      <c r="J10" s="14">
        <f t="shared" si="2"/>
        <v>1280680.8633333333</v>
      </c>
      <c r="K10" s="13"/>
    </row>
    <row r="11" spans="1:36" ht="14.4" outlineLevel="1" x14ac:dyDescent="0.3">
      <c r="B11" s="7" t="s">
        <v>41</v>
      </c>
      <c r="C11" s="12"/>
      <c r="D11" s="13">
        <f>SUMIFS('1. Output sheet'!$F$2:$F$5000,'1. Output sheet'!$AC$2:$AC$5000,$B11,'1. Output sheet'!$O$2:$O$5000,"&gt;="&amp;D$6,'1. Output sheet'!$O$2:$O$5000,"&lt;"&amp;E$6)</f>
        <v>182255.98</v>
      </c>
      <c r="E11" s="13">
        <f>SUMIFS('1. Output sheet'!$F$2:$F$5000,'1. Output sheet'!$AC$2:$AC$5000,$B11,'1. Output sheet'!$O$2:$O$5000,"&gt;="&amp;E$6,'1. Output sheet'!$O$2:$O$5000,"&lt;"&amp;F$6)</f>
        <v>517092.73</v>
      </c>
      <c r="F11" s="13">
        <f>SUMIFS('1. Output sheet'!$F$2:$F$5000,'1. Output sheet'!$AC$2:$AC$5000,$B11,'1. Output sheet'!$O$2:$O$5000,"&gt;="&amp;F$6,'1. Output sheet'!$O$2:$O$5000,"&lt;"&amp;G$6)</f>
        <v>237544.25000000006</v>
      </c>
      <c r="G11" s="13">
        <f>SUMIFS('1. Output sheet'!$F$2:$F$5000,'1. Output sheet'!$AC$2:$AC$5000,$B11,'1. Output sheet'!$O$2:$O$5000,"&gt;="&amp;G$6,'1. Output sheet'!$O$2:$O$5000,"&lt;"&amp;H$6)</f>
        <v>210405.77</v>
      </c>
      <c r="H11" s="13">
        <f>SUMIFS('1. Output sheet'!$F$2:$F$5000,'1. Output sheet'!$AC$2:$AC$5000,$B11,'1. Output sheet'!$O$2:$O$5000,"&gt;="&amp;H$6,'1. Output sheet'!$O$2:$O$5000,"&lt;"&amp;I$6)</f>
        <v>115044.4</v>
      </c>
      <c r="I11" s="13"/>
      <c r="J11" s="14">
        <f t="shared" si="2"/>
        <v>1262343.1299999999</v>
      </c>
      <c r="K11" s="13"/>
    </row>
    <row r="12" spans="1:36" ht="14.4" outlineLevel="1" x14ac:dyDescent="0.3">
      <c r="B12" s="7" t="s">
        <v>64</v>
      </c>
      <c r="C12" s="12"/>
      <c r="D12" s="13">
        <f>SUMIFS('1. Output sheet'!$F$2:$F$5000,'1. Output sheet'!$AC$2:$AC$5000,$B12,'1. Output sheet'!$O$2:$O$5000,"&gt;="&amp;D$6,'1. Output sheet'!$O$2:$O$5000,"&lt;"&amp;E$6)</f>
        <v>-12893.856666666661</v>
      </c>
      <c r="E12" s="13">
        <f>SUMIFS('1. Output sheet'!$F$2:$F$5000,'1. Output sheet'!$AC$2:$AC$5000,$B12,'1. Output sheet'!$O$2:$O$5000,"&gt;="&amp;E$6,'1. Output sheet'!$O$2:$O$5000,"&lt;"&amp;F$6)</f>
        <v>25914.563333333343</v>
      </c>
      <c r="F12" s="13">
        <f>SUMIFS('1. Output sheet'!$F$2:$F$5000,'1. Output sheet'!$AC$2:$AC$5000,$B12,'1. Output sheet'!$O$2:$O$5000,"&gt;="&amp;F$6,'1. Output sheet'!$O$2:$O$5000,"&lt;"&amp;G$6)</f>
        <v>5997.0466666666662</v>
      </c>
      <c r="G12" s="13">
        <f>SUMIFS('1. Output sheet'!$F$2:$F$5000,'1. Output sheet'!$AC$2:$AC$5000,$B12,'1. Output sheet'!$O$2:$O$5000,"&gt;="&amp;G$6,'1. Output sheet'!$O$2:$O$5000,"&lt;"&amp;H$6)</f>
        <v>-680.0199999999993</v>
      </c>
      <c r="H12" s="13">
        <f>SUMIFS('1. Output sheet'!$F$2:$F$5000,'1. Output sheet'!$AC$2:$AC$5000,$B12,'1. Output sheet'!$O$2:$O$5000,"&gt;="&amp;H$6,'1. Output sheet'!$O$2:$O$5000,"&lt;"&amp;I$6)</f>
        <v>0</v>
      </c>
      <c r="I12" s="13"/>
      <c r="J12" s="14">
        <f t="shared" si="2"/>
        <v>18337.733333333348</v>
      </c>
      <c r="K12" s="13"/>
    </row>
    <row r="13" spans="1:36" ht="14.4" x14ac:dyDescent="0.3">
      <c r="B13" s="37" t="s">
        <v>4350</v>
      </c>
      <c r="C13" s="37" t="s">
        <v>4348</v>
      </c>
      <c r="D13" s="14">
        <f t="shared" ref="D13:H15" si="4">D10*$B$4</f>
        <v>22707.87221395403</v>
      </c>
      <c r="E13" s="14">
        <f t="shared" si="4"/>
        <v>72805.77253976553</v>
      </c>
      <c r="F13" s="14">
        <f t="shared" si="4"/>
        <v>32653.727614425094</v>
      </c>
      <c r="G13" s="14">
        <f t="shared" si="4"/>
        <v>28119.779306276225</v>
      </c>
      <c r="H13" s="14">
        <f t="shared" si="4"/>
        <v>15425.016424654408</v>
      </c>
      <c r="I13" s="13"/>
      <c r="J13" s="14">
        <f t="shared" si="2"/>
        <v>171712.16809907529</v>
      </c>
      <c r="K13" s="13"/>
    </row>
    <row r="14" spans="1:36" ht="14.4" outlineLevel="1" x14ac:dyDescent="0.3">
      <c r="B14" s="7" t="s">
        <v>41</v>
      </c>
      <c r="C14" s="12"/>
      <c r="D14" s="13">
        <f t="shared" si="4"/>
        <v>24436.665191799737</v>
      </c>
      <c r="E14" s="13">
        <f t="shared" si="4"/>
        <v>69331.178686832107</v>
      </c>
      <c r="F14" s="13">
        <f t="shared" si="4"/>
        <v>31849.650724695981</v>
      </c>
      <c r="G14" s="13">
        <f t="shared" si="4"/>
        <v>28210.955579689737</v>
      </c>
      <c r="H14" s="13">
        <f t="shared" si="4"/>
        <v>15425.016424654408</v>
      </c>
      <c r="I14" s="13"/>
      <c r="J14" s="14">
        <f t="shared" si="2"/>
        <v>169253.46660767196</v>
      </c>
      <c r="K14" s="13"/>
    </row>
    <row r="15" spans="1:36" ht="14.4" outlineLevel="1" x14ac:dyDescent="0.3">
      <c r="B15" s="7" t="s">
        <v>64</v>
      </c>
      <c r="C15" s="12"/>
      <c r="D15" s="13">
        <f t="shared" si="4"/>
        <v>-1728.7929778457101</v>
      </c>
      <c r="E15" s="13">
        <f t="shared" si="4"/>
        <v>3474.5938529334217</v>
      </c>
      <c r="F15" s="13">
        <f t="shared" si="4"/>
        <v>804.07688972911592</v>
      </c>
      <c r="G15" s="13">
        <f t="shared" si="4"/>
        <v>-91.176273413512362</v>
      </c>
      <c r="H15" s="13">
        <f t="shared" si="4"/>
        <v>0</v>
      </c>
      <c r="I15" s="13"/>
      <c r="J15" s="14">
        <f t="shared" si="2"/>
        <v>2458.7014914033152</v>
      </c>
      <c r="K15" s="13"/>
    </row>
    <row r="16" spans="1:36" x14ac:dyDescent="0.25">
      <c r="C16" s="8"/>
    </row>
    <row r="17" spans="1:36" x14ac:dyDescent="0.25">
      <c r="A17" s="36" t="s">
        <v>4351</v>
      </c>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row>
    <row r="19" spans="1:36" ht="14.4" x14ac:dyDescent="0.3">
      <c r="A19" s="34"/>
      <c r="B19" s="5" t="s">
        <v>4352</v>
      </c>
      <c r="C19" s="5"/>
      <c r="D19" s="5"/>
      <c r="E19" s="5"/>
      <c r="F19" s="5"/>
      <c r="G19" s="5"/>
      <c r="H19" s="5"/>
      <c r="I19" s="5"/>
      <c r="J19" s="5"/>
      <c r="K19" s="5"/>
      <c r="L19" s="5"/>
      <c r="M19" s="5"/>
      <c r="N19" s="5"/>
      <c r="O19" s="5"/>
      <c r="P19" s="5"/>
      <c r="Q19" s="5"/>
      <c r="R19" s="5"/>
    </row>
    <row r="20" spans="1:36" ht="43.2" x14ac:dyDescent="0.3">
      <c r="A20" s="34"/>
      <c r="B20" s="6" t="s">
        <v>4351</v>
      </c>
      <c r="C20" s="6"/>
      <c r="D20" s="10" t="s">
        <v>705</v>
      </c>
      <c r="E20" s="10" t="s">
        <v>206</v>
      </c>
      <c r="F20" s="10" t="s">
        <v>198</v>
      </c>
      <c r="G20" s="11" t="s">
        <v>28</v>
      </c>
      <c r="H20" s="11" t="s">
        <v>795</v>
      </c>
      <c r="I20" s="11" t="s">
        <v>43</v>
      </c>
      <c r="J20" s="11" t="s">
        <v>104</v>
      </c>
      <c r="K20" s="11" t="s">
        <v>808</v>
      </c>
      <c r="L20" s="11" t="s">
        <v>755</v>
      </c>
      <c r="M20" s="11" t="s">
        <v>4353</v>
      </c>
      <c r="N20" s="11" t="s">
        <v>318</v>
      </c>
      <c r="O20" s="11" t="s">
        <v>71</v>
      </c>
      <c r="P20" s="29" t="s">
        <v>4354</v>
      </c>
      <c r="Q20" s="29" t="s">
        <v>4355</v>
      </c>
      <c r="R20" s="29" t="s">
        <v>4356</v>
      </c>
    </row>
    <row r="21" spans="1:36" ht="14.4" outlineLevel="1" x14ac:dyDescent="0.3">
      <c r="A21" s="34"/>
      <c r="B21" s="37" t="s">
        <v>4357</v>
      </c>
      <c r="C21" s="12"/>
      <c r="D21" s="13">
        <f>SUM(D22:D23)</f>
        <v>20</v>
      </c>
      <c r="E21" s="13">
        <f t="shared" ref="E21:L21" si="5">SUM(E22:E23)</f>
        <v>316</v>
      </c>
      <c r="F21" s="13">
        <f t="shared" si="5"/>
        <v>332</v>
      </c>
      <c r="G21" s="13">
        <f t="shared" si="5"/>
        <v>256</v>
      </c>
      <c r="H21" s="13">
        <f t="shared" si="5"/>
        <v>62</v>
      </c>
      <c r="I21" s="13">
        <f t="shared" si="5"/>
        <v>248</v>
      </c>
      <c r="J21" s="13">
        <f t="shared" si="5"/>
        <v>281</v>
      </c>
      <c r="K21" s="13">
        <f t="shared" si="5"/>
        <v>54</v>
      </c>
      <c r="L21" s="13">
        <f t="shared" si="5"/>
        <v>35</v>
      </c>
      <c r="M21" s="13">
        <f t="shared" ref="M21" si="6">SUM(M22:M23)</f>
        <v>0</v>
      </c>
      <c r="N21" s="13">
        <f t="shared" ref="N21" si="7">SUM(N22:N23)</f>
        <v>39</v>
      </c>
      <c r="O21" s="13">
        <f t="shared" ref="O21" si="8">SUM(O22:O23)</f>
        <v>18</v>
      </c>
      <c r="P21" s="14">
        <f>SUM(D21:O21)</f>
        <v>1661</v>
      </c>
      <c r="Q21" s="14">
        <f>SUM(Q22:Q23)</f>
        <v>2020</v>
      </c>
      <c r="R21" s="14">
        <f>Q21-P21</f>
        <v>359</v>
      </c>
    </row>
    <row r="22" spans="1:36" ht="14.4" outlineLevel="1" x14ac:dyDescent="0.3">
      <c r="A22" s="34"/>
      <c r="B22" s="7" t="s">
        <v>41</v>
      </c>
      <c r="C22" s="12"/>
      <c r="D22" s="13">
        <f>COUNTIFS('1. Output sheet'!$AC$2:$AC$5000,$B22,'1. Output sheet'!$C$2:$C$5000,D$20)</f>
        <v>15</v>
      </c>
      <c r="E22" s="13">
        <f>COUNTIFS('1. Output sheet'!$AC$2:$AC$5000,$B22,'1. Output sheet'!$C$2:$C$5000,E$20)</f>
        <v>314</v>
      </c>
      <c r="F22" s="13">
        <f>COUNTIFS('1. Output sheet'!$AC$2:$AC$5000,$B22,'1. Output sheet'!$C$2:$C$5000,F$20)</f>
        <v>210</v>
      </c>
      <c r="G22" s="13">
        <f>COUNTIFS('1. Output sheet'!$AC$2:$AC$5000,$B22,'1. Output sheet'!$C$2:$C$5000,G$20)</f>
        <v>242</v>
      </c>
      <c r="H22" s="13">
        <f>COUNTIFS('1. Output sheet'!$AC$2:$AC$5000,$B22,'1. Output sheet'!$C$2:$C$5000,H$20)</f>
        <v>60</v>
      </c>
      <c r="I22" s="13">
        <f>COUNTIFS('1. Output sheet'!$AC$2:$AC$5000,$B22,'1. Output sheet'!$C$2:$C$5000,I$20)</f>
        <v>198</v>
      </c>
      <c r="J22" s="13">
        <f>COUNTIFS('1. Output sheet'!$AC$2:$AC$5000,$B22,'1. Output sheet'!$C$2:$C$5000,J$20)</f>
        <v>258</v>
      </c>
      <c r="K22" s="13">
        <f>COUNTIFS('1. Output sheet'!$AC$2:$AC$5000,$B22,'1. Output sheet'!$C$2:$C$5000,K$20)</f>
        <v>34</v>
      </c>
      <c r="L22" s="13">
        <f>COUNTIFS('1. Output sheet'!$AC$2:$AC$5000,$B22,'1. Output sheet'!$C$2:$C$5000,L$20)</f>
        <v>9</v>
      </c>
      <c r="M22" s="13">
        <f>COUNTIFS('1. Output sheet'!$AC$2:$AC$5000,$B22,'1. Output sheet'!$C$2:$C$5000,M$20)</f>
        <v>0</v>
      </c>
      <c r="N22" s="13">
        <f>COUNTIFS('1. Output sheet'!$AC$2:$AC$5000,$B22,'1. Output sheet'!$C$2:$C$5000,N$20)</f>
        <v>31</v>
      </c>
      <c r="O22" s="13">
        <f>COUNTIFS('1. Output sheet'!$AC$2:$AC$5000,$B22,'1. Output sheet'!$C$2:$C$5000,O$20)</f>
        <v>14</v>
      </c>
      <c r="P22" s="14">
        <f t="shared" ref="P22:P23" si="9">SUM(D22:O22)</f>
        <v>1385</v>
      </c>
      <c r="Q22" s="14">
        <f>COUNTIFS('1. Output sheet'!$AC$2:$AC$5000,$B22)</f>
        <v>1492</v>
      </c>
      <c r="R22" s="14">
        <f>Q22-P22</f>
        <v>107</v>
      </c>
    </row>
    <row r="23" spans="1:36" ht="14.4" x14ac:dyDescent="0.3">
      <c r="A23" s="34"/>
      <c r="B23" s="7" t="s">
        <v>64</v>
      </c>
      <c r="C23" s="12"/>
      <c r="D23" s="13">
        <f>COUNTIFS('1. Output sheet'!$AC$2:$AC$5000,$B23,'1. Output sheet'!$C$2:$C$5000,D$20)</f>
        <v>5</v>
      </c>
      <c r="E23" s="13">
        <f>COUNTIFS('1. Output sheet'!$AC$2:$AC$5000,$B23,'1. Output sheet'!$C$2:$C$5000,E$20)</f>
        <v>2</v>
      </c>
      <c r="F23" s="13">
        <f>COUNTIFS('1. Output sheet'!$AC$2:$AC$5000,$B23,'1. Output sheet'!$C$2:$C$5000,F$20)</f>
        <v>122</v>
      </c>
      <c r="G23" s="13">
        <f>COUNTIFS('1. Output sheet'!$AC$2:$AC$5000,$B23,'1. Output sheet'!$C$2:$C$5000,G$20)</f>
        <v>14</v>
      </c>
      <c r="H23" s="13">
        <f>COUNTIFS('1. Output sheet'!$AC$2:$AC$5000,$B23,'1. Output sheet'!$C$2:$C$5000,H$20)</f>
        <v>2</v>
      </c>
      <c r="I23" s="13">
        <f>COUNTIFS('1. Output sheet'!$AC$2:$AC$5000,$B23,'1. Output sheet'!$C$2:$C$5000,I$20)</f>
        <v>50</v>
      </c>
      <c r="J23" s="13">
        <f>COUNTIFS('1. Output sheet'!$AC$2:$AC$5000,$B23,'1. Output sheet'!$C$2:$C$5000,J$20)</f>
        <v>23</v>
      </c>
      <c r="K23" s="13">
        <f>COUNTIFS('1. Output sheet'!$AC$2:$AC$5000,$B23,'1. Output sheet'!$C$2:$C$5000,K$20)</f>
        <v>20</v>
      </c>
      <c r="L23" s="13">
        <f>COUNTIFS('1. Output sheet'!$AC$2:$AC$5000,$B23,'1. Output sheet'!$C$2:$C$5000,L$20)</f>
        <v>26</v>
      </c>
      <c r="M23" s="13">
        <f>COUNTIFS('1. Output sheet'!$AC$2:$AC$5000,$B23,'1. Output sheet'!$C$2:$C$5000,M$20)</f>
        <v>0</v>
      </c>
      <c r="N23" s="13">
        <f>COUNTIFS('1. Output sheet'!$AC$2:$AC$5000,$B23,'1. Output sheet'!$C$2:$C$5000,N$20)</f>
        <v>8</v>
      </c>
      <c r="O23" s="13">
        <f>COUNTIFS('1. Output sheet'!$AC$2:$AC$5000,$B23,'1. Output sheet'!$C$2:$C$5000,O$20)</f>
        <v>4</v>
      </c>
      <c r="P23" s="14">
        <f t="shared" si="9"/>
        <v>276</v>
      </c>
      <c r="Q23" s="14">
        <f>COUNTIFS('1. Output sheet'!$AC$2:$AC$5000,$B23)</f>
        <v>528</v>
      </c>
      <c r="R23" s="14">
        <f>Q23-P23</f>
        <v>252</v>
      </c>
    </row>
    <row r="24" spans="1:36" x14ac:dyDescent="0.25">
      <c r="A24" s="34"/>
    </row>
    <row r="25" spans="1:36" x14ac:dyDescent="0.25">
      <c r="A25" s="34"/>
    </row>
    <row r="26" spans="1:36" ht="14.4" x14ac:dyDescent="0.3">
      <c r="A26" s="34"/>
      <c r="B26" s="5" t="s">
        <v>4352</v>
      </c>
      <c r="C26" s="5"/>
      <c r="D26" s="5"/>
      <c r="E26" s="5"/>
      <c r="F26" s="5"/>
      <c r="G26" s="5"/>
      <c r="H26" s="5"/>
      <c r="I26" s="5"/>
      <c r="J26" s="5"/>
      <c r="K26" s="5"/>
      <c r="L26" s="5"/>
      <c r="M26" s="5"/>
      <c r="N26" s="5"/>
      <c r="O26" s="5"/>
      <c r="P26" s="5"/>
      <c r="Q26" s="5"/>
      <c r="R26" s="5"/>
    </row>
    <row r="27" spans="1:36" ht="43.2" x14ac:dyDescent="0.3">
      <c r="A27" s="34"/>
      <c r="B27" s="19" t="s">
        <v>4358</v>
      </c>
      <c r="C27" s="20"/>
      <c r="D27" s="10" t="s">
        <v>705</v>
      </c>
      <c r="E27" s="10" t="s">
        <v>206</v>
      </c>
      <c r="F27" s="10" t="s">
        <v>198</v>
      </c>
      <c r="G27" s="11" t="s">
        <v>28</v>
      </c>
      <c r="H27" s="11" t="s">
        <v>795</v>
      </c>
      <c r="I27" s="11" t="s">
        <v>43</v>
      </c>
      <c r="J27" s="11" t="s">
        <v>104</v>
      </c>
      <c r="K27" s="11" t="s">
        <v>808</v>
      </c>
      <c r="L27" s="11" t="s">
        <v>755</v>
      </c>
      <c r="M27" s="11" t="s">
        <v>4353</v>
      </c>
      <c r="N27" s="11" t="s">
        <v>318</v>
      </c>
      <c r="O27" s="11" t="s">
        <v>71</v>
      </c>
      <c r="P27" s="29" t="s">
        <v>4359</v>
      </c>
      <c r="Q27" s="29" t="s">
        <v>4360</v>
      </c>
      <c r="R27" s="29"/>
    </row>
    <row r="28" spans="1:36" ht="14.4" x14ac:dyDescent="0.3">
      <c r="A28" s="34"/>
      <c r="B28" s="21" t="s">
        <v>232</v>
      </c>
      <c r="C28" s="20"/>
      <c r="D28" s="13">
        <f>COUNTIFS('1. Output sheet'!$D$2:$D$5000,$B28,'1. Output sheet'!$C$2:$C$5000,D$27,'1. Output sheet'!$AC$2:$AC$5000,$B$22)+COUNTIFS('1. Output sheet'!$D$2:$D$5000,$B28,'1. Output sheet'!$C$2:$C$5000,D$27,'1. Output sheet'!$AC$2:$AC$5000,$B$23)</f>
        <v>1</v>
      </c>
      <c r="E28" s="13">
        <f>COUNTIFS('1. Output sheet'!$D$2:$D$5000,$B28,'1. Output sheet'!$C$2:$C$5000,E$27,'1. Output sheet'!$AC$2:$AC$5000,$B$22)+COUNTIFS('1. Output sheet'!$D$2:$D$5000,$B28,'1. Output sheet'!$C$2:$C$5000,E$27,'1. Output sheet'!$AC$2:$AC$5000,$B$23)</f>
        <v>2</v>
      </c>
      <c r="F28" s="13">
        <f>COUNTIFS('1. Output sheet'!$D$2:$D$5000,$B28,'1. Output sheet'!$C$2:$C$5000,F$27,'1. Output sheet'!$AC$2:$AC$5000,$B$22)+COUNTIFS('1. Output sheet'!$D$2:$D$5000,$B28,'1. Output sheet'!$C$2:$C$5000,F$27,'1. Output sheet'!$AC$2:$AC$5000,$B$23)</f>
        <v>85</v>
      </c>
      <c r="G28" s="13">
        <f>COUNTIFS('1. Output sheet'!$D$2:$D$5000,$B28,'1. Output sheet'!$C$2:$C$5000,G$27,'1. Output sheet'!$AC$2:$AC$5000,$B$22)+COUNTIFS('1. Output sheet'!$D$2:$D$5000,$B28,'1. Output sheet'!$C$2:$C$5000,G$27,'1. Output sheet'!$AC$2:$AC$5000,$B$23)</f>
        <v>5</v>
      </c>
      <c r="H28" s="13">
        <f>COUNTIFS('1. Output sheet'!$D$2:$D$5000,$B28,'1. Output sheet'!$C$2:$C$5000,H$27,'1. Output sheet'!$AC$2:$AC$5000,$B$22)+COUNTIFS('1. Output sheet'!$D$2:$D$5000,$B28,'1. Output sheet'!$C$2:$C$5000,H$27,'1. Output sheet'!$AC$2:$AC$5000,$B$23)</f>
        <v>1</v>
      </c>
      <c r="I28" s="13">
        <f>COUNTIFS('1. Output sheet'!$D$2:$D$5000,$B28,'1. Output sheet'!$C$2:$C$5000,I$27,'1. Output sheet'!$AC$2:$AC$5000,$B$22)+COUNTIFS('1. Output sheet'!$D$2:$D$5000,$B28,'1. Output sheet'!$C$2:$C$5000,I$27,'1. Output sheet'!$AC$2:$AC$5000,$B$23)</f>
        <v>6</v>
      </c>
      <c r="J28" s="13">
        <f>COUNTIFS('1. Output sheet'!$D$2:$D$5000,$B28,'1. Output sheet'!$C$2:$C$5000,J$27,'1. Output sheet'!$AC$2:$AC$5000,$B$22)+COUNTIFS('1. Output sheet'!$D$2:$D$5000,$B28,'1. Output sheet'!$C$2:$C$5000,J$27,'1. Output sheet'!$AC$2:$AC$5000,$B$23)</f>
        <v>9</v>
      </c>
      <c r="K28" s="13">
        <f>COUNTIFS('1. Output sheet'!$D$2:$D$5000,$B28,'1. Output sheet'!$C$2:$C$5000,K$27,'1. Output sheet'!$AC$2:$AC$5000,$B$22)+COUNTIFS('1. Output sheet'!$D$2:$D$5000,$B28,'1. Output sheet'!$C$2:$C$5000,K$27,'1. Output sheet'!$AC$2:$AC$5000,$B$23)</f>
        <v>2</v>
      </c>
      <c r="L28" s="13">
        <f>COUNTIFS('1. Output sheet'!$D$2:$D$5000,$B28,'1. Output sheet'!$C$2:$C$5000,L$27,'1. Output sheet'!$AC$2:$AC$5000,$B$22)+COUNTIFS('1. Output sheet'!$D$2:$D$5000,$B28,'1. Output sheet'!$C$2:$C$5000,L$27,'1. Output sheet'!$AC$2:$AC$5000,$B$23)</f>
        <v>0</v>
      </c>
      <c r="M28" s="13">
        <f>COUNTIFS('1. Output sheet'!$D$2:$D$5000,$B28,'1. Output sheet'!$C$2:$C$5000,M$27,'1. Output sheet'!$AC$2:$AC$5000,$B$22)+COUNTIFS('1. Output sheet'!$D$2:$D$5000,$B28,'1. Output sheet'!$C$2:$C$5000,M$27,'1. Output sheet'!$AC$2:$AC$5000,$B$23)</f>
        <v>0</v>
      </c>
      <c r="N28" s="13">
        <f>COUNTIFS('1. Output sheet'!$D$2:$D$5000,$B28,'1. Output sheet'!$C$2:$C$5000,N$27,'1. Output sheet'!$AC$2:$AC$5000,$B$22)+COUNTIFS('1. Output sheet'!$D$2:$D$5000,$B28,'1. Output sheet'!$C$2:$C$5000,N$27,'1. Output sheet'!$AC$2:$AC$5000,$B$23)</f>
        <v>0</v>
      </c>
      <c r="O28" s="13">
        <f>COUNTIFS('1. Output sheet'!$D$2:$D$5000,$B28,'1. Output sheet'!$C$2:$C$5000,O$27,'1. Output sheet'!$AC$2:$AC$5000,$B$22)+COUNTIFS('1. Output sheet'!$D$2:$D$5000,$B28,'1. Output sheet'!$C$2:$C$5000,O$27,'1. Output sheet'!$AC$2:$AC$5000,$B$23)</f>
        <v>4</v>
      </c>
      <c r="P28" s="14">
        <f>SUM(D28:O28)</f>
        <v>115</v>
      </c>
      <c r="Q28" s="14">
        <f>COUNTIFS('1. Output sheet'!$D$2:$D$5000,$B28)</f>
        <v>116</v>
      </c>
      <c r="R28" s="14"/>
    </row>
    <row r="29" spans="1:36" ht="14.4" x14ac:dyDescent="0.3">
      <c r="A29" s="34"/>
      <c r="B29" s="21" t="s">
        <v>221</v>
      </c>
      <c r="C29" s="20"/>
      <c r="D29" s="13">
        <f>COUNTIFS('1. Output sheet'!$D$2:$D$5000,$B29,'1. Output sheet'!$C$2:$C$5000,D$27,'1. Output sheet'!$AC$2:$AC$5000,$B$22)+COUNTIFS('1. Output sheet'!$D$2:$D$5000,$B29,'1. Output sheet'!$C$2:$C$5000,D$27,'1. Output sheet'!$AC$2:$AC$5000,$B$23)</f>
        <v>0</v>
      </c>
      <c r="E29" s="13">
        <f>COUNTIFS('1. Output sheet'!$D$2:$D$5000,$B29,'1. Output sheet'!$C$2:$C$5000,E$27,'1. Output sheet'!$AC$2:$AC$5000,$B$22)+COUNTIFS('1. Output sheet'!$D$2:$D$5000,$B29,'1. Output sheet'!$C$2:$C$5000,E$27,'1. Output sheet'!$AC$2:$AC$5000,$B$23)</f>
        <v>0</v>
      </c>
      <c r="F29" s="13">
        <f>COUNTIFS('1. Output sheet'!$D$2:$D$5000,$B29,'1. Output sheet'!$C$2:$C$5000,F$27,'1. Output sheet'!$AC$2:$AC$5000,$B$22)+COUNTIFS('1. Output sheet'!$D$2:$D$5000,$B29,'1. Output sheet'!$C$2:$C$5000,F$27,'1. Output sheet'!$AC$2:$AC$5000,$B$23)</f>
        <v>2</v>
      </c>
      <c r="G29" s="13">
        <f>COUNTIFS('1. Output sheet'!$D$2:$D$5000,$B29,'1. Output sheet'!$C$2:$C$5000,G$27,'1. Output sheet'!$AC$2:$AC$5000,$B$22)+COUNTIFS('1. Output sheet'!$D$2:$D$5000,$B29,'1. Output sheet'!$C$2:$C$5000,G$27,'1. Output sheet'!$AC$2:$AC$5000,$B$23)</f>
        <v>3</v>
      </c>
      <c r="H29" s="13">
        <f>COUNTIFS('1. Output sheet'!$D$2:$D$5000,$B29,'1. Output sheet'!$C$2:$C$5000,H$27,'1. Output sheet'!$AC$2:$AC$5000,$B$22)+COUNTIFS('1. Output sheet'!$D$2:$D$5000,$B29,'1. Output sheet'!$C$2:$C$5000,H$27,'1. Output sheet'!$AC$2:$AC$5000,$B$23)</f>
        <v>0</v>
      </c>
      <c r="I29" s="13">
        <f>COUNTIFS('1. Output sheet'!$D$2:$D$5000,$B29,'1. Output sheet'!$C$2:$C$5000,I$27,'1. Output sheet'!$AC$2:$AC$5000,$B$22)+COUNTIFS('1. Output sheet'!$D$2:$D$5000,$B29,'1. Output sheet'!$C$2:$C$5000,I$27,'1. Output sheet'!$AC$2:$AC$5000,$B$23)</f>
        <v>1</v>
      </c>
      <c r="J29" s="13">
        <f>COUNTIFS('1. Output sheet'!$D$2:$D$5000,$B29,'1. Output sheet'!$C$2:$C$5000,J$27,'1. Output sheet'!$AC$2:$AC$5000,$B$22)+COUNTIFS('1. Output sheet'!$D$2:$D$5000,$B29,'1. Output sheet'!$C$2:$C$5000,J$27,'1. Output sheet'!$AC$2:$AC$5000,$B$23)</f>
        <v>15</v>
      </c>
      <c r="K29" s="13">
        <f>COUNTIFS('1. Output sheet'!$D$2:$D$5000,$B29,'1. Output sheet'!$C$2:$C$5000,K$27,'1. Output sheet'!$AC$2:$AC$5000,$B$22)+COUNTIFS('1. Output sheet'!$D$2:$D$5000,$B29,'1. Output sheet'!$C$2:$C$5000,K$27,'1. Output sheet'!$AC$2:$AC$5000,$B$23)</f>
        <v>0</v>
      </c>
      <c r="L29" s="13">
        <f>COUNTIFS('1. Output sheet'!$D$2:$D$5000,$B29,'1. Output sheet'!$C$2:$C$5000,L$27,'1. Output sheet'!$AC$2:$AC$5000,$B$22)+COUNTIFS('1. Output sheet'!$D$2:$D$5000,$B29,'1. Output sheet'!$C$2:$C$5000,L$27,'1. Output sheet'!$AC$2:$AC$5000,$B$23)</f>
        <v>0</v>
      </c>
      <c r="M29" s="13">
        <f>COUNTIFS('1. Output sheet'!$D$2:$D$5000,$B29,'1. Output sheet'!$C$2:$C$5000,M$27,'1. Output sheet'!$AC$2:$AC$5000,$B$22)+COUNTIFS('1. Output sheet'!$D$2:$D$5000,$B29,'1. Output sheet'!$C$2:$C$5000,M$27,'1. Output sheet'!$AC$2:$AC$5000,$B$23)</f>
        <v>0</v>
      </c>
      <c r="N29" s="13">
        <f>COUNTIFS('1. Output sheet'!$D$2:$D$5000,$B29,'1. Output sheet'!$C$2:$C$5000,N$27,'1. Output sheet'!$AC$2:$AC$5000,$B$22)+COUNTIFS('1. Output sheet'!$D$2:$D$5000,$B29,'1. Output sheet'!$C$2:$C$5000,N$27,'1. Output sheet'!$AC$2:$AC$5000,$B$23)</f>
        <v>0</v>
      </c>
      <c r="O29" s="13">
        <f>COUNTIFS('1. Output sheet'!$D$2:$D$5000,$B29,'1. Output sheet'!$C$2:$C$5000,O$27,'1. Output sheet'!$AC$2:$AC$5000,$B$22)+COUNTIFS('1. Output sheet'!$D$2:$D$5000,$B29,'1. Output sheet'!$C$2:$C$5000,O$27,'1. Output sheet'!$AC$2:$AC$5000,$B$23)</f>
        <v>0</v>
      </c>
      <c r="P29" s="14">
        <f t="shared" ref="P29:P45" si="10">SUM(D29:O29)</f>
        <v>21</v>
      </c>
      <c r="Q29" s="14">
        <f>COUNTIFS('1. Output sheet'!$D$2:$D$5000,$B29)</f>
        <v>21</v>
      </c>
      <c r="R29" s="14"/>
    </row>
    <row r="30" spans="1:36" ht="28.8" x14ac:dyDescent="0.3">
      <c r="A30" s="34"/>
      <c r="B30" s="21" t="s">
        <v>543</v>
      </c>
      <c r="C30" s="20"/>
      <c r="D30" s="13">
        <f>COUNTIFS('1. Output sheet'!$D$2:$D$5000,$B30,'1. Output sheet'!$C$2:$C$5000,D$27,'1. Output sheet'!$AC$2:$AC$5000,$B$22)+COUNTIFS('1. Output sheet'!$D$2:$D$5000,$B30,'1. Output sheet'!$C$2:$C$5000,D$27,'1. Output sheet'!$AC$2:$AC$5000,$B$23)</f>
        <v>1</v>
      </c>
      <c r="E30" s="13">
        <f>COUNTIFS('1. Output sheet'!$D$2:$D$5000,$B30,'1. Output sheet'!$C$2:$C$5000,E$27,'1. Output sheet'!$AC$2:$AC$5000,$B$22)+COUNTIFS('1. Output sheet'!$D$2:$D$5000,$B30,'1. Output sheet'!$C$2:$C$5000,E$27,'1. Output sheet'!$AC$2:$AC$5000,$B$23)</f>
        <v>0</v>
      </c>
      <c r="F30" s="13">
        <f>COUNTIFS('1. Output sheet'!$D$2:$D$5000,$B30,'1. Output sheet'!$C$2:$C$5000,F$27,'1. Output sheet'!$AC$2:$AC$5000,$B$22)+COUNTIFS('1. Output sheet'!$D$2:$D$5000,$B30,'1. Output sheet'!$C$2:$C$5000,F$27,'1. Output sheet'!$AC$2:$AC$5000,$B$23)</f>
        <v>20</v>
      </c>
      <c r="G30" s="13">
        <f>COUNTIFS('1. Output sheet'!$D$2:$D$5000,$B30,'1. Output sheet'!$C$2:$C$5000,G$27,'1. Output sheet'!$AC$2:$AC$5000,$B$22)+COUNTIFS('1. Output sheet'!$D$2:$D$5000,$B30,'1. Output sheet'!$C$2:$C$5000,G$27,'1. Output sheet'!$AC$2:$AC$5000,$B$23)</f>
        <v>11</v>
      </c>
      <c r="H30" s="13">
        <f>COUNTIFS('1. Output sheet'!$D$2:$D$5000,$B30,'1. Output sheet'!$C$2:$C$5000,H$27,'1. Output sheet'!$AC$2:$AC$5000,$B$22)+COUNTIFS('1. Output sheet'!$D$2:$D$5000,$B30,'1. Output sheet'!$C$2:$C$5000,H$27,'1. Output sheet'!$AC$2:$AC$5000,$B$23)</f>
        <v>7</v>
      </c>
      <c r="I30" s="13">
        <f>COUNTIFS('1. Output sheet'!$D$2:$D$5000,$B30,'1. Output sheet'!$C$2:$C$5000,I$27,'1. Output sheet'!$AC$2:$AC$5000,$B$22)+COUNTIFS('1. Output sheet'!$D$2:$D$5000,$B30,'1. Output sheet'!$C$2:$C$5000,I$27,'1. Output sheet'!$AC$2:$AC$5000,$B$23)</f>
        <v>42</v>
      </c>
      <c r="J30" s="13">
        <f>COUNTIFS('1. Output sheet'!$D$2:$D$5000,$B30,'1. Output sheet'!$C$2:$C$5000,J$27,'1. Output sheet'!$AC$2:$AC$5000,$B$22)+COUNTIFS('1. Output sheet'!$D$2:$D$5000,$B30,'1. Output sheet'!$C$2:$C$5000,J$27,'1. Output sheet'!$AC$2:$AC$5000,$B$23)</f>
        <v>10</v>
      </c>
      <c r="K30" s="13">
        <f>COUNTIFS('1. Output sheet'!$D$2:$D$5000,$B30,'1. Output sheet'!$C$2:$C$5000,K$27,'1. Output sheet'!$AC$2:$AC$5000,$B$22)+COUNTIFS('1. Output sheet'!$D$2:$D$5000,$B30,'1. Output sheet'!$C$2:$C$5000,K$27,'1. Output sheet'!$AC$2:$AC$5000,$B$23)</f>
        <v>4</v>
      </c>
      <c r="L30" s="13">
        <f>COUNTIFS('1. Output sheet'!$D$2:$D$5000,$B30,'1. Output sheet'!$C$2:$C$5000,L$27,'1. Output sheet'!$AC$2:$AC$5000,$B$22)+COUNTIFS('1. Output sheet'!$D$2:$D$5000,$B30,'1. Output sheet'!$C$2:$C$5000,L$27,'1. Output sheet'!$AC$2:$AC$5000,$B$23)</f>
        <v>0</v>
      </c>
      <c r="M30" s="13">
        <f>COUNTIFS('1. Output sheet'!$D$2:$D$5000,$B30,'1. Output sheet'!$C$2:$C$5000,M$27,'1. Output sheet'!$AC$2:$AC$5000,$B$22)+COUNTIFS('1. Output sheet'!$D$2:$D$5000,$B30,'1. Output sheet'!$C$2:$C$5000,M$27,'1. Output sheet'!$AC$2:$AC$5000,$B$23)</f>
        <v>0</v>
      </c>
      <c r="N30" s="13">
        <f>COUNTIFS('1. Output sheet'!$D$2:$D$5000,$B30,'1. Output sheet'!$C$2:$C$5000,N$27,'1. Output sheet'!$AC$2:$AC$5000,$B$22)+COUNTIFS('1. Output sheet'!$D$2:$D$5000,$B30,'1. Output sheet'!$C$2:$C$5000,N$27,'1. Output sheet'!$AC$2:$AC$5000,$B$23)</f>
        <v>0</v>
      </c>
      <c r="O30" s="13">
        <f>COUNTIFS('1. Output sheet'!$D$2:$D$5000,$B30,'1. Output sheet'!$C$2:$C$5000,O$27,'1. Output sheet'!$AC$2:$AC$5000,$B$22)+COUNTIFS('1. Output sheet'!$D$2:$D$5000,$B30,'1. Output sheet'!$C$2:$C$5000,O$27,'1. Output sheet'!$AC$2:$AC$5000,$B$23)</f>
        <v>2</v>
      </c>
      <c r="P30" s="14">
        <f t="shared" si="10"/>
        <v>97</v>
      </c>
      <c r="Q30" s="14">
        <f>COUNTIFS('1. Output sheet'!$D$2:$D$5000,$B30)</f>
        <v>97</v>
      </c>
      <c r="R30" s="14"/>
    </row>
    <row r="31" spans="1:36" ht="14.4" x14ac:dyDescent="0.3">
      <c r="A31" s="34"/>
      <c r="B31" s="21" t="s">
        <v>1169</v>
      </c>
      <c r="C31" s="20"/>
      <c r="D31" s="13">
        <f>COUNTIFS('1. Output sheet'!$D$2:$D$5000,$B31,'1. Output sheet'!$C$2:$C$5000,D$27,'1. Output sheet'!$AC$2:$AC$5000,$B$22)+COUNTIFS('1. Output sheet'!$D$2:$D$5000,$B31,'1. Output sheet'!$C$2:$C$5000,D$27,'1. Output sheet'!$AC$2:$AC$5000,$B$23)</f>
        <v>0</v>
      </c>
      <c r="E31" s="13">
        <f>COUNTIFS('1. Output sheet'!$D$2:$D$5000,$B31,'1. Output sheet'!$C$2:$C$5000,E$27,'1. Output sheet'!$AC$2:$AC$5000,$B$22)+COUNTIFS('1. Output sheet'!$D$2:$D$5000,$B31,'1. Output sheet'!$C$2:$C$5000,E$27,'1. Output sheet'!$AC$2:$AC$5000,$B$23)</f>
        <v>0</v>
      </c>
      <c r="F31" s="13">
        <f>COUNTIFS('1. Output sheet'!$D$2:$D$5000,$B31,'1. Output sheet'!$C$2:$C$5000,F$27,'1. Output sheet'!$AC$2:$AC$5000,$B$22)+COUNTIFS('1. Output sheet'!$D$2:$D$5000,$B31,'1. Output sheet'!$C$2:$C$5000,F$27,'1. Output sheet'!$AC$2:$AC$5000,$B$23)</f>
        <v>13</v>
      </c>
      <c r="G31" s="13">
        <f>COUNTIFS('1. Output sheet'!$D$2:$D$5000,$B31,'1. Output sheet'!$C$2:$C$5000,G$27,'1. Output sheet'!$AC$2:$AC$5000,$B$22)+COUNTIFS('1. Output sheet'!$D$2:$D$5000,$B31,'1. Output sheet'!$C$2:$C$5000,G$27,'1. Output sheet'!$AC$2:$AC$5000,$B$23)</f>
        <v>2</v>
      </c>
      <c r="H31" s="13">
        <f>COUNTIFS('1. Output sheet'!$D$2:$D$5000,$B31,'1. Output sheet'!$C$2:$C$5000,H$27,'1. Output sheet'!$AC$2:$AC$5000,$B$22)+COUNTIFS('1. Output sheet'!$D$2:$D$5000,$B31,'1. Output sheet'!$C$2:$C$5000,H$27,'1. Output sheet'!$AC$2:$AC$5000,$B$23)</f>
        <v>0</v>
      </c>
      <c r="I31" s="13">
        <f>COUNTIFS('1. Output sheet'!$D$2:$D$5000,$B31,'1. Output sheet'!$C$2:$C$5000,I$27,'1. Output sheet'!$AC$2:$AC$5000,$B$22)+COUNTIFS('1. Output sheet'!$D$2:$D$5000,$B31,'1. Output sheet'!$C$2:$C$5000,I$27,'1. Output sheet'!$AC$2:$AC$5000,$B$23)</f>
        <v>1</v>
      </c>
      <c r="J31" s="13">
        <f>COUNTIFS('1. Output sheet'!$D$2:$D$5000,$B31,'1. Output sheet'!$C$2:$C$5000,J$27,'1. Output sheet'!$AC$2:$AC$5000,$B$22)+COUNTIFS('1. Output sheet'!$D$2:$D$5000,$B31,'1. Output sheet'!$C$2:$C$5000,J$27,'1. Output sheet'!$AC$2:$AC$5000,$B$23)</f>
        <v>1</v>
      </c>
      <c r="K31" s="13">
        <f>COUNTIFS('1. Output sheet'!$D$2:$D$5000,$B31,'1. Output sheet'!$C$2:$C$5000,K$27,'1. Output sheet'!$AC$2:$AC$5000,$B$22)+COUNTIFS('1. Output sheet'!$D$2:$D$5000,$B31,'1. Output sheet'!$C$2:$C$5000,K$27,'1. Output sheet'!$AC$2:$AC$5000,$B$23)</f>
        <v>0</v>
      </c>
      <c r="L31" s="13">
        <f>COUNTIFS('1. Output sheet'!$D$2:$D$5000,$B31,'1. Output sheet'!$C$2:$C$5000,L$27,'1. Output sheet'!$AC$2:$AC$5000,$B$22)+COUNTIFS('1. Output sheet'!$D$2:$D$5000,$B31,'1. Output sheet'!$C$2:$C$5000,L$27,'1. Output sheet'!$AC$2:$AC$5000,$B$23)</f>
        <v>0</v>
      </c>
      <c r="M31" s="13">
        <f>COUNTIFS('1. Output sheet'!$D$2:$D$5000,$B31,'1. Output sheet'!$C$2:$C$5000,M$27,'1. Output sheet'!$AC$2:$AC$5000,$B$22)+COUNTIFS('1. Output sheet'!$D$2:$D$5000,$B31,'1. Output sheet'!$C$2:$C$5000,M$27,'1. Output sheet'!$AC$2:$AC$5000,$B$23)</f>
        <v>0</v>
      </c>
      <c r="N31" s="13">
        <f>COUNTIFS('1. Output sheet'!$D$2:$D$5000,$B31,'1. Output sheet'!$C$2:$C$5000,N$27,'1. Output sheet'!$AC$2:$AC$5000,$B$22)+COUNTIFS('1. Output sheet'!$D$2:$D$5000,$B31,'1. Output sheet'!$C$2:$C$5000,N$27,'1. Output sheet'!$AC$2:$AC$5000,$B$23)</f>
        <v>0</v>
      </c>
      <c r="O31" s="13">
        <f>COUNTIFS('1. Output sheet'!$D$2:$D$5000,$B31,'1. Output sheet'!$C$2:$C$5000,O$27,'1. Output sheet'!$AC$2:$AC$5000,$B$22)+COUNTIFS('1. Output sheet'!$D$2:$D$5000,$B31,'1. Output sheet'!$C$2:$C$5000,O$27,'1. Output sheet'!$AC$2:$AC$5000,$B$23)</f>
        <v>0</v>
      </c>
      <c r="P31" s="14">
        <f t="shared" si="10"/>
        <v>17</v>
      </c>
      <c r="Q31" s="14">
        <f>COUNTIFS('1. Output sheet'!$D$2:$D$5000,$B31)</f>
        <v>17</v>
      </c>
      <c r="R31" s="14"/>
    </row>
    <row r="32" spans="1:36" ht="14.4" x14ac:dyDescent="0.3">
      <c r="A32" s="34"/>
      <c r="B32" s="21" t="s">
        <v>199</v>
      </c>
      <c r="C32" s="20"/>
      <c r="D32" s="13">
        <f>COUNTIFS('1. Output sheet'!$D$2:$D$5000,$B32,'1. Output sheet'!$C$2:$C$5000,D$27,'1. Output sheet'!$AC$2:$AC$5000,$B$22)+COUNTIFS('1. Output sheet'!$D$2:$D$5000,$B32,'1. Output sheet'!$C$2:$C$5000,D$27,'1. Output sheet'!$AC$2:$AC$5000,$B$23)</f>
        <v>2</v>
      </c>
      <c r="E32" s="13">
        <f>COUNTIFS('1. Output sheet'!$D$2:$D$5000,$B32,'1. Output sheet'!$C$2:$C$5000,E$27,'1. Output sheet'!$AC$2:$AC$5000,$B$22)+COUNTIFS('1. Output sheet'!$D$2:$D$5000,$B32,'1. Output sheet'!$C$2:$C$5000,E$27,'1. Output sheet'!$AC$2:$AC$5000,$B$23)</f>
        <v>0</v>
      </c>
      <c r="F32" s="13">
        <f>COUNTIFS('1. Output sheet'!$D$2:$D$5000,$B32,'1. Output sheet'!$C$2:$C$5000,F$27,'1. Output sheet'!$AC$2:$AC$5000,$B$22)+COUNTIFS('1. Output sheet'!$D$2:$D$5000,$B32,'1. Output sheet'!$C$2:$C$5000,F$27,'1. Output sheet'!$AC$2:$AC$5000,$B$23)</f>
        <v>11</v>
      </c>
      <c r="G32" s="13">
        <f>COUNTIFS('1. Output sheet'!$D$2:$D$5000,$B32,'1. Output sheet'!$C$2:$C$5000,G$27,'1. Output sheet'!$AC$2:$AC$5000,$B$22)+COUNTIFS('1. Output sheet'!$D$2:$D$5000,$B32,'1. Output sheet'!$C$2:$C$5000,G$27,'1. Output sheet'!$AC$2:$AC$5000,$B$23)</f>
        <v>1</v>
      </c>
      <c r="H32" s="13">
        <f>COUNTIFS('1. Output sheet'!$D$2:$D$5000,$B32,'1. Output sheet'!$C$2:$C$5000,H$27,'1. Output sheet'!$AC$2:$AC$5000,$B$22)+COUNTIFS('1. Output sheet'!$D$2:$D$5000,$B32,'1. Output sheet'!$C$2:$C$5000,H$27,'1. Output sheet'!$AC$2:$AC$5000,$B$23)</f>
        <v>0</v>
      </c>
      <c r="I32" s="13">
        <f>COUNTIFS('1. Output sheet'!$D$2:$D$5000,$B32,'1. Output sheet'!$C$2:$C$5000,I$27,'1. Output sheet'!$AC$2:$AC$5000,$B$22)+COUNTIFS('1. Output sheet'!$D$2:$D$5000,$B32,'1. Output sheet'!$C$2:$C$5000,I$27,'1. Output sheet'!$AC$2:$AC$5000,$B$23)</f>
        <v>0</v>
      </c>
      <c r="J32" s="13">
        <f>COUNTIFS('1. Output sheet'!$D$2:$D$5000,$B32,'1. Output sheet'!$C$2:$C$5000,J$27,'1. Output sheet'!$AC$2:$AC$5000,$B$22)+COUNTIFS('1. Output sheet'!$D$2:$D$5000,$B32,'1. Output sheet'!$C$2:$C$5000,J$27,'1. Output sheet'!$AC$2:$AC$5000,$B$23)</f>
        <v>0</v>
      </c>
      <c r="K32" s="13">
        <f>COUNTIFS('1. Output sheet'!$D$2:$D$5000,$B32,'1. Output sheet'!$C$2:$C$5000,K$27,'1. Output sheet'!$AC$2:$AC$5000,$B$22)+COUNTIFS('1. Output sheet'!$D$2:$D$5000,$B32,'1. Output sheet'!$C$2:$C$5000,K$27,'1. Output sheet'!$AC$2:$AC$5000,$B$23)</f>
        <v>0</v>
      </c>
      <c r="L32" s="13">
        <f>COUNTIFS('1. Output sheet'!$D$2:$D$5000,$B32,'1. Output sheet'!$C$2:$C$5000,L$27,'1. Output sheet'!$AC$2:$AC$5000,$B$22)+COUNTIFS('1. Output sheet'!$D$2:$D$5000,$B32,'1. Output sheet'!$C$2:$C$5000,L$27,'1. Output sheet'!$AC$2:$AC$5000,$B$23)</f>
        <v>0</v>
      </c>
      <c r="M32" s="13">
        <f>COUNTIFS('1. Output sheet'!$D$2:$D$5000,$B32,'1. Output sheet'!$C$2:$C$5000,M$27,'1. Output sheet'!$AC$2:$AC$5000,$B$22)+COUNTIFS('1. Output sheet'!$D$2:$D$5000,$B32,'1. Output sheet'!$C$2:$C$5000,M$27,'1. Output sheet'!$AC$2:$AC$5000,$B$23)</f>
        <v>0</v>
      </c>
      <c r="N32" s="13">
        <f>COUNTIFS('1. Output sheet'!$D$2:$D$5000,$B32,'1. Output sheet'!$C$2:$C$5000,N$27,'1. Output sheet'!$AC$2:$AC$5000,$B$22)+COUNTIFS('1. Output sheet'!$D$2:$D$5000,$B32,'1. Output sheet'!$C$2:$C$5000,N$27,'1. Output sheet'!$AC$2:$AC$5000,$B$23)</f>
        <v>0</v>
      </c>
      <c r="O32" s="13">
        <f>COUNTIFS('1. Output sheet'!$D$2:$D$5000,$B32,'1. Output sheet'!$C$2:$C$5000,O$27,'1. Output sheet'!$AC$2:$AC$5000,$B$22)+COUNTIFS('1. Output sheet'!$D$2:$D$5000,$B32,'1. Output sheet'!$C$2:$C$5000,O$27,'1. Output sheet'!$AC$2:$AC$5000,$B$23)</f>
        <v>0</v>
      </c>
      <c r="P32" s="14">
        <f t="shared" si="10"/>
        <v>14</v>
      </c>
      <c r="Q32" s="14">
        <f>COUNTIFS('1. Output sheet'!$D$2:$D$5000,$B32)</f>
        <v>14</v>
      </c>
      <c r="R32" s="14"/>
    </row>
    <row r="33" spans="1:20" ht="28.8" x14ac:dyDescent="0.3">
      <c r="A33" s="34"/>
      <c r="B33" s="21" t="s">
        <v>29</v>
      </c>
      <c r="C33" s="20"/>
      <c r="D33" s="13">
        <f>COUNTIFS('1. Output sheet'!$D$2:$D$5000,$B33,'1. Output sheet'!$C$2:$C$5000,D$27,'1. Output sheet'!$AC$2:$AC$5000,$B$22)+COUNTIFS('1. Output sheet'!$D$2:$D$5000,$B33,'1. Output sheet'!$C$2:$C$5000,D$27,'1. Output sheet'!$AC$2:$AC$5000,$B$23)</f>
        <v>3</v>
      </c>
      <c r="E33" s="13">
        <f>COUNTIFS('1. Output sheet'!$D$2:$D$5000,$B33,'1. Output sheet'!$C$2:$C$5000,E$27,'1. Output sheet'!$AC$2:$AC$5000,$B$22)+COUNTIFS('1. Output sheet'!$D$2:$D$5000,$B33,'1. Output sheet'!$C$2:$C$5000,E$27,'1. Output sheet'!$AC$2:$AC$5000,$B$23)</f>
        <v>0</v>
      </c>
      <c r="F33" s="13">
        <f>COUNTIFS('1. Output sheet'!$D$2:$D$5000,$B33,'1. Output sheet'!$C$2:$C$5000,F$27,'1. Output sheet'!$AC$2:$AC$5000,$B$22)+COUNTIFS('1. Output sheet'!$D$2:$D$5000,$B33,'1. Output sheet'!$C$2:$C$5000,F$27,'1. Output sheet'!$AC$2:$AC$5000,$B$23)</f>
        <v>25</v>
      </c>
      <c r="G33" s="13">
        <f>COUNTIFS('1. Output sheet'!$D$2:$D$5000,$B33,'1. Output sheet'!$C$2:$C$5000,G$27,'1. Output sheet'!$AC$2:$AC$5000,$B$22)+COUNTIFS('1. Output sheet'!$D$2:$D$5000,$B33,'1. Output sheet'!$C$2:$C$5000,G$27,'1. Output sheet'!$AC$2:$AC$5000,$B$23)</f>
        <v>21</v>
      </c>
      <c r="H33" s="13">
        <f>COUNTIFS('1. Output sheet'!$D$2:$D$5000,$B33,'1. Output sheet'!$C$2:$C$5000,H$27,'1. Output sheet'!$AC$2:$AC$5000,$B$22)+COUNTIFS('1. Output sheet'!$D$2:$D$5000,$B33,'1. Output sheet'!$C$2:$C$5000,H$27,'1. Output sheet'!$AC$2:$AC$5000,$B$23)</f>
        <v>3</v>
      </c>
      <c r="I33" s="13">
        <f>COUNTIFS('1. Output sheet'!$D$2:$D$5000,$B33,'1. Output sheet'!$C$2:$C$5000,I$27,'1. Output sheet'!$AC$2:$AC$5000,$B$22)+COUNTIFS('1. Output sheet'!$D$2:$D$5000,$B33,'1. Output sheet'!$C$2:$C$5000,I$27,'1. Output sheet'!$AC$2:$AC$5000,$B$23)</f>
        <v>39</v>
      </c>
      <c r="J33" s="13">
        <f>COUNTIFS('1. Output sheet'!$D$2:$D$5000,$B33,'1. Output sheet'!$C$2:$C$5000,J$27,'1. Output sheet'!$AC$2:$AC$5000,$B$22)+COUNTIFS('1. Output sheet'!$D$2:$D$5000,$B33,'1. Output sheet'!$C$2:$C$5000,J$27,'1. Output sheet'!$AC$2:$AC$5000,$B$23)</f>
        <v>9</v>
      </c>
      <c r="K33" s="13">
        <f>COUNTIFS('1. Output sheet'!$D$2:$D$5000,$B33,'1. Output sheet'!$C$2:$C$5000,K$27,'1. Output sheet'!$AC$2:$AC$5000,$B$22)+COUNTIFS('1. Output sheet'!$D$2:$D$5000,$B33,'1. Output sheet'!$C$2:$C$5000,K$27,'1. Output sheet'!$AC$2:$AC$5000,$B$23)</f>
        <v>7</v>
      </c>
      <c r="L33" s="13">
        <f>COUNTIFS('1. Output sheet'!$D$2:$D$5000,$B33,'1. Output sheet'!$C$2:$C$5000,L$27,'1. Output sheet'!$AC$2:$AC$5000,$B$22)+COUNTIFS('1. Output sheet'!$D$2:$D$5000,$B33,'1. Output sheet'!$C$2:$C$5000,L$27,'1. Output sheet'!$AC$2:$AC$5000,$B$23)</f>
        <v>2</v>
      </c>
      <c r="M33" s="13">
        <f>COUNTIFS('1. Output sheet'!$D$2:$D$5000,$B33,'1. Output sheet'!$C$2:$C$5000,M$27,'1. Output sheet'!$AC$2:$AC$5000,$B$22)+COUNTIFS('1. Output sheet'!$D$2:$D$5000,$B33,'1. Output sheet'!$C$2:$C$5000,M$27,'1. Output sheet'!$AC$2:$AC$5000,$B$23)</f>
        <v>0</v>
      </c>
      <c r="N33" s="13">
        <f>COUNTIFS('1. Output sheet'!$D$2:$D$5000,$B33,'1. Output sheet'!$C$2:$C$5000,N$27,'1. Output sheet'!$AC$2:$AC$5000,$B$22)+COUNTIFS('1. Output sheet'!$D$2:$D$5000,$B33,'1. Output sheet'!$C$2:$C$5000,N$27,'1. Output sheet'!$AC$2:$AC$5000,$B$23)</f>
        <v>0</v>
      </c>
      <c r="O33" s="13">
        <f>COUNTIFS('1. Output sheet'!$D$2:$D$5000,$B33,'1. Output sheet'!$C$2:$C$5000,O$27,'1. Output sheet'!$AC$2:$AC$5000,$B$22)+COUNTIFS('1. Output sheet'!$D$2:$D$5000,$B33,'1. Output sheet'!$C$2:$C$5000,O$27,'1. Output sheet'!$AC$2:$AC$5000,$B$23)</f>
        <v>0</v>
      </c>
      <c r="P33" s="14">
        <f t="shared" si="10"/>
        <v>109</v>
      </c>
      <c r="Q33" s="14">
        <f>COUNTIFS('1. Output sheet'!$D$2:$D$5000,$B33)</f>
        <v>109</v>
      </c>
      <c r="R33" s="14"/>
    </row>
    <row r="34" spans="1:20" ht="14.4" x14ac:dyDescent="0.3">
      <c r="A34" s="34"/>
      <c r="B34" s="21" t="s">
        <v>44</v>
      </c>
      <c r="C34" s="20"/>
      <c r="D34" s="13">
        <f>COUNTIFS('1. Output sheet'!$D$2:$D$5000,$B34,'1. Output sheet'!$C$2:$C$5000,D$27,'1. Output sheet'!$AC$2:$AC$5000,$B$22)+COUNTIFS('1. Output sheet'!$D$2:$D$5000,$B34,'1. Output sheet'!$C$2:$C$5000,D$27,'1. Output sheet'!$AC$2:$AC$5000,$B$23)</f>
        <v>0</v>
      </c>
      <c r="E34" s="13">
        <f>COUNTIFS('1. Output sheet'!$D$2:$D$5000,$B34,'1. Output sheet'!$C$2:$C$5000,E$27,'1. Output sheet'!$AC$2:$AC$5000,$B$22)+COUNTIFS('1. Output sheet'!$D$2:$D$5000,$B34,'1. Output sheet'!$C$2:$C$5000,E$27,'1. Output sheet'!$AC$2:$AC$5000,$B$23)</f>
        <v>1</v>
      </c>
      <c r="F34" s="13">
        <f>COUNTIFS('1. Output sheet'!$D$2:$D$5000,$B34,'1. Output sheet'!$C$2:$C$5000,F$27,'1. Output sheet'!$AC$2:$AC$5000,$B$22)+COUNTIFS('1. Output sheet'!$D$2:$D$5000,$B34,'1. Output sheet'!$C$2:$C$5000,F$27,'1. Output sheet'!$AC$2:$AC$5000,$B$23)</f>
        <v>5</v>
      </c>
      <c r="G34" s="13">
        <f>COUNTIFS('1. Output sheet'!$D$2:$D$5000,$B34,'1. Output sheet'!$C$2:$C$5000,G$27,'1. Output sheet'!$AC$2:$AC$5000,$B$22)+COUNTIFS('1. Output sheet'!$D$2:$D$5000,$B34,'1. Output sheet'!$C$2:$C$5000,G$27,'1. Output sheet'!$AC$2:$AC$5000,$B$23)</f>
        <v>42</v>
      </c>
      <c r="H34" s="13">
        <f>COUNTIFS('1. Output sheet'!$D$2:$D$5000,$B34,'1. Output sheet'!$C$2:$C$5000,H$27,'1. Output sheet'!$AC$2:$AC$5000,$B$22)+COUNTIFS('1. Output sheet'!$D$2:$D$5000,$B34,'1. Output sheet'!$C$2:$C$5000,H$27,'1. Output sheet'!$AC$2:$AC$5000,$B$23)</f>
        <v>3</v>
      </c>
      <c r="I34" s="13">
        <f>COUNTIFS('1. Output sheet'!$D$2:$D$5000,$B34,'1. Output sheet'!$C$2:$C$5000,I$27,'1. Output sheet'!$AC$2:$AC$5000,$B$22)+COUNTIFS('1. Output sheet'!$D$2:$D$5000,$B34,'1. Output sheet'!$C$2:$C$5000,I$27,'1. Output sheet'!$AC$2:$AC$5000,$B$23)</f>
        <v>57</v>
      </c>
      <c r="J34" s="13">
        <f>COUNTIFS('1. Output sheet'!$D$2:$D$5000,$B34,'1. Output sheet'!$C$2:$C$5000,J$27,'1. Output sheet'!$AC$2:$AC$5000,$B$22)+COUNTIFS('1. Output sheet'!$D$2:$D$5000,$B34,'1. Output sheet'!$C$2:$C$5000,J$27,'1. Output sheet'!$AC$2:$AC$5000,$B$23)</f>
        <v>7</v>
      </c>
      <c r="K34" s="13">
        <f>COUNTIFS('1. Output sheet'!$D$2:$D$5000,$B34,'1. Output sheet'!$C$2:$C$5000,K$27,'1. Output sheet'!$AC$2:$AC$5000,$B$22)+COUNTIFS('1. Output sheet'!$D$2:$D$5000,$B34,'1. Output sheet'!$C$2:$C$5000,K$27,'1. Output sheet'!$AC$2:$AC$5000,$B$23)</f>
        <v>8</v>
      </c>
      <c r="L34" s="13">
        <f>COUNTIFS('1. Output sheet'!$D$2:$D$5000,$B34,'1. Output sheet'!$C$2:$C$5000,L$27,'1. Output sheet'!$AC$2:$AC$5000,$B$22)+COUNTIFS('1. Output sheet'!$D$2:$D$5000,$B34,'1. Output sheet'!$C$2:$C$5000,L$27,'1. Output sheet'!$AC$2:$AC$5000,$B$23)</f>
        <v>0</v>
      </c>
      <c r="M34" s="13">
        <f>COUNTIFS('1. Output sheet'!$D$2:$D$5000,$B34,'1. Output sheet'!$C$2:$C$5000,M$27,'1. Output sheet'!$AC$2:$AC$5000,$B$22)+COUNTIFS('1. Output sheet'!$D$2:$D$5000,$B34,'1. Output sheet'!$C$2:$C$5000,M$27,'1. Output sheet'!$AC$2:$AC$5000,$B$23)</f>
        <v>0</v>
      </c>
      <c r="N34" s="13">
        <f>COUNTIFS('1. Output sheet'!$D$2:$D$5000,$B34,'1. Output sheet'!$C$2:$C$5000,N$27,'1. Output sheet'!$AC$2:$AC$5000,$B$22)+COUNTIFS('1. Output sheet'!$D$2:$D$5000,$B34,'1. Output sheet'!$C$2:$C$5000,N$27,'1. Output sheet'!$AC$2:$AC$5000,$B$23)</f>
        <v>0</v>
      </c>
      <c r="O34" s="13">
        <f>COUNTIFS('1. Output sheet'!$D$2:$D$5000,$B34,'1. Output sheet'!$C$2:$C$5000,O$27,'1. Output sheet'!$AC$2:$AC$5000,$B$22)+COUNTIFS('1. Output sheet'!$D$2:$D$5000,$B34,'1. Output sheet'!$C$2:$C$5000,O$27,'1. Output sheet'!$AC$2:$AC$5000,$B$23)</f>
        <v>1</v>
      </c>
      <c r="P34" s="14">
        <f t="shared" si="10"/>
        <v>124</v>
      </c>
      <c r="Q34" s="14">
        <f>COUNTIFS('1. Output sheet'!$D$2:$D$5000,$B34)</f>
        <v>124</v>
      </c>
      <c r="R34" s="14"/>
    </row>
    <row r="35" spans="1:20" ht="28.8" x14ac:dyDescent="0.3">
      <c r="A35" s="34"/>
      <c r="B35" s="21" t="s">
        <v>762</v>
      </c>
      <c r="C35" s="20"/>
      <c r="D35" s="13">
        <f>COUNTIFS('1. Output sheet'!$D$2:$D$5000,$B35,'1. Output sheet'!$C$2:$C$5000,D$27,'1. Output sheet'!$AC$2:$AC$5000,$B$22)+COUNTIFS('1. Output sheet'!$D$2:$D$5000,$B35,'1. Output sheet'!$C$2:$C$5000,D$27,'1. Output sheet'!$AC$2:$AC$5000,$B$23)</f>
        <v>0</v>
      </c>
      <c r="E35" s="13">
        <f>COUNTIFS('1. Output sheet'!$D$2:$D$5000,$B35,'1. Output sheet'!$C$2:$C$5000,E$27,'1. Output sheet'!$AC$2:$AC$5000,$B$22)+COUNTIFS('1. Output sheet'!$D$2:$D$5000,$B35,'1. Output sheet'!$C$2:$C$5000,E$27,'1. Output sheet'!$AC$2:$AC$5000,$B$23)</f>
        <v>0</v>
      </c>
      <c r="F35" s="13">
        <f>COUNTIFS('1. Output sheet'!$D$2:$D$5000,$B35,'1. Output sheet'!$C$2:$C$5000,F$27,'1. Output sheet'!$AC$2:$AC$5000,$B$22)+COUNTIFS('1. Output sheet'!$D$2:$D$5000,$B35,'1. Output sheet'!$C$2:$C$5000,F$27,'1. Output sheet'!$AC$2:$AC$5000,$B$23)</f>
        <v>2</v>
      </c>
      <c r="G35" s="13">
        <f>COUNTIFS('1. Output sheet'!$D$2:$D$5000,$B35,'1. Output sheet'!$C$2:$C$5000,G$27,'1. Output sheet'!$AC$2:$AC$5000,$B$22)+COUNTIFS('1. Output sheet'!$D$2:$D$5000,$B35,'1. Output sheet'!$C$2:$C$5000,G$27,'1. Output sheet'!$AC$2:$AC$5000,$B$23)</f>
        <v>8</v>
      </c>
      <c r="H35" s="13">
        <f>COUNTIFS('1. Output sheet'!$D$2:$D$5000,$B35,'1. Output sheet'!$C$2:$C$5000,H$27,'1. Output sheet'!$AC$2:$AC$5000,$B$22)+COUNTIFS('1. Output sheet'!$D$2:$D$5000,$B35,'1. Output sheet'!$C$2:$C$5000,H$27,'1. Output sheet'!$AC$2:$AC$5000,$B$23)</f>
        <v>0</v>
      </c>
      <c r="I35" s="13">
        <f>COUNTIFS('1. Output sheet'!$D$2:$D$5000,$B35,'1. Output sheet'!$C$2:$C$5000,I$27,'1. Output sheet'!$AC$2:$AC$5000,$B$22)+COUNTIFS('1. Output sheet'!$D$2:$D$5000,$B35,'1. Output sheet'!$C$2:$C$5000,I$27,'1. Output sheet'!$AC$2:$AC$5000,$B$23)</f>
        <v>8</v>
      </c>
      <c r="J35" s="13">
        <f>COUNTIFS('1. Output sheet'!$D$2:$D$5000,$B35,'1. Output sheet'!$C$2:$C$5000,J$27,'1. Output sheet'!$AC$2:$AC$5000,$B$22)+COUNTIFS('1. Output sheet'!$D$2:$D$5000,$B35,'1. Output sheet'!$C$2:$C$5000,J$27,'1. Output sheet'!$AC$2:$AC$5000,$B$23)</f>
        <v>0</v>
      </c>
      <c r="K35" s="13">
        <f>COUNTIFS('1. Output sheet'!$D$2:$D$5000,$B35,'1. Output sheet'!$C$2:$C$5000,K$27,'1. Output sheet'!$AC$2:$AC$5000,$B$22)+COUNTIFS('1. Output sheet'!$D$2:$D$5000,$B35,'1. Output sheet'!$C$2:$C$5000,K$27,'1. Output sheet'!$AC$2:$AC$5000,$B$23)</f>
        <v>0</v>
      </c>
      <c r="L35" s="13">
        <f>COUNTIFS('1. Output sheet'!$D$2:$D$5000,$B35,'1. Output sheet'!$C$2:$C$5000,L$27,'1. Output sheet'!$AC$2:$AC$5000,$B$22)+COUNTIFS('1. Output sheet'!$D$2:$D$5000,$B35,'1. Output sheet'!$C$2:$C$5000,L$27,'1. Output sheet'!$AC$2:$AC$5000,$B$23)</f>
        <v>21</v>
      </c>
      <c r="M35" s="13">
        <f>COUNTIFS('1. Output sheet'!$D$2:$D$5000,$B35,'1. Output sheet'!$C$2:$C$5000,M$27,'1. Output sheet'!$AC$2:$AC$5000,$B$22)+COUNTIFS('1. Output sheet'!$D$2:$D$5000,$B35,'1. Output sheet'!$C$2:$C$5000,M$27,'1. Output sheet'!$AC$2:$AC$5000,$B$23)</f>
        <v>0</v>
      </c>
      <c r="N35" s="13">
        <f>COUNTIFS('1. Output sheet'!$D$2:$D$5000,$B35,'1. Output sheet'!$C$2:$C$5000,N$27,'1. Output sheet'!$AC$2:$AC$5000,$B$22)+COUNTIFS('1. Output sheet'!$D$2:$D$5000,$B35,'1. Output sheet'!$C$2:$C$5000,N$27,'1. Output sheet'!$AC$2:$AC$5000,$B$23)</f>
        <v>0</v>
      </c>
      <c r="O35" s="13">
        <f>COUNTIFS('1. Output sheet'!$D$2:$D$5000,$B35,'1. Output sheet'!$C$2:$C$5000,O$27,'1. Output sheet'!$AC$2:$AC$5000,$B$22)+COUNTIFS('1. Output sheet'!$D$2:$D$5000,$B35,'1. Output sheet'!$C$2:$C$5000,O$27,'1. Output sheet'!$AC$2:$AC$5000,$B$23)</f>
        <v>0</v>
      </c>
      <c r="P35" s="14">
        <f t="shared" si="10"/>
        <v>39</v>
      </c>
      <c r="Q35" s="14">
        <f>COUNTIFS('1. Output sheet'!$D$2:$D$5000,$B35)</f>
        <v>39</v>
      </c>
      <c r="R35" s="14"/>
    </row>
    <row r="36" spans="1:20" ht="14.4" x14ac:dyDescent="0.3">
      <c r="A36" s="34"/>
      <c r="B36" s="21" t="s">
        <v>105</v>
      </c>
      <c r="C36" s="20"/>
      <c r="D36" s="13">
        <f>COUNTIFS('1. Output sheet'!$D$2:$D$5000,$B36,'1. Output sheet'!$C$2:$C$5000,D$27,'1. Output sheet'!$AC$2:$AC$5000,$B$22)+COUNTIFS('1. Output sheet'!$D$2:$D$5000,$B36,'1. Output sheet'!$C$2:$C$5000,D$27,'1. Output sheet'!$AC$2:$AC$5000,$B$23)</f>
        <v>2</v>
      </c>
      <c r="E36" s="13">
        <f>COUNTIFS('1. Output sheet'!$D$2:$D$5000,$B36,'1. Output sheet'!$C$2:$C$5000,E$27,'1. Output sheet'!$AC$2:$AC$5000,$B$22)+COUNTIFS('1. Output sheet'!$D$2:$D$5000,$B36,'1. Output sheet'!$C$2:$C$5000,E$27,'1. Output sheet'!$AC$2:$AC$5000,$B$23)</f>
        <v>4</v>
      </c>
      <c r="F36" s="13">
        <f>COUNTIFS('1. Output sheet'!$D$2:$D$5000,$B36,'1. Output sheet'!$C$2:$C$5000,F$27,'1. Output sheet'!$AC$2:$AC$5000,$B$22)+COUNTIFS('1. Output sheet'!$D$2:$D$5000,$B36,'1. Output sheet'!$C$2:$C$5000,F$27,'1. Output sheet'!$AC$2:$AC$5000,$B$23)</f>
        <v>64</v>
      </c>
      <c r="G36" s="13">
        <f>COUNTIFS('1. Output sheet'!$D$2:$D$5000,$B36,'1. Output sheet'!$C$2:$C$5000,G$27,'1. Output sheet'!$AC$2:$AC$5000,$B$22)+COUNTIFS('1. Output sheet'!$D$2:$D$5000,$B36,'1. Output sheet'!$C$2:$C$5000,G$27,'1. Output sheet'!$AC$2:$AC$5000,$B$23)</f>
        <v>67</v>
      </c>
      <c r="H36" s="13">
        <f>COUNTIFS('1. Output sheet'!$D$2:$D$5000,$B36,'1. Output sheet'!$C$2:$C$5000,H$27,'1. Output sheet'!$AC$2:$AC$5000,$B$22)+COUNTIFS('1. Output sheet'!$D$2:$D$5000,$B36,'1. Output sheet'!$C$2:$C$5000,H$27,'1. Output sheet'!$AC$2:$AC$5000,$B$23)</f>
        <v>41</v>
      </c>
      <c r="I36" s="13">
        <f>COUNTIFS('1. Output sheet'!$D$2:$D$5000,$B36,'1. Output sheet'!$C$2:$C$5000,I$27,'1. Output sheet'!$AC$2:$AC$5000,$B$22)+COUNTIFS('1. Output sheet'!$D$2:$D$5000,$B36,'1. Output sheet'!$C$2:$C$5000,I$27,'1. Output sheet'!$AC$2:$AC$5000,$B$23)</f>
        <v>72</v>
      </c>
      <c r="J36" s="13">
        <f>COUNTIFS('1. Output sheet'!$D$2:$D$5000,$B36,'1. Output sheet'!$C$2:$C$5000,J$27,'1. Output sheet'!$AC$2:$AC$5000,$B$22)+COUNTIFS('1. Output sheet'!$D$2:$D$5000,$B36,'1. Output sheet'!$C$2:$C$5000,J$27,'1. Output sheet'!$AC$2:$AC$5000,$B$23)</f>
        <v>174</v>
      </c>
      <c r="K36" s="13">
        <f>COUNTIFS('1. Output sheet'!$D$2:$D$5000,$B36,'1. Output sheet'!$C$2:$C$5000,K$27,'1. Output sheet'!$AC$2:$AC$5000,$B$22)+COUNTIFS('1. Output sheet'!$D$2:$D$5000,$B36,'1. Output sheet'!$C$2:$C$5000,K$27,'1. Output sheet'!$AC$2:$AC$5000,$B$23)</f>
        <v>30</v>
      </c>
      <c r="L36" s="13">
        <f>COUNTIFS('1. Output sheet'!$D$2:$D$5000,$B36,'1. Output sheet'!$C$2:$C$5000,L$27,'1. Output sheet'!$AC$2:$AC$5000,$B$22)+COUNTIFS('1. Output sheet'!$D$2:$D$5000,$B36,'1. Output sheet'!$C$2:$C$5000,L$27,'1. Output sheet'!$AC$2:$AC$5000,$B$23)</f>
        <v>3</v>
      </c>
      <c r="M36" s="13">
        <f>COUNTIFS('1. Output sheet'!$D$2:$D$5000,$B36,'1. Output sheet'!$C$2:$C$5000,M$27,'1. Output sheet'!$AC$2:$AC$5000,$B$22)+COUNTIFS('1. Output sheet'!$D$2:$D$5000,$B36,'1. Output sheet'!$C$2:$C$5000,M$27,'1. Output sheet'!$AC$2:$AC$5000,$B$23)</f>
        <v>0</v>
      </c>
      <c r="N36" s="13">
        <f>COUNTIFS('1. Output sheet'!$D$2:$D$5000,$B36,'1. Output sheet'!$C$2:$C$5000,N$27,'1. Output sheet'!$AC$2:$AC$5000,$B$22)+COUNTIFS('1. Output sheet'!$D$2:$D$5000,$B36,'1. Output sheet'!$C$2:$C$5000,N$27,'1. Output sheet'!$AC$2:$AC$5000,$B$23)</f>
        <v>1</v>
      </c>
      <c r="O36" s="13">
        <f>COUNTIFS('1. Output sheet'!$D$2:$D$5000,$B36,'1. Output sheet'!$C$2:$C$5000,O$27,'1. Output sheet'!$AC$2:$AC$5000,$B$22)+COUNTIFS('1. Output sheet'!$D$2:$D$5000,$B36,'1. Output sheet'!$C$2:$C$5000,O$27,'1. Output sheet'!$AC$2:$AC$5000,$B$23)</f>
        <v>0</v>
      </c>
      <c r="P36" s="14">
        <f t="shared" si="10"/>
        <v>458</v>
      </c>
      <c r="Q36" s="14">
        <f>COUNTIFS('1. Output sheet'!$D$2:$D$5000,$B36)</f>
        <v>465</v>
      </c>
      <c r="R36" s="14"/>
    </row>
    <row r="37" spans="1:20" ht="14.4" x14ac:dyDescent="0.3">
      <c r="A37" s="34"/>
      <c r="B37" s="21" t="s">
        <v>79</v>
      </c>
      <c r="C37" s="20"/>
      <c r="D37" s="13">
        <f>COUNTIFS('1. Output sheet'!$D$2:$D$5000,$B37,'1. Output sheet'!$C$2:$C$5000,D$27,'1. Output sheet'!$AC$2:$AC$5000,$B$22)+COUNTIFS('1. Output sheet'!$D$2:$D$5000,$B37,'1. Output sheet'!$C$2:$C$5000,D$27,'1. Output sheet'!$AC$2:$AC$5000,$B$23)</f>
        <v>1</v>
      </c>
      <c r="E37" s="13">
        <f>COUNTIFS('1. Output sheet'!$D$2:$D$5000,$B37,'1. Output sheet'!$C$2:$C$5000,E$27,'1. Output sheet'!$AC$2:$AC$5000,$B$22)+COUNTIFS('1. Output sheet'!$D$2:$D$5000,$B37,'1. Output sheet'!$C$2:$C$5000,E$27,'1. Output sheet'!$AC$2:$AC$5000,$B$23)</f>
        <v>0</v>
      </c>
      <c r="F37" s="13">
        <f>COUNTIFS('1. Output sheet'!$D$2:$D$5000,$B37,'1. Output sheet'!$C$2:$C$5000,F$27,'1. Output sheet'!$AC$2:$AC$5000,$B$22)+COUNTIFS('1. Output sheet'!$D$2:$D$5000,$B37,'1. Output sheet'!$C$2:$C$5000,F$27,'1. Output sheet'!$AC$2:$AC$5000,$B$23)</f>
        <v>28</v>
      </c>
      <c r="G37" s="13">
        <f>COUNTIFS('1. Output sheet'!$D$2:$D$5000,$B37,'1. Output sheet'!$C$2:$C$5000,G$27,'1. Output sheet'!$AC$2:$AC$5000,$B$22)+COUNTIFS('1. Output sheet'!$D$2:$D$5000,$B37,'1. Output sheet'!$C$2:$C$5000,G$27,'1. Output sheet'!$AC$2:$AC$5000,$B$23)</f>
        <v>72</v>
      </c>
      <c r="H37" s="13">
        <f>COUNTIFS('1. Output sheet'!$D$2:$D$5000,$B37,'1. Output sheet'!$C$2:$C$5000,H$27,'1. Output sheet'!$AC$2:$AC$5000,$B$22)+COUNTIFS('1. Output sheet'!$D$2:$D$5000,$B37,'1. Output sheet'!$C$2:$C$5000,H$27,'1. Output sheet'!$AC$2:$AC$5000,$B$23)</f>
        <v>5</v>
      </c>
      <c r="I37" s="13">
        <f>COUNTIFS('1. Output sheet'!$D$2:$D$5000,$B37,'1. Output sheet'!$C$2:$C$5000,I$27,'1. Output sheet'!$AC$2:$AC$5000,$B$22)+COUNTIFS('1. Output sheet'!$D$2:$D$5000,$B37,'1. Output sheet'!$C$2:$C$5000,I$27,'1. Output sheet'!$AC$2:$AC$5000,$B$23)</f>
        <v>9</v>
      </c>
      <c r="J37" s="13">
        <f>COUNTIFS('1. Output sheet'!$D$2:$D$5000,$B37,'1. Output sheet'!$C$2:$C$5000,J$27,'1. Output sheet'!$AC$2:$AC$5000,$B$22)+COUNTIFS('1. Output sheet'!$D$2:$D$5000,$B37,'1. Output sheet'!$C$2:$C$5000,J$27,'1. Output sheet'!$AC$2:$AC$5000,$B$23)</f>
        <v>35</v>
      </c>
      <c r="K37" s="13">
        <f>COUNTIFS('1. Output sheet'!$D$2:$D$5000,$B37,'1. Output sheet'!$C$2:$C$5000,K$27,'1. Output sheet'!$AC$2:$AC$5000,$B$22)+COUNTIFS('1. Output sheet'!$D$2:$D$5000,$B37,'1. Output sheet'!$C$2:$C$5000,K$27,'1. Output sheet'!$AC$2:$AC$5000,$B$23)</f>
        <v>1</v>
      </c>
      <c r="L37" s="13">
        <f>COUNTIFS('1. Output sheet'!$D$2:$D$5000,$B37,'1. Output sheet'!$C$2:$C$5000,L$27,'1. Output sheet'!$AC$2:$AC$5000,$B$22)+COUNTIFS('1. Output sheet'!$D$2:$D$5000,$B37,'1. Output sheet'!$C$2:$C$5000,L$27,'1. Output sheet'!$AC$2:$AC$5000,$B$23)</f>
        <v>2</v>
      </c>
      <c r="M37" s="13">
        <f>COUNTIFS('1. Output sheet'!$D$2:$D$5000,$B37,'1. Output sheet'!$C$2:$C$5000,M$27,'1. Output sheet'!$AC$2:$AC$5000,$B$22)+COUNTIFS('1. Output sheet'!$D$2:$D$5000,$B37,'1. Output sheet'!$C$2:$C$5000,M$27,'1. Output sheet'!$AC$2:$AC$5000,$B$23)</f>
        <v>0</v>
      </c>
      <c r="N37" s="13">
        <f>COUNTIFS('1. Output sheet'!$D$2:$D$5000,$B37,'1. Output sheet'!$C$2:$C$5000,N$27,'1. Output sheet'!$AC$2:$AC$5000,$B$22)+COUNTIFS('1. Output sheet'!$D$2:$D$5000,$B37,'1. Output sheet'!$C$2:$C$5000,N$27,'1. Output sheet'!$AC$2:$AC$5000,$B$23)</f>
        <v>0</v>
      </c>
      <c r="O37" s="13">
        <f>COUNTIFS('1. Output sheet'!$D$2:$D$5000,$B37,'1. Output sheet'!$C$2:$C$5000,O$27,'1. Output sheet'!$AC$2:$AC$5000,$B$22)+COUNTIFS('1. Output sheet'!$D$2:$D$5000,$B37,'1. Output sheet'!$C$2:$C$5000,O$27,'1. Output sheet'!$AC$2:$AC$5000,$B$23)</f>
        <v>0</v>
      </c>
      <c r="P37" s="14">
        <f t="shared" si="10"/>
        <v>153</v>
      </c>
      <c r="Q37" s="14">
        <f>COUNTIFS('1. Output sheet'!$D$2:$D$5000,$B37)</f>
        <v>154</v>
      </c>
      <c r="R37" s="14"/>
    </row>
    <row r="38" spans="1:20" ht="14.4" x14ac:dyDescent="0.3">
      <c r="A38" s="34"/>
      <c r="B38" s="21" t="s">
        <v>49</v>
      </c>
      <c r="C38" s="20"/>
      <c r="D38" s="13">
        <f>COUNTIFS('1. Output sheet'!$D$2:$D$5000,$B38,'1. Output sheet'!$C$2:$C$5000,D$27,'1. Output sheet'!$AC$2:$AC$5000,$B$22)+COUNTIFS('1. Output sheet'!$D$2:$D$5000,$B38,'1. Output sheet'!$C$2:$C$5000,D$27,'1. Output sheet'!$AC$2:$AC$5000,$B$23)</f>
        <v>3</v>
      </c>
      <c r="E38" s="13">
        <f>COUNTIFS('1. Output sheet'!$D$2:$D$5000,$B38,'1. Output sheet'!$C$2:$C$5000,E$27,'1. Output sheet'!$AC$2:$AC$5000,$B$22)+COUNTIFS('1. Output sheet'!$D$2:$D$5000,$B38,'1. Output sheet'!$C$2:$C$5000,E$27,'1. Output sheet'!$AC$2:$AC$5000,$B$23)</f>
        <v>0</v>
      </c>
      <c r="F38" s="13">
        <f>COUNTIFS('1. Output sheet'!$D$2:$D$5000,$B38,'1. Output sheet'!$C$2:$C$5000,F$27,'1. Output sheet'!$AC$2:$AC$5000,$B$22)+COUNTIFS('1. Output sheet'!$D$2:$D$5000,$B38,'1. Output sheet'!$C$2:$C$5000,F$27,'1. Output sheet'!$AC$2:$AC$5000,$B$23)</f>
        <v>5</v>
      </c>
      <c r="G38" s="13">
        <f>COUNTIFS('1. Output sheet'!$D$2:$D$5000,$B38,'1. Output sheet'!$C$2:$C$5000,G$27,'1. Output sheet'!$AC$2:$AC$5000,$B$22)+COUNTIFS('1. Output sheet'!$D$2:$D$5000,$B38,'1. Output sheet'!$C$2:$C$5000,G$27,'1. Output sheet'!$AC$2:$AC$5000,$B$23)</f>
        <v>6</v>
      </c>
      <c r="H38" s="13">
        <f>COUNTIFS('1. Output sheet'!$D$2:$D$5000,$B38,'1. Output sheet'!$C$2:$C$5000,H$27,'1. Output sheet'!$AC$2:$AC$5000,$B$22)+COUNTIFS('1. Output sheet'!$D$2:$D$5000,$B38,'1. Output sheet'!$C$2:$C$5000,H$27,'1. Output sheet'!$AC$2:$AC$5000,$B$23)</f>
        <v>0</v>
      </c>
      <c r="I38" s="13">
        <f>COUNTIFS('1. Output sheet'!$D$2:$D$5000,$B38,'1. Output sheet'!$C$2:$C$5000,I$27,'1. Output sheet'!$AC$2:$AC$5000,$B$22)+COUNTIFS('1. Output sheet'!$D$2:$D$5000,$B38,'1. Output sheet'!$C$2:$C$5000,I$27,'1. Output sheet'!$AC$2:$AC$5000,$B$23)</f>
        <v>0</v>
      </c>
      <c r="J38" s="13">
        <f>COUNTIFS('1. Output sheet'!$D$2:$D$5000,$B38,'1. Output sheet'!$C$2:$C$5000,J$27,'1. Output sheet'!$AC$2:$AC$5000,$B$22)+COUNTIFS('1. Output sheet'!$D$2:$D$5000,$B38,'1. Output sheet'!$C$2:$C$5000,J$27,'1. Output sheet'!$AC$2:$AC$5000,$B$23)</f>
        <v>0</v>
      </c>
      <c r="K38" s="13">
        <f>COUNTIFS('1. Output sheet'!$D$2:$D$5000,$B38,'1. Output sheet'!$C$2:$C$5000,K$27,'1. Output sheet'!$AC$2:$AC$5000,$B$22)+COUNTIFS('1. Output sheet'!$D$2:$D$5000,$B38,'1. Output sheet'!$C$2:$C$5000,K$27,'1. Output sheet'!$AC$2:$AC$5000,$B$23)</f>
        <v>0</v>
      </c>
      <c r="L38" s="13">
        <f>COUNTIFS('1. Output sheet'!$D$2:$D$5000,$B38,'1. Output sheet'!$C$2:$C$5000,L$27,'1. Output sheet'!$AC$2:$AC$5000,$B$22)+COUNTIFS('1. Output sheet'!$D$2:$D$5000,$B38,'1. Output sheet'!$C$2:$C$5000,L$27,'1. Output sheet'!$AC$2:$AC$5000,$B$23)</f>
        <v>0</v>
      </c>
      <c r="M38" s="13">
        <f>COUNTIFS('1. Output sheet'!$D$2:$D$5000,$B38,'1. Output sheet'!$C$2:$C$5000,M$27,'1. Output sheet'!$AC$2:$AC$5000,$B$22)+COUNTIFS('1. Output sheet'!$D$2:$D$5000,$B38,'1. Output sheet'!$C$2:$C$5000,M$27,'1. Output sheet'!$AC$2:$AC$5000,$B$23)</f>
        <v>0</v>
      </c>
      <c r="N38" s="13">
        <f>COUNTIFS('1. Output sheet'!$D$2:$D$5000,$B38,'1. Output sheet'!$C$2:$C$5000,N$27,'1. Output sheet'!$AC$2:$AC$5000,$B$22)+COUNTIFS('1. Output sheet'!$D$2:$D$5000,$B38,'1. Output sheet'!$C$2:$C$5000,N$27,'1. Output sheet'!$AC$2:$AC$5000,$B$23)</f>
        <v>0</v>
      </c>
      <c r="O38" s="13">
        <f>COUNTIFS('1. Output sheet'!$D$2:$D$5000,$B38,'1. Output sheet'!$C$2:$C$5000,O$27,'1. Output sheet'!$AC$2:$AC$5000,$B$22)+COUNTIFS('1. Output sheet'!$D$2:$D$5000,$B38,'1. Output sheet'!$C$2:$C$5000,O$27,'1. Output sheet'!$AC$2:$AC$5000,$B$23)</f>
        <v>0</v>
      </c>
      <c r="P38" s="14">
        <f t="shared" si="10"/>
        <v>14</v>
      </c>
      <c r="Q38" s="14">
        <f>COUNTIFS('1. Output sheet'!$D$2:$D$5000,$B38)</f>
        <v>14</v>
      </c>
      <c r="R38" s="14"/>
    </row>
    <row r="39" spans="1:20" ht="14.4" x14ac:dyDescent="0.3">
      <c r="A39" s="34"/>
      <c r="B39" s="21" t="s">
        <v>638</v>
      </c>
      <c r="C39" s="20"/>
      <c r="D39" s="13">
        <f>COUNTIFS('1. Output sheet'!$D$2:$D$5000,$B39,'1. Output sheet'!$C$2:$C$5000,D$27,'1. Output sheet'!$AC$2:$AC$5000,$B$22)+COUNTIFS('1. Output sheet'!$D$2:$D$5000,$B39,'1. Output sheet'!$C$2:$C$5000,D$27,'1. Output sheet'!$AC$2:$AC$5000,$B$23)</f>
        <v>0</v>
      </c>
      <c r="E39" s="13">
        <f>COUNTIFS('1. Output sheet'!$D$2:$D$5000,$B39,'1. Output sheet'!$C$2:$C$5000,E$27,'1. Output sheet'!$AC$2:$AC$5000,$B$22)+COUNTIFS('1. Output sheet'!$D$2:$D$5000,$B39,'1. Output sheet'!$C$2:$C$5000,E$27,'1. Output sheet'!$AC$2:$AC$5000,$B$23)</f>
        <v>0</v>
      </c>
      <c r="F39" s="13">
        <f>COUNTIFS('1. Output sheet'!$D$2:$D$5000,$B39,'1. Output sheet'!$C$2:$C$5000,F$27,'1. Output sheet'!$AC$2:$AC$5000,$B$22)+COUNTIFS('1. Output sheet'!$D$2:$D$5000,$B39,'1. Output sheet'!$C$2:$C$5000,F$27,'1. Output sheet'!$AC$2:$AC$5000,$B$23)</f>
        <v>6</v>
      </c>
      <c r="G39" s="13">
        <f>COUNTIFS('1. Output sheet'!$D$2:$D$5000,$B39,'1. Output sheet'!$C$2:$C$5000,G$27,'1. Output sheet'!$AC$2:$AC$5000,$B$22)+COUNTIFS('1. Output sheet'!$D$2:$D$5000,$B39,'1. Output sheet'!$C$2:$C$5000,G$27,'1. Output sheet'!$AC$2:$AC$5000,$B$23)</f>
        <v>2</v>
      </c>
      <c r="H39" s="13">
        <f>COUNTIFS('1. Output sheet'!$D$2:$D$5000,$B39,'1. Output sheet'!$C$2:$C$5000,H$27,'1. Output sheet'!$AC$2:$AC$5000,$B$22)+COUNTIFS('1. Output sheet'!$D$2:$D$5000,$B39,'1. Output sheet'!$C$2:$C$5000,H$27,'1. Output sheet'!$AC$2:$AC$5000,$B$23)</f>
        <v>0</v>
      </c>
      <c r="I39" s="13">
        <f>COUNTIFS('1. Output sheet'!$D$2:$D$5000,$B39,'1. Output sheet'!$C$2:$C$5000,I$27,'1. Output sheet'!$AC$2:$AC$5000,$B$22)+COUNTIFS('1. Output sheet'!$D$2:$D$5000,$B39,'1. Output sheet'!$C$2:$C$5000,I$27,'1. Output sheet'!$AC$2:$AC$5000,$B$23)</f>
        <v>0</v>
      </c>
      <c r="J39" s="13">
        <f>COUNTIFS('1. Output sheet'!$D$2:$D$5000,$B39,'1. Output sheet'!$C$2:$C$5000,J$27,'1. Output sheet'!$AC$2:$AC$5000,$B$22)+COUNTIFS('1. Output sheet'!$D$2:$D$5000,$B39,'1. Output sheet'!$C$2:$C$5000,J$27,'1. Output sheet'!$AC$2:$AC$5000,$B$23)</f>
        <v>4</v>
      </c>
      <c r="K39" s="13">
        <f>COUNTIFS('1. Output sheet'!$D$2:$D$5000,$B39,'1. Output sheet'!$C$2:$C$5000,K$27,'1. Output sheet'!$AC$2:$AC$5000,$B$22)+COUNTIFS('1. Output sheet'!$D$2:$D$5000,$B39,'1. Output sheet'!$C$2:$C$5000,K$27,'1. Output sheet'!$AC$2:$AC$5000,$B$23)</f>
        <v>2</v>
      </c>
      <c r="L39" s="13">
        <f>COUNTIFS('1. Output sheet'!$D$2:$D$5000,$B39,'1. Output sheet'!$C$2:$C$5000,L$27,'1. Output sheet'!$AC$2:$AC$5000,$B$22)+COUNTIFS('1. Output sheet'!$D$2:$D$5000,$B39,'1. Output sheet'!$C$2:$C$5000,L$27,'1. Output sheet'!$AC$2:$AC$5000,$B$23)</f>
        <v>0</v>
      </c>
      <c r="M39" s="13">
        <f>COUNTIFS('1. Output sheet'!$D$2:$D$5000,$B39,'1. Output sheet'!$C$2:$C$5000,M$27,'1. Output sheet'!$AC$2:$AC$5000,$B$22)+COUNTIFS('1. Output sheet'!$D$2:$D$5000,$B39,'1. Output sheet'!$C$2:$C$5000,M$27,'1. Output sheet'!$AC$2:$AC$5000,$B$23)</f>
        <v>0</v>
      </c>
      <c r="N39" s="13">
        <f>COUNTIFS('1. Output sheet'!$D$2:$D$5000,$B39,'1. Output sheet'!$C$2:$C$5000,N$27,'1. Output sheet'!$AC$2:$AC$5000,$B$22)+COUNTIFS('1. Output sheet'!$D$2:$D$5000,$B39,'1. Output sheet'!$C$2:$C$5000,N$27,'1. Output sheet'!$AC$2:$AC$5000,$B$23)</f>
        <v>0</v>
      </c>
      <c r="O39" s="13">
        <f>COUNTIFS('1. Output sheet'!$D$2:$D$5000,$B39,'1. Output sheet'!$C$2:$C$5000,O$27,'1. Output sheet'!$AC$2:$AC$5000,$B$22)+COUNTIFS('1. Output sheet'!$D$2:$D$5000,$B39,'1. Output sheet'!$C$2:$C$5000,O$27,'1. Output sheet'!$AC$2:$AC$5000,$B$23)</f>
        <v>0</v>
      </c>
      <c r="P39" s="14">
        <f t="shared" si="10"/>
        <v>14</v>
      </c>
      <c r="Q39" s="14">
        <f>COUNTIFS('1. Output sheet'!$D$2:$D$5000,$B39)</f>
        <v>14</v>
      </c>
      <c r="R39" s="14"/>
    </row>
    <row r="40" spans="1:20" ht="14.4" x14ac:dyDescent="0.3">
      <c r="A40" s="34"/>
      <c r="B40" s="21" t="s">
        <v>2484</v>
      </c>
      <c r="C40" s="20"/>
      <c r="D40" s="13">
        <f>COUNTIFS('1. Output sheet'!$D$2:$D$5000,$B40,'1. Output sheet'!$C$2:$C$5000,D$27,'1. Output sheet'!$AC$2:$AC$5000,$B$22)+COUNTIFS('1. Output sheet'!$D$2:$D$5000,$B40,'1. Output sheet'!$C$2:$C$5000,D$27,'1. Output sheet'!$AC$2:$AC$5000,$B$23)</f>
        <v>6</v>
      </c>
      <c r="E40" s="13">
        <f>COUNTIFS('1. Output sheet'!$D$2:$D$5000,$B40,'1. Output sheet'!$C$2:$C$5000,E$27,'1. Output sheet'!$AC$2:$AC$5000,$B$22)+COUNTIFS('1. Output sheet'!$D$2:$D$5000,$B40,'1. Output sheet'!$C$2:$C$5000,E$27,'1. Output sheet'!$AC$2:$AC$5000,$B$23)</f>
        <v>0</v>
      </c>
      <c r="F40" s="13">
        <f>COUNTIFS('1. Output sheet'!$D$2:$D$5000,$B40,'1. Output sheet'!$C$2:$C$5000,F$27,'1. Output sheet'!$AC$2:$AC$5000,$B$22)+COUNTIFS('1. Output sheet'!$D$2:$D$5000,$B40,'1. Output sheet'!$C$2:$C$5000,F$27,'1. Output sheet'!$AC$2:$AC$5000,$B$23)</f>
        <v>6</v>
      </c>
      <c r="G40" s="13">
        <f>COUNTIFS('1. Output sheet'!$D$2:$D$5000,$B40,'1. Output sheet'!$C$2:$C$5000,G$27,'1. Output sheet'!$AC$2:$AC$5000,$B$22)+COUNTIFS('1. Output sheet'!$D$2:$D$5000,$B40,'1. Output sheet'!$C$2:$C$5000,G$27,'1. Output sheet'!$AC$2:$AC$5000,$B$23)</f>
        <v>0</v>
      </c>
      <c r="H40" s="13">
        <f>COUNTIFS('1. Output sheet'!$D$2:$D$5000,$B40,'1. Output sheet'!$C$2:$C$5000,H$27,'1. Output sheet'!$AC$2:$AC$5000,$B$22)+COUNTIFS('1. Output sheet'!$D$2:$D$5000,$B40,'1. Output sheet'!$C$2:$C$5000,H$27,'1. Output sheet'!$AC$2:$AC$5000,$B$23)</f>
        <v>0</v>
      </c>
      <c r="I40" s="13">
        <f>COUNTIFS('1. Output sheet'!$D$2:$D$5000,$B40,'1. Output sheet'!$C$2:$C$5000,I$27,'1. Output sheet'!$AC$2:$AC$5000,$B$22)+COUNTIFS('1. Output sheet'!$D$2:$D$5000,$B40,'1. Output sheet'!$C$2:$C$5000,I$27,'1. Output sheet'!$AC$2:$AC$5000,$B$23)</f>
        <v>0</v>
      </c>
      <c r="J40" s="13">
        <f>COUNTIFS('1. Output sheet'!$D$2:$D$5000,$B40,'1. Output sheet'!$C$2:$C$5000,J$27,'1. Output sheet'!$AC$2:$AC$5000,$B$22)+COUNTIFS('1. Output sheet'!$D$2:$D$5000,$B40,'1. Output sheet'!$C$2:$C$5000,J$27,'1. Output sheet'!$AC$2:$AC$5000,$B$23)</f>
        <v>0</v>
      </c>
      <c r="K40" s="13">
        <f>COUNTIFS('1. Output sheet'!$D$2:$D$5000,$B40,'1. Output sheet'!$C$2:$C$5000,K$27,'1. Output sheet'!$AC$2:$AC$5000,$B$22)+COUNTIFS('1. Output sheet'!$D$2:$D$5000,$B40,'1. Output sheet'!$C$2:$C$5000,K$27,'1. Output sheet'!$AC$2:$AC$5000,$B$23)</f>
        <v>0</v>
      </c>
      <c r="L40" s="13">
        <f>COUNTIFS('1. Output sheet'!$D$2:$D$5000,$B40,'1. Output sheet'!$C$2:$C$5000,L$27,'1. Output sheet'!$AC$2:$AC$5000,$B$22)+COUNTIFS('1. Output sheet'!$D$2:$D$5000,$B40,'1. Output sheet'!$C$2:$C$5000,L$27,'1. Output sheet'!$AC$2:$AC$5000,$B$23)</f>
        <v>0</v>
      </c>
      <c r="M40" s="13">
        <f>COUNTIFS('1. Output sheet'!$D$2:$D$5000,$B40,'1. Output sheet'!$C$2:$C$5000,M$27,'1. Output sheet'!$AC$2:$AC$5000,$B$22)+COUNTIFS('1. Output sheet'!$D$2:$D$5000,$B40,'1. Output sheet'!$C$2:$C$5000,M$27,'1. Output sheet'!$AC$2:$AC$5000,$B$23)</f>
        <v>0</v>
      </c>
      <c r="N40" s="13">
        <f>COUNTIFS('1. Output sheet'!$D$2:$D$5000,$B40,'1. Output sheet'!$C$2:$C$5000,N$27,'1. Output sheet'!$AC$2:$AC$5000,$B$22)+COUNTIFS('1. Output sheet'!$D$2:$D$5000,$B40,'1. Output sheet'!$C$2:$C$5000,N$27,'1. Output sheet'!$AC$2:$AC$5000,$B$23)</f>
        <v>0</v>
      </c>
      <c r="O40" s="13">
        <f>COUNTIFS('1. Output sheet'!$D$2:$D$5000,$B40,'1. Output sheet'!$C$2:$C$5000,O$27,'1. Output sheet'!$AC$2:$AC$5000,$B$22)+COUNTIFS('1. Output sheet'!$D$2:$D$5000,$B40,'1. Output sheet'!$C$2:$C$5000,O$27,'1. Output sheet'!$AC$2:$AC$5000,$B$23)</f>
        <v>0</v>
      </c>
      <c r="P40" s="14">
        <f t="shared" si="10"/>
        <v>12</v>
      </c>
      <c r="Q40" s="14">
        <f>COUNTIFS('1. Output sheet'!$D$2:$D$5000,$B40)</f>
        <v>12</v>
      </c>
      <c r="R40" s="14"/>
    </row>
    <row r="41" spans="1:20" ht="14.4" x14ac:dyDescent="0.3">
      <c r="A41" s="34"/>
      <c r="B41" s="21" t="s">
        <v>2837</v>
      </c>
      <c r="C41" s="20"/>
      <c r="D41" s="13">
        <f>COUNTIFS('1. Output sheet'!$D$2:$D$5000,$B41,'1. Output sheet'!$C$2:$C$5000,D$27,'1. Output sheet'!$AC$2:$AC$5000,$B$22)+COUNTIFS('1. Output sheet'!$D$2:$D$5000,$B41,'1. Output sheet'!$C$2:$C$5000,D$27,'1. Output sheet'!$AC$2:$AC$5000,$B$23)</f>
        <v>0</v>
      </c>
      <c r="E41" s="13">
        <f>COUNTIFS('1. Output sheet'!$D$2:$D$5000,$B41,'1. Output sheet'!$C$2:$C$5000,E$27,'1. Output sheet'!$AC$2:$AC$5000,$B$22)+COUNTIFS('1. Output sheet'!$D$2:$D$5000,$B41,'1. Output sheet'!$C$2:$C$5000,E$27,'1. Output sheet'!$AC$2:$AC$5000,$B$23)</f>
        <v>0</v>
      </c>
      <c r="F41" s="13">
        <f>COUNTIFS('1. Output sheet'!$D$2:$D$5000,$B41,'1. Output sheet'!$C$2:$C$5000,F$27,'1. Output sheet'!$AC$2:$AC$5000,$B$22)+COUNTIFS('1. Output sheet'!$D$2:$D$5000,$B41,'1. Output sheet'!$C$2:$C$5000,F$27,'1. Output sheet'!$AC$2:$AC$5000,$B$23)</f>
        <v>0</v>
      </c>
      <c r="G41" s="13">
        <f>COUNTIFS('1. Output sheet'!$D$2:$D$5000,$B41,'1. Output sheet'!$C$2:$C$5000,G$27,'1. Output sheet'!$AC$2:$AC$5000,$B$22)+COUNTIFS('1. Output sheet'!$D$2:$D$5000,$B41,'1. Output sheet'!$C$2:$C$5000,G$27,'1. Output sheet'!$AC$2:$AC$5000,$B$23)</f>
        <v>5</v>
      </c>
      <c r="H41" s="13">
        <f>COUNTIFS('1. Output sheet'!$D$2:$D$5000,$B41,'1. Output sheet'!$C$2:$C$5000,H$27,'1. Output sheet'!$AC$2:$AC$5000,$B$22)+COUNTIFS('1. Output sheet'!$D$2:$D$5000,$B41,'1. Output sheet'!$C$2:$C$5000,H$27,'1. Output sheet'!$AC$2:$AC$5000,$B$23)</f>
        <v>0</v>
      </c>
      <c r="I41" s="13">
        <f>COUNTIFS('1. Output sheet'!$D$2:$D$5000,$B41,'1. Output sheet'!$C$2:$C$5000,I$27,'1. Output sheet'!$AC$2:$AC$5000,$B$22)+COUNTIFS('1. Output sheet'!$D$2:$D$5000,$B41,'1. Output sheet'!$C$2:$C$5000,I$27,'1. Output sheet'!$AC$2:$AC$5000,$B$23)</f>
        <v>0</v>
      </c>
      <c r="J41" s="13">
        <f>COUNTIFS('1. Output sheet'!$D$2:$D$5000,$B41,'1. Output sheet'!$C$2:$C$5000,J$27,'1. Output sheet'!$AC$2:$AC$5000,$B$22)+COUNTIFS('1. Output sheet'!$D$2:$D$5000,$B41,'1. Output sheet'!$C$2:$C$5000,J$27,'1. Output sheet'!$AC$2:$AC$5000,$B$23)</f>
        <v>1</v>
      </c>
      <c r="K41" s="13">
        <f>COUNTIFS('1. Output sheet'!$D$2:$D$5000,$B41,'1. Output sheet'!$C$2:$C$5000,K$27,'1. Output sheet'!$AC$2:$AC$5000,$B$22)+COUNTIFS('1. Output sheet'!$D$2:$D$5000,$B41,'1. Output sheet'!$C$2:$C$5000,K$27,'1. Output sheet'!$AC$2:$AC$5000,$B$23)</f>
        <v>0</v>
      </c>
      <c r="L41" s="13">
        <f>COUNTIFS('1. Output sheet'!$D$2:$D$5000,$B41,'1. Output sheet'!$C$2:$C$5000,L$27,'1. Output sheet'!$AC$2:$AC$5000,$B$22)+COUNTIFS('1. Output sheet'!$D$2:$D$5000,$B41,'1. Output sheet'!$C$2:$C$5000,L$27,'1. Output sheet'!$AC$2:$AC$5000,$B$23)</f>
        <v>0</v>
      </c>
      <c r="M41" s="13">
        <f>COUNTIFS('1. Output sheet'!$D$2:$D$5000,$B41,'1. Output sheet'!$C$2:$C$5000,M$27,'1. Output sheet'!$AC$2:$AC$5000,$B$22)+COUNTIFS('1. Output sheet'!$D$2:$D$5000,$B41,'1. Output sheet'!$C$2:$C$5000,M$27,'1. Output sheet'!$AC$2:$AC$5000,$B$23)</f>
        <v>0</v>
      </c>
      <c r="N41" s="13">
        <f>COUNTIFS('1. Output sheet'!$D$2:$D$5000,$B41,'1. Output sheet'!$C$2:$C$5000,N$27,'1. Output sheet'!$AC$2:$AC$5000,$B$22)+COUNTIFS('1. Output sheet'!$D$2:$D$5000,$B41,'1. Output sheet'!$C$2:$C$5000,N$27,'1. Output sheet'!$AC$2:$AC$5000,$B$23)</f>
        <v>0</v>
      </c>
      <c r="O41" s="13">
        <f>COUNTIFS('1. Output sheet'!$D$2:$D$5000,$B41,'1. Output sheet'!$C$2:$C$5000,O$27,'1. Output sheet'!$AC$2:$AC$5000,$B$22)+COUNTIFS('1. Output sheet'!$D$2:$D$5000,$B41,'1. Output sheet'!$C$2:$C$5000,O$27,'1. Output sheet'!$AC$2:$AC$5000,$B$23)</f>
        <v>0</v>
      </c>
      <c r="P41" s="14">
        <f t="shared" si="10"/>
        <v>6</v>
      </c>
      <c r="Q41" s="14">
        <f>COUNTIFS('1. Output sheet'!$D$2:$D$5000,$B41)</f>
        <v>6</v>
      </c>
      <c r="R41" s="14"/>
    </row>
    <row r="42" spans="1:20" ht="14.4" x14ac:dyDescent="0.3">
      <c r="A42" s="34"/>
      <c r="B42" s="21" t="s">
        <v>749</v>
      </c>
      <c r="C42" s="20"/>
      <c r="D42" s="13">
        <f>COUNTIFS('1. Output sheet'!$D$2:$D$5000,$B42,'1. Output sheet'!$C$2:$C$5000,D$27,'1. Output sheet'!$AC$2:$AC$5000,$B$22)+COUNTIFS('1. Output sheet'!$D$2:$D$5000,$B42,'1. Output sheet'!$C$2:$C$5000,D$27,'1. Output sheet'!$AC$2:$AC$5000,$B$23)</f>
        <v>1</v>
      </c>
      <c r="E42" s="13">
        <f>COUNTIFS('1. Output sheet'!$D$2:$D$5000,$B42,'1. Output sheet'!$C$2:$C$5000,E$27,'1. Output sheet'!$AC$2:$AC$5000,$B$22)+COUNTIFS('1. Output sheet'!$D$2:$D$5000,$B42,'1. Output sheet'!$C$2:$C$5000,E$27,'1. Output sheet'!$AC$2:$AC$5000,$B$23)</f>
        <v>0</v>
      </c>
      <c r="F42" s="13">
        <f>COUNTIFS('1. Output sheet'!$D$2:$D$5000,$B42,'1. Output sheet'!$C$2:$C$5000,F$27,'1. Output sheet'!$AC$2:$AC$5000,$B$22)+COUNTIFS('1. Output sheet'!$D$2:$D$5000,$B42,'1. Output sheet'!$C$2:$C$5000,F$27,'1. Output sheet'!$AC$2:$AC$5000,$B$23)</f>
        <v>2</v>
      </c>
      <c r="G42" s="13">
        <f>COUNTIFS('1. Output sheet'!$D$2:$D$5000,$B42,'1. Output sheet'!$C$2:$C$5000,G$27,'1. Output sheet'!$AC$2:$AC$5000,$B$22)+COUNTIFS('1. Output sheet'!$D$2:$D$5000,$B42,'1. Output sheet'!$C$2:$C$5000,G$27,'1. Output sheet'!$AC$2:$AC$5000,$B$23)</f>
        <v>11</v>
      </c>
      <c r="H42" s="13">
        <f>COUNTIFS('1. Output sheet'!$D$2:$D$5000,$B42,'1. Output sheet'!$C$2:$C$5000,H$27,'1. Output sheet'!$AC$2:$AC$5000,$B$22)+COUNTIFS('1. Output sheet'!$D$2:$D$5000,$B42,'1. Output sheet'!$C$2:$C$5000,H$27,'1. Output sheet'!$AC$2:$AC$5000,$B$23)</f>
        <v>2</v>
      </c>
      <c r="I42" s="13">
        <f>COUNTIFS('1. Output sheet'!$D$2:$D$5000,$B42,'1. Output sheet'!$C$2:$C$5000,I$27,'1. Output sheet'!$AC$2:$AC$5000,$B$22)+COUNTIFS('1. Output sheet'!$D$2:$D$5000,$B42,'1. Output sheet'!$C$2:$C$5000,I$27,'1. Output sheet'!$AC$2:$AC$5000,$B$23)</f>
        <v>11</v>
      </c>
      <c r="J42" s="13">
        <f>COUNTIFS('1. Output sheet'!$D$2:$D$5000,$B42,'1. Output sheet'!$C$2:$C$5000,J$27,'1. Output sheet'!$AC$2:$AC$5000,$B$22)+COUNTIFS('1. Output sheet'!$D$2:$D$5000,$B42,'1. Output sheet'!$C$2:$C$5000,J$27,'1. Output sheet'!$AC$2:$AC$5000,$B$23)</f>
        <v>10</v>
      </c>
      <c r="K42" s="13">
        <f>COUNTIFS('1. Output sheet'!$D$2:$D$5000,$B42,'1. Output sheet'!$C$2:$C$5000,K$27,'1. Output sheet'!$AC$2:$AC$5000,$B$22)+COUNTIFS('1. Output sheet'!$D$2:$D$5000,$B42,'1. Output sheet'!$C$2:$C$5000,K$27,'1. Output sheet'!$AC$2:$AC$5000,$B$23)</f>
        <v>0</v>
      </c>
      <c r="L42" s="13">
        <f>COUNTIFS('1. Output sheet'!$D$2:$D$5000,$B42,'1. Output sheet'!$C$2:$C$5000,L$27,'1. Output sheet'!$AC$2:$AC$5000,$B$22)+COUNTIFS('1. Output sheet'!$D$2:$D$5000,$B42,'1. Output sheet'!$C$2:$C$5000,L$27,'1. Output sheet'!$AC$2:$AC$5000,$B$23)</f>
        <v>2</v>
      </c>
      <c r="M42" s="13">
        <f>COUNTIFS('1. Output sheet'!$D$2:$D$5000,$B42,'1. Output sheet'!$C$2:$C$5000,M$27,'1. Output sheet'!$AC$2:$AC$5000,$B$22)+COUNTIFS('1. Output sheet'!$D$2:$D$5000,$B42,'1. Output sheet'!$C$2:$C$5000,M$27,'1. Output sheet'!$AC$2:$AC$5000,$B$23)</f>
        <v>0</v>
      </c>
      <c r="N42" s="13">
        <f>COUNTIFS('1. Output sheet'!$D$2:$D$5000,$B42,'1. Output sheet'!$C$2:$C$5000,N$27,'1. Output sheet'!$AC$2:$AC$5000,$B$22)+COUNTIFS('1. Output sheet'!$D$2:$D$5000,$B42,'1. Output sheet'!$C$2:$C$5000,N$27,'1. Output sheet'!$AC$2:$AC$5000,$B$23)</f>
        <v>0</v>
      </c>
      <c r="O42" s="13">
        <f>COUNTIFS('1. Output sheet'!$D$2:$D$5000,$B42,'1. Output sheet'!$C$2:$C$5000,O$27,'1. Output sheet'!$AC$2:$AC$5000,$B$22)+COUNTIFS('1. Output sheet'!$D$2:$D$5000,$B42,'1. Output sheet'!$C$2:$C$5000,O$27,'1. Output sheet'!$AC$2:$AC$5000,$B$23)</f>
        <v>2</v>
      </c>
      <c r="P42" s="14">
        <f t="shared" si="10"/>
        <v>41</v>
      </c>
      <c r="Q42" s="14">
        <f>COUNTIFS('1. Output sheet'!$D$2:$D$5000,$B42)</f>
        <v>41</v>
      </c>
      <c r="R42" s="14"/>
    </row>
    <row r="43" spans="1:20" ht="14.4" x14ac:dyDescent="0.3">
      <c r="A43" s="34"/>
      <c r="B43" s="21" t="s">
        <v>318</v>
      </c>
      <c r="C43" s="20"/>
      <c r="D43" s="13">
        <f>COUNTIFS('1. Output sheet'!$D$2:$D$5000,$B43,'1. Output sheet'!$C$2:$C$5000,D$27,'1. Output sheet'!$AC$2:$AC$5000,$B$22)+COUNTIFS('1. Output sheet'!$D$2:$D$5000,$B43,'1. Output sheet'!$C$2:$C$5000,D$27,'1. Output sheet'!$AC$2:$AC$5000,$B$23)</f>
        <v>0</v>
      </c>
      <c r="E43" s="13">
        <f>COUNTIFS('1. Output sheet'!$D$2:$D$5000,$B43,'1. Output sheet'!$C$2:$C$5000,E$27,'1. Output sheet'!$AC$2:$AC$5000,$B$22)+COUNTIFS('1. Output sheet'!$D$2:$D$5000,$B43,'1. Output sheet'!$C$2:$C$5000,E$27,'1. Output sheet'!$AC$2:$AC$5000,$B$23)</f>
        <v>0</v>
      </c>
      <c r="F43" s="13">
        <f>COUNTIFS('1. Output sheet'!$D$2:$D$5000,$B43,'1. Output sheet'!$C$2:$C$5000,F$27,'1. Output sheet'!$AC$2:$AC$5000,$B$22)+COUNTIFS('1. Output sheet'!$D$2:$D$5000,$B43,'1. Output sheet'!$C$2:$C$5000,F$27,'1. Output sheet'!$AC$2:$AC$5000,$B$23)</f>
        <v>0</v>
      </c>
      <c r="G43" s="13">
        <f>COUNTIFS('1. Output sheet'!$D$2:$D$5000,$B43,'1. Output sheet'!$C$2:$C$5000,G$27,'1. Output sheet'!$AC$2:$AC$5000,$B$22)+COUNTIFS('1. Output sheet'!$D$2:$D$5000,$B43,'1. Output sheet'!$C$2:$C$5000,G$27,'1. Output sheet'!$AC$2:$AC$5000,$B$23)</f>
        <v>0</v>
      </c>
      <c r="H43" s="13">
        <f>COUNTIFS('1. Output sheet'!$D$2:$D$5000,$B43,'1. Output sheet'!$C$2:$C$5000,H$27,'1. Output sheet'!$AC$2:$AC$5000,$B$22)+COUNTIFS('1. Output sheet'!$D$2:$D$5000,$B43,'1. Output sheet'!$C$2:$C$5000,H$27,'1. Output sheet'!$AC$2:$AC$5000,$B$23)</f>
        <v>0</v>
      </c>
      <c r="I43" s="13">
        <f>COUNTIFS('1. Output sheet'!$D$2:$D$5000,$B43,'1. Output sheet'!$C$2:$C$5000,I$27,'1. Output sheet'!$AC$2:$AC$5000,$B$22)+COUNTIFS('1. Output sheet'!$D$2:$D$5000,$B43,'1. Output sheet'!$C$2:$C$5000,I$27,'1. Output sheet'!$AC$2:$AC$5000,$B$23)</f>
        <v>0</v>
      </c>
      <c r="J43" s="13">
        <f>COUNTIFS('1. Output sheet'!$D$2:$D$5000,$B43,'1. Output sheet'!$C$2:$C$5000,J$27,'1. Output sheet'!$AC$2:$AC$5000,$B$22)+COUNTIFS('1. Output sheet'!$D$2:$D$5000,$B43,'1. Output sheet'!$C$2:$C$5000,J$27,'1. Output sheet'!$AC$2:$AC$5000,$B$23)</f>
        <v>0</v>
      </c>
      <c r="K43" s="13">
        <f>COUNTIFS('1. Output sheet'!$D$2:$D$5000,$B43,'1. Output sheet'!$C$2:$C$5000,K$27,'1. Output sheet'!$AC$2:$AC$5000,$B$22)+COUNTIFS('1. Output sheet'!$D$2:$D$5000,$B43,'1. Output sheet'!$C$2:$C$5000,K$27,'1. Output sheet'!$AC$2:$AC$5000,$B$23)</f>
        <v>0</v>
      </c>
      <c r="L43" s="13">
        <f>COUNTIFS('1. Output sheet'!$D$2:$D$5000,$B43,'1. Output sheet'!$C$2:$C$5000,L$27,'1. Output sheet'!$AC$2:$AC$5000,$B$22)+COUNTIFS('1. Output sheet'!$D$2:$D$5000,$B43,'1. Output sheet'!$C$2:$C$5000,L$27,'1. Output sheet'!$AC$2:$AC$5000,$B$23)</f>
        <v>2</v>
      </c>
      <c r="M43" s="13">
        <f>COUNTIFS('1. Output sheet'!$D$2:$D$5000,$B43,'1. Output sheet'!$C$2:$C$5000,M$27,'1. Output sheet'!$AC$2:$AC$5000,$B$22)+COUNTIFS('1. Output sheet'!$D$2:$D$5000,$B43,'1. Output sheet'!$C$2:$C$5000,M$27,'1. Output sheet'!$AC$2:$AC$5000,$B$23)</f>
        <v>0</v>
      </c>
      <c r="N43" s="13">
        <f>COUNTIFS('1. Output sheet'!$D$2:$D$5000,$B43,'1. Output sheet'!$C$2:$C$5000,N$27,'1. Output sheet'!$AC$2:$AC$5000,$B$22)+COUNTIFS('1. Output sheet'!$D$2:$D$5000,$B43,'1. Output sheet'!$C$2:$C$5000,N$27,'1. Output sheet'!$AC$2:$AC$5000,$B$23)</f>
        <v>38</v>
      </c>
      <c r="O43" s="13">
        <f>COUNTIFS('1. Output sheet'!$D$2:$D$5000,$B43,'1. Output sheet'!$C$2:$C$5000,O$27,'1. Output sheet'!$AC$2:$AC$5000,$B$22)+COUNTIFS('1. Output sheet'!$D$2:$D$5000,$B43,'1. Output sheet'!$C$2:$C$5000,O$27,'1. Output sheet'!$AC$2:$AC$5000,$B$23)</f>
        <v>0</v>
      </c>
      <c r="P43" s="14">
        <f t="shared" si="10"/>
        <v>40</v>
      </c>
      <c r="Q43" s="14">
        <f>COUNTIFS('1. Output sheet'!$D$2:$D$5000,$B43)</f>
        <v>43</v>
      </c>
      <c r="R43" s="14"/>
    </row>
    <row r="44" spans="1:20" ht="14.4" x14ac:dyDescent="0.3">
      <c r="A44" s="34"/>
      <c r="B44" s="21" t="s">
        <v>72</v>
      </c>
      <c r="C44" s="20"/>
      <c r="D44" s="13">
        <f>COUNTIFS('1. Output sheet'!$D$2:$D$5000,$B44,'1. Output sheet'!$C$2:$C$5000,D$27,'1. Output sheet'!$AC$2:$AC$5000,$B$22)+COUNTIFS('1. Output sheet'!$D$2:$D$5000,$B44,'1. Output sheet'!$C$2:$C$5000,D$27,'1. Output sheet'!$AC$2:$AC$5000,$B$23)</f>
        <v>0</v>
      </c>
      <c r="E44" s="13">
        <f>COUNTIFS('1. Output sheet'!$D$2:$D$5000,$B44,'1. Output sheet'!$C$2:$C$5000,E$27,'1. Output sheet'!$AC$2:$AC$5000,$B$22)+COUNTIFS('1. Output sheet'!$D$2:$D$5000,$B44,'1. Output sheet'!$C$2:$C$5000,E$27,'1. Output sheet'!$AC$2:$AC$5000,$B$23)</f>
        <v>309</v>
      </c>
      <c r="F44" s="13">
        <f>COUNTIFS('1. Output sheet'!$D$2:$D$5000,$B44,'1. Output sheet'!$C$2:$C$5000,F$27,'1. Output sheet'!$AC$2:$AC$5000,$B$22)+COUNTIFS('1. Output sheet'!$D$2:$D$5000,$B44,'1. Output sheet'!$C$2:$C$5000,F$27,'1. Output sheet'!$AC$2:$AC$5000,$B$23)</f>
        <v>58</v>
      </c>
      <c r="G44" s="13">
        <f>COUNTIFS('1. Output sheet'!$D$2:$D$5000,$B44,'1. Output sheet'!$C$2:$C$5000,G$27,'1. Output sheet'!$AC$2:$AC$5000,$B$22)+COUNTIFS('1. Output sheet'!$D$2:$D$5000,$B44,'1. Output sheet'!$C$2:$C$5000,G$27,'1. Output sheet'!$AC$2:$AC$5000,$B$23)</f>
        <v>0</v>
      </c>
      <c r="H44" s="13">
        <f>COUNTIFS('1. Output sheet'!$D$2:$D$5000,$B44,'1. Output sheet'!$C$2:$C$5000,H$27,'1. Output sheet'!$AC$2:$AC$5000,$B$22)+COUNTIFS('1. Output sheet'!$D$2:$D$5000,$B44,'1. Output sheet'!$C$2:$C$5000,H$27,'1. Output sheet'!$AC$2:$AC$5000,$B$23)</f>
        <v>0</v>
      </c>
      <c r="I44" s="13">
        <f>COUNTIFS('1. Output sheet'!$D$2:$D$5000,$B44,'1. Output sheet'!$C$2:$C$5000,I$27,'1. Output sheet'!$AC$2:$AC$5000,$B$22)+COUNTIFS('1. Output sheet'!$D$2:$D$5000,$B44,'1. Output sheet'!$C$2:$C$5000,I$27,'1. Output sheet'!$AC$2:$AC$5000,$B$23)</f>
        <v>2</v>
      </c>
      <c r="J44" s="13">
        <f>COUNTIFS('1. Output sheet'!$D$2:$D$5000,$B44,'1. Output sheet'!$C$2:$C$5000,J$27,'1. Output sheet'!$AC$2:$AC$5000,$B$22)+COUNTIFS('1. Output sheet'!$D$2:$D$5000,$B44,'1. Output sheet'!$C$2:$C$5000,J$27,'1. Output sheet'!$AC$2:$AC$5000,$B$23)</f>
        <v>1</v>
      </c>
      <c r="K44" s="13">
        <f>COUNTIFS('1. Output sheet'!$D$2:$D$5000,$B44,'1. Output sheet'!$C$2:$C$5000,K$27,'1. Output sheet'!$AC$2:$AC$5000,$B$22)+COUNTIFS('1. Output sheet'!$D$2:$D$5000,$B44,'1. Output sheet'!$C$2:$C$5000,K$27,'1. Output sheet'!$AC$2:$AC$5000,$B$23)</f>
        <v>0</v>
      </c>
      <c r="L44" s="13">
        <f>COUNTIFS('1. Output sheet'!$D$2:$D$5000,$B44,'1. Output sheet'!$C$2:$C$5000,L$27,'1. Output sheet'!$AC$2:$AC$5000,$B$22)+COUNTIFS('1. Output sheet'!$D$2:$D$5000,$B44,'1. Output sheet'!$C$2:$C$5000,L$27,'1. Output sheet'!$AC$2:$AC$5000,$B$23)</f>
        <v>0</v>
      </c>
      <c r="M44" s="13">
        <f>COUNTIFS('1. Output sheet'!$D$2:$D$5000,$B44,'1. Output sheet'!$C$2:$C$5000,M$27,'1. Output sheet'!$AC$2:$AC$5000,$B$22)+COUNTIFS('1. Output sheet'!$D$2:$D$5000,$B44,'1. Output sheet'!$C$2:$C$5000,M$27,'1. Output sheet'!$AC$2:$AC$5000,$B$23)</f>
        <v>0</v>
      </c>
      <c r="N44" s="13">
        <f>COUNTIFS('1. Output sheet'!$D$2:$D$5000,$B44,'1. Output sheet'!$C$2:$C$5000,N$27,'1. Output sheet'!$AC$2:$AC$5000,$B$22)+COUNTIFS('1. Output sheet'!$D$2:$D$5000,$B44,'1. Output sheet'!$C$2:$C$5000,N$27,'1. Output sheet'!$AC$2:$AC$5000,$B$23)</f>
        <v>0</v>
      </c>
      <c r="O44" s="13">
        <f>COUNTIFS('1. Output sheet'!$D$2:$D$5000,$B44,'1. Output sheet'!$C$2:$C$5000,O$27,'1. Output sheet'!$AC$2:$AC$5000,$B$22)+COUNTIFS('1. Output sheet'!$D$2:$D$5000,$B44,'1. Output sheet'!$C$2:$C$5000,O$27,'1. Output sheet'!$AC$2:$AC$5000,$B$23)</f>
        <v>9</v>
      </c>
      <c r="P44" s="14">
        <f t="shared" si="10"/>
        <v>379</v>
      </c>
      <c r="Q44" s="14">
        <f>COUNTIFS('1. Output sheet'!$D$2:$D$5000,$B44)</f>
        <v>381</v>
      </c>
      <c r="R44" s="14"/>
    </row>
    <row r="45" spans="1:20" ht="14.4" x14ac:dyDescent="0.3">
      <c r="A45" s="34"/>
      <c r="B45" s="21" t="s">
        <v>4361</v>
      </c>
      <c r="C45" s="20"/>
      <c r="D45" s="13">
        <f t="shared" ref="D45:O45" si="11">D21-SUM(D28:D44)</f>
        <v>0</v>
      </c>
      <c r="E45" s="13">
        <f t="shared" si="11"/>
        <v>0</v>
      </c>
      <c r="F45" s="13">
        <f t="shared" si="11"/>
        <v>0</v>
      </c>
      <c r="G45" s="13">
        <f t="shared" si="11"/>
        <v>0</v>
      </c>
      <c r="H45" s="13">
        <f t="shared" si="11"/>
        <v>0</v>
      </c>
      <c r="I45" s="13">
        <f t="shared" si="11"/>
        <v>0</v>
      </c>
      <c r="J45" s="13">
        <f t="shared" si="11"/>
        <v>5</v>
      </c>
      <c r="K45" s="13">
        <f t="shared" si="11"/>
        <v>0</v>
      </c>
      <c r="L45" s="13">
        <f t="shared" si="11"/>
        <v>3</v>
      </c>
      <c r="M45" s="13">
        <f t="shared" si="11"/>
        <v>0</v>
      </c>
      <c r="N45" s="13">
        <f t="shared" si="11"/>
        <v>0</v>
      </c>
      <c r="O45" s="13">
        <f t="shared" si="11"/>
        <v>0</v>
      </c>
      <c r="P45" s="14">
        <f t="shared" si="10"/>
        <v>8</v>
      </c>
      <c r="Q45" s="14">
        <f>SUM(D45:O45)</f>
        <v>8</v>
      </c>
      <c r="R45" s="14"/>
    </row>
    <row r="46" spans="1:20" ht="14.4" x14ac:dyDescent="0.3">
      <c r="A46" s="34"/>
      <c r="B46" s="19" t="s">
        <v>4346</v>
      </c>
      <c r="C46" s="20"/>
      <c r="D46" s="13">
        <f>SUM(D28:D45)</f>
        <v>20</v>
      </c>
      <c r="E46" s="13">
        <f t="shared" ref="E46:O46" si="12">SUM(E28:E45)</f>
        <v>316</v>
      </c>
      <c r="F46" s="13">
        <f t="shared" si="12"/>
        <v>332</v>
      </c>
      <c r="G46" s="13">
        <f t="shared" si="12"/>
        <v>256</v>
      </c>
      <c r="H46" s="13">
        <f t="shared" si="12"/>
        <v>62</v>
      </c>
      <c r="I46" s="13">
        <f t="shared" si="12"/>
        <v>248</v>
      </c>
      <c r="J46" s="13">
        <f t="shared" si="12"/>
        <v>281</v>
      </c>
      <c r="K46" s="13">
        <f t="shared" si="12"/>
        <v>54</v>
      </c>
      <c r="L46" s="13">
        <f t="shared" si="12"/>
        <v>35</v>
      </c>
      <c r="M46" s="13">
        <f t="shared" si="12"/>
        <v>0</v>
      </c>
      <c r="N46" s="13">
        <f t="shared" si="12"/>
        <v>39</v>
      </c>
      <c r="O46" s="13">
        <f t="shared" si="12"/>
        <v>18</v>
      </c>
      <c r="P46" s="14">
        <f>SUM(P28:P45)</f>
        <v>1661</v>
      </c>
      <c r="Q46" s="14">
        <f>SUM(Q28:Q45)</f>
        <v>1675</v>
      </c>
      <c r="R46" s="14"/>
    </row>
    <row r="47" spans="1:20" x14ac:dyDescent="0.25">
      <c r="A47" s="34"/>
    </row>
    <row r="48" spans="1:20" x14ac:dyDescent="0.25">
      <c r="A48" s="34"/>
      <c r="T48">
        <v>0.13407881152541462</v>
      </c>
    </row>
    <row r="49" spans="1:36" ht="14.4" x14ac:dyDescent="0.3">
      <c r="A49" s="34"/>
      <c r="B49" s="5" t="s">
        <v>4362</v>
      </c>
      <c r="C49" s="5"/>
      <c r="D49" s="5"/>
      <c r="E49" s="5"/>
      <c r="F49" s="5"/>
      <c r="G49" s="5"/>
      <c r="H49" s="5"/>
      <c r="I49" s="5"/>
      <c r="J49" s="5"/>
      <c r="K49" s="5"/>
      <c r="L49" s="5"/>
      <c r="M49" s="5"/>
      <c r="N49" s="5"/>
      <c r="O49" s="5"/>
      <c r="P49" s="5"/>
      <c r="Q49" s="5"/>
      <c r="R49" s="5"/>
      <c r="T49" s="5" t="s">
        <v>4362</v>
      </c>
      <c r="U49" s="5"/>
      <c r="V49" s="5"/>
      <c r="W49" s="5"/>
      <c r="X49" s="5"/>
      <c r="Y49" s="5"/>
      <c r="Z49" s="5"/>
      <c r="AA49" s="5"/>
      <c r="AB49" s="5"/>
      <c r="AC49" s="5"/>
      <c r="AD49" s="5"/>
      <c r="AE49" s="5"/>
      <c r="AF49" s="5"/>
      <c r="AG49" s="5"/>
      <c r="AH49" s="5"/>
      <c r="AI49" s="5"/>
      <c r="AJ49" s="5"/>
    </row>
    <row r="50" spans="1:36" ht="43.2" x14ac:dyDescent="0.3">
      <c r="A50" s="34"/>
      <c r="B50" s="6" t="s">
        <v>4363</v>
      </c>
      <c r="C50" s="6"/>
      <c r="D50" s="10" t="s">
        <v>705</v>
      </c>
      <c r="E50" s="10" t="s">
        <v>206</v>
      </c>
      <c r="F50" s="10" t="s">
        <v>198</v>
      </c>
      <c r="G50" s="11" t="s">
        <v>28</v>
      </c>
      <c r="H50" s="11" t="s">
        <v>795</v>
      </c>
      <c r="I50" s="11" t="s">
        <v>43</v>
      </c>
      <c r="J50" s="11" t="s">
        <v>104</v>
      </c>
      <c r="K50" s="11" t="s">
        <v>808</v>
      </c>
      <c r="L50" s="11" t="s">
        <v>755</v>
      </c>
      <c r="M50" s="11" t="s">
        <v>4353</v>
      </c>
      <c r="N50" s="11" t="s">
        <v>318</v>
      </c>
      <c r="O50" s="11" t="s">
        <v>71</v>
      </c>
      <c r="P50" s="29" t="s">
        <v>4354</v>
      </c>
      <c r="Q50" s="29" t="s">
        <v>4355</v>
      </c>
      <c r="R50" s="29" t="s">
        <v>4356</v>
      </c>
      <c r="T50" s="6" t="s">
        <v>4364</v>
      </c>
      <c r="U50" s="6"/>
      <c r="V50" s="10" t="s">
        <v>705</v>
      </c>
      <c r="W50" s="10" t="s">
        <v>206</v>
      </c>
      <c r="X50" s="10" t="s">
        <v>198</v>
      </c>
      <c r="Y50" s="11" t="s">
        <v>28</v>
      </c>
      <c r="Z50" s="11" t="s">
        <v>795</v>
      </c>
      <c r="AA50" s="11" t="s">
        <v>43</v>
      </c>
      <c r="AB50" s="11" t="s">
        <v>104</v>
      </c>
      <c r="AC50" s="11" t="s">
        <v>808</v>
      </c>
      <c r="AD50" s="11" t="s">
        <v>755</v>
      </c>
      <c r="AE50" s="11" t="s">
        <v>4353</v>
      </c>
      <c r="AF50" s="11" t="s">
        <v>318</v>
      </c>
      <c r="AG50" s="11" t="s">
        <v>71</v>
      </c>
      <c r="AH50" s="29" t="s">
        <v>4354</v>
      </c>
      <c r="AI50" s="29" t="s">
        <v>4355</v>
      </c>
      <c r="AJ50" s="29" t="s">
        <v>4356</v>
      </c>
    </row>
    <row r="51" spans="1:36" ht="14.4" outlineLevel="1" x14ac:dyDescent="0.3">
      <c r="A51" s="34"/>
      <c r="B51" s="37" t="s">
        <v>4351</v>
      </c>
      <c r="C51" s="37" t="s">
        <v>4348</v>
      </c>
      <c r="D51" s="13">
        <f>SUM(D52:D53)</f>
        <v>13692.11</v>
      </c>
      <c r="E51" s="13">
        <f t="shared" ref="E51:O51" si="13">SUM(E52:E53)</f>
        <v>294816.51999999996</v>
      </c>
      <c r="F51" s="13">
        <f t="shared" si="13"/>
        <v>334623.61666666664</v>
      </c>
      <c r="G51" s="13">
        <f t="shared" si="13"/>
        <v>285206.19333333336</v>
      </c>
      <c r="H51" s="13">
        <f t="shared" si="13"/>
        <v>63114.559999999998</v>
      </c>
      <c r="I51" s="13">
        <f t="shared" si="13"/>
        <v>227313.27666666667</v>
      </c>
      <c r="J51" s="13">
        <f t="shared" si="13"/>
        <v>346214.02666666667</v>
      </c>
      <c r="K51" s="13">
        <f t="shared" si="13"/>
        <v>46723.219999999994</v>
      </c>
      <c r="L51" s="13">
        <f t="shared" si="13"/>
        <v>43839.75</v>
      </c>
      <c r="M51" s="13">
        <f t="shared" si="13"/>
        <v>0</v>
      </c>
      <c r="N51" s="13">
        <f t="shared" si="13"/>
        <v>48949.81</v>
      </c>
      <c r="O51" s="13">
        <f t="shared" si="13"/>
        <v>21696.44</v>
      </c>
      <c r="P51" s="14">
        <f t="shared" ref="P51:P53" si="14">SUM(D51:O51)</f>
        <v>1726189.5233333332</v>
      </c>
      <c r="Q51" s="14">
        <f>SUM(Q52:Q53)</f>
        <v>1902945.4033333326</v>
      </c>
      <c r="R51" s="14">
        <f>Q51-P51</f>
        <v>176755.87999999942</v>
      </c>
      <c r="T51" s="12" t="s">
        <v>4351</v>
      </c>
      <c r="U51" s="12"/>
      <c r="V51" s="13">
        <f t="shared" ref="V51:AJ53" si="15">D51*$T$48</f>
        <v>1835.8218360752448</v>
      </c>
      <c r="W51" s="13">
        <f t="shared" si="15"/>
        <v>39528.648619658627</v>
      </c>
      <c r="X51" s="13">
        <f t="shared" si="15"/>
        <v>44865.936831002589</v>
      </c>
      <c r="Y51" s="13">
        <f t="shared" si="15"/>
        <v>38240.107441820968</v>
      </c>
      <c r="Z51" s="13">
        <f t="shared" si="15"/>
        <v>8462.3251947494718</v>
      </c>
      <c r="AA51" s="13">
        <f t="shared" si="15"/>
        <v>30477.893979414428</v>
      </c>
      <c r="AB51" s="13">
        <f t="shared" si="15"/>
        <v>46419.965228894871</v>
      </c>
      <c r="AC51" s="13">
        <f t="shared" si="15"/>
        <v>6264.5938082404818</v>
      </c>
      <c r="AD51" s="13">
        <f t="shared" si="15"/>
        <v>5877.9815775712959</v>
      </c>
      <c r="AE51" s="13">
        <f t="shared" si="15"/>
        <v>0</v>
      </c>
      <c r="AF51" s="13">
        <f t="shared" si="15"/>
        <v>6563.1323491948551</v>
      </c>
      <c r="AG51" s="13">
        <f t="shared" si="15"/>
        <v>2909.0328895324665</v>
      </c>
      <c r="AH51" s="14">
        <f t="shared" si="15"/>
        <v>231445.43975615528</v>
      </c>
      <c r="AI51" s="14">
        <f t="shared" si="15"/>
        <v>255144.65807668402</v>
      </c>
      <c r="AJ51" s="14">
        <f t="shared" si="15"/>
        <v>23699.218320528726</v>
      </c>
    </row>
    <row r="52" spans="1:36" ht="14.4" outlineLevel="1" x14ac:dyDescent="0.3">
      <c r="A52" s="34"/>
      <c r="B52" s="7" t="s">
        <v>41</v>
      </c>
      <c r="C52" s="12"/>
      <c r="D52" s="13">
        <f>SUMIFS('1. Output sheet'!$F$2:$F$5000,'1. Output sheet'!$AC$2:$AC$5000,$B52,'1. Output sheet'!$C$2:$C$5000,D$20)</f>
        <v>14337</v>
      </c>
      <c r="E52" s="13">
        <f>SUMIFS('1. Output sheet'!$F$2:$F$5000,'1. Output sheet'!$AC$2:$AC$5000,$B52,'1. Output sheet'!$C$2:$C$5000,E$20)</f>
        <v>311424.09999999998</v>
      </c>
      <c r="F52" s="13">
        <f>SUMIFS('1. Output sheet'!$F$2:$F$5000,'1. Output sheet'!$AC$2:$AC$5000,$B52,'1. Output sheet'!$C$2:$C$5000,F$20)</f>
        <v>289382.95999999996</v>
      </c>
      <c r="G52" s="13">
        <f>SUMIFS('1. Output sheet'!$F$2:$F$5000,'1. Output sheet'!$AC$2:$AC$5000,$B52,'1. Output sheet'!$C$2:$C$5000,G$20)</f>
        <v>285795.75</v>
      </c>
      <c r="H52" s="13">
        <f>SUMIFS('1. Output sheet'!$F$2:$F$5000,'1. Output sheet'!$AC$2:$AC$5000,$B52,'1. Output sheet'!$C$2:$C$5000,H$20)</f>
        <v>61359.56</v>
      </c>
      <c r="I52" s="13">
        <f>SUMIFS('1. Output sheet'!$F$2:$F$5000,'1. Output sheet'!$AC$2:$AC$5000,$B52,'1. Output sheet'!$C$2:$C$5000,I$20)</f>
        <v>248272.05</v>
      </c>
      <c r="J52" s="13">
        <f>SUMIFS('1. Output sheet'!$F$2:$F$5000,'1. Output sheet'!$AC$2:$AC$5000,$B52,'1. Output sheet'!$C$2:$C$5000,J$20)</f>
        <v>354742.93</v>
      </c>
      <c r="K52" s="13">
        <f>SUMIFS('1. Output sheet'!$F$2:$F$5000,'1. Output sheet'!$AC$2:$AC$5000,$B52,'1. Output sheet'!$C$2:$C$5000,K$20)</f>
        <v>34089.119999999995</v>
      </c>
      <c r="L52" s="13">
        <f>SUMIFS('1. Output sheet'!$F$2:$F$5000,'1. Output sheet'!$AC$2:$AC$5000,$B52,'1. Output sheet'!$C$2:$C$5000,L$20)</f>
        <v>9366.630000000001</v>
      </c>
      <c r="M52" s="13">
        <f>SUMIFS('1. Output sheet'!$F$2:$F$5000,'1. Output sheet'!$AC$2:$AC$5000,$B52,'1. Output sheet'!$C$2:$C$5000,M$20)</f>
        <v>0</v>
      </c>
      <c r="N52" s="13">
        <f>SUMIFS('1. Output sheet'!$F$2:$F$5000,'1. Output sheet'!$AC$2:$AC$5000,$B52,'1. Output sheet'!$C$2:$C$5000,N$20)</f>
        <v>44093.78</v>
      </c>
      <c r="O52" s="13">
        <f>SUMIFS('1. Output sheet'!$F$2:$F$5000,'1. Output sheet'!$AC$2:$AC$5000,$B52,'1. Output sheet'!$C$2:$C$5000,O$20)</f>
        <v>23232.41</v>
      </c>
      <c r="P52" s="14">
        <f t="shared" si="14"/>
        <v>1676096.2899999996</v>
      </c>
      <c r="Q52" s="14">
        <f>SUMIFS('1. Output sheet'!$F$2:$F$5000,'1. Output sheet'!$AC$2:$AC$5000,$B52)</f>
        <v>1820728.6699999992</v>
      </c>
      <c r="R52" s="14">
        <f t="shared" ref="R52:R53" si="16">Q52-P52</f>
        <v>144632.37999999966</v>
      </c>
      <c r="T52" s="7" t="s">
        <v>41</v>
      </c>
      <c r="U52" s="12"/>
      <c r="V52" s="13">
        <f t="shared" si="15"/>
        <v>1922.2879208398695</v>
      </c>
      <c r="W52" s="13">
        <f t="shared" si="15"/>
        <v>41755.373208371871</v>
      </c>
      <c r="X52" s="13">
        <f t="shared" si="15"/>
        <v>38800.123352506591</v>
      </c>
      <c r="Y52" s="13">
        <f t="shared" si="15"/>
        <v>38319.154499014512</v>
      </c>
      <c r="Z52" s="13">
        <f t="shared" si="15"/>
        <v>8227.0168805223693</v>
      </c>
      <c r="AA52" s="13">
        <f t="shared" si="15"/>
        <v>33288.021398978315</v>
      </c>
      <c r="AB52" s="13">
        <f t="shared" si="15"/>
        <v>47563.510451443348</v>
      </c>
      <c r="AC52" s="13">
        <f t="shared" si="15"/>
        <v>4570.6286955472415</v>
      </c>
      <c r="AD52" s="13">
        <f t="shared" si="15"/>
        <v>1255.8666183982946</v>
      </c>
      <c r="AE52" s="13">
        <f t="shared" si="15"/>
        <v>0</v>
      </c>
      <c r="AF52" s="13">
        <f t="shared" si="15"/>
        <v>5912.0416180630964</v>
      </c>
      <c r="AG52" s="13">
        <f t="shared" si="15"/>
        <v>3114.9739216711578</v>
      </c>
      <c r="AH52" s="14">
        <f t="shared" si="15"/>
        <v>224728.99856535663</v>
      </c>
      <c r="AI52" s="14">
        <f t="shared" si="15"/>
        <v>244121.13618384872</v>
      </c>
      <c r="AJ52" s="14">
        <f t="shared" si="15"/>
        <v>19392.137618492099</v>
      </c>
    </row>
    <row r="53" spans="1:36" ht="14.4" x14ac:dyDescent="0.3">
      <c r="A53" s="34"/>
      <c r="B53" s="7" t="s">
        <v>64</v>
      </c>
      <c r="C53" s="12"/>
      <c r="D53" s="13">
        <f>SUMIFS('1. Output sheet'!$F$2:$F$5000,'1. Output sheet'!$AC$2:$AC$5000,$B53,'1. Output sheet'!$C$2:$C$5000,D$20)</f>
        <v>-644.88999999999987</v>
      </c>
      <c r="E53" s="13">
        <f>SUMIFS('1. Output sheet'!$F$2:$F$5000,'1. Output sheet'!$AC$2:$AC$5000,$B53,'1. Output sheet'!$C$2:$C$5000,E$20)</f>
        <v>-16607.579999999998</v>
      </c>
      <c r="F53" s="13">
        <f>SUMIFS('1. Output sheet'!$F$2:$F$5000,'1. Output sheet'!$AC$2:$AC$5000,$B53,'1. Output sheet'!$C$2:$C$5000,F$20)</f>
        <v>45240.656666666669</v>
      </c>
      <c r="G53" s="13">
        <f>SUMIFS('1. Output sheet'!$F$2:$F$5000,'1. Output sheet'!$AC$2:$AC$5000,$B53,'1. Output sheet'!$C$2:$C$5000,G$20)</f>
        <v>-589.55666666666912</v>
      </c>
      <c r="H53" s="13">
        <f>SUMIFS('1. Output sheet'!$F$2:$F$5000,'1. Output sheet'!$AC$2:$AC$5000,$B53,'1. Output sheet'!$C$2:$C$5000,H$20)</f>
        <v>1755</v>
      </c>
      <c r="I53" s="13">
        <f>SUMIFS('1. Output sheet'!$F$2:$F$5000,'1. Output sheet'!$AC$2:$AC$5000,$B53,'1. Output sheet'!$C$2:$C$5000,I$20)</f>
        <v>-20958.773333333331</v>
      </c>
      <c r="J53" s="13">
        <f>SUMIFS('1. Output sheet'!$F$2:$F$5000,'1. Output sheet'!$AC$2:$AC$5000,$B53,'1. Output sheet'!$C$2:$C$5000,J$20)</f>
        <v>-8528.9033333333355</v>
      </c>
      <c r="K53" s="13">
        <f>SUMIFS('1. Output sheet'!$F$2:$F$5000,'1. Output sheet'!$AC$2:$AC$5000,$B53,'1. Output sheet'!$C$2:$C$5000,K$20)</f>
        <v>12634.1</v>
      </c>
      <c r="L53" s="13">
        <f>SUMIFS('1. Output sheet'!$F$2:$F$5000,'1. Output sheet'!$AC$2:$AC$5000,$B53,'1. Output sheet'!$C$2:$C$5000,L$20)</f>
        <v>34473.120000000003</v>
      </c>
      <c r="M53" s="13">
        <f>SUMIFS('1. Output sheet'!$F$2:$F$5000,'1. Output sheet'!$AC$2:$AC$5000,$B53,'1. Output sheet'!$C$2:$C$5000,M$20)</f>
        <v>0</v>
      </c>
      <c r="N53" s="13">
        <f>SUMIFS('1. Output sheet'!$F$2:$F$5000,'1. Output sheet'!$AC$2:$AC$5000,$B53,'1. Output sheet'!$C$2:$C$5000,N$20)</f>
        <v>4856.03</v>
      </c>
      <c r="O53" s="13">
        <f>SUMIFS('1. Output sheet'!$F$2:$F$5000,'1. Output sheet'!$AC$2:$AC$5000,$B53,'1. Output sheet'!$C$2:$C$5000,O$20)</f>
        <v>-1535.9699999999996</v>
      </c>
      <c r="P53" s="14">
        <f t="shared" si="14"/>
        <v>50093.233333333337</v>
      </c>
      <c r="Q53" s="14">
        <f>SUMIFS('1. Output sheet'!$F$2:$F$5000,'1. Output sheet'!$AC$2:$AC$5000,$B53)</f>
        <v>82216.733333333337</v>
      </c>
      <c r="R53" s="14">
        <f t="shared" si="16"/>
        <v>32123.5</v>
      </c>
      <c r="T53" s="7" t="s">
        <v>64</v>
      </c>
      <c r="U53" s="12"/>
      <c r="V53" s="13">
        <f t="shared" si="15"/>
        <v>-86.466084764624611</v>
      </c>
      <c r="W53" s="13">
        <f t="shared" si="15"/>
        <v>-2226.7245887132449</v>
      </c>
      <c r="X53" s="13">
        <f t="shared" si="15"/>
        <v>6065.813478495993</v>
      </c>
      <c r="Y53" s="13">
        <f t="shared" si="15"/>
        <v>-79.047057193552021</v>
      </c>
      <c r="Z53" s="13">
        <f t="shared" si="15"/>
        <v>235.30831422710267</v>
      </c>
      <c r="AA53" s="13">
        <f t="shared" si="15"/>
        <v>-2810.1274195638857</v>
      </c>
      <c r="AB53" s="13">
        <f t="shared" si="15"/>
        <v>-1143.5452225484808</v>
      </c>
      <c r="AC53" s="13">
        <f t="shared" si="15"/>
        <v>1693.9651126932408</v>
      </c>
      <c r="AD53" s="13">
        <f t="shared" si="15"/>
        <v>4622.1149591730018</v>
      </c>
      <c r="AE53" s="13">
        <f t="shared" si="15"/>
        <v>0</v>
      </c>
      <c r="AF53" s="13">
        <f t="shared" si="15"/>
        <v>651.09073113175907</v>
      </c>
      <c r="AG53" s="13">
        <f t="shared" si="15"/>
        <v>-205.94103213869104</v>
      </c>
      <c r="AH53" s="14">
        <f t="shared" si="15"/>
        <v>6716.4411907986178</v>
      </c>
      <c r="AI53" s="14">
        <f t="shared" si="15"/>
        <v>11023.521892835275</v>
      </c>
      <c r="AJ53" s="14">
        <f t="shared" si="15"/>
        <v>4307.0807020366565</v>
      </c>
    </row>
    <row r="54" spans="1:36" x14ac:dyDescent="0.25">
      <c r="A54" s="34"/>
    </row>
    <row r="55" spans="1:36" x14ac:dyDescent="0.25">
      <c r="A55" s="34"/>
      <c r="T55">
        <v>0.13407881152541462</v>
      </c>
    </row>
    <row r="56" spans="1:36" ht="14.4" x14ac:dyDescent="0.3">
      <c r="A56" s="34"/>
      <c r="B56" s="5" t="s">
        <v>4365</v>
      </c>
      <c r="C56" s="5" t="s">
        <v>4363</v>
      </c>
      <c r="D56" s="5"/>
      <c r="E56" s="5"/>
      <c r="F56" s="5"/>
      <c r="G56" s="5"/>
      <c r="H56" s="5"/>
      <c r="I56" s="5"/>
      <c r="J56" s="5"/>
      <c r="K56" s="5"/>
      <c r="L56" s="5"/>
      <c r="M56" s="5"/>
      <c r="N56" s="5"/>
      <c r="O56" s="5"/>
      <c r="P56" s="5"/>
      <c r="Q56" s="5"/>
      <c r="R56" s="5"/>
      <c r="T56" s="5" t="s">
        <v>4365</v>
      </c>
      <c r="U56" s="5" t="s">
        <v>4364</v>
      </c>
      <c r="V56" s="5"/>
      <c r="W56" s="5"/>
      <c r="X56" s="5"/>
      <c r="Y56" s="5"/>
      <c r="Z56" s="5"/>
      <c r="AA56" s="5"/>
      <c r="AB56" s="5"/>
      <c r="AC56" s="5"/>
      <c r="AD56" s="5"/>
      <c r="AE56" s="5"/>
      <c r="AF56" s="5"/>
      <c r="AG56" s="5"/>
      <c r="AH56" s="5"/>
      <c r="AI56" s="5"/>
      <c r="AJ56" s="5"/>
    </row>
    <row r="57" spans="1:36" ht="43.2" x14ac:dyDescent="0.3">
      <c r="A57" s="34"/>
      <c r="B57" s="19" t="s">
        <v>4358</v>
      </c>
      <c r="C57" s="20"/>
      <c r="D57" s="10" t="s">
        <v>705</v>
      </c>
      <c r="E57" s="10" t="s">
        <v>206</v>
      </c>
      <c r="F57" s="10" t="s">
        <v>198</v>
      </c>
      <c r="G57" s="11" t="s">
        <v>28</v>
      </c>
      <c r="H57" s="11" t="s">
        <v>795</v>
      </c>
      <c r="I57" s="11" t="s">
        <v>43</v>
      </c>
      <c r="J57" s="11" t="s">
        <v>104</v>
      </c>
      <c r="K57" s="11" t="s">
        <v>808</v>
      </c>
      <c r="L57" s="11" t="s">
        <v>755</v>
      </c>
      <c r="M57" s="11" t="s">
        <v>4353</v>
      </c>
      <c r="N57" s="11" t="s">
        <v>318</v>
      </c>
      <c r="O57" s="11" t="s">
        <v>71</v>
      </c>
      <c r="P57" s="29" t="s">
        <v>4359</v>
      </c>
      <c r="Q57" s="29" t="s">
        <v>4360</v>
      </c>
      <c r="R57" s="29"/>
      <c r="T57" s="19" t="s">
        <v>4358</v>
      </c>
      <c r="U57" s="20"/>
      <c r="V57" s="10" t="s">
        <v>705</v>
      </c>
      <c r="W57" s="10" t="s">
        <v>206</v>
      </c>
      <c r="X57" s="10" t="s">
        <v>198</v>
      </c>
      <c r="Y57" s="11" t="s">
        <v>28</v>
      </c>
      <c r="Z57" s="11" t="s">
        <v>795</v>
      </c>
      <c r="AA57" s="11" t="s">
        <v>43</v>
      </c>
      <c r="AB57" s="11" t="s">
        <v>104</v>
      </c>
      <c r="AC57" s="11" t="s">
        <v>808</v>
      </c>
      <c r="AD57" s="11" t="s">
        <v>755</v>
      </c>
      <c r="AE57" s="11" t="s">
        <v>4353</v>
      </c>
      <c r="AF57" s="11" t="s">
        <v>318</v>
      </c>
      <c r="AG57" s="11" t="s">
        <v>71</v>
      </c>
      <c r="AH57" s="29" t="s">
        <v>4359</v>
      </c>
      <c r="AI57" s="29" t="s">
        <v>4360</v>
      </c>
      <c r="AJ57" s="29"/>
    </row>
    <row r="58" spans="1:36" ht="14.4" x14ac:dyDescent="0.3">
      <c r="A58" s="34"/>
      <c r="B58" s="21" t="s">
        <v>232</v>
      </c>
      <c r="C58" s="20"/>
      <c r="D58" s="45">
        <f>SUMIFS('1. Output sheet'!$F$2:$F$5000,'1. Output sheet'!$D$2:$D$5000,$B58,'1. Output sheet'!$C$2:$C$5000,D$27,'1. Output sheet'!$AC$2:$AC$5000,$B$22)+SUMIFS('1. Output sheet'!$F$2:$F$5000,'1. Output sheet'!$D$2:$D$5000,$B58,'1. Output sheet'!$C$2:$C$5000,D$27,'1. Output sheet'!$AC$2:$AC$5000,$B$23)</f>
        <v>1320</v>
      </c>
      <c r="E58" s="45">
        <f>SUMIFS('1. Output sheet'!$F$2:$F$5000,'1. Output sheet'!$D$2:$D$5000,$B58,'1. Output sheet'!$C$2:$C$5000,E$27,'1. Output sheet'!$AC$2:$AC$5000,$B$22)+SUMIFS('1. Output sheet'!$F$2:$F$5000,'1. Output sheet'!$D$2:$D$5000,$B58,'1. Output sheet'!$C$2:$C$5000,E$27,'1. Output sheet'!$AC$2:$AC$5000,$B$23)</f>
        <v>12805</v>
      </c>
      <c r="F58" s="45">
        <f>SUMIFS('1. Output sheet'!$F$2:$F$5000,'1. Output sheet'!$D$2:$D$5000,$B58,'1. Output sheet'!$C$2:$C$5000,F$27,'1. Output sheet'!$AC$2:$AC$5000,$B$22)+SUMIFS('1. Output sheet'!$F$2:$F$5000,'1. Output sheet'!$D$2:$D$5000,$B58,'1. Output sheet'!$C$2:$C$5000,F$27,'1. Output sheet'!$AC$2:$AC$5000,$B$23)</f>
        <v>159413.95666666667</v>
      </c>
      <c r="G58" s="45">
        <f>SUMIFS('1. Output sheet'!$F$2:$F$5000,'1. Output sheet'!$D$2:$D$5000,$B58,'1. Output sheet'!$C$2:$C$5000,G$27,'1. Output sheet'!$AC$2:$AC$5000,$B$22)+SUMIFS('1. Output sheet'!$F$2:$F$5000,'1. Output sheet'!$D$2:$D$5000,$B58,'1. Output sheet'!$C$2:$C$5000,G$27,'1. Output sheet'!$AC$2:$AC$5000,$B$23)</f>
        <v>15729</v>
      </c>
      <c r="H58" s="45">
        <f>SUMIFS('1. Output sheet'!$F$2:$F$5000,'1. Output sheet'!$D$2:$D$5000,$B58,'1. Output sheet'!$C$2:$C$5000,H$27,'1. Output sheet'!$AC$2:$AC$5000,$B$22)+SUMIFS('1. Output sheet'!$F$2:$F$5000,'1. Output sheet'!$D$2:$D$5000,$B58,'1. Output sheet'!$C$2:$C$5000,H$27,'1. Output sheet'!$AC$2:$AC$5000,$B$23)</f>
        <v>845</v>
      </c>
      <c r="I58" s="45">
        <f>SUMIFS('1. Output sheet'!$F$2:$F$5000,'1. Output sheet'!$D$2:$D$5000,$B58,'1. Output sheet'!$C$2:$C$5000,I$27,'1. Output sheet'!$AC$2:$AC$5000,$B$22)+SUMIFS('1. Output sheet'!$F$2:$F$5000,'1. Output sheet'!$D$2:$D$5000,$B58,'1. Output sheet'!$C$2:$C$5000,I$27,'1. Output sheet'!$AC$2:$AC$5000,$B$23)</f>
        <v>7164.66</v>
      </c>
      <c r="J58" s="45">
        <f>SUMIFS('1. Output sheet'!$F$2:$F$5000,'1. Output sheet'!$D$2:$D$5000,$B58,'1. Output sheet'!$C$2:$C$5000,J$27,'1. Output sheet'!$AC$2:$AC$5000,$B$22)+SUMIFS('1. Output sheet'!$F$2:$F$5000,'1. Output sheet'!$D$2:$D$5000,$B58,'1. Output sheet'!$C$2:$C$5000,J$27,'1. Output sheet'!$AC$2:$AC$5000,$B$23)</f>
        <v>27463.283333333333</v>
      </c>
      <c r="K58" s="45">
        <f>SUMIFS('1. Output sheet'!$F$2:$F$5000,'1. Output sheet'!$D$2:$D$5000,$B58,'1. Output sheet'!$C$2:$C$5000,K$27,'1. Output sheet'!$AC$2:$AC$5000,$B$22)+SUMIFS('1. Output sheet'!$F$2:$F$5000,'1. Output sheet'!$D$2:$D$5000,$B58,'1. Output sheet'!$C$2:$C$5000,K$27,'1. Output sheet'!$AC$2:$AC$5000,$B$23)</f>
        <v>1038</v>
      </c>
      <c r="L58" s="45">
        <f>SUMIFS('1. Output sheet'!$F$2:$F$5000,'1. Output sheet'!$D$2:$D$5000,$B58,'1. Output sheet'!$C$2:$C$5000,L$27,'1. Output sheet'!$AC$2:$AC$5000,$B$22)+SUMIFS('1. Output sheet'!$F$2:$F$5000,'1. Output sheet'!$D$2:$D$5000,$B58,'1. Output sheet'!$C$2:$C$5000,L$27,'1. Output sheet'!$AC$2:$AC$5000,$B$23)</f>
        <v>0</v>
      </c>
      <c r="M58" s="45">
        <f>SUMIFS('1. Output sheet'!$F$2:$F$5000,'1. Output sheet'!$D$2:$D$5000,$B58,'1. Output sheet'!$C$2:$C$5000,M$27,'1. Output sheet'!$AC$2:$AC$5000,$B$22)+SUMIFS('1. Output sheet'!$F$2:$F$5000,'1. Output sheet'!$D$2:$D$5000,$B58,'1. Output sheet'!$C$2:$C$5000,M$27,'1. Output sheet'!$AC$2:$AC$5000,$B$23)</f>
        <v>0</v>
      </c>
      <c r="N58" s="45">
        <f>SUMIFS('1. Output sheet'!$F$2:$F$5000,'1. Output sheet'!$D$2:$D$5000,$B58,'1. Output sheet'!$C$2:$C$5000,N$27,'1. Output sheet'!$AC$2:$AC$5000,$B$22)+SUMIFS('1. Output sheet'!$F$2:$F$5000,'1. Output sheet'!$D$2:$D$5000,$B58,'1. Output sheet'!$C$2:$C$5000,N$27,'1. Output sheet'!$AC$2:$AC$5000,$B$23)</f>
        <v>0</v>
      </c>
      <c r="O58" s="45">
        <f>SUMIFS('1. Output sheet'!$F$2:$F$5000,'1. Output sheet'!$D$2:$D$5000,$B58,'1. Output sheet'!$C$2:$C$5000,O$27,'1. Output sheet'!$AC$2:$AC$5000,$B$22)+SUMIFS('1. Output sheet'!$F$2:$F$5000,'1. Output sheet'!$D$2:$D$5000,$B58,'1. Output sheet'!$C$2:$C$5000,O$27,'1. Output sheet'!$AC$2:$AC$5000,$B$23)</f>
        <v>2082.0300000000007</v>
      </c>
      <c r="P58" s="14">
        <f t="shared" ref="P58:P75" si="17">SUM(D58:O58)</f>
        <v>227860.93</v>
      </c>
      <c r="Q58" s="14">
        <f>SUMIFS('1. Output sheet'!$F$2:$F$5000,'1. Output sheet'!$D$2:$D$5000,$B58)</f>
        <v>228697.93000000002</v>
      </c>
      <c r="R58" s="14"/>
      <c r="T58" s="21" t="s">
        <v>232</v>
      </c>
      <c r="U58" s="20"/>
      <c r="V58" s="45">
        <f t="shared" ref="V58:V76" si="18">D58*$T$55</f>
        <v>176.9840312135473</v>
      </c>
      <c r="W58" s="45">
        <f t="shared" ref="W58:W76" si="19">E58*$T$55</f>
        <v>1716.8791815829343</v>
      </c>
      <c r="X58" s="45">
        <f t="shared" ref="X58:X76" si="20">F58*$T$55</f>
        <v>21374.033850430613</v>
      </c>
      <c r="Y58" s="45">
        <f t="shared" ref="Y58:Y76" si="21">G58*$T$55</f>
        <v>2108.9256264832466</v>
      </c>
      <c r="Z58" s="45">
        <f t="shared" ref="Z58:Z76" si="22">H58*$T$55</f>
        <v>113.29659573897536</v>
      </c>
      <c r="AA58" s="45">
        <f t="shared" ref="AA58:AA76" si="23">I58*$T$55</f>
        <v>960.62909778367714</v>
      </c>
      <c r="AB58" s="45">
        <f t="shared" ref="AB58:AB76" si="24">J58*$T$55</f>
        <v>3682.2443899190607</v>
      </c>
      <c r="AC58" s="45">
        <f t="shared" ref="AC58:AC76" si="25">K58*$T$55</f>
        <v>139.17380636338038</v>
      </c>
      <c r="AD58" s="45">
        <f t="shared" ref="AD58:AD76" si="26">L58*$T$55</f>
        <v>0</v>
      </c>
      <c r="AE58" s="45">
        <f t="shared" ref="AE58:AE76" si="27">M58*$T$55</f>
        <v>0</v>
      </c>
      <c r="AF58" s="45">
        <f t="shared" ref="AF58:AF76" si="28">N58*$T$55</f>
        <v>0</v>
      </c>
      <c r="AG58" s="45">
        <f t="shared" ref="AG58:AG76" si="29">O58*$T$55</f>
        <v>279.15610796025908</v>
      </c>
      <c r="AH58" s="45">
        <f t="shared" ref="AH58:AH76" si="30">P58*$T$55</f>
        <v>30551.322687475695</v>
      </c>
      <c r="AI58" s="45">
        <f t="shared" ref="AI58:AI76" si="31">Q58*$T$55</f>
        <v>30663.546652722471</v>
      </c>
      <c r="AJ58" s="14"/>
    </row>
    <row r="59" spans="1:36" ht="14.4" x14ac:dyDescent="0.3">
      <c r="A59" s="34"/>
      <c r="B59" s="21" t="s">
        <v>221</v>
      </c>
      <c r="C59" s="20"/>
      <c r="D59" s="45">
        <f>SUMIFS('1. Output sheet'!$F$2:$F$5000,'1. Output sheet'!$D$2:$D$5000,$B59,'1. Output sheet'!$C$2:$C$5000,D$27,'1. Output sheet'!$AC$2:$AC$5000,$B$22)+SUMIFS('1. Output sheet'!$F$2:$F$5000,'1. Output sheet'!$D$2:$D$5000,$B59,'1. Output sheet'!$C$2:$C$5000,D$27,'1. Output sheet'!$AC$2:$AC$5000,$B$23)</f>
        <v>0</v>
      </c>
      <c r="E59" s="45">
        <f>SUMIFS('1. Output sheet'!$F$2:$F$5000,'1. Output sheet'!$D$2:$D$5000,$B59,'1. Output sheet'!$C$2:$C$5000,E$27,'1. Output sheet'!$AC$2:$AC$5000,$B$22)+SUMIFS('1. Output sheet'!$F$2:$F$5000,'1. Output sheet'!$D$2:$D$5000,$B59,'1. Output sheet'!$C$2:$C$5000,E$27,'1. Output sheet'!$AC$2:$AC$5000,$B$23)</f>
        <v>0</v>
      </c>
      <c r="F59" s="45">
        <f>SUMIFS('1. Output sheet'!$F$2:$F$5000,'1. Output sheet'!$D$2:$D$5000,$B59,'1. Output sheet'!$C$2:$C$5000,F$27,'1. Output sheet'!$AC$2:$AC$5000,$B$22)+SUMIFS('1. Output sheet'!$F$2:$F$5000,'1. Output sheet'!$D$2:$D$5000,$B59,'1. Output sheet'!$C$2:$C$5000,F$27,'1. Output sheet'!$AC$2:$AC$5000,$B$23)</f>
        <v>5100</v>
      </c>
      <c r="G59" s="45">
        <f>SUMIFS('1. Output sheet'!$F$2:$F$5000,'1. Output sheet'!$D$2:$D$5000,$B59,'1. Output sheet'!$C$2:$C$5000,G$27,'1. Output sheet'!$AC$2:$AC$5000,$B$22)+SUMIFS('1. Output sheet'!$F$2:$F$5000,'1. Output sheet'!$D$2:$D$5000,$B59,'1. Output sheet'!$C$2:$C$5000,G$27,'1. Output sheet'!$AC$2:$AC$5000,$B$23)</f>
        <v>2877</v>
      </c>
      <c r="H59" s="45">
        <f>SUMIFS('1. Output sheet'!$F$2:$F$5000,'1. Output sheet'!$D$2:$D$5000,$B59,'1. Output sheet'!$C$2:$C$5000,H$27,'1. Output sheet'!$AC$2:$AC$5000,$B$22)+SUMIFS('1. Output sheet'!$F$2:$F$5000,'1. Output sheet'!$D$2:$D$5000,$B59,'1. Output sheet'!$C$2:$C$5000,H$27,'1. Output sheet'!$AC$2:$AC$5000,$B$23)</f>
        <v>0</v>
      </c>
      <c r="I59" s="45">
        <f>SUMIFS('1. Output sheet'!$F$2:$F$5000,'1. Output sheet'!$D$2:$D$5000,$B59,'1. Output sheet'!$C$2:$C$5000,I$27,'1. Output sheet'!$AC$2:$AC$5000,$B$22)+SUMIFS('1. Output sheet'!$F$2:$F$5000,'1. Output sheet'!$D$2:$D$5000,$B59,'1. Output sheet'!$C$2:$C$5000,I$27,'1. Output sheet'!$AC$2:$AC$5000,$B$23)</f>
        <v>1778</v>
      </c>
      <c r="J59" s="45">
        <f>SUMIFS('1. Output sheet'!$F$2:$F$5000,'1. Output sheet'!$D$2:$D$5000,$B59,'1. Output sheet'!$C$2:$C$5000,J$27,'1. Output sheet'!$AC$2:$AC$5000,$B$22)+SUMIFS('1. Output sheet'!$F$2:$F$5000,'1. Output sheet'!$D$2:$D$5000,$B59,'1. Output sheet'!$C$2:$C$5000,J$27,'1. Output sheet'!$AC$2:$AC$5000,$B$23)</f>
        <v>5684</v>
      </c>
      <c r="K59" s="45">
        <f>SUMIFS('1. Output sheet'!$F$2:$F$5000,'1. Output sheet'!$D$2:$D$5000,$B59,'1. Output sheet'!$C$2:$C$5000,K$27,'1. Output sheet'!$AC$2:$AC$5000,$B$22)+SUMIFS('1. Output sheet'!$F$2:$F$5000,'1. Output sheet'!$D$2:$D$5000,$B59,'1. Output sheet'!$C$2:$C$5000,K$27,'1. Output sheet'!$AC$2:$AC$5000,$B$23)</f>
        <v>0</v>
      </c>
      <c r="L59" s="45">
        <f>SUMIFS('1. Output sheet'!$F$2:$F$5000,'1. Output sheet'!$D$2:$D$5000,$B59,'1. Output sheet'!$C$2:$C$5000,L$27,'1. Output sheet'!$AC$2:$AC$5000,$B$22)+SUMIFS('1. Output sheet'!$F$2:$F$5000,'1. Output sheet'!$D$2:$D$5000,$B59,'1. Output sheet'!$C$2:$C$5000,L$27,'1. Output sheet'!$AC$2:$AC$5000,$B$23)</f>
        <v>0</v>
      </c>
      <c r="M59" s="45">
        <f>SUMIFS('1. Output sheet'!$F$2:$F$5000,'1. Output sheet'!$D$2:$D$5000,$B59,'1. Output sheet'!$C$2:$C$5000,M$27,'1. Output sheet'!$AC$2:$AC$5000,$B$22)+SUMIFS('1. Output sheet'!$F$2:$F$5000,'1. Output sheet'!$D$2:$D$5000,$B59,'1. Output sheet'!$C$2:$C$5000,M$27,'1. Output sheet'!$AC$2:$AC$5000,$B$23)</f>
        <v>0</v>
      </c>
      <c r="N59" s="45">
        <f>SUMIFS('1. Output sheet'!$F$2:$F$5000,'1. Output sheet'!$D$2:$D$5000,$B59,'1. Output sheet'!$C$2:$C$5000,N$27,'1. Output sheet'!$AC$2:$AC$5000,$B$22)+SUMIFS('1. Output sheet'!$F$2:$F$5000,'1. Output sheet'!$D$2:$D$5000,$B59,'1. Output sheet'!$C$2:$C$5000,N$27,'1. Output sheet'!$AC$2:$AC$5000,$B$23)</f>
        <v>0</v>
      </c>
      <c r="O59" s="45">
        <f>SUMIFS('1. Output sheet'!$F$2:$F$5000,'1. Output sheet'!$D$2:$D$5000,$B59,'1. Output sheet'!$C$2:$C$5000,O$27,'1. Output sheet'!$AC$2:$AC$5000,$B$22)+SUMIFS('1. Output sheet'!$F$2:$F$5000,'1. Output sheet'!$D$2:$D$5000,$B59,'1. Output sheet'!$C$2:$C$5000,O$27,'1. Output sheet'!$AC$2:$AC$5000,$B$23)</f>
        <v>0</v>
      </c>
      <c r="P59" s="14">
        <f t="shared" si="17"/>
        <v>15439</v>
      </c>
      <c r="Q59" s="14">
        <f>SUMIFS('1. Output sheet'!$F$2:$F$5000,'1. Output sheet'!$D$2:$D$5000,$B59)</f>
        <v>15439</v>
      </c>
      <c r="R59" s="14"/>
      <c r="T59" s="21" t="s">
        <v>221</v>
      </c>
      <c r="U59" s="20"/>
      <c r="V59" s="45">
        <f t="shared" si="18"/>
        <v>0</v>
      </c>
      <c r="W59" s="45">
        <f t="shared" si="19"/>
        <v>0</v>
      </c>
      <c r="X59" s="45">
        <f t="shared" si="20"/>
        <v>683.8019387796146</v>
      </c>
      <c r="Y59" s="45">
        <f t="shared" si="21"/>
        <v>385.74474075861787</v>
      </c>
      <c r="Z59" s="45">
        <f t="shared" si="22"/>
        <v>0</v>
      </c>
      <c r="AA59" s="45">
        <f t="shared" si="23"/>
        <v>238.39212689218721</v>
      </c>
      <c r="AB59" s="45">
        <f t="shared" si="24"/>
        <v>762.10396471045669</v>
      </c>
      <c r="AC59" s="45">
        <f t="shared" si="25"/>
        <v>0</v>
      </c>
      <c r="AD59" s="45">
        <f t="shared" si="26"/>
        <v>0</v>
      </c>
      <c r="AE59" s="45">
        <f t="shared" si="27"/>
        <v>0</v>
      </c>
      <c r="AF59" s="45">
        <f t="shared" si="28"/>
        <v>0</v>
      </c>
      <c r="AG59" s="45">
        <f t="shared" si="29"/>
        <v>0</v>
      </c>
      <c r="AH59" s="45">
        <f t="shared" si="30"/>
        <v>2070.0427711408765</v>
      </c>
      <c r="AI59" s="45">
        <f t="shared" si="31"/>
        <v>2070.0427711408765</v>
      </c>
      <c r="AJ59" s="14"/>
    </row>
    <row r="60" spans="1:36" ht="28.8" x14ac:dyDescent="0.3">
      <c r="A60" s="34"/>
      <c r="B60" s="21" t="s">
        <v>543</v>
      </c>
      <c r="C60" s="20"/>
      <c r="D60" s="45">
        <f>SUMIFS('1. Output sheet'!$F$2:$F$5000,'1. Output sheet'!$D$2:$D$5000,$B60,'1. Output sheet'!$C$2:$C$5000,D$27,'1. Output sheet'!$AC$2:$AC$5000,$B$22)+SUMIFS('1. Output sheet'!$F$2:$F$5000,'1. Output sheet'!$D$2:$D$5000,$B60,'1. Output sheet'!$C$2:$C$5000,D$27,'1. Output sheet'!$AC$2:$AC$5000,$B$23)</f>
        <v>949</v>
      </c>
      <c r="E60" s="45">
        <f>SUMIFS('1. Output sheet'!$F$2:$F$5000,'1. Output sheet'!$D$2:$D$5000,$B60,'1. Output sheet'!$C$2:$C$5000,E$27,'1. Output sheet'!$AC$2:$AC$5000,$B$22)+SUMIFS('1. Output sheet'!$F$2:$F$5000,'1. Output sheet'!$D$2:$D$5000,$B60,'1. Output sheet'!$C$2:$C$5000,E$27,'1. Output sheet'!$AC$2:$AC$5000,$B$23)</f>
        <v>0</v>
      </c>
      <c r="F60" s="45">
        <f>SUMIFS('1. Output sheet'!$F$2:$F$5000,'1. Output sheet'!$D$2:$D$5000,$B60,'1. Output sheet'!$C$2:$C$5000,F$27,'1. Output sheet'!$AC$2:$AC$5000,$B$22)+SUMIFS('1. Output sheet'!$F$2:$F$5000,'1. Output sheet'!$D$2:$D$5000,$B60,'1. Output sheet'!$C$2:$C$5000,F$27,'1. Output sheet'!$AC$2:$AC$5000,$B$23)</f>
        <v>25775</v>
      </c>
      <c r="G60" s="45">
        <f>SUMIFS('1. Output sheet'!$F$2:$F$5000,'1. Output sheet'!$D$2:$D$5000,$B60,'1. Output sheet'!$C$2:$C$5000,G$27,'1. Output sheet'!$AC$2:$AC$5000,$B$22)+SUMIFS('1. Output sheet'!$F$2:$F$5000,'1. Output sheet'!$D$2:$D$5000,$B60,'1. Output sheet'!$C$2:$C$5000,G$27,'1. Output sheet'!$AC$2:$AC$5000,$B$23)</f>
        <v>17075</v>
      </c>
      <c r="H60" s="45">
        <f>SUMIFS('1. Output sheet'!$F$2:$F$5000,'1. Output sheet'!$D$2:$D$5000,$B60,'1. Output sheet'!$C$2:$C$5000,H$27,'1. Output sheet'!$AC$2:$AC$5000,$B$22)+SUMIFS('1. Output sheet'!$F$2:$F$5000,'1. Output sheet'!$D$2:$D$5000,$B60,'1. Output sheet'!$C$2:$C$5000,H$27,'1. Output sheet'!$AC$2:$AC$5000,$B$23)</f>
        <v>14476.06</v>
      </c>
      <c r="I60" s="45">
        <f>SUMIFS('1. Output sheet'!$F$2:$F$5000,'1. Output sheet'!$D$2:$D$5000,$B60,'1. Output sheet'!$C$2:$C$5000,I$27,'1. Output sheet'!$AC$2:$AC$5000,$B$22)+SUMIFS('1. Output sheet'!$F$2:$F$5000,'1. Output sheet'!$D$2:$D$5000,$B60,'1. Output sheet'!$C$2:$C$5000,I$27,'1. Output sheet'!$AC$2:$AC$5000,$B$23)</f>
        <v>38505</v>
      </c>
      <c r="J60" s="45">
        <f>SUMIFS('1. Output sheet'!$F$2:$F$5000,'1. Output sheet'!$D$2:$D$5000,$B60,'1. Output sheet'!$C$2:$C$5000,J$27,'1. Output sheet'!$AC$2:$AC$5000,$B$22)+SUMIFS('1. Output sheet'!$F$2:$F$5000,'1. Output sheet'!$D$2:$D$5000,$B60,'1. Output sheet'!$C$2:$C$5000,J$27,'1. Output sheet'!$AC$2:$AC$5000,$B$23)</f>
        <v>44300</v>
      </c>
      <c r="K60" s="45">
        <f>SUMIFS('1. Output sheet'!$F$2:$F$5000,'1. Output sheet'!$D$2:$D$5000,$B60,'1. Output sheet'!$C$2:$C$5000,K$27,'1. Output sheet'!$AC$2:$AC$5000,$B$22)+SUMIFS('1. Output sheet'!$F$2:$F$5000,'1. Output sheet'!$D$2:$D$5000,$B60,'1. Output sheet'!$C$2:$C$5000,K$27,'1. Output sheet'!$AC$2:$AC$5000,$B$23)</f>
        <v>5985.41</v>
      </c>
      <c r="L60" s="45">
        <f>SUMIFS('1. Output sheet'!$F$2:$F$5000,'1. Output sheet'!$D$2:$D$5000,$B60,'1. Output sheet'!$C$2:$C$5000,L$27,'1. Output sheet'!$AC$2:$AC$5000,$B$22)+SUMIFS('1. Output sheet'!$F$2:$F$5000,'1. Output sheet'!$D$2:$D$5000,$B60,'1. Output sheet'!$C$2:$C$5000,L$27,'1. Output sheet'!$AC$2:$AC$5000,$B$23)</f>
        <v>0</v>
      </c>
      <c r="M60" s="45">
        <f>SUMIFS('1. Output sheet'!$F$2:$F$5000,'1. Output sheet'!$D$2:$D$5000,$B60,'1. Output sheet'!$C$2:$C$5000,M$27,'1. Output sheet'!$AC$2:$AC$5000,$B$22)+SUMIFS('1. Output sheet'!$F$2:$F$5000,'1. Output sheet'!$D$2:$D$5000,$B60,'1. Output sheet'!$C$2:$C$5000,M$27,'1. Output sheet'!$AC$2:$AC$5000,$B$23)</f>
        <v>0</v>
      </c>
      <c r="N60" s="45">
        <f>SUMIFS('1. Output sheet'!$F$2:$F$5000,'1. Output sheet'!$D$2:$D$5000,$B60,'1. Output sheet'!$C$2:$C$5000,N$27,'1. Output sheet'!$AC$2:$AC$5000,$B$22)+SUMIFS('1. Output sheet'!$F$2:$F$5000,'1. Output sheet'!$D$2:$D$5000,$B60,'1. Output sheet'!$C$2:$C$5000,N$27,'1. Output sheet'!$AC$2:$AC$5000,$B$23)</f>
        <v>0</v>
      </c>
      <c r="O60" s="45">
        <f>SUMIFS('1. Output sheet'!$F$2:$F$5000,'1. Output sheet'!$D$2:$D$5000,$B60,'1. Output sheet'!$C$2:$C$5000,O$27,'1. Output sheet'!$AC$2:$AC$5000,$B$22)+SUMIFS('1. Output sheet'!$F$2:$F$5000,'1. Output sheet'!$D$2:$D$5000,$B60,'1. Output sheet'!$C$2:$C$5000,O$27,'1. Output sheet'!$AC$2:$AC$5000,$B$23)</f>
        <v>9100</v>
      </c>
      <c r="P60" s="14">
        <f t="shared" si="17"/>
        <v>156165.47</v>
      </c>
      <c r="Q60" s="14">
        <f>SUMIFS('1. Output sheet'!$F$2:$F$5000,'1. Output sheet'!$D$2:$D$5000,$B60)</f>
        <v>156165.47</v>
      </c>
      <c r="R60" s="14"/>
      <c r="T60" s="21" t="s">
        <v>543</v>
      </c>
      <c r="U60" s="20"/>
      <c r="V60" s="45">
        <f t="shared" si="18"/>
        <v>127.24079213761847</v>
      </c>
      <c r="W60" s="45">
        <f t="shared" si="19"/>
        <v>0</v>
      </c>
      <c r="X60" s="45">
        <f t="shared" si="20"/>
        <v>3455.8813670675618</v>
      </c>
      <c r="Y60" s="45">
        <f t="shared" si="21"/>
        <v>2289.3957067964548</v>
      </c>
      <c r="Z60" s="45">
        <f t="shared" si="22"/>
        <v>1940.9329203705936</v>
      </c>
      <c r="AA60" s="45">
        <f t="shared" si="23"/>
        <v>5162.7046377860897</v>
      </c>
      <c r="AB60" s="45">
        <f t="shared" si="24"/>
        <v>5939.6913505758675</v>
      </c>
      <c r="AC60" s="45">
        <f t="shared" si="25"/>
        <v>802.51665929233195</v>
      </c>
      <c r="AD60" s="45">
        <f t="shared" si="26"/>
        <v>0</v>
      </c>
      <c r="AE60" s="45">
        <f t="shared" si="27"/>
        <v>0</v>
      </c>
      <c r="AF60" s="45">
        <f t="shared" si="28"/>
        <v>0</v>
      </c>
      <c r="AG60" s="45">
        <f t="shared" si="29"/>
        <v>1220.117184881273</v>
      </c>
      <c r="AH60" s="45">
        <f t="shared" si="30"/>
        <v>20938.48061890779</v>
      </c>
      <c r="AI60" s="45">
        <f t="shared" si="31"/>
        <v>20938.48061890779</v>
      </c>
      <c r="AJ60" s="14"/>
    </row>
    <row r="61" spans="1:36" ht="14.4" x14ac:dyDescent="0.3">
      <c r="A61" s="34"/>
      <c r="B61" s="21" t="s">
        <v>1169</v>
      </c>
      <c r="C61" s="20"/>
      <c r="D61" s="45">
        <f>SUMIFS('1. Output sheet'!$F$2:$F$5000,'1. Output sheet'!$D$2:$D$5000,$B61,'1. Output sheet'!$C$2:$C$5000,D$27,'1. Output sheet'!$AC$2:$AC$5000,$B$22)+SUMIFS('1. Output sheet'!$F$2:$F$5000,'1. Output sheet'!$D$2:$D$5000,$B61,'1. Output sheet'!$C$2:$C$5000,D$27,'1. Output sheet'!$AC$2:$AC$5000,$B$23)</f>
        <v>0</v>
      </c>
      <c r="E61" s="45">
        <f>SUMIFS('1. Output sheet'!$F$2:$F$5000,'1. Output sheet'!$D$2:$D$5000,$B61,'1. Output sheet'!$C$2:$C$5000,E$27,'1. Output sheet'!$AC$2:$AC$5000,$B$22)+SUMIFS('1. Output sheet'!$F$2:$F$5000,'1. Output sheet'!$D$2:$D$5000,$B61,'1. Output sheet'!$C$2:$C$5000,E$27,'1. Output sheet'!$AC$2:$AC$5000,$B$23)</f>
        <v>0</v>
      </c>
      <c r="F61" s="45">
        <f>SUMIFS('1. Output sheet'!$F$2:$F$5000,'1. Output sheet'!$D$2:$D$5000,$B61,'1. Output sheet'!$C$2:$C$5000,F$27,'1. Output sheet'!$AC$2:$AC$5000,$B$22)+SUMIFS('1. Output sheet'!$F$2:$F$5000,'1. Output sheet'!$D$2:$D$5000,$B61,'1. Output sheet'!$C$2:$C$5000,F$27,'1. Output sheet'!$AC$2:$AC$5000,$B$23)</f>
        <v>6904.3</v>
      </c>
      <c r="G61" s="45">
        <f>SUMIFS('1. Output sheet'!$F$2:$F$5000,'1. Output sheet'!$D$2:$D$5000,$B61,'1. Output sheet'!$C$2:$C$5000,G$27,'1. Output sheet'!$AC$2:$AC$5000,$B$22)+SUMIFS('1. Output sheet'!$F$2:$F$5000,'1. Output sheet'!$D$2:$D$5000,$B61,'1. Output sheet'!$C$2:$C$5000,G$27,'1. Output sheet'!$AC$2:$AC$5000,$B$23)</f>
        <v>2044</v>
      </c>
      <c r="H61" s="45">
        <f>SUMIFS('1. Output sheet'!$F$2:$F$5000,'1. Output sheet'!$D$2:$D$5000,$B61,'1. Output sheet'!$C$2:$C$5000,H$27,'1. Output sheet'!$AC$2:$AC$5000,$B$22)+SUMIFS('1. Output sheet'!$F$2:$F$5000,'1. Output sheet'!$D$2:$D$5000,$B61,'1. Output sheet'!$C$2:$C$5000,H$27,'1. Output sheet'!$AC$2:$AC$5000,$B$23)</f>
        <v>0</v>
      </c>
      <c r="I61" s="45">
        <f>SUMIFS('1. Output sheet'!$F$2:$F$5000,'1. Output sheet'!$D$2:$D$5000,$B61,'1. Output sheet'!$C$2:$C$5000,I$27,'1. Output sheet'!$AC$2:$AC$5000,$B$22)+SUMIFS('1. Output sheet'!$F$2:$F$5000,'1. Output sheet'!$D$2:$D$5000,$B61,'1. Output sheet'!$C$2:$C$5000,I$27,'1. Output sheet'!$AC$2:$AC$5000,$B$23)</f>
        <v>1308</v>
      </c>
      <c r="J61" s="45">
        <f>SUMIFS('1. Output sheet'!$F$2:$F$5000,'1. Output sheet'!$D$2:$D$5000,$B61,'1. Output sheet'!$C$2:$C$5000,J$27,'1. Output sheet'!$AC$2:$AC$5000,$B$22)+SUMIFS('1. Output sheet'!$F$2:$F$5000,'1. Output sheet'!$D$2:$D$5000,$B61,'1. Output sheet'!$C$2:$C$5000,J$27,'1. Output sheet'!$AC$2:$AC$5000,$B$23)</f>
        <v>0</v>
      </c>
      <c r="K61" s="45">
        <f>SUMIFS('1. Output sheet'!$F$2:$F$5000,'1. Output sheet'!$D$2:$D$5000,$B61,'1. Output sheet'!$C$2:$C$5000,K$27,'1. Output sheet'!$AC$2:$AC$5000,$B$22)+SUMIFS('1. Output sheet'!$F$2:$F$5000,'1. Output sheet'!$D$2:$D$5000,$B61,'1. Output sheet'!$C$2:$C$5000,K$27,'1. Output sheet'!$AC$2:$AC$5000,$B$23)</f>
        <v>0</v>
      </c>
      <c r="L61" s="45">
        <f>SUMIFS('1. Output sheet'!$F$2:$F$5000,'1. Output sheet'!$D$2:$D$5000,$B61,'1. Output sheet'!$C$2:$C$5000,L$27,'1. Output sheet'!$AC$2:$AC$5000,$B$22)+SUMIFS('1. Output sheet'!$F$2:$F$5000,'1. Output sheet'!$D$2:$D$5000,$B61,'1. Output sheet'!$C$2:$C$5000,L$27,'1. Output sheet'!$AC$2:$AC$5000,$B$23)</f>
        <v>0</v>
      </c>
      <c r="M61" s="45">
        <f>SUMIFS('1. Output sheet'!$F$2:$F$5000,'1. Output sheet'!$D$2:$D$5000,$B61,'1. Output sheet'!$C$2:$C$5000,M$27,'1. Output sheet'!$AC$2:$AC$5000,$B$22)+SUMIFS('1. Output sheet'!$F$2:$F$5000,'1. Output sheet'!$D$2:$D$5000,$B61,'1. Output sheet'!$C$2:$C$5000,M$27,'1. Output sheet'!$AC$2:$AC$5000,$B$23)</f>
        <v>0</v>
      </c>
      <c r="N61" s="45">
        <f>SUMIFS('1. Output sheet'!$F$2:$F$5000,'1. Output sheet'!$D$2:$D$5000,$B61,'1. Output sheet'!$C$2:$C$5000,N$27,'1. Output sheet'!$AC$2:$AC$5000,$B$22)+SUMIFS('1. Output sheet'!$F$2:$F$5000,'1. Output sheet'!$D$2:$D$5000,$B61,'1. Output sheet'!$C$2:$C$5000,N$27,'1. Output sheet'!$AC$2:$AC$5000,$B$23)</f>
        <v>0</v>
      </c>
      <c r="O61" s="45">
        <f>SUMIFS('1. Output sheet'!$F$2:$F$5000,'1. Output sheet'!$D$2:$D$5000,$B61,'1. Output sheet'!$C$2:$C$5000,O$27,'1. Output sheet'!$AC$2:$AC$5000,$B$22)+SUMIFS('1. Output sheet'!$F$2:$F$5000,'1. Output sheet'!$D$2:$D$5000,$B61,'1. Output sheet'!$C$2:$C$5000,O$27,'1. Output sheet'!$AC$2:$AC$5000,$B$23)</f>
        <v>0</v>
      </c>
      <c r="P61" s="14">
        <f t="shared" si="17"/>
        <v>10256.299999999999</v>
      </c>
      <c r="Q61" s="14">
        <f>SUMIFS('1. Output sheet'!$F$2:$F$5000,'1. Output sheet'!$D$2:$D$5000,$B61)</f>
        <v>10256.299999999999</v>
      </c>
      <c r="R61" s="14"/>
      <c r="T61" s="21" t="s">
        <v>1169</v>
      </c>
      <c r="U61" s="20"/>
      <c r="V61" s="45">
        <f t="shared" si="18"/>
        <v>0</v>
      </c>
      <c r="W61" s="45">
        <f t="shared" si="19"/>
        <v>0</v>
      </c>
      <c r="X61" s="45">
        <f t="shared" si="20"/>
        <v>925.72033841492021</v>
      </c>
      <c r="Y61" s="45">
        <f t="shared" si="21"/>
        <v>274.05709075794749</v>
      </c>
      <c r="Z61" s="45">
        <f t="shared" si="22"/>
        <v>0</v>
      </c>
      <c r="AA61" s="45">
        <f t="shared" si="23"/>
        <v>175.37508547524232</v>
      </c>
      <c r="AB61" s="45">
        <f t="shared" si="24"/>
        <v>0</v>
      </c>
      <c r="AC61" s="45">
        <f t="shared" si="25"/>
        <v>0</v>
      </c>
      <c r="AD61" s="45">
        <f t="shared" si="26"/>
        <v>0</v>
      </c>
      <c r="AE61" s="45">
        <f t="shared" si="27"/>
        <v>0</v>
      </c>
      <c r="AF61" s="45">
        <f t="shared" si="28"/>
        <v>0</v>
      </c>
      <c r="AG61" s="45">
        <f t="shared" si="29"/>
        <v>0</v>
      </c>
      <c r="AH61" s="45">
        <f t="shared" si="30"/>
        <v>1375.1525146481099</v>
      </c>
      <c r="AI61" s="45">
        <f t="shared" si="31"/>
        <v>1375.1525146481099</v>
      </c>
      <c r="AJ61" s="14"/>
    </row>
    <row r="62" spans="1:36" ht="14.4" x14ac:dyDescent="0.3">
      <c r="A62" s="34"/>
      <c r="B62" s="21" t="s">
        <v>199</v>
      </c>
      <c r="C62" s="20"/>
      <c r="D62" s="45">
        <f>SUMIFS('1. Output sheet'!$F$2:$F$5000,'1. Output sheet'!$D$2:$D$5000,$B62,'1. Output sheet'!$C$2:$C$5000,D$27,'1. Output sheet'!$AC$2:$AC$5000,$B$22)+SUMIFS('1. Output sheet'!$F$2:$F$5000,'1. Output sheet'!$D$2:$D$5000,$B62,'1. Output sheet'!$C$2:$C$5000,D$27,'1. Output sheet'!$AC$2:$AC$5000,$B$23)</f>
        <v>1495</v>
      </c>
      <c r="E62" s="45">
        <f>SUMIFS('1. Output sheet'!$F$2:$F$5000,'1. Output sheet'!$D$2:$D$5000,$B62,'1. Output sheet'!$C$2:$C$5000,E$27,'1. Output sheet'!$AC$2:$AC$5000,$B$22)+SUMIFS('1. Output sheet'!$F$2:$F$5000,'1. Output sheet'!$D$2:$D$5000,$B62,'1. Output sheet'!$C$2:$C$5000,E$27,'1. Output sheet'!$AC$2:$AC$5000,$B$23)</f>
        <v>0</v>
      </c>
      <c r="F62" s="45">
        <f>SUMIFS('1. Output sheet'!$F$2:$F$5000,'1. Output sheet'!$D$2:$D$5000,$B62,'1. Output sheet'!$C$2:$C$5000,F$27,'1. Output sheet'!$AC$2:$AC$5000,$B$22)+SUMIFS('1. Output sheet'!$F$2:$F$5000,'1. Output sheet'!$D$2:$D$5000,$B62,'1. Output sheet'!$C$2:$C$5000,F$27,'1. Output sheet'!$AC$2:$AC$5000,$B$23)</f>
        <v>9632.4699999999993</v>
      </c>
      <c r="G62" s="45">
        <f>SUMIFS('1. Output sheet'!$F$2:$F$5000,'1. Output sheet'!$D$2:$D$5000,$B62,'1. Output sheet'!$C$2:$C$5000,G$27,'1. Output sheet'!$AC$2:$AC$5000,$B$22)+SUMIFS('1. Output sheet'!$F$2:$F$5000,'1. Output sheet'!$D$2:$D$5000,$B62,'1. Output sheet'!$C$2:$C$5000,G$27,'1. Output sheet'!$AC$2:$AC$5000,$B$23)</f>
        <v>490</v>
      </c>
      <c r="H62" s="45">
        <f>SUMIFS('1. Output sheet'!$F$2:$F$5000,'1. Output sheet'!$D$2:$D$5000,$B62,'1. Output sheet'!$C$2:$C$5000,H$27,'1. Output sheet'!$AC$2:$AC$5000,$B$22)+SUMIFS('1. Output sheet'!$F$2:$F$5000,'1. Output sheet'!$D$2:$D$5000,$B62,'1. Output sheet'!$C$2:$C$5000,H$27,'1. Output sheet'!$AC$2:$AC$5000,$B$23)</f>
        <v>0</v>
      </c>
      <c r="I62" s="45">
        <f>SUMIFS('1. Output sheet'!$F$2:$F$5000,'1. Output sheet'!$D$2:$D$5000,$B62,'1. Output sheet'!$C$2:$C$5000,I$27,'1. Output sheet'!$AC$2:$AC$5000,$B$22)+SUMIFS('1. Output sheet'!$F$2:$F$5000,'1. Output sheet'!$D$2:$D$5000,$B62,'1. Output sheet'!$C$2:$C$5000,I$27,'1. Output sheet'!$AC$2:$AC$5000,$B$23)</f>
        <v>0</v>
      </c>
      <c r="J62" s="45">
        <f>SUMIFS('1. Output sheet'!$F$2:$F$5000,'1. Output sheet'!$D$2:$D$5000,$B62,'1. Output sheet'!$C$2:$C$5000,J$27,'1. Output sheet'!$AC$2:$AC$5000,$B$22)+SUMIFS('1. Output sheet'!$F$2:$F$5000,'1. Output sheet'!$D$2:$D$5000,$B62,'1. Output sheet'!$C$2:$C$5000,J$27,'1. Output sheet'!$AC$2:$AC$5000,$B$23)</f>
        <v>0</v>
      </c>
      <c r="K62" s="45">
        <f>SUMIFS('1. Output sheet'!$F$2:$F$5000,'1. Output sheet'!$D$2:$D$5000,$B62,'1. Output sheet'!$C$2:$C$5000,K$27,'1. Output sheet'!$AC$2:$AC$5000,$B$22)+SUMIFS('1. Output sheet'!$F$2:$F$5000,'1. Output sheet'!$D$2:$D$5000,$B62,'1. Output sheet'!$C$2:$C$5000,K$27,'1. Output sheet'!$AC$2:$AC$5000,$B$23)</f>
        <v>0</v>
      </c>
      <c r="L62" s="45">
        <f>SUMIFS('1. Output sheet'!$F$2:$F$5000,'1. Output sheet'!$D$2:$D$5000,$B62,'1. Output sheet'!$C$2:$C$5000,L$27,'1. Output sheet'!$AC$2:$AC$5000,$B$22)+SUMIFS('1. Output sheet'!$F$2:$F$5000,'1. Output sheet'!$D$2:$D$5000,$B62,'1. Output sheet'!$C$2:$C$5000,L$27,'1. Output sheet'!$AC$2:$AC$5000,$B$23)</f>
        <v>0</v>
      </c>
      <c r="M62" s="45">
        <f>SUMIFS('1. Output sheet'!$F$2:$F$5000,'1. Output sheet'!$D$2:$D$5000,$B62,'1. Output sheet'!$C$2:$C$5000,M$27,'1. Output sheet'!$AC$2:$AC$5000,$B$22)+SUMIFS('1. Output sheet'!$F$2:$F$5000,'1. Output sheet'!$D$2:$D$5000,$B62,'1. Output sheet'!$C$2:$C$5000,M$27,'1. Output sheet'!$AC$2:$AC$5000,$B$23)</f>
        <v>0</v>
      </c>
      <c r="N62" s="45">
        <f>SUMIFS('1. Output sheet'!$F$2:$F$5000,'1. Output sheet'!$D$2:$D$5000,$B62,'1. Output sheet'!$C$2:$C$5000,N$27,'1. Output sheet'!$AC$2:$AC$5000,$B$22)+SUMIFS('1. Output sheet'!$F$2:$F$5000,'1. Output sheet'!$D$2:$D$5000,$B62,'1. Output sheet'!$C$2:$C$5000,N$27,'1. Output sheet'!$AC$2:$AC$5000,$B$23)</f>
        <v>0</v>
      </c>
      <c r="O62" s="45">
        <f>SUMIFS('1. Output sheet'!$F$2:$F$5000,'1. Output sheet'!$D$2:$D$5000,$B62,'1. Output sheet'!$C$2:$C$5000,O$27,'1. Output sheet'!$AC$2:$AC$5000,$B$22)+SUMIFS('1. Output sheet'!$F$2:$F$5000,'1. Output sheet'!$D$2:$D$5000,$B62,'1. Output sheet'!$C$2:$C$5000,O$27,'1. Output sheet'!$AC$2:$AC$5000,$B$23)</f>
        <v>0</v>
      </c>
      <c r="P62" s="14">
        <f t="shared" si="17"/>
        <v>11617.47</v>
      </c>
      <c r="Q62" s="14">
        <f>SUMIFS('1. Output sheet'!$F$2:$F$5000,'1. Output sheet'!$D$2:$D$5000,$B62)</f>
        <v>11617.47</v>
      </c>
      <c r="R62" s="14"/>
      <c r="T62" s="21" t="s">
        <v>199</v>
      </c>
      <c r="U62" s="20"/>
      <c r="V62" s="45">
        <f t="shared" si="18"/>
        <v>200.44782323049486</v>
      </c>
      <c r="W62" s="45">
        <f t="shared" si="19"/>
        <v>0</v>
      </c>
      <c r="X62" s="45">
        <f t="shared" si="20"/>
        <v>1291.5101296542105</v>
      </c>
      <c r="Y62" s="45">
        <f t="shared" si="21"/>
        <v>65.698617647453162</v>
      </c>
      <c r="Z62" s="45">
        <f t="shared" si="22"/>
        <v>0</v>
      </c>
      <c r="AA62" s="45">
        <f t="shared" si="23"/>
        <v>0</v>
      </c>
      <c r="AB62" s="45">
        <f t="shared" si="24"/>
        <v>0</v>
      </c>
      <c r="AC62" s="45">
        <f t="shared" si="25"/>
        <v>0</v>
      </c>
      <c r="AD62" s="45">
        <f t="shared" si="26"/>
        <v>0</v>
      </c>
      <c r="AE62" s="45">
        <f t="shared" si="27"/>
        <v>0</v>
      </c>
      <c r="AF62" s="45">
        <f t="shared" si="28"/>
        <v>0</v>
      </c>
      <c r="AG62" s="45">
        <f t="shared" si="29"/>
        <v>0</v>
      </c>
      <c r="AH62" s="45">
        <f t="shared" si="30"/>
        <v>1557.6565705321584</v>
      </c>
      <c r="AI62" s="45">
        <f t="shared" si="31"/>
        <v>1557.6565705321584</v>
      </c>
      <c r="AJ62" s="14"/>
    </row>
    <row r="63" spans="1:36" ht="28.8" x14ac:dyDescent="0.3">
      <c r="A63" s="34"/>
      <c r="B63" s="21" t="s">
        <v>29</v>
      </c>
      <c r="C63" s="20"/>
      <c r="D63" s="45">
        <f>SUMIFS('1. Output sheet'!$F$2:$F$5000,'1. Output sheet'!$D$2:$D$5000,$B63,'1. Output sheet'!$C$2:$C$5000,D$27,'1. Output sheet'!$AC$2:$AC$5000,$B$22)+SUMIFS('1. Output sheet'!$F$2:$F$5000,'1. Output sheet'!$D$2:$D$5000,$B63,'1. Output sheet'!$C$2:$C$5000,D$27,'1. Output sheet'!$AC$2:$AC$5000,$B$23)</f>
        <v>891</v>
      </c>
      <c r="E63" s="45">
        <f>SUMIFS('1. Output sheet'!$F$2:$F$5000,'1. Output sheet'!$D$2:$D$5000,$B63,'1. Output sheet'!$C$2:$C$5000,E$27,'1. Output sheet'!$AC$2:$AC$5000,$B$22)+SUMIFS('1. Output sheet'!$F$2:$F$5000,'1. Output sheet'!$D$2:$D$5000,$B63,'1. Output sheet'!$C$2:$C$5000,E$27,'1. Output sheet'!$AC$2:$AC$5000,$B$23)</f>
        <v>0</v>
      </c>
      <c r="F63" s="45">
        <f>SUMIFS('1. Output sheet'!$F$2:$F$5000,'1. Output sheet'!$D$2:$D$5000,$B63,'1. Output sheet'!$C$2:$C$5000,F$27,'1. Output sheet'!$AC$2:$AC$5000,$B$22)+SUMIFS('1. Output sheet'!$F$2:$F$5000,'1. Output sheet'!$D$2:$D$5000,$B63,'1. Output sheet'!$C$2:$C$5000,F$27,'1. Output sheet'!$AC$2:$AC$5000,$B$23)</f>
        <v>15288.980000000001</v>
      </c>
      <c r="G63" s="45">
        <f>SUMIFS('1. Output sheet'!$F$2:$F$5000,'1. Output sheet'!$D$2:$D$5000,$B63,'1. Output sheet'!$C$2:$C$5000,G$27,'1. Output sheet'!$AC$2:$AC$5000,$B$22)+SUMIFS('1. Output sheet'!$F$2:$F$5000,'1. Output sheet'!$D$2:$D$5000,$B63,'1. Output sheet'!$C$2:$C$5000,G$27,'1. Output sheet'!$AC$2:$AC$5000,$B$23)</f>
        <v>20497.5</v>
      </c>
      <c r="H63" s="45">
        <f>SUMIFS('1. Output sheet'!$F$2:$F$5000,'1. Output sheet'!$D$2:$D$5000,$B63,'1. Output sheet'!$C$2:$C$5000,H$27,'1. Output sheet'!$AC$2:$AC$5000,$B$22)+SUMIFS('1. Output sheet'!$F$2:$F$5000,'1. Output sheet'!$D$2:$D$5000,$B63,'1. Output sheet'!$C$2:$C$5000,H$27,'1. Output sheet'!$AC$2:$AC$5000,$B$23)</f>
        <v>3243.5</v>
      </c>
      <c r="I63" s="45">
        <f>SUMIFS('1. Output sheet'!$F$2:$F$5000,'1. Output sheet'!$D$2:$D$5000,$B63,'1. Output sheet'!$C$2:$C$5000,I$27,'1. Output sheet'!$AC$2:$AC$5000,$B$22)+SUMIFS('1. Output sheet'!$F$2:$F$5000,'1. Output sheet'!$D$2:$D$5000,$B63,'1. Output sheet'!$C$2:$C$5000,I$27,'1. Output sheet'!$AC$2:$AC$5000,$B$23)</f>
        <v>88097.83</v>
      </c>
      <c r="J63" s="45">
        <f>SUMIFS('1. Output sheet'!$F$2:$F$5000,'1. Output sheet'!$D$2:$D$5000,$B63,'1. Output sheet'!$C$2:$C$5000,J$27,'1. Output sheet'!$AC$2:$AC$5000,$B$22)+SUMIFS('1. Output sheet'!$F$2:$F$5000,'1. Output sheet'!$D$2:$D$5000,$B63,'1. Output sheet'!$C$2:$C$5000,J$27,'1. Output sheet'!$AC$2:$AC$5000,$B$23)</f>
        <v>13444</v>
      </c>
      <c r="K63" s="45">
        <f>SUMIFS('1. Output sheet'!$F$2:$F$5000,'1. Output sheet'!$D$2:$D$5000,$B63,'1. Output sheet'!$C$2:$C$5000,K$27,'1. Output sheet'!$AC$2:$AC$5000,$B$22)+SUMIFS('1. Output sheet'!$F$2:$F$5000,'1. Output sheet'!$D$2:$D$5000,$B63,'1. Output sheet'!$C$2:$C$5000,K$27,'1. Output sheet'!$AC$2:$AC$5000,$B$23)</f>
        <v>4560.29</v>
      </c>
      <c r="L63" s="45">
        <f>SUMIFS('1. Output sheet'!$F$2:$F$5000,'1. Output sheet'!$D$2:$D$5000,$B63,'1. Output sheet'!$C$2:$C$5000,L$27,'1. Output sheet'!$AC$2:$AC$5000,$B$22)+SUMIFS('1. Output sheet'!$F$2:$F$5000,'1. Output sheet'!$D$2:$D$5000,$B63,'1. Output sheet'!$C$2:$C$5000,L$27,'1. Output sheet'!$AC$2:$AC$5000,$B$23)</f>
        <v>3147.5</v>
      </c>
      <c r="M63" s="45">
        <f>SUMIFS('1. Output sheet'!$F$2:$F$5000,'1. Output sheet'!$D$2:$D$5000,$B63,'1. Output sheet'!$C$2:$C$5000,M$27,'1. Output sheet'!$AC$2:$AC$5000,$B$22)+SUMIFS('1. Output sheet'!$F$2:$F$5000,'1. Output sheet'!$D$2:$D$5000,$B63,'1. Output sheet'!$C$2:$C$5000,M$27,'1. Output sheet'!$AC$2:$AC$5000,$B$23)</f>
        <v>0</v>
      </c>
      <c r="N63" s="45">
        <f>SUMIFS('1. Output sheet'!$F$2:$F$5000,'1. Output sheet'!$D$2:$D$5000,$B63,'1. Output sheet'!$C$2:$C$5000,N$27,'1. Output sheet'!$AC$2:$AC$5000,$B$22)+SUMIFS('1. Output sheet'!$F$2:$F$5000,'1. Output sheet'!$D$2:$D$5000,$B63,'1. Output sheet'!$C$2:$C$5000,N$27,'1. Output sheet'!$AC$2:$AC$5000,$B$23)</f>
        <v>0</v>
      </c>
      <c r="O63" s="45">
        <f>SUMIFS('1. Output sheet'!$F$2:$F$5000,'1. Output sheet'!$D$2:$D$5000,$B63,'1. Output sheet'!$C$2:$C$5000,O$27,'1. Output sheet'!$AC$2:$AC$5000,$B$22)+SUMIFS('1. Output sheet'!$F$2:$F$5000,'1. Output sheet'!$D$2:$D$5000,$B63,'1. Output sheet'!$C$2:$C$5000,O$27,'1. Output sheet'!$AC$2:$AC$5000,$B$23)</f>
        <v>0</v>
      </c>
      <c r="P63" s="14">
        <f t="shared" si="17"/>
        <v>149170.6</v>
      </c>
      <c r="Q63" s="14">
        <f>SUMIFS('1. Output sheet'!$F$2:$F$5000,'1. Output sheet'!$D$2:$D$5000,$B63)</f>
        <v>149170.60000000003</v>
      </c>
      <c r="R63" s="14"/>
      <c r="T63" s="21" t="s">
        <v>29</v>
      </c>
      <c r="U63" s="20"/>
      <c r="V63" s="45">
        <f t="shared" si="18"/>
        <v>119.46422106914443</v>
      </c>
      <c r="W63" s="45">
        <f t="shared" si="19"/>
        <v>0</v>
      </c>
      <c r="X63" s="45">
        <f t="shared" si="20"/>
        <v>2049.9282678358336</v>
      </c>
      <c r="Y63" s="45">
        <f t="shared" si="21"/>
        <v>2748.2804392421863</v>
      </c>
      <c r="Z63" s="45">
        <f t="shared" si="22"/>
        <v>434.88462518268233</v>
      </c>
      <c r="AA63" s="45">
        <f t="shared" si="23"/>
        <v>11812.052344368018</v>
      </c>
      <c r="AB63" s="45">
        <f t="shared" si="24"/>
        <v>1802.5555421476743</v>
      </c>
      <c r="AC63" s="45">
        <f t="shared" si="25"/>
        <v>611.43826341123304</v>
      </c>
      <c r="AD63" s="45">
        <f t="shared" si="26"/>
        <v>422.01305927624253</v>
      </c>
      <c r="AE63" s="45">
        <f t="shared" si="27"/>
        <v>0</v>
      </c>
      <c r="AF63" s="45">
        <f t="shared" si="28"/>
        <v>0</v>
      </c>
      <c r="AG63" s="45">
        <f t="shared" si="29"/>
        <v>0</v>
      </c>
      <c r="AH63" s="45">
        <f t="shared" si="30"/>
        <v>20000.616762533016</v>
      </c>
      <c r="AI63" s="45">
        <f t="shared" si="31"/>
        <v>20000.61676253302</v>
      </c>
      <c r="AJ63" s="14"/>
    </row>
    <row r="64" spans="1:36" ht="14.4" x14ac:dyDescent="0.3">
      <c r="A64" s="34"/>
      <c r="B64" s="21" t="s">
        <v>44</v>
      </c>
      <c r="C64" s="20"/>
      <c r="D64" s="45">
        <f>SUMIFS('1. Output sheet'!$F$2:$F$5000,'1. Output sheet'!$D$2:$D$5000,$B64,'1. Output sheet'!$C$2:$C$5000,D$27,'1. Output sheet'!$AC$2:$AC$5000,$B$22)+SUMIFS('1. Output sheet'!$F$2:$F$5000,'1. Output sheet'!$D$2:$D$5000,$B64,'1. Output sheet'!$C$2:$C$5000,D$27,'1. Output sheet'!$AC$2:$AC$5000,$B$23)</f>
        <v>0</v>
      </c>
      <c r="E64" s="45">
        <f>SUMIFS('1. Output sheet'!$F$2:$F$5000,'1. Output sheet'!$D$2:$D$5000,$B64,'1. Output sheet'!$C$2:$C$5000,E$27,'1. Output sheet'!$AC$2:$AC$5000,$B$22)+SUMIFS('1. Output sheet'!$F$2:$F$5000,'1. Output sheet'!$D$2:$D$5000,$B64,'1. Output sheet'!$C$2:$C$5000,E$27,'1. Output sheet'!$AC$2:$AC$5000,$B$23)</f>
        <v>13740.4</v>
      </c>
      <c r="F64" s="45">
        <f>SUMIFS('1. Output sheet'!$F$2:$F$5000,'1. Output sheet'!$D$2:$D$5000,$B64,'1. Output sheet'!$C$2:$C$5000,F$27,'1. Output sheet'!$AC$2:$AC$5000,$B$22)+SUMIFS('1. Output sheet'!$F$2:$F$5000,'1. Output sheet'!$D$2:$D$5000,$B64,'1. Output sheet'!$C$2:$C$5000,F$27,'1. Output sheet'!$AC$2:$AC$5000,$B$23)</f>
        <v>2432.6800000000003</v>
      </c>
      <c r="G64" s="45">
        <f>SUMIFS('1. Output sheet'!$F$2:$F$5000,'1. Output sheet'!$D$2:$D$5000,$B64,'1. Output sheet'!$C$2:$C$5000,G$27,'1. Output sheet'!$AC$2:$AC$5000,$B$22)+SUMIFS('1. Output sheet'!$F$2:$F$5000,'1. Output sheet'!$D$2:$D$5000,$B64,'1. Output sheet'!$C$2:$C$5000,G$27,'1. Output sheet'!$AC$2:$AC$5000,$B$23)</f>
        <v>25688.646666666667</v>
      </c>
      <c r="H64" s="45">
        <f>SUMIFS('1. Output sheet'!$F$2:$F$5000,'1. Output sheet'!$D$2:$D$5000,$B64,'1. Output sheet'!$C$2:$C$5000,H$27,'1. Output sheet'!$AC$2:$AC$5000,$B$22)+SUMIFS('1. Output sheet'!$F$2:$F$5000,'1. Output sheet'!$D$2:$D$5000,$B64,'1. Output sheet'!$C$2:$C$5000,H$27,'1. Output sheet'!$AC$2:$AC$5000,$B$23)</f>
        <v>1295</v>
      </c>
      <c r="I64" s="45">
        <f>SUMIFS('1. Output sheet'!$F$2:$F$5000,'1. Output sheet'!$D$2:$D$5000,$B64,'1. Output sheet'!$C$2:$C$5000,I$27,'1. Output sheet'!$AC$2:$AC$5000,$B$22)+SUMIFS('1. Output sheet'!$F$2:$F$5000,'1. Output sheet'!$D$2:$D$5000,$B64,'1. Output sheet'!$C$2:$C$5000,I$27,'1. Output sheet'!$AC$2:$AC$5000,$B$23)</f>
        <v>15829.98</v>
      </c>
      <c r="J64" s="45">
        <f>SUMIFS('1. Output sheet'!$F$2:$F$5000,'1. Output sheet'!$D$2:$D$5000,$B64,'1. Output sheet'!$C$2:$C$5000,J$27,'1. Output sheet'!$AC$2:$AC$5000,$B$22)+SUMIFS('1. Output sheet'!$F$2:$F$5000,'1. Output sheet'!$D$2:$D$5000,$B64,'1. Output sheet'!$C$2:$C$5000,J$27,'1. Output sheet'!$AC$2:$AC$5000,$B$23)</f>
        <v>19676.809999999998</v>
      </c>
      <c r="K64" s="45">
        <f>SUMIFS('1. Output sheet'!$F$2:$F$5000,'1. Output sheet'!$D$2:$D$5000,$B64,'1. Output sheet'!$C$2:$C$5000,K$27,'1. Output sheet'!$AC$2:$AC$5000,$B$22)+SUMIFS('1. Output sheet'!$F$2:$F$5000,'1. Output sheet'!$D$2:$D$5000,$B64,'1. Output sheet'!$C$2:$C$5000,K$27,'1. Output sheet'!$AC$2:$AC$5000,$B$23)</f>
        <v>18895</v>
      </c>
      <c r="L64" s="45">
        <f>SUMIFS('1. Output sheet'!$F$2:$F$5000,'1. Output sheet'!$D$2:$D$5000,$B64,'1. Output sheet'!$C$2:$C$5000,L$27,'1. Output sheet'!$AC$2:$AC$5000,$B$22)+SUMIFS('1. Output sheet'!$F$2:$F$5000,'1. Output sheet'!$D$2:$D$5000,$B64,'1. Output sheet'!$C$2:$C$5000,L$27,'1. Output sheet'!$AC$2:$AC$5000,$B$23)</f>
        <v>0</v>
      </c>
      <c r="M64" s="45">
        <f>SUMIFS('1. Output sheet'!$F$2:$F$5000,'1. Output sheet'!$D$2:$D$5000,$B64,'1. Output sheet'!$C$2:$C$5000,M$27,'1. Output sheet'!$AC$2:$AC$5000,$B$22)+SUMIFS('1. Output sheet'!$F$2:$F$5000,'1. Output sheet'!$D$2:$D$5000,$B64,'1. Output sheet'!$C$2:$C$5000,M$27,'1. Output sheet'!$AC$2:$AC$5000,$B$23)</f>
        <v>0</v>
      </c>
      <c r="N64" s="45">
        <f>SUMIFS('1. Output sheet'!$F$2:$F$5000,'1. Output sheet'!$D$2:$D$5000,$B64,'1. Output sheet'!$C$2:$C$5000,N$27,'1. Output sheet'!$AC$2:$AC$5000,$B$22)+SUMIFS('1. Output sheet'!$F$2:$F$5000,'1. Output sheet'!$D$2:$D$5000,$B64,'1. Output sheet'!$C$2:$C$5000,N$27,'1. Output sheet'!$AC$2:$AC$5000,$B$23)</f>
        <v>0</v>
      </c>
      <c r="O64" s="45">
        <f>SUMIFS('1. Output sheet'!$F$2:$F$5000,'1. Output sheet'!$D$2:$D$5000,$B64,'1. Output sheet'!$C$2:$C$5000,O$27,'1. Output sheet'!$AC$2:$AC$5000,$B$22)+SUMIFS('1. Output sheet'!$F$2:$F$5000,'1. Output sheet'!$D$2:$D$5000,$B64,'1. Output sheet'!$C$2:$C$5000,O$27,'1. Output sheet'!$AC$2:$AC$5000,$B$23)</f>
        <v>-528</v>
      </c>
      <c r="P64" s="14">
        <f t="shared" si="17"/>
        <v>97030.516666666663</v>
      </c>
      <c r="Q64" s="14">
        <f>SUMIFS('1. Output sheet'!$F$2:$F$5000,'1. Output sheet'!$D$2:$D$5000,$B64)</f>
        <v>97030.516666666663</v>
      </c>
      <c r="R64" s="14"/>
      <c r="T64" s="21" t="s">
        <v>44</v>
      </c>
      <c r="U64" s="20"/>
      <c r="V64" s="45">
        <f t="shared" si="18"/>
        <v>0</v>
      </c>
      <c r="W64" s="45">
        <f t="shared" si="19"/>
        <v>1842.296501883807</v>
      </c>
      <c r="X64" s="45">
        <f t="shared" si="20"/>
        <v>326.17084322164567</v>
      </c>
      <c r="Y64" s="45">
        <f t="shared" si="21"/>
        <v>3444.3032147629706</v>
      </c>
      <c r="Z64" s="45">
        <f t="shared" si="22"/>
        <v>173.63206092541193</v>
      </c>
      <c r="AA64" s="45">
        <f t="shared" si="23"/>
        <v>2122.464904871083</v>
      </c>
      <c r="AB64" s="45">
        <f t="shared" si="24"/>
        <v>2638.2432994113933</v>
      </c>
      <c r="AC64" s="45">
        <f t="shared" si="25"/>
        <v>2533.419143772709</v>
      </c>
      <c r="AD64" s="45">
        <f t="shared" si="26"/>
        <v>0</v>
      </c>
      <c r="AE64" s="45">
        <f t="shared" si="27"/>
        <v>0</v>
      </c>
      <c r="AF64" s="45">
        <f t="shared" si="28"/>
        <v>0</v>
      </c>
      <c r="AG64" s="45">
        <f t="shared" si="29"/>
        <v>-70.793612485418919</v>
      </c>
      <c r="AH64" s="45">
        <f t="shared" si="30"/>
        <v>13009.736356363601</v>
      </c>
      <c r="AI64" s="45">
        <f t="shared" si="31"/>
        <v>13009.736356363601</v>
      </c>
      <c r="AJ64" s="14"/>
    </row>
    <row r="65" spans="1:36" ht="28.8" x14ac:dyDescent="0.3">
      <c r="A65" s="34"/>
      <c r="B65" s="21" t="s">
        <v>762</v>
      </c>
      <c r="C65" s="20"/>
      <c r="D65" s="45">
        <f>SUMIFS('1. Output sheet'!$F$2:$F$5000,'1. Output sheet'!$D$2:$D$5000,$B65,'1. Output sheet'!$C$2:$C$5000,D$27,'1. Output sheet'!$AC$2:$AC$5000,$B$22)+SUMIFS('1. Output sheet'!$F$2:$F$5000,'1. Output sheet'!$D$2:$D$5000,$B65,'1. Output sheet'!$C$2:$C$5000,D$27,'1. Output sheet'!$AC$2:$AC$5000,$B$23)</f>
        <v>0</v>
      </c>
      <c r="E65" s="45">
        <f>SUMIFS('1. Output sheet'!$F$2:$F$5000,'1. Output sheet'!$D$2:$D$5000,$B65,'1. Output sheet'!$C$2:$C$5000,E$27,'1. Output sheet'!$AC$2:$AC$5000,$B$22)+SUMIFS('1. Output sheet'!$F$2:$F$5000,'1. Output sheet'!$D$2:$D$5000,$B65,'1. Output sheet'!$C$2:$C$5000,E$27,'1. Output sheet'!$AC$2:$AC$5000,$B$23)</f>
        <v>0</v>
      </c>
      <c r="F65" s="45">
        <f>SUMIFS('1. Output sheet'!$F$2:$F$5000,'1. Output sheet'!$D$2:$D$5000,$B65,'1. Output sheet'!$C$2:$C$5000,F$27,'1. Output sheet'!$AC$2:$AC$5000,$B$22)+SUMIFS('1. Output sheet'!$F$2:$F$5000,'1. Output sheet'!$D$2:$D$5000,$B65,'1. Output sheet'!$C$2:$C$5000,F$27,'1. Output sheet'!$AC$2:$AC$5000,$B$23)</f>
        <v>3550</v>
      </c>
      <c r="G65" s="45">
        <f>SUMIFS('1. Output sheet'!$F$2:$F$5000,'1. Output sheet'!$D$2:$D$5000,$B65,'1. Output sheet'!$C$2:$C$5000,G$27,'1. Output sheet'!$AC$2:$AC$5000,$B$22)+SUMIFS('1. Output sheet'!$F$2:$F$5000,'1. Output sheet'!$D$2:$D$5000,$B65,'1. Output sheet'!$C$2:$C$5000,G$27,'1. Output sheet'!$AC$2:$AC$5000,$B$23)</f>
        <v>1510</v>
      </c>
      <c r="H65" s="45">
        <f>SUMIFS('1. Output sheet'!$F$2:$F$5000,'1. Output sheet'!$D$2:$D$5000,$B65,'1. Output sheet'!$C$2:$C$5000,H$27,'1. Output sheet'!$AC$2:$AC$5000,$B$22)+SUMIFS('1. Output sheet'!$F$2:$F$5000,'1. Output sheet'!$D$2:$D$5000,$B65,'1. Output sheet'!$C$2:$C$5000,H$27,'1. Output sheet'!$AC$2:$AC$5000,$B$23)</f>
        <v>0</v>
      </c>
      <c r="I65" s="45">
        <f>SUMIFS('1. Output sheet'!$F$2:$F$5000,'1. Output sheet'!$D$2:$D$5000,$B65,'1. Output sheet'!$C$2:$C$5000,I$27,'1. Output sheet'!$AC$2:$AC$5000,$B$22)+SUMIFS('1. Output sheet'!$F$2:$F$5000,'1. Output sheet'!$D$2:$D$5000,$B65,'1. Output sheet'!$C$2:$C$5000,I$27,'1. Output sheet'!$AC$2:$AC$5000,$B$23)</f>
        <v>2475</v>
      </c>
      <c r="J65" s="45">
        <f>SUMIFS('1. Output sheet'!$F$2:$F$5000,'1. Output sheet'!$D$2:$D$5000,$B65,'1. Output sheet'!$C$2:$C$5000,J$27,'1. Output sheet'!$AC$2:$AC$5000,$B$22)+SUMIFS('1. Output sheet'!$F$2:$F$5000,'1. Output sheet'!$D$2:$D$5000,$B65,'1. Output sheet'!$C$2:$C$5000,J$27,'1. Output sheet'!$AC$2:$AC$5000,$B$23)</f>
        <v>0</v>
      </c>
      <c r="K65" s="45">
        <f>SUMIFS('1. Output sheet'!$F$2:$F$5000,'1. Output sheet'!$D$2:$D$5000,$B65,'1. Output sheet'!$C$2:$C$5000,K$27,'1. Output sheet'!$AC$2:$AC$5000,$B$22)+SUMIFS('1. Output sheet'!$F$2:$F$5000,'1. Output sheet'!$D$2:$D$5000,$B65,'1. Output sheet'!$C$2:$C$5000,K$27,'1. Output sheet'!$AC$2:$AC$5000,$B$23)</f>
        <v>0</v>
      </c>
      <c r="L65" s="45">
        <f>SUMIFS('1. Output sheet'!$F$2:$F$5000,'1. Output sheet'!$D$2:$D$5000,$B65,'1. Output sheet'!$C$2:$C$5000,L$27,'1. Output sheet'!$AC$2:$AC$5000,$B$22)+SUMIFS('1. Output sheet'!$F$2:$F$5000,'1. Output sheet'!$D$2:$D$5000,$B65,'1. Output sheet'!$C$2:$C$5000,L$27,'1. Output sheet'!$AC$2:$AC$5000,$B$23)</f>
        <v>840</v>
      </c>
      <c r="M65" s="45">
        <f>SUMIFS('1. Output sheet'!$F$2:$F$5000,'1. Output sheet'!$D$2:$D$5000,$B65,'1. Output sheet'!$C$2:$C$5000,M$27,'1. Output sheet'!$AC$2:$AC$5000,$B$22)+SUMIFS('1. Output sheet'!$F$2:$F$5000,'1. Output sheet'!$D$2:$D$5000,$B65,'1. Output sheet'!$C$2:$C$5000,M$27,'1. Output sheet'!$AC$2:$AC$5000,$B$23)</f>
        <v>0</v>
      </c>
      <c r="N65" s="45">
        <f>SUMIFS('1. Output sheet'!$F$2:$F$5000,'1. Output sheet'!$D$2:$D$5000,$B65,'1. Output sheet'!$C$2:$C$5000,N$27,'1. Output sheet'!$AC$2:$AC$5000,$B$22)+SUMIFS('1. Output sheet'!$F$2:$F$5000,'1. Output sheet'!$D$2:$D$5000,$B65,'1. Output sheet'!$C$2:$C$5000,N$27,'1. Output sheet'!$AC$2:$AC$5000,$B$23)</f>
        <v>0</v>
      </c>
      <c r="O65" s="45">
        <f>SUMIFS('1. Output sheet'!$F$2:$F$5000,'1. Output sheet'!$D$2:$D$5000,$B65,'1. Output sheet'!$C$2:$C$5000,O$27,'1. Output sheet'!$AC$2:$AC$5000,$B$22)+SUMIFS('1. Output sheet'!$F$2:$F$5000,'1. Output sheet'!$D$2:$D$5000,$B65,'1. Output sheet'!$C$2:$C$5000,O$27,'1. Output sheet'!$AC$2:$AC$5000,$B$23)</f>
        <v>0</v>
      </c>
      <c r="P65" s="14">
        <f t="shared" si="17"/>
        <v>8375</v>
      </c>
      <c r="Q65" s="14">
        <f>SUMIFS('1. Output sheet'!$F$2:$F$5000,'1. Output sheet'!$D$2:$D$5000,$B65)</f>
        <v>8375</v>
      </c>
      <c r="R65" s="14"/>
      <c r="T65" s="21" t="s">
        <v>762</v>
      </c>
      <c r="U65" s="20"/>
      <c r="V65" s="45">
        <f t="shared" si="18"/>
        <v>0</v>
      </c>
      <c r="W65" s="45">
        <f t="shared" si="19"/>
        <v>0</v>
      </c>
      <c r="X65" s="45">
        <f t="shared" si="20"/>
        <v>475.97978091522191</v>
      </c>
      <c r="Y65" s="45">
        <f t="shared" si="21"/>
        <v>202.45900540337607</v>
      </c>
      <c r="Z65" s="45">
        <f t="shared" si="22"/>
        <v>0</v>
      </c>
      <c r="AA65" s="45">
        <f t="shared" si="23"/>
        <v>331.84505852540121</v>
      </c>
      <c r="AB65" s="45">
        <f t="shared" si="24"/>
        <v>0</v>
      </c>
      <c r="AC65" s="45">
        <f t="shared" si="25"/>
        <v>0</v>
      </c>
      <c r="AD65" s="45">
        <f t="shared" si="26"/>
        <v>112.62620168134828</v>
      </c>
      <c r="AE65" s="45">
        <f t="shared" si="27"/>
        <v>0</v>
      </c>
      <c r="AF65" s="45">
        <f t="shared" si="28"/>
        <v>0</v>
      </c>
      <c r="AG65" s="45">
        <f t="shared" si="29"/>
        <v>0</v>
      </c>
      <c r="AH65" s="45">
        <f t="shared" si="30"/>
        <v>1122.9100465253475</v>
      </c>
      <c r="AI65" s="45">
        <f t="shared" si="31"/>
        <v>1122.9100465253475</v>
      </c>
      <c r="AJ65" s="14"/>
    </row>
    <row r="66" spans="1:36" ht="14.4" x14ac:dyDescent="0.3">
      <c r="A66" s="34"/>
      <c r="B66" s="21" t="s">
        <v>105</v>
      </c>
      <c r="C66" s="20"/>
      <c r="D66" s="45">
        <f>SUMIFS('1. Output sheet'!$F$2:$F$5000,'1. Output sheet'!$D$2:$D$5000,$B66,'1. Output sheet'!$C$2:$C$5000,D$27,'1. Output sheet'!$AC$2:$AC$5000,$B$22)+SUMIFS('1. Output sheet'!$F$2:$F$5000,'1. Output sheet'!$D$2:$D$5000,$B66,'1. Output sheet'!$C$2:$C$5000,D$27,'1. Output sheet'!$AC$2:$AC$5000,$B$23)</f>
        <v>775</v>
      </c>
      <c r="E66" s="45">
        <f>SUMIFS('1. Output sheet'!$F$2:$F$5000,'1. Output sheet'!$D$2:$D$5000,$B66,'1. Output sheet'!$C$2:$C$5000,E$27,'1. Output sheet'!$AC$2:$AC$5000,$B$22)+SUMIFS('1. Output sheet'!$F$2:$F$5000,'1. Output sheet'!$D$2:$D$5000,$B66,'1. Output sheet'!$C$2:$C$5000,E$27,'1. Output sheet'!$AC$2:$AC$5000,$B$23)</f>
        <v>9506.1200000000026</v>
      </c>
      <c r="F66" s="45">
        <f>SUMIFS('1. Output sheet'!$F$2:$F$5000,'1. Output sheet'!$D$2:$D$5000,$B66,'1. Output sheet'!$C$2:$C$5000,F$27,'1. Output sheet'!$AC$2:$AC$5000,$B$22)+SUMIFS('1. Output sheet'!$F$2:$F$5000,'1. Output sheet'!$D$2:$D$5000,$B66,'1. Output sheet'!$C$2:$C$5000,F$27,'1. Output sheet'!$AC$2:$AC$5000,$B$23)</f>
        <v>28400.85</v>
      </c>
      <c r="G66" s="45">
        <f>SUMIFS('1. Output sheet'!$F$2:$F$5000,'1. Output sheet'!$D$2:$D$5000,$B66,'1. Output sheet'!$C$2:$C$5000,G$27,'1. Output sheet'!$AC$2:$AC$5000,$B$22)+SUMIFS('1. Output sheet'!$F$2:$F$5000,'1. Output sheet'!$D$2:$D$5000,$B66,'1. Output sheet'!$C$2:$C$5000,G$27,'1. Output sheet'!$AC$2:$AC$5000,$B$23)</f>
        <v>47298.73333333333</v>
      </c>
      <c r="H66" s="45">
        <f>SUMIFS('1. Output sheet'!$F$2:$F$5000,'1. Output sheet'!$D$2:$D$5000,$B66,'1. Output sheet'!$C$2:$C$5000,H$27,'1. Output sheet'!$AC$2:$AC$5000,$B$22)+SUMIFS('1. Output sheet'!$F$2:$F$5000,'1. Output sheet'!$D$2:$D$5000,$B66,'1. Output sheet'!$C$2:$C$5000,H$27,'1. Output sheet'!$AC$2:$AC$5000,$B$23)</f>
        <v>33343</v>
      </c>
      <c r="I66" s="45">
        <f>SUMIFS('1. Output sheet'!$F$2:$F$5000,'1. Output sheet'!$D$2:$D$5000,$B66,'1. Output sheet'!$C$2:$C$5000,I$27,'1. Output sheet'!$AC$2:$AC$5000,$B$22)+SUMIFS('1. Output sheet'!$F$2:$F$5000,'1. Output sheet'!$D$2:$D$5000,$B66,'1. Output sheet'!$C$2:$C$5000,I$27,'1. Output sheet'!$AC$2:$AC$5000,$B$23)</f>
        <v>42768.756666666668</v>
      </c>
      <c r="J66" s="45">
        <f>SUMIFS('1. Output sheet'!$F$2:$F$5000,'1. Output sheet'!$D$2:$D$5000,$B66,'1. Output sheet'!$C$2:$C$5000,J$27,'1. Output sheet'!$AC$2:$AC$5000,$B$22)+SUMIFS('1. Output sheet'!$F$2:$F$5000,'1. Output sheet'!$D$2:$D$5000,$B66,'1. Output sheet'!$C$2:$C$5000,J$27,'1. Output sheet'!$AC$2:$AC$5000,$B$23)</f>
        <v>150474.43333333332</v>
      </c>
      <c r="K66" s="45">
        <f>SUMIFS('1. Output sheet'!$F$2:$F$5000,'1. Output sheet'!$D$2:$D$5000,$B66,'1. Output sheet'!$C$2:$C$5000,K$27,'1. Output sheet'!$AC$2:$AC$5000,$B$22)+SUMIFS('1. Output sheet'!$F$2:$F$5000,'1. Output sheet'!$D$2:$D$5000,$B66,'1. Output sheet'!$C$2:$C$5000,K$27,'1. Output sheet'!$AC$2:$AC$5000,$B$23)</f>
        <v>15753.689999999999</v>
      </c>
      <c r="L66" s="45">
        <f>SUMIFS('1. Output sheet'!$F$2:$F$5000,'1. Output sheet'!$D$2:$D$5000,$B66,'1. Output sheet'!$C$2:$C$5000,L$27,'1. Output sheet'!$AC$2:$AC$5000,$B$22)+SUMIFS('1. Output sheet'!$F$2:$F$5000,'1. Output sheet'!$D$2:$D$5000,$B66,'1. Output sheet'!$C$2:$C$5000,L$27,'1. Output sheet'!$AC$2:$AC$5000,$B$23)</f>
        <v>4130</v>
      </c>
      <c r="M66" s="45">
        <f>SUMIFS('1. Output sheet'!$F$2:$F$5000,'1. Output sheet'!$D$2:$D$5000,$B66,'1. Output sheet'!$C$2:$C$5000,M$27,'1. Output sheet'!$AC$2:$AC$5000,$B$22)+SUMIFS('1. Output sheet'!$F$2:$F$5000,'1. Output sheet'!$D$2:$D$5000,$B66,'1. Output sheet'!$C$2:$C$5000,M$27,'1. Output sheet'!$AC$2:$AC$5000,$B$23)</f>
        <v>0</v>
      </c>
      <c r="N66" s="45">
        <f>SUMIFS('1. Output sheet'!$F$2:$F$5000,'1. Output sheet'!$D$2:$D$5000,$B66,'1. Output sheet'!$C$2:$C$5000,N$27,'1. Output sheet'!$AC$2:$AC$5000,$B$22)+SUMIFS('1. Output sheet'!$F$2:$F$5000,'1. Output sheet'!$D$2:$D$5000,$B66,'1. Output sheet'!$C$2:$C$5000,N$27,'1. Output sheet'!$AC$2:$AC$5000,$B$23)</f>
        <v>-436.69000000000011</v>
      </c>
      <c r="O66" s="45">
        <f>SUMIFS('1. Output sheet'!$F$2:$F$5000,'1. Output sheet'!$D$2:$D$5000,$B66,'1. Output sheet'!$C$2:$C$5000,O$27,'1. Output sheet'!$AC$2:$AC$5000,$B$22)+SUMIFS('1. Output sheet'!$F$2:$F$5000,'1. Output sheet'!$D$2:$D$5000,$B66,'1. Output sheet'!$C$2:$C$5000,O$27,'1. Output sheet'!$AC$2:$AC$5000,$B$23)</f>
        <v>0</v>
      </c>
      <c r="P66" s="14">
        <f t="shared" si="17"/>
        <v>332013.89333333331</v>
      </c>
      <c r="Q66" s="14">
        <f>SUMIFS('1. Output sheet'!$F$2:$F$5000,'1. Output sheet'!$D$2:$D$5000,$B66)</f>
        <v>336447.89333333343</v>
      </c>
      <c r="R66" s="14"/>
      <c r="T66" s="21" t="s">
        <v>105</v>
      </c>
      <c r="U66" s="20"/>
      <c r="V66" s="45">
        <f t="shared" si="18"/>
        <v>103.91107893219633</v>
      </c>
      <c r="W66" s="45">
        <f t="shared" si="19"/>
        <v>1274.5692718179748</v>
      </c>
      <c r="X66" s="45">
        <f t="shared" si="20"/>
        <v>3807.9522143115714</v>
      </c>
      <c r="Y66" s="45">
        <f t="shared" si="21"/>
        <v>6341.7579519908459</v>
      </c>
      <c r="Z66" s="45">
        <f t="shared" si="22"/>
        <v>4470.5898126919001</v>
      </c>
      <c r="AA66" s="45">
        <f t="shared" si="23"/>
        <v>5734.3840642863206</v>
      </c>
      <c r="AB66" s="45">
        <f t="shared" si="24"/>
        <v>20175.433186293565</v>
      </c>
      <c r="AC66" s="45">
        <f t="shared" si="25"/>
        <v>2112.2360323398088</v>
      </c>
      <c r="AD66" s="45">
        <f t="shared" si="26"/>
        <v>553.74549159996241</v>
      </c>
      <c r="AE66" s="45">
        <f t="shared" si="27"/>
        <v>0</v>
      </c>
      <c r="AF66" s="45">
        <f t="shared" si="28"/>
        <v>-58.550876205033326</v>
      </c>
      <c r="AG66" s="45">
        <f t="shared" si="29"/>
        <v>0</v>
      </c>
      <c r="AH66" s="45">
        <f t="shared" si="30"/>
        <v>44516.028228059113</v>
      </c>
      <c r="AI66" s="45">
        <f t="shared" si="31"/>
        <v>45110.533678362815</v>
      </c>
      <c r="AJ66" s="14"/>
    </row>
    <row r="67" spans="1:36" ht="14.4" x14ac:dyDescent="0.3">
      <c r="A67" s="34"/>
      <c r="B67" s="21" t="s">
        <v>79</v>
      </c>
      <c r="C67" s="20"/>
      <c r="D67" s="45">
        <f>SUMIFS('1. Output sheet'!$F$2:$F$5000,'1. Output sheet'!$D$2:$D$5000,$B67,'1. Output sheet'!$C$2:$C$5000,D$27,'1. Output sheet'!$AC$2:$AC$5000,$B$22)+SUMIFS('1. Output sheet'!$F$2:$F$5000,'1. Output sheet'!$D$2:$D$5000,$B67,'1. Output sheet'!$C$2:$C$5000,D$27,'1. Output sheet'!$AC$2:$AC$5000,$B$23)</f>
        <v>4600</v>
      </c>
      <c r="E67" s="45">
        <f>SUMIFS('1. Output sheet'!$F$2:$F$5000,'1. Output sheet'!$D$2:$D$5000,$B67,'1. Output sheet'!$C$2:$C$5000,E$27,'1. Output sheet'!$AC$2:$AC$5000,$B$22)+SUMIFS('1. Output sheet'!$F$2:$F$5000,'1. Output sheet'!$D$2:$D$5000,$B67,'1. Output sheet'!$C$2:$C$5000,E$27,'1. Output sheet'!$AC$2:$AC$5000,$B$23)</f>
        <v>0</v>
      </c>
      <c r="F67" s="45">
        <f>SUMIFS('1. Output sheet'!$F$2:$F$5000,'1. Output sheet'!$D$2:$D$5000,$B67,'1. Output sheet'!$C$2:$C$5000,F$27,'1. Output sheet'!$AC$2:$AC$5000,$B$22)+SUMIFS('1. Output sheet'!$F$2:$F$5000,'1. Output sheet'!$D$2:$D$5000,$B67,'1. Output sheet'!$C$2:$C$5000,F$27,'1. Output sheet'!$AC$2:$AC$5000,$B$23)</f>
        <v>27938.879999999997</v>
      </c>
      <c r="G67" s="45">
        <f>SUMIFS('1. Output sheet'!$F$2:$F$5000,'1. Output sheet'!$D$2:$D$5000,$B67,'1. Output sheet'!$C$2:$C$5000,G$27,'1. Output sheet'!$AC$2:$AC$5000,$B$22)+SUMIFS('1. Output sheet'!$F$2:$F$5000,'1. Output sheet'!$D$2:$D$5000,$B67,'1. Output sheet'!$C$2:$C$5000,G$27,'1. Output sheet'!$AC$2:$AC$5000,$B$23)</f>
        <v>129778</v>
      </c>
      <c r="H67" s="45">
        <f>SUMIFS('1. Output sheet'!$F$2:$F$5000,'1. Output sheet'!$D$2:$D$5000,$B67,'1. Output sheet'!$C$2:$C$5000,H$27,'1. Output sheet'!$AC$2:$AC$5000,$B$22)+SUMIFS('1. Output sheet'!$F$2:$F$5000,'1. Output sheet'!$D$2:$D$5000,$B67,'1. Output sheet'!$C$2:$C$5000,H$27,'1. Output sheet'!$AC$2:$AC$5000,$B$23)</f>
        <v>6917</v>
      </c>
      <c r="I67" s="45">
        <f>SUMIFS('1. Output sheet'!$F$2:$F$5000,'1. Output sheet'!$D$2:$D$5000,$B67,'1. Output sheet'!$C$2:$C$5000,I$27,'1. Output sheet'!$AC$2:$AC$5000,$B$22)+SUMIFS('1. Output sheet'!$F$2:$F$5000,'1. Output sheet'!$D$2:$D$5000,$B67,'1. Output sheet'!$C$2:$C$5000,I$27,'1. Output sheet'!$AC$2:$AC$5000,$B$23)</f>
        <v>11430</v>
      </c>
      <c r="J67" s="45">
        <f>SUMIFS('1. Output sheet'!$F$2:$F$5000,'1. Output sheet'!$D$2:$D$5000,$B67,'1. Output sheet'!$C$2:$C$5000,J$27,'1. Output sheet'!$AC$2:$AC$5000,$B$22)+SUMIFS('1. Output sheet'!$F$2:$F$5000,'1. Output sheet'!$D$2:$D$5000,$B67,'1. Output sheet'!$C$2:$C$5000,J$27,'1. Output sheet'!$AC$2:$AC$5000,$B$23)</f>
        <v>44833.75</v>
      </c>
      <c r="K67" s="45">
        <f>SUMIFS('1. Output sheet'!$F$2:$F$5000,'1. Output sheet'!$D$2:$D$5000,$B67,'1. Output sheet'!$C$2:$C$5000,K$27,'1. Output sheet'!$AC$2:$AC$5000,$B$22)+SUMIFS('1. Output sheet'!$F$2:$F$5000,'1. Output sheet'!$D$2:$D$5000,$B67,'1. Output sheet'!$C$2:$C$5000,K$27,'1. Output sheet'!$AC$2:$AC$5000,$B$23)</f>
        <v>-2234.14</v>
      </c>
      <c r="L67" s="45">
        <f>SUMIFS('1. Output sheet'!$F$2:$F$5000,'1. Output sheet'!$D$2:$D$5000,$B67,'1. Output sheet'!$C$2:$C$5000,L$27,'1. Output sheet'!$AC$2:$AC$5000,$B$22)+SUMIFS('1. Output sheet'!$F$2:$F$5000,'1. Output sheet'!$D$2:$D$5000,$B67,'1. Output sheet'!$C$2:$C$5000,L$27,'1. Output sheet'!$AC$2:$AC$5000,$B$23)</f>
        <v>912.25</v>
      </c>
      <c r="M67" s="45">
        <f>SUMIFS('1. Output sheet'!$F$2:$F$5000,'1. Output sheet'!$D$2:$D$5000,$B67,'1. Output sheet'!$C$2:$C$5000,M$27,'1. Output sheet'!$AC$2:$AC$5000,$B$22)+SUMIFS('1. Output sheet'!$F$2:$F$5000,'1. Output sheet'!$D$2:$D$5000,$B67,'1. Output sheet'!$C$2:$C$5000,M$27,'1. Output sheet'!$AC$2:$AC$5000,$B$23)</f>
        <v>0</v>
      </c>
      <c r="N67" s="45">
        <f>SUMIFS('1. Output sheet'!$F$2:$F$5000,'1. Output sheet'!$D$2:$D$5000,$B67,'1. Output sheet'!$C$2:$C$5000,N$27,'1. Output sheet'!$AC$2:$AC$5000,$B$22)+SUMIFS('1. Output sheet'!$F$2:$F$5000,'1. Output sheet'!$D$2:$D$5000,$B67,'1. Output sheet'!$C$2:$C$5000,N$27,'1. Output sheet'!$AC$2:$AC$5000,$B$23)</f>
        <v>0</v>
      </c>
      <c r="O67" s="45">
        <f>SUMIFS('1. Output sheet'!$F$2:$F$5000,'1. Output sheet'!$D$2:$D$5000,$B67,'1. Output sheet'!$C$2:$C$5000,O$27,'1. Output sheet'!$AC$2:$AC$5000,$B$22)+SUMIFS('1. Output sheet'!$F$2:$F$5000,'1. Output sheet'!$D$2:$D$5000,$B67,'1. Output sheet'!$C$2:$C$5000,O$27,'1. Output sheet'!$AC$2:$AC$5000,$B$23)</f>
        <v>0</v>
      </c>
      <c r="P67" s="14">
        <f t="shared" si="17"/>
        <v>224175.74</v>
      </c>
      <c r="Q67" s="14">
        <f>SUMIFS('1. Output sheet'!$F$2:$F$5000,'1. Output sheet'!$D$2:$D$5000,$B67)</f>
        <v>224850.74</v>
      </c>
      <c r="R67" s="14"/>
      <c r="T67" s="21" t="s">
        <v>79</v>
      </c>
      <c r="U67" s="20"/>
      <c r="V67" s="45">
        <f t="shared" si="18"/>
        <v>616.76253301690724</v>
      </c>
      <c r="W67" s="45">
        <f t="shared" si="19"/>
        <v>0</v>
      </c>
      <c r="X67" s="45">
        <f t="shared" si="20"/>
        <v>3746.0118257511758</v>
      </c>
      <c r="Y67" s="45">
        <f t="shared" si="21"/>
        <v>17400.480002145257</v>
      </c>
      <c r="Z67" s="45">
        <f t="shared" si="22"/>
        <v>927.42313932129298</v>
      </c>
      <c r="AA67" s="45">
        <f t="shared" si="23"/>
        <v>1532.5208157354891</v>
      </c>
      <c r="AB67" s="45">
        <f t="shared" si="24"/>
        <v>6011.2559162275575</v>
      </c>
      <c r="AC67" s="45">
        <f t="shared" si="25"/>
        <v>-299.55083598138981</v>
      </c>
      <c r="AD67" s="45">
        <f t="shared" si="26"/>
        <v>122.31339581405949</v>
      </c>
      <c r="AE67" s="45">
        <f t="shared" si="27"/>
        <v>0</v>
      </c>
      <c r="AF67" s="45">
        <f t="shared" si="28"/>
        <v>0</v>
      </c>
      <c r="AG67" s="45">
        <f t="shared" si="29"/>
        <v>0</v>
      </c>
      <c r="AH67" s="45">
        <f t="shared" si="30"/>
        <v>30057.216792030351</v>
      </c>
      <c r="AI67" s="45">
        <f t="shared" si="31"/>
        <v>30147.719989810004</v>
      </c>
      <c r="AJ67" s="14"/>
    </row>
    <row r="68" spans="1:36" ht="14.4" x14ac:dyDescent="0.3">
      <c r="A68" s="34"/>
      <c r="B68" s="21" t="s">
        <v>49</v>
      </c>
      <c r="C68" s="20"/>
      <c r="D68" s="45">
        <f>SUMIFS('1. Output sheet'!$F$2:$F$5000,'1. Output sheet'!$D$2:$D$5000,$B68,'1. Output sheet'!$C$2:$C$5000,D$27,'1. Output sheet'!$AC$2:$AC$5000,$B$22)+SUMIFS('1. Output sheet'!$F$2:$F$5000,'1. Output sheet'!$D$2:$D$5000,$B68,'1. Output sheet'!$C$2:$C$5000,D$27,'1. Output sheet'!$AC$2:$AC$5000,$B$23)</f>
        <v>2937</v>
      </c>
      <c r="E68" s="45">
        <f>SUMIFS('1. Output sheet'!$F$2:$F$5000,'1. Output sheet'!$D$2:$D$5000,$B68,'1. Output sheet'!$C$2:$C$5000,E$27,'1. Output sheet'!$AC$2:$AC$5000,$B$22)+SUMIFS('1. Output sheet'!$F$2:$F$5000,'1. Output sheet'!$D$2:$D$5000,$B68,'1. Output sheet'!$C$2:$C$5000,E$27,'1. Output sheet'!$AC$2:$AC$5000,$B$23)</f>
        <v>0</v>
      </c>
      <c r="F68" s="45">
        <f>SUMIFS('1. Output sheet'!$F$2:$F$5000,'1. Output sheet'!$D$2:$D$5000,$B68,'1. Output sheet'!$C$2:$C$5000,F$27,'1. Output sheet'!$AC$2:$AC$5000,$B$22)+SUMIFS('1. Output sheet'!$F$2:$F$5000,'1. Output sheet'!$D$2:$D$5000,$B68,'1. Output sheet'!$C$2:$C$5000,F$27,'1. Output sheet'!$AC$2:$AC$5000,$B$23)</f>
        <v>5210</v>
      </c>
      <c r="G68" s="45">
        <f>SUMIFS('1. Output sheet'!$F$2:$F$5000,'1. Output sheet'!$D$2:$D$5000,$B68,'1. Output sheet'!$C$2:$C$5000,G$27,'1. Output sheet'!$AC$2:$AC$5000,$B$22)+SUMIFS('1. Output sheet'!$F$2:$F$5000,'1. Output sheet'!$D$2:$D$5000,$B68,'1. Output sheet'!$C$2:$C$5000,G$27,'1. Output sheet'!$AC$2:$AC$5000,$B$23)</f>
        <v>3230</v>
      </c>
      <c r="H68" s="45">
        <f>SUMIFS('1. Output sheet'!$F$2:$F$5000,'1. Output sheet'!$D$2:$D$5000,$B68,'1. Output sheet'!$C$2:$C$5000,H$27,'1. Output sheet'!$AC$2:$AC$5000,$B$22)+SUMIFS('1. Output sheet'!$F$2:$F$5000,'1. Output sheet'!$D$2:$D$5000,$B68,'1. Output sheet'!$C$2:$C$5000,H$27,'1. Output sheet'!$AC$2:$AC$5000,$B$23)</f>
        <v>0</v>
      </c>
      <c r="I68" s="45">
        <f>SUMIFS('1. Output sheet'!$F$2:$F$5000,'1. Output sheet'!$D$2:$D$5000,$B68,'1. Output sheet'!$C$2:$C$5000,I$27,'1. Output sheet'!$AC$2:$AC$5000,$B$22)+SUMIFS('1. Output sheet'!$F$2:$F$5000,'1. Output sheet'!$D$2:$D$5000,$B68,'1. Output sheet'!$C$2:$C$5000,I$27,'1. Output sheet'!$AC$2:$AC$5000,$B$23)</f>
        <v>0</v>
      </c>
      <c r="J68" s="45">
        <f>SUMIFS('1. Output sheet'!$F$2:$F$5000,'1. Output sheet'!$D$2:$D$5000,$B68,'1. Output sheet'!$C$2:$C$5000,J$27,'1. Output sheet'!$AC$2:$AC$5000,$B$22)+SUMIFS('1. Output sheet'!$F$2:$F$5000,'1. Output sheet'!$D$2:$D$5000,$B68,'1. Output sheet'!$C$2:$C$5000,J$27,'1. Output sheet'!$AC$2:$AC$5000,$B$23)</f>
        <v>0</v>
      </c>
      <c r="K68" s="45">
        <f>SUMIFS('1. Output sheet'!$F$2:$F$5000,'1. Output sheet'!$D$2:$D$5000,$B68,'1. Output sheet'!$C$2:$C$5000,K$27,'1. Output sheet'!$AC$2:$AC$5000,$B$22)+SUMIFS('1. Output sheet'!$F$2:$F$5000,'1. Output sheet'!$D$2:$D$5000,$B68,'1. Output sheet'!$C$2:$C$5000,K$27,'1. Output sheet'!$AC$2:$AC$5000,$B$23)</f>
        <v>0</v>
      </c>
      <c r="L68" s="45">
        <f>SUMIFS('1. Output sheet'!$F$2:$F$5000,'1. Output sheet'!$D$2:$D$5000,$B68,'1. Output sheet'!$C$2:$C$5000,L$27,'1. Output sheet'!$AC$2:$AC$5000,$B$22)+SUMIFS('1. Output sheet'!$F$2:$F$5000,'1. Output sheet'!$D$2:$D$5000,$B68,'1. Output sheet'!$C$2:$C$5000,L$27,'1. Output sheet'!$AC$2:$AC$5000,$B$23)</f>
        <v>0</v>
      </c>
      <c r="M68" s="45">
        <f>SUMIFS('1. Output sheet'!$F$2:$F$5000,'1. Output sheet'!$D$2:$D$5000,$B68,'1. Output sheet'!$C$2:$C$5000,M$27,'1. Output sheet'!$AC$2:$AC$5000,$B$22)+SUMIFS('1. Output sheet'!$F$2:$F$5000,'1. Output sheet'!$D$2:$D$5000,$B68,'1. Output sheet'!$C$2:$C$5000,M$27,'1. Output sheet'!$AC$2:$AC$5000,$B$23)</f>
        <v>0</v>
      </c>
      <c r="N68" s="45">
        <f>SUMIFS('1. Output sheet'!$F$2:$F$5000,'1. Output sheet'!$D$2:$D$5000,$B68,'1. Output sheet'!$C$2:$C$5000,N$27,'1. Output sheet'!$AC$2:$AC$5000,$B$22)+SUMIFS('1. Output sheet'!$F$2:$F$5000,'1. Output sheet'!$D$2:$D$5000,$B68,'1. Output sheet'!$C$2:$C$5000,N$27,'1. Output sheet'!$AC$2:$AC$5000,$B$23)</f>
        <v>0</v>
      </c>
      <c r="O68" s="45">
        <f>SUMIFS('1. Output sheet'!$F$2:$F$5000,'1. Output sheet'!$D$2:$D$5000,$B68,'1. Output sheet'!$C$2:$C$5000,O$27,'1. Output sheet'!$AC$2:$AC$5000,$B$22)+SUMIFS('1. Output sheet'!$F$2:$F$5000,'1. Output sheet'!$D$2:$D$5000,$B68,'1. Output sheet'!$C$2:$C$5000,O$27,'1. Output sheet'!$AC$2:$AC$5000,$B$23)</f>
        <v>0</v>
      </c>
      <c r="P68" s="14">
        <f t="shared" si="17"/>
        <v>11377</v>
      </c>
      <c r="Q68" s="14">
        <f>SUMIFS('1. Output sheet'!$F$2:$F$5000,'1. Output sheet'!$D$2:$D$5000,$B68)</f>
        <v>11377</v>
      </c>
      <c r="R68" s="14"/>
      <c r="T68" s="21" t="s">
        <v>49</v>
      </c>
      <c r="U68" s="20"/>
      <c r="V68" s="45">
        <f t="shared" si="18"/>
        <v>393.78946945014275</v>
      </c>
      <c r="W68" s="45">
        <f t="shared" si="19"/>
        <v>0</v>
      </c>
      <c r="X68" s="45">
        <f t="shared" si="20"/>
        <v>698.55060804741015</v>
      </c>
      <c r="Y68" s="45">
        <f t="shared" si="21"/>
        <v>433.07456122708925</v>
      </c>
      <c r="Z68" s="45">
        <f t="shared" si="22"/>
        <v>0</v>
      </c>
      <c r="AA68" s="45">
        <f t="shared" si="23"/>
        <v>0</v>
      </c>
      <c r="AB68" s="45">
        <f t="shared" si="24"/>
        <v>0</v>
      </c>
      <c r="AC68" s="45">
        <f t="shared" si="25"/>
        <v>0</v>
      </c>
      <c r="AD68" s="45">
        <f t="shared" si="26"/>
        <v>0</v>
      </c>
      <c r="AE68" s="45">
        <f t="shared" si="27"/>
        <v>0</v>
      </c>
      <c r="AF68" s="45">
        <f t="shared" si="28"/>
        <v>0</v>
      </c>
      <c r="AG68" s="45">
        <f t="shared" si="29"/>
        <v>0</v>
      </c>
      <c r="AH68" s="45">
        <f t="shared" si="30"/>
        <v>1525.4146387246421</v>
      </c>
      <c r="AI68" s="45">
        <f t="shared" si="31"/>
        <v>1525.4146387246421</v>
      </c>
      <c r="AJ68" s="14"/>
    </row>
    <row r="69" spans="1:36" ht="14.4" x14ac:dyDescent="0.3">
      <c r="A69" s="34"/>
      <c r="B69" s="21" t="s">
        <v>638</v>
      </c>
      <c r="C69" s="20"/>
      <c r="D69" s="45">
        <f>SUMIFS('1. Output sheet'!$F$2:$F$5000,'1. Output sheet'!$D$2:$D$5000,$B69,'1. Output sheet'!$C$2:$C$5000,D$27,'1. Output sheet'!$AC$2:$AC$5000,$B$22)+SUMIFS('1. Output sheet'!$F$2:$F$5000,'1. Output sheet'!$D$2:$D$5000,$B69,'1. Output sheet'!$C$2:$C$5000,D$27,'1. Output sheet'!$AC$2:$AC$5000,$B$23)</f>
        <v>0</v>
      </c>
      <c r="E69" s="45">
        <f>SUMIFS('1. Output sheet'!$F$2:$F$5000,'1. Output sheet'!$D$2:$D$5000,$B69,'1. Output sheet'!$C$2:$C$5000,E$27,'1. Output sheet'!$AC$2:$AC$5000,$B$22)+SUMIFS('1. Output sheet'!$F$2:$F$5000,'1. Output sheet'!$D$2:$D$5000,$B69,'1. Output sheet'!$C$2:$C$5000,E$27,'1. Output sheet'!$AC$2:$AC$5000,$B$23)</f>
        <v>0</v>
      </c>
      <c r="F69" s="45">
        <f>SUMIFS('1. Output sheet'!$F$2:$F$5000,'1. Output sheet'!$D$2:$D$5000,$B69,'1. Output sheet'!$C$2:$C$5000,F$27,'1. Output sheet'!$AC$2:$AC$5000,$B$22)+SUMIFS('1. Output sheet'!$F$2:$F$5000,'1. Output sheet'!$D$2:$D$5000,$B69,'1. Output sheet'!$C$2:$C$5000,F$27,'1. Output sheet'!$AC$2:$AC$5000,$B$23)</f>
        <v>7677.5</v>
      </c>
      <c r="G69" s="45">
        <f>SUMIFS('1. Output sheet'!$F$2:$F$5000,'1. Output sheet'!$D$2:$D$5000,$B69,'1. Output sheet'!$C$2:$C$5000,G$27,'1. Output sheet'!$AC$2:$AC$5000,$B$22)+SUMIFS('1. Output sheet'!$F$2:$F$5000,'1. Output sheet'!$D$2:$D$5000,$B69,'1. Output sheet'!$C$2:$C$5000,G$27,'1. Output sheet'!$AC$2:$AC$5000,$B$23)</f>
        <v>2848</v>
      </c>
      <c r="H69" s="45">
        <f>SUMIFS('1. Output sheet'!$F$2:$F$5000,'1. Output sheet'!$D$2:$D$5000,$B69,'1. Output sheet'!$C$2:$C$5000,H$27,'1. Output sheet'!$AC$2:$AC$5000,$B$22)+SUMIFS('1. Output sheet'!$F$2:$F$5000,'1. Output sheet'!$D$2:$D$5000,$B69,'1. Output sheet'!$C$2:$C$5000,H$27,'1. Output sheet'!$AC$2:$AC$5000,$B$23)</f>
        <v>0</v>
      </c>
      <c r="I69" s="45">
        <f>SUMIFS('1. Output sheet'!$F$2:$F$5000,'1. Output sheet'!$D$2:$D$5000,$B69,'1. Output sheet'!$C$2:$C$5000,I$27,'1. Output sheet'!$AC$2:$AC$5000,$B$22)+SUMIFS('1. Output sheet'!$F$2:$F$5000,'1. Output sheet'!$D$2:$D$5000,$B69,'1. Output sheet'!$C$2:$C$5000,I$27,'1. Output sheet'!$AC$2:$AC$5000,$B$23)</f>
        <v>0</v>
      </c>
      <c r="J69" s="45">
        <f>SUMIFS('1. Output sheet'!$F$2:$F$5000,'1. Output sheet'!$D$2:$D$5000,$B69,'1. Output sheet'!$C$2:$C$5000,J$27,'1. Output sheet'!$AC$2:$AC$5000,$B$22)+SUMIFS('1. Output sheet'!$F$2:$F$5000,'1. Output sheet'!$D$2:$D$5000,$B69,'1. Output sheet'!$C$2:$C$5000,J$27,'1. Output sheet'!$AC$2:$AC$5000,$B$23)</f>
        <v>7882.5</v>
      </c>
      <c r="K69" s="45">
        <f>SUMIFS('1. Output sheet'!$F$2:$F$5000,'1. Output sheet'!$D$2:$D$5000,$B69,'1. Output sheet'!$C$2:$C$5000,K$27,'1. Output sheet'!$AC$2:$AC$5000,$B$22)+SUMIFS('1. Output sheet'!$F$2:$F$5000,'1. Output sheet'!$D$2:$D$5000,$B69,'1. Output sheet'!$C$2:$C$5000,K$27,'1. Output sheet'!$AC$2:$AC$5000,$B$23)</f>
        <v>2724.97</v>
      </c>
      <c r="L69" s="45">
        <f>SUMIFS('1. Output sheet'!$F$2:$F$5000,'1. Output sheet'!$D$2:$D$5000,$B69,'1. Output sheet'!$C$2:$C$5000,L$27,'1. Output sheet'!$AC$2:$AC$5000,$B$22)+SUMIFS('1. Output sheet'!$F$2:$F$5000,'1. Output sheet'!$D$2:$D$5000,$B69,'1. Output sheet'!$C$2:$C$5000,L$27,'1. Output sheet'!$AC$2:$AC$5000,$B$23)</f>
        <v>0</v>
      </c>
      <c r="M69" s="45">
        <f>SUMIFS('1. Output sheet'!$F$2:$F$5000,'1. Output sheet'!$D$2:$D$5000,$B69,'1. Output sheet'!$C$2:$C$5000,M$27,'1. Output sheet'!$AC$2:$AC$5000,$B$22)+SUMIFS('1. Output sheet'!$F$2:$F$5000,'1. Output sheet'!$D$2:$D$5000,$B69,'1. Output sheet'!$C$2:$C$5000,M$27,'1. Output sheet'!$AC$2:$AC$5000,$B$23)</f>
        <v>0</v>
      </c>
      <c r="N69" s="45">
        <f>SUMIFS('1. Output sheet'!$F$2:$F$5000,'1. Output sheet'!$D$2:$D$5000,$B69,'1. Output sheet'!$C$2:$C$5000,N$27,'1. Output sheet'!$AC$2:$AC$5000,$B$22)+SUMIFS('1. Output sheet'!$F$2:$F$5000,'1. Output sheet'!$D$2:$D$5000,$B69,'1. Output sheet'!$C$2:$C$5000,N$27,'1. Output sheet'!$AC$2:$AC$5000,$B$23)</f>
        <v>0</v>
      </c>
      <c r="O69" s="45">
        <f>SUMIFS('1. Output sheet'!$F$2:$F$5000,'1. Output sheet'!$D$2:$D$5000,$B69,'1. Output sheet'!$C$2:$C$5000,O$27,'1. Output sheet'!$AC$2:$AC$5000,$B$22)+SUMIFS('1. Output sheet'!$F$2:$F$5000,'1. Output sheet'!$D$2:$D$5000,$B69,'1. Output sheet'!$C$2:$C$5000,O$27,'1. Output sheet'!$AC$2:$AC$5000,$B$23)</f>
        <v>0</v>
      </c>
      <c r="P69" s="14">
        <f t="shared" si="17"/>
        <v>21132.97</v>
      </c>
      <c r="Q69" s="14">
        <f>SUMIFS('1. Output sheet'!$F$2:$F$5000,'1. Output sheet'!$D$2:$D$5000,$B69)</f>
        <v>21132.97</v>
      </c>
      <c r="R69" s="14"/>
      <c r="T69" s="21" t="s">
        <v>638</v>
      </c>
      <c r="U69" s="20"/>
      <c r="V69" s="45">
        <f t="shared" si="18"/>
        <v>0</v>
      </c>
      <c r="W69" s="45">
        <f t="shared" si="19"/>
        <v>0</v>
      </c>
      <c r="X69" s="45">
        <f t="shared" si="20"/>
        <v>1029.3900754863707</v>
      </c>
      <c r="Y69" s="45">
        <f t="shared" si="21"/>
        <v>381.85645522438085</v>
      </c>
      <c r="Z69" s="45">
        <f t="shared" si="22"/>
        <v>0</v>
      </c>
      <c r="AA69" s="45">
        <f t="shared" si="23"/>
        <v>0</v>
      </c>
      <c r="AB69" s="45">
        <f t="shared" si="24"/>
        <v>1056.8762318490808</v>
      </c>
      <c r="AC69" s="45">
        <f t="shared" si="25"/>
        <v>365.36073904240908</v>
      </c>
      <c r="AD69" s="45">
        <f t="shared" si="26"/>
        <v>0</v>
      </c>
      <c r="AE69" s="45">
        <f t="shared" si="27"/>
        <v>0</v>
      </c>
      <c r="AF69" s="45">
        <f t="shared" si="28"/>
        <v>0</v>
      </c>
      <c r="AG69" s="45">
        <f t="shared" si="29"/>
        <v>0</v>
      </c>
      <c r="AH69" s="45">
        <f t="shared" si="30"/>
        <v>2833.4835016022416</v>
      </c>
      <c r="AI69" s="45">
        <f t="shared" si="31"/>
        <v>2833.4835016022416</v>
      </c>
      <c r="AJ69" s="14"/>
    </row>
    <row r="70" spans="1:36" ht="14.4" x14ac:dyDescent="0.3">
      <c r="A70" s="34"/>
      <c r="B70" s="21" t="s">
        <v>2484</v>
      </c>
      <c r="C70" s="20"/>
      <c r="D70" s="45">
        <f>SUMIFS('1. Output sheet'!$F$2:$F$5000,'1. Output sheet'!$D$2:$D$5000,$B70,'1. Output sheet'!$C$2:$C$5000,D$27,'1. Output sheet'!$AC$2:$AC$5000,$B$22)+SUMIFS('1. Output sheet'!$F$2:$F$5000,'1. Output sheet'!$D$2:$D$5000,$B70,'1. Output sheet'!$C$2:$C$5000,D$27,'1. Output sheet'!$AC$2:$AC$5000,$B$23)</f>
        <v>-544.88999999999987</v>
      </c>
      <c r="E70" s="45">
        <f>SUMIFS('1. Output sheet'!$F$2:$F$5000,'1. Output sheet'!$D$2:$D$5000,$B70,'1. Output sheet'!$C$2:$C$5000,E$27,'1. Output sheet'!$AC$2:$AC$5000,$B$22)+SUMIFS('1. Output sheet'!$F$2:$F$5000,'1. Output sheet'!$D$2:$D$5000,$B70,'1. Output sheet'!$C$2:$C$5000,E$27,'1. Output sheet'!$AC$2:$AC$5000,$B$23)</f>
        <v>0</v>
      </c>
      <c r="F70" s="45">
        <f>SUMIFS('1. Output sheet'!$F$2:$F$5000,'1. Output sheet'!$D$2:$D$5000,$B70,'1. Output sheet'!$C$2:$C$5000,F$27,'1. Output sheet'!$AC$2:$AC$5000,$B$22)+SUMIFS('1. Output sheet'!$F$2:$F$5000,'1. Output sheet'!$D$2:$D$5000,$B70,'1. Output sheet'!$C$2:$C$5000,F$27,'1. Output sheet'!$AC$2:$AC$5000,$B$23)</f>
        <v>3900</v>
      </c>
      <c r="G70" s="45">
        <f>SUMIFS('1. Output sheet'!$F$2:$F$5000,'1. Output sheet'!$D$2:$D$5000,$B70,'1. Output sheet'!$C$2:$C$5000,G$27,'1. Output sheet'!$AC$2:$AC$5000,$B$22)+SUMIFS('1. Output sheet'!$F$2:$F$5000,'1. Output sheet'!$D$2:$D$5000,$B70,'1. Output sheet'!$C$2:$C$5000,G$27,'1. Output sheet'!$AC$2:$AC$5000,$B$23)</f>
        <v>0</v>
      </c>
      <c r="H70" s="45">
        <f>SUMIFS('1. Output sheet'!$F$2:$F$5000,'1. Output sheet'!$D$2:$D$5000,$B70,'1. Output sheet'!$C$2:$C$5000,H$27,'1. Output sheet'!$AC$2:$AC$5000,$B$22)+SUMIFS('1. Output sheet'!$F$2:$F$5000,'1. Output sheet'!$D$2:$D$5000,$B70,'1. Output sheet'!$C$2:$C$5000,H$27,'1. Output sheet'!$AC$2:$AC$5000,$B$23)</f>
        <v>0</v>
      </c>
      <c r="I70" s="45">
        <f>SUMIFS('1. Output sheet'!$F$2:$F$5000,'1. Output sheet'!$D$2:$D$5000,$B70,'1. Output sheet'!$C$2:$C$5000,I$27,'1. Output sheet'!$AC$2:$AC$5000,$B$22)+SUMIFS('1. Output sheet'!$F$2:$F$5000,'1. Output sheet'!$D$2:$D$5000,$B70,'1. Output sheet'!$C$2:$C$5000,I$27,'1. Output sheet'!$AC$2:$AC$5000,$B$23)</f>
        <v>0</v>
      </c>
      <c r="J70" s="45">
        <f>SUMIFS('1. Output sheet'!$F$2:$F$5000,'1. Output sheet'!$D$2:$D$5000,$B70,'1. Output sheet'!$C$2:$C$5000,J$27,'1. Output sheet'!$AC$2:$AC$5000,$B$22)+SUMIFS('1. Output sheet'!$F$2:$F$5000,'1. Output sheet'!$D$2:$D$5000,$B70,'1. Output sheet'!$C$2:$C$5000,J$27,'1. Output sheet'!$AC$2:$AC$5000,$B$23)</f>
        <v>0</v>
      </c>
      <c r="K70" s="45">
        <f>SUMIFS('1. Output sheet'!$F$2:$F$5000,'1. Output sheet'!$D$2:$D$5000,$B70,'1. Output sheet'!$C$2:$C$5000,K$27,'1. Output sheet'!$AC$2:$AC$5000,$B$22)+SUMIFS('1. Output sheet'!$F$2:$F$5000,'1. Output sheet'!$D$2:$D$5000,$B70,'1. Output sheet'!$C$2:$C$5000,K$27,'1. Output sheet'!$AC$2:$AC$5000,$B$23)</f>
        <v>0</v>
      </c>
      <c r="L70" s="45">
        <f>SUMIFS('1. Output sheet'!$F$2:$F$5000,'1. Output sheet'!$D$2:$D$5000,$B70,'1. Output sheet'!$C$2:$C$5000,L$27,'1. Output sheet'!$AC$2:$AC$5000,$B$22)+SUMIFS('1. Output sheet'!$F$2:$F$5000,'1. Output sheet'!$D$2:$D$5000,$B70,'1. Output sheet'!$C$2:$C$5000,L$27,'1. Output sheet'!$AC$2:$AC$5000,$B$23)</f>
        <v>0</v>
      </c>
      <c r="M70" s="45">
        <f>SUMIFS('1. Output sheet'!$F$2:$F$5000,'1. Output sheet'!$D$2:$D$5000,$B70,'1. Output sheet'!$C$2:$C$5000,M$27,'1. Output sheet'!$AC$2:$AC$5000,$B$22)+SUMIFS('1. Output sheet'!$F$2:$F$5000,'1. Output sheet'!$D$2:$D$5000,$B70,'1. Output sheet'!$C$2:$C$5000,M$27,'1. Output sheet'!$AC$2:$AC$5000,$B$23)</f>
        <v>0</v>
      </c>
      <c r="N70" s="45">
        <f>SUMIFS('1. Output sheet'!$F$2:$F$5000,'1. Output sheet'!$D$2:$D$5000,$B70,'1. Output sheet'!$C$2:$C$5000,N$27,'1. Output sheet'!$AC$2:$AC$5000,$B$22)+SUMIFS('1. Output sheet'!$F$2:$F$5000,'1. Output sheet'!$D$2:$D$5000,$B70,'1. Output sheet'!$C$2:$C$5000,N$27,'1. Output sheet'!$AC$2:$AC$5000,$B$23)</f>
        <v>0</v>
      </c>
      <c r="O70" s="45">
        <f>SUMIFS('1. Output sheet'!$F$2:$F$5000,'1. Output sheet'!$D$2:$D$5000,$B70,'1. Output sheet'!$C$2:$C$5000,O$27,'1. Output sheet'!$AC$2:$AC$5000,$B$22)+SUMIFS('1. Output sheet'!$F$2:$F$5000,'1. Output sheet'!$D$2:$D$5000,$B70,'1. Output sheet'!$C$2:$C$5000,O$27,'1. Output sheet'!$AC$2:$AC$5000,$B$23)</f>
        <v>0</v>
      </c>
      <c r="P70" s="14">
        <f t="shared" si="17"/>
        <v>3355.11</v>
      </c>
      <c r="Q70" s="14">
        <f>SUMIFS('1. Output sheet'!$F$2:$F$5000,'1. Output sheet'!$D$2:$D$5000,$B70)</f>
        <v>3355.11</v>
      </c>
      <c r="R70" s="14"/>
      <c r="T70" s="21" t="s">
        <v>2484</v>
      </c>
      <c r="U70" s="20"/>
      <c r="V70" s="45">
        <f t="shared" si="18"/>
        <v>-73.058203612083162</v>
      </c>
      <c r="W70" s="45">
        <f t="shared" si="19"/>
        <v>0</v>
      </c>
      <c r="X70" s="45">
        <f t="shared" si="20"/>
        <v>522.90736494911698</v>
      </c>
      <c r="Y70" s="45">
        <f t="shared" si="21"/>
        <v>0</v>
      </c>
      <c r="Z70" s="45">
        <f t="shared" si="22"/>
        <v>0</v>
      </c>
      <c r="AA70" s="45">
        <f t="shared" si="23"/>
        <v>0</v>
      </c>
      <c r="AB70" s="45">
        <f t="shared" si="24"/>
        <v>0</v>
      </c>
      <c r="AC70" s="45">
        <f t="shared" si="25"/>
        <v>0</v>
      </c>
      <c r="AD70" s="45">
        <f t="shared" si="26"/>
        <v>0</v>
      </c>
      <c r="AE70" s="45">
        <f t="shared" si="27"/>
        <v>0</v>
      </c>
      <c r="AF70" s="45">
        <f t="shared" si="28"/>
        <v>0</v>
      </c>
      <c r="AG70" s="45">
        <f t="shared" si="29"/>
        <v>0</v>
      </c>
      <c r="AH70" s="45">
        <f t="shared" si="30"/>
        <v>449.84916133703388</v>
      </c>
      <c r="AI70" s="45">
        <f t="shared" si="31"/>
        <v>449.84916133703388</v>
      </c>
      <c r="AJ70" s="14"/>
    </row>
    <row r="71" spans="1:36" ht="14.4" x14ac:dyDescent="0.3">
      <c r="A71" s="34"/>
      <c r="B71" s="21" t="s">
        <v>2837</v>
      </c>
      <c r="C71" s="20"/>
      <c r="D71" s="45">
        <f>SUMIFS('1. Output sheet'!$F$2:$F$5000,'1. Output sheet'!$D$2:$D$5000,$B71,'1. Output sheet'!$C$2:$C$5000,D$27,'1. Output sheet'!$AC$2:$AC$5000,$B$22)+SUMIFS('1. Output sheet'!$F$2:$F$5000,'1. Output sheet'!$D$2:$D$5000,$B71,'1. Output sheet'!$C$2:$C$5000,D$27,'1. Output sheet'!$AC$2:$AC$5000,$B$23)</f>
        <v>0</v>
      </c>
      <c r="E71" s="45">
        <f>SUMIFS('1. Output sheet'!$F$2:$F$5000,'1. Output sheet'!$D$2:$D$5000,$B71,'1. Output sheet'!$C$2:$C$5000,E$27,'1. Output sheet'!$AC$2:$AC$5000,$B$22)+SUMIFS('1. Output sheet'!$F$2:$F$5000,'1. Output sheet'!$D$2:$D$5000,$B71,'1. Output sheet'!$C$2:$C$5000,E$27,'1. Output sheet'!$AC$2:$AC$5000,$B$23)</f>
        <v>0</v>
      </c>
      <c r="F71" s="45">
        <f>SUMIFS('1. Output sheet'!$F$2:$F$5000,'1. Output sheet'!$D$2:$D$5000,$B71,'1. Output sheet'!$C$2:$C$5000,F$27,'1. Output sheet'!$AC$2:$AC$5000,$B$22)+SUMIFS('1. Output sheet'!$F$2:$F$5000,'1. Output sheet'!$D$2:$D$5000,$B71,'1. Output sheet'!$C$2:$C$5000,F$27,'1. Output sheet'!$AC$2:$AC$5000,$B$23)</f>
        <v>0</v>
      </c>
      <c r="G71" s="45">
        <f>SUMIFS('1. Output sheet'!$F$2:$F$5000,'1. Output sheet'!$D$2:$D$5000,$B71,'1. Output sheet'!$C$2:$C$5000,G$27,'1. Output sheet'!$AC$2:$AC$5000,$B$22)+SUMIFS('1. Output sheet'!$F$2:$F$5000,'1. Output sheet'!$D$2:$D$5000,$B71,'1. Output sheet'!$C$2:$C$5000,G$27,'1. Output sheet'!$AC$2:$AC$5000,$B$23)</f>
        <v>3346.563333333333</v>
      </c>
      <c r="H71" s="45">
        <f>SUMIFS('1. Output sheet'!$F$2:$F$5000,'1. Output sheet'!$D$2:$D$5000,$B71,'1. Output sheet'!$C$2:$C$5000,H$27,'1. Output sheet'!$AC$2:$AC$5000,$B$22)+SUMIFS('1. Output sheet'!$F$2:$F$5000,'1. Output sheet'!$D$2:$D$5000,$B71,'1. Output sheet'!$C$2:$C$5000,H$27,'1. Output sheet'!$AC$2:$AC$5000,$B$23)</f>
        <v>0</v>
      </c>
      <c r="I71" s="45">
        <f>SUMIFS('1. Output sheet'!$F$2:$F$5000,'1. Output sheet'!$D$2:$D$5000,$B71,'1. Output sheet'!$C$2:$C$5000,I$27,'1. Output sheet'!$AC$2:$AC$5000,$B$22)+SUMIFS('1. Output sheet'!$F$2:$F$5000,'1. Output sheet'!$D$2:$D$5000,$B71,'1. Output sheet'!$C$2:$C$5000,I$27,'1. Output sheet'!$AC$2:$AC$5000,$B$23)</f>
        <v>0</v>
      </c>
      <c r="J71" s="45">
        <f>SUMIFS('1. Output sheet'!$F$2:$F$5000,'1. Output sheet'!$D$2:$D$5000,$B71,'1. Output sheet'!$C$2:$C$5000,J$27,'1. Output sheet'!$AC$2:$AC$5000,$B$22)+SUMIFS('1. Output sheet'!$F$2:$F$5000,'1. Output sheet'!$D$2:$D$5000,$B71,'1. Output sheet'!$C$2:$C$5000,J$27,'1. Output sheet'!$AC$2:$AC$5000,$B$23)</f>
        <v>1220</v>
      </c>
      <c r="K71" s="45">
        <f>SUMIFS('1. Output sheet'!$F$2:$F$5000,'1. Output sheet'!$D$2:$D$5000,$B71,'1. Output sheet'!$C$2:$C$5000,K$27,'1. Output sheet'!$AC$2:$AC$5000,$B$22)+SUMIFS('1. Output sheet'!$F$2:$F$5000,'1. Output sheet'!$D$2:$D$5000,$B71,'1. Output sheet'!$C$2:$C$5000,K$27,'1. Output sheet'!$AC$2:$AC$5000,$B$23)</f>
        <v>0</v>
      </c>
      <c r="L71" s="45">
        <f>SUMIFS('1. Output sheet'!$F$2:$F$5000,'1. Output sheet'!$D$2:$D$5000,$B71,'1. Output sheet'!$C$2:$C$5000,L$27,'1. Output sheet'!$AC$2:$AC$5000,$B$22)+SUMIFS('1. Output sheet'!$F$2:$F$5000,'1. Output sheet'!$D$2:$D$5000,$B71,'1. Output sheet'!$C$2:$C$5000,L$27,'1. Output sheet'!$AC$2:$AC$5000,$B$23)</f>
        <v>0</v>
      </c>
      <c r="M71" s="45">
        <f>SUMIFS('1. Output sheet'!$F$2:$F$5000,'1. Output sheet'!$D$2:$D$5000,$B71,'1. Output sheet'!$C$2:$C$5000,M$27,'1. Output sheet'!$AC$2:$AC$5000,$B$22)+SUMIFS('1. Output sheet'!$F$2:$F$5000,'1. Output sheet'!$D$2:$D$5000,$B71,'1. Output sheet'!$C$2:$C$5000,M$27,'1. Output sheet'!$AC$2:$AC$5000,$B$23)</f>
        <v>0</v>
      </c>
      <c r="N71" s="45">
        <f>SUMIFS('1. Output sheet'!$F$2:$F$5000,'1. Output sheet'!$D$2:$D$5000,$B71,'1. Output sheet'!$C$2:$C$5000,N$27,'1. Output sheet'!$AC$2:$AC$5000,$B$22)+SUMIFS('1. Output sheet'!$F$2:$F$5000,'1. Output sheet'!$D$2:$D$5000,$B71,'1. Output sheet'!$C$2:$C$5000,N$27,'1. Output sheet'!$AC$2:$AC$5000,$B$23)</f>
        <v>0</v>
      </c>
      <c r="O71" s="45">
        <f>SUMIFS('1. Output sheet'!$F$2:$F$5000,'1. Output sheet'!$D$2:$D$5000,$B71,'1. Output sheet'!$C$2:$C$5000,O$27,'1. Output sheet'!$AC$2:$AC$5000,$B$22)+SUMIFS('1. Output sheet'!$F$2:$F$5000,'1. Output sheet'!$D$2:$D$5000,$B71,'1. Output sheet'!$C$2:$C$5000,O$27,'1. Output sheet'!$AC$2:$AC$5000,$B$23)</f>
        <v>0</v>
      </c>
      <c r="P71" s="14">
        <f t="shared" si="17"/>
        <v>4566.5633333333335</v>
      </c>
      <c r="Q71" s="14">
        <f>SUMIFS('1. Output sheet'!$F$2:$F$5000,'1. Output sheet'!$D$2:$D$5000,$B71)</f>
        <v>4566.5633333333335</v>
      </c>
      <c r="R71" s="14"/>
      <c r="T71" s="21" t="s">
        <v>2837</v>
      </c>
      <c r="U71" s="20"/>
      <c r="V71" s="45">
        <f t="shared" si="18"/>
        <v>0</v>
      </c>
      <c r="W71" s="45">
        <f t="shared" si="19"/>
        <v>0</v>
      </c>
      <c r="X71" s="45">
        <f t="shared" si="20"/>
        <v>0</v>
      </c>
      <c r="Y71" s="45">
        <f t="shared" si="21"/>
        <v>448.70323442786326</v>
      </c>
      <c r="Z71" s="45">
        <f t="shared" si="22"/>
        <v>0</v>
      </c>
      <c r="AA71" s="45">
        <f t="shared" si="23"/>
        <v>0</v>
      </c>
      <c r="AB71" s="45">
        <f t="shared" si="24"/>
        <v>163.57615006100585</v>
      </c>
      <c r="AC71" s="45">
        <f t="shared" si="25"/>
        <v>0</v>
      </c>
      <c r="AD71" s="45">
        <f t="shared" si="26"/>
        <v>0</v>
      </c>
      <c r="AE71" s="45">
        <f t="shared" si="27"/>
        <v>0</v>
      </c>
      <c r="AF71" s="45">
        <f t="shared" si="28"/>
        <v>0</v>
      </c>
      <c r="AG71" s="45">
        <f t="shared" si="29"/>
        <v>0</v>
      </c>
      <c r="AH71" s="45">
        <f t="shared" si="30"/>
        <v>612.27938448886914</v>
      </c>
      <c r="AI71" s="45">
        <f t="shared" si="31"/>
        <v>612.27938448886914</v>
      </c>
      <c r="AJ71" s="14"/>
    </row>
    <row r="72" spans="1:36" ht="14.4" x14ac:dyDescent="0.3">
      <c r="A72" s="34"/>
      <c r="B72" s="21" t="s">
        <v>749</v>
      </c>
      <c r="C72" s="20"/>
      <c r="D72" s="45">
        <f>SUMIFS('1. Output sheet'!$F$2:$F$5000,'1. Output sheet'!$D$2:$D$5000,$B72,'1. Output sheet'!$C$2:$C$5000,D$27,'1. Output sheet'!$AC$2:$AC$5000,$B$22)+SUMIFS('1. Output sheet'!$F$2:$F$5000,'1. Output sheet'!$D$2:$D$5000,$B72,'1. Output sheet'!$C$2:$C$5000,D$27,'1. Output sheet'!$AC$2:$AC$5000,$B$23)</f>
        <v>1270</v>
      </c>
      <c r="E72" s="45">
        <f>SUMIFS('1. Output sheet'!$F$2:$F$5000,'1. Output sheet'!$D$2:$D$5000,$B72,'1. Output sheet'!$C$2:$C$5000,E$27,'1. Output sheet'!$AC$2:$AC$5000,$B$22)+SUMIFS('1. Output sheet'!$F$2:$F$5000,'1. Output sheet'!$D$2:$D$5000,$B72,'1. Output sheet'!$C$2:$C$5000,E$27,'1. Output sheet'!$AC$2:$AC$5000,$B$23)</f>
        <v>0</v>
      </c>
      <c r="F72" s="45">
        <f>SUMIFS('1. Output sheet'!$F$2:$F$5000,'1. Output sheet'!$D$2:$D$5000,$B72,'1. Output sheet'!$C$2:$C$5000,F$27,'1. Output sheet'!$AC$2:$AC$5000,$B$22)+SUMIFS('1. Output sheet'!$F$2:$F$5000,'1. Output sheet'!$D$2:$D$5000,$B72,'1. Output sheet'!$C$2:$C$5000,F$27,'1. Output sheet'!$AC$2:$AC$5000,$B$23)</f>
        <v>2536</v>
      </c>
      <c r="G72" s="45">
        <f>SUMIFS('1. Output sheet'!$F$2:$F$5000,'1. Output sheet'!$D$2:$D$5000,$B72,'1. Output sheet'!$C$2:$C$5000,G$27,'1. Output sheet'!$AC$2:$AC$5000,$B$22)+SUMIFS('1. Output sheet'!$F$2:$F$5000,'1. Output sheet'!$D$2:$D$5000,$B72,'1. Output sheet'!$C$2:$C$5000,G$27,'1. Output sheet'!$AC$2:$AC$5000,$B$23)</f>
        <v>12793.75</v>
      </c>
      <c r="H72" s="45">
        <f>SUMIFS('1. Output sheet'!$F$2:$F$5000,'1. Output sheet'!$D$2:$D$5000,$B72,'1. Output sheet'!$C$2:$C$5000,H$27,'1. Output sheet'!$AC$2:$AC$5000,$B$22)+SUMIFS('1. Output sheet'!$F$2:$F$5000,'1. Output sheet'!$D$2:$D$5000,$B72,'1. Output sheet'!$C$2:$C$5000,H$27,'1. Output sheet'!$AC$2:$AC$5000,$B$23)</f>
        <v>2995</v>
      </c>
      <c r="I72" s="45">
        <f>SUMIFS('1. Output sheet'!$F$2:$F$5000,'1. Output sheet'!$D$2:$D$5000,$B72,'1. Output sheet'!$C$2:$C$5000,I$27,'1. Output sheet'!$AC$2:$AC$5000,$B$22)+SUMIFS('1. Output sheet'!$F$2:$F$5000,'1. Output sheet'!$D$2:$D$5000,$B72,'1. Output sheet'!$C$2:$C$5000,I$27,'1. Output sheet'!$AC$2:$AC$5000,$B$23)</f>
        <v>17106.05</v>
      </c>
      <c r="J72" s="45">
        <f>SUMIFS('1. Output sheet'!$F$2:$F$5000,'1. Output sheet'!$D$2:$D$5000,$B72,'1. Output sheet'!$C$2:$C$5000,J$27,'1. Output sheet'!$AC$2:$AC$5000,$B$22)+SUMIFS('1. Output sheet'!$F$2:$F$5000,'1. Output sheet'!$D$2:$D$5000,$B72,'1. Output sheet'!$C$2:$C$5000,J$27,'1. Output sheet'!$AC$2:$AC$5000,$B$23)</f>
        <v>22312.249999999996</v>
      </c>
      <c r="K72" s="45">
        <f>SUMIFS('1. Output sheet'!$F$2:$F$5000,'1. Output sheet'!$D$2:$D$5000,$B72,'1. Output sheet'!$C$2:$C$5000,K$27,'1. Output sheet'!$AC$2:$AC$5000,$B$22)+SUMIFS('1. Output sheet'!$F$2:$F$5000,'1. Output sheet'!$D$2:$D$5000,$B72,'1. Output sheet'!$C$2:$C$5000,K$27,'1. Output sheet'!$AC$2:$AC$5000,$B$23)</f>
        <v>0</v>
      </c>
      <c r="L72" s="45">
        <f>SUMIFS('1. Output sheet'!$F$2:$F$5000,'1. Output sheet'!$D$2:$D$5000,$B72,'1. Output sheet'!$C$2:$C$5000,L$27,'1. Output sheet'!$AC$2:$AC$5000,$B$22)+SUMIFS('1. Output sheet'!$F$2:$F$5000,'1. Output sheet'!$D$2:$D$5000,$B72,'1. Output sheet'!$C$2:$C$5000,L$27,'1. Output sheet'!$AC$2:$AC$5000,$B$23)</f>
        <v>27000</v>
      </c>
      <c r="M72" s="45">
        <f>SUMIFS('1. Output sheet'!$F$2:$F$5000,'1. Output sheet'!$D$2:$D$5000,$B72,'1. Output sheet'!$C$2:$C$5000,M$27,'1. Output sheet'!$AC$2:$AC$5000,$B$22)+SUMIFS('1. Output sheet'!$F$2:$F$5000,'1. Output sheet'!$D$2:$D$5000,$B72,'1. Output sheet'!$C$2:$C$5000,M$27,'1. Output sheet'!$AC$2:$AC$5000,$B$23)</f>
        <v>0</v>
      </c>
      <c r="N72" s="45">
        <f>SUMIFS('1. Output sheet'!$F$2:$F$5000,'1. Output sheet'!$D$2:$D$5000,$B72,'1. Output sheet'!$C$2:$C$5000,N$27,'1. Output sheet'!$AC$2:$AC$5000,$B$22)+SUMIFS('1. Output sheet'!$F$2:$F$5000,'1. Output sheet'!$D$2:$D$5000,$B72,'1. Output sheet'!$C$2:$C$5000,N$27,'1. Output sheet'!$AC$2:$AC$5000,$B$23)</f>
        <v>0</v>
      </c>
      <c r="O72" s="45">
        <f>SUMIFS('1. Output sheet'!$F$2:$F$5000,'1. Output sheet'!$D$2:$D$5000,$B72,'1. Output sheet'!$C$2:$C$5000,O$27,'1. Output sheet'!$AC$2:$AC$5000,$B$22)+SUMIFS('1. Output sheet'!$F$2:$F$5000,'1. Output sheet'!$D$2:$D$5000,$B72,'1. Output sheet'!$C$2:$C$5000,O$27,'1. Output sheet'!$AC$2:$AC$5000,$B$23)</f>
        <v>2100</v>
      </c>
      <c r="P72" s="14">
        <f t="shared" si="17"/>
        <v>88113.05</v>
      </c>
      <c r="Q72" s="14">
        <f>SUMIFS('1. Output sheet'!$F$2:$F$5000,'1. Output sheet'!$D$2:$D$5000,$B72)</f>
        <v>88113.05</v>
      </c>
      <c r="R72" s="14"/>
      <c r="T72" s="21" t="s">
        <v>749</v>
      </c>
      <c r="U72" s="20"/>
      <c r="V72" s="45">
        <f t="shared" si="18"/>
        <v>170.28009063727657</v>
      </c>
      <c r="W72" s="45">
        <f t="shared" si="19"/>
        <v>0</v>
      </c>
      <c r="X72" s="45">
        <f t="shared" si="20"/>
        <v>340.02386602845149</v>
      </c>
      <c r="Y72" s="45">
        <f t="shared" si="21"/>
        <v>1715.3707949532734</v>
      </c>
      <c r="Z72" s="45">
        <f t="shared" si="22"/>
        <v>401.56604051861677</v>
      </c>
      <c r="AA72" s="45">
        <f t="shared" si="23"/>
        <v>2293.5588538943189</v>
      </c>
      <c r="AB72" s="45">
        <f t="shared" si="24"/>
        <v>2991.5999624579317</v>
      </c>
      <c r="AC72" s="45">
        <f t="shared" si="25"/>
        <v>0</v>
      </c>
      <c r="AD72" s="45">
        <f t="shared" si="26"/>
        <v>3620.127911186195</v>
      </c>
      <c r="AE72" s="45">
        <f t="shared" si="27"/>
        <v>0</v>
      </c>
      <c r="AF72" s="45">
        <f t="shared" si="28"/>
        <v>0</v>
      </c>
      <c r="AG72" s="45">
        <f t="shared" si="29"/>
        <v>281.56550420337072</v>
      </c>
      <c r="AH72" s="45">
        <f t="shared" si="30"/>
        <v>11814.093023879435</v>
      </c>
      <c r="AI72" s="45">
        <f t="shared" si="31"/>
        <v>11814.093023879435</v>
      </c>
      <c r="AJ72" s="14"/>
    </row>
    <row r="73" spans="1:36" ht="14.4" x14ac:dyDescent="0.3">
      <c r="A73" s="34"/>
      <c r="B73" s="21" t="s">
        <v>318</v>
      </c>
      <c r="C73" s="20"/>
      <c r="D73" s="45">
        <f>SUMIFS('1. Output sheet'!$F$2:$F$5000,'1. Output sheet'!$D$2:$D$5000,$B73,'1. Output sheet'!$C$2:$C$5000,D$27,'1. Output sheet'!$AC$2:$AC$5000,$B$22)+SUMIFS('1. Output sheet'!$F$2:$F$5000,'1. Output sheet'!$D$2:$D$5000,$B73,'1. Output sheet'!$C$2:$C$5000,D$27,'1. Output sheet'!$AC$2:$AC$5000,$B$23)</f>
        <v>0</v>
      </c>
      <c r="E73" s="45">
        <f>SUMIFS('1. Output sheet'!$F$2:$F$5000,'1. Output sheet'!$D$2:$D$5000,$B73,'1. Output sheet'!$C$2:$C$5000,E$27,'1. Output sheet'!$AC$2:$AC$5000,$B$22)+SUMIFS('1. Output sheet'!$F$2:$F$5000,'1. Output sheet'!$D$2:$D$5000,$B73,'1. Output sheet'!$C$2:$C$5000,E$27,'1. Output sheet'!$AC$2:$AC$5000,$B$23)</f>
        <v>0</v>
      </c>
      <c r="F73" s="45">
        <f>SUMIFS('1. Output sheet'!$F$2:$F$5000,'1. Output sheet'!$D$2:$D$5000,$B73,'1. Output sheet'!$C$2:$C$5000,F$27,'1. Output sheet'!$AC$2:$AC$5000,$B$22)+SUMIFS('1. Output sheet'!$F$2:$F$5000,'1. Output sheet'!$D$2:$D$5000,$B73,'1. Output sheet'!$C$2:$C$5000,F$27,'1. Output sheet'!$AC$2:$AC$5000,$B$23)</f>
        <v>0</v>
      </c>
      <c r="G73" s="45">
        <f>SUMIFS('1. Output sheet'!$F$2:$F$5000,'1. Output sheet'!$D$2:$D$5000,$B73,'1. Output sheet'!$C$2:$C$5000,G$27,'1. Output sheet'!$AC$2:$AC$5000,$B$22)+SUMIFS('1. Output sheet'!$F$2:$F$5000,'1. Output sheet'!$D$2:$D$5000,$B73,'1. Output sheet'!$C$2:$C$5000,G$27,'1. Output sheet'!$AC$2:$AC$5000,$B$23)</f>
        <v>0</v>
      </c>
      <c r="H73" s="45">
        <f>SUMIFS('1. Output sheet'!$F$2:$F$5000,'1. Output sheet'!$D$2:$D$5000,$B73,'1. Output sheet'!$C$2:$C$5000,H$27,'1. Output sheet'!$AC$2:$AC$5000,$B$22)+SUMIFS('1. Output sheet'!$F$2:$F$5000,'1. Output sheet'!$D$2:$D$5000,$B73,'1. Output sheet'!$C$2:$C$5000,H$27,'1. Output sheet'!$AC$2:$AC$5000,$B$23)</f>
        <v>0</v>
      </c>
      <c r="I73" s="45">
        <f>SUMIFS('1. Output sheet'!$F$2:$F$5000,'1. Output sheet'!$D$2:$D$5000,$B73,'1. Output sheet'!$C$2:$C$5000,I$27,'1. Output sheet'!$AC$2:$AC$5000,$B$22)+SUMIFS('1. Output sheet'!$F$2:$F$5000,'1. Output sheet'!$D$2:$D$5000,$B73,'1. Output sheet'!$C$2:$C$5000,I$27,'1. Output sheet'!$AC$2:$AC$5000,$B$23)</f>
        <v>0</v>
      </c>
      <c r="J73" s="45">
        <f>SUMIFS('1. Output sheet'!$F$2:$F$5000,'1. Output sheet'!$D$2:$D$5000,$B73,'1. Output sheet'!$C$2:$C$5000,J$27,'1. Output sheet'!$AC$2:$AC$5000,$B$22)+SUMIFS('1. Output sheet'!$F$2:$F$5000,'1. Output sheet'!$D$2:$D$5000,$B73,'1. Output sheet'!$C$2:$C$5000,J$27,'1. Output sheet'!$AC$2:$AC$5000,$B$23)</f>
        <v>0</v>
      </c>
      <c r="K73" s="45">
        <f>SUMIFS('1. Output sheet'!$F$2:$F$5000,'1. Output sheet'!$D$2:$D$5000,$B73,'1. Output sheet'!$C$2:$C$5000,K$27,'1. Output sheet'!$AC$2:$AC$5000,$B$22)+SUMIFS('1. Output sheet'!$F$2:$F$5000,'1. Output sheet'!$D$2:$D$5000,$B73,'1. Output sheet'!$C$2:$C$5000,K$27,'1. Output sheet'!$AC$2:$AC$5000,$B$23)</f>
        <v>0</v>
      </c>
      <c r="L73" s="45">
        <f>SUMIFS('1. Output sheet'!$F$2:$F$5000,'1. Output sheet'!$D$2:$D$5000,$B73,'1. Output sheet'!$C$2:$C$5000,L$27,'1. Output sheet'!$AC$2:$AC$5000,$B$22)+SUMIFS('1. Output sheet'!$F$2:$F$5000,'1. Output sheet'!$D$2:$D$5000,$B73,'1. Output sheet'!$C$2:$C$5000,L$27,'1. Output sheet'!$AC$2:$AC$5000,$B$23)</f>
        <v>6550</v>
      </c>
      <c r="M73" s="45">
        <f>SUMIFS('1. Output sheet'!$F$2:$F$5000,'1. Output sheet'!$D$2:$D$5000,$B73,'1. Output sheet'!$C$2:$C$5000,M$27,'1. Output sheet'!$AC$2:$AC$5000,$B$22)+SUMIFS('1. Output sheet'!$F$2:$F$5000,'1. Output sheet'!$D$2:$D$5000,$B73,'1. Output sheet'!$C$2:$C$5000,M$27,'1. Output sheet'!$AC$2:$AC$5000,$B$23)</f>
        <v>0</v>
      </c>
      <c r="N73" s="45">
        <f>SUMIFS('1. Output sheet'!$F$2:$F$5000,'1. Output sheet'!$D$2:$D$5000,$B73,'1. Output sheet'!$C$2:$C$5000,N$27,'1. Output sheet'!$AC$2:$AC$5000,$B$22)+SUMIFS('1. Output sheet'!$F$2:$F$5000,'1. Output sheet'!$D$2:$D$5000,$B73,'1. Output sheet'!$C$2:$C$5000,N$27,'1. Output sheet'!$AC$2:$AC$5000,$B$23)</f>
        <v>49386.5</v>
      </c>
      <c r="O73" s="45">
        <f>SUMIFS('1. Output sheet'!$F$2:$F$5000,'1. Output sheet'!$D$2:$D$5000,$B73,'1. Output sheet'!$C$2:$C$5000,O$27,'1. Output sheet'!$AC$2:$AC$5000,$B$22)+SUMIFS('1. Output sheet'!$F$2:$F$5000,'1. Output sheet'!$D$2:$D$5000,$B73,'1. Output sheet'!$C$2:$C$5000,O$27,'1. Output sheet'!$AC$2:$AC$5000,$B$23)</f>
        <v>0</v>
      </c>
      <c r="P73" s="14">
        <f t="shared" si="17"/>
        <v>55936.5</v>
      </c>
      <c r="Q73" s="14">
        <f>SUMIFS('1. Output sheet'!$F$2:$F$5000,'1. Output sheet'!$D$2:$D$5000,$B73)</f>
        <v>58567.18795586667</v>
      </c>
      <c r="R73" s="14"/>
      <c r="T73" s="21" t="s">
        <v>318</v>
      </c>
      <c r="U73" s="20"/>
      <c r="V73" s="45">
        <f t="shared" si="18"/>
        <v>0</v>
      </c>
      <c r="W73" s="45">
        <f t="shared" si="19"/>
        <v>0</v>
      </c>
      <c r="X73" s="45">
        <f t="shared" si="20"/>
        <v>0</v>
      </c>
      <c r="Y73" s="45">
        <f t="shared" si="21"/>
        <v>0</v>
      </c>
      <c r="Z73" s="45">
        <f t="shared" si="22"/>
        <v>0</v>
      </c>
      <c r="AA73" s="45">
        <f t="shared" si="23"/>
        <v>0</v>
      </c>
      <c r="AB73" s="45">
        <f t="shared" si="24"/>
        <v>0</v>
      </c>
      <c r="AC73" s="45">
        <f t="shared" si="25"/>
        <v>0</v>
      </c>
      <c r="AD73" s="45">
        <f t="shared" si="26"/>
        <v>878.21621549146573</v>
      </c>
      <c r="AE73" s="45">
        <f t="shared" si="27"/>
        <v>0</v>
      </c>
      <c r="AF73" s="45">
        <f t="shared" si="28"/>
        <v>6621.6832253998891</v>
      </c>
      <c r="AG73" s="45">
        <f t="shared" si="29"/>
        <v>0</v>
      </c>
      <c r="AH73" s="45">
        <f t="shared" si="30"/>
        <v>7499.899440891355</v>
      </c>
      <c r="AI73" s="45">
        <f t="shared" si="31"/>
        <v>7852.6189555081801</v>
      </c>
      <c r="AJ73" s="14"/>
    </row>
    <row r="74" spans="1:36" ht="14.4" x14ac:dyDescent="0.3">
      <c r="A74" s="34"/>
      <c r="B74" s="21" t="s">
        <v>72</v>
      </c>
      <c r="C74" s="20"/>
      <c r="D74" s="45">
        <f>SUMIFS('1. Output sheet'!$F$2:$F$5000,'1. Output sheet'!$D$2:$D$5000,$B74,'1. Output sheet'!$C$2:$C$5000,D$27,'1. Output sheet'!$AC$2:$AC$5000,$B$22)+SUMIFS('1. Output sheet'!$F$2:$F$5000,'1. Output sheet'!$D$2:$D$5000,$B74,'1. Output sheet'!$C$2:$C$5000,D$27,'1. Output sheet'!$AC$2:$AC$5000,$B$23)</f>
        <v>0</v>
      </c>
      <c r="E74" s="45">
        <f>SUMIFS('1. Output sheet'!$F$2:$F$5000,'1. Output sheet'!$D$2:$D$5000,$B74,'1. Output sheet'!$C$2:$C$5000,E$27,'1. Output sheet'!$AC$2:$AC$5000,$B$22)+SUMIFS('1. Output sheet'!$F$2:$F$5000,'1. Output sheet'!$D$2:$D$5000,$B74,'1. Output sheet'!$C$2:$C$5000,E$27,'1. Output sheet'!$AC$2:$AC$5000,$B$23)</f>
        <v>258765</v>
      </c>
      <c r="F74" s="45">
        <f>SUMIFS('1. Output sheet'!$F$2:$F$5000,'1. Output sheet'!$D$2:$D$5000,$B74,'1. Output sheet'!$C$2:$C$5000,F$27,'1. Output sheet'!$AC$2:$AC$5000,$B$22)+SUMIFS('1. Output sheet'!$F$2:$F$5000,'1. Output sheet'!$D$2:$D$5000,$B74,'1. Output sheet'!$C$2:$C$5000,F$27,'1. Output sheet'!$AC$2:$AC$5000,$B$23)</f>
        <v>30863</v>
      </c>
      <c r="G74" s="45">
        <f>SUMIFS('1. Output sheet'!$F$2:$F$5000,'1. Output sheet'!$D$2:$D$5000,$B74,'1. Output sheet'!$C$2:$C$5000,G$27,'1. Output sheet'!$AC$2:$AC$5000,$B$22)+SUMIFS('1. Output sheet'!$F$2:$F$5000,'1. Output sheet'!$D$2:$D$5000,$B74,'1. Output sheet'!$C$2:$C$5000,G$27,'1. Output sheet'!$AC$2:$AC$5000,$B$23)</f>
        <v>0</v>
      </c>
      <c r="H74" s="45">
        <f>SUMIFS('1. Output sheet'!$F$2:$F$5000,'1. Output sheet'!$D$2:$D$5000,$B74,'1. Output sheet'!$C$2:$C$5000,H$27,'1. Output sheet'!$AC$2:$AC$5000,$B$22)+SUMIFS('1. Output sheet'!$F$2:$F$5000,'1. Output sheet'!$D$2:$D$5000,$B74,'1. Output sheet'!$C$2:$C$5000,H$27,'1. Output sheet'!$AC$2:$AC$5000,$B$23)</f>
        <v>0</v>
      </c>
      <c r="I74" s="45">
        <f>SUMIFS('1. Output sheet'!$F$2:$F$5000,'1. Output sheet'!$D$2:$D$5000,$B74,'1. Output sheet'!$C$2:$C$5000,I$27,'1. Output sheet'!$AC$2:$AC$5000,$B$22)+SUMIFS('1. Output sheet'!$F$2:$F$5000,'1. Output sheet'!$D$2:$D$5000,$B74,'1. Output sheet'!$C$2:$C$5000,I$27,'1. Output sheet'!$AC$2:$AC$5000,$B$23)</f>
        <v>850</v>
      </c>
      <c r="J74" s="45">
        <f>SUMIFS('1. Output sheet'!$F$2:$F$5000,'1. Output sheet'!$D$2:$D$5000,$B74,'1. Output sheet'!$C$2:$C$5000,J$27,'1. Output sheet'!$AC$2:$AC$5000,$B$22)+SUMIFS('1. Output sheet'!$F$2:$F$5000,'1. Output sheet'!$D$2:$D$5000,$B74,'1. Output sheet'!$C$2:$C$5000,J$27,'1. Output sheet'!$AC$2:$AC$5000,$B$23)</f>
        <v>4308</v>
      </c>
      <c r="K74" s="45">
        <f>SUMIFS('1. Output sheet'!$F$2:$F$5000,'1. Output sheet'!$D$2:$D$5000,$B74,'1. Output sheet'!$C$2:$C$5000,K$27,'1. Output sheet'!$AC$2:$AC$5000,$B$22)+SUMIFS('1. Output sheet'!$F$2:$F$5000,'1. Output sheet'!$D$2:$D$5000,$B74,'1. Output sheet'!$C$2:$C$5000,K$27,'1. Output sheet'!$AC$2:$AC$5000,$B$23)</f>
        <v>0</v>
      </c>
      <c r="L74" s="45">
        <f>SUMIFS('1. Output sheet'!$F$2:$F$5000,'1. Output sheet'!$D$2:$D$5000,$B74,'1. Output sheet'!$C$2:$C$5000,L$27,'1. Output sheet'!$AC$2:$AC$5000,$B$22)+SUMIFS('1. Output sheet'!$F$2:$F$5000,'1. Output sheet'!$D$2:$D$5000,$B74,'1. Output sheet'!$C$2:$C$5000,L$27,'1. Output sheet'!$AC$2:$AC$5000,$B$23)</f>
        <v>0</v>
      </c>
      <c r="M74" s="45">
        <f>SUMIFS('1. Output sheet'!$F$2:$F$5000,'1. Output sheet'!$D$2:$D$5000,$B74,'1. Output sheet'!$C$2:$C$5000,M$27,'1. Output sheet'!$AC$2:$AC$5000,$B$22)+SUMIFS('1. Output sheet'!$F$2:$F$5000,'1. Output sheet'!$D$2:$D$5000,$B74,'1. Output sheet'!$C$2:$C$5000,M$27,'1. Output sheet'!$AC$2:$AC$5000,$B$23)</f>
        <v>0</v>
      </c>
      <c r="N74" s="45">
        <f>SUMIFS('1. Output sheet'!$F$2:$F$5000,'1. Output sheet'!$D$2:$D$5000,$B74,'1. Output sheet'!$C$2:$C$5000,N$27,'1. Output sheet'!$AC$2:$AC$5000,$B$22)+SUMIFS('1. Output sheet'!$F$2:$F$5000,'1. Output sheet'!$D$2:$D$5000,$B74,'1. Output sheet'!$C$2:$C$5000,N$27,'1. Output sheet'!$AC$2:$AC$5000,$B$23)</f>
        <v>0</v>
      </c>
      <c r="O74" s="45">
        <f>SUMIFS('1. Output sheet'!$F$2:$F$5000,'1. Output sheet'!$D$2:$D$5000,$B74,'1. Output sheet'!$C$2:$C$5000,O$27,'1. Output sheet'!$AC$2:$AC$5000,$B$22)+SUMIFS('1. Output sheet'!$F$2:$F$5000,'1. Output sheet'!$D$2:$D$5000,$B74,'1. Output sheet'!$C$2:$C$5000,O$27,'1. Output sheet'!$AC$2:$AC$5000,$B$23)</f>
        <v>8942.41</v>
      </c>
      <c r="P74" s="14">
        <f t="shared" si="17"/>
        <v>303728.40999999997</v>
      </c>
      <c r="Q74" s="14">
        <f>SUMIFS('1. Output sheet'!$F$2:$F$5000,'1. Output sheet'!$D$2:$D$5000,$B74)</f>
        <v>304409.79000000004</v>
      </c>
      <c r="R74" s="14"/>
      <c r="T74" s="21" t="s">
        <v>72</v>
      </c>
      <c r="U74" s="20"/>
      <c r="V74" s="45">
        <f t="shared" si="18"/>
        <v>0</v>
      </c>
      <c r="W74" s="45">
        <f t="shared" si="19"/>
        <v>34694.903664373916</v>
      </c>
      <c r="X74" s="45">
        <f t="shared" si="20"/>
        <v>4138.0743601088716</v>
      </c>
      <c r="Y74" s="45">
        <f t="shared" si="21"/>
        <v>0</v>
      </c>
      <c r="Z74" s="45">
        <f t="shared" si="22"/>
        <v>0</v>
      </c>
      <c r="AA74" s="45">
        <f t="shared" si="23"/>
        <v>113.96698979660243</v>
      </c>
      <c r="AB74" s="45">
        <f t="shared" si="24"/>
        <v>577.6115200514862</v>
      </c>
      <c r="AC74" s="45">
        <f t="shared" si="25"/>
        <v>0</v>
      </c>
      <c r="AD74" s="45">
        <f t="shared" si="26"/>
        <v>0</v>
      </c>
      <c r="AE74" s="45">
        <f t="shared" si="27"/>
        <v>0</v>
      </c>
      <c r="AF74" s="45">
        <f t="shared" si="28"/>
        <v>0</v>
      </c>
      <c r="AG74" s="45">
        <f t="shared" si="29"/>
        <v>1198.987704972983</v>
      </c>
      <c r="AH74" s="45">
        <f t="shared" si="30"/>
        <v>40723.544239303854</v>
      </c>
      <c r="AI74" s="45">
        <f t="shared" si="31"/>
        <v>40814.902859901049</v>
      </c>
      <c r="AJ74" s="14"/>
    </row>
    <row r="75" spans="1:36" ht="14.4" x14ac:dyDescent="0.3">
      <c r="A75" s="34"/>
      <c r="B75" s="21" t="s">
        <v>4361</v>
      </c>
      <c r="C75" s="20"/>
      <c r="D75" s="45">
        <f t="shared" ref="D75:O75" si="32">D51-SUM(D58:D74)</f>
        <v>0</v>
      </c>
      <c r="E75" s="45">
        <f t="shared" si="32"/>
        <v>0</v>
      </c>
      <c r="F75" s="45">
        <f t="shared" si="32"/>
        <v>0</v>
      </c>
      <c r="G75" s="45">
        <f t="shared" si="32"/>
        <v>0</v>
      </c>
      <c r="H75" s="45">
        <f t="shared" si="32"/>
        <v>0</v>
      </c>
      <c r="I75" s="45">
        <f t="shared" si="32"/>
        <v>0</v>
      </c>
      <c r="J75" s="45">
        <f t="shared" si="32"/>
        <v>4615.0000000000582</v>
      </c>
      <c r="K75" s="45">
        <f t="shared" si="32"/>
        <v>0</v>
      </c>
      <c r="L75" s="45">
        <f t="shared" si="32"/>
        <v>1260</v>
      </c>
      <c r="M75" s="45">
        <f t="shared" si="32"/>
        <v>0</v>
      </c>
      <c r="N75" s="45">
        <f t="shared" si="32"/>
        <v>0</v>
      </c>
      <c r="O75" s="45">
        <f t="shared" si="32"/>
        <v>0</v>
      </c>
      <c r="P75" s="14">
        <f t="shared" si="17"/>
        <v>5875.0000000000582</v>
      </c>
      <c r="Q75" s="14">
        <f>SUM(D75:O75)</f>
        <v>5875.0000000000582</v>
      </c>
      <c r="R75" s="14"/>
      <c r="T75" s="21" t="s">
        <v>4361</v>
      </c>
      <c r="U75" s="20"/>
      <c r="V75" s="45">
        <f t="shared" si="18"/>
        <v>0</v>
      </c>
      <c r="W75" s="45">
        <f t="shared" si="19"/>
        <v>0</v>
      </c>
      <c r="X75" s="45">
        <f t="shared" si="20"/>
        <v>0</v>
      </c>
      <c r="Y75" s="45">
        <f t="shared" si="21"/>
        <v>0</v>
      </c>
      <c r="Z75" s="45">
        <f t="shared" si="22"/>
        <v>0</v>
      </c>
      <c r="AA75" s="45">
        <f t="shared" si="23"/>
        <v>0</v>
      </c>
      <c r="AB75" s="45">
        <f t="shared" si="24"/>
        <v>618.77371518979623</v>
      </c>
      <c r="AC75" s="45">
        <f t="shared" si="25"/>
        <v>0</v>
      </c>
      <c r="AD75" s="45">
        <f t="shared" si="26"/>
        <v>168.93930252202242</v>
      </c>
      <c r="AE75" s="45">
        <f t="shared" si="27"/>
        <v>0</v>
      </c>
      <c r="AF75" s="45">
        <f t="shared" si="28"/>
        <v>0</v>
      </c>
      <c r="AG75" s="45">
        <f t="shared" si="29"/>
        <v>0</v>
      </c>
      <c r="AH75" s="45">
        <f t="shared" si="30"/>
        <v>787.71301771181868</v>
      </c>
      <c r="AI75" s="45">
        <f t="shared" si="31"/>
        <v>787.71301771181868</v>
      </c>
      <c r="AJ75" s="14"/>
    </row>
    <row r="76" spans="1:36" ht="14.4" x14ac:dyDescent="0.3">
      <c r="A76" s="34"/>
      <c r="B76" s="19" t="s">
        <v>4346</v>
      </c>
      <c r="C76" s="20"/>
      <c r="D76" s="45">
        <f t="shared" ref="D76:Q76" si="33">SUM(D58:D75)</f>
        <v>13692.11</v>
      </c>
      <c r="E76" s="45">
        <f t="shared" si="33"/>
        <v>294816.52</v>
      </c>
      <c r="F76" s="45">
        <f t="shared" si="33"/>
        <v>334623.61666666664</v>
      </c>
      <c r="G76" s="45">
        <f t="shared" si="33"/>
        <v>285206.19333333336</v>
      </c>
      <c r="H76" s="45">
        <f t="shared" si="33"/>
        <v>63114.559999999998</v>
      </c>
      <c r="I76" s="45">
        <f t="shared" si="33"/>
        <v>227313.27666666667</v>
      </c>
      <c r="J76" s="45">
        <f t="shared" si="33"/>
        <v>346214.02666666667</v>
      </c>
      <c r="K76" s="45">
        <f t="shared" si="33"/>
        <v>46723.22</v>
      </c>
      <c r="L76" s="45">
        <f t="shared" si="33"/>
        <v>43839.75</v>
      </c>
      <c r="M76" s="45">
        <f t="shared" si="33"/>
        <v>0</v>
      </c>
      <c r="N76" s="45">
        <f t="shared" si="33"/>
        <v>48949.81</v>
      </c>
      <c r="O76" s="45">
        <f t="shared" si="33"/>
        <v>21696.440000000002</v>
      </c>
      <c r="P76" s="14">
        <f t="shared" si="33"/>
        <v>1726189.5233333332</v>
      </c>
      <c r="Q76" s="14">
        <f t="shared" si="33"/>
        <v>1735447.5912891999</v>
      </c>
      <c r="R76" s="14"/>
      <c r="T76" s="19" t="s">
        <v>4346</v>
      </c>
      <c r="U76" s="20"/>
      <c r="V76" s="45">
        <f t="shared" si="18"/>
        <v>1835.8218360752448</v>
      </c>
      <c r="W76" s="45">
        <f t="shared" si="19"/>
        <v>39528.648619658634</v>
      </c>
      <c r="X76" s="45">
        <f t="shared" si="20"/>
        <v>44865.936831002589</v>
      </c>
      <c r="Y76" s="45">
        <f t="shared" si="21"/>
        <v>38240.107441820968</v>
      </c>
      <c r="Z76" s="45">
        <f t="shared" si="22"/>
        <v>8462.3251947494718</v>
      </c>
      <c r="AA76" s="45">
        <f t="shared" si="23"/>
        <v>30477.893979414428</v>
      </c>
      <c r="AB76" s="45">
        <f t="shared" si="24"/>
        <v>46419.965228894871</v>
      </c>
      <c r="AC76" s="45">
        <f t="shared" si="25"/>
        <v>6264.5938082404828</v>
      </c>
      <c r="AD76" s="45">
        <f t="shared" si="26"/>
        <v>5877.9815775712959</v>
      </c>
      <c r="AE76" s="45">
        <f t="shared" si="27"/>
        <v>0</v>
      </c>
      <c r="AF76" s="45">
        <f t="shared" si="28"/>
        <v>6563.1323491948551</v>
      </c>
      <c r="AG76" s="45">
        <f t="shared" si="29"/>
        <v>2909.0328895324669</v>
      </c>
      <c r="AH76" s="45">
        <f t="shared" si="30"/>
        <v>231445.43975615528</v>
      </c>
      <c r="AI76" s="45">
        <f t="shared" si="31"/>
        <v>232686.75050469942</v>
      </c>
      <c r="AJ76" s="14"/>
    </row>
    <row r="77" spans="1:36" x14ac:dyDescent="0.25">
      <c r="A77" s="34"/>
    </row>
    <row r="78" spans="1:36" x14ac:dyDescent="0.25">
      <c r="A78" s="34"/>
    </row>
    <row r="79" spans="1:36" x14ac:dyDescent="0.25">
      <c r="A79" s="36" t="s">
        <v>4366</v>
      </c>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row>
    <row r="80" spans="1:36" x14ac:dyDescent="0.25">
      <c r="A80" s="34" t="s">
        <v>12</v>
      </c>
      <c r="B80" s="8">
        <v>45778</v>
      </c>
      <c r="C80" s="8">
        <v>45809</v>
      </c>
    </row>
    <row r="81" spans="1:18" ht="14.4" x14ac:dyDescent="0.3">
      <c r="A81" s="34"/>
      <c r="B81" s="5" t="s">
        <v>4352</v>
      </c>
      <c r="C81" s="5"/>
      <c r="D81" s="5"/>
      <c r="E81" s="5"/>
      <c r="F81" s="5"/>
      <c r="G81" s="5"/>
      <c r="H81" s="5"/>
      <c r="I81" s="5"/>
      <c r="J81" s="5"/>
      <c r="K81" s="5"/>
      <c r="L81" s="5"/>
      <c r="M81" s="5"/>
      <c r="N81" s="5"/>
      <c r="O81" s="5"/>
      <c r="P81" s="5"/>
      <c r="Q81" s="5"/>
      <c r="R81" s="5"/>
    </row>
    <row r="82" spans="1:18" ht="43.2" outlineLevel="1" x14ac:dyDescent="0.3">
      <c r="A82" s="34"/>
      <c r="B82" s="6" t="s">
        <v>4351</v>
      </c>
      <c r="C82" s="6"/>
      <c r="D82" s="10" t="s">
        <v>705</v>
      </c>
      <c r="E82" s="10" t="s">
        <v>206</v>
      </c>
      <c r="F82" s="10" t="s">
        <v>198</v>
      </c>
      <c r="G82" s="11" t="s">
        <v>28</v>
      </c>
      <c r="H82" s="11" t="s">
        <v>795</v>
      </c>
      <c r="I82" s="11" t="s">
        <v>43</v>
      </c>
      <c r="J82" s="11" t="s">
        <v>104</v>
      </c>
      <c r="K82" s="11" t="s">
        <v>808</v>
      </c>
      <c r="L82" s="11" t="s">
        <v>755</v>
      </c>
      <c r="M82" s="11" t="s">
        <v>4353</v>
      </c>
      <c r="N82" s="11" t="s">
        <v>318</v>
      </c>
      <c r="O82" s="11" t="s">
        <v>71</v>
      </c>
      <c r="P82" s="29" t="s">
        <v>4354</v>
      </c>
      <c r="Q82" s="29" t="s">
        <v>4355</v>
      </c>
      <c r="R82" s="29" t="s">
        <v>4356</v>
      </c>
    </row>
    <row r="83" spans="1:18" ht="14.4" outlineLevel="1" x14ac:dyDescent="0.3">
      <c r="A83" s="34"/>
      <c r="B83" s="37" t="s">
        <v>4357</v>
      </c>
      <c r="C83" s="37" t="s">
        <v>4348</v>
      </c>
      <c r="D83" s="13">
        <f>SUM(D84:D85)</f>
        <v>1</v>
      </c>
      <c r="E83" s="13">
        <f t="shared" ref="E83:O83" si="34">SUM(E84:E85)</f>
        <v>29</v>
      </c>
      <c r="F83" s="13">
        <f t="shared" si="34"/>
        <v>12</v>
      </c>
      <c r="G83" s="13">
        <f t="shared" si="34"/>
        <v>14</v>
      </c>
      <c r="H83" s="13">
        <f t="shared" si="34"/>
        <v>0</v>
      </c>
      <c r="I83" s="13">
        <f t="shared" si="34"/>
        <v>11</v>
      </c>
      <c r="J83" s="13">
        <f t="shared" si="34"/>
        <v>41</v>
      </c>
      <c r="K83" s="13">
        <f t="shared" si="34"/>
        <v>25</v>
      </c>
      <c r="L83" s="13">
        <f t="shared" si="34"/>
        <v>6</v>
      </c>
      <c r="M83" s="13">
        <f t="shared" si="34"/>
        <v>0</v>
      </c>
      <c r="N83" s="13">
        <f t="shared" si="34"/>
        <v>15</v>
      </c>
      <c r="O83" s="13">
        <f t="shared" si="34"/>
        <v>0</v>
      </c>
      <c r="P83" s="14">
        <f>SUM(D83:O83)</f>
        <v>154</v>
      </c>
      <c r="Q83" s="13">
        <f>SUM(Q84:Q85)</f>
        <v>156</v>
      </c>
      <c r="R83" s="14">
        <f>Q83-P83</f>
        <v>2</v>
      </c>
    </row>
    <row r="84" spans="1:18" ht="14.4" x14ac:dyDescent="0.3">
      <c r="A84" s="34"/>
      <c r="B84" s="7" t="s">
        <v>41</v>
      </c>
      <c r="C84" s="12"/>
      <c r="D84" s="13">
        <f>COUNTIFS('1. Output sheet'!$AC$2:$AC$5000,$B84,'1. Output sheet'!$C$2:$C$5000,D$20,'1. Output sheet'!$O$2:$O$5000,"&gt;="&amp;$B$80,'1. Output sheet'!$O$2:$O$5000,"&lt;"&amp;$C$80)</f>
        <v>1</v>
      </c>
      <c r="E84" s="13">
        <f>COUNTIFS('1. Output sheet'!$AC$2:$AC$5000,$B84,'1. Output sheet'!$C$2:$C$5000,E$20,'1. Output sheet'!$O$2:$O$5000,"&gt;="&amp;$B$80,'1. Output sheet'!$O$2:$O$5000,"&lt;"&amp;$C$80)</f>
        <v>27</v>
      </c>
      <c r="F84" s="13">
        <f>COUNTIFS('1. Output sheet'!$AC$2:$AC$5000,$B84,'1. Output sheet'!$C$2:$C$5000,F$20,'1. Output sheet'!$O$2:$O$5000,"&gt;="&amp;$B$80,'1. Output sheet'!$O$2:$O$5000,"&lt;"&amp;$C$80)</f>
        <v>8</v>
      </c>
      <c r="G84" s="13">
        <f>COUNTIFS('1. Output sheet'!$AC$2:$AC$5000,$B84,'1. Output sheet'!$C$2:$C$5000,G$20,'1. Output sheet'!$O$2:$O$5000,"&gt;="&amp;$B$80,'1. Output sheet'!$O$2:$O$5000,"&lt;"&amp;$C$80)</f>
        <v>8</v>
      </c>
      <c r="H84" s="13">
        <f>COUNTIFS('1. Output sheet'!$AC$2:$AC$5000,$B84,'1. Output sheet'!$C$2:$C$5000,H$20,'1. Output sheet'!$O$2:$O$5000,"&gt;="&amp;$B$80,'1. Output sheet'!$O$2:$O$5000,"&lt;"&amp;$C$80)</f>
        <v>0</v>
      </c>
      <c r="I84" s="13">
        <f>COUNTIFS('1. Output sheet'!$AC$2:$AC$5000,$B84,'1. Output sheet'!$C$2:$C$5000,I$20,'1. Output sheet'!$O$2:$O$5000,"&gt;="&amp;$B$80,'1. Output sheet'!$O$2:$O$5000,"&lt;"&amp;$C$80)</f>
        <v>9</v>
      </c>
      <c r="J84" s="13">
        <f>COUNTIFS('1. Output sheet'!$AC$2:$AC$5000,$B84,'1. Output sheet'!$C$2:$C$5000,J$20,'1. Output sheet'!$O$2:$O$5000,"&gt;="&amp;$B$80,'1. Output sheet'!$O$2:$O$5000,"&lt;"&amp;$C$80)</f>
        <v>38</v>
      </c>
      <c r="K84" s="13">
        <f>COUNTIFS('1. Output sheet'!$AC$2:$AC$5000,$B84,'1. Output sheet'!$C$2:$C$5000,K$20,'1. Output sheet'!$O$2:$O$5000,"&gt;="&amp;$B$80,'1. Output sheet'!$O$2:$O$5000,"&lt;"&amp;$C$80)</f>
        <v>23</v>
      </c>
      <c r="L84" s="13">
        <f>COUNTIFS('1. Output sheet'!$AC$2:$AC$5000,$B84,'1. Output sheet'!$C$2:$C$5000,L$20,'1. Output sheet'!$O$2:$O$5000,"&gt;="&amp;$B$80,'1. Output sheet'!$O$2:$O$5000,"&lt;"&amp;$C$80)</f>
        <v>4</v>
      </c>
      <c r="M84" s="13">
        <f>COUNTIFS('1. Output sheet'!$AC$2:$AC$5000,$B84,'1. Output sheet'!$C$2:$C$5000,M$20,'1. Output sheet'!$O$2:$O$5000,"&gt;="&amp;$B$80,'1. Output sheet'!$O$2:$O$5000,"&lt;"&amp;$C$80)</f>
        <v>0</v>
      </c>
      <c r="N84" s="13">
        <f>COUNTIFS('1. Output sheet'!$AC$2:$AC$5000,$B84,'1. Output sheet'!$C$2:$C$5000,N$20,'1. Output sheet'!$O$2:$O$5000,"&gt;="&amp;$B$80,'1. Output sheet'!$O$2:$O$5000,"&lt;"&amp;$C$80)</f>
        <v>11</v>
      </c>
      <c r="O84" s="13">
        <f>COUNTIFS('1. Output sheet'!$AC$2:$AC$5000,$B84,'1. Output sheet'!$C$2:$C$5000,O$20,'1. Output sheet'!$O$2:$O$5000,"&gt;="&amp;$B$80,'1. Output sheet'!$O$2:$O$5000,"&lt;"&amp;$C$80)</f>
        <v>0</v>
      </c>
      <c r="P84" s="14">
        <f t="shared" ref="P84:P85" si="35">SUM(D84:O84)</f>
        <v>129</v>
      </c>
      <c r="Q84" s="13">
        <f>COUNTIFS('1. Output sheet'!$AC$2:$AC$5000,$B84,'1. Output sheet'!$O$2:$O$5000,"&gt;="&amp;$B$80,'1. Output sheet'!$O$2:$O$5000,"&lt;"&amp;$C$80)</f>
        <v>131</v>
      </c>
      <c r="R84" s="14">
        <f>Q84-P84</f>
        <v>2</v>
      </c>
    </row>
    <row r="85" spans="1:18" ht="14.4" x14ac:dyDescent="0.3">
      <c r="A85" s="34"/>
      <c r="B85" s="7" t="s">
        <v>64</v>
      </c>
      <c r="C85" s="12"/>
      <c r="D85" s="13">
        <f>COUNTIFS('1. Output sheet'!$AC$2:$AC$5000,$B85,'1. Output sheet'!$C$2:$C$5000,D$20,'1. Output sheet'!$O$2:$O$5000,"&gt;="&amp;$B$80,'1. Output sheet'!$O$2:$O$5000,"&lt;"&amp;$C$80)</f>
        <v>0</v>
      </c>
      <c r="E85" s="13">
        <f>COUNTIFS('1. Output sheet'!$AC$2:$AC$5000,$B85,'1. Output sheet'!$C$2:$C$5000,E$20,'1. Output sheet'!$O$2:$O$5000,"&gt;="&amp;$B$80,'1. Output sheet'!$O$2:$O$5000,"&lt;"&amp;$C$80)</f>
        <v>2</v>
      </c>
      <c r="F85" s="13">
        <f>COUNTIFS('1. Output sheet'!$AC$2:$AC$5000,$B85,'1. Output sheet'!$C$2:$C$5000,F$20,'1. Output sheet'!$O$2:$O$5000,"&gt;="&amp;$B$80,'1. Output sheet'!$O$2:$O$5000,"&lt;"&amp;$C$80)</f>
        <v>4</v>
      </c>
      <c r="G85" s="13">
        <f>COUNTIFS('1. Output sheet'!$AC$2:$AC$5000,$B85,'1. Output sheet'!$C$2:$C$5000,G$20,'1. Output sheet'!$O$2:$O$5000,"&gt;="&amp;$B$80,'1. Output sheet'!$O$2:$O$5000,"&lt;"&amp;$C$80)</f>
        <v>6</v>
      </c>
      <c r="H85" s="13">
        <f>COUNTIFS('1. Output sheet'!$AC$2:$AC$5000,$B85,'1. Output sheet'!$C$2:$C$5000,H$20,'1. Output sheet'!$O$2:$O$5000,"&gt;="&amp;$B$80,'1. Output sheet'!$O$2:$O$5000,"&lt;"&amp;$C$80)</f>
        <v>0</v>
      </c>
      <c r="I85" s="13">
        <f>COUNTIFS('1. Output sheet'!$AC$2:$AC$5000,$B85,'1. Output sheet'!$C$2:$C$5000,I$20,'1. Output sheet'!$O$2:$O$5000,"&gt;="&amp;$B$80,'1. Output sheet'!$O$2:$O$5000,"&lt;"&amp;$C$80)</f>
        <v>2</v>
      </c>
      <c r="J85" s="13">
        <f>COUNTIFS('1. Output sheet'!$AC$2:$AC$5000,$B85,'1. Output sheet'!$C$2:$C$5000,J$20,'1. Output sheet'!$O$2:$O$5000,"&gt;="&amp;$B$80,'1. Output sheet'!$O$2:$O$5000,"&lt;"&amp;$C$80)</f>
        <v>3</v>
      </c>
      <c r="K85" s="13">
        <f>COUNTIFS('1. Output sheet'!$AC$2:$AC$5000,$B85,'1. Output sheet'!$C$2:$C$5000,K$20,'1. Output sheet'!$O$2:$O$5000,"&gt;="&amp;$B$80,'1. Output sheet'!$O$2:$O$5000,"&lt;"&amp;$C$80)</f>
        <v>2</v>
      </c>
      <c r="L85" s="13">
        <f>COUNTIFS('1. Output sheet'!$AC$2:$AC$5000,$B85,'1. Output sheet'!$C$2:$C$5000,L$20,'1. Output sheet'!$O$2:$O$5000,"&gt;="&amp;$B$80,'1. Output sheet'!$O$2:$O$5000,"&lt;"&amp;$C$80)</f>
        <v>2</v>
      </c>
      <c r="M85" s="13">
        <f>COUNTIFS('1. Output sheet'!$AC$2:$AC$5000,$B85,'1. Output sheet'!$C$2:$C$5000,M$20,'1. Output sheet'!$O$2:$O$5000,"&gt;="&amp;$B$80,'1. Output sheet'!$O$2:$O$5000,"&lt;"&amp;$C$80)</f>
        <v>0</v>
      </c>
      <c r="N85" s="13">
        <f>COUNTIFS('1. Output sheet'!$AC$2:$AC$5000,$B85,'1. Output sheet'!$C$2:$C$5000,N$20,'1. Output sheet'!$O$2:$O$5000,"&gt;="&amp;$B$80,'1. Output sheet'!$O$2:$O$5000,"&lt;"&amp;$C$80)</f>
        <v>4</v>
      </c>
      <c r="O85" s="13">
        <f>COUNTIFS('1. Output sheet'!$AC$2:$AC$5000,$B85,'1. Output sheet'!$C$2:$C$5000,O$20,'1. Output sheet'!$O$2:$O$5000,"&gt;="&amp;$B$80,'1. Output sheet'!$O$2:$O$5000,"&lt;"&amp;$C$80)</f>
        <v>0</v>
      </c>
      <c r="P85" s="14">
        <f t="shared" si="35"/>
        <v>25</v>
      </c>
      <c r="Q85" s="13">
        <f>COUNTIFS('1. Output sheet'!$AC$2:$AC$5000,$B85,'1. Output sheet'!$O$2:$O$5000,"&gt;="&amp;$B$80,'1. Output sheet'!$O$2:$O$5000,"&lt;"&amp;$C$80)</f>
        <v>25</v>
      </c>
      <c r="R85" s="14">
        <f>Q85-P85</f>
        <v>0</v>
      </c>
    </row>
    <row r="86" spans="1:18" x14ac:dyDescent="0.25">
      <c r="A86" s="34"/>
    </row>
    <row r="87" spans="1:18" x14ac:dyDescent="0.25">
      <c r="A87" s="34"/>
    </row>
    <row r="88" spans="1:18" ht="14.4" x14ac:dyDescent="0.3">
      <c r="A88" s="34"/>
      <c r="B88" s="5" t="s">
        <v>4352</v>
      </c>
      <c r="C88" s="5"/>
      <c r="D88" s="5"/>
      <c r="E88" s="5"/>
      <c r="F88" s="5"/>
      <c r="G88" s="5"/>
      <c r="H88" s="5"/>
      <c r="I88" s="5"/>
      <c r="J88" s="5"/>
      <c r="K88" s="5"/>
      <c r="L88" s="5"/>
      <c r="M88" s="5"/>
      <c r="N88" s="5"/>
      <c r="O88" s="5"/>
      <c r="P88" s="5"/>
      <c r="Q88" s="5"/>
      <c r="R88" s="5"/>
    </row>
    <row r="89" spans="1:18" ht="43.2" x14ac:dyDescent="0.3">
      <c r="A89" s="34"/>
      <c r="B89" s="19" t="s">
        <v>4358</v>
      </c>
      <c r="C89" s="20"/>
      <c r="D89" s="10" t="s">
        <v>705</v>
      </c>
      <c r="E89" s="10" t="s">
        <v>206</v>
      </c>
      <c r="F89" s="10" t="s">
        <v>198</v>
      </c>
      <c r="G89" s="11" t="s">
        <v>28</v>
      </c>
      <c r="H89" s="11" t="s">
        <v>795</v>
      </c>
      <c r="I89" s="11" t="s">
        <v>43</v>
      </c>
      <c r="J89" s="11" t="s">
        <v>104</v>
      </c>
      <c r="K89" s="11" t="s">
        <v>808</v>
      </c>
      <c r="L89" s="11" t="s">
        <v>755</v>
      </c>
      <c r="M89" s="11" t="s">
        <v>4353</v>
      </c>
      <c r="N89" s="11" t="s">
        <v>318</v>
      </c>
      <c r="O89" s="11" t="s">
        <v>71</v>
      </c>
      <c r="P89" s="29" t="s">
        <v>4359</v>
      </c>
      <c r="Q89" s="29" t="s">
        <v>4355</v>
      </c>
      <c r="R89" s="29" t="s">
        <v>4356</v>
      </c>
    </row>
    <row r="90" spans="1:18" ht="14.4" x14ac:dyDescent="0.3">
      <c r="A90" s="34"/>
      <c r="B90" s="21" t="s">
        <v>232</v>
      </c>
      <c r="C90" s="20"/>
      <c r="D90" s="13">
        <f>COUNTIFS('1. Output sheet'!$D$2:$D$5000,$B90,'1. Output sheet'!$C$2:$C$5000,D$27,'1. Output sheet'!$AC$2:$AC$5000,$B$22,'1. Output sheet'!$O$2:$O$5000,"&gt;="&amp;$B$80,'1. Output sheet'!$O$2:$O$5000,"&lt;"&amp;$C$80)+COUNTIFS('1. Output sheet'!$D$2:$D$5000,$B90,'1. Output sheet'!$C$2:$C$5000,D$27,'1. Output sheet'!$AC$2:$AC$5000,$B$23,'1. Output sheet'!$O$2:$O$5000,"&gt;="&amp;$B$80,'1. Output sheet'!$O$2:$O$5000,"&lt;"&amp;$C$80)</f>
        <v>0</v>
      </c>
      <c r="E90" s="13">
        <f>COUNTIFS('1. Output sheet'!$D$2:$D$5000,$B90,'1. Output sheet'!$C$2:$C$5000,E$27,'1. Output sheet'!$AC$2:$AC$5000,$B$22,'1. Output sheet'!$O$2:$O$5000,"&gt;="&amp;$B$80,'1. Output sheet'!$O$2:$O$5000,"&lt;"&amp;$C$80)+COUNTIFS('1. Output sheet'!$D$2:$D$5000,$B90,'1. Output sheet'!$C$2:$C$5000,E$27,'1. Output sheet'!$AC$2:$AC$5000,$B$23,'1. Output sheet'!$O$2:$O$5000,"&gt;="&amp;$B$80,'1. Output sheet'!$O$2:$O$5000,"&lt;"&amp;$C$80)</f>
        <v>0</v>
      </c>
      <c r="F90" s="13">
        <f>COUNTIFS('1. Output sheet'!$D$2:$D$5000,$B90,'1. Output sheet'!$C$2:$C$5000,F$27,'1. Output sheet'!$AC$2:$AC$5000,$B$22,'1. Output sheet'!$O$2:$O$5000,"&gt;="&amp;$B$80,'1. Output sheet'!$O$2:$O$5000,"&lt;"&amp;$C$80)+COUNTIFS('1. Output sheet'!$D$2:$D$5000,$B90,'1. Output sheet'!$C$2:$C$5000,F$27,'1. Output sheet'!$AC$2:$AC$5000,$B$23,'1. Output sheet'!$O$2:$O$5000,"&gt;="&amp;$B$80,'1. Output sheet'!$O$2:$O$5000,"&lt;"&amp;$C$80)</f>
        <v>3</v>
      </c>
      <c r="G90" s="13">
        <f>COUNTIFS('1. Output sheet'!$D$2:$D$5000,$B90,'1. Output sheet'!$C$2:$C$5000,G$27,'1. Output sheet'!$AC$2:$AC$5000,$B$22,'1. Output sheet'!$O$2:$O$5000,"&gt;="&amp;$B$80,'1. Output sheet'!$O$2:$O$5000,"&lt;"&amp;$C$80)+COUNTIFS('1. Output sheet'!$D$2:$D$5000,$B90,'1. Output sheet'!$C$2:$C$5000,G$27,'1. Output sheet'!$AC$2:$AC$5000,$B$23,'1. Output sheet'!$O$2:$O$5000,"&gt;="&amp;$B$80,'1. Output sheet'!$O$2:$O$5000,"&lt;"&amp;$C$80)</f>
        <v>0</v>
      </c>
      <c r="H90" s="13">
        <f>COUNTIFS('1. Output sheet'!$D$2:$D$5000,$B90,'1. Output sheet'!$C$2:$C$5000,H$27,'1. Output sheet'!$AC$2:$AC$5000,$B$22,'1. Output sheet'!$O$2:$O$5000,"&gt;="&amp;$B$80,'1. Output sheet'!$O$2:$O$5000,"&lt;"&amp;$C$80)+COUNTIFS('1. Output sheet'!$D$2:$D$5000,$B90,'1. Output sheet'!$C$2:$C$5000,H$27,'1. Output sheet'!$AC$2:$AC$5000,$B$23,'1. Output sheet'!$O$2:$O$5000,"&gt;="&amp;$B$80,'1. Output sheet'!$O$2:$O$5000,"&lt;"&amp;$C$80)</f>
        <v>0</v>
      </c>
      <c r="I90" s="13">
        <f>COUNTIFS('1. Output sheet'!$D$2:$D$5000,$B90,'1. Output sheet'!$C$2:$C$5000,I$27,'1. Output sheet'!$AC$2:$AC$5000,$B$22,'1. Output sheet'!$O$2:$O$5000,"&gt;="&amp;$B$80,'1. Output sheet'!$O$2:$O$5000,"&lt;"&amp;$C$80)+COUNTIFS('1. Output sheet'!$D$2:$D$5000,$B90,'1. Output sheet'!$C$2:$C$5000,I$27,'1. Output sheet'!$AC$2:$AC$5000,$B$23,'1. Output sheet'!$O$2:$O$5000,"&gt;="&amp;$B$80,'1. Output sheet'!$O$2:$O$5000,"&lt;"&amp;$C$80)</f>
        <v>2</v>
      </c>
      <c r="J90" s="13">
        <f>COUNTIFS('1. Output sheet'!$D$2:$D$5000,$B90,'1. Output sheet'!$C$2:$C$5000,J$27,'1. Output sheet'!$AC$2:$AC$5000,$B$22,'1. Output sheet'!$O$2:$O$5000,"&gt;="&amp;$B$80,'1. Output sheet'!$O$2:$O$5000,"&lt;"&amp;$C$80)+COUNTIFS('1. Output sheet'!$D$2:$D$5000,$B90,'1. Output sheet'!$C$2:$C$5000,J$27,'1. Output sheet'!$AC$2:$AC$5000,$B$23,'1. Output sheet'!$O$2:$O$5000,"&gt;="&amp;$B$80,'1. Output sheet'!$O$2:$O$5000,"&lt;"&amp;$C$80)</f>
        <v>0</v>
      </c>
      <c r="K90" s="13">
        <f>COUNTIFS('1. Output sheet'!$D$2:$D$5000,$B90,'1. Output sheet'!$C$2:$C$5000,K$27,'1. Output sheet'!$AC$2:$AC$5000,$B$22,'1. Output sheet'!$O$2:$O$5000,"&gt;="&amp;$B$80,'1. Output sheet'!$O$2:$O$5000,"&lt;"&amp;$C$80)+COUNTIFS('1. Output sheet'!$D$2:$D$5000,$B90,'1. Output sheet'!$C$2:$C$5000,K$27,'1. Output sheet'!$AC$2:$AC$5000,$B$23,'1. Output sheet'!$O$2:$O$5000,"&gt;="&amp;$B$80,'1. Output sheet'!$O$2:$O$5000,"&lt;"&amp;$C$80)</f>
        <v>1</v>
      </c>
      <c r="L90" s="13">
        <f>COUNTIFS('1. Output sheet'!$D$2:$D$5000,$B90,'1. Output sheet'!$C$2:$C$5000,L$27,'1. Output sheet'!$AC$2:$AC$5000,$B$22,'1. Output sheet'!$O$2:$O$5000,"&gt;="&amp;$B$80,'1. Output sheet'!$O$2:$O$5000,"&lt;"&amp;$C$80)+COUNTIFS('1. Output sheet'!$D$2:$D$5000,$B90,'1. Output sheet'!$C$2:$C$5000,L$27,'1. Output sheet'!$AC$2:$AC$5000,$B$23,'1. Output sheet'!$O$2:$O$5000,"&gt;="&amp;$B$80,'1. Output sheet'!$O$2:$O$5000,"&lt;"&amp;$C$80)</f>
        <v>0</v>
      </c>
      <c r="M90" s="13">
        <f>COUNTIFS('1. Output sheet'!$D$2:$D$5000,$B90,'1. Output sheet'!$C$2:$C$5000,M$27,'1. Output sheet'!$AC$2:$AC$5000,$B$22,'1. Output sheet'!$O$2:$O$5000,"&gt;="&amp;$B$80,'1. Output sheet'!$O$2:$O$5000,"&lt;"&amp;$C$80)+COUNTIFS('1. Output sheet'!$D$2:$D$5000,$B90,'1. Output sheet'!$C$2:$C$5000,M$27,'1. Output sheet'!$AC$2:$AC$5000,$B$23,'1. Output sheet'!$O$2:$O$5000,"&gt;="&amp;$B$80,'1. Output sheet'!$O$2:$O$5000,"&lt;"&amp;$C$80)</f>
        <v>0</v>
      </c>
      <c r="N90" s="13">
        <f>COUNTIFS('1. Output sheet'!$D$2:$D$5000,$B90,'1. Output sheet'!$C$2:$C$5000,N$27,'1. Output sheet'!$AC$2:$AC$5000,$B$22,'1. Output sheet'!$O$2:$O$5000,"&gt;="&amp;$B$80,'1. Output sheet'!$O$2:$O$5000,"&lt;"&amp;$C$80)+COUNTIFS('1. Output sheet'!$D$2:$D$5000,$B90,'1. Output sheet'!$C$2:$C$5000,N$27,'1. Output sheet'!$AC$2:$AC$5000,$B$23,'1. Output sheet'!$O$2:$O$5000,"&gt;="&amp;$B$80,'1. Output sheet'!$O$2:$O$5000,"&lt;"&amp;$C$80)</f>
        <v>0</v>
      </c>
      <c r="O90" s="13">
        <f>COUNTIFS('1. Output sheet'!$D$2:$D$5000,$B90,'1. Output sheet'!$C$2:$C$5000,O$27,'1. Output sheet'!$AC$2:$AC$5000,$B$22,'1. Output sheet'!$O$2:$O$5000,"&gt;="&amp;$B$80,'1. Output sheet'!$O$2:$O$5000,"&lt;"&amp;$C$80)+COUNTIFS('1. Output sheet'!$D$2:$D$5000,$B90,'1. Output sheet'!$C$2:$C$5000,O$27,'1. Output sheet'!$AC$2:$AC$5000,$B$23,'1. Output sheet'!$O$2:$O$5000,"&gt;="&amp;$B$80,'1. Output sheet'!$O$2:$O$5000,"&lt;"&amp;$C$80)</f>
        <v>0</v>
      </c>
      <c r="P90" s="14">
        <f>SUM(D90:O90)</f>
        <v>6</v>
      </c>
      <c r="Q90" s="14">
        <f>COUNTIFS('1. Output sheet'!$D$2:$D$5000,$B90,'1. Output sheet'!$AC$2:$AC$5000,$B$22,'1. Output sheet'!$O$2:$O$5000,"&gt;="&amp;$B$80,'1. Output sheet'!$O$2:$O$5000,"&lt;"&amp;$C$80)+COUNTIFS('1. Output sheet'!$D$2:$D$5000,$B90,'1. Output sheet'!$AC$2:$AC$5000,$B$23,'1. Output sheet'!$O$2:$O$5000,"&gt;="&amp;$B$80,'1. Output sheet'!$O$2:$O$5000,"&lt;"&amp;$C$80)</f>
        <v>6</v>
      </c>
      <c r="R90" s="14">
        <f>Q90-P90</f>
        <v>0</v>
      </c>
    </row>
    <row r="91" spans="1:18" ht="14.4" x14ac:dyDescent="0.3">
      <c r="A91" s="34"/>
      <c r="B91" s="21" t="s">
        <v>221</v>
      </c>
      <c r="C91" s="20"/>
      <c r="D91" s="13">
        <f>COUNTIFS('1. Output sheet'!$D$2:$D$5000,$B91,'1. Output sheet'!$C$2:$C$5000,D$27,'1. Output sheet'!$AC$2:$AC$5000,$B$22,'1. Output sheet'!$O$2:$O$5000,"&gt;="&amp;$B$80,'1. Output sheet'!$O$2:$O$5000,"&lt;"&amp;$C$80)+COUNTIFS('1. Output sheet'!$D$2:$D$5000,$B91,'1. Output sheet'!$C$2:$C$5000,D$27,'1. Output sheet'!$AC$2:$AC$5000,$B$23,'1. Output sheet'!$O$2:$O$5000,"&gt;="&amp;$B$80,'1. Output sheet'!$O$2:$O$5000,"&lt;"&amp;$C$80)</f>
        <v>0</v>
      </c>
      <c r="E91" s="13">
        <f>COUNTIFS('1. Output sheet'!$D$2:$D$5000,$B91,'1. Output sheet'!$C$2:$C$5000,E$27,'1. Output sheet'!$AC$2:$AC$5000,$B$22,'1. Output sheet'!$O$2:$O$5000,"&gt;="&amp;$B$80,'1. Output sheet'!$O$2:$O$5000,"&lt;"&amp;$C$80)+COUNTIFS('1. Output sheet'!$D$2:$D$5000,$B91,'1. Output sheet'!$C$2:$C$5000,E$27,'1. Output sheet'!$AC$2:$AC$5000,$B$23,'1. Output sheet'!$O$2:$O$5000,"&gt;="&amp;$B$80,'1. Output sheet'!$O$2:$O$5000,"&lt;"&amp;$C$80)</f>
        <v>0</v>
      </c>
      <c r="F91" s="13">
        <f>COUNTIFS('1. Output sheet'!$D$2:$D$5000,$B91,'1. Output sheet'!$C$2:$C$5000,F$27,'1. Output sheet'!$AC$2:$AC$5000,$B$22,'1. Output sheet'!$O$2:$O$5000,"&gt;="&amp;$B$80,'1. Output sheet'!$O$2:$O$5000,"&lt;"&amp;$C$80)+COUNTIFS('1. Output sheet'!$D$2:$D$5000,$B91,'1. Output sheet'!$C$2:$C$5000,F$27,'1. Output sheet'!$AC$2:$AC$5000,$B$23,'1. Output sheet'!$O$2:$O$5000,"&gt;="&amp;$B$80,'1. Output sheet'!$O$2:$O$5000,"&lt;"&amp;$C$80)</f>
        <v>0</v>
      </c>
      <c r="G91" s="13">
        <f>COUNTIFS('1. Output sheet'!$D$2:$D$5000,$B91,'1. Output sheet'!$C$2:$C$5000,G$27,'1. Output sheet'!$AC$2:$AC$5000,$B$22,'1. Output sheet'!$O$2:$O$5000,"&gt;="&amp;$B$80,'1. Output sheet'!$O$2:$O$5000,"&lt;"&amp;$C$80)+COUNTIFS('1. Output sheet'!$D$2:$D$5000,$B91,'1. Output sheet'!$C$2:$C$5000,G$27,'1. Output sheet'!$AC$2:$AC$5000,$B$23,'1. Output sheet'!$O$2:$O$5000,"&gt;="&amp;$B$80,'1. Output sheet'!$O$2:$O$5000,"&lt;"&amp;$C$80)</f>
        <v>0</v>
      </c>
      <c r="H91" s="13">
        <f>COUNTIFS('1. Output sheet'!$D$2:$D$5000,$B91,'1. Output sheet'!$C$2:$C$5000,H$27,'1. Output sheet'!$AC$2:$AC$5000,$B$22,'1. Output sheet'!$O$2:$O$5000,"&gt;="&amp;$B$80,'1. Output sheet'!$O$2:$O$5000,"&lt;"&amp;$C$80)+COUNTIFS('1. Output sheet'!$D$2:$D$5000,$B91,'1. Output sheet'!$C$2:$C$5000,H$27,'1. Output sheet'!$AC$2:$AC$5000,$B$23,'1. Output sheet'!$O$2:$O$5000,"&gt;="&amp;$B$80,'1. Output sheet'!$O$2:$O$5000,"&lt;"&amp;$C$80)</f>
        <v>0</v>
      </c>
      <c r="I91" s="13">
        <f>COUNTIFS('1. Output sheet'!$D$2:$D$5000,$B91,'1. Output sheet'!$C$2:$C$5000,I$27,'1. Output sheet'!$AC$2:$AC$5000,$B$22,'1. Output sheet'!$O$2:$O$5000,"&gt;="&amp;$B$80,'1. Output sheet'!$O$2:$O$5000,"&lt;"&amp;$C$80)+COUNTIFS('1. Output sheet'!$D$2:$D$5000,$B91,'1. Output sheet'!$C$2:$C$5000,I$27,'1. Output sheet'!$AC$2:$AC$5000,$B$23,'1. Output sheet'!$O$2:$O$5000,"&gt;="&amp;$B$80,'1. Output sheet'!$O$2:$O$5000,"&lt;"&amp;$C$80)</f>
        <v>1</v>
      </c>
      <c r="J91" s="13">
        <f>COUNTIFS('1. Output sheet'!$D$2:$D$5000,$B91,'1. Output sheet'!$C$2:$C$5000,J$27,'1. Output sheet'!$AC$2:$AC$5000,$B$22,'1. Output sheet'!$O$2:$O$5000,"&gt;="&amp;$B$80,'1. Output sheet'!$O$2:$O$5000,"&lt;"&amp;$C$80)+COUNTIFS('1. Output sheet'!$D$2:$D$5000,$B91,'1. Output sheet'!$C$2:$C$5000,J$27,'1. Output sheet'!$AC$2:$AC$5000,$B$23,'1. Output sheet'!$O$2:$O$5000,"&gt;="&amp;$B$80,'1. Output sheet'!$O$2:$O$5000,"&lt;"&amp;$C$80)</f>
        <v>2</v>
      </c>
      <c r="K91" s="13">
        <f>COUNTIFS('1. Output sheet'!$D$2:$D$5000,$B91,'1. Output sheet'!$C$2:$C$5000,K$27,'1. Output sheet'!$AC$2:$AC$5000,$B$22,'1. Output sheet'!$O$2:$O$5000,"&gt;="&amp;$B$80,'1. Output sheet'!$O$2:$O$5000,"&lt;"&amp;$C$80)+COUNTIFS('1. Output sheet'!$D$2:$D$5000,$B91,'1. Output sheet'!$C$2:$C$5000,K$27,'1. Output sheet'!$AC$2:$AC$5000,$B$23,'1. Output sheet'!$O$2:$O$5000,"&gt;="&amp;$B$80,'1. Output sheet'!$O$2:$O$5000,"&lt;"&amp;$C$80)</f>
        <v>0</v>
      </c>
      <c r="L91" s="13">
        <f>COUNTIFS('1. Output sheet'!$D$2:$D$5000,$B91,'1. Output sheet'!$C$2:$C$5000,L$27,'1. Output sheet'!$AC$2:$AC$5000,$B$22,'1. Output sheet'!$O$2:$O$5000,"&gt;="&amp;$B$80,'1. Output sheet'!$O$2:$O$5000,"&lt;"&amp;$C$80)+COUNTIFS('1. Output sheet'!$D$2:$D$5000,$B91,'1. Output sheet'!$C$2:$C$5000,L$27,'1. Output sheet'!$AC$2:$AC$5000,$B$23,'1. Output sheet'!$O$2:$O$5000,"&gt;="&amp;$B$80,'1. Output sheet'!$O$2:$O$5000,"&lt;"&amp;$C$80)</f>
        <v>0</v>
      </c>
      <c r="M91" s="13">
        <f>COUNTIFS('1. Output sheet'!$D$2:$D$5000,$B91,'1. Output sheet'!$C$2:$C$5000,M$27,'1. Output sheet'!$AC$2:$AC$5000,$B$22,'1. Output sheet'!$O$2:$O$5000,"&gt;="&amp;$B$80,'1. Output sheet'!$O$2:$O$5000,"&lt;"&amp;$C$80)+COUNTIFS('1. Output sheet'!$D$2:$D$5000,$B91,'1. Output sheet'!$C$2:$C$5000,M$27,'1. Output sheet'!$AC$2:$AC$5000,$B$23,'1. Output sheet'!$O$2:$O$5000,"&gt;="&amp;$B$80,'1. Output sheet'!$O$2:$O$5000,"&lt;"&amp;$C$80)</f>
        <v>0</v>
      </c>
      <c r="N91" s="13">
        <f>COUNTIFS('1. Output sheet'!$D$2:$D$5000,$B91,'1. Output sheet'!$C$2:$C$5000,N$27,'1. Output sheet'!$AC$2:$AC$5000,$B$22,'1. Output sheet'!$O$2:$O$5000,"&gt;="&amp;$B$80,'1. Output sheet'!$O$2:$O$5000,"&lt;"&amp;$C$80)+COUNTIFS('1. Output sheet'!$D$2:$D$5000,$B91,'1. Output sheet'!$C$2:$C$5000,N$27,'1. Output sheet'!$AC$2:$AC$5000,$B$23,'1. Output sheet'!$O$2:$O$5000,"&gt;="&amp;$B$80,'1. Output sheet'!$O$2:$O$5000,"&lt;"&amp;$C$80)</f>
        <v>0</v>
      </c>
      <c r="O91" s="13">
        <f>COUNTIFS('1. Output sheet'!$D$2:$D$5000,$B91,'1. Output sheet'!$C$2:$C$5000,O$27,'1. Output sheet'!$AC$2:$AC$5000,$B$22,'1. Output sheet'!$O$2:$O$5000,"&gt;="&amp;$B$80,'1. Output sheet'!$O$2:$O$5000,"&lt;"&amp;$C$80)+COUNTIFS('1. Output sheet'!$D$2:$D$5000,$B91,'1. Output sheet'!$C$2:$C$5000,O$27,'1. Output sheet'!$AC$2:$AC$5000,$B$23,'1. Output sheet'!$O$2:$O$5000,"&gt;="&amp;$B$80,'1. Output sheet'!$O$2:$O$5000,"&lt;"&amp;$C$80)</f>
        <v>0</v>
      </c>
      <c r="P91" s="14">
        <f t="shared" ref="P91:P107" si="36">SUM(D91:O91)</f>
        <v>3</v>
      </c>
      <c r="Q91" s="14">
        <f>COUNTIFS('1. Output sheet'!$D$2:$D$5000,$B91,'1. Output sheet'!$AC$2:$AC$5000,$B$22,'1. Output sheet'!$O$2:$O$5000,"&gt;="&amp;$B$80,'1. Output sheet'!$O$2:$O$5000,"&lt;"&amp;$C$80)+COUNTIFS('1. Output sheet'!$D$2:$D$5000,$B91,'1. Output sheet'!$AC$2:$AC$5000,$B$23,'1. Output sheet'!$O$2:$O$5000,"&gt;="&amp;$B$80,'1. Output sheet'!$O$2:$O$5000,"&lt;"&amp;$C$80)</f>
        <v>3</v>
      </c>
      <c r="R91" s="14">
        <f t="shared" ref="R91:R107" si="37">Q91-P91</f>
        <v>0</v>
      </c>
    </row>
    <row r="92" spans="1:18" ht="28.8" x14ac:dyDescent="0.3">
      <c r="A92" s="34"/>
      <c r="B92" s="21" t="s">
        <v>543</v>
      </c>
      <c r="C92" s="20"/>
      <c r="D92" s="13">
        <f>COUNTIFS('1. Output sheet'!$D$2:$D$5000,$B92,'1. Output sheet'!$C$2:$C$5000,D$27,'1. Output sheet'!$AC$2:$AC$5000,$B$22,'1. Output sheet'!$O$2:$O$5000,"&gt;="&amp;$B$80,'1. Output sheet'!$O$2:$O$5000,"&lt;"&amp;$C$80)+COUNTIFS('1. Output sheet'!$D$2:$D$5000,$B92,'1. Output sheet'!$C$2:$C$5000,D$27,'1. Output sheet'!$AC$2:$AC$5000,$B$23,'1. Output sheet'!$O$2:$O$5000,"&gt;="&amp;$B$80,'1. Output sheet'!$O$2:$O$5000,"&lt;"&amp;$C$80)</f>
        <v>0</v>
      </c>
      <c r="E92" s="13">
        <f>COUNTIFS('1. Output sheet'!$D$2:$D$5000,$B92,'1. Output sheet'!$C$2:$C$5000,E$27,'1. Output sheet'!$AC$2:$AC$5000,$B$22,'1. Output sheet'!$O$2:$O$5000,"&gt;="&amp;$B$80,'1. Output sheet'!$O$2:$O$5000,"&lt;"&amp;$C$80)+COUNTIFS('1. Output sheet'!$D$2:$D$5000,$B92,'1. Output sheet'!$C$2:$C$5000,E$27,'1. Output sheet'!$AC$2:$AC$5000,$B$23,'1. Output sheet'!$O$2:$O$5000,"&gt;="&amp;$B$80,'1. Output sheet'!$O$2:$O$5000,"&lt;"&amp;$C$80)</f>
        <v>0</v>
      </c>
      <c r="F92" s="13">
        <f>COUNTIFS('1. Output sheet'!$D$2:$D$5000,$B92,'1. Output sheet'!$C$2:$C$5000,F$27,'1. Output sheet'!$AC$2:$AC$5000,$B$22,'1. Output sheet'!$O$2:$O$5000,"&gt;="&amp;$B$80,'1. Output sheet'!$O$2:$O$5000,"&lt;"&amp;$C$80)+COUNTIFS('1. Output sheet'!$D$2:$D$5000,$B92,'1. Output sheet'!$C$2:$C$5000,F$27,'1. Output sheet'!$AC$2:$AC$5000,$B$23,'1. Output sheet'!$O$2:$O$5000,"&gt;="&amp;$B$80,'1. Output sheet'!$O$2:$O$5000,"&lt;"&amp;$C$80)</f>
        <v>0</v>
      </c>
      <c r="G92" s="13">
        <f>COUNTIFS('1. Output sheet'!$D$2:$D$5000,$B92,'1. Output sheet'!$C$2:$C$5000,G$27,'1. Output sheet'!$AC$2:$AC$5000,$B$22,'1. Output sheet'!$O$2:$O$5000,"&gt;="&amp;$B$80,'1. Output sheet'!$O$2:$O$5000,"&lt;"&amp;$C$80)+COUNTIFS('1. Output sheet'!$D$2:$D$5000,$B92,'1. Output sheet'!$C$2:$C$5000,G$27,'1. Output sheet'!$AC$2:$AC$5000,$B$23,'1. Output sheet'!$O$2:$O$5000,"&gt;="&amp;$B$80,'1. Output sheet'!$O$2:$O$5000,"&lt;"&amp;$C$80)</f>
        <v>0</v>
      </c>
      <c r="H92" s="13">
        <f>COUNTIFS('1. Output sheet'!$D$2:$D$5000,$B92,'1. Output sheet'!$C$2:$C$5000,H$27,'1. Output sheet'!$AC$2:$AC$5000,$B$22,'1. Output sheet'!$O$2:$O$5000,"&gt;="&amp;$B$80,'1. Output sheet'!$O$2:$O$5000,"&lt;"&amp;$C$80)+COUNTIFS('1. Output sheet'!$D$2:$D$5000,$B92,'1. Output sheet'!$C$2:$C$5000,H$27,'1. Output sheet'!$AC$2:$AC$5000,$B$23,'1. Output sheet'!$O$2:$O$5000,"&gt;="&amp;$B$80,'1. Output sheet'!$O$2:$O$5000,"&lt;"&amp;$C$80)</f>
        <v>0</v>
      </c>
      <c r="I92" s="13">
        <f>COUNTIFS('1. Output sheet'!$D$2:$D$5000,$B92,'1. Output sheet'!$C$2:$C$5000,I$27,'1. Output sheet'!$AC$2:$AC$5000,$B$22,'1. Output sheet'!$O$2:$O$5000,"&gt;="&amp;$B$80,'1. Output sheet'!$O$2:$O$5000,"&lt;"&amp;$C$80)+COUNTIFS('1. Output sheet'!$D$2:$D$5000,$B92,'1. Output sheet'!$C$2:$C$5000,I$27,'1. Output sheet'!$AC$2:$AC$5000,$B$23,'1. Output sheet'!$O$2:$O$5000,"&gt;="&amp;$B$80,'1. Output sheet'!$O$2:$O$5000,"&lt;"&amp;$C$80)</f>
        <v>2</v>
      </c>
      <c r="J92" s="13">
        <f>COUNTIFS('1. Output sheet'!$D$2:$D$5000,$B92,'1. Output sheet'!$C$2:$C$5000,J$27,'1. Output sheet'!$AC$2:$AC$5000,$B$22,'1. Output sheet'!$O$2:$O$5000,"&gt;="&amp;$B$80,'1. Output sheet'!$O$2:$O$5000,"&lt;"&amp;$C$80)+COUNTIFS('1. Output sheet'!$D$2:$D$5000,$B92,'1. Output sheet'!$C$2:$C$5000,J$27,'1. Output sheet'!$AC$2:$AC$5000,$B$23,'1. Output sheet'!$O$2:$O$5000,"&gt;="&amp;$B$80,'1. Output sheet'!$O$2:$O$5000,"&lt;"&amp;$C$80)</f>
        <v>0</v>
      </c>
      <c r="K92" s="13">
        <f>COUNTIFS('1. Output sheet'!$D$2:$D$5000,$B92,'1. Output sheet'!$C$2:$C$5000,K$27,'1. Output sheet'!$AC$2:$AC$5000,$B$22,'1. Output sheet'!$O$2:$O$5000,"&gt;="&amp;$B$80,'1. Output sheet'!$O$2:$O$5000,"&lt;"&amp;$C$80)+COUNTIFS('1. Output sheet'!$D$2:$D$5000,$B92,'1. Output sheet'!$C$2:$C$5000,K$27,'1. Output sheet'!$AC$2:$AC$5000,$B$23,'1. Output sheet'!$O$2:$O$5000,"&gt;="&amp;$B$80,'1. Output sheet'!$O$2:$O$5000,"&lt;"&amp;$C$80)</f>
        <v>4</v>
      </c>
      <c r="L92" s="13">
        <f>COUNTIFS('1. Output sheet'!$D$2:$D$5000,$B92,'1. Output sheet'!$C$2:$C$5000,L$27,'1. Output sheet'!$AC$2:$AC$5000,$B$22,'1. Output sheet'!$O$2:$O$5000,"&gt;="&amp;$B$80,'1. Output sheet'!$O$2:$O$5000,"&lt;"&amp;$C$80)+COUNTIFS('1. Output sheet'!$D$2:$D$5000,$B92,'1. Output sheet'!$C$2:$C$5000,L$27,'1. Output sheet'!$AC$2:$AC$5000,$B$23,'1. Output sheet'!$O$2:$O$5000,"&gt;="&amp;$B$80,'1. Output sheet'!$O$2:$O$5000,"&lt;"&amp;$C$80)</f>
        <v>0</v>
      </c>
      <c r="M92" s="13">
        <f>COUNTIFS('1. Output sheet'!$D$2:$D$5000,$B92,'1. Output sheet'!$C$2:$C$5000,M$27,'1. Output sheet'!$AC$2:$AC$5000,$B$22,'1. Output sheet'!$O$2:$O$5000,"&gt;="&amp;$B$80,'1. Output sheet'!$O$2:$O$5000,"&lt;"&amp;$C$80)+COUNTIFS('1. Output sheet'!$D$2:$D$5000,$B92,'1. Output sheet'!$C$2:$C$5000,M$27,'1. Output sheet'!$AC$2:$AC$5000,$B$23,'1. Output sheet'!$O$2:$O$5000,"&gt;="&amp;$B$80,'1. Output sheet'!$O$2:$O$5000,"&lt;"&amp;$C$80)</f>
        <v>0</v>
      </c>
      <c r="N92" s="13">
        <f>COUNTIFS('1. Output sheet'!$D$2:$D$5000,$B92,'1. Output sheet'!$C$2:$C$5000,N$27,'1. Output sheet'!$AC$2:$AC$5000,$B$22,'1. Output sheet'!$O$2:$O$5000,"&gt;="&amp;$B$80,'1. Output sheet'!$O$2:$O$5000,"&lt;"&amp;$C$80)+COUNTIFS('1. Output sheet'!$D$2:$D$5000,$B92,'1. Output sheet'!$C$2:$C$5000,N$27,'1. Output sheet'!$AC$2:$AC$5000,$B$23,'1. Output sheet'!$O$2:$O$5000,"&gt;="&amp;$B$80,'1. Output sheet'!$O$2:$O$5000,"&lt;"&amp;$C$80)</f>
        <v>0</v>
      </c>
      <c r="O92" s="13">
        <f>COUNTIFS('1. Output sheet'!$D$2:$D$5000,$B92,'1. Output sheet'!$C$2:$C$5000,O$27,'1. Output sheet'!$AC$2:$AC$5000,$B$22,'1. Output sheet'!$O$2:$O$5000,"&gt;="&amp;$B$80,'1. Output sheet'!$O$2:$O$5000,"&lt;"&amp;$C$80)+COUNTIFS('1. Output sheet'!$D$2:$D$5000,$B92,'1. Output sheet'!$C$2:$C$5000,O$27,'1. Output sheet'!$AC$2:$AC$5000,$B$23,'1. Output sheet'!$O$2:$O$5000,"&gt;="&amp;$B$80,'1. Output sheet'!$O$2:$O$5000,"&lt;"&amp;$C$80)</f>
        <v>0</v>
      </c>
      <c r="P92" s="14">
        <f t="shared" si="36"/>
        <v>6</v>
      </c>
      <c r="Q92" s="14">
        <f>COUNTIFS('1. Output sheet'!$D$2:$D$5000,$B92,'1. Output sheet'!$AC$2:$AC$5000,$B$22,'1. Output sheet'!$O$2:$O$5000,"&gt;="&amp;$B$80,'1. Output sheet'!$O$2:$O$5000,"&lt;"&amp;$C$80)+COUNTIFS('1. Output sheet'!$D$2:$D$5000,$B92,'1. Output sheet'!$AC$2:$AC$5000,$B$23,'1. Output sheet'!$O$2:$O$5000,"&gt;="&amp;$B$80,'1. Output sheet'!$O$2:$O$5000,"&lt;"&amp;$C$80)</f>
        <v>6</v>
      </c>
      <c r="R92" s="14">
        <f t="shared" si="37"/>
        <v>0</v>
      </c>
    </row>
    <row r="93" spans="1:18" ht="14.4" x14ac:dyDescent="0.3">
      <c r="A93" s="34"/>
      <c r="B93" s="21" t="s">
        <v>1169</v>
      </c>
      <c r="C93" s="20"/>
      <c r="D93" s="13">
        <f>COUNTIFS('1. Output sheet'!$D$2:$D$5000,$B93,'1. Output sheet'!$C$2:$C$5000,D$27,'1. Output sheet'!$AC$2:$AC$5000,$B$22,'1. Output sheet'!$O$2:$O$5000,"&gt;="&amp;$B$80,'1. Output sheet'!$O$2:$O$5000,"&lt;"&amp;$C$80)+COUNTIFS('1. Output sheet'!$D$2:$D$5000,$B93,'1. Output sheet'!$C$2:$C$5000,D$27,'1. Output sheet'!$AC$2:$AC$5000,$B$23,'1. Output sheet'!$O$2:$O$5000,"&gt;="&amp;$B$80,'1. Output sheet'!$O$2:$O$5000,"&lt;"&amp;$C$80)</f>
        <v>0</v>
      </c>
      <c r="E93" s="13">
        <f>COUNTIFS('1. Output sheet'!$D$2:$D$5000,$B93,'1. Output sheet'!$C$2:$C$5000,E$27,'1. Output sheet'!$AC$2:$AC$5000,$B$22,'1. Output sheet'!$O$2:$O$5000,"&gt;="&amp;$B$80,'1. Output sheet'!$O$2:$O$5000,"&lt;"&amp;$C$80)+COUNTIFS('1. Output sheet'!$D$2:$D$5000,$B93,'1. Output sheet'!$C$2:$C$5000,E$27,'1. Output sheet'!$AC$2:$AC$5000,$B$23,'1. Output sheet'!$O$2:$O$5000,"&gt;="&amp;$B$80,'1. Output sheet'!$O$2:$O$5000,"&lt;"&amp;$C$80)</f>
        <v>0</v>
      </c>
      <c r="F93" s="13">
        <f>COUNTIFS('1. Output sheet'!$D$2:$D$5000,$B93,'1. Output sheet'!$C$2:$C$5000,F$27,'1. Output sheet'!$AC$2:$AC$5000,$B$22,'1. Output sheet'!$O$2:$O$5000,"&gt;="&amp;$B$80,'1. Output sheet'!$O$2:$O$5000,"&lt;"&amp;$C$80)+COUNTIFS('1. Output sheet'!$D$2:$D$5000,$B93,'1. Output sheet'!$C$2:$C$5000,F$27,'1. Output sheet'!$AC$2:$AC$5000,$B$23,'1. Output sheet'!$O$2:$O$5000,"&gt;="&amp;$B$80,'1. Output sheet'!$O$2:$O$5000,"&lt;"&amp;$C$80)</f>
        <v>0</v>
      </c>
      <c r="G93" s="13">
        <f>COUNTIFS('1. Output sheet'!$D$2:$D$5000,$B93,'1. Output sheet'!$C$2:$C$5000,G$27,'1. Output sheet'!$AC$2:$AC$5000,$B$22,'1. Output sheet'!$O$2:$O$5000,"&gt;="&amp;$B$80,'1. Output sheet'!$O$2:$O$5000,"&lt;"&amp;$C$80)+COUNTIFS('1. Output sheet'!$D$2:$D$5000,$B93,'1. Output sheet'!$C$2:$C$5000,G$27,'1. Output sheet'!$AC$2:$AC$5000,$B$23,'1. Output sheet'!$O$2:$O$5000,"&gt;="&amp;$B$80,'1. Output sheet'!$O$2:$O$5000,"&lt;"&amp;$C$80)</f>
        <v>0</v>
      </c>
      <c r="H93" s="13">
        <f>COUNTIFS('1. Output sheet'!$D$2:$D$5000,$B93,'1. Output sheet'!$C$2:$C$5000,H$27,'1. Output sheet'!$AC$2:$AC$5000,$B$22,'1. Output sheet'!$O$2:$O$5000,"&gt;="&amp;$B$80,'1. Output sheet'!$O$2:$O$5000,"&lt;"&amp;$C$80)+COUNTIFS('1. Output sheet'!$D$2:$D$5000,$B93,'1. Output sheet'!$C$2:$C$5000,H$27,'1. Output sheet'!$AC$2:$AC$5000,$B$23,'1. Output sheet'!$O$2:$O$5000,"&gt;="&amp;$B$80,'1. Output sheet'!$O$2:$O$5000,"&lt;"&amp;$C$80)</f>
        <v>0</v>
      </c>
      <c r="I93" s="13">
        <f>COUNTIFS('1. Output sheet'!$D$2:$D$5000,$B93,'1. Output sheet'!$C$2:$C$5000,I$27,'1. Output sheet'!$AC$2:$AC$5000,$B$22,'1. Output sheet'!$O$2:$O$5000,"&gt;="&amp;$B$80,'1. Output sheet'!$O$2:$O$5000,"&lt;"&amp;$C$80)+COUNTIFS('1. Output sheet'!$D$2:$D$5000,$B93,'1. Output sheet'!$C$2:$C$5000,I$27,'1. Output sheet'!$AC$2:$AC$5000,$B$23,'1. Output sheet'!$O$2:$O$5000,"&gt;="&amp;$B$80,'1. Output sheet'!$O$2:$O$5000,"&lt;"&amp;$C$80)</f>
        <v>0</v>
      </c>
      <c r="J93" s="13">
        <f>COUNTIFS('1. Output sheet'!$D$2:$D$5000,$B93,'1. Output sheet'!$C$2:$C$5000,J$27,'1. Output sheet'!$AC$2:$AC$5000,$B$22,'1. Output sheet'!$O$2:$O$5000,"&gt;="&amp;$B$80,'1. Output sheet'!$O$2:$O$5000,"&lt;"&amp;$C$80)+COUNTIFS('1. Output sheet'!$D$2:$D$5000,$B93,'1. Output sheet'!$C$2:$C$5000,J$27,'1. Output sheet'!$AC$2:$AC$5000,$B$23,'1. Output sheet'!$O$2:$O$5000,"&gt;="&amp;$B$80,'1. Output sheet'!$O$2:$O$5000,"&lt;"&amp;$C$80)</f>
        <v>0</v>
      </c>
      <c r="K93" s="13">
        <f>COUNTIFS('1. Output sheet'!$D$2:$D$5000,$B93,'1. Output sheet'!$C$2:$C$5000,K$27,'1. Output sheet'!$AC$2:$AC$5000,$B$22,'1. Output sheet'!$O$2:$O$5000,"&gt;="&amp;$B$80,'1. Output sheet'!$O$2:$O$5000,"&lt;"&amp;$C$80)+COUNTIFS('1. Output sheet'!$D$2:$D$5000,$B93,'1. Output sheet'!$C$2:$C$5000,K$27,'1. Output sheet'!$AC$2:$AC$5000,$B$23,'1. Output sheet'!$O$2:$O$5000,"&gt;="&amp;$B$80,'1. Output sheet'!$O$2:$O$5000,"&lt;"&amp;$C$80)</f>
        <v>0</v>
      </c>
      <c r="L93" s="13">
        <f>COUNTIFS('1. Output sheet'!$D$2:$D$5000,$B93,'1. Output sheet'!$C$2:$C$5000,L$27,'1. Output sheet'!$AC$2:$AC$5000,$B$22,'1. Output sheet'!$O$2:$O$5000,"&gt;="&amp;$B$80,'1. Output sheet'!$O$2:$O$5000,"&lt;"&amp;$C$80)+COUNTIFS('1. Output sheet'!$D$2:$D$5000,$B93,'1. Output sheet'!$C$2:$C$5000,L$27,'1. Output sheet'!$AC$2:$AC$5000,$B$23,'1. Output sheet'!$O$2:$O$5000,"&gt;="&amp;$B$80,'1. Output sheet'!$O$2:$O$5000,"&lt;"&amp;$C$80)</f>
        <v>0</v>
      </c>
      <c r="M93" s="13">
        <f>COUNTIFS('1. Output sheet'!$D$2:$D$5000,$B93,'1. Output sheet'!$C$2:$C$5000,M$27,'1. Output sheet'!$AC$2:$AC$5000,$B$22,'1. Output sheet'!$O$2:$O$5000,"&gt;="&amp;$B$80,'1. Output sheet'!$O$2:$O$5000,"&lt;"&amp;$C$80)+COUNTIFS('1. Output sheet'!$D$2:$D$5000,$B93,'1. Output sheet'!$C$2:$C$5000,M$27,'1. Output sheet'!$AC$2:$AC$5000,$B$23,'1. Output sheet'!$O$2:$O$5000,"&gt;="&amp;$B$80,'1. Output sheet'!$O$2:$O$5000,"&lt;"&amp;$C$80)</f>
        <v>0</v>
      </c>
      <c r="N93" s="13">
        <f>COUNTIFS('1. Output sheet'!$D$2:$D$5000,$B93,'1. Output sheet'!$C$2:$C$5000,N$27,'1. Output sheet'!$AC$2:$AC$5000,$B$22,'1. Output sheet'!$O$2:$O$5000,"&gt;="&amp;$B$80,'1. Output sheet'!$O$2:$O$5000,"&lt;"&amp;$C$80)+COUNTIFS('1. Output sheet'!$D$2:$D$5000,$B93,'1. Output sheet'!$C$2:$C$5000,N$27,'1. Output sheet'!$AC$2:$AC$5000,$B$23,'1. Output sheet'!$O$2:$O$5000,"&gt;="&amp;$B$80,'1. Output sheet'!$O$2:$O$5000,"&lt;"&amp;$C$80)</f>
        <v>0</v>
      </c>
      <c r="O93" s="13">
        <f>COUNTIFS('1. Output sheet'!$D$2:$D$5000,$B93,'1. Output sheet'!$C$2:$C$5000,O$27,'1. Output sheet'!$AC$2:$AC$5000,$B$22,'1. Output sheet'!$O$2:$O$5000,"&gt;="&amp;$B$80,'1. Output sheet'!$O$2:$O$5000,"&lt;"&amp;$C$80)+COUNTIFS('1. Output sheet'!$D$2:$D$5000,$B93,'1. Output sheet'!$C$2:$C$5000,O$27,'1. Output sheet'!$AC$2:$AC$5000,$B$23,'1. Output sheet'!$O$2:$O$5000,"&gt;="&amp;$B$80,'1. Output sheet'!$O$2:$O$5000,"&lt;"&amp;$C$80)</f>
        <v>0</v>
      </c>
      <c r="P93" s="14">
        <f t="shared" si="36"/>
        <v>0</v>
      </c>
      <c r="Q93" s="14">
        <f>COUNTIFS('1. Output sheet'!$D$2:$D$5000,$B93,'1. Output sheet'!$AC$2:$AC$5000,$B$22,'1. Output sheet'!$O$2:$O$5000,"&gt;="&amp;$B$80,'1. Output sheet'!$O$2:$O$5000,"&lt;"&amp;$C$80)+COUNTIFS('1. Output sheet'!$D$2:$D$5000,$B93,'1. Output sheet'!$AC$2:$AC$5000,$B$23,'1. Output sheet'!$O$2:$O$5000,"&gt;="&amp;$B$80,'1. Output sheet'!$O$2:$O$5000,"&lt;"&amp;$C$80)</f>
        <v>0</v>
      </c>
      <c r="R93" s="14">
        <f t="shared" si="37"/>
        <v>0</v>
      </c>
    </row>
    <row r="94" spans="1:18" ht="14.4" x14ac:dyDescent="0.3">
      <c r="A94" s="34"/>
      <c r="B94" s="21" t="s">
        <v>199</v>
      </c>
      <c r="C94" s="20"/>
      <c r="D94" s="13">
        <f>COUNTIFS('1. Output sheet'!$D$2:$D$5000,$B94,'1. Output sheet'!$C$2:$C$5000,D$27,'1. Output sheet'!$AC$2:$AC$5000,$B$22,'1. Output sheet'!$O$2:$O$5000,"&gt;="&amp;$B$80,'1. Output sheet'!$O$2:$O$5000,"&lt;"&amp;$C$80)+COUNTIFS('1. Output sheet'!$D$2:$D$5000,$B94,'1. Output sheet'!$C$2:$C$5000,D$27,'1. Output sheet'!$AC$2:$AC$5000,$B$23,'1. Output sheet'!$O$2:$O$5000,"&gt;="&amp;$B$80,'1. Output sheet'!$O$2:$O$5000,"&lt;"&amp;$C$80)</f>
        <v>0</v>
      </c>
      <c r="E94" s="13">
        <f>COUNTIFS('1. Output sheet'!$D$2:$D$5000,$B94,'1. Output sheet'!$C$2:$C$5000,E$27,'1. Output sheet'!$AC$2:$AC$5000,$B$22,'1. Output sheet'!$O$2:$O$5000,"&gt;="&amp;$B$80,'1. Output sheet'!$O$2:$O$5000,"&lt;"&amp;$C$80)+COUNTIFS('1. Output sheet'!$D$2:$D$5000,$B94,'1. Output sheet'!$C$2:$C$5000,E$27,'1. Output sheet'!$AC$2:$AC$5000,$B$23,'1. Output sheet'!$O$2:$O$5000,"&gt;="&amp;$B$80,'1. Output sheet'!$O$2:$O$5000,"&lt;"&amp;$C$80)</f>
        <v>0</v>
      </c>
      <c r="F94" s="13">
        <f>COUNTIFS('1. Output sheet'!$D$2:$D$5000,$B94,'1. Output sheet'!$C$2:$C$5000,F$27,'1. Output sheet'!$AC$2:$AC$5000,$B$22,'1. Output sheet'!$O$2:$O$5000,"&gt;="&amp;$B$80,'1. Output sheet'!$O$2:$O$5000,"&lt;"&amp;$C$80)+COUNTIFS('1. Output sheet'!$D$2:$D$5000,$B94,'1. Output sheet'!$C$2:$C$5000,F$27,'1. Output sheet'!$AC$2:$AC$5000,$B$23,'1. Output sheet'!$O$2:$O$5000,"&gt;="&amp;$B$80,'1. Output sheet'!$O$2:$O$5000,"&lt;"&amp;$C$80)</f>
        <v>0</v>
      </c>
      <c r="G94" s="13">
        <f>COUNTIFS('1. Output sheet'!$D$2:$D$5000,$B94,'1. Output sheet'!$C$2:$C$5000,G$27,'1. Output sheet'!$AC$2:$AC$5000,$B$22,'1. Output sheet'!$O$2:$O$5000,"&gt;="&amp;$B$80,'1. Output sheet'!$O$2:$O$5000,"&lt;"&amp;$C$80)+COUNTIFS('1. Output sheet'!$D$2:$D$5000,$B94,'1. Output sheet'!$C$2:$C$5000,G$27,'1. Output sheet'!$AC$2:$AC$5000,$B$23,'1. Output sheet'!$O$2:$O$5000,"&gt;="&amp;$B$80,'1. Output sheet'!$O$2:$O$5000,"&lt;"&amp;$C$80)</f>
        <v>0</v>
      </c>
      <c r="H94" s="13">
        <f>COUNTIFS('1. Output sheet'!$D$2:$D$5000,$B94,'1. Output sheet'!$C$2:$C$5000,H$27,'1. Output sheet'!$AC$2:$AC$5000,$B$22,'1. Output sheet'!$O$2:$O$5000,"&gt;="&amp;$B$80,'1. Output sheet'!$O$2:$O$5000,"&lt;"&amp;$C$80)+COUNTIFS('1. Output sheet'!$D$2:$D$5000,$B94,'1. Output sheet'!$C$2:$C$5000,H$27,'1. Output sheet'!$AC$2:$AC$5000,$B$23,'1. Output sheet'!$O$2:$O$5000,"&gt;="&amp;$B$80,'1. Output sheet'!$O$2:$O$5000,"&lt;"&amp;$C$80)</f>
        <v>0</v>
      </c>
      <c r="I94" s="13">
        <f>COUNTIFS('1. Output sheet'!$D$2:$D$5000,$B94,'1. Output sheet'!$C$2:$C$5000,I$27,'1. Output sheet'!$AC$2:$AC$5000,$B$22,'1. Output sheet'!$O$2:$O$5000,"&gt;="&amp;$B$80,'1. Output sheet'!$O$2:$O$5000,"&lt;"&amp;$C$80)+COUNTIFS('1. Output sheet'!$D$2:$D$5000,$B94,'1. Output sheet'!$C$2:$C$5000,I$27,'1. Output sheet'!$AC$2:$AC$5000,$B$23,'1. Output sheet'!$O$2:$O$5000,"&gt;="&amp;$B$80,'1. Output sheet'!$O$2:$O$5000,"&lt;"&amp;$C$80)</f>
        <v>0</v>
      </c>
      <c r="J94" s="13">
        <f>COUNTIFS('1. Output sheet'!$D$2:$D$5000,$B94,'1. Output sheet'!$C$2:$C$5000,J$27,'1. Output sheet'!$AC$2:$AC$5000,$B$22,'1. Output sheet'!$O$2:$O$5000,"&gt;="&amp;$B$80,'1. Output sheet'!$O$2:$O$5000,"&lt;"&amp;$C$80)+COUNTIFS('1. Output sheet'!$D$2:$D$5000,$B94,'1. Output sheet'!$C$2:$C$5000,J$27,'1. Output sheet'!$AC$2:$AC$5000,$B$23,'1. Output sheet'!$O$2:$O$5000,"&gt;="&amp;$B$80,'1. Output sheet'!$O$2:$O$5000,"&lt;"&amp;$C$80)</f>
        <v>0</v>
      </c>
      <c r="K94" s="13">
        <f>COUNTIFS('1. Output sheet'!$D$2:$D$5000,$B94,'1. Output sheet'!$C$2:$C$5000,K$27,'1. Output sheet'!$AC$2:$AC$5000,$B$22,'1. Output sheet'!$O$2:$O$5000,"&gt;="&amp;$B$80,'1. Output sheet'!$O$2:$O$5000,"&lt;"&amp;$C$80)+COUNTIFS('1. Output sheet'!$D$2:$D$5000,$B94,'1. Output sheet'!$C$2:$C$5000,K$27,'1. Output sheet'!$AC$2:$AC$5000,$B$23,'1. Output sheet'!$O$2:$O$5000,"&gt;="&amp;$B$80,'1. Output sheet'!$O$2:$O$5000,"&lt;"&amp;$C$80)</f>
        <v>0</v>
      </c>
      <c r="L94" s="13">
        <f>COUNTIFS('1. Output sheet'!$D$2:$D$5000,$B94,'1. Output sheet'!$C$2:$C$5000,L$27,'1. Output sheet'!$AC$2:$AC$5000,$B$22,'1. Output sheet'!$O$2:$O$5000,"&gt;="&amp;$B$80,'1. Output sheet'!$O$2:$O$5000,"&lt;"&amp;$C$80)+COUNTIFS('1. Output sheet'!$D$2:$D$5000,$B94,'1. Output sheet'!$C$2:$C$5000,L$27,'1. Output sheet'!$AC$2:$AC$5000,$B$23,'1. Output sheet'!$O$2:$O$5000,"&gt;="&amp;$B$80,'1. Output sheet'!$O$2:$O$5000,"&lt;"&amp;$C$80)</f>
        <v>0</v>
      </c>
      <c r="M94" s="13">
        <f>COUNTIFS('1. Output sheet'!$D$2:$D$5000,$B94,'1. Output sheet'!$C$2:$C$5000,M$27,'1. Output sheet'!$AC$2:$AC$5000,$B$22,'1. Output sheet'!$O$2:$O$5000,"&gt;="&amp;$B$80,'1. Output sheet'!$O$2:$O$5000,"&lt;"&amp;$C$80)+COUNTIFS('1. Output sheet'!$D$2:$D$5000,$B94,'1. Output sheet'!$C$2:$C$5000,M$27,'1. Output sheet'!$AC$2:$AC$5000,$B$23,'1. Output sheet'!$O$2:$O$5000,"&gt;="&amp;$B$80,'1. Output sheet'!$O$2:$O$5000,"&lt;"&amp;$C$80)</f>
        <v>0</v>
      </c>
      <c r="N94" s="13">
        <f>COUNTIFS('1. Output sheet'!$D$2:$D$5000,$B94,'1. Output sheet'!$C$2:$C$5000,N$27,'1. Output sheet'!$AC$2:$AC$5000,$B$22,'1. Output sheet'!$O$2:$O$5000,"&gt;="&amp;$B$80,'1. Output sheet'!$O$2:$O$5000,"&lt;"&amp;$C$80)+COUNTIFS('1. Output sheet'!$D$2:$D$5000,$B94,'1. Output sheet'!$C$2:$C$5000,N$27,'1. Output sheet'!$AC$2:$AC$5000,$B$23,'1. Output sheet'!$O$2:$O$5000,"&gt;="&amp;$B$80,'1. Output sheet'!$O$2:$O$5000,"&lt;"&amp;$C$80)</f>
        <v>0</v>
      </c>
      <c r="O94" s="13">
        <f>COUNTIFS('1. Output sheet'!$D$2:$D$5000,$B94,'1. Output sheet'!$C$2:$C$5000,O$27,'1. Output sheet'!$AC$2:$AC$5000,$B$22,'1. Output sheet'!$O$2:$O$5000,"&gt;="&amp;$B$80,'1. Output sheet'!$O$2:$O$5000,"&lt;"&amp;$C$80)+COUNTIFS('1. Output sheet'!$D$2:$D$5000,$B94,'1. Output sheet'!$C$2:$C$5000,O$27,'1. Output sheet'!$AC$2:$AC$5000,$B$23,'1. Output sheet'!$O$2:$O$5000,"&gt;="&amp;$B$80,'1. Output sheet'!$O$2:$O$5000,"&lt;"&amp;$C$80)</f>
        <v>0</v>
      </c>
      <c r="P94" s="14">
        <f t="shared" si="36"/>
        <v>0</v>
      </c>
      <c r="Q94" s="14">
        <f>COUNTIFS('1. Output sheet'!$D$2:$D$5000,$B94,'1. Output sheet'!$AC$2:$AC$5000,$B$22,'1. Output sheet'!$O$2:$O$5000,"&gt;="&amp;$B$80,'1. Output sheet'!$O$2:$O$5000,"&lt;"&amp;$C$80)+COUNTIFS('1. Output sheet'!$D$2:$D$5000,$B94,'1. Output sheet'!$AC$2:$AC$5000,$B$23,'1. Output sheet'!$O$2:$O$5000,"&gt;="&amp;$B$80,'1. Output sheet'!$O$2:$O$5000,"&lt;"&amp;$C$80)</f>
        <v>0</v>
      </c>
      <c r="R94" s="14">
        <f t="shared" si="37"/>
        <v>0</v>
      </c>
    </row>
    <row r="95" spans="1:18" ht="28.8" x14ac:dyDescent="0.3">
      <c r="A95" s="34"/>
      <c r="B95" s="21" t="s">
        <v>29</v>
      </c>
      <c r="C95" s="20"/>
      <c r="D95" s="13">
        <f>COUNTIFS('1. Output sheet'!$D$2:$D$5000,$B95,'1. Output sheet'!$C$2:$C$5000,D$27,'1. Output sheet'!$AC$2:$AC$5000,$B$22,'1. Output sheet'!$O$2:$O$5000,"&gt;="&amp;$B$80,'1. Output sheet'!$O$2:$O$5000,"&lt;"&amp;$C$80)+COUNTIFS('1. Output sheet'!$D$2:$D$5000,$B95,'1. Output sheet'!$C$2:$C$5000,D$27,'1. Output sheet'!$AC$2:$AC$5000,$B$23,'1. Output sheet'!$O$2:$O$5000,"&gt;="&amp;$B$80,'1. Output sheet'!$O$2:$O$5000,"&lt;"&amp;$C$80)</f>
        <v>0</v>
      </c>
      <c r="E95" s="13">
        <f>COUNTIFS('1. Output sheet'!$D$2:$D$5000,$B95,'1. Output sheet'!$C$2:$C$5000,E$27,'1. Output sheet'!$AC$2:$AC$5000,$B$22,'1. Output sheet'!$O$2:$O$5000,"&gt;="&amp;$B$80,'1. Output sheet'!$O$2:$O$5000,"&lt;"&amp;$C$80)+COUNTIFS('1. Output sheet'!$D$2:$D$5000,$B95,'1. Output sheet'!$C$2:$C$5000,E$27,'1. Output sheet'!$AC$2:$AC$5000,$B$23,'1. Output sheet'!$O$2:$O$5000,"&gt;="&amp;$B$80,'1. Output sheet'!$O$2:$O$5000,"&lt;"&amp;$C$80)</f>
        <v>0</v>
      </c>
      <c r="F95" s="13">
        <f>COUNTIFS('1. Output sheet'!$D$2:$D$5000,$B95,'1. Output sheet'!$C$2:$C$5000,F$27,'1. Output sheet'!$AC$2:$AC$5000,$B$22,'1. Output sheet'!$O$2:$O$5000,"&gt;="&amp;$B$80,'1. Output sheet'!$O$2:$O$5000,"&lt;"&amp;$C$80)+COUNTIFS('1. Output sheet'!$D$2:$D$5000,$B95,'1. Output sheet'!$C$2:$C$5000,F$27,'1. Output sheet'!$AC$2:$AC$5000,$B$23,'1. Output sheet'!$O$2:$O$5000,"&gt;="&amp;$B$80,'1. Output sheet'!$O$2:$O$5000,"&lt;"&amp;$C$80)</f>
        <v>0</v>
      </c>
      <c r="G95" s="13">
        <f>COUNTIFS('1. Output sheet'!$D$2:$D$5000,$B95,'1. Output sheet'!$C$2:$C$5000,G$27,'1. Output sheet'!$AC$2:$AC$5000,$B$22,'1. Output sheet'!$O$2:$O$5000,"&gt;="&amp;$B$80,'1. Output sheet'!$O$2:$O$5000,"&lt;"&amp;$C$80)+COUNTIFS('1. Output sheet'!$D$2:$D$5000,$B95,'1. Output sheet'!$C$2:$C$5000,G$27,'1. Output sheet'!$AC$2:$AC$5000,$B$23,'1. Output sheet'!$O$2:$O$5000,"&gt;="&amp;$B$80,'1. Output sheet'!$O$2:$O$5000,"&lt;"&amp;$C$80)</f>
        <v>4</v>
      </c>
      <c r="H95" s="13">
        <f>COUNTIFS('1. Output sheet'!$D$2:$D$5000,$B95,'1. Output sheet'!$C$2:$C$5000,H$27,'1. Output sheet'!$AC$2:$AC$5000,$B$22,'1. Output sheet'!$O$2:$O$5000,"&gt;="&amp;$B$80,'1. Output sheet'!$O$2:$O$5000,"&lt;"&amp;$C$80)+COUNTIFS('1. Output sheet'!$D$2:$D$5000,$B95,'1. Output sheet'!$C$2:$C$5000,H$27,'1. Output sheet'!$AC$2:$AC$5000,$B$23,'1. Output sheet'!$O$2:$O$5000,"&gt;="&amp;$B$80,'1. Output sheet'!$O$2:$O$5000,"&lt;"&amp;$C$80)</f>
        <v>0</v>
      </c>
      <c r="I95" s="13">
        <f>COUNTIFS('1. Output sheet'!$D$2:$D$5000,$B95,'1. Output sheet'!$C$2:$C$5000,I$27,'1. Output sheet'!$AC$2:$AC$5000,$B$22,'1. Output sheet'!$O$2:$O$5000,"&gt;="&amp;$B$80,'1. Output sheet'!$O$2:$O$5000,"&lt;"&amp;$C$80)+COUNTIFS('1. Output sheet'!$D$2:$D$5000,$B95,'1. Output sheet'!$C$2:$C$5000,I$27,'1. Output sheet'!$AC$2:$AC$5000,$B$23,'1. Output sheet'!$O$2:$O$5000,"&gt;="&amp;$B$80,'1. Output sheet'!$O$2:$O$5000,"&lt;"&amp;$C$80)</f>
        <v>1</v>
      </c>
      <c r="J95" s="13">
        <f>COUNTIFS('1. Output sheet'!$D$2:$D$5000,$B95,'1. Output sheet'!$C$2:$C$5000,J$27,'1. Output sheet'!$AC$2:$AC$5000,$B$22,'1. Output sheet'!$O$2:$O$5000,"&gt;="&amp;$B$80,'1. Output sheet'!$O$2:$O$5000,"&lt;"&amp;$C$80)+COUNTIFS('1. Output sheet'!$D$2:$D$5000,$B95,'1. Output sheet'!$C$2:$C$5000,J$27,'1. Output sheet'!$AC$2:$AC$5000,$B$23,'1. Output sheet'!$O$2:$O$5000,"&gt;="&amp;$B$80,'1. Output sheet'!$O$2:$O$5000,"&lt;"&amp;$C$80)</f>
        <v>2</v>
      </c>
      <c r="K95" s="13">
        <f>COUNTIFS('1. Output sheet'!$D$2:$D$5000,$B95,'1. Output sheet'!$C$2:$C$5000,K$27,'1. Output sheet'!$AC$2:$AC$5000,$B$22,'1. Output sheet'!$O$2:$O$5000,"&gt;="&amp;$B$80,'1. Output sheet'!$O$2:$O$5000,"&lt;"&amp;$C$80)+COUNTIFS('1. Output sheet'!$D$2:$D$5000,$B95,'1. Output sheet'!$C$2:$C$5000,K$27,'1. Output sheet'!$AC$2:$AC$5000,$B$23,'1. Output sheet'!$O$2:$O$5000,"&gt;="&amp;$B$80,'1. Output sheet'!$O$2:$O$5000,"&lt;"&amp;$C$80)</f>
        <v>4</v>
      </c>
      <c r="L95" s="13">
        <f>COUNTIFS('1. Output sheet'!$D$2:$D$5000,$B95,'1. Output sheet'!$C$2:$C$5000,L$27,'1. Output sheet'!$AC$2:$AC$5000,$B$22,'1. Output sheet'!$O$2:$O$5000,"&gt;="&amp;$B$80,'1. Output sheet'!$O$2:$O$5000,"&lt;"&amp;$C$80)+COUNTIFS('1. Output sheet'!$D$2:$D$5000,$B95,'1. Output sheet'!$C$2:$C$5000,L$27,'1. Output sheet'!$AC$2:$AC$5000,$B$23,'1. Output sheet'!$O$2:$O$5000,"&gt;="&amp;$B$80,'1. Output sheet'!$O$2:$O$5000,"&lt;"&amp;$C$80)</f>
        <v>0</v>
      </c>
      <c r="M95" s="13">
        <f>COUNTIFS('1. Output sheet'!$D$2:$D$5000,$B95,'1. Output sheet'!$C$2:$C$5000,M$27,'1. Output sheet'!$AC$2:$AC$5000,$B$22,'1. Output sheet'!$O$2:$O$5000,"&gt;="&amp;$B$80,'1. Output sheet'!$O$2:$O$5000,"&lt;"&amp;$C$80)+COUNTIFS('1. Output sheet'!$D$2:$D$5000,$B95,'1. Output sheet'!$C$2:$C$5000,M$27,'1. Output sheet'!$AC$2:$AC$5000,$B$23,'1. Output sheet'!$O$2:$O$5000,"&gt;="&amp;$B$80,'1. Output sheet'!$O$2:$O$5000,"&lt;"&amp;$C$80)</f>
        <v>0</v>
      </c>
      <c r="N95" s="13">
        <f>COUNTIFS('1. Output sheet'!$D$2:$D$5000,$B95,'1. Output sheet'!$C$2:$C$5000,N$27,'1. Output sheet'!$AC$2:$AC$5000,$B$22,'1. Output sheet'!$O$2:$O$5000,"&gt;="&amp;$B$80,'1. Output sheet'!$O$2:$O$5000,"&lt;"&amp;$C$80)+COUNTIFS('1. Output sheet'!$D$2:$D$5000,$B95,'1. Output sheet'!$C$2:$C$5000,N$27,'1. Output sheet'!$AC$2:$AC$5000,$B$23,'1. Output sheet'!$O$2:$O$5000,"&gt;="&amp;$B$80,'1. Output sheet'!$O$2:$O$5000,"&lt;"&amp;$C$80)</f>
        <v>0</v>
      </c>
      <c r="O95" s="13">
        <f>COUNTIFS('1. Output sheet'!$D$2:$D$5000,$B95,'1. Output sheet'!$C$2:$C$5000,O$27,'1. Output sheet'!$AC$2:$AC$5000,$B$22,'1. Output sheet'!$O$2:$O$5000,"&gt;="&amp;$B$80,'1. Output sheet'!$O$2:$O$5000,"&lt;"&amp;$C$80)+COUNTIFS('1. Output sheet'!$D$2:$D$5000,$B95,'1. Output sheet'!$C$2:$C$5000,O$27,'1. Output sheet'!$AC$2:$AC$5000,$B$23,'1. Output sheet'!$O$2:$O$5000,"&gt;="&amp;$B$80,'1. Output sheet'!$O$2:$O$5000,"&lt;"&amp;$C$80)</f>
        <v>0</v>
      </c>
      <c r="P95" s="14">
        <f t="shared" si="36"/>
        <v>11</v>
      </c>
      <c r="Q95" s="14">
        <f>COUNTIFS('1. Output sheet'!$D$2:$D$5000,$B95,'1. Output sheet'!$AC$2:$AC$5000,$B$22,'1. Output sheet'!$O$2:$O$5000,"&gt;="&amp;$B$80,'1. Output sheet'!$O$2:$O$5000,"&lt;"&amp;$C$80)+COUNTIFS('1. Output sheet'!$D$2:$D$5000,$B95,'1. Output sheet'!$AC$2:$AC$5000,$B$23,'1. Output sheet'!$O$2:$O$5000,"&gt;="&amp;$B$80,'1. Output sheet'!$O$2:$O$5000,"&lt;"&amp;$C$80)</f>
        <v>11</v>
      </c>
      <c r="R95" s="14">
        <f t="shared" si="37"/>
        <v>0</v>
      </c>
    </row>
    <row r="96" spans="1:18" ht="14.4" x14ac:dyDescent="0.3">
      <c r="A96" s="34"/>
      <c r="B96" s="21" t="s">
        <v>44</v>
      </c>
      <c r="C96" s="20"/>
      <c r="D96" s="13">
        <f>COUNTIFS('1. Output sheet'!$D$2:$D$5000,$B96,'1. Output sheet'!$C$2:$C$5000,D$27,'1. Output sheet'!$AC$2:$AC$5000,$B$22,'1. Output sheet'!$O$2:$O$5000,"&gt;="&amp;$B$80,'1. Output sheet'!$O$2:$O$5000,"&lt;"&amp;$C$80)+COUNTIFS('1. Output sheet'!$D$2:$D$5000,$B96,'1. Output sheet'!$C$2:$C$5000,D$27,'1. Output sheet'!$AC$2:$AC$5000,$B$23,'1. Output sheet'!$O$2:$O$5000,"&gt;="&amp;$B$80,'1. Output sheet'!$O$2:$O$5000,"&lt;"&amp;$C$80)</f>
        <v>0</v>
      </c>
      <c r="E96" s="13">
        <f>COUNTIFS('1. Output sheet'!$D$2:$D$5000,$B96,'1. Output sheet'!$C$2:$C$5000,E$27,'1. Output sheet'!$AC$2:$AC$5000,$B$22,'1. Output sheet'!$O$2:$O$5000,"&gt;="&amp;$B$80,'1. Output sheet'!$O$2:$O$5000,"&lt;"&amp;$C$80)+COUNTIFS('1. Output sheet'!$D$2:$D$5000,$B96,'1. Output sheet'!$C$2:$C$5000,E$27,'1. Output sheet'!$AC$2:$AC$5000,$B$23,'1. Output sheet'!$O$2:$O$5000,"&gt;="&amp;$B$80,'1. Output sheet'!$O$2:$O$5000,"&lt;"&amp;$C$80)</f>
        <v>0</v>
      </c>
      <c r="F96" s="13">
        <f>COUNTIFS('1. Output sheet'!$D$2:$D$5000,$B96,'1. Output sheet'!$C$2:$C$5000,F$27,'1. Output sheet'!$AC$2:$AC$5000,$B$22,'1. Output sheet'!$O$2:$O$5000,"&gt;="&amp;$B$80,'1. Output sheet'!$O$2:$O$5000,"&lt;"&amp;$C$80)+COUNTIFS('1. Output sheet'!$D$2:$D$5000,$B96,'1. Output sheet'!$C$2:$C$5000,F$27,'1. Output sheet'!$AC$2:$AC$5000,$B$23,'1. Output sheet'!$O$2:$O$5000,"&gt;="&amp;$B$80,'1. Output sheet'!$O$2:$O$5000,"&lt;"&amp;$C$80)</f>
        <v>1</v>
      </c>
      <c r="G96" s="13">
        <f>COUNTIFS('1. Output sheet'!$D$2:$D$5000,$B96,'1. Output sheet'!$C$2:$C$5000,G$27,'1. Output sheet'!$AC$2:$AC$5000,$B$22,'1. Output sheet'!$O$2:$O$5000,"&gt;="&amp;$B$80,'1. Output sheet'!$O$2:$O$5000,"&lt;"&amp;$C$80)+COUNTIFS('1. Output sheet'!$D$2:$D$5000,$B96,'1. Output sheet'!$C$2:$C$5000,G$27,'1. Output sheet'!$AC$2:$AC$5000,$B$23,'1. Output sheet'!$O$2:$O$5000,"&gt;="&amp;$B$80,'1. Output sheet'!$O$2:$O$5000,"&lt;"&amp;$C$80)</f>
        <v>1</v>
      </c>
      <c r="H96" s="13">
        <f>COUNTIFS('1. Output sheet'!$D$2:$D$5000,$B96,'1. Output sheet'!$C$2:$C$5000,H$27,'1. Output sheet'!$AC$2:$AC$5000,$B$22,'1. Output sheet'!$O$2:$O$5000,"&gt;="&amp;$B$80,'1. Output sheet'!$O$2:$O$5000,"&lt;"&amp;$C$80)+COUNTIFS('1. Output sheet'!$D$2:$D$5000,$B96,'1. Output sheet'!$C$2:$C$5000,H$27,'1. Output sheet'!$AC$2:$AC$5000,$B$23,'1. Output sheet'!$O$2:$O$5000,"&gt;="&amp;$B$80,'1. Output sheet'!$O$2:$O$5000,"&lt;"&amp;$C$80)</f>
        <v>0</v>
      </c>
      <c r="I96" s="13">
        <f>COUNTIFS('1. Output sheet'!$D$2:$D$5000,$B96,'1. Output sheet'!$C$2:$C$5000,I$27,'1. Output sheet'!$AC$2:$AC$5000,$B$22,'1. Output sheet'!$O$2:$O$5000,"&gt;="&amp;$B$80,'1. Output sheet'!$O$2:$O$5000,"&lt;"&amp;$C$80)+COUNTIFS('1. Output sheet'!$D$2:$D$5000,$B96,'1. Output sheet'!$C$2:$C$5000,I$27,'1. Output sheet'!$AC$2:$AC$5000,$B$23,'1. Output sheet'!$O$2:$O$5000,"&gt;="&amp;$B$80,'1. Output sheet'!$O$2:$O$5000,"&lt;"&amp;$C$80)</f>
        <v>2</v>
      </c>
      <c r="J96" s="13">
        <f>COUNTIFS('1. Output sheet'!$D$2:$D$5000,$B96,'1. Output sheet'!$C$2:$C$5000,J$27,'1. Output sheet'!$AC$2:$AC$5000,$B$22,'1. Output sheet'!$O$2:$O$5000,"&gt;="&amp;$B$80,'1. Output sheet'!$O$2:$O$5000,"&lt;"&amp;$C$80)+COUNTIFS('1. Output sheet'!$D$2:$D$5000,$B96,'1. Output sheet'!$C$2:$C$5000,J$27,'1. Output sheet'!$AC$2:$AC$5000,$B$23,'1. Output sheet'!$O$2:$O$5000,"&gt;="&amp;$B$80,'1. Output sheet'!$O$2:$O$5000,"&lt;"&amp;$C$80)</f>
        <v>2</v>
      </c>
      <c r="K96" s="13">
        <f>COUNTIFS('1. Output sheet'!$D$2:$D$5000,$B96,'1. Output sheet'!$C$2:$C$5000,K$27,'1. Output sheet'!$AC$2:$AC$5000,$B$22,'1. Output sheet'!$O$2:$O$5000,"&gt;="&amp;$B$80,'1. Output sheet'!$O$2:$O$5000,"&lt;"&amp;$C$80)+COUNTIFS('1. Output sheet'!$D$2:$D$5000,$B96,'1. Output sheet'!$C$2:$C$5000,K$27,'1. Output sheet'!$AC$2:$AC$5000,$B$23,'1. Output sheet'!$O$2:$O$5000,"&gt;="&amp;$B$80,'1. Output sheet'!$O$2:$O$5000,"&lt;"&amp;$C$80)</f>
        <v>0</v>
      </c>
      <c r="L96" s="13">
        <f>COUNTIFS('1. Output sheet'!$D$2:$D$5000,$B96,'1. Output sheet'!$C$2:$C$5000,L$27,'1. Output sheet'!$AC$2:$AC$5000,$B$22,'1. Output sheet'!$O$2:$O$5000,"&gt;="&amp;$B$80,'1. Output sheet'!$O$2:$O$5000,"&lt;"&amp;$C$80)+COUNTIFS('1. Output sheet'!$D$2:$D$5000,$B96,'1. Output sheet'!$C$2:$C$5000,L$27,'1. Output sheet'!$AC$2:$AC$5000,$B$23,'1. Output sheet'!$O$2:$O$5000,"&gt;="&amp;$B$80,'1. Output sheet'!$O$2:$O$5000,"&lt;"&amp;$C$80)</f>
        <v>0</v>
      </c>
      <c r="M96" s="13">
        <f>COUNTIFS('1. Output sheet'!$D$2:$D$5000,$B96,'1. Output sheet'!$C$2:$C$5000,M$27,'1. Output sheet'!$AC$2:$AC$5000,$B$22,'1. Output sheet'!$O$2:$O$5000,"&gt;="&amp;$B$80,'1. Output sheet'!$O$2:$O$5000,"&lt;"&amp;$C$80)+COUNTIFS('1. Output sheet'!$D$2:$D$5000,$B96,'1. Output sheet'!$C$2:$C$5000,M$27,'1. Output sheet'!$AC$2:$AC$5000,$B$23,'1. Output sheet'!$O$2:$O$5000,"&gt;="&amp;$B$80,'1. Output sheet'!$O$2:$O$5000,"&lt;"&amp;$C$80)</f>
        <v>0</v>
      </c>
      <c r="N96" s="13">
        <f>COUNTIFS('1. Output sheet'!$D$2:$D$5000,$B96,'1. Output sheet'!$C$2:$C$5000,N$27,'1. Output sheet'!$AC$2:$AC$5000,$B$22,'1. Output sheet'!$O$2:$O$5000,"&gt;="&amp;$B$80,'1. Output sheet'!$O$2:$O$5000,"&lt;"&amp;$C$80)+COUNTIFS('1. Output sheet'!$D$2:$D$5000,$B96,'1. Output sheet'!$C$2:$C$5000,N$27,'1. Output sheet'!$AC$2:$AC$5000,$B$23,'1. Output sheet'!$O$2:$O$5000,"&gt;="&amp;$B$80,'1. Output sheet'!$O$2:$O$5000,"&lt;"&amp;$C$80)</f>
        <v>0</v>
      </c>
      <c r="O96" s="13">
        <f>COUNTIFS('1. Output sheet'!$D$2:$D$5000,$B96,'1. Output sheet'!$C$2:$C$5000,O$27,'1. Output sheet'!$AC$2:$AC$5000,$B$22,'1. Output sheet'!$O$2:$O$5000,"&gt;="&amp;$B$80,'1. Output sheet'!$O$2:$O$5000,"&lt;"&amp;$C$80)+COUNTIFS('1. Output sheet'!$D$2:$D$5000,$B96,'1. Output sheet'!$C$2:$C$5000,O$27,'1. Output sheet'!$AC$2:$AC$5000,$B$23,'1. Output sheet'!$O$2:$O$5000,"&gt;="&amp;$B$80,'1. Output sheet'!$O$2:$O$5000,"&lt;"&amp;$C$80)</f>
        <v>0</v>
      </c>
      <c r="P96" s="14">
        <f t="shared" si="36"/>
        <v>6</v>
      </c>
      <c r="Q96" s="14">
        <f>COUNTIFS('1. Output sheet'!$D$2:$D$5000,$B96,'1. Output sheet'!$AC$2:$AC$5000,$B$22,'1. Output sheet'!$O$2:$O$5000,"&gt;="&amp;$B$80,'1. Output sheet'!$O$2:$O$5000,"&lt;"&amp;$C$80)+COUNTIFS('1. Output sheet'!$D$2:$D$5000,$B96,'1. Output sheet'!$AC$2:$AC$5000,$B$23,'1. Output sheet'!$O$2:$O$5000,"&gt;="&amp;$B$80,'1. Output sheet'!$O$2:$O$5000,"&lt;"&amp;$C$80)</f>
        <v>6</v>
      </c>
      <c r="R96" s="14">
        <f t="shared" si="37"/>
        <v>0</v>
      </c>
    </row>
    <row r="97" spans="1:36" ht="28.8" x14ac:dyDescent="0.3">
      <c r="A97" s="34"/>
      <c r="B97" s="21" t="s">
        <v>762</v>
      </c>
      <c r="C97" s="20"/>
      <c r="D97" s="13">
        <f>COUNTIFS('1. Output sheet'!$D$2:$D$5000,$B97,'1. Output sheet'!$C$2:$C$5000,D$27,'1. Output sheet'!$AC$2:$AC$5000,$B$22,'1. Output sheet'!$O$2:$O$5000,"&gt;="&amp;$B$80,'1. Output sheet'!$O$2:$O$5000,"&lt;"&amp;$C$80)+COUNTIFS('1. Output sheet'!$D$2:$D$5000,$B97,'1. Output sheet'!$C$2:$C$5000,D$27,'1. Output sheet'!$AC$2:$AC$5000,$B$23,'1. Output sheet'!$O$2:$O$5000,"&gt;="&amp;$B$80,'1. Output sheet'!$O$2:$O$5000,"&lt;"&amp;$C$80)</f>
        <v>0</v>
      </c>
      <c r="E97" s="13">
        <f>COUNTIFS('1. Output sheet'!$D$2:$D$5000,$B97,'1. Output sheet'!$C$2:$C$5000,E$27,'1. Output sheet'!$AC$2:$AC$5000,$B$22,'1. Output sheet'!$O$2:$O$5000,"&gt;="&amp;$B$80,'1. Output sheet'!$O$2:$O$5000,"&lt;"&amp;$C$80)+COUNTIFS('1. Output sheet'!$D$2:$D$5000,$B97,'1. Output sheet'!$C$2:$C$5000,E$27,'1. Output sheet'!$AC$2:$AC$5000,$B$23,'1. Output sheet'!$O$2:$O$5000,"&gt;="&amp;$B$80,'1. Output sheet'!$O$2:$O$5000,"&lt;"&amp;$C$80)</f>
        <v>0</v>
      </c>
      <c r="F97" s="13">
        <f>COUNTIFS('1. Output sheet'!$D$2:$D$5000,$B97,'1. Output sheet'!$C$2:$C$5000,F$27,'1. Output sheet'!$AC$2:$AC$5000,$B$22,'1. Output sheet'!$O$2:$O$5000,"&gt;="&amp;$B$80,'1. Output sheet'!$O$2:$O$5000,"&lt;"&amp;$C$80)+COUNTIFS('1. Output sheet'!$D$2:$D$5000,$B97,'1. Output sheet'!$C$2:$C$5000,F$27,'1. Output sheet'!$AC$2:$AC$5000,$B$23,'1. Output sheet'!$O$2:$O$5000,"&gt;="&amp;$B$80,'1. Output sheet'!$O$2:$O$5000,"&lt;"&amp;$C$80)</f>
        <v>0</v>
      </c>
      <c r="G97" s="13">
        <f>COUNTIFS('1. Output sheet'!$D$2:$D$5000,$B97,'1. Output sheet'!$C$2:$C$5000,G$27,'1. Output sheet'!$AC$2:$AC$5000,$B$22,'1. Output sheet'!$O$2:$O$5000,"&gt;="&amp;$B$80,'1. Output sheet'!$O$2:$O$5000,"&lt;"&amp;$C$80)+COUNTIFS('1. Output sheet'!$D$2:$D$5000,$B97,'1. Output sheet'!$C$2:$C$5000,G$27,'1. Output sheet'!$AC$2:$AC$5000,$B$23,'1. Output sheet'!$O$2:$O$5000,"&gt;="&amp;$B$80,'1. Output sheet'!$O$2:$O$5000,"&lt;"&amp;$C$80)</f>
        <v>2</v>
      </c>
      <c r="H97" s="13">
        <f>COUNTIFS('1. Output sheet'!$D$2:$D$5000,$B97,'1. Output sheet'!$C$2:$C$5000,H$27,'1. Output sheet'!$AC$2:$AC$5000,$B$22,'1. Output sheet'!$O$2:$O$5000,"&gt;="&amp;$B$80,'1. Output sheet'!$O$2:$O$5000,"&lt;"&amp;$C$80)+COUNTIFS('1. Output sheet'!$D$2:$D$5000,$B97,'1. Output sheet'!$C$2:$C$5000,H$27,'1. Output sheet'!$AC$2:$AC$5000,$B$23,'1. Output sheet'!$O$2:$O$5000,"&gt;="&amp;$B$80,'1. Output sheet'!$O$2:$O$5000,"&lt;"&amp;$C$80)</f>
        <v>0</v>
      </c>
      <c r="I97" s="13">
        <f>COUNTIFS('1. Output sheet'!$D$2:$D$5000,$B97,'1. Output sheet'!$C$2:$C$5000,I$27,'1. Output sheet'!$AC$2:$AC$5000,$B$22,'1. Output sheet'!$O$2:$O$5000,"&gt;="&amp;$B$80,'1. Output sheet'!$O$2:$O$5000,"&lt;"&amp;$C$80)+COUNTIFS('1. Output sheet'!$D$2:$D$5000,$B97,'1. Output sheet'!$C$2:$C$5000,I$27,'1. Output sheet'!$AC$2:$AC$5000,$B$23,'1. Output sheet'!$O$2:$O$5000,"&gt;="&amp;$B$80,'1. Output sheet'!$O$2:$O$5000,"&lt;"&amp;$C$80)</f>
        <v>0</v>
      </c>
      <c r="J97" s="13">
        <f>COUNTIFS('1. Output sheet'!$D$2:$D$5000,$B97,'1. Output sheet'!$C$2:$C$5000,J$27,'1. Output sheet'!$AC$2:$AC$5000,$B$22,'1. Output sheet'!$O$2:$O$5000,"&gt;="&amp;$B$80,'1. Output sheet'!$O$2:$O$5000,"&lt;"&amp;$C$80)+COUNTIFS('1. Output sheet'!$D$2:$D$5000,$B97,'1. Output sheet'!$C$2:$C$5000,J$27,'1. Output sheet'!$AC$2:$AC$5000,$B$23,'1. Output sheet'!$O$2:$O$5000,"&gt;="&amp;$B$80,'1. Output sheet'!$O$2:$O$5000,"&lt;"&amp;$C$80)</f>
        <v>0</v>
      </c>
      <c r="K97" s="13">
        <f>COUNTIFS('1. Output sheet'!$D$2:$D$5000,$B97,'1. Output sheet'!$C$2:$C$5000,K$27,'1. Output sheet'!$AC$2:$AC$5000,$B$22,'1. Output sheet'!$O$2:$O$5000,"&gt;="&amp;$B$80,'1. Output sheet'!$O$2:$O$5000,"&lt;"&amp;$C$80)+COUNTIFS('1. Output sheet'!$D$2:$D$5000,$B97,'1. Output sheet'!$C$2:$C$5000,K$27,'1. Output sheet'!$AC$2:$AC$5000,$B$23,'1. Output sheet'!$O$2:$O$5000,"&gt;="&amp;$B$80,'1. Output sheet'!$O$2:$O$5000,"&lt;"&amp;$C$80)</f>
        <v>0</v>
      </c>
      <c r="L97" s="13">
        <f>COUNTIFS('1. Output sheet'!$D$2:$D$5000,$B97,'1. Output sheet'!$C$2:$C$5000,L$27,'1. Output sheet'!$AC$2:$AC$5000,$B$22,'1. Output sheet'!$O$2:$O$5000,"&gt;="&amp;$B$80,'1. Output sheet'!$O$2:$O$5000,"&lt;"&amp;$C$80)+COUNTIFS('1. Output sheet'!$D$2:$D$5000,$B97,'1. Output sheet'!$C$2:$C$5000,L$27,'1. Output sheet'!$AC$2:$AC$5000,$B$23,'1. Output sheet'!$O$2:$O$5000,"&gt;="&amp;$B$80,'1. Output sheet'!$O$2:$O$5000,"&lt;"&amp;$C$80)</f>
        <v>1</v>
      </c>
      <c r="M97" s="13">
        <f>COUNTIFS('1. Output sheet'!$D$2:$D$5000,$B97,'1. Output sheet'!$C$2:$C$5000,M$27,'1. Output sheet'!$AC$2:$AC$5000,$B$22,'1. Output sheet'!$O$2:$O$5000,"&gt;="&amp;$B$80,'1. Output sheet'!$O$2:$O$5000,"&lt;"&amp;$C$80)+COUNTIFS('1. Output sheet'!$D$2:$D$5000,$B97,'1. Output sheet'!$C$2:$C$5000,M$27,'1. Output sheet'!$AC$2:$AC$5000,$B$23,'1. Output sheet'!$O$2:$O$5000,"&gt;="&amp;$B$80,'1. Output sheet'!$O$2:$O$5000,"&lt;"&amp;$C$80)</f>
        <v>0</v>
      </c>
      <c r="N97" s="13">
        <f>COUNTIFS('1. Output sheet'!$D$2:$D$5000,$B97,'1. Output sheet'!$C$2:$C$5000,N$27,'1. Output sheet'!$AC$2:$AC$5000,$B$22,'1. Output sheet'!$O$2:$O$5000,"&gt;="&amp;$B$80,'1. Output sheet'!$O$2:$O$5000,"&lt;"&amp;$C$80)+COUNTIFS('1. Output sheet'!$D$2:$D$5000,$B97,'1. Output sheet'!$C$2:$C$5000,N$27,'1. Output sheet'!$AC$2:$AC$5000,$B$23,'1. Output sheet'!$O$2:$O$5000,"&gt;="&amp;$B$80,'1. Output sheet'!$O$2:$O$5000,"&lt;"&amp;$C$80)</f>
        <v>0</v>
      </c>
      <c r="O97" s="13">
        <f>COUNTIFS('1. Output sheet'!$D$2:$D$5000,$B97,'1. Output sheet'!$C$2:$C$5000,O$27,'1. Output sheet'!$AC$2:$AC$5000,$B$22,'1. Output sheet'!$O$2:$O$5000,"&gt;="&amp;$B$80,'1. Output sheet'!$O$2:$O$5000,"&lt;"&amp;$C$80)+COUNTIFS('1. Output sheet'!$D$2:$D$5000,$B97,'1. Output sheet'!$C$2:$C$5000,O$27,'1. Output sheet'!$AC$2:$AC$5000,$B$23,'1. Output sheet'!$O$2:$O$5000,"&gt;="&amp;$B$80,'1. Output sheet'!$O$2:$O$5000,"&lt;"&amp;$C$80)</f>
        <v>0</v>
      </c>
      <c r="P97" s="14">
        <f t="shared" si="36"/>
        <v>3</v>
      </c>
      <c r="Q97" s="14">
        <f>COUNTIFS('1. Output sheet'!$D$2:$D$5000,$B97,'1. Output sheet'!$AC$2:$AC$5000,$B$22,'1. Output sheet'!$O$2:$O$5000,"&gt;="&amp;$B$80,'1. Output sheet'!$O$2:$O$5000,"&lt;"&amp;$C$80)+COUNTIFS('1. Output sheet'!$D$2:$D$5000,$B97,'1. Output sheet'!$AC$2:$AC$5000,$B$23,'1. Output sheet'!$O$2:$O$5000,"&gt;="&amp;$B$80,'1. Output sheet'!$O$2:$O$5000,"&lt;"&amp;$C$80)</f>
        <v>3</v>
      </c>
      <c r="R97" s="14">
        <f t="shared" si="37"/>
        <v>0</v>
      </c>
    </row>
    <row r="98" spans="1:36" ht="14.4" x14ac:dyDescent="0.3">
      <c r="A98" s="34"/>
      <c r="B98" s="21" t="s">
        <v>105</v>
      </c>
      <c r="C98" s="20"/>
      <c r="D98" s="13">
        <f>COUNTIFS('1. Output sheet'!$D$2:$D$5000,$B98,'1. Output sheet'!$C$2:$C$5000,D$27,'1. Output sheet'!$AC$2:$AC$5000,$B$22,'1. Output sheet'!$O$2:$O$5000,"&gt;="&amp;$B$80,'1. Output sheet'!$O$2:$O$5000,"&lt;"&amp;$C$80)+COUNTIFS('1. Output sheet'!$D$2:$D$5000,$B98,'1. Output sheet'!$C$2:$C$5000,D$27,'1. Output sheet'!$AC$2:$AC$5000,$B$23,'1. Output sheet'!$O$2:$O$5000,"&gt;="&amp;$B$80,'1. Output sheet'!$O$2:$O$5000,"&lt;"&amp;$C$80)</f>
        <v>0</v>
      </c>
      <c r="E98" s="13">
        <f>COUNTIFS('1. Output sheet'!$D$2:$D$5000,$B98,'1. Output sheet'!$C$2:$C$5000,E$27,'1. Output sheet'!$AC$2:$AC$5000,$B$22,'1. Output sheet'!$O$2:$O$5000,"&gt;="&amp;$B$80,'1. Output sheet'!$O$2:$O$5000,"&lt;"&amp;$C$80)+COUNTIFS('1. Output sheet'!$D$2:$D$5000,$B98,'1. Output sheet'!$C$2:$C$5000,E$27,'1. Output sheet'!$AC$2:$AC$5000,$B$23,'1. Output sheet'!$O$2:$O$5000,"&gt;="&amp;$B$80,'1. Output sheet'!$O$2:$O$5000,"&lt;"&amp;$C$80)</f>
        <v>4</v>
      </c>
      <c r="F98" s="13">
        <f>COUNTIFS('1. Output sheet'!$D$2:$D$5000,$B98,'1. Output sheet'!$C$2:$C$5000,F$27,'1. Output sheet'!$AC$2:$AC$5000,$B$22,'1. Output sheet'!$O$2:$O$5000,"&gt;="&amp;$B$80,'1. Output sheet'!$O$2:$O$5000,"&lt;"&amp;$C$80)+COUNTIFS('1. Output sheet'!$D$2:$D$5000,$B98,'1. Output sheet'!$C$2:$C$5000,F$27,'1. Output sheet'!$AC$2:$AC$5000,$B$23,'1. Output sheet'!$O$2:$O$5000,"&gt;="&amp;$B$80,'1. Output sheet'!$O$2:$O$5000,"&lt;"&amp;$C$80)</f>
        <v>6</v>
      </c>
      <c r="G98" s="13">
        <f>COUNTIFS('1. Output sheet'!$D$2:$D$5000,$B98,'1. Output sheet'!$C$2:$C$5000,G$27,'1. Output sheet'!$AC$2:$AC$5000,$B$22,'1. Output sheet'!$O$2:$O$5000,"&gt;="&amp;$B$80,'1. Output sheet'!$O$2:$O$5000,"&lt;"&amp;$C$80)+COUNTIFS('1. Output sheet'!$D$2:$D$5000,$B98,'1. Output sheet'!$C$2:$C$5000,G$27,'1. Output sheet'!$AC$2:$AC$5000,$B$23,'1. Output sheet'!$O$2:$O$5000,"&gt;="&amp;$B$80,'1. Output sheet'!$O$2:$O$5000,"&lt;"&amp;$C$80)</f>
        <v>3</v>
      </c>
      <c r="H98" s="13">
        <f>COUNTIFS('1. Output sheet'!$D$2:$D$5000,$B98,'1. Output sheet'!$C$2:$C$5000,H$27,'1. Output sheet'!$AC$2:$AC$5000,$B$22,'1. Output sheet'!$O$2:$O$5000,"&gt;="&amp;$B$80,'1. Output sheet'!$O$2:$O$5000,"&lt;"&amp;$C$80)+COUNTIFS('1. Output sheet'!$D$2:$D$5000,$B98,'1. Output sheet'!$C$2:$C$5000,H$27,'1. Output sheet'!$AC$2:$AC$5000,$B$23,'1. Output sheet'!$O$2:$O$5000,"&gt;="&amp;$B$80,'1. Output sheet'!$O$2:$O$5000,"&lt;"&amp;$C$80)</f>
        <v>0</v>
      </c>
      <c r="I98" s="13">
        <f>COUNTIFS('1. Output sheet'!$D$2:$D$5000,$B98,'1. Output sheet'!$C$2:$C$5000,I$27,'1. Output sheet'!$AC$2:$AC$5000,$B$22,'1. Output sheet'!$O$2:$O$5000,"&gt;="&amp;$B$80,'1. Output sheet'!$O$2:$O$5000,"&lt;"&amp;$C$80)+COUNTIFS('1. Output sheet'!$D$2:$D$5000,$B98,'1. Output sheet'!$C$2:$C$5000,I$27,'1. Output sheet'!$AC$2:$AC$5000,$B$23,'1. Output sheet'!$O$2:$O$5000,"&gt;="&amp;$B$80,'1. Output sheet'!$O$2:$O$5000,"&lt;"&amp;$C$80)</f>
        <v>2</v>
      </c>
      <c r="J98" s="13">
        <f>COUNTIFS('1. Output sheet'!$D$2:$D$5000,$B98,'1. Output sheet'!$C$2:$C$5000,J$27,'1. Output sheet'!$AC$2:$AC$5000,$B$22,'1. Output sheet'!$O$2:$O$5000,"&gt;="&amp;$B$80,'1. Output sheet'!$O$2:$O$5000,"&lt;"&amp;$C$80)+COUNTIFS('1. Output sheet'!$D$2:$D$5000,$B98,'1. Output sheet'!$C$2:$C$5000,J$27,'1. Output sheet'!$AC$2:$AC$5000,$B$23,'1. Output sheet'!$O$2:$O$5000,"&gt;="&amp;$B$80,'1. Output sheet'!$O$2:$O$5000,"&lt;"&amp;$C$80)</f>
        <v>29</v>
      </c>
      <c r="K98" s="13">
        <f>COUNTIFS('1. Output sheet'!$D$2:$D$5000,$B98,'1. Output sheet'!$C$2:$C$5000,K$27,'1. Output sheet'!$AC$2:$AC$5000,$B$22,'1. Output sheet'!$O$2:$O$5000,"&gt;="&amp;$B$80,'1. Output sheet'!$O$2:$O$5000,"&lt;"&amp;$C$80)+COUNTIFS('1. Output sheet'!$D$2:$D$5000,$B98,'1. Output sheet'!$C$2:$C$5000,K$27,'1. Output sheet'!$AC$2:$AC$5000,$B$23,'1. Output sheet'!$O$2:$O$5000,"&gt;="&amp;$B$80,'1. Output sheet'!$O$2:$O$5000,"&lt;"&amp;$C$80)</f>
        <v>16</v>
      </c>
      <c r="L98" s="13">
        <f>COUNTIFS('1. Output sheet'!$D$2:$D$5000,$B98,'1. Output sheet'!$C$2:$C$5000,L$27,'1. Output sheet'!$AC$2:$AC$5000,$B$22,'1. Output sheet'!$O$2:$O$5000,"&gt;="&amp;$B$80,'1. Output sheet'!$O$2:$O$5000,"&lt;"&amp;$C$80)+COUNTIFS('1. Output sheet'!$D$2:$D$5000,$B98,'1. Output sheet'!$C$2:$C$5000,L$27,'1. Output sheet'!$AC$2:$AC$5000,$B$23,'1. Output sheet'!$O$2:$O$5000,"&gt;="&amp;$B$80,'1. Output sheet'!$O$2:$O$5000,"&lt;"&amp;$C$80)</f>
        <v>0</v>
      </c>
      <c r="M98" s="13">
        <f>COUNTIFS('1. Output sheet'!$D$2:$D$5000,$B98,'1. Output sheet'!$C$2:$C$5000,M$27,'1. Output sheet'!$AC$2:$AC$5000,$B$22,'1. Output sheet'!$O$2:$O$5000,"&gt;="&amp;$B$80,'1. Output sheet'!$O$2:$O$5000,"&lt;"&amp;$C$80)+COUNTIFS('1. Output sheet'!$D$2:$D$5000,$B98,'1. Output sheet'!$C$2:$C$5000,M$27,'1. Output sheet'!$AC$2:$AC$5000,$B$23,'1. Output sheet'!$O$2:$O$5000,"&gt;="&amp;$B$80,'1. Output sheet'!$O$2:$O$5000,"&lt;"&amp;$C$80)</f>
        <v>0</v>
      </c>
      <c r="N98" s="13">
        <f>COUNTIFS('1. Output sheet'!$D$2:$D$5000,$B98,'1. Output sheet'!$C$2:$C$5000,N$27,'1. Output sheet'!$AC$2:$AC$5000,$B$22,'1. Output sheet'!$O$2:$O$5000,"&gt;="&amp;$B$80,'1. Output sheet'!$O$2:$O$5000,"&lt;"&amp;$C$80)+COUNTIFS('1. Output sheet'!$D$2:$D$5000,$B98,'1. Output sheet'!$C$2:$C$5000,N$27,'1. Output sheet'!$AC$2:$AC$5000,$B$23,'1. Output sheet'!$O$2:$O$5000,"&gt;="&amp;$B$80,'1. Output sheet'!$O$2:$O$5000,"&lt;"&amp;$C$80)</f>
        <v>1</v>
      </c>
      <c r="O98" s="13">
        <f>COUNTIFS('1. Output sheet'!$D$2:$D$5000,$B98,'1. Output sheet'!$C$2:$C$5000,O$27,'1. Output sheet'!$AC$2:$AC$5000,$B$22,'1. Output sheet'!$O$2:$O$5000,"&gt;="&amp;$B$80,'1. Output sheet'!$O$2:$O$5000,"&lt;"&amp;$C$80)+COUNTIFS('1. Output sheet'!$D$2:$D$5000,$B98,'1. Output sheet'!$C$2:$C$5000,O$27,'1. Output sheet'!$AC$2:$AC$5000,$B$23,'1. Output sheet'!$O$2:$O$5000,"&gt;="&amp;$B$80,'1. Output sheet'!$O$2:$O$5000,"&lt;"&amp;$C$80)</f>
        <v>0</v>
      </c>
      <c r="P98" s="14">
        <f t="shared" si="36"/>
        <v>61</v>
      </c>
      <c r="Q98" s="14">
        <f>COUNTIFS('1. Output sheet'!$D$2:$D$5000,$B98,'1. Output sheet'!$AC$2:$AC$5000,$B$22,'1. Output sheet'!$O$2:$O$5000,"&gt;="&amp;$B$80,'1. Output sheet'!$O$2:$O$5000,"&lt;"&amp;$C$80)+COUNTIFS('1. Output sheet'!$D$2:$D$5000,$B98,'1. Output sheet'!$AC$2:$AC$5000,$B$23,'1. Output sheet'!$O$2:$O$5000,"&gt;="&amp;$B$80,'1. Output sheet'!$O$2:$O$5000,"&lt;"&amp;$C$80)</f>
        <v>61</v>
      </c>
      <c r="R98" s="14">
        <f t="shared" si="37"/>
        <v>0</v>
      </c>
    </row>
    <row r="99" spans="1:36" ht="14.4" x14ac:dyDescent="0.3">
      <c r="A99" s="34"/>
      <c r="B99" s="21" t="s">
        <v>79</v>
      </c>
      <c r="C99" s="20"/>
      <c r="D99" s="13">
        <f>COUNTIFS('1. Output sheet'!$D$2:$D$5000,$B99,'1. Output sheet'!$C$2:$C$5000,D$27,'1. Output sheet'!$AC$2:$AC$5000,$B$22,'1. Output sheet'!$O$2:$O$5000,"&gt;="&amp;$B$80,'1. Output sheet'!$O$2:$O$5000,"&lt;"&amp;$C$80)+COUNTIFS('1. Output sheet'!$D$2:$D$5000,$B99,'1. Output sheet'!$C$2:$C$5000,D$27,'1. Output sheet'!$AC$2:$AC$5000,$B$23,'1. Output sheet'!$O$2:$O$5000,"&gt;="&amp;$B$80,'1. Output sheet'!$O$2:$O$5000,"&lt;"&amp;$C$80)</f>
        <v>0</v>
      </c>
      <c r="E99" s="13">
        <f>COUNTIFS('1. Output sheet'!$D$2:$D$5000,$B99,'1. Output sheet'!$C$2:$C$5000,E$27,'1. Output sheet'!$AC$2:$AC$5000,$B$22,'1. Output sheet'!$O$2:$O$5000,"&gt;="&amp;$B$80,'1. Output sheet'!$O$2:$O$5000,"&lt;"&amp;$C$80)+COUNTIFS('1. Output sheet'!$D$2:$D$5000,$B99,'1. Output sheet'!$C$2:$C$5000,E$27,'1. Output sheet'!$AC$2:$AC$5000,$B$23,'1. Output sheet'!$O$2:$O$5000,"&gt;="&amp;$B$80,'1. Output sheet'!$O$2:$O$5000,"&lt;"&amp;$C$80)</f>
        <v>0</v>
      </c>
      <c r="F99" s="13">
        <f>COUNTIFS('1. Output sheet'!$D$2:$D$5000,$B99,'1. Output sheet'!$C$2:$C$5000,F$27,'1. Output sheet'!$AC$2:$AC$5000,$B$22,'1. Output sheet'!$O$2:$O$5000,"&gt;="&amp;$B$80,'1. Output sheet'!$O$2:$O$5000,"&lt;"&amp;$C$80)+COUNTIFS('1. Output sheet'!$D$2:$D$5000,$B99,'1. Output sheet'!$C$2:$C$5000,F$27,'1. Output sheet'!$AC$2:$AC$5000,$B$23,'1. Output sheet'!$O$2:$O$5000,"&gt;="&amp;$B$80,'1. Output sheet'!$O$2:$O$5000,"&lt;"&amp;$C$80)</f>
        <v>0</v>
      </c>
      <c r="G99" s="13">
        <f>COUNTIFS('1. Output sheet'!$D$2:$D$5000,$B99,'1. Output sheet'!$C$2:$C$5000,G$27,'1. Output sheet'!$AC$2:$AC$5000,$B$22,'1. Output sheet'!$O$2:$O$5000,"&gt;="&amp;$B$80,'1. Output sheet'!$O$2:$O$5000,"&lt;"&amp;$C$80)+COUNTIFS('1. Output sheet'!$D$2:$D$5000,$B99,'1. Output sheet'!$C$2:$C$5000,G$27,'1. Output sheet'!$AC$2:$AC$5000,$B$23,'1. Output sheet'!$O$2:$O$5000,"&gt;="&amp;$B$80,'1. Output sheet'!$O$2:$O$5000,"&lt;"&amp;$C$80)</f>
        <v>2</v>
      </c>
      <c r="H99" s="13">
        <f>COUNTIFS('1. Output sheet'!$D$2:$D$5000,$B99,'1. Output sheet'!$C$2:$C$5000,H$27,'1. Output sheet'!$AC$2:$AC$5000,$B$22,'1. Output sheet'!$O$2:$O$5000,"&gt;="&amp;$B$80,'1. Output sheet'!$O$2:$O$5000,"&lt;"&amp;$C$80)+COUNTIFS('1. Output sheet'!$D$2:$D$5000,$B99,'1. Output sheet'!$C$2:$C$5000,H$27,'1. Output sheet'!$AC$2:$AC$5000,$B$23,'1. Output sheet'!$O$2:$O$5000,"&gt;="&amp;$B$80,'1. Output sheet'!$O$2:$O$5000,"&lt;"&amp;$C$80)</f>
        <v>0</v>
      </c>
      <c r="I99" s="13">
        <f>COUNTIFS('1. Output sheet'!$D$2:$D$5000,$B99,'1. Output sheet'!$C$2:$C$5000,I$27,'1. Output sheet'!$AC$2:$AC$5000,$B$22,'1. Output sheet'!$O$2:$O$5000,"&gt;="&amp;$B$80,'1. Output sheet'!$O$2:$O$5000,"&lt;"&amp;$C$80)+COUNTIFS('1. Output sheet'!$D$2:$D$5000,$B99,'1. Output sheet'!$C$2:$C$5000,I$27,'1. Output sheet'!$AC$2:$AC$5000,$B$23,'1. Output sheet'!$O$2:$O$5000,"&gt;="&amp;$B$80,'1. Output sheet'!$O$2:$O$5000,"&lt;"&amp;$C$80)</f>
        <v>0</v>
      </c>
      <c r="J99" s="13">
        <f>COUNTIFS('1. Output sheet'!$D$2:$D$5000,$B99,'1. Output sheet'!$C$2:$C$5000,J$27,'1. Output sheet'!$AC$2:$AC$5000,$B$22,'1. Output sheet'!$O$2:$O$5000,"&gt;="&amp;$B$80,'1. Output sheet'!$O$2:$O$5000,"&lt;"&amp;$C$80)+COUNTIFS('1. Output sheet'!$D$2:$D$5000,$B99,'1. Output sheet'!$C$2:$C$5000,J$27,'1. Output sheet'!$AC$2:$AC$5000,$B$23,'1. Output sheet'!$O$2:$O$5000,"&gt;="&amp;$B$80,'1. Output sheet'!$O$2:$O$5000,"&lt;"&amp;$C$80)</f>
        <v>5</v>
      </c>
      <c r="K99" s="13">
        <f>COUNTIFS('1. Output sheet'!$D$2:$D$5000,$B99,'1. Output sheet'!$C$2:$C$5000,K$27,'1. Output sheet'!$AC$2:$AC$5000,$B$22,'1. Output sheet'!$O$2:$O$5000,"&gt;="&amp;$B$80,'1. Output sheet'!$O$2:$O$5000,"&lt;"&amp;$C$80)+COUNTIFS('1. Output sheet'!$D$2:$D$5000,$B99,'1. Output sheet'!$C$2:$C$5000,K$27,'1. Output sheet'!$AC$2:$AC$5000,$B$23,'1. Output sheet'!$O$2:$O$5000,"&gt;="&amp;$B$80,'1. Output sheet'!$O$2:$O$5000,"&lt;"&amp;$C$80)</f>
        <v>0</v>
      </c>
      <c r="L99" s="13">
        <f>COUNTIFS('1. Output sheet'!$D$2:$D$5000,$B99,'1. Output sheet'!$C$2:$C$5000,L$27,'1. Output sheet'!$AC$2:$AC$5000,$B$22,'1. Output sheet'!$O$2:$O$5000,"&gt;="&amp;$B$80,'1. Output sheet'!$O$2:$O$5000,"&lt;"&amp;$C$80)+COUNTIFS('1. Output sheet'!$D$2:$D$5000,$B99,'1. Output sheet'!$C$2:$C$5000,L$27,'1. Output sheet'!$AC$2:$AC$5000,$B$23,'1. Output sheet'!$O$2:$O$5000,"&gt;="&amp;$B$80,'1. Output sheet'!$O$2:$O$5000,"&lt;"&amp;$C$80)</f>
        <v>2</v>
      </c>
      <c r="M99" s="13">
        <f>COUNTIFS('1. Output sheet'!$D$2:$D$5000,$B99,'1. Output sheet'!$C$2:$C$5000,M$27,'1. Output sheet'!$AC$2:$AC$5000,$B$22,'1. Output sheet'!$O$2:$O$5000,"&gt;="&amp;$B$80,'1. Output sheet'!$O$2:$O$5000,"&lt;"&amp;$C$80)+COUNTIFS('1. Output sheet'!$D$2:$D$5000,$B99,'1. Output sheet'!$C$2:$C$5000,M$27,'1. Output sheet'!$AC$2:$AC$5000,$B$23,'1. Output sheet'!$O$2:$O$5000,"&gt;="&amp;$B$80,'1. Output sheet'!$O$2:$O$5000,"&lt;"&amp;$C$80)</f>
        <v>0</v>
      </c>
      <c r="N99" s="13">
        <f>COUNTIFS('1. Output sheet'!$D$2:$D$5000,$B99,'1. Output sheet'!$C$2:$C$5000,N$27,'1. Output sheet'!$AC$2:$AC$5000,$B$22,'1. Output sheet'!$O$2:$O$5000,"&gt;="&amp;$B$80,'1. Output sheet'!$O$2:$O$5000,"&lt;"&amp;$C$80)+COUNTIFS('1. Output sheet'!$D$2:$D$5000,$B99,'1. Output sheet'!$C$2:$C$5000,N$27,'1. Output sheet'!$AC$2:$AC$5000,$B$23,'1. Output sheet'!$O$2:$O$5000,"&gt;="&amp;$B$80,'1. Output sheet'!$O$2:$O$5000,"&lt;"&amp;$C$80)</f>
        <v>0</v>
      </c>
      <c r="O99" s="13">
        <f>COUNTIFS('1. Output sheet'!$D$2:$D$5000,$B99,'1. Output sheet'!$C$2:$C$5000,O$27,'1. Output sheet'!$AC$2:$AC$5000,$B$22,'1. Output sheet'!$O$2:$O$5000,"&gt;="&amp;$B$80,'1. Output sheet'!$O$2:$O$5000,"&lt;"&amp;$C$80)+COUNTIFS('1. Output sheet'!$D$2:$D$5000,$B99,'1. Output sheet'!$C$2:$C$5000,O$27,'1. Output sheet'!$AC$2:$AC$5000,$B$23,'1. Output sheet'!$O$2:$O$5000,"&gt;="&amp;$B$80,'1. Output sheet'!$O$2:$O$5000,"&lt;"&amp;$C$80)</f>
        <v>0</v>
      </c>
      <c r="P99" s="14">
        <f t="shared" si="36"/>
        <v>9</v>
      </c>
      <c r="Q99" s="14">
        <f>COUNTIFS('1. Output sheet'!$D$2:$D$5000,$B99,'1. Output sheet'!$AC$2:$AC$5000,$B$22,'1. Output sheet'!$O$2:$O$5000,"&gt;="&amp;$B$80,'1. Output sheet'!$O$2:$O$5000,"&lt;"&amp;$C$80)+COUNTIFS('1. Output sheet'!$D$2:$D$5000,$B99,'1. Output sheet'!$AC$2:$AC$5000,$B$23,'1. Output sheet'!$O$2:$O$5000,"&gt;="&amp;$B$80,'1. Output sheet'!$O$2:$O$5000,"&lt;"&amp;$C$80)</f>
        <v>9</v>
      </c>
      <c r="R99" s="14">
        <f t="shared" si="37"/>
        <v>0</v>
      </c>
    </row>
    <row r="100" spans="1:36" ht="14.4" x14ac:dyDescent="0.3">
      <c r="A100" s="34"/>
      <c r="B100" s="21" t="s">
        <v>49</v>
      </c>
      <c r="C100" s="20"/>
      <c r="D100" s="13">
        <f>COUNTIFS('1. Output sheet'!$D$2:$D$5000,$B100,'1. Output sheet'!$C$2:$C$5000,D$27,'1. Output sheet'!$AC$2:$AC$5000,$B$22,'1. Output sheet'!$O$2:$O$5000,"&gt;="&amp;$B$80,'1. Output sheet'!$O$2:$O$5000,"&lt;"&amp;$C$80)+COUNTIFS('1. Output sheet'!$D$2:$D$5000,$B100,'1. Output sheet'!$C$2:$C$5000,D$27,'1. Output sheet'!$AC$2:$AC$5000,$B$23,'1. Output sheet'!$O$2:$O$5000,"&gt;="&amp;$B$80,'1. Output sheet'!$O$2:$O$5000,"&lt;"&amp;$C$80)</f>
        <v>1</v>
      </c>
      <c r="E100" s="13">
        <f>COUNTIFS('1. Output sheet'!$D$2:$D$5000,$B100,'1. Output sheet'!$C$2:$C$5000,E$27,'1. Output sheet'!$AC$2:$AC$5000,$B$22,'1. Output sheet'!$O$2:$O$5000,"&gt;="&amp;$B$80,'1. Output sheet'!$O$2:$O$5000,"&lt;"&amp;$C$80)+COUNTIFS('1. Output sheet'!$D$2:$D$5000,$B100,'1. Output sheet'!$C$2:$C$5000,E$27,'1. Output sheet'!$AC$2:$AC$5000,$B$23,'1. Output sheet'!$O$2:$O$5000,"&gt;="&amp;$B$80,'1. Output sheet'!$O$2:$O$5000,"&lt;"&amp;$C$80)</f>
        <v>0</v>
      </c>
      <c r="F100" s="13">
        <f>COUNTIFS('1. Output sheet'!$D$2:$D$5000,$B100,'1. Output sheet'!$C$2:$C$5000,F$27,'1. Output sheet'!$AC$2:$AC$5000,$B$22,'1. Output sheet'!$O$2:$O$5000,"&gt;="&amp;$B$80,'1. Output sheet'!$O$2:$O$5000,"&lt;"&amp;$C$80)+COUNTIFS('1. Output sheet'!$D$2:$D$5000,$B100,'1. Output sheet'!$C$2:$C$5000,F$27,'1. Output sheet'!$AC$2:$AC$5000,$B$23,'1. Output sheet'!$O$2:$O$5000,"&gt;="&amp;$B$80,'1. Output sheet'!$O$2:$O$5000,"&lt;"&amp;$C$80)</f>
        <v>0</v>
      </c>
      <c r="G100" s="13">
        <f>COUNTIFS('1. Output sheet'!$D$2:$D$5000,$B100,'1. Output sheet'!$C$2:$C$5000,G$27,'1. Output sheet'!$AC$2:$AC$5000,$B$22,'1. Output sheet'!$O$2:$O$5000,"&gt;="&amp;$B$80,'1. Output sheet'!$O$2:$O$5000,"&lt;"&amp;$C$80)+COUNTIFS('1. Output sheet'!$D$2:$D$5000,$B100,'1. Output sheet'!$C$2:$C$5000,G$27,'1. Output sheet'!$AC$2:$AC$5000,$B$23,'1. Output sheet'!$O$2:$O$5000,"&gt;="&amp;$B$80,'1. Output sheet'!$O$2:$O$5000,"&lt;"&amp;$C$80)</f>
        <v>0</v>
      </c>
      <c r="H100" s="13">
        <f>COUNTIFS('1. Output sheet'!$D$2:$D$5000,$B100,'1. Output sheet'!$C$2:$C$5000,H$27,'1. Output sheet'!$AC$2:$AC$5000,$B$22,'1. Output sheet'!$O$2:$O$5000,"&gt;="&amp;$B$80,'1. Output sheet'!$O$2:$O$5000,"&lt;"&amp;$C$80)+COUNTIFS('1. Output sheet'!$D$2:$D$5000,$B100,'1. Output sheet'!$C$2:$C$5000,H$27,'1. Output sheet'!$AC$2:$AC$5000,$B$23,'1. Output sheet'!$O$2:$O$5000,"&gt;="&amp;$B$80,'1. Output sheet'!$O$2:$O$5000,"&lt;"&amp;$C$80)</f>
        <v>0</v>
      </c>
      <c r="I100" s="13">
        <f>COUNTIFS('1. Output sheet'!$D$2:$D$5000,$B100,'1. Output sheet'!$C$2:$C$5000,I$27,'1. Output sheet'!$AC$2:$AC$5000,$B$22,'1. Output sheet'!$O$2:$O$5000,"&gt;="&amp;$B$80,'1. Output sheet'!$O$2:$O$5000,"&lt;"&amp;$C$80)+COUNTIFS('1. Output sheet'!$D$2:$D$5000,$B100,'1. Output sheet'!$C$2:$C$5000,I$27,'1. Output sheet'!$AC$2:$AC$5000,$B$23,'1. Output sheet'!$O$2:$O$5000,"&gt;="&amp;$B$80,'1. Output sheet'!$O$2:$O$5000,"&lt;"&amp;$C$80)</f>
        <v>0</v>
      </c>
      <c r="J100" s="13">
        <f>COUNTIFS('1. Output sheet'!$D$2:$D$5000,$B100,'1. Output sheet'!$C$2:$C$5000,J$27,'1. Output sheet'!$AC$2:$AC$5000,$B$22,'1. Output sheet'!$O$2:$O$5000,"&gt;="&amp;$B$80,'1. Output sheet'!$O$2:$O$5000,"&lt;"&amp;$C$80)+COUNTIFS('1. Output sheet'!$D$2:$D$5000,$B100,'1. Output sheet'!$C$2:$C$5000,J$27,'1. Output sheet'!$AC$2:$AC$5000,$B$23,'1. Output sheet'!$O$2:$O$5000,"&gt;="&amp;$B$80,'1. Output sheet'!$O$2:$O$5000,"&lt;"&amp;$C$80)</f>
        <v>0</v>
      </c>
      <c r="K100" s="13">
        <f>COUNTIFS('1. Output sheet'!$D$2:$D$5000,$B100,'1. Output sheet'!$C$2:$C$5000,K$27,'1. Output sheet'!$AC$2:$AC$5000,$B$22,'1. Output sheet'!$O$2:$O$5000,"&gt;="&amp;$B$80,'1. Output sheet'!$O$2:$O$5000,"&lt;"&amp;$C$80)+COUNTIFS('1. Output sheet'!$D$2:$D$5000,$B100,'1. Output sheet'!$C$2:$C$5000,K$27,'1. Output sheet'!$AC$2:$AC$5000,$B$23,'1. Output sheet'!$O$2:$O$5000,"&gt;="&amp;$B$80,'1. Output sheet'!$O$2:$O$5000,"&lt;"&amp;$C$80)</f>
        <v>0</v>
      </c>
      <c r="L100" s="13">
        <f>COUNTIFS('1. Output sheet'!$D$2:$D$5000,$B100,'1. Output sheet'!$C$2:$C$5000,L$27,'1. Output sheet'!$AC$2:$AC$5000,$B$22,'1. Output sheet'!$O$2:$O$5000,"&gt;="&amp;$B$80,'1. Output sheet'!$O$2:$O$5000,"&lt;"&amp;$C$80)+COUNTIFS('1. Output sheet'!$D$2:$D$5000,$B100,'1. Output sheet'!$C$2:$C$5000,L$27,'1. Output sheet'!$AC$2:$AC$5000,$B$23,'1. Output sheet'!$O$2:$O$5000,"&gt;="&amp;$B$80,'1. Output sheet'!$O$2:$O$5000,"&lt;"&amp;$C$80)</f>
        <v>0</v>
      </c>
      <c r="M100" s="13">
        <f>COUNTIFS('1. Output sheet'!$D$2:$D$5000,$B100,'1. Output sheet'!$C$2:$C$5000,M$27,'1. Output sheet'!$AC$2:$AC$5000,$B$22,'1. Output sheet'!$O$2:$O$5000,"&gt;="&amp;$B$80,'1. Output sheet'!$O$2:$O$5000,"&lt;"&amp;$C$80)+COUNTIFS('1. Output sheet'!$D$2:$D$5000,$B100,'1. Output sheet'!$C$2:$C$5000,M$27,'1. Output sheet'!$AC$2:$AC$5000,$B$23,'1. Output sheet'!$O$2:$O$5000,"&gt;="&amp;$B$80,'1. Output sheet'!$O$2:$O$5000,"&lt;"&amp;$C$80)</f>
        <v>0</v>
      </c>
      <c r="N100" s="13">
        <f>COUNTIFS('1. Output sheet'!$D$2:$D$5000,$B100,'1. Output sheet'!$C$2:$C$5000,N$27,'1. Output sheet'!$AC$2:$AC$5000,$B$22,'1. Output sheet'!$O$2:$O$5000,"&gt;="&amp;$B$80,'1. Output sheet'!$O$2:$O$5000,"&lt;"&amp;$C$80)+COUNTIFS('1. Output sheet'!$D$2:$D$5000,$B100,'1. Output sheet'!$C$2:$C$5000,N$27,'1. Output sheet'!$AC$2:$AC$5000,$B$23,'1. Output sheet'!$O$2:$O$5000,"&gt;="&amp;$B$80,'1. Output sheet'!$O$2:$O$5000,"&lt;"&amp;$C$80)</f>
        <v>0</v>
      </c>
      <c r="O100" s="13">
        <f>COUNTIFS('1. Output sheet'!$D$2:$D$5000,$B100,'1. Output sheet'!$C$2:$C$5000,O$27,'1. Output sheet'!$AC$2:$AC$5000,$B$22,'1. Output sheet'!$O$2:$O$5000,"&gt;="&amp;$B$80,'1. Output sheet'!$O$2:$O$5000,"&lt;"&amp;$C$80)+COUNTIFS('1. Output sheet'!$D$2:$D$5000,$B100,'1. Output sheet'!$C$2:$C$5000,O$27,'1. Output sheet'!$AC$2:$AC$5000,$B$23,'1. Output sheet'!$O$2:$O$5000,"&gt;="&amp;$B$80,'1. Output sheet'!$O$2:$O$5000,"&lt;"&amp;$C$80)</f>
        <v>0</v>
      </c>
      <c r="P100" s="14">
        <f t="shared" si="36"/>
        <v>1</v>
      </c>
      <c r="Q100" s="14">
        <f>COUNTIFS('1. Output sheet'!$D$2:$D$5000,$B100,'1. Output sheet'!$AC$2:$AC$5000,$B$22,'1. Output sheet'!$O$2:$O$5000,"&gt;="&amp;$B$80,'1. Output sheet'!$O$2:$O$5000,"&lt;"&amp;$C$80)+COUNTIFS('1. Output sheet'!$D$2:$D$5000,$B100,'1. Output sheet'!$AC$2:$AC$5000,$B$23,'1. Output sheet'!$O$2:$O$5000,"&gt;="&amp;$B$80,'1. Output sheet'!$O$2:$O$5000,"&lt;"&amp;$C$80)</f>
        <v>1</v>
      </c>
      <c r="R100" s="14">
        <f t="shared" si="37"/>
        <v>0</v>
      </c>
    </row>
    <row r="101" spans="1:36" ht="14.4" x14ac:dyDescent="0.3">
      <c r="A101" s="34"/>
      <c r="B101" s="21" t="s">
        <v>638</v>
      </c>
      <c r="C101" s="20"/>
      <c r="D101" s="13">
        <f>COUNTIFS('1. Output sheet'!$D$2:$D$5000,$B101,'1. Output sheet'!$C$2:$C$5000,D$27,'1. Output sheet'!$AC$2:$AC$5000,$B$22,'1. Output sheet'!$O$2:$O$5000,"&gt;="&amp;$B$80,'1. Output sheet'!$O$2:$O$5000,"&lt;"&amp;$C$80)+COUNTIFS('1. Output sheet'!$D$2:$D$5000,$B101,'1. Output sheet'!$C$2:$C$5000,D$27,'1. Output sheet'!$AC$2:$AC$5000,$B$23,'1. Output sheet'!$O$2:$O$5000,"&gt;="&amp;$B$80,'1. Output sheet'!$O$2:$O$5000,"&lt;"&amp;$C$80)</f>
        <v>0</v>
      </c>
      <c r="E101" s="13">
        <f>COUNTIFS('1. Output sheet'!$D$2:$D$5000,$B101,'1. Output sheet'!$C$2:$C$5000,E$27,'1. Output sheet'!$AC$2:$AC$5000,$B$22,'1. Output sheet'!$O$2:$O$5000,"&gt;="&amp;$B$80,'1. Output sheet'!$O$2:$O$5000,"&lt;"&amp;$C$80)+COUNTIFS('1. Output sheet'!$D$2:$D$5000,$B101,'1. Output sheet'!$C$2:$C$5000,E$27,'1. Output sheet'!$AC$2:$AC$5000,$B$23,'1. Output sheet'!$O$2:$O$5000,"&gt;="&amp;$B$80,'1. Output sheet'!$O$2:$O$5000,"&lt;"&amp;$C$80)</f>
        <v>0</v>
      </c>
      <c r="F101" s="13">
        <f>COUNTIFS('1. Output sheet'!$D$2:$D$5000,$B101,'1. Output sheet'!$C$2:$C$5000,F$27,'1. Output sheet'!$AC$2:$AC$5000,$B$22,'1. Output sheet'!$O$2:$O$5000,"&gt;="&amp;$B$80,'1. Output sheet'!$O$2:$O$5000,"&lt;"&amp;$C$80)+COUNTIFS('1. Output sheet'!$D$2:$D$5000,$B101,'1. Output sheet'!$C$2:$C$5000,F$27,'1. Output sheet'!$AC$2:$AC$5000,$B$23,'1. Output sheet'!$O$2:$O$5000,"&gt;="&amp;$B$80,'1. Output sheet'!$O$2:$O$5000,"&lt;"&amp;$C$80)</f>
        <v>0</v>
      </c>
      <c r="G101" s="13">
        <f>COUNTIFS('1. Output sheet'!$D$2:$D$5000,$B101,'1. Output sheet'!$C$2:$C$5000,G$27,'1. Output sheet'!$AC$2:$AC$5000,$B$22,'1. Output sheet'!$O$2:$O$5000,"&gt;="&amp;$B$80,'1. Output sheet'!$O$2:$O$5000,"&lt;"&amp;$C$80)+COUNTIFS('1. Output sheet'!$D$2:$D$5000,$B101,'1. Output sheet'!$C$2:$C$5000,G$27,'1. Output sheet'!$AC$2:$AC$5000,$B$23,'1. Output sheet'!$O$2:$O$5000,"&gt;="&amp;$B$80,'1. Output sheet'!$O$2:$O$5000,"&lt;"&amp;$C$80)</f>
        <v>0</v>
      </c>
      <c r="H101" s="13">
        <f>COUNTIFS('1. Output sheet'!$D$2:$D$5000,$B101,'1. Output sheet'!$C$2:$C$5000,H$27,'1. Output sheet'!$AC$2:$AC$5000,$B$22,'1. Output sheet'!$O$2:$O$5000,"&gt;="&amp;$B$80,'1. Output sheet'!$O$2:$O$5000,"&lt;"&amp;$C$80)+COUNTIFS('1. Output sheet'!$D$2:$D$5000,$B101,'1. Output sheet'!$C$2:$C$5000,H$27,'1. Output sheet'!$AC$2:$AC$5000,$B$23,'1. Output sheet'!$O$2:$O$5000,"&gt;="&amp;$B$80,'1. Output sheet'!$O$2:$O$5000,"&lt;"&amp;$C$80)</f>
        <v>0</v>
      </c>
      <c r="I101" s="13">
        <f>COUNTIFS('1. Output sheet'!$D$2:$D$5000,$B101,'1. Output sheet'!$C$2:$C$5000,I$27,'1. Output sheet'!$AC$2:$AC$5000,$B$22,'1. Output sheet'!$O$2:$O$5000,"&gt;="&amp;$B$80,'1. Output sheet'!$O$2:$O$5000,"&lt;"&amp;$C$80)+COUNTIFS('1. Output sheet'!$D$2:$D$5000,$B101,'1. Output sheet'!$C$2:$C$5000,I$27,'1. Output sheet'!$AC$2:$AC$5000,$B$23,'1. Output sheet'!$O$2:$O$5000,"&gt;="&amp;$B$80,'1. Output sheet'!$O$2:$O$5000,"&lt;"&amp;$C$80)</f>
        <v>0</v>
      </c>
      <c r="J101" s="13">
        <f>COUNTIFS('1. Output sheet'!$D$2:$D$5000,$B101,'1. Output sheet'!$C$2:$C$5000,J$27,'1. Output sheet'!$AC$2:$AC$5000,$B$22,'1. Output sheet'!$O$2:$O$5000,"&gt;="&amp;$B$80,'1. Output sheet'!$O$2:$O$5000,"&lt;"&amp;$C$80)+COUNTIFS('1. Output sheet'!$D$2:$D$5000,$B101,'1. Output sheet'!$C$2:$C$5000,J$27,'1. Output sheet'!$AC$2:$AC$5000,$B$23,'1. Output sheet'!$O$2:$O$5000,"&gt;="&amp;$B$80,'1. Output sheet'!$O$2:$O$5000,"&lt;"&amp;$C$80)</f>
        <v>0</v>
      </c>
      <c r="K101" s="13">
        <f>COUNTIFS('1. Output sheet'!$D$2:$D$5000,$B101,'1. Output sheet'!$C$2:$C$5000,K$27,'1. Output sheet'!$AC$2:$AC$5000,$B$22,'1. Output sheet'!$O$2:$O$5000,"&gt;="&amp;$B$80,'1. Output sheet'!$O$2:$O$5000,"&lt;"&amp;$C$80)+COUNTIFS('1. Output sheet'!$D$2:$D$5000,$B101,'1. Output sheet'!$C$2:$C$5000,K$27,'1. Output sheet'!$AC$2:$AC$5000,$B$23,'1. Output sheet'!$O$2:$O$5000,"&gt;="&amp;$B$80,'1. Output sheet'!$O$2:$O$5000,"&lt;"&amp;$C$80)</f>
        <v>0</v>
      </c>
      <c r="L101" s="13">
        <f>COUNTIFS('1. Output sheet'!$D$2:$D$5000,$B101,'1. Output sheet'!$C$2:$C$5000,L$27,'1. Output sheet'!$AC$2:$AC$5000,$B$22,'1. Output sheet'!$O$2:$O$5000,"&gt;="&amp;$B$80,'1. Output sheet'!$O$2:$O$5000,"&lt;"&amp;$C$80)+COUNTIFS('1. Output sheet'!$D$2:$D$5000,$B101,'1. Output sheet'!$C$2:$C$5000,L$27,'1. Output sheet'!$AC$2:$AC$5000,$B$23,'1. Output sheet'!$O$2:$O$5000,"&gt;="&amp;$B$80,'1. Output sheet'!$O$2:$O$5000,"&lt;"&amp;$C$80)</f>
        <v>0</v>
      </c>
      <c r="M101" s="13">
        <f>COUNTIFS('1. Output sheet'!$D$2:$D$5000,$B101,'1. Output sheet'!$C$2:$C$5000,M$27,'1. Output sheet'!$AC$2:$AC$5000,$B$22,'1. Output sheet'!$O$2:$O$5000,"&gt;="&amp;$B$80,'1. Output sheet'!$O$2:$O$5000,"&lt;"&amp;$C$80)+COUNTIFS('1. Output sheet'!$D$2:$D$5000,$B101,'1. Output sheet'!$C$2:$C$5000,M$27,'1. Output sheet'!$AC$2:$AC$5000,$B$23,'1. Output sheet'!$O$2:$O$5000,"&gt;="&amp;$B$80,'1. Output sheet'!$O$2:$O$5000,"&lt;"&amp;$C$80)</f>
        <v>0</v>
      </c>
      <c r="N101" s="13">
        <f>COUNTIFS('1. Output sheet'!$D$2:$D$5000,$B101,'1. Output sheet'!$C$2:$C$5000,N$27,'1. Output sheet'!$AC$2:$AC$5000,$B$22,'1. Output sheet'!$O$2:$O$5000,"&gt;="&amp;$B$80,'1. Output sheet'!$O$2:$O$5000,"&lt;"&amp;$C$80)+COUNTIFS('1. Output sheet'!$D$2:$D$5000,$B101,'1. Output sheet'!$C$2:$C$5000,N$27,'1. Output sheet'!$AC$2:$AC$5000,$B$23,'1. Output sheet'!$O$2:$O$5000,"&gt;="&amp;$B$80,'1. Output sheet'!$O$2:$O$5000,"&lt;"&amp;$C$80)</f>
        <v>0</v>
      </c>
      <c r="O101" s="13">
        <f>COUNTIFS('1. Output sheet'!$D$2:$D$5000,$B101,'1. Output sheet'!$C$2:$C$5000,O$27,'1. Output sheet'!$AC$2:$AC$5000,$B$22,'1. Output sheet'!$O$2:$O$5000,"&gt;="&amp;$B$80,'1. Output sheet'!$O$2:$O$5000,"&lt;"&amp;$C$80)+COUNTIFS('1. Output sheet'!$D$2:$D$5000,$B101,'1. Output sheet'!$C$2:$C$5000,O$27,'1. Output sheet'!$AC$2:$AC$5000,$B$23,'1. Output sheet'!$O$2:$O$5000,"&gt;="&amp;$B$80,'1. Output sheet'!$O$2:$O$5000,"&lt;"&amp;$C$80)</f>
        <v>0</v>
      </c>
      <c r="P101" s="14">
        <f t="shared" si="36"/>
        <v>0</v>
      </c>
      <c r="Q101" s="14">
        <f>COUNTIFS('1. Output sheet'!$D$2:$D$5000,$B101,'1. Output sheet'!$AC$2:$AC$5000,$B$22,'1. Output sheet'!$O$2:$O$5000,"&gt;="&amp;$B$80,'1. Output sheet'!$O$2:$O$5000,"&lt;"&amp;$C$80)+COUNTIFS('1. Output sheet'!$D$2:$D$5000,$B101,'1. Output sheet'!$AC$2:$AC$5000,$B$23,'1. Output sheet'!$O$2:$O$5000,"&gt;="&amp;$B$80,'1. Output sheet'!$O$2:$O$5000,"&lt;"&amp;$C$80)</f>
        <v>0</v>
      </c>
      <c r="R101" s="14">
        <f t="shared" si="37"/>
        <v>0</v>
      </c>
    </row>
    <row r="102" spans="1:36" ht="14.4" x14ac:dyDescent="0.3">
      <c r="A102" s="34"/>
      <c r="B102" s="21" t="s">
        <v>2484</v>
      </c>
      <c r="C102" s="20"/>
      <c r="D102" s="13">
        <f>COUNTIFS('1. Output sheet'!$D$2:$D$5000,$B102,'1. Output sheet'!$C$2:$C$5000,D$27,'1. Output sheet'!$AC$2:$AC$5000,$B$22,'1. Output sheet'!$O$2:$O$5000,"&gt;="&amp;$B$80,'1. Output sheet'!$O$2:$O$5000,"&lt;"&amp;$C$80)+COUNTIFS('1. Output sheet'!$D$2:$D$5000,$B102,'1. Output sheet'!$C$2:$C$5000,D$27,'1. Output sheet'!$AC$2:$AC$5000,$B$23,'1. Output sheet'!$O$2:$O$5000,"&gt;="&amp;$B$80,'1. Output sheet'!$O$2:$O$5000,"&lt;"&amp;$C$80)</f>
        <v>0</v>
      </c>
      <c r="E102" s="13">
        <f>COUNTIFS('1. Output sheet'!$D$2:$D$5000,$B102,'1. Output sheet'!$C$2:$C$5000,E$27,'1. Output sheet'!$AC$2:$AC$5000,$B$22,'1. Output sheet'!$O$2:$O$5000,"&gt;="&amp;$B$80,'1. Output sheet'!$O$2:$O$5000,"&lt;"&amp;$C$80)+COUNTIFS('1. Output sheet'!$D$2:$D$5000,$B102,'1. Output sheet'!$C$2:$C$5000,E$27,'1. Output sheet'!$AC$2:$AC$5000,$B$23,'1. Output sheet'!$O$2:$O$5000,"&gt;="&amp;$B$80,'1. Output sheet'!$O$2:$O$5000,"&lt;"&amp;$C$80)</f>
        <v>0</v>
      </c>
      <c r="F102" s="13">
        <f>COUNTIFS('1. Output sheet'!$D$2:$D$5000,$B102,'1. Output sheet'!$C$2:$C$5000,F$27,'1. Output sheet'!$AC$2:$AC$5000,$B$22,'1. Output sheet'!$O$2:$O$5000,"&gt;="&amp;$B$80,'1. Output sheet'!$O$2:$O$5000,"&lt;"&amp;$C$80)+COUNTIFS('1. Output sheet'!$D$2:$D$5000,$B102,'1. Output sheet'!$C$2:$C$5000,F$27,'1. Output sheet'!$AC$2:$AC$5000,$B$23,'1. Output sheet'!$O$2:$O$5000,"&gt;="&amp;$B$80,'1. Output sheet'!$O$2:$O$5000,"&lt;"&amp;$C$80)</f>
        <v>0</v>
      </c>
      <c r="G102" s="13">
        <f>COUNTIFS('1. Output sheet'!$D$2:$D$5000,$B102,'1. Output sheet'!$C$2:$C$5000,G$27,'1. Output sheet'!$AC$2:$AC$5000,$B$22,'1. Output sheet'!$O$2:$O$5000,"&gt;="&amp;$B$80,'1. Output sheet'!$O$2:$O$5000,"&lt;"&amp;$C$80)+COUNTIFS('1. Output sheet'!$D$2:$D$5000,$B102,'1. Output sheet'!$C$2:$C$5000,G$27,'1. Output sheet'!$AC$2:$AC$5000,$B$23,'1. Output sheet'!$O$2:$O$5000,"&gt;="&amp;$B$80,'1. Output sheet'!$O$2:$O$5000,"&lt;"&amp;$C$80)</f>
        <v>0</v>
      </c>
      <c r="H102" s="13">
        <f>COUNTIFS('1. Output sheet'!$D$2:$D$5000,$B102,'1. Output sheet'!$C$2:$C$5000,H$27,'1. Output sheet'!$AC$2:$AC$5000,$B$22,'1. Output sheet'!$O$2:$O$5000,"&gt;="&amp;$B$80,'1. Output sheet'!$O$2:$O$5000,"&lt;"&amp;$C$80)+COUNTIFS('1. Output sheet'!$D$2:$D$5000,$B102,'1. Output sheet'!$C$2:$C$5000,H$27,'1. Output sheet'!$AC$2:$AC$5000,$B$23,'1. Output sheet'!$O$2:$O$5000,"&gt;="&amp;$B$80,'1. Output sheet'!$O$2:$O$5000,"&lt;"&amp;$C$80)</f>
        <v>0</v>
      </c>
      <c r="I102" s="13">
        <f>COUNTIFS('1. Output sheet'!$D$2:$D$5000,$B102,'1. Output sheet'!$C$2:$C$5000,I$27,'1. Output sheet'!$AC$2:$AC$5000,$B$22,'1. Output sheet'!$O$2:$O$5000,"&gt;="&amp;$B$80,'1. Output sheet'!$O$2:$O$5000,"&lt;"&amp;$C$80)+COUNTIFS('1. Output sheet'!$D$2:$D$5000,$B102,'1. Output sheet'!$C$2:$C$5000,I$27,'1. Output sheet'!$AC$2:$AC$5000,$B$23,'1. Output sheet'!$O$2:$O$5000,"&gt;="&amp;$B$80,'1. Output sheet'!$O$2:$O$5000,"&lt;"&amp;$C$80)</f>
        <v>0</v>
      </c>
      <c r="J102" s="13">
        <f>COUNTIFS('1. Output sheet'!$D$2:$D$5000,$B102,'1. Output sheet'!$C$2:$C$5000,J$27,'1. Output sheet'!$AC$2:$AC$5000,$B$22,'1. Output sheet'!$O$2:$O$5000,"&gt;="&amp;$B$80,'1. Output sheet'!$O$2:$O$5000,"&lt;"&amp;$C$80)+COUNTIFS('1. Output sheet'!$D$2:$D$5000,$B102,'1. Output sheet'!$C$2:$C$5000,J$27,'1. Output sheet'!$AC$2:$AC$5000,$B$23,'1. Output sheet'!$O$2:$O$5000,"&gt;="&amp;$B$80,'1. Output sheet'!$O$2:$O$5000,"&lt;"&amp;$C$80)</f>
        <v>0</v>
      </c>
      <c r="K102" s="13">
        <f>COUNTIFS('1. Output sheet'!$D$2:$D$5000,$B102,'1. Output sheet'!$C$2:$C$5000,K$27,'1. Output sheet'!$AC$2:$AC$5000,$B$22,'1. Output sheet'!$O$2:$O$5000,"&gt;="&amp;$B$80,'1. Output sheet'!$O$2:$O$5000,"&lt;"&amp;$C$80)+COUNTIFS('1. Output sheet'!$D$2:$D$5000,$B102,'1. Output sheet'!$C$2:$C$5000,K$27,'1. Output sheet'!$AC$2:$AC$5000,$B$23,'1. Output sheet'!$O$2:$O$5000,"&gt;="&amp;$B$80,'1. Output sheet'!$O$2:$O$5000,"&lt;"&amp;$C$80)</f>
        <v>0</v>
      </c>
      <c r="L102" s="13">
        <f>COUNTIFS('1. Output sheet'!$D$2:$D$5000,$B102,'1. Output sheet'!$C$2:$C$5000,L$27,'1. Output sheet'!$AC$2:$AC$5000,$B$22,'1. Output sheet'!$O$2:$O$5000,"&gt;="&amp;$B$80,'1. Output sheet'!$O$2:$O$5000,"&lt;"&amp;$C$80)+COUNTIFS('1. Output sheet'!$D$2:$D$5000,$B102,'1. Output sheet'!$C$2:$C$5000,L$27,'1. Output sheet'!$AC$2:$AC$5000,$B$23,'1. Output sheet'!$O$2:$O$5000,"&gt;="&amp;$B$80,'1. Output sheet'!$O$2:$O$5000,"&lt;"&amp;$C$80)</f>
        <v>0</v>
      </c>
      <c r="M102" s="13">
        <f>COUNTIFS('1. Output sheet'!$D$2:$D$5000,$B102,'1. Output sheet'!$C$2:$C$5000,M$27,'1. Output sheet'!$AC$2:$AC$5000,$B$22,'1. Output sheet'!$O$2:$O$5000,"&gt;="&amp;$B$80,'1. Output sheet'!$O$2:$O$5000,"&lt;"&amp;$C$80)+COUNTIFS('1. Output sheet'!$D$2:$D$5000,$B102,'1. Output sheet'!$C$2:$C$5000,M$27,'1. Output sheet'!$AC$2:$AC$5000,$B$23,'1. Output sheet'!$O$2:$O$5000,"&gt;="&amp;$B$80,'1. Output sheet'!$O$2:$O$5000,"&lt;"&amp;$C$80)</f>
        <v>0</v>
      </c>
      <c r="N102" s="13">
        <f>COUNTIFS('1. Output sheet'!$D$2:$D$5000,$B102,'1. Output sheet'!$C$2:$C$5000,N$27,'1. Output sheet'!$AC$2:$AC$5000,$B$22,'1. Output sheet'!$O$2:$O$5000,"&gt;="&amp;$B$80,'1. Output sheet'!$O$2:$O$5000,"&lt;"&amp;$C$80)+COUNTIFS('1. Output sheet'!$D$2:$D$5000,$B102,'1. Output sheet'!$C$2:$C$5000,N$27,'1. Output sheet'!$AC$2:$AC$5000,$B$23,'1. Output sheet'!$O$2:$O$5000,"&gt;="&amp;$B$80,'1. Output sheet'!$O$2:$O$5000,"&lt;"&amp;$C$80)</f>
        <v>0</v>
      </c>
      <c r="O102" s="13">
        <f>COUNTIFS('1. Output sheet'!$D$2:$D$5000,$B102,'1. Output sheet'!$C$2:$C$5000,O$27,'1. Output sheet'!$AC$2:$AC$5000,$B$22,'1. Output sheet'!$O$2:$O$5000,"&gt;="&amp;$B$80,'1. Output sheet'!$O$2:$O$5000,"&lt;"&amp;$C$80)+COUNTIFS('1. Output sheet'!$D$2:$D$5000,$B102,'1. Output sheet'!$C$2:$C$5000,O$27,'1. Output sheet'!$AC$2:$AC$5000,$B$23,'1. Output sheet'!$O$2:$O$5000,"&gt;="&amp;$B$80,'1. Output sheet'!$O$2:$O$5000,"&lt;"&amp;$C$80)</f>
        <v>0</v>
      </c>
      <c r="P102" s="14">
        <f t="shared" si="36"/>
        <v>0</v>
      </c>
      <c r="Q102" s="14">
        <f>COUNTIFS('1. Output sheet'!$D$2:$D$5000,$B102,'1. Output sheet'!$AC$2:$AC$5000,$B$22,'1. Output sheet'!$O$2:$O$5000,"&gt;="&amp;$B$80,'1. Output sheet'!$O$2:$O$5000,"&lt;"&amp;$C$80)+COUNTIFS('1. Output sheet'!$D$2:$D$5000,$B102,'1. Output sheet'!$AC$2:$AC$5000,$B$23,'1. Output sheet'!$O$2:$O$5000,"&gt;="&amp;$B$80,'1. Output sheet'!$O$2:$O$5000,"&lt;"&amp;$C$80)</f>
        <v>0</v>
      </c>
      <c r="R102" s="14">
        <f t="shared" si="37"/>
        <v>0</v>
      </c>
    </row>
    <row r="103" spans="1:36" ht="14.4" x14ac:dyDescent="0.3">
      <c r="A103" s="34"/>
      <c r="B103" s="21" t="s">
        <v>2837</v>
      </c>
      <c r="C103" s="20"/>
      <c r="D103" s="13">
        <f>COUNTIFS('1. Output sheet'!$D$2:$D$5000,$B103,'1. Output sheet'!$C$2:$C$5000,D$27,'1. Output sheet'!$AC$2:$AC$5000,$B$22,'1. Output sheet'!$O$2:$O$5000,"&gt;="&amp;$B$80,'1. Output sheet'!$O$2:$O$5000,"&lt;"&amp;$C$80)+COUNTIFS('1. Output sheet'!$D$2:$D$5000,$B103,'1. Output sheet'!$C$2:$C$5000,D$27,'1. Output sheet'!$AC$2:$AC$5000,$B$23,'1. Output sheet'!$O$2:$O$5000,"&gt;="&amp;$B$80,'1. Output sheet'!$O$2:$O$5000,"&lt;"&amp;$C$80)</f>
        <v>0</v>
      </c>
      <c r="E103" s="13">
        <f>COUNTIFS('1. Output sheet'!$D$2:$D$5000,$B103,'1. Output sheet'!$C$2:$C$5000,E$27,'1. Output sheet'!$AC$2:$AC$5000,$B$22,'1. Output sheet'!$O$2:$O$5000,"&gt;="&amp;$B$80,'1. Output sheet'!$O$2:$O$5000,"&lt;"&amp;$C$80)+COUNTIFS('1. Output sheet'!$D$2:$D$5000,$B103,'1. Output sheet'!$C$2:$C$5000,E$27,'1. Output sheet'!$AC$2:$AC$5000,$B$23,'1. Output sheet'!$O$2:$O$5000,"&gt;="&amp;$B$80,'1. Output sheet'!$O$2:$O$5000,"&lt;"&amp;$C$80)</f>
        <v>0</v>
      </c>
      <c r="F103" s="13">
        <f>COUNTIFS('1. Output sheet'!$D$2:$D$5000,$B103,'1. Output sheet'!$C$2:$C$5000,F$27,'1. Output sheet'!$AC$2:$AC$5000,$B$22,'1. Output sheet'!$O$2:$O$5000,"&gt;="&amp;$B$80,'1. Output sheet'!$O$2:$O$5000,"&lt;"&amp;$C$80)+COUNTIFS('1. Output sheet'!$D$2:$D$5000,$B103,'1. Output sheet'!$C$2:$C$5000,F$27,'1. Output sheet'!$AC$2:$AC$5000,$B$23,'1. Output sheet'!$O$2:$O$5000,"&gt;="&amp;$B$80,'1. Output sheet'!$O$2:$O$5000,"&lt;"&amp;$C$80)</f>
        <v>0</v>
      </c>
      <c r="G103" s="13">
        <f>COUNTIFS('1. Output sheet'!$D$2:$D$5000,$B103,'1. Output sheet'!$C$2:$C$5000,G$27,'1. Output sheet'!$AC$2:$AC$5000,$B$22,'1. Output sheet'!$O$2:$O$5000,"&gt;="&amp;$B$80,'1. Output sheet'!$O$2:$O$5000,"&lt;"&amp;$C$80)+COUNTIFS('1. Output sheet'!$D$2:$D$5000,$B103,'1. Output sheet'!$C$2:$C$5000,G$27,'1. Output sheet'!$AC$2:$AC$5000,$B$23,'1. Output sheet'!$O$2:$O$5000,"&gt;="&amp;$B$80,'1. Output sheet'!$O$2:$O$5000,"&lt;"&amp;$C$80)</f>
        <v>2</v>
      </c>
      <c r="H103" s="13">
        <f>COUNTIFS('1. Output sheet'!$D$2:$D$5000,$B103,'1. Output sheet'!$C$2:$C$5000,H$27,'1. Output sheet'!$AC$2:$AC$5000,$B$22,'1. Output sheet'!$O$2:$O$5000,"&gt;="&amp;$B$80,'1. Output sheet'!$O$2:$O$5000,"&lt;"&amp;$C$80)+COUNTIFS('1. Output sheet'!$D$2:$D$5000,$B103,'1. Output sheet'!$C$2:$C$5000,H$27,'1. Output sheet'!$AC$2:$AC$5000,$B$23,'1. Output sheet'!$O$2:$O$5000,"&gt;="&amp;$B$80,'1. Output sheet'!$O$2:$O$5000,"&lt;"&amp;$C$80)</f>
        <v>0</v>
      </c>
      <c r="I103" s="13">
        <f>COUNTIFS('1. Output sheet'!$D$2:$D$5000,$B103,'1. Output sheet'!$C$2:$C$5000,I$27,'1. Output sheet'!$AC$2:$AC$5000,$B$22,'1. Output sheet'!$O$2:$O$5000,"&gt;="&amp;$B$80,'1. Output sheet'!$O$2:$O$5000,"&lt;"&amp;$C$80)+COUNTIFS('1. Output sheet'!$D$2:$D$5000,$B103,'1. Output sheet'!$C$2:$C$5000,I$27,'1. Output sheet'!$AC$2:$AC$5000,$B$23,'1. Output sheet'!$O$2:$O$5000,"&gt;="&amp;$B$80,'1. Output sheet'!$O$2:$O$5000,"&lt;"&amp;$C$80)</f>
        <v>0</v>
      </c>
      <c r="J103" s="13">
        <f>COUNTIFS('1. Output sheet'!$D$2:$D$5000,$B103,'1. Output sheet'!$C$2:$C$5000,J$27,'1. Output sheet'!$AC$2:$AC$5000,$B$22,'1. Output sheet'!$O$2:$O$5000,"&gt;="&amp;$B$80,'1. Output sheet'!$O$2:$O$5000,"&lt;"&amp;$C$80)+COUNTIFS('1. Output sheet'!$D$2:$D$5000,$B103,'1. Output sheet'!$C$2:$C$5000,J$27,'1. Output sheet'!$AC$2:$AC$5000,$B$23,'1. Output sheet'!$O$2:$O$5000,"&gt;="&amp;$B$80,'1. Output sheet'!$O$2:$O$5000,"&lt;"&amp;$C$80)</f>
        <v>0</v>
      </c>
      <c r="K103" s="13">
        <f>COUNTIFS('1. Output sheet'!$D$2:$D$5000,$B103,'1. Output sheet'!$C$2:$C$5000,K$27,'1. Output sheet'!$AC$2:$AC$5000,$B$22,'1. Output sheet'!$O$2:$O$5000,"&gt;="&amp;$B$80,'1. Output sheet'!$O$2:$O$5000,"&lt;"&amp;$C$80)+COUNTIFS('1. Output sheet'!$D$2:$D$5000,$B103,'1. Output sheet'!$C$2:$C$5000,K$27,'1. Output sheet'!$AC$2:$AC$5000,$B$23,'1. Output sheet'!$O$2:$O$5000,"&gt;="&amp;$B$80,'1. Output sheet'!$O$2:$O$5000,"&lt;"&amp;$C$80)</f>
        <v>0</v>
      </c>
      <c r="L103" s="13">
        <f>COUNTIFS('1. Output sheet'!$D$2:$D$5000,$B103,'1. Output sheet'!$C$2:$C$5000,L$27,'1. Output sheet'!$AC$2:$AC$5000,$B$22,'1. Output sheet'!$O$2:$O$5000,"&gt;="&amp;$B$80,'1. Output sheet'!$O$2:$O$5000,"&lt;"&amp;$C$80)+COUNTIFS('1. Output sheet'!$D$2:$D$5000,$B103,'1. Output sheet'!$C$2:$C$5000,L$27,'1. Output sheet'!$AC$2:$AC$5000,$B$23,'1. Output sheet'!$O$2:$O$5000,"&gt;="&amp;$B$80,'1. Output sheet'!$O$2:$O$5000,"&lt;"&amp;$C$80)</f>
        <v>0</v>
      </c>
      <c r="M103" s="13">
        <f>COUNTIFS('1. Output sheet'!$D$2:$D$5000,$B103,'1. Output sheet'!$C$2:$C$5000,M$27,'1. Output sheet'!$AC$2:$AC$5000,$B$22,'1. Output sheet'!$O$2:$O$5000,"&gt;="&amp;$B$80,'1. Output sheet'!$O$2:$O$5000,"&lt;"&amp;$C$80)+COUNTIFS('1. Output sheet'!$D$2:$D$5000,$B103,'1. Output sheet'!$C$2:$C$5000,M$27,'1. Output sheet'!$AC$2:$AC$5000,$B$23,'1. Output sheet'!$O$2:$O$5000,"&gt;="&amp;$B$80,'1. Output sheet'!$O$2:$O$5000,"&lt;"&amp;$C$80)</f>
        <v>0</v>
      </c>
      <c r="N103" s="13">
        <f>COUNTIFS('1. Output sheet'!$D$2:$D$5000,$B103,'1. Output sheet'!$C$2:$C$5000,N$27,'1. Output sheet'!$AC$2:$AC$5000,$B$22,'1. Output sheet'!$O$2:$O$5000,"&gt;="&amp;$B$80,'1. Output sheet'!$O$2:$O$5000,"&lt;"&amp;$C$80)+COUNTIFS('1. Output sheet'!$D$2:$D$5000,$B103,'1. Output sheet'!$C$2:$C$5000,N$27,'1. Output sheet'!$AC$2:$AC$5000,$B$23,'1. Output sheet'!$O$2:$O$5000,"&gt;="&amp;$B$80,'1. Output sheet'!$O$2:$O$5000,"&lt;"&amp;$C$80)</f>
        <v>0</v>
      </c>
      <c r="O103" s="13">
        <f>COUNTIFS('1. Output sheet'!$D$2:$D$5000,$B103,'1. Output sheet'!$C$2:$C$5000,O$27,'1. Output sheet'!$AC$2:$AC$5000,$B$22,'1. Output sheet'!$O$2:$O$5000,"&gt;="&amp;$B$80,'1. Output sheet'!$O$2:$O$5000,"&lt;"&amp;$C$80)+COUNTIFS('1. Output sheet'!$D$2:$D$5000,$B103,'1. Output sheet'!$C$2:$C$5000,O$27,'1. Output sheet'!$AC$2:$AC$5000,$B$23,'1. Output sheet'!$O$2:$O$5000,"&gt;="&amp;$B$80,'1. Output sheet'!$O$2:$O$5000,"&lt;"&amp;$C$80)</f>
        <v>0</v>
      </c>
      <c r="P103" s="14">
        <f t="shared" si="36"/>
        <v>2</v>
      </c>
      <c r="Q103" s="14">
        <f>COUNTIFS('1. Output sheet'!$D$2:$D$5000,$B103,'1. Output sheet'!$AC$2:$AC$5000,$B$22,'1. Output sheet'!$O$2:$O$5000,"&gt;="&amp;$B$80,'1. Output sheet'!$O$2:$O$5000,"&lt;"&amp;$C$80)+COUNTIFS('1. Output sheet'!$D$2:$D$5000,$B103,'1. Output sheet'!$AC$2:$AC$5000,$B$23,'1. Output sheet'!$O$2:$O$5000,"&gt;="&amp;$B$80,'1. Output sheet'!$O$2:$O$5000,"&lt;"&amp;$C$80)</f>
        <v>2</v>
      </c>
      <c r="R103" s="14">
        <f t="shared" si="37"/>
        <v>0</v>
      </c>
    </row>
    <row r="104" spans="1:36" ht="14.4" x14ac:dyDescent="0.3">
      <c r="A104" s="34"/>
      <c r="B104" s="21" t="s">
        <v>749</v>
      </c>
      <c r="C104" s="20"/>
      <c r="D104" s="13">
        <f>COUNTIFS('1. Output sheet'!$D$2:$D$5000,$B104,'1. Output sheet'!$C$2:$C$5000,D$27,'1. Output sheet'!$AC$2:$AC$5000,$B$22,'1. Output sheet'!$O$2:$O$5000,"&gt;="&amp;$B$80,'1. Output sheet'!$O$2:$O$5000,"&lt;"&amp;$C$80)+COUNTIFS('1. Output sheet'!$D$2:$D$5000,$B104,'1. Output sheet'!$C$2:$C$5000,D$27,'1. Output sheet'!$AC$2:$AC$5000,$B$23,'1. Output sheet'!$O$2:$O$5000,"&gt;="&amp;$B$80,'1. Output sheet'!$O$2:$O$5000,"&lt;"&amp;$C$80)</f>
        <v>0</v>
      </c>
      <c r="E104" s="13">
        <f>COUNTIFS('1. Output sheet'!$D$2:$D$5000,$B104,'1. Output sheet'!$C$2:$C$5000,E$27,'1. Output sheet'!$AC$2:$AC$5000,$B$22,'1. Output sheet'!$O$2:$O$5000,"&gt;="&amp;$B$80,'1. Output sheet'!$O$2:$O$5000,"&lt;"&amp;$C$80)+COUNTIFS('1. Output sheet'!$D$2:$D$5000,$B104,'1. Output sheet'!$C$2:$C$5000,E$27,'1. Output sheet'!$AC$2:$AC$5000,$B$23,'1. Output sheet'!$O$2:$O$5000,"&gt;="&amp;$B$80,'1. Output sheet'!$O$2:$O$5000,"&lt;"&amp;$C$80)</f>
        <v>0</v>
      </c>
      <c r="F104" s="13">
        <f>COUNTIFS('1. Output sheet'!$D$2:$D$5000,$B104,'1. Output sheet'!$C$2:$C$5000,F$27,'1. Output sheet'!$AC$2:$AC$5000,$B$22,'1. Output sheet'!$O$2:$O$5000,"&gt;="&amp;$B$80,'1. Output sheet'!$O$2:$O$5000,"&lt;"&amp;$C$80)+COUNTIFS('1. Output sheet'!$D$2:$D$5000,$B104,'1. Output sheet'!$C$2:$C$5000,F$27,'1. Output sheet'!$AC$2:$AC$5000,$B$23,'1. Output sheet'!$O$2:$O$5000,"&gt;="&amp;$B$80,'1. Output sheet'!$O$2:$O$5000,"&lt;"&amp;$C$80)</f>
        <v>0</v>
      </c>
      <c r="G104" s="13">
        <f>COUNTIFS('1. Output sheet'!$D$2:$D$5000,$B104,'1. Output sheet'!$C$2:$C$5000,G$27,'1. Output sheet'!$AC$2:$AC$5000,$B$22,'1. Output sheet'!$O$2:$O$5000,"&gt;="&amp;$B$80,'1. Output sheet'!$O$2:$O$5000,"&lt;"&amp;$C$80)+COUNTIFS('1. Output sheet'!$D$2:$D$5000,$B104,'1. Output sheet'!$C$2:$C$5000,G$27,'1. Output sheet'!$AC$2:$AC$5000,$B$23,'1. Output sheet'!$O$2:$O$5000,"&gt;="&amp;$B$80,'1. Output sheet'!$O$2:$O$5000,"&lt;"&amp;$C$80)</f>
        <v>0</v>
      </c>
      <c r="H104" s="13">
        <f>COUNTIFS('1. Output sheet'!$D$2:$D$5000,$B104,'1. Output sheet'!$C$2:$C$5000,H$27,'1. Output sheet'!$AC$2:$AC$5000,$B$22,'1. Output sheet'!$O$2:$O$5000,"&gt;="&amp;$B$80,'1. Output sheet'!$O$2:$O$5000,"&lt;"&amp;$C$80)+COUNTIFS('1. Output sheet'!$D$2:$D$5000,$B104,'1. Output sheet'!$C$2:$C$5000,H$27,'1. Output sheet'!$AC$2:$AC$5000,$B$23,'1. Output sheet'!$O$2:$O$5000,"&gt;="&amp;$B$80,'1. Output sheet'!$O$2:$O$5000,"&lt;"&amp;$C$80)</f>
        <v>0</v>
      </c>
      <c r="I104" s="13">
        <f>COUNTIFS('1. Output sheet'!$D$2:$D$5000,$B104,'1. Output sheet'!$C$2:$C$5000,I$27,'1. Output sheet'!$AC$2:$AC$5000,$B$22,'1. Output sheet'!$O$2:$O$5000,"&gt;="&amp;$B$80,'1. Output sheet'!$O$2:$O$5000,"&lt;"&amp;$C$80)+COUNTIFS('1. Output sheet'!$D$2:$D$5000,$B104,'1. Output sheet'!$C$2:$C$5000,I$27,'1. Output sheet'!$AC$2:$AC$5000,$B$23,'1. Output sheet'!$O$2:$O$5000,"&gt;="&amp;$B$80,'1. Output sheet'!$O$2:$O$5000,"&lt;"&amp;$C$80)</f>
        <v>1</v>
      </c>
      <c r="J104" s="13">
        <f>COUNTIFS('1. Output sheet'!$D$2:$D$5000,$B104,'1. Output sheet'!$C$2:$C$5000,J$27,'1. Output sheet'!$AC$2:$AC$5000,$B$22,'1. Output sheet'!$O$2:$O$5000,"&gt;="&amp;$B$80,'1. Output sheet'!$O$2:$O$5000,"&lt;"&amp;$C$80)+COUNTIFS('1. Output sheet'!$D$2:$D$5000,$B104,'1. Output sheet'!$C$2:$C$5000,J$27,'1. Output sheet'!$AC$2:$AC$5000,$B$23,'1. Output sheet'!$O$2:$O$5000,"&gt;="&amp;$B$80,'1. Output sheet'!$O$2:$O$5000,"&lt;"&amp;$C$80)</f>
        <v>1</v>
      </c>
      <c r="K104" s="13">
        <f>COUNTIFS('1. Output sheet'!$D$2:$D$5000,$B104,'1. Output sheet'!$C$2:$C$5000,K$27,'1. Output sheet'!$AC$2:$AC$5000,$B$22,'1. Output sheet'!$O$2:$O$5000,"&gt;="&amp;$B$80,'1. Output sheet'!$O$2:$O$5000,"&lt;"&amp;$C$80)+COUNTIFS('1. Output sheet'!$D$2:$D$5000,$B104,'1. Output sheet'!$C$2:$C$5000,K$27,'1. Output sheet'!$AC$2:$AC$5000,$B$23,'1. Output sheet'!$O$2:$O$5000,"&gt;="&amp;$B$80,'1. Output sheet'!$O$2:$O$5000,"&lt;"&amp;$C$80)</f>
        <v>0</v>
      </c>
      <c r="L104" s="13">
        <f>COUNTIFS('1. Output sheet'!$D$2:$D$5000,$B104,'1. Output sheet'!$C$2:$C$5000,L$27,'1. Output sheet'!$AC$2:$AC$5000,$B$22,'1. Output sheet'!$O$2:$O$5000,"&gt;="&amp;$B$80,'1. Output sheet'!$O$2:$O$5000,"&lt;"&amp;$C$80)+COUNTIFS('1. Output sheet'!$D$2:$D$5000,$B104,'1. Output sheet'!$C$2:$C$5000,L$27,'1. Output sheet'!$AC$2:$AC$5000,$B$23,'1. Output sheet'!$O$2:$O$5000,"&gt;="&amp;$B$80,'1. Output sheet'!$O$2:$O$5000,"&lt;"&amp;$C$80)</f>
        <v>0</v>
      </c>
      <c r="M104" s="13">
        <f>COUNTIFS('1. Output sheet'!$D$2:$D$5000,$B104,'1. Output sheet'!$C$2:$C$5000,M$27,'1. Output sheet'!$AC$2:$AC$5000,$B$22,'1. Output sheet'!$O$2:$O$5000,"&gt;="&amp;$B$80,'1. Output sheet'!$O$2:$O$5000,"&lt;"&amp;$C$80)+COUNTIFS('1. Output sheet'!$D$2:$D$5000,$B104,'1. Output sheet'!$C$2:$C$5000,M$27,'1. Output sheet'!$AC$2:$AC$5000,$B$23,'1. Output sheet'!$O$2:$O$5000,"&gt;="&amp;$B$80,'1. Output sheet'!$O$2:$O$5000,"&lt;"&amp;$C$80)</f>
        <v>0</v>
      </c>
      <c r="N104" s="13">
        <f>COUNTIFS('1. Output sheet'!$D$2:$D$5000,$B104,'1. Output sheet'!$C$2:$C$5000,N$27,'1. Output sheet'!$AC$2:$AC$5000,$B$22,'1. Output sheet'!$O$2:$O$5000,"&gt;="&amp;$B$80,'1. Output sheet'!$O$2:$O$5000,"&lt;"&amp;$C$80)+COUNTIFS('1. Output sheet'!$D$2:$D$5000,$B104,'1. Output sheet'!$C$2:$C$5000,N$27,'1. Output sheet'!$AC$2:$AC$5000,$B$23,'1. Output sheet'!$O$2:$O$5000,"&gt;="&amp;$B$80,'1. Output sheet'!$O$2:$O$5000,"&lt;"&amp;$C$80)</f>
        <v>0</v>
      </c>
      <c r="O104" s="13">
        <f>COUNTIFS('1. Output sheet'!$D$2:$D$5000,$B104,'1. Output sheet'!$C$2:$C$5000,O$27,'1. Output sheet'!$AC$2:$AC$5000,$B$22,'1. Output sheet'!$O$2:$O$5000,"&gt;="&amp;$B$80,'1. Output sheet'!$O$2:$O$5000,"&lt;"&amp;$C$80)+COUNTIFS('1. Output sheet'!$D$2:$D$5000,$B104,'1. Output sheet'!$C$2:$C$5000,O$27,'1. Output sheet'!$AC$2:$AC$5000,$B$23,'1. Output sheet'!$O$2:$O$5000,"&gt;="&amp;$B$80,'1. Output sheet'!$O$2:$O$5000,"&lt;"&amp;$C$80)</f>
        <v>0</v>
      </c>
      <c r="P104" s="14">
        <f t="shared" si="36"/>
        <v>2</v>
      </c>
      <c r="Q104" s="14">
        <f>COUNTIFS('1. Output sheet'!$D$2:$D$5000,$B104,'1. Output sheet'!$AC$2:$AC$5000,$B$22,'1. Output sheet'!$O$2:$O$5000,"&gt;="&amp;$B$80,'1. Output sheet'!$O$2:$O$5000,"&lt;"&amp;$C$80)+COUNTIFS('1. Output sheet'!$D$2:$D$5000,$B104,'1. Output sheet'!$AC$2:$AC$5000,$B$23,'1. Output sheet'!$O$2:$O$5000,"&gt;="&amp;$B$80,'1. Output sheet'!$O$2:$O$5000,"&lt;"&amp;$C$80)</f>
        <v>2</v>
      </c>
      <c r="R104" s="14">
        <f t="shared" si="37"/>
        <v>0</v>
      </c>
    </row>
    <row r="105" spans="1:36" ht="14.4" x14ac:dyDescent="0.3">
      <c r="A105" s="34"/>
      <c r="B105" s="21" t="s">
        <v>318</v>
      </c>
      <c r="C105" s="20"/>
      <c r="D105" s="13">
        <f>COUNTIFS('1. Output sheet'!$D$2:$D$5000,$B105,'1. Output sheet'!$C$2:$C$5000,D$27,'1. Output sheet'!$AC$2:$AC$5000,$B$22,'1. Output sheet'!$O$2:$O$5000,"&gt;="&amp;$B$80,'1. Output sheet'!$O$2:$O$5000,"&lt;"&amp;$C$80)+COUNTIFS('1. Output sheet'!$D$2:$D$5000,$B105,'1. Output sheet'!$C$2:$C$5000,D$27,'1. Output sheet'!$AC$2:$AC$5000,$B$23,'1. Output sheet'!$O$2:$O$5000,"&gt;="&amp;$B$80,'1. Output sheet'!$O$2:$O$5000,"&lt;"&amp;$C$80)</f>
        <v>0</v>
      </c>
      <c r="E105" s="13">
        <f>COUNTIFS('1. Output sheet'!$D$2:$D$5000,$B105,'1. Output sheet'!$C$2:$C$5000,E$27,'1. Output sheet'!$AC$2:$AC$5000,$B$22,'1. Output sheet'!$O$2:$O$5000,"&gt;="&amp;$B$80,'1. Output sheet'!$O$2:$O$5000,"&lt;"&amp;$C$80)+COUNTIFS('1. Output sheet'!$D$2:$D$5000,$B105,'1. Output sheet'!$C$2:$C$5000,E$27,'1. Output sheet'!$AC$2:$AC$5000,$B$23,'1. Output sheet'!$O$2:$O$5000,"&gt;="&amp;$B$80,'1. Output sheet'!$O$2:$O$5000,"&lt;"&amp;$C$80)</f>
        <v>0</v>
      </c>
      <c r="F105" s="13">
        <f>COUNTIFS('1. Output sheet'!$D$2:$D$5000,$B105,'1. Output sheet'!$C$2:$C$5000,F$27,'1. Output sheet'!$AC$2:$AC$5000,$B$22,'1. Output sheet'!$O$2:$O$5000,"&gt;="&amp;$B$80,'1. Output sheet'!$O$2:$O$5000,"&lt;"&amp;$C$80)+COUNTIFS('1. Output sheet'!$D$2:$D$5000,$B105,'1. Output sheet'!$C$2:$C$5000,F$27,'1. Output sheet'!$AC$2:$AC$5000,$B$23,'1. Output sheet'!$O$2:$O$5000,"&gt;="&amp;$B$80,'1. Output sheet'!$O$2:$O$5000,"&lt;"&amp;$C$80)</f>
        <v>0</v>
      </c>
      <c r="G105" s="13">
        <f>COUNTIFS('1. Output sheet'!$D$2:$D$5000,$B105,'1. Output sheet'!$C$2:$C$5000,G$27,'1. Output sheet'!$AC$2:$AC$5000,$B$22,'1. Output sheet'!$O$2:$O$5000,"&gt;="&amp;$B$80,'1. Output sheet'!$O$2:$O$5000,"&lt;"&amp;$C$80)+COUNTIFS('1. Output sheet'!$D$2:$D$5000,$B105,'1. Output sheet'!$C$2:$C$5000,G$27,'1. Output sheet'!$AC$2:$AC$5000,$B$23,'1. Output sheet'!$O$2:$O$5000,"&gt;="&amp;$B$80,'1. Output sheet'!$O$2:$O$5000,"&lt;"&amp;$C$80)</f>
        <v>0</v>
      </c>
      <c r="H105" s="13">
        <f>COUNTIFS('1. Output sheet'!$D$2:$D$5000,$B105,'1. Output sheet'!$C$2:$C$5000,H$27,'1. Output sheet'!$AC$2:$AC$5000,$B$22,'1. Output sheet'!$O$2:$O$5000,"&gt;="&amp;$B$80,'1. Output sheet'!$O$2:$O$5000,"&lt;"&amp;$C$80)+COUNTIFS('1. Output sheet'!$D$2:$D$5000,$B105,'1. Output sheet'!$C$2:$C$5000,H$27,'1. Output sheet'!$AC$2:$AC$5000,$B$23,'1. Output sheet'!$O$2:$O$5000,"&gt;="&amp;$B$80,'1. Output sheet'!$O$2:$O$5000,"&lt;"&amp;$C$80)</f>
        <v>0</v>
      </c>
      <c r="I105" s="13">
        <f>COUNTIFS('1. Output sheet'!$D$2:$D$5000,$B105,'1. Output sheet'!$C$2:$C$5000,I$27,'1. Output sheet'!$AC$2:$AC$5000,$B$22,'1. Output sheet'!$O$2:$O$5000,"&gt;="&amp;$B$80,'1. Output sheet'!$O$2:$O$5000,"&lt;"&amp;$C$80)+COUNTIFS('1. Output sheet'!$D$2:$D$5000,$B105,'1. Output sheet'!$C$2:$C$5000,I$27,'1. Output sheet'!$AC$2:$AC$5000,$B$23,'1. Output sheet'!$O$2:$O$5000,"&gt;="&amp;$B$80,'1. Output sheet'!$O$2:$O$5000,"&lt;"&amp;$C$80)</f>
        <v>0</v>
      </c>
      <c r="J105" s="13">
        <f>COUNTIFS('1. Output sheet'!$D$2:$D$5000,$B105,'1. Output sheet'!$C$2:$C$5000,J$27,'1. Output sheet'!$AC$2:$AC$5000,$B$22,'1. Output sheet'!$O$2:$O$5000,"&gt;="&amp;$B$80,'1. Output sheet'!$O$2:$O$5000,"&lt;"&amp;$C$80)+COUNTIFS('1. Output sheet'!$D$2:$D$5000,$B105,'1. Output sheet'!$C$2:$C$5000,J$27,'1. Output sheet'!$AC$2:$AC$5000,$B$23,'1. Output sheet'!$O$2:$O$5000,"&gt;="&amp;$B$80,'1. Output sheet'!$O$2:$O$5000,"&lt;"&amp;$C$80)</f>
        <v>0</v>
      </c>
      <c r="K105" s="13">
        <f>COUNTIFS('1. Output sheet'!$D$2:$D$5000,$B105,'1. Output sheet'!$C$2:$C$5000,K$27,'1. Output sheet'!$AC$2:$AC$5000,$B$22,'1. Output sheet'!$O$2:$O$5000,"&gt;="&amp;$B$80,'1. Output sheet'!$O$2:$O$5000,"&lt;"&amp;$C$80)+COUNTIFS('1. Output sheet'!$D$2:$D$5000,$B105,'1. Output sheet'!$C$2:$C$5000,K$27,'1. Output sheet'!$AC$2:$AC$5000,$B$23,'1. Output sheet'!$O$2:$O$5000,"&gt;="&amp;$B$80,'1. Output sheet'!$O$2:$O$5000,"&lt;"&amp;$C$80)</f>
        <v>0</v>
      </c>
      <c r="L105" s="13">
        <f>COUNTIFS('1. Output sheet'!$D$2:$D$5000,$B105,'1. Output sheet'!$C$2:$C$5000,L$27,'1. Output sheet'!$AC$2:$AC$5000,$B$22,'1. Output sheet'!$O$2:$O$5000,"&gt;="&amp;$B$80,'1. Output sheet'!$O$2:$O$5000,"&lt;"&amp;$C$80)+COUNTIFS('1. Output sheet'!$D$2:$D$5000,$B105,'1. Output sheet'!$C$2:$C$5000,L$27,'1. Output sheet'!$AC$2:$AC$5000,$B$23,'1. Output sheet'!$O$2:$O$5000,"&gt;="&amp;$B$80,'1. Output sheet'!$O$2:$O$5000,"&lt;"&amp;$C$80)</f>
        <v>0</v>
      </c>
      <c r="M105" s="13">
        <f>COUNTIFS('1. Output sheet'!$D$2:$D$5000,$B105,'1. Output sheet'!$C$2:$C$5000,M$27,'1. Output sheet'!$AC$2:$AC$5000,$B$22,'1. Output sheet'!$O$2:$O$5000,"&gt;="&amp;$B$80,'1. Output sheet'!$O$2:$O$5000,"&lt;"&amp;$C$80)+COUNTIFS('1. Output sheet'!$D$2:$D$5000,$B105,'1. Output sheet'!$C$2:$C$5000,M$27,'1. Output sheet'!$AC$2:$AC$5000,$B$23,'1. Output sheet'!$O$2:$O$5000,"&gt;="&amp;$B$80,'1. Output sheet'!$O$2:$O$5000,"&lt;"&amp;$C$80)</f>
        <v>0</v>
      </c>
      <c r="N105" s="13">
        <f>COUNTIFS('1. Output sheet'!$D$2:$D$5000,$B105,'1. Output sheet'!$C$2:$C$5000,N$27,'1. Output sheet'!$AC$2:$AC$5000,$B$22,'1. Output sheet'!$O$2:$O$5000,"&gt;="&amp;$B$80,'1. Output sheet'!$O$2:$O$5000,"&lt;"&amp;$C$80)+COUNTIFS('1. Output sheet'!$D$2:$D$5000,$B105,'1. Output sheet'!$C$2:$C$5000,N$27,'1. Output sheet'!$AC$2:$AC$5000,$B$23,'1. Output sheet'!$O$2:$O$5000,"&gt;="&amp;$B$80,'1. Output sheet'!$O$2:$O$5000,"&lt;"&amp;$C$80)</f>
        <v>14</v>
      </c>
      <c r="O105" s="13">
        <f>COUNTIFS('1. Output sheet'!$D$2:$D$5000,$B105,'1. Output sheet'!$C$2:$C$5000,O$27,'1. Output sheet'!$AC$2:$AC$5000,$B$22,'1. Output sheet'!$O$2:$O$5000,"&gt;="&amp;$B$80,'1. Output sheet'!$O$2:$O$5000,"&lt;"&amp;$C$80)+COUNTIFS('1. Output sheet'!$D$2:$D$5000,$B105,'1. Output sheet'!$C$2:$C$5000,O$27,'1. Output sheet'!$AC$2:$AC$5000,$B$23,'1. Output sheet'!$O$2:$O$5000,"&gt;="&amp;$B$80,'1. Output sheet'!$O$2:$O$5000,"&lt;"&amp;$C$80)</f>
        <v>0</v>
      </c>
      <c r="P105" s="14">
        <f t="shared" si="36"/>
        <v>14</v>
      </c>
      <c r="Q105" s="14">
        <f>COUNTIFS('1. Output sheet'!$D$2:$D$5000,$B105,'1. Output sheet'!$AC$2:$AC$5000,$B$22,'1. Output sheet'!$O$2:$O$5000,"&gt;="&amp;$B$80,'1. Output sheet'!$O$2:$O$5000,"&lt;"&amp;$C$80)+COUNTIFS('1. Output sheet'!$D$2:$D$5000,$B105,'1. Output sheet'!$AC$2:$AC$5000,$B$23,'1. Output sheet'!$O$2:$O$5000,"&gt;="&amp;$B$80,'1. Output sheet'!$O$2:$O$5000,"&lt;"&amp;$C$80)</f>
        <v>14</v>
      </c>
      <c r="R105" s="14">
        <f t="shared" si="37"/>
        <v>0</v>
      </c>
    </row>
    <row r="106" spans="1:36" ht="14.4" x14ac:dyDescent="0.3">
      <c r="A106" s="34"/>
      <c r="B106" s="21" t="s">
        <v>72</v>
      </c>
      <c r="C106" s="20"/>
      <c r="D106" s="13">
        <f>COUNTIFS('1. Output sheet'!$D$2:$D$5000,$B106,'1. Output sheet'!$C$2:$C$5000,D$27,'1. Output sheet'!$AC$2:$AC$5000,$B$22,'1. Output sheet'!$O$2:$O$5000,"&gt;="&amp;$B$80,'1. Output sheet'!$O$2:$O$5000,"&lt;"&amp;$C$80)+COUNTIFS('1. Output sheet'!$D$2:$D$5000,$B106,'1. Output sheet'!$C$2:$C$5000,D$27,'1. Output sheet'!$AC$2:$AC$5000,$B$23,'1. Output sheet'!$O$2:$O$5000,"&gt;="&amp;$B$80,'1. Output sheet'!$O$2:$O$5000,"&lt;"&amp;$C$80)</f>
        <v>0</v>
      </c>
      <c r="E106" s="13">
        <f>COUNTIFS('1. Output sheet'!$D$2:$D$5000,$B106,'1. Output sheet'!$C$2:$C$5000,E$27,'1. Output sheet'!$AC$2:$AC$5000,$B$22,'1. Output sheet'!$O$2:$O$5000,"&gt;="&amp;$B$80,'1. Output sheet'!$O$2:$O$5000,"&lt;"&amp;$C$80)+COUNTIFS('1. Output sheet'!$D$2:$D$5000,$B106,'1. Output sheet'!$C$2:$C$5000,E$27,'1. Output sheet'!$AC$2:$AC$5000,$B$23,'1. Output sheet'!$O$2:$O$5000,"&gt;="&amp;$B$80,'1. Output sheet'!$O$2:$O$5000,"&lt;"&amp;$C$80)</f>
        <v>25</v>
      </c>
      <c r="F106" s="13">
        <f>COUNTIFS('1. Output sheet'!$D$2:$D$5000,$B106,'1. Output sheet'!$C$2:$C$5000,F$27,'1. Output sheet'!$AC$2:$AC$5000,$B$22,'1. Output sheet'!$O$2:$O$5000,"&gt;="&amp;$B$80,'1. Output sheet'!$O$2:$O$5000,"&lt;"&amp;$C$80)+COUNTIFS('1. Output sheet'!$D$2:$D$5000,$B106,'1. Output sheet'!$C$2:$C$5000,F$27,'1. Output sheet'!$AC$2:$AC$5000,$B$23,'1. Output sheet'!$O$2:$O$5000,"&gt;="&amp;$B$80,'1. Output sheet'!$O$2:$O$5000,"&lt;"&amp;$C$80)</f>
        <v>2</v>
      </c>
      <c r="G106" s="13">
        <f>COUNTIFS('1. Output sheet'!$D$2:$D$5000,$B106,'1. Output sheet'!$C$2:$C$5000,G$27,'1. Output sheet'!$AC$2:$AC$5000,$B$22,'1. Output sheet'!$O$2:$O$5000,"&gt;="&amp;$B$80,'1. Output sheet'!$O$2:$O$5000,"&lt;"&amp;$C$80)+COUNTIFS('1. Output sheet'!$D$2:$D$5000,$B106,'1. Output sheet'!$C$2:$C$5000,G$27,'1. Output sheet'!$AC$2:$AC$5000,$B$23,'1. Output sheet'!$O$2:$O$5000,"&gt;="&amp;$B$80,'1. Output sheet'!$O$2:$O$5000,"&lt;"&amp;$C$80)</f>
        <v>0</v>
      </c>
      <c r="H106" s="13">
        <f>COUNTIFS('1. Output sheet'!$D$2:$D$5000,$B106,'1. Output sheet'!$C$2:$C$5000,H$27,'1. Output sheet'!$AC$2:$AC$5000,$B$22,'1. Output sheet'!$O$2:$O$5000,"&gt;="&amp;$B$80,'1. Output sheet'!$O$2:$O$5000,"&lt;"&amp;$C$80)+COUNTIFS('1. Output sheet'!$D$2:$D$5000,$B106,'1. Output sheet'!$C$2:$C$5000,H$27,'1. Output sheet'!$AC$2:$AC$5000,$B$23,'1. Output sheet'!$O$2:$O$5000,"&gt;="&amp;$B$80,'1. Output sheet'!$O$2:$O$5000,"&lt;"&amp;$C$80)</f>
        <v>0</v>
      </c>
      <c r="I106" s="13">
        <f>COUNTIFS('1. Output sheet'!$D$2:$D$5000,$B106,'1. Output sheet'!$C$2:$C$5000,I$27,'1. Output sheet'!$AC$2:$AC$5000,$B$22,'1. Output sheet'!$O$2:$O$5000,"&gt;="&amp;$B$80,'1. Output sheet'!$O$2:$O$5000,"&lt;"&amp;$C$80)+COUNTIFS('1. Output sheet'!$D$2:$D$5000,$B106,'1. Output sheet'!$C$2:$C$5000,I$27,'1. Output sheet'!$AC$2:$AC$5000,$B$23,'1. Output sheet'!$O$2:$O$5000,"&gt;="&amp;$B$80,'1. Output sheet'!$O$2:$O$5000,"&lt;"&amp;$C$80)</f>
        <v>0</v>
      </c>
      <c r="J106" s="13">
        <f>COUNTIFS('1. Output sheet'!$D$2:$D$5000,$B106,'1. Output sheet'!$C$2:$C$5000,J$27,'1. Output sheet'!$AC$2:$AC$5000,$B$22,'1. Output sheet'!$O$2:$O$5000,"&gt;="&amp;$B$80,'1. Output sheet'!$O$2:$O$5000,"&lt;"&amp;$C$80)+COUNTIFS('1. Output sheet'!$D$2:$D$5000,$B106,'1. Output sheet'!$C$2:$C$5000,J$27,'1. Output sheet'!$AC$2:$AC$5000,$B$23,'1. Output sheet'!$O$2:$O$5000,"&gt;="&amp;$B$80,'1. Output sheet'!$O$2:$O$5000,"&lt;"&amp;$C$80)</f>
        <v>0</v>
      </c>
      <c r="K106" s="13">
        <f>COUNTIFS('1. Output sheet'!$D$2:$D$5000,$B106,'1. Output sheet'!$C$2:$C$5000,K$27,'1. Output sheet'!$AC$2:$AC$5000,$B$22,'1. Output sheet'!$O$2:$O$5000,"&gt;="&amp;$B$80,'1. Output sheet'!$O$2:$O$5000,"&lt;"&amp;$C$80)+COUNTIFS('1. Output sheet'!$D$2:$D$5000,$B106,'1. Output sheet'!$C$2:$C$5000,K$27,'1. Output sheet'!$AC$2:$AC$5000,$B$23,'1. Output sheet'!$O$2:$O$5000,"&gt;="&amp;$B$80,'1. Output sheet'!$O$2:$O$5000,"&lt;"&amp;$C$80)</f>
        <v>0</v>
      </c>
      <c r="L106" s="13">
        <f>COUNTIFS('1. Output sheet'!$D$2:$D$5000,$B106,'1. Output sheet'!$C$2:$C$5000,L$27,'1. Output sheet'!$AC$2:$AC$5000,$B$22,'1. Output sheet'!$O$2:$O$5000,"&gt;="&amp;$B$80,'1. Output sheet'!$O$2:$O$5000,"&lt;"&amp;$C$80)+COUNTIFS('1. Output sheet'!$D$2:$D$5000,$B106,'1. Output sheet'!$C$2:$C$5000,L$27,'1. Output sheet'!$AC$2:$AC$5000,$B$23,'1. Output sheet'!$O$2:$O$5000,"&gt;="&amp;$B$80,'1. Output sheet'!$O$2:$O$5000,"&lt;"&amp;$C$80)</f>
        <v>0</v>
      </c>
      <c r="M106" s="13">
        <f>COUNTIFS('1. Output sheet'!$D$2:$D$5000,$B106,'1. Output sheet'!$C$2:$C$5000,M$27,'1. Output sheet'!$AC$2:$AC$5000,$B$22,'1. Output sheet'!$O$2:$O$5000,"&gt;="&amp;$B$80,'1. Output sheet'!$O$2:$O$5000,"&lt;"&amp;$C$80)+COUNTIFS('1. Output sheet'!$D$2:$D$5000,$B106,'1. Output sheet'!$C$2:$C$5000,M$27,'1. Output sheet'!$AC$2:$AC$5000,$B$23,'1. Output sheet'!$O$2:$O$5000,"&gt;="&amp;$B$80,'1. Output sheet'!$O$2:$O$5000,"&lt;"&amp;$C$80)</f>
        <v>0</v>
      </c>
      <c r="N106" s="13">
        <f>COUNTIFS('1. Output sheet'!$D$2:$D$5000,$B106,'1. Output sheet'!$C$2:$C$5000,N$27,'1. Output sheet'!$AC$2:$AC$5000,$B$22,'1. Output sheet'!$O$2:$O$5000,"&gt;="&amp;$B$80,'1. Output sheet'!$O$2:$O$5000,"&lt;"&amp;$C$80)+COUNTIFS('1. Output sheet'!$D$2:$D$5000,$B106,'1. Output sheet'!$C$2:$C$5000,N$27,'1. Output sheet'!$AC$2:$AC$5000,$B$23,'1. Output sheet'!$O$2:$O$5000,"&gt;="&amp;$B$80,'1. Output sheet'!$O$2:$O$5000,"&lt;"&amp;$C$80)</f>
        <v>0</v>
      </c>
      <c r="O106" s="13">
        <f>COUNTIFS('1. Output sheet'!$D$2:$D$5000,$B106,'1. Output sheet'!$C$2:$C$5000,O$27,'1. Output sheet'!$AC$2:$AC$5000,$B$22,'1. Output sheet'!$O$2:$O$5000,"&gt;="&amp;$B$80,'1. Output sheet'!$O$2:$O$5000,"&lt;"&amp;$C$80)+COUNTIFS('1. Output sheet'!$D$2:$D$5000,$B106,'1. Output sheet'!$C$2:$C$5000,O$27,'1. Output sheet'!$AC$2:$AC$5000,$B$23,'1. Output sheet'!$O$2:$O$5000,"&gt;="&amp;$B$80,'1. Output sheet'!$O$2:$O$5000,"&lt;"&amp;$C$80)</f>
        <v>0</v>
      </c>
      <c r="P106" s="14">
        <f t="shared" si="36"/>
        <v>27</v>
      </c>
      <c r="Q106" s="14">
        <f>COUNTIFS('1. Output sheet'!$D$2:$D$5000,$B106,'1. Output sheet'!$AC$2:$AC$5000,$B$22,'1. Output sheet'!$O$2:$O$5000,"&gt;="&amp;$B$80,'1. Output sheet'!$O$2:$O$5000,"&lt;"&amp;$C$80)+COUNTIFS('1. Output sheet'!$D$2:$D$5000,$B106,'1. Output sheet'!$AC$2:$AC$5000,$B$23,'1. Output sheet'!$O$2:$O$5000,"&gt;="&amp;$B$80,'1. Output sheet'!$O$2:$O$5000,"&lt;"&amp;$C$80)</f>
        <v>27</v>
      </c>
      <c r="R106" s="14">
        <f t="shared" si="37"/>
        <v>0</v>
      </c>
    </row>
    <row r="107" spans="1:36" ht="14.4" x14ac:dyDescent="0.3">
      <c r="A107" s="34"/>
      <c r="B107" s="21" t="s">
        <v>4361</v>
      </c>
      <c r="C107" s="20"/>
      <c r="D107" s="13">
        <f t="shared" ref="D107:O107" si="38">D83-SUM(D90:D106)</f>
        <v>0</v>
      </c>
      <c r="E107" s="13">
        <f t="shared" si="38"/>
        <v>0</v>
      </c>
      <c r="F107" s="13">
        <f t="shared" si="38"/>
        <v>0</v>
      </c>
      <c r="G107" s="13">
        <f t="shared" si="38"/>
        <v>0</v>
      </c>
      <c r="H107" s="13">
        <f t="shared" si="38"/>
        <v>0</v>
      </c>
      <c r="I107" s="13">
        <f t="shared" si="38"/>
        <v>0</v>
      </c>
      <c r="J107" s="13">
        <f t="shared" si="38"/>
        <v>0</v>
      </c>
      <c r="K107" s="13">
        <f t="shared" si="38"/>
        <v>0</v>
      </c>
      <c r="L107" s="13">
        <f t="shared" si="38"/>
        <v>3</v>
      </c>
      <c r="M107" s="13">
        <f t="shared" si="38"/>
        <v>0</v>
      </c>
      <c r="N107" s="13">
        <f t="shared" si="38"/>
        <v>0</v>
      </c>
      <c r="O107" s="13">
        <f t="shared" si="38"/>
        <v>0</v>
      </c>
      <c r="P107" s="14">
        <f t="shared" si="36"/>
        <v>3</v>
      </c>
      <c r="Q107" s="14">
        <f>P107</f>
        <v>3</v>
      </c>
      <c r="R107" s="14">
        <f t="shared" si="37"/>
        <v>0</v>
      </c>
    </row>
    <row r="108" spans="1:36" ht="14.4" x14ac:dyDescent="0.3">
      <c r="A108" s="34"/>
      <c r="B108" s="19" t="s">
        <v>4346</v>
      </c>
      <c r="C108" s="20"/>
      <c r="D108" s="13">
        <f>SUM(D90:D107)</f>
        <v>1</v>
      </c>
      <c r="E108" s="13">
        <f t="shared" ref="E108:O108" si="39">SUM(E90:E107)</f>
        <v>29</v>
      </c>
      <c r="F108" s="13">
        <f t="shared" si="39"/>
        <v>12</v>
      </c>
      <c r="G108" s="13">
        <f t="shared" si="39"/>
        <v>14</v>
      </c>
      <c r="H108" s="13">
        <f t="shared" si="39"/>
        <v>0</v>
      </c>
      <c r="I108" s="13">
        <f t="shared" si="39"/>
        <v>11</v>
      </c>
      <c r="J108" s="13">
        <f t="shared" si="39"/>
        <v>41</v>
      </c>
      <c r="K108" s="13">
        <f t="shared" si="39"/>
        <v>25</v>
      </c>
      <c r="L108" s="13">
        <f t="shared" si="39"/>
        <v>6</v>
      </c>
      <c r="M108" s="13">
        <f t="shared" si="39"/>
        <v>0</v>
      </c>
      <c r="N108" s="13">
        <f t="shared" si="39"/>
        <v>15</v>
      </c>
      <c r="O108" s="13">
        <f t="shared" si="39"/>
        <v>0</v>
      </c>
      <c r="P108" s="14">
        <f>SUM(P90:P107)</f>
        <v>154</v>
      </c>
      <c r="Q108" s="14">
        <f t="shared" ref="Q108:R108" si="40">SUM(Q90:Q107)</f>
        <v>154</v>
      </c>
      <c r="R108" s="14">
        <f t="shared" si="40"/>
        <v>0</v>
      </c>
    </row>
    <row r="109" spans="1:36" x14ac:dyDescent="0.25">
      <c r="A109" s="34"/>
    </row>
    <row r="110" spans="1:36" x14ac:dyDescent="0.25">
      <c r="A110" s="34"/>
      <c r="T110">
        <v>0.13407881152541462</v>
      </c>
    </row>
    <row r="111" spans="1:36" ht="14.4" x14ac:dyDescent="0.3">
      <c r="A111" s="34"/>
      <c r="B111" s="5" t="s">
        <v>4362</v>
      </c>
      <c r="C111" s="5"/>
      <c r="D111" s="5"/>
      <c r="E111" s="5"/>
      <c r="F111" s="5"/>
      <c r="G111" s="5"/>
      <c r="H111" s="5"/>
      <c r="I111" s="5"/>
      <c r="J111" s="5"/>
      <c r="K111" s="5"/>
      <c r="L111" s="5"/>
      <c r="M111" s="5"/>
      <c r="N111" s="5"/>
      <c r="O111" s="5"/>
      <c r="P111" s="5"/>
      <c r="Q111" s="5"/>
      <c r="R111" s="5"/>
      <c r="T111" s="5" t="s">
        <v>4362</v>
      </c>
      <c r="U111" s="5"/>
      <c r="V111" s="5"/>
      <c r="W111" s="5"/>
      <c r="X111" s="5"/>
      <c r="Y111" s="5"/>
      <c r="Z111" s="5"/>
      <c r="AA111" s="5"/>
      <c r="AB111" s="5"/>
      <c r="AC111" s="5"/>
      <c r="AD111" s="5"/>
      <c r="AE111" s="5"/>
      <c r="AF111" s="5"/>
      <c r="AG111" s="5"/>
      <c r="AH111" s="5"/>
      <c r="AI111" s="5"/>
      <c r="AJ111" s="5"/>
    </row>
    <row r="112" spans="1:36" ht="43.2" outlineLevel="1" x14ac:dyDescent="0.3">
      <c r="A112" s="34"/>
      <c r="B112" s="6" t="s">
        <v>4363</v>
      </c>
      <c r="C112" s="6"/>
      <c r="D112" s="10" t="s">
        <v>705</v>
      </c>
      <c r="E112" s="10" t="s">
        <v>206</v>
      </c>
      <c r="F112" s="10" t="s">
        <v>198</v>
      </c>
      <c r="G112" s="11" t="s">
        <v>28</v>
      </c>
      <c r="H112" s="11" t="s">
        <v>795</v>
      </c>
      <c r="I112" s="11" t="s">
        <v>43</v>
      </c>
      <c r="J112" s="11" t="s">
        <v>104</v>
      </c>
      <c r="K112" s="11" t="s">
        <v>808</v>
      </c>
      <c r="L112" s="11" t="s">
        <v>755</v>
      </c>
      <c r="M112" s="11" t="s">
        <v>4353</v>
      </c>
      <c r="N112" s="11" t="s">
        <v>318</v>
      </c>
      <c r="O112" s="11" t="s">
        <v>71</v>
      </c>
      <c r="P112" s="29" t="s">
        <v>4354</v>
      </c>
      <c r="Q112" s="29" t="s">
        <v>4355</v>
      </c>
      <c r="R112" s="29" t="s">
        <v>4356</v>
      </c>
      <c r="T112" s="6" t="s">
        <v>4364</v>
      </c>
      <c r="U112" s="6"/>
      <c r="V112" s="10" t="s">
        <v>705</v>
      </c>
      <c r="W112" s="10" t="s">
        <v>206</v>
      </c>
      <c r="X112" s="10" t="s">
        <v>198</v>
      </c>
      <c r="Y112" s="11" t="s">
        <v>28</v>
      </c>
      <c r="Z112" s="11" t="s">
        <v>795</v>
      </c>
      <c r="AA112" s="11" t="s">
        <v>43</v>
      </c>
      <c r="AB112" s="11" t="s">
        <v>104</v>
      </c>
      <c r="AC112" s="11" t="s">
        <v>808</v>
      </c>
      <c r="AD112" s="11" t="s">
        <v>755</v>
      </c>
      <c r="AE112" s="11" t="s">
        <v>4353</v>
      </c>
      <c r="AF112" s="11" t="s">
        <v>318</v>
      </c>
      <c r="AG112" s="11" t="s">
        <v>71</v>
      </c>
      <c r="AH112" s="29" t="s">
        <v>4354</v>
      </c>
      <c r="AI112" s="29"/>
      <c r="AJ112" s="29"/>
    </row>
    <row r="113" spans="1:36" ht="14.4" outlineLevel="1" x14ac:dyDescent="0.3">
      <c r="A113" s="34"/>
      <c r="B113" s="37" t="s">
        <v>4351</v>
      </c>
      <c r="C113" s="37" t="s">
        <v>4348</v>
      </c>
      <c r="D113" s="13">
        <f>SUM(D114:D115)</f>
        <v>979</v>
      </c>
      <c r="E113" s="13">
        <f t="shared" ref="E113:O113" si="41">SUM(E114:E115)</f>
        <v>30106.12</v>
      </c>
      <c r="F113" s="13">
        <f t="shared" si="41"/>
        <v>27592.68</v>
      </c>
      <c r="G113" s="13">
        <f t="shared" si="41"/>
        <v>9276.0133333333324</v>
      </c>
      <c r="H113" s="13">
        <f t="shared" si="41"/>
        <v>0</v>
      </c>
      <c r="I113" s="13">
        <f t="shared" si="41"/>
        <v>12652.029999999999</v>
      </c>
      <c r="J113" s="13">
        <f t="shared" si="41"/>
        <v>48292.729999999996</v>
      </c>
      <c r="K113" s="13">
        <f t="shared" si="41"/>
        <v>24730.1</v>
      </c>
      <c r="L113" s="13">
        <f t="shared" si="41"/>
        <v>2212.25</v>
      </c>
      <c r="M113" s="13">
        <f t="shared" si="41"/>
        <v>0</v>
      </c>
      <c r="N113" s="13">
        <f t="shared" si="41"/>
        <v>11021.2</v>
      </c>
      <c r="O113" s="13">
        <f t="shared" si="41"/>
        <v>0</v>
      </c>
      <c r="P113" s="14">
        <f t="shared" ref="P113:P115" si="42">SUM(D113:O113)</f>
        <v>166862.12333333335</v>
      </c>
      <c r="Q113" s="13">
        <f>SUM(Q114:Q115)</f>
        <v>169362.12333333335</v>
      </c>
      <c r="R113" s="14">
        <f>Q113-P113</f>
        <v>2500</v>
      </c>
      <c r="T113" s="12" t="s">
        <v>4351</v>
      </c>
      <c r="U113" s="12"/>
      <c r="V113" s="13">
        <f t="shared" ref="V113:AH115" si="43">D113*$T$48</f>
        <v>131.26315648338093</v>
      </c>
      <c r="W113" s="13">
        <f t="shared" si="43"/>
        <v>4036.5927892415157</v>
      </c>
      <c r="X113" s="13">
        <f t="shared" si="43"/>
        <v>3699.5937412010776</v>
      </c>
      <c r="Y113" s="13">
        <f t="shared" si="43"/>
        <v>1243.716843427233</v>
      </c>
      <c r="Z113" s="13">
        <f t="shared" si="43"/>
        <v>0</v>
      </c>
      <c r="AA113" s="13">
        <f t="shared" si="43"/>
        <v>1696.3691457838913</v>
      </c>
      <c r="AB113" s="13">
        <f t="shared" si="43"/>
        <v>6475.0318437177357</v>
      </c>
      <c r="AC113" s="13">
        <f t="shared" si="43"/>
        <v>3315.7824169046557</v>
      </c>
      <c r="AD113" s="13">
        <f t="shared" si="43"/>
        <v>296.61585079709852</v>
      </c>
      <c r="AE113" s="13">
        <f t="shared" si="43"/>
        <v>0</v>
      </c>
      <c r="AF113" s="13">
        <f t="shared" si="43"/>
        <v>1477.7093975838998</v>
      </c>
      <c r="AG113" s="13">
        <f t="shared" si="43"/>
        <v>0</v>
      </c>
      <c r="AH113" s="14">
        <f t="shared" si="43"/>
        <v>22372.675185140492</v>
      </c>
      <c r="AI113" s="14" t="s">
        <v>4367</v>
      </c>
      <c r="AJ113" s="14"/>
    </row>
    <row r="114" spans="1:36" ht="14.4" x14ac:dyDescent="0.3">
      <c r="A114" s="34"/>
      <c r="B114" s="7" t="s">
        <v>41</v>
      </c>
      <c r="C114" s="12"/>
      <c r="D114" s="13">
        <f>SUMIFS('1. Output sheet'!$F$2:$F$5000,'1. Output sheet'!$AC$2:$AC$5000,$B114,'1. Output sheet'!$C$2:$C$5000,D$20,'1. Output sheet'!$O$2:$O$5000,"&gt;="&amp;$B$80,'1. Output sheet'!$O$2:$O$5000,"&lt;"&amp;$C$80)</f>
        <v>979</v>
      </c>
      <c r="E114" s="13">
        <f>SUMIFS('1. Output sheet'!$F$2:$F$5000,'1. Output sheet'!$AC$2:$AC$5000,$B114,'1. Output sheet'!$C$2:$C$5000,E$20,'1. Output sheet'!$O$2:$O$5000,"&gt;="&amp;$B$80,'1. Output sheet'!$O$2:$O$5000,"&lt;"&amp;$C$80)</f>
        <v>46713.7</v>
      </c>
      <c r="F114" s="13">
        <f>SUMIFS('1. Output sheet'!$F$2:$F$5000,'1. Output sheet'!$AC$2:$AC$5000,$B114,'1. Output sheet'!$C$2:$C$5000,F$20,'1. Output sheet'!$O$2:$O$5000,"&gt;="&amp;$B$80,'1. Output sheet'!$O$2:$O$5000,"&lt;"&amp;$C$80)</f>
        <v>9315</v>
      </c>
      <c r="G114" s="13">
        <f>SUMIFS('1. Output sheet'!$F$2:$F$5000,'1. Output sheet'!$AC$2:$AC$5000,$B114,'1. Output sheet'!$C$2:$C$5000,G$20,'1. Output sheet'!$O$2:$O$5000,"&gt;="&amp;$B$80,'1. Output sheet'!$O$2:$O$5000,"&lt;"&amp;$C$80)</f>
        <v>5671.5</v>
      </c>
      <c r="H114" s="13">
        <f>SUMIFS('1. Output sheet'!$F$2:$F$5000,'1. Output sheet'!$AC$2:$AC$5000,$B114,'1. Output sheet'!$C$2:$C$5000,H$20,'1. Output sheet'!$O$2:$O$5000,"&gt;="&amp;$B$80,'1. Output sheet'!$O$2:$O$5000,"&lt;"&amp;$C$80)</f>
        <v>0</v>
      </c>
      <c r="I114" s="13">
        <f>SUMIFS('1. Output sheet'!$F$2:$F$5000,'1. Output sheet'!$AC$2:$AC$5000,$B114,'1. Output sheet'!$C$2:$C$5000,I$20,'1. Output sheet'!$O$2:$O$5000,"&gt;="&amp;$B$80,'1. Output sheet'!$O$2:$O$5000,"&lt;"&amp;$C$80)</f>
        <v>28409.55</v>
      </c>
      <c r="J114" s="13">
        <f>SUMIFS('1. Output sheet'!$F$2:$F$5000,'1. Output sheet'!$AC$2:$AC$5000,$B114,'1. Output sheet'!$C$2:$C$5000,J$20,'1. Output sheet'!$O$2:$O$5000,"&gt;="&amp;$B$80,'1. Output sheet'!$O$2:$O$5000,"&lt;"&amp;$C$80)</f>
        <v>48261.2</v>
      </c>
      <c r="K114" s="13">
        <f>SUMIFS('1. Output sheet'!$F$2:$F$5000,'1. Output sheet'!$AC$2:$AC$5000,$B114,'1. Output sheet'!$C$2:$C$5000,K$20,'1. Output sheet'!$O$2:$O$5000,"&gt;="&amp;$B$80,'1. Output sheet'!$O$2:$O$5000,"&lt;"&amp;$C$80)</f>
        <v>25908.12</v>
      </c>
      <c r="L114" s="13">
        <f>SUMIFS('1. Output sheet'!$F$2:$F$5000,'1. Output sheet'!$AC$2:$AC$5000,$B114,'1. Output sheet'!$C$2:$C$5000,L$20,'1. Output sheet'!$O$2:$O$5000,"&gt;="&amp;$B$80,'1. Output sheet'!$O$2:$O$5000,"&lt;"&amp;$C$80)</f>
        <v>2089.13</v>
      </c>
      <c r="M114" s="13">
        <f>SUMIFS('1. Output sheet'!$F$2:$F$5000,'1. Output sheet'!$AC$2:$AC$5000,$B114,'1. Output sheet'!$C$2:$C$5000,M$20,'1. Output sheet'!$O$2:$O$5000,"&gt;="&amp;$B$80,'1. Output sheet'!$O$2:$O$5000,"&lt;"&amp;$C$80)</f>
        <v>0</v>
      </c>
      <c r="N114" s="13">
        <f>SUMIFS('1. Output sheet'!$F$2:$F$5000,'1. Output sheet'!$AC$2:$AC$5000,$B114,'1. Output sheet'!$C$2:$C$5000,N$20,'1. Output sheet'!$O$2:$O$5000,"&gt;="&amp;$B$80,'1. Output sheet'!$O$2:$O$5000,"&lt;"&amp;$C$80)</f>
        <v>12408.78</v>
      </c>
      <c r="O114" s="13">
        <f>SUMIFS('1. Output sheet'!$F$2:$F$5000,'1. Output sheet'!$AC$2:$AC$5000,$B114,'1. Output sheet'!$C$2:$C$5000,O$20,'1. Output sheet'!$O$2:$O$5000,"&gt;="&amp;$B$80,'1. Output sheet'!$O$2:$O$5000,"&lt;"&amp;$C$80)</f>
        <v>0</v>
      </c>
      <c r="P114" s="14">
        <f t="shared" si="42"/>
        <v>179755.98</v>
      </c>
      <c r="Q114" s="13">
        <f>SUMIFS('1. Output sheet'!$F$2:$F$5000,'1. Output sheet'!$AC$2:$AC$5000,$B114,'1. Output sheet'!$O$2:$O$5000,"&gt;="&amp;$B$80,'1. Output sheet'!$O$2:$O$5000,"&lt;"&amp;$C$80)</f>
        <v>182255.98</v>
      </c>
      <c r="R114" s="14">
        <f t="shared" ref="R114:R115" si="44">Q114-P114</f>
        <v>2500</v>
      </c>
      <c r="T114" s="7" t="s">
        <v>41</v>
      </c>
      <c r="U114" s="12"/>
      <c r="V114" s="13">
        <f t="shared" si="43"/>
        <v>131.26315648338093</v>
      </c>
      <c r="W114" s="13">
        <f t="shared" si="43"/>
        <v>6263.3173779547606</v>
      </c>
      <c r="X114" s="13">
        <f t="shared" si="43"/>
        <v>1248.9441293592372</v>
      </c>
      <c r="Y114" s="13">
        <f t="shared" si="43"/>
        <v>760.42797956638901</v>
      </c>
      <c r="Z114" s="13">
        <f t="shared" si="43"/>
        <v>0</v>
      </c>
      <c r="AA114" s="13">
        <f t="shared" si="43"/>
        <v>3809.1186999718429</v>
      </c>
      <c r="AB114" s="13">
        <f t="shared" si="43"/>
        <v>6470.8043387903399</v>
      </c>
      <c r="AC114" s="13">
        <f t="shared" si="43"/>
        <v>3473.729938457825</v>
      </c>
      <c r="AD114" s="13">
        <f t="shared" si="43"/>
        <v>280.10806752208947</v>
      </c>
      <c r="AE114" s="13">
        <f t="shared" si="43"/>
        <v>0</v>
      </c>
      <c r="AF114" s="13">
        <f t="shared" si="43"/>
        <v>1663.7544748803346</v>
      </c>
      <c r="AG114" s="13">
        <f t="shared" si="43"/>
        <v>0</v>
      </c>
      <c r="AH114" s="14">
        <f t="shared" si="43"/>
        <v>24101.468162986203</v>
      </c>
      <c r="AI114" s="14"/>
      <c r="AJ114" s="14"/>
    </row>
    <row r="115" spans="1:36" ht="14.4" x14ac:dyDescent="0.3">
      <c r="A115" s="34"/>
      <c r="B115" s="7" t="s">
        <v>64</v>
      </c>
      <c r="C115" s="12"/>
      <c r="D115" s="13">
        <f>SUMIFS('1. Output sheet'!$F$2:$F$5000,'1. Output sheet'!$AC$2:$AC$5000,$B115,'1. Output sheet'!$C$2:$C$5000,D$20,'1. Output sheet'!$O$2:$O$5000,"&gt;="&amp;$B$80,'1. Output sheet'!$O$2:$O$5000,"&lt;"&amp;$C$80)</f>
        <v>0</v>
      </c>
      <c r="E115" s="13">
        <f>SUMIFS('1. Output sheet'!$F$2:$F$5000,'1. Output sheet'!$AC$2:$AC$5000,$B115,'1. Output sheet'!$C$2:$C$5000,E$20,'1. Output sheet'!$O$2:$O$5000,"&gt;="&amp;$B$80,'1. Output sheet'!$O$2:$O$5000,"&lt;"&amp;$C$80)</f>
        <v>-16607.579999999998</v>
      </c>
      <c r="F115" s="13">
        <f>SUMIFS('1. Output sheet'!$F$2:$F$5000,'1. Output sheet'!$AC$2:$AC$5000,$B115,'1. Output sheet'!$C$2:$C$5000,F$20,'1. Output sheet'!$O$2:$O$5000,"&gt;="&amp;$B$80,'1. Output sheet'!$O$2:$O$5000,"&lt;"&amp;$C$80)</f>
        <v>18277.68</v>
      </c>
      <c r="G115" s="13">
        <f>SUMIFS('1. Output sheet'!$F$2:$F$5000,'1. Output sheet'!$AC$2:$AC$5000,$B115,'1. Output sheet'!$C$2:$C$5000,G$20,'1. Output sheet'!$O$2:$O$5000,"&gt;="&amp;$B$80,'1. Output sheet'!$O$2:$O$5000,"&lt;"&amp;$C$80)</f>
        <v>3604.5133333333333</v>
      </c>
      <c r="H115" s="13">
        <f>SUMIFS('1. Output sheet'!$F$2:$F$5000,'1. Output sheet'!$AC$2:$AC$5000,$B115,'1. Output sheet'!$C$2:$C$5000,H$20,'1. Output sheet'!$O$2:$O$5000,"&gt;="&amp;$B$80,'1. Output sheet'!$O$2:$O$5000,"&lt;"&amp;$C$80)</f>
        <v>0</v>
      </c>
      <c r="I115" s="13">
        <f>SUMIFS('1. Output sheet'!$F$2:$F$5000,'1. Output sheet'!$AC$2:$AC$5000,$B115,'1. Output sheet'!$C$2:$C$5000,I$20,'1. Output sheet'!$O$2:$O$5000,"&gt;="&amp;$B$80,'1. Output sheet'!$O$2:$O$5000,"&lt;"&amp;$C$80)</f>
        <v>-15757.52</v>
      </c>
      <c r="J115" s="13">
        <f>SUMIFS('1. Output sheet'!$F$2:$F$5000,'1. Output sheet'!$AC$2:$AC$5000,$B115,'1. Output sheet'!$C$2:$C$5000,J$20,'1. Output sheet'!$O$2:$O$5000,"&gt;="&amp;$B$80,'1. Output sheet'!$O$2:$O$5000,"&lt;"&amp;$C$80)</f>
        <v>31.529999999999969</v>
      </c>
      <c r="K115" s="13">
        <f>SUMIFS('1. Output sheet'!$F$2:$F$5000,'1. Output sheet'!$AC$2:$AC$5000,$B115,'1. Output sheet'!$C$2:$C$5000,K$20,'1. Output sheet'!$O$2:$O$5000,"&gt;="&amp;$B$80,'1. Output sheet'!$O$2:$O$5000,"&lt;"&amp;$C$80)</f>
        <v>-1178.02</v>
      </c>
      <c r="L115" s="13">
        <f>SUMIFS('1. Output sheet'!$F$2:$F$5000,'1. Output sheet'!$AC$2:$AC$5000,$B115,'1. Output sheet'!$C$2:$C$5000,L$20,'1. Output sheet'!$O$2:$O$5000,"&gt;="&amp;$B$80,'1. Output sheet'!$O$2:$O$5000,"&lt;"&amp;$C$80)</f>
        <v>123.12</v>
      </c>
      <c r="M115" s="13">
        <f>SUMIFS('1. Output sheet'!$F$2:$F$5000,'1. Output sheet'!$AC$2:$AC$5000,$B115,'1. Output sheet'!$C$2:$C$5000,M$20,'1. Output sheet'!$O$2:$O$5000,"&gt;="&amp;$B$80,'1. Output sheet'!$O$2:$O$5000,"&lt;"&amp;$C$80)</f>
        <v>0</v>
      </c>
      <c r="N115" s="13">
        <f>SUMIFS('1. Output sheet'!$F$2:$F$5000,'1. Output sheet'!$AC$2:$AC$5000,$B115,'1. Output sheet'!$C$2:$C$5000,N$20,'1. Output sheet'!$O$2:$O$5000,"&gt;="&amp;$B$80,'1. Output sheet'!$O$2:$O$5000,"&lt;"&amp;$C$80)</f>
        <v>-1387.5800000000002</v>
      </c>
      <c r="O115" s="13">
        <f>SUMIFS('1. Output sheet'!$F$2:$F$5000,'1. Output sheet'!$AC$2:$AC$5000,$B115,'1. Output sheet'!$C$2:$C$5000,O$20,'1. Output sheet'!$O$2:$O$5000,"&gt;="&amp;$B$80,'1. Output sheet'!$O$2:$O$5000,"&lt;"&amp;$C$80)</f>
        <v>0</v>
      </c>
      <c r="P115" s="14">
        <f t="shared" si="42"/>
        <v>-12893.856666666665</v>
      </c>
      <c r="Q115" s="13">
        <f>SUMIFS('1. Output sheet'!$F$2:$F$5000,'1. Output sheet'!$AC$2:$AC$5000,$B115,'1. Output sheet'!$O$2:$O$5000,"&gt;="&amp;$B$80,'1. Output sheet'!$O$2:$O$5000,"&lt;"&amp;$C$80)</f>
        <v>-12893.856666666661</v>
      </c>
      <c r="R115" s="14">
        <f t="shared" si="44"/>
        <v>0</v>
      </c>
      <c r="T115" s="7" t="s">
        <v>64</v>
      </c>
      <c r="U115" s="12"/>
      <c r="V115" s="13">
        <f t="shared" si="43"/>
        <v>0</v>
      </c>
      <c r="W115" s="13">
        <f t="shared" si="43"/>
        <v>-2226.7245887132449</v>
      </c>
      <c r="X115" s="13">
        <f t="shared" si="43"/>
        <v>2450.6496118418404</v>
      </c>
      <c r="Y115" s="13">
        <f t="shared" si="43"/>
        <v>483.288863860844</v>
      </c>
      <c r="Z115" s="13">
        <f t="shared" si="43"/>
        <v>0</v>
      </c>
      <c r="AA115" s="13">
        <f t="shared" si="43"/>
        <v>-2112.7495541879516</v>
      </c>
      <c r="AB115" s="13">
        <f t="shared" si="43"/>
        <v>4.2275049273963186</v>
      </c>
      <c r="AC115" s="13">
        <f t="shared" si="43"/>
        <v>-157.94752155316894</v>
      </c>
      <c r="AD115" s="13">
        <f t="shared" si="43"/>
        <v>16.50778327500905</v>
      </c>
      <c r="AE115" s="13">
        <f t="shared" si="43"/>
        <v>0</v>
      </c>
      <c r="AF115" s="13">
        <f t="shared" si="43"/>
        <v>-186.04507729643484</v>
      </c>
      <c r="AG115" s="13">
        <f t="shared" si="43"/>
        <v>0</v>
      </c>
      <c r="AH115" s="14">
        <f t="shared" si="43"/>
        <v>-1728.7929778457105</v>
      </c>
      <c r="AI115" s="14"/>
      <c r="AJ115" s="14"/>
    </row>
    <row r="116" spans="1:36" x14ac:dyDescent="0.25">
      <c r="A116" s="34"/>
    </row>
    <row r="117" spans="1:36" x14ac:dyDescent="0.25">
      <c r="A117" s="34"/>
    </row>
    <row r="118" spans="1:36" ht="14.4" x14ac:dyDescent="0.3">
      <c r="A118" s="34"/>
      <c r="B118" s="5" t="s">
        <v>4365</v>
      </c>
      <c r="C118" s="5"/>
      <c r="D118" s="5"/>
      <c r="E118" s="5"/>
      <c r="F118" s="5"/>
      <c r="G118" s="5"/>
      <c r="H118" s="5"/>
      <c r="I118" s="5"/>
      <c r="J118" s="5"/>
      <c r="K118" s="5"/>
      <c r="L118" s="5"/>
      <c r="M118" s="5"/>
      <c r="N118" s="5"/>
      <c r="O118" s="5"/>
      <c r="P118" s="5"/>
      <c r="Q118" s="5"/>
      <c r="R118" s="5"/>
      <c r="T118" s="5" t="s">
        <v>4365</v>
      </c>
      <c r="U118" s="5" t="s">
        <v>4364</v>
      </c>
      <c r="V118" s="5"/>
      <c r="W118" s="5"/>
      <c r="X118" s="5"/>
      <c r="Y118" s="5"/>
      <c r="Z118" s="5"/>
      <c r="AA118" s="5"/>
      <c r="AB118" s="5"/>
      <c r="AC118" s="5"/>
      <c r="AD118" s="5"/>
      <c r="AE118" s="5"/>
      <c r="AF118" s="5"/>
      <c r="AG118" s="5"/>
      <c r="AH118" s="5"/>
      <c r="AI118" s="5"/>
      <c r="AJ118" s="5"/>
    </row>
    <row r="119" spans="1:36" ht="43.2" x14ac:dyDescent="0.3">
      <c r="A119" s="34"/>
      <c r="B119" s="19" t="s">
        <v>4358</v>
      </c>
      <c r="C119" s="20"/>
      <c r="D119" s="10" t="s">
        <v>705</v>
      </c>
      <c r="E119" s="10" t="s">
        <v>206</v>
      </c>
      <c r="F119" s="10" t="s">
        <v>198</v>
      </c>
      <c r="G119" s="11" t="s">
        <v>28</v>
      </c>
      <c r="H119" s="11" t="s">
        <v>795</v>
      </c>
      <c r="I119" s="11" t="s">
        <v>43</v>
      </c>
      <c r="J119" s="11" t="s">
        <v>104</v>
      </c>
      <c r="K119" s="11" t="s">
        <v>808</v>
      </c>
      <c r="L119" s="11" t="s">
        <v>755</v>
      </c>
      <c r="M119" s="11" t="s">
        <v>4353</v>
      </c>
      <c r="N119" s="11" t="s">
        <v>318</v>
      </c>
      <c r="O119" s="11" t="s">
        <v>71</v>
      </c>
      <c r="P119" s="29" t="s">
        <v>4359</v>
      </c>
      <c r="Q119" s="29" t="s">
        <v>4360</v>
      </c>
      <c r="R119" s="29"/>
      <c r="T119" s="19" t="s">
        <v>4358</v>
      </c>
      <c r="U119" s="20"/>
      <c r="V119" s="10" t="s">
        <v>705</v>
      </c>
      <c r="W119" s="10" t="s">
        <v>206</v>
      </c>
      <c r="X119" s="10" t="s">
        <v>198</v>
      </c>
      <c r="Y119" s="11" t="s">
        <v>28</v>
      </c>
      <c r="Z119" s="11" t="s">
        <v>795</v>
      </c>
      <c r="AA119" s="11" t="s">
        <v>43</v>
      </c>
      <c r="AB119" s="11" t="s">
        <v>104</v>
      </c>
      <c r="AC119" s="11" t="s">
        <v>808</v>
      </c>
      <c r="AD119" s="11" t="s">
        <v>755</v>
      </c>
      <c r="AE119" s="11" t="s">
        <v>4353</v>
      </c>
      <c r="AF119" s="11" t="s">
        <v>318</v>
      </c>
      <c r="AG119" s="11" t="s">
        <v>71</v>
      </c>
      <c r="AH119" s="29" t="s">
        <v>4359</v>
      </c>
      <c r="AI119" s="29" t="s">
        <v>4360</v>
      </c>
      <c r="AJ119" s="29"/>
    </row>
    <row r="120" spans="1:36" ht="14.4" x14ac:dyDescent="0.3">
      <c r="A120" s="34"/>
      <c r="B120" s="21" t="s">
        <v>232</v>
      </c>
      <c r="C120" s="20"/>
      <c r="D120" s="45">
        <f>SUMIFS('1. Output sheet'!$F$2:$F$5000,'1. Output sheet'!$D$2:$D$5000,$B120,'1. Output sheet'!$C$2:$C$5000,D$27,'1. Output sheet'!$AC$2:$AC$5000,$B$22,'1. Output sheet'!$O$2:$O$5000,"&gt;="&amp;$B$80,'1. Output sheet'!$O$2:$O$5000,"&lt;"&amp;$C$80)+SUMIFS('1. Output sheet'!$F$2:$F$5000,'1. Output sheet'!$D$2:$D$5000,$B120,'1. Output sheet'!$C$2:$C$5000,D$27,'1. Output sheet'!$AC$2:$AC$5000,$B$23,'1. Output sheet'!$O$2:$O$5000,"&gt;="&amp;$B$80,'1. Output sheet'!$O$2:$O$5000,"&lt;"&amp;$C$80)</f>
        <v>0</v>
      </c>
      <c r="E120" s="45">
        <f>SUMIFS('1. Output sheet'!$F$2:$F$5000,'1. Output sheet'!$D$2:$D$5000,$B120,'1. Output sheet'!$C$2:$C$5000,E$27,'1. Output sheet'!$AC$2:$AC$5000,$B$22,'1. Output sheet'!$O$2:$O$5000,"&gt;="&amp;$B$80,'1. Output sheet'!$O$2:$O$5000,"&lt;"&amp;$C$80)+SUMIFS('1. Output sheet'!$F$2:$F$5000,'1. Output sheet'!$D$2:$D$5000,$B120,'1. Output sheet'!$C$2:$C$5000,E$27,'1. Output sheet'!$AC$2:$AC$5000,$B$23,'1. Output sheet'!$O$2:$O$5000,"&gt;="&amp;$B$80,'1. Output sheet'!$O$2:$O$5000,"&lt;"&amp;$C$80)</f>
        <v>0</v>
      </c>
      <c r="F120" s="45">
        <f>SUMIFS('1. Output sheet'!$F$2:$F$5000,'1. Output sheet'!$D$2:$D$5000,$B120,'1. Output sheet'!$C$2:$C$5000,F$27,'1. Output sheet'!$AC$2:$AC$5000,$B$22,'1. Output sheet'!$O$2:$O$5000,"&gt;="&amp;$B$80,'1. Output sheet'!$O$2:$O$5000,"&lt;"&amp;$C$80)+SUMIFS('1. Output sheet'!$F$2:$F$5000,'1. Output sheet'!$D$2:$D$5000,$B120,'1. Output sheet'!$C$2:$C$5000,F$27,'1. Output sheet'!$AC$2:$AC$5000,$B$23,'1. Output sheet'!$O$2:$O$5000,"&gt;="&amp;$B$80,'1. Output sheet'!$O$2:$O$5000,"&lt;"&amp;$C$80)</f>
        <v>18705</v>
      </c>
      <c r="G120" s="45">
        <f>SUMIFS('1. Output sheet'!$F$2:$F$5000,'1. Output sheet'!$D$2:$D$5000,$B120,'1. Output sheet'!$C$2:$C$5000,G$27,'1. Output sheet'!$AC$2:$AC$5000,$B$22,'1. Output sheet'!$O$2:$O$5000,"&gt;="&amp;$B$80,'1. Output sheet'!$O$2:$O$5000,"&lt;"&amp;$C$80)+SUMIFS('1. Output sheet'!$F$2:$F$5000,'1. Output sheet'!$D$2:$D$5000,$B120,'1. Output sheet'!$C$2:$C$5000,G$27,'1. Output sheet'!$AC$2:$AC$5000,$B$23,'1. Output sheet'!$O$2:$O$5000,"&gt;="&amp;$B$80,'1. Output sheet'!$O$2:$O$5000,"&lt;"&amp;$C$80)</f>
        <v>0</v>
      </c>
      <c r="H120" s="45">
        <f>SUMIFS('1. Output sheet'!$F$2:$F$5000,'1. Output sheet'!$D$2:$D$5000,$B120,'1. Output sheet'!$C$2:$C$5000,H$27,'1. Output sheet'!$AC$2:$AC$5000,$B$22,'1. Output sheet'!$O$2:$O$5000,"&gt;="&amp;$B$80,'1. Output sheet'!$O$2:$O$5000,"&lt;"&amp;$C$80)+SUMIFS('1. Output sheet'!$F$2:$F$5000,'1. Output sheet'!$D$2:$D$5000,$B120,'1. Output sheet'!$C$2:$C$5000,H$27,'1. Output sheet'!$AC$2:$AC$5000,$B$23,'1. Output sheet'!$O$2:$O$5000,"&gt;="&amp;$B$80,'1. Output sheet'!$O$2:$O$5000,"&lt;"&amp;$C$80)</f>
        <v>0</v>
      </c>
      <c r="I120" s="45">
        <f>SUMIFS('1. Output sheet'!$F$2:$F$5000,'1. Output sheet'!$D$2:$D$5000,$B120,'1. Output sheet'!$C$2:$C$5000,I$27,'1. Output sheet'!$AC$2:$AC$5000,$B$22,'1. Output sheet'!$O$2:$O$5000,"&gt;="&amp;$B$80,'1. Output sheet'!$O$2:$O$5000,"&lt;"&amp;$C$80)+SUMIFS('1. Output sheet'!$F$2:$F$5000,'1. Output sheet'!$D$2:$D$5000,$B120,'1. Output sheet'!$C$2:$C$5000,I$27,'1. Output sheet'!$AC$2:$AC$5000,$B$23,'1. Output sheet'!$O$2:$O$5000,"&gt;="&amp;$B$80,'1. Output sheet'!$O$2:$O$5000,"&lt;"&amp;$C$80)</f>
        <v>4920</v>
      </c>
      <c r="J120" s="45">
        <f>SUMIFS('1. Output sheet'!$F$2:$F$5000,'1. Output sheet'!$D$2:$D$5000,$B120,'1. Output sheet'!$C$2:$C$5000,J$27,'1. Output sheet'!$AC$2:$AC$5000,$B$22,'1. Output sheet'!$O$2:$O$5000,"&gt;="&amp;$B$80,'1. Output sheet'!$O$2:$O$5000,"&lt;"&amp;$C$80)+SUMIFS('1. Output sheet'!$F$2:$F$5000,'1. Output sheet'!$D$2:$D$5000,$B120,'1. Output sheet'!$C$2:$C$5000,J$27,'1. Output sheet'!$AC$2:$AC$5000,$B$23,'1. Output sheet'!$O$2:$O$5000,"&gt;="&amp;$B$80,'1. Output sheet'!$O$2:$O$5000,"&lt;"&amp;$C$80)</f>
        <v>0</v>
      </c>
      <c r="K120" s="45">
        <f>SUMIFS('1. Output sheet'!$F$2:$F$5000,'1. Output sheet'!$D$2:$D$5000,$B120,'1. Output sheet'!$C$2:$C$5000,K$27,'1. Output sheet'!$AC$2:$AC$5000,$B$22,'1. Output sheet'!$O$2:$O$5000,"&gt;="&amp;$B$80,'1. Output sheet'!$O$2:$O$5000,"&lt;"&amp;$C$80)+SUMIFS('1. Output sheet'!$F$2:$F$5000,'1. Output sheet'!$D$2:$D$5000,$B120,'1. Output sheet'!$C$2:$C$5000,K$27,'1. Output sheet'!$AC$2:$AC$5000,$B$23,'1. Output sheet'!$O$2:$O$5000,"&gt;="&amp;$B$80,'1. Output sheet'!$O$2:$O$5000,"&lt;"&amp;$C$80)</f>
        <v>1038</v>
      </c>
      <c r="L120" s="45">
        <f>SUMIFS('1. Output sheet'!$F$2:$F$5000,'1. Output sheet'!$D$2:$D$5000,$B120,'1. Output sheet'!$C$2:$C$5000,L$27,'1. Output sheet'!$AC$2:$AC$5000,$B$22,'1. Output sheet'!$O$2:$O$5000,"&gt;="&amp;$B$80,'1. Output sheet'!$O$2:$O$5000,"&lt;"&amp;$C$80)+SUMIFS('1. Output sheet'!$F$2:$F$5000,'1. Output sheet'!$D$2:$D$5000,$B120,'1. Output sheet'!$C$2:$C$5000,L$27,'1. Output sheet'!$AC$2:$AC$5000,$B$23,'1. Output sheet'!$O$2:$O$5000,"&gt;="&amp;$B$80,'1. Output sheet'!$O$2:$O$5000,"&lt;"&amp;$C$80)</f>
        <v>0</v>
      </c>
      <c r="M120" s="45">
        <f>SUMIFS('1. Output sheet'!$F$2:$F$5000,'1. Output sheet'!$D$2:$D$5000,$B120,'1. Output sheet'!$C$2:$C$5000,M$27,'1. Output sheet'!$AC$2:$AC$5000,$B$22,'1. Output sheet'!$O$2:$O$5000,"&gt;="&amp;$B$80,'1. Output sheet'!$O$2:$O$5000,"&lt;"&amp;$C$80)+SUMIFS('1. Output sheet'!$F$2:$F$5000,'1. Output sheet'!$D$2:$D$5000,$B120,'1. Output sheet'!$C$2:$C$5000,M$27,'1. Output sheet'!$AC$2:$AC$5000,$B$23,'1. Output sheet'!$O$2:$O$5000,"&gt;="&amp;$B$80,'1. Output sheet'!$O$2:$O$5000,"&lt;"&amp;$C$80)</f>
        <v>0</v>
      </c>
      <c r="N120" s="45">
        <f>SUMIFS('1. Output sheet'!$F$2:$F$5000,'1. Output sheet'!$D$2:$D$5000,$B120,'1. Output sheet'!$C$2:$C$5000,N$27,'1. Output sheet'!$AC$2:$AC$5000,$B$22,'1. Output sheet'!$O$2:$O$5000,"&gt;="&amp;$B$80,'1. Output sheet'!$O$2:$O$5000,"&lt;"&amp;$C$80)+SUMIFS('1. Output sheet'!$F$2:$F$5000,'1. Output sheet'!$D$2:$D$5000,$B120,'1. Output sheet'!$C$2:$C$5000,N$27,'1. Output sheet'!$AC$2:$AC$5000,$B$23,'1. Output sheet'!$O$2:$O$5000,"&gt;="&amp;$B$80,'1. Output sheet'!$O$2:$O$5000,"&lt;"&amp;$C$80)</f>
        <v>0</v>
      </c>
      <c r="O120" s="45">
        <f>SUMIFS('1. Output sheet'!$F$2:$F$5000,'1. Output sheet'!$D$2:$D$5000,$B120,'1. Output sheet'!$C$2:$C$5000,O$27,'1. Output sheet'!$AC$2:$AC$5000,$B$22,'1. Output sheet'!$O$2:$O$5000,"&gt;="&amp;$B$80,'1. Output sheet'!$O$2:$O$5000,"&lt;"&amp;$C$80)+SUMIFS('1. Output sheet'!$F$2:$F$5000,'1. Output sheet'!$D$2:$D$5000,$B120,'1. Output sheet'!$C$2:$C$5000,O$27,'1. Output sheet'!$AC$2:$AC$5000,$B$23,'1. Output sheet'!$O$2:$O$5000,"&gt;="&amp;$B$80,'1. Output sheet'!$O$2:$O$5000,"&lt;"&amp;$C$80)</f>
        <v>0</v>
      </c>
      <c r="P120" s="14">
        <f t="shared" ref="P120:P137" si="45">SUM(D120:O120)</f>
        <v>24663</v>
      </c>
      <c r="Q120" s="14">
        <f>SUMIFS('1. Output sheet'!$F$2:$F$5000,'1. Output sheet'!$D$2:$D$5000,$B120,'1. Output sheet'!$AC$2:$AC$5000,$B$22,'1. Output sheet'!$O$2:$O$5000,"&gt;="&amp;$B$80,'1. Output sheet'!$O$2:$O$5000,"&lt;"&amp;$C$80)+SUMIFS('1. Output sheet'!$F$2:$F$5000,'1. Output sheet'!$D$2:$D$5000,$B120,'1. Output sheet'!$AC$2:$AC$5000,$B$23,'1. Output sheet'!$O$2:$O$5000,"&gt;="&amp;$B$80,'1. Output sheet'!$O$2:$O$5000,"&lt;"&amp;$C$80)</f>
        <v>24663</v>
      </c>
      <c r="R120" s="14"/>
      <c r="T120" s="21" t="s">
        <v>232</v>
      </c>
      <c r="U120" s="20"/>
      <c r="V120" s="45">
        <f t="shared" ref="V120:V138" si="46">D120*$T$55</f>
        <v>0</v>
      </c>
      <c r="W120" s="45">
        <f t="shared" ref="W120:W138" si="47">E120*$T$55</f>
        <v>0</v>
      </c>
      <c r="X120" s="45">
        <f t="shared" ref="X120:X138" si="48">F120*$T$55</f>
        <v>2507.9441695828805</v>
      </c>
      <c r="Y120" s="45">
        <f t="shared" ref="Y120:Y138" si="49">G120*$T$55</f>
        <v>0</v>
      </c>
      <c r="Z120" s="45">
        <f t="shared" ref="Z120:Z138" si="50">H120*$T$55</f>
        <v>0</v>
      </c>
      <c r="AA120" s="45">
        <f t="shared" ref="AA120:AA138" si="51">I120*$T$55</f>
        <v>659.6677527050399</v>
      </c>
      <c r="AB120" s="45">
        <f t="shared" ref="AB120:AB138" si="52">J120*$T$55</f>
        <v>0</v>
      </c>
      <c r="AC120" s="45">
        <f t="shared" ref="AC120:AC138" si="53">K120*$T$55</f>
        <v>139.17380636338038</v>
      </c>
      <c r="AD120" s="45">
        <f t="shared" ref="AD120:AD138" si="54">L120*$T$55</f>
        <v>0</v>
      </c>
      <c r="AE120" s="45">
        <f t="shared" ref="AE120:AE138" si="55">M120*$T$55</f>
        <v>0</v>
      </c>
      <c r="AF120" s="45">
        <f t="shared" ref="AF120:AF138" si="56">N120*$T$55</f>
        <v>0</v>
      </c>
      <c r="AG120" s="45">
        <f t="shared" ref="AG120:AG138" si="57">O120*$T$55</f>
        <v>0</v>
      </c>
      <c r="AH120" s="45">
        <f t="shared" ref="AH120:AH138" si="58">P120*$T$55</f>
        <v>3306.7857286513008</v>
      </c>
      <c r="AI120" s="45">
        <f t="shared" ref="AI120:AI138" si="59">Q120*$T$55</f>
        <v>3306.7857286513008</v>
      </c>
      <c r="AJ120" s="14"/>
    </row>
    <row r="121" spans="1:36" ht="14.4" x14ac:dyDescent="0.3">
      <c r="A121" s="34"/>
      <c r="B121" s="21" t="s">
        <v>221</v>
      </c>
      <c r="C121" s="20"/>
      <c r="D121" s="45">
        <f>SUMIFS('1. Output sheet'!$F$2:$F$5000,'1. Output sheet'!$D$2:$D$5000,$B121,'1. Output sheet'!$C$2:$C$5000,D$27,'1. Output sheet'!$AC$2:$AC$5000,$B$22,'1. Output sheet'!$O$2:$O$5000,"&gt;="&amp;$B$80,'1. Output sheet'!$O$2:$O$5000,"&lt;"&amp;$C$80)+SUMIFS('1. Output sheet'!$F$2:$F$5000,'1. Output sheet'!$D$2:$D$5000,$B121,'1. Output sheet'!$C$2:$C$5000,D$27,'1. Output sheet'!$AC$2:$AC$5000,$B$23,'1. Output sheet'!$O$2:$O$5000,"&gt;="&amp;$B$80,'1. Output sheet'!$O$2:$O$5000,"&lt;"&amp;$C$80)</f>
        <v>0</v>
      </c>
      <c r="E121" s="45">
        <f>SUMIFS('1. Output sheet'!$F$2:$F$5000,'1. Output sheet'!$D$2:$D$5000,$B121,'1. Output sheet'!$C$2:$C$5000,E$27,'1. Output sheet'!$AC$2:$AC$5000,$B$22,'1. Output sheet'!$O$2:$O$5000,"&gt;="&amp;$B$80,'1. Output sheet'!$O$2:$O$5000,"&lt;"&amp;$C$80)+SUMIFS('1. Output sheet'!$F$2:$F$5000,'1. Output sheet'!$D$2:$D$5000,$B121,'1. Output sheet'!$C$2:$C$5000,E$27,'1. Output sheet'!$AC$2:$AC$5000,$B$23,'1. Output sheet'!$O$2:$O$5000,"&gt;="&amp;$B$80,'1. Output sheet'!$O$2:$O$5000,"&lt;"&amp;$C$80)</f>
        <v>0</v>
      </c>
      <c r="F121" s="45">
        <f>SUMIFS('1. Output sheet'!$F$2:$F$5000,'1. Output sheet'!$D$2:$D$5000,$B121,'1. Output sheet'!$C$2:$C$5000,F$27,'1. Output sheet'!$AC$2:$AC$5000,$B$22,'1. Output sheet'!$O$2:$O$5000,"&gt;="&amp;$B$80,'1. Output sheet'!$O$2:$O$5000,"&lt;"&amp;$C$80)+SUMIFS('1. Output sheet'!$F$2:$F$5000,'1. Output sheet'!$D$2:$D$5000,$B121,'1. Output sheet'!$C$2:$C$5000,F$27,'1. Output sheet'!$AC$2:$AC$5000,$B$23,'1. Output sheet'!$O$2:$O$5000,"&gt;="&amp;$B$80,'1. Output sheet'!$O$2:$O$5000,"&lt;"&amp;$C$80)</f>
        <v>0</v>
      </c>
      <c r="G121" s="45">
        <f>SUMIFS('1. Output sheet'!$F$2:$F$5000,'1. Output sheet'!$D$2:$D$5000,$B121,'1. Output sheet'!$C$2:$C$5000,G$27,'1. Output sheet'!$AC$2:$AC$5000,$B$22,'1. Output sheet'!$O$2:$O$5000,"&gt;="&amp;$B$80,'1. Output sheet'!$O$2:$O$5000,"&lt;"&amp;$C$80)+SUMIFS('1. Output sheet'!$F$2:$F$5000,'1. Output sheet'!$D$2:$D$5000,$B121,'1. Output sheet'!$C$2:$C$5000,G$27,'1. Output sheet'!$AC$2:$AC$5000,$B$23,'1. Output sheet'!$O$2:$O$5000,"&gt;="&amp;$B$80,'1. Output sheet'!$O$2:$O$5000,"&lt;"&amp;$C$80)</f>
        <v>0</v>
      </c>
      <c r="H121" s="45">
        <f>SUMIFS('1. Output sheet'!$F$2:$F$5000,'1. Output sheet'!$D$2:$D$5000,$B121,'1. Output sheet'!$C$2:$C$5000,H$27,'1. Output sheet'!$AC$2:$AC$5000,$B$22,'1. Output sheet'!$O$2:$O$5000,"&gt;="&amp;$B$80,'1. Output sheet'!$O$2:$O$5000,"&lt;"&amp;$C$80)+SUMIFS('1. Output sheet'!$F$2:$F$5000,'1. Output sheet'!$D$2:$D$5000,$B121,'1. Output sheet'!$C$2:$C$5000,H$27,'1. Output sheet'!$AC$2:$AC$5000,$B$23,'1. Output sheet'!$O$2:$O$5000,"&gt;="&amp;$B$80,'1. Output sheet'!$O$2:$O$5000,"&lt;"&amp;$C$80)</f>
        <v>0</v>
      </c>
      <c r="I121" s="45">
        <f>SUMIFS('1. Output sheet'!$F$2:$F$5000,'1. Output sheet'!$D$2:$D$5000,$B121,'1. Output sheet'!$C$2:$C$5000,I$27,'1. Output sheet'!$AC$2:$AC$5000,$B$22,'1. Output sheet'!$O$2:$O$5000,"&gt;="&amp;$B$80,'1. Output sheet'!$O$2:$O$5000,"&lt;"&amp;$C$80)+SUMIFS('1. Output sheet'!$F$2:$F$5000,'1. Output sheet'!$D$2:$D$5000,$B121,'1. Output sheet'!$C$2:$C$5000,I$27,'1. Output sheet'!$AC$2:$AC$5000,$B$23,'1. Output sheet'!$O$2:$O$5000,"&gt;="&amp;$B$80,'1. Output sheet'!$O$2:$O$5000,"&lt;"&amp;$C$80)</f>
        <v>1778</v>
      </c>
      <c r="J121" s="45">
        <f>SUMIFS('1. Output sheet'!$F$2:$F$5000,'1. Output sheet'!$D$2:$D$5000,$B121,'1. Output sheet'!$C$2:$C$5000,J$27,'1. Output sheet'!$AC$2:$AC$5000,$B$22,'1. Output sheet'!$O$2:$O$5000,"&gt;="&amp;$B$80,'1. Output sheet'!$O$2:$O$5000,"&lt;"&amp;$C$80)+SUMIFS('1. Output sheet'!$F$2:$F$5000,'1. Output sheet'!$D$2:$D$5000,$B121,'1. Output sheet'!$C$2:$C$5000,J$27,'1. Output sheet'!$AC$2:$AC$5000,$B$23,'1. Output sheet'!$O$2:$O$5000,"&gt;="&amp;$B$80,'1. Output sheet'!$O$2:$O$5000,"&lt;"&amp;$C$80)</f>
        <v>2350</v>
      </c>
      <c r="K121" s="45">
        <f>SUMIFS('1. Output sheet'!$F$2:$F$5000,'1. Output sheet'!$D$2:$D$5000,$B121,'1. Output sheet'!$C$2:$C$5000,K$27,'1. Output sheet'!$AC$2:$AC$5000,$B$22,'1. Output sheet'!$O$2:$O$5000,"&gt;="&amp;$B$80,'1. Output sheet'!$O$2:$O$5000,"&lt;"&amp;$C$80)+SUMIFS('1. Output sheet'!$F$2:$F$5000,'1. Output sheet'!$D$2:$D$5000,$B121,'1. Output sheet'!$C$2:$C$5000,K$27,'1. Output sheet'!$AC$2:$AC$5000,$B$23,'1. Output sheet'!$O$2:$O$5000,"&gt;="&amp;$B$80,'1. Output sheet'!$O$2:$O$5000,"&lt;"&amp;$C$80)</f>
        <v>0</v>
      </c>
      <c r="L121" s="45">
        <f>SUMIFS('1. Output sheet'!$F$2:$F$5000,'1. Output sheet'!$D$2:$D$5000,$B121,'1. Output sheet'!$C$2:$C$5000,L$27,'1. Output sheet'!$AC$2:$AC$5000,$B$22,'1. Output sheet'!$O$2:$O$5000,"&gt;="&amp;$B$80,'1. Output sheet'!$O$2:$O$5000,"&lt;"&amp;$C$80)+SUMIFS('1. Output sheet'!$F$2:$F$5000,'1. Output sheet'!$D$2:$D$5000,$B121,'1. Output sheet'!$C$2:$C$5000,L$27,'1. Output sheet'!$AC$2:$AC$5000,$B$23,'1. Output sheet'!$O$2:$O$5000,"&gt;="&amp;$B$80,'1. Output sheet'!$O$2:$O$5000,"&lt;"&amp;$C$80)</f>
        <v>0</v>
      </c>
      <c r="M121" s="45">
        <f>SUMIFS('1. Output sheet'!$F$2:$F$5000,'1. Output sheet'!$D$2:$D$5000,$B121,'1. Output sheet'!$C$2:$C$5000,M$27,'1. Output sheet'!$AC$2:$AC$5000,$B$22,'1. Output sheet'!$O$2:$O$5000,"&gt;="&amp;$B$80,'1. Output sheet'!$O$2:$O$5000,"&lt;"&amp;$C$80)+SUMIFS('1. Output sheet'!$F$2:$F$5000,'1. Output sheet'!$D$2:$D$5000,$B121,'1. Output sheet'!$C$2:$C$5000,M$27,'1. Output sheet'!$AC$2:$AC$5000,$B$23,'1. Output sheet'!$O$2:$O$5000,"&gt;="&amp;$B$80,'1. Output sheet'!$O$2:$O$5000,"&lt;"&amp;$C$80)</f>
        <v>0</v>
      </c>
      <c r="N121" s="45">
        <f>SUMIFS('1. Output sheet'!$F$2:$F$5000,'1. Output sheet'!$D$2:$D$5000,$B121,'1. Output sheet'!$C$2:$C$5000,N$27,'1. Output sheet'!$AC$2:$AC$5000,$B$22,'1. Output sheet'!$O$2:$O$5000,"&gt;="&amp;$B$80,'1. Output sheet'!$O$2:$O$5000,"&lt;"&amp;$C$80)+SUMIFS('1. Output sheet'!$F$2:$F$5000,'1. Output sheet'!$D$2:$D$5000,$B121,'1. Output sheet'!$C$2:$C$5000,N$27,'1. Output sheet'!$AC$2:$AC$5000,$B$23,'1. Output sheet'!$O$2:$O$5000,"&gt;="&amp;$B$80,'1. Output sheet'!$O$2:$O$5000,"&lt;"&amp;$C$80)</f>
        <v>0</v>
      </c>
      <c r="O121" s="45">
        <f>SUMIFS('1. Output sheet'!$F$2:$F$5000,'1. Output sheet'!$D$2:$D$5000,$B121,'1. Output sheet'!$C$2:$C$5000,O$27,'1. Output sheet'!$AC$2:$AC$5000,$B$22,'1. Output sheet'!$O$2:$O$5000,"&gt;="&amp;$B$80,'1. Output sheet'!$O$2:$O$5000,"&lt;"&amp;$C$80)+SUMIFS('1. Output sheet'!$F$2:$F$5000,'1. Output sheet'!$D$2:$D$5000,$B121,'1. Output sheet'!$C$2:$C$5000,O$27,'1. Output sheet'!$AC$2:$AC$5000,$B$23,'1. Output sheet'!$O$2:$O$5000,"&gt;="&amp;$B$80,'1. Output sheet'!$O$2:$O$5000,"&lt;"&amp;$C$80)</f>
        <v>0</v>
      </c>
      <c r="P121" s="14">
        <f t="shared" si="45"/>
        <v>4128</v>
      </c>
      <c r="Q121" s="14">
        <f>SUMIFS('1. Output sheet'!$F$2:$F$5000,'1. Output sheet'!$D$2:$D$5000,$B121,'1. Output sheet'!$AC$2:$AC$5000,$B$22,'1. Output sheet'!$O$2:$O$5000,"&gt;="&amp;$B$80,'1. Output sheet'!$O$2:$O$5000,"&lt;"&amp;$C$80)+SUMIFS('1. Output sheet'!$F$2:$F$5000,'1. Output sheet'!$D$2:$D$5000,$B121,'1. Output sheet'!$AC$2:$AC$5000,$B$23,'1. Output sheet'!$O$2:$O$5000,"&gt;="&amp;$B$80,'1. Output sheet'!$O$2:$O$5000,"&lt;"&amp;$C$80)</f>
        <v>4128</v>
      </c>
      <c r="R121" s="14"/>
      <c r="T121" s="21" t="s">
        <v>221</v>
      </c>
      <c r="U121" s="20"/>
      <c r="V121" s="45">
        <f t="shared" si="46"/>
        <v>0</v>
      </c>
      <c r="W121" s="45">
        <f t="shared" si="47"/>
        <v>0</v>
      </c>
      <c r="X121" s="45">
        <f t="shared" si="48"/>
        <v>0</v>
      </c>
      <c r="Y121" s="45">
        <f t="shared" si="49"/>
        <v>0</v>
      </c>
      <c r="Z121" s="45">
        <f t="shared" si="50"/>
        <v>0</v>
      </c>
      <c r="AA121" s="45">
        <f t="shared" si="51"/>
        <v>238.39212689218721</v>
      </c>
      <c r="AB121" s="45">
        <f t="shared" si="52"/>
        <v>315.08520708472435</v>
      </c>
      <c r="AC121" s="45">
        <f t="shared" si="53"/>
        <v>0</v>
      </c>
      <c r="AD121" s="45">
        <f t="shared" si="54"/>
        <v>0</v>
      </c>
      <c r="AE121" s="45">
        <f t="shared" si="55"/>
        <v>0</v>
      </c>
      <c r="AF121" s="45">
        <f t="shared" si="56"/>
        <v>0</v>
      </c>
      <c r="AG121" s="45">
        <f t="shared" si="57"/>
        <v>0</v>
      </c>
      <c r="AH121" s="45">
        <f t="shared" si="58"/>
        <v>553.47733397691161</v>
      </c>
      <c r="AI121" s="45">
        <f t="shared" si="59"/>
        <v>553.47733397691161</v>
      </c>
      <c r="AJ121" s="14"/>
    </row>
    <row r="122" spans="1:36" ht="28.8" x14ac:dyDescent="0.3">
      <c r="A122" s="34"/>
      <c r="B122" s="21" t="s">
        <v>543</v>
      </c>
      <c r="C122" s="20"/>
      <c r="D122" s="45">
        <f>SUMIFS('1. Output sheet'!$F$2:$F$5000,'1. Output sheet'!$D$2:$D$5000,$B122,'1. Output sheet'!$C$2:$C$5000,D$27,'1. Output sheet'!$AC$2:$AC$5000,$B$22,'1. Output sheet'!$O$2:$O$5000,"&gt;="&amp;$B$80,'1. Output sheet'!$O$2:$O$5000,"&lt;"&amp;$C$80)+SUMIFS('1. Output sheet'!$F$2:$F$5000,'1. Output sheet'!$D$2:$D$5000,$B122,'1. Output sheet'!$C$2:$C$5000,D$27,'1. Output sheet'!$AC$2:$AC$5000,$B$23,'1. Output sheet'!$O$2:$O$5000,"&gt;="&amp;$B$80,'1. Output sheet'!$O$2:$O$5000,"&lt;"&amp;$C$80)</f>
        <v>0</v>
      </c>
      <c r="E122" s="45">
        <f>SUMIFS('1. Output sheet'!$F$2:$F$5000,'1. Output sheet'!$D$2:$D$5000,$B122,'1. Output sheet'!$C$2:$C$5000,E$27,'1. Output sheet'!$AC$2:$AC$5000,$B$22,'1. Output sheet'!$O$2:$O$5000,"&gt;="&amp;$B$80,'1. Output sheet'!$O$2:$O$5000,"&lt;"&amp;$C$80)+SUMIFS('1. Output sheet'!$F$2:$F$5000,'1. Output sheet'!$D$2:$D$5000,$B122,'1. Output sheet'!$C$2:$C$5000,E$27,'1. Output sheet'!$AC$2:$AC$5000,$B$23,'1. Output sheet'!$O$2:$O$5000,"&gt;="&amp;$B$80,'1. Output sheet'!$O$2:$O$5000,"&lt;"&amp;$C$80)</f>
        <v>0</v>
      </c>
      <c r="F122" s="45">
        <f>SUMIFS('1. Output sheet'!$F$2:$F$5000,'1. Output sheet'!$D$2:$D$5000,$B122,'1. Output sheet'!$C$2:$C$5000,F$27,'1. Output sheet'!$AC$2:$AC$5000,$B$22,'1. Output sheet'!$O$2:$O$5000,"&gt;="&amp;$B$80,'1. Output sheet'!$O$2:$O$5000,"&lt;"&amp;$C$80)+SUMIFS('1. Output sheet'!$F$2:$F$5000,'1. Output sheet'!$D$2:$D$5000,$B122,'1. Output sheet'!$C$2:$C$5000,F$27,'1. Output sheet'!$AC$2:$AC$5000,$B$23,'1. Output sheet'!$O$2:$O$5000,"&gt;="&amp;$B$80,'1. Output sheet'!$O$2:$O$5000,"&lt;"&amp;$C$80)</f>
        <v>0</v>
      </c>
      <c r="G122" s="45">
        <f>SUMIFS('1. Output sheet'!$F$2:$F$5000,'1. Output sheet'!$D$2:$D$5000,$B122,'1. Output sheet'!$C$2:$C$5000,G$27,'1. Output sheet'!$AC$2:$AC$5000,$B$22,'1. Output sheet'!$O$2:$O$5000,"&gt;="&amp;$B$80,'1. Output sheet'!$O$2:$O$5000,"&lt;"&amp;$C$80)+SUMIFS('1. Output sheet'!$F$2:$F$5000,'1. Output sheet'!$D$2:$D$5000,$B122,'1. Output sheet'!$C$2:$C$5000,G$27,'1. Output sheet'!$AC$2:$AC$5000,$B$23,'1. Output sheet'!$O$2:$O$5000,"&gt;="&amp;$B$80,'1. Output sheet'!$O$2:$O$5000,"&lt;"&amp;$C$80)</f>
        <v>0</v>
      </c>
      <c r="H122" s="45">
        <f>SUMIFS('1. Output sheet'!$F$2:$F$5000,'1. Output sheet'!$D$2:$D$5000,$B122,'1. Output sheet'!$C$2:$C$5000,H$27,'1. Output sheet'!$AC$2:$AC$5000,$B$22,'1. Output sheet'!$O$2:$O$5000,"&gt;="&amp;$B$80,'1. Output sheet'!$O$2:$O$5000,"&lt;"&amp;$C$80)+SUMIFS('1. Output sheet'!$F$2:$F$5000,'1. Output sheet'!$D$2:$D$5000,$B122,'1. Output sheet'!$C$2:$C$5000,H$27,'1. Output sheet'!$AC$2:$AC$5000,$B$23,'1. Output sheet'!$O$2:$O$5000,"&gt;="&amp;$B$80,'1. Output sheet'!$O$2:$O$5000,"&lt;"&amp;$C$80)</f>
        <v>0</v>
      </c>
      <c r="I122" s="45">
        <f>SUMIFS('1. Output sheet'!$F$2:$F$5000,'1. Output sheet'!$D$2:$D$5000,$B122,'1. Output sheet'!$C$2:$C$5000,I$27,'1. Output sheet'!$AC$2:$AC$5000,$B$22,'1. Output sheet'!$O$2:$O$5000,"&gt;="&amp;$B$80,'1. Output sheet'!$O$2:$O$5000,"&lt;"&amp;$C$80)+SUMIFS('1. Output sheet'!$F$2:$F$5000,'1. Output sheet'!$D$2:$D$5000,$B122,'1. Output sheet'!$C$2:$C$5000,I$27,'1. Output sheet'!$AC$2:$AC$5000,$B$23,'1. Output sheet'!$O$2:$O$5000,"&gt;="&amp;$B$80,'1. Output sheet'!$O$2:$O$5000,"&lt;"&amp;$C$80)</f>
        <v>14200</v>
      </c>
      <c r="J122" s="45">
        <f>SUMIFS('1. Output sheet'!$F$2:$F$5000,'1. Output sheet'!$D$2:$D$5000,$B122,'1. Output sheet'!$C$2:$C$5000,J$27,'1. Output sheet'!$AC$2:$AC$5000,$B$22,'1. Output sheet'!$O$2:$O$5000,"&gt;="&amp;$B$80,'1. Output sheet'!$O$2:$O$5000,"&lt;"&amp;$C$80)+SUMIFS('1. Output sheet'!$F$2:$F$5000,'1. Output sheet'!$D$2:$D$5000,$B122,'1. Output sheet'!$C$2:$C$5000,J$27,'1. Output sheet'!$AC$2:$AC$5000,$B$23,'1. Output sheet'!$O$2:$O$5000,"&gt;="&amp;$B$80,'1. Output sheet'!$O$2:$O$5000,"&lt;"&amp;$C$80)</f>
        <v>0</v>
      </c>
      <c r="K122" s="45">
        <f>SUMIFS('1. Output sheet'!$F$2:$F$5000,'1. Output sheet'!$D$2:$D$5000,$B122,'1. Output sheet'!$C$2:$C$5000,K$27,'1. Output sheet'!$AC$2:$AC$5000,$B$22,'1. Output sheet'!$O$2:$O$5000,"&gt;="&amp;$B$80,'1. Output sheet'!$O$2:$O$5000,"&lt;"&amp;$C$80)+SUMIFS('1. Output sheet'!$F$2:$F$5000,'1. Output sheet'!$D$2:$D$5000,$B122,'1. Output sheet'!$C$2:$C$5000,K$27,'1. Output sheet'!$AC$2:$AC$5000,$B$23,'1. Output sheet'!$O$2:$O$5000,"&gt;="&amp;$B$80,'1. Output sheet'!$O$2:$O$5000,"&lt;"&amp;$C$80)</f>
        <v>5985.41</v>
      </c>
      <c r="L122" s="45">
        <f>SUMIFS('1. Output sheet'!$F$2:$F$5000,'1. Output sheet'!$D$2:$D$5000,$B122,'1. Output sheet'!$C$2:$C$5000,L$27,'1. Output sheet'!$AC$2:$AC$5000,$B$22,'1. Output sheet'!$O$2:$O$5000,"&gt;="&amp;$B$80,'1. Output sheet'!$O$2:$O$5000,"&lt;"&amp;$C$80)+SUMIFS('1. Output sheet'!$F$2:$F$5000,'1. Output sheet'!$D$2:$D$5000,$B122,'1. Output sheet'!$C$2:$C$5000,L$27,'1. Output sheet'!$AC$2:$AC$5000,$B$23,'1. Output sheet'!$O$2:$O$5000,"&gt;="&amp;$B$80,'1. Output sheet'!$O$2:$O$5000,"&lt;"&amp;$C$80)</f>
        <v>0</v>
      </c>
      <c r="M122" s="45">
        <f>SUMIFS('1. Output sheet'!$F$2:$F$5000,'1. Output sheet'!$D$2:$D$5000,$B122,'1. Output sheet'!$C$2:$C$5000,M$27,'1. Output sheet'!$AC$2:$AC$5000,$B$22,'1. Output sheet'!$O$2:$O$5000,"&gt;="&amp;$B$80,'1. Output sheet'!$O$2:$O$5000,"&lt;"&amp;$C$80)+SUMIFS('1. Output sheet'!$F$2:$F$5000,'1. Output sheet'!$D$2:$D$5000,$B122,'1. Output sheet'!$C$2:$C$5000,M$27,'1. Output sheet'!$AC$2:$AC$5000,$B$23,'1. Output sheet'!$O$2:$O$5000,"&gt;="&amp;$B$80,'1. Output sheet'!$O$2:$O$5000,"&lt;"&amp;$C$80)</f>
        <v>0</v>
      </c>
      <c r="N122" s="45">
        <f>SUMIFS('1. Output sheet'!$F$2:$F$5000,'1. Output sheet'!$D$2:$D$5000,$B122,'1. Output sheet'!$C$2:$C$5000,N$27,'1. Output sheet'!$AC$2:$AC$5000,$B$22,'1. Output sheet'!$O$2:$O$5000,"&gt;="&amp;$B$80,'1. Output sheet'!$O$2:$O$5000,"&lt;"&amp;$C$80)+SUMIFS('1. Output sheet'!$F$2:$F$5000,'1. Output sheet'!$D$2:$D$5000,$B122,'1. Output sheet'!$C$2:$C$5000,N$27,'1. Output sheet'!$AC$2:$AC$5000,$B$23,'1. Output sheet'!$O$2:$O$5000,"&gt;="&amp;$B$80,'1. Output sheet'!$O$2:$O$5000,"&lt;"&amp;$C$80)</f>
        <v>0</v>
      </c>
      <c r="O122" s="45">
        <f>SUMIFS('1. Output sheet'!$F$2:$F$5000,'1. Output sheet'!$D$2:$D$5000,$B122,'1. Output sheet'!$C$2:$C$5000,O$27,'1. Output sheet'!$AC$2:$AC$5000,$B$22,'1. Output sheet'!$O$2:$O$5000,"&gt;="&amp;$B$80,'1. Output sheet'!$O$2:$O$5000,"&lt;"&amp;$C$80)+SUMIFS('1. Output sheet'!$F$2:$F$5000,'1. Output sheet'!$D$2:$D$5000,$B122,'1. Output sheet'!$C$2:$C$5000,O$27,'1. Output sheet'!$AC$2:$AC$5000,$B$23,'1. Output sheet'!$O$2:$O$5000,"&gt;="&amp;$B$80,'1. Output sheet'!$O$2:$O$5000,"&lt;"&amp;$C$80)</f>
        <v>0</v>
      </c>
      <c r="P122" s="14">
        <f t="shared" si="45"/>
        <v>20185.41</v>
      </c>
      <c r="Q122" s="14">
        <f>SUMIFS('1. Output sheet'!$F$2:$F$5000,'1. Output sheet'!$D$2:$D$5000,$B122,'1. Output sheet'!$AC$2:$AC$5000,$B$22,'1. Output sheet'!$O$2:$O$5000,"&gt;="&amp;$B$80,'1. Output sheet'!$O$2:$O$5000,"&lt;"&amp;$C$80)+SUMIFS('1. Output sheet'!$F$2:$F$5000,'1. Output sheet'!$D$2:$D$5000,$B122,'1. Output sheet'!$AC$2:$AC$5000,$B$23,'1. Output sheet'!$O$2:$O$5000,"&gt;="&amp;$B$80,'1. Output sheet'!$O$2:$O$5000,"&lt;"&amp;$C$80)</f>
        <v>20185.41</v>
      </c>
      <c r="R122" s="14"/>
      <c r="T122" s="21" t="s">
        <v>543</v>
      </c>
      <c r="U122" s="20"/>
      <c r="V122" s="45">
        <f t="shared" si="46"/>
        <v>0</v>
      </c>
      <c r="W122" s="45">
        <f t="shared" si="47"/>
        <v>0</v>
      </c>
      <c r="X122" s="45">
        <f t="shared" si="48"/>
        <v>0</v>
      </c>
      <c r="Y122" s="45">
        <f t="shared" si="49"/>
        <v>0</v>
      </c>
      <c r="Z122" s="45">
        <f t="shared" si="50"/>
        <v>0</v>
      </c>
      <c r="AA122" s="45">
        <f t="shared" si="51"/>
        <v>1903.9191236608876</v>
      </c>
      <c r="AB122" s="45">
        <f t="shared" si="52"/>
        <v>0</v>
      </c>
      <c r="AC122" s="45">
        <f t="shared" si="53"/>
        <v>802.51665929233195</v>
      </c>
      <c r="AD122" s="45">
        <f t="shared" si="54"/>
        <v>0</v>
      </c>
      <c r="AE122" s="45">
        <f t="shared" si="55"/>
        <v>0</v>
      </c>
      <c r="AF122" s="45">
        <f t="shared" si="56"/>
        <v>0</v>
      </c>
      <c r="AG122" s="45">
        <f t="shared" si="57"/>
        <v>0</v>
      </c>
      <c r="AH122" s="45">
        <f t="shared" si="58"/>
        <v>2706.4357829532196</v>
      </c>
      <c r="AI122" s="45">
        <f t="shared" si="59"/>
        <v>2706.4357829532196</v>
      </c>
      <c r="AJ122" s="14"/>
    </row>
    <row r="123" spans="1:36" ht="14.4" x14ac:dyDescent="0.3">
      <c r="A123" s="34"/>
      <c r="B123" s="21" t="s">
        <v>1169</v>
      </c>
      <c r="C123" s="20"/>
      <c r="D123" s="45">
        <f>SUMIFS('1. Output sheet'!$F$2:$F$5000,'1. Output sheet'!$D$2:$D$5000,$B123,'1. Output sheet'!$C$2:$C$5000,D$27,'1. Output sheet'!$AC$2:$AC$5000,$B$22,'1. Output sheet'!$O$2:$O$5000,"&gt;="&amp;$B$80,'1. Output sheet'!$O$2:$O$5000,"&lt;"&amp;$C$80)+SUMIFS('1. Output sheet'!$F$2:$F$5000,'1. Output sheet'!$D$2:$D$5000,$B123,'1. Output sheet'!$C$2:$C$5000,D$27,'1. Output sheet'!$AC$2:$AC$5000,$B$23,'1. Output sheet'!$O$2:$O$5000,"&gt;="&amp;$B$80,'1. Output sheet'!$O$2:$O$5000,"&lt;"&amp;$C$80)</f>
        <v>0</v>
      </c>
      <c r="E123" s="45">
        <f>SUMIFS('1. Output sheet'!$F$2:$F$5000,'1. Output sheet'!$D$2:$D$5000,$B123,'1. Output sheet'!$C$2:$C$5000,E$27,'1. Output sheet'!$AC$2:$AC$5000,$B$22,'1. Output sheet'!$O$2:$O$5000,"&gt;="&amp;$B$80,'1. Output sheet'!$O$2:$O$5000,"&lt;"&amp;$C$80)+SUMIFS('1. Output sheet'!$F$2:$F$5000,'1. Output sheet'!$D$2:$D$5000,$B123,'1. Output sheet'!$C$2:$C$5000,E$27,'1. Output sheet'!$AC$2:$AC$5000,$B$23,'1. Output sheet'!$O$2:$O$5000,"&gt;="&amp;$B$80,'1. Output sheet'!$O$2:$O$5000,"&lt;"&amp;$C$80)</f>
        <v>0</v>
      </c>
      <c r="F123" s="45">
        <f>SUMIFS('1. Output sheet'!$F$2:$F$5000,'1. Output sheet'!$D$2:$D$5000,$B123,'1. Output sheet'!$C$2:$C$5000,F$27,'1. Output sheet'!$AC$2:$AC$5000,$B$22,'1. Output sheet'!$O$2:$O$5000,"&gt;="&amp;$B$80,'1. Output sheet'!$O$2:$O$5000,"&lt;"&amp;$C$80)+SUMIFS('1. Output sheet'!$F$2:$F$5000,'1. Output sheet'!$D$2:$D$5000,$B123,'1. Output sheet'!$C$2:$C$5000,F$27,'1. Output sheet'!$AC$2:$AC$5000,$B$23,'1. Output sheet'!$O$2:$O$5000,"&gt;="&amp;$B$80,'1. Output sheet'!$O$2:$O$5000,"&lt;"&amp;$C$80)</f>
        <v>0</v>
      </c>
      <c r="G123" s="45">
        <f>SUMIFS('1. Output sheet'!$F$2:$F$5000,'1. Output sheet'!$D$2:$D$5000,$B123,'1. Output sheet'!$C$2:$C$5000,G$27,'1. Output sheet'!$AC$2:$AC$5000,$B$22,'1. Output sheet'!$O$2:$O$5000,"&gt;="&amp;$B$80,'1. Output sheet'!$O$2:$O$5000,"&lt;"&amp;$C$80)+SUMIFS('1. Output sheet'!$F$2:$F$5000,'1. Output sheet'!$D$2:$D$5000,$B123,'1. Output sheet'!$C$2:$C$5000,G$27,'1. Output sheet'!$AC$2:$AC$5000,$B$23,'1. Output sheet'!$O$2:$O$5000,"&gt;="&amp;$B$80,'1. Output sheet'!$O$2:$O$5000,"&lt;"&amp;$C$80)</f>
        <v>0</v>
      </c>
      <c r="H123" s="45">
        <f>SUMIFS('1. Output sheet'!$F$2:$F$5000,'1. Output sheet'!$D$2:$D$5000,$B123,'1. Output sheet'!$C$2:$C$5000,H$27,'1. Output sheet'!$AC$2:$AC$5000,$B$22,'1. Output sheet'!$O$2:$O$5000,"&gt;="&amp;$B$80,'1. Output sheet'!$O$2:$O$5000,"&lt;"&amp;$C$80)+SUMIFS('1. Output sheet'!$F$2:$F$5000,'1. Output sheet'!$D$2:$D$5000,$B123,'1. Output sheet'!$C$2:$C$5000,H$27,'1. Output sheet'!$AC$2:$AC$5000,$B$23,'1. Output sheet'!$O$2:$O$5000,"&gt;="&amp;$B$80,'1. Output sheet'!$O$2:$O$5000,"&lt;"&amp;$C$80)</f>
        <v>0</v>
      </c>
      <c r="I123" s="45">
        <f>SUMIFS('1. Output sheet'!$F$2:$F$5000,'1. Output sheet'!$D$2:$D$5000,$B123,'1. Output sheet'!$C$2:$C$5000,I$27,'1. Output sheet'!$AC$2:$AC$5000,$B$22,'1. Output sheet'!$O$2:$O$5000,"&gt;="&amp;$B$80,'1. Output sheet'!$O$2:$O$5000,"&lt;"&amp;$C$80)+SUMIFS('1. Output sheet'!$F$2:$F$5000,'1. Output sheet'!$D$2:$D$5000,$B123,'1. Output sheet'!$C$2:$C$5000,I$27,'1. Output sheet'!$AC$2:$AC$5000,$B$23,'1. Output sheet'!$O$2:$O$5000,"&gt;="&amp;$B$80,'1. Output sheet'!$O$2:$O$5000,"&lt;"&amp;$C$80)</f>
        <v>0</v>
      </c>
      <c r="J123" s="45">
        <f>SUMIFS('1. Output sheet'!$F$2:$F$5000,'1. Output sheet'!$D$2:$D$5000,$B123,'1. Output sheet'!$C$2:$C$5000,J$27,'1. Output sheet'!$AC$2:$AC$5000,$B$22,'1. Output sheet'!$O$2:$O$5000,"&gt;="&amp;$B$80,'1. Output sheet'!$O$2:$O$5000,"&lt;"&amp;$C$80)+SUMIFS('1. Output sheet'!$F$2:$F$5000,'1. Output sheet'!$D$2:$D$5000,$B123,'1. Output sheet'!$C$2:$C$5000,J$27,'1. Output sheet'!$AC$2:$AC$5000,$B$23,'1. Output sheet'!$O$2:$O$5000,"&gt;="&amp;$B$80,'1. Output sheet'!$O$2:$O$5000,"&lt;"&amp;$C$80)</f>
        <v>0</v>
      </c>
      <c r="K123" s="45">
        <f>SUMIFS('1. Output sheet'!$F$2:$F$5000,'1. Output sheet'!$D$2:$D$5000,$B123,'1. Output sheet'!$C$2:$C$5000,K$27,'1. Output sheet'!$AC$2:$AC$5000,$B$22,'1. Output sheet'!$O$2:$O$5000,"&gt;="&amp;$B$80,'1. Output sheet'!$O$2:$O$5000,"&lt;"&amp;$C$80)+SUMIFS('1. Output sheet'!$F$2:$F$5000,'1. Output sheet'!$D$2:$D$5000,$B123,'1. Output sheet'!$C$2:$C$5000,K$27,'1. Output sheet'!$AC$2:$AC$5000,$B$23,'1. Output sheet'!$O$2:$O$5000,"&gt;="&amp;$B$80,'1. Output sheet'!$O$2:$O$5000,"&lt;"&amp;$C$80)</f>
        <v>0</v>
      </c>
      <c r="L123" s="45">
        <f>SUMIFS('1. Output sheet'!$F$2:$F$5000,'1. Output sheet'!$D$2:$D$5000,$B123,'1. Output sheet'!$C$2:$C$5000,L$27,'1. Output sheet'!$AC$2:$AC$5000,$B$22,'1. Output sheet'!$O$2:$O$5000,"&gt;="&amp;$B$80,'1. Output sheet'!$O$2:$O$5000,"&lt;"&amp;$C$80)+SUMIFS('1. Output sheet'!$F$2:$F$5000,'1. Output sheet'!$D$2:$D$5000,$B123,'1. Output sheet'!$C$2:$C$5000,L$27,'1. Output sheet'!$AC$2:$AC$5000,$B$23,'1. Output sheet'!$O$2:$O$5000,"&gt;="&amp;$B$80,'1. Output sheet'!$O$2:$O$5000,"&lt;"&amp;$C$80)</f>
        <v>0</v>
      </c>
      <c r="M123" s="45">
        <f>SUMIFS('1. Output sheet'!$F$2:$F$5000,'1. Output sheet'!$D$2:$D$5000,$B123,'1. Output sheet'!$C$2:$C$5000,M$27,'1. Output sheet'!$AC$2:$AC$5000,$B$22,'1. Output sheet'!$O$2:$O$5000,"&gt;="&amp;$B$80,'1. Output sheet'!$O$2:$O$5000,"&lt;"&amp;$C$80)+SUMIFS('1. Output sheet'!$F$2:$F$5000,'1. Output sheet'!$D$2:$D$5000,$B123,'1. Output sheet'!$C$2:$C$5000,M$27,'1. Output sheet'!$AC$2:$AC$5000,$B$23,'1. Output sheet'!$O$2:$O$5000,"&gt;="&amp;$B$80,'1. Output sheet'!$O$2:$O$5000,"&lt;"&amp;$C$80)</f>
        <v>0</v>
      </c>
      <c r="N123" s="45">
        <f>SUMIFS('1. Output sheet'!$F$2:$F$5000,'1. Output sheet'!$D$2:$D$5000,$B123,'1. Output sheet'!$C$2:$C$5000,N$27,'1. Output sheet'!$AC$2:$AC$5000,$B$22,'1. Output sheet'!$O$2:$O$5000,"&gt;="&amp;$B$80,'1. Output sheet'!$O$2:$O$5000,"&lt;"&amp;$C$80)+SUMIFS('1. Output sheet'!$F$2:$F$5000,'1. Output sheet'!$D$2:$D$5000,$B123,'1. Output sheet'!$C$2:$C$5000,N$27,'1. Output sheet'!$AC$2:$AC$5000,$B$23,'1. Output sheet'!$O$2:$O$5000,"&gt;="&amp;$B$80,'1. Output sheet'!$O$2:$O$5000,"&lt;"&amp;$C$80)</f>
        <v>0</v>
      </c>
      <c r="O123" s="45">
        <f>SUMIFS('1. Output sheet'!$F$2:$F$5000,'1. Output sheet'!$D$2:$D$5000,$B123,'1. Output sheet'!$C$2:$C$5000,O$27,'1. Output sheet'!$AC$2:$AC$5000,$B$22,'1. Output sheet'!$O$2:$O$5000,"&gt;="&amp;$B$80,'1. Output sheet'!$O$2:$O$5000,"&lt;"&amp;$C$80)+SUMIFS('1. Output sheet'!$F$2:$F$5000,'1. Output sheet'!$D$2:$D$5000,$B123,'1. Output sheet'!$C$2:$C$5000,O$27,'1. Output sheet'!$AC$2:$AC$5000,$B$23,'1. Output sheet'!$O$2:$O$5000,"&gt;="&amp;$B$80,'1. Output sheet'!$O$2:$O$5000,"&lt;"&amp;$C$80)</f>
        <v>0</v>
      </c>
      <c r="P123" s="14">
        <f t="shared" si="45"/>
        <v>0</v>
      </c>
      <c r="Q123" s="14">
        <f>SUMIFS('1. Output sheet'!$F$2:$F$5000,'1. Output sheet'!$D$2:$D$5000,$B123,'1. Output sheet'!$AC$2:$AC$5000,$B$22,'1. Output sheet'!$O$2:$O$5000,"&gt;="&amp;$B$80,'1. Output sheet'!$O$2:$O$5000,"&lt;"&amp;$C$80)+SUMIFS('1. Output sheet'!$F$2:$F$5000,'1. Output sheet'!$D$2:$D$5000,$B123,'1. Output sheet'!$AC$2:$AC$5000,$B$23,'1. Output sheet'!$O$2:$O$5000,"&gt;="&amp;$B$80,'1. Output sheet'!$O$2:$O$5000,"&lt;"&amp;$C$80)</f>
        <v>0</v>
      </c>
      <c r="R123" s="14"/>
      <c r="T123" s="21" t="s">
        <v>1169</v>
      </c>
      <c r="U123" s="20"/>
      <c r="V123" s="45">
        <f t="shared" si="46"/>
        <v>0</v>
      </c>
      <c r="W123" s="45">
        <f t="shared" si="47"/>
        <v>0</v>
      </c>
      <c r="X123" s="45">
        <f t="shared" si="48"/>
        <v>0</v>
      </c>
      <c r="Y123" s="45">
        <f t="shared" si="49"/>
        <v>0</v>
      </c>
      <c r="Z123" s="45">
        <f t="shared" si="50"/>
        <v>0</v>
      </c>
      <c r="AA123" s="45">
        <f t="shared" si="51"/>
        <v>0</v>
      </c>
      <c r="AB123" s="45">
        <f t="shared" si="52"/>
        <v>0</v>
      </c>
      <c r="AC123" s="45">
        <f t="shared" si="53"/>
        <v>0</v>
      </c>
      <c r="AD123" s="45">
        <f t="shared" si="54"/>
        <v>0</v>
      </c>
      <c r="AE123" s="45">
        <f t="shared" si="55"/>
        <v>0</v>
      </c>
      <c r="AF123" s="45">
        <f t="shared" si="56"/>
        <v>0</v>
      </c>
      <c r="AG123" s="45">
        <f t="shared" si="57"/>
        <v>0</v>
      </c>
      <c r="AH123" s="45">
        <f t="shared" si="58"/>
        <v>0</v>
      </c>
      <c r="AI123" s="45">
        <f t="shared" si="59"/>
        <v>0</v>
      </c>
      <c r="AJ123" s="14"/>
    </row>
    <row r="124" spans="1:36" ht="14.4" x14ac:dyDescent="0.3">
      <c r="A124" s="34"/>
      <c r="B124" s="21" t="s">
        <v>199</v>
      </c>
      <c r="C124" s="20"/>
      <c r="D124" s="45">
        <f>SUMIFS('1. Output sheet'!$F$2:$F$5000,'1. Output sheet'!$D$2:$D$5000,$B124,'1. Output sheet'!$C$2:$C$5000,D$27,'1. Output sheet'!$AC$2:$AC$5000,$B$22,'1. Output sheet'!$O$2:$O$5000,"&gt;="&amp;$B$80,'1. Output sheet'!$O$2:$O$5000,"&lt;"&amp;$C$80)+SUMIFS('1. Output sheet'!$F$2:$F$5000,'1. Output sheet'!$D$2:$D$5000,$B124,'1. Output sheet'!$C$2:$C$5000,D$27,'1. Output sheet'!$AC$2:$AC$5000,$B$23,'1. Output sheet'!$O$2:$O$5000,"&gt;="&amp;$B$80,'1. Output sheet'!$O$2:$O$5000,"&lt;"&amp;$C$80)</f>
        <v>0</v>
      </c>
      <c r="E124" s="45">
        <f>SUMIFS('1. Output sheet'!$F$2:$F$5000,'1. Output sheet'!$D$2:$D$5000,$B124,'1. Output sheet'!$C$2:$C$5000,E$27,'1. Output sheet'!$AC$2:$AC$5000,$B$22,'1. Output sheet'!$O$2:$O$5000,"&gt;="&amp;$B$80,'1. Output sheet'!$O$2:$O$5000,"&lt;"&amp;$C$80)+SUMIFS('1. Output sheet'!$F$2:$F$5000,'1. Output sheet'!$D$2:$D$5000,$B124,'1. Output sheet'!$C$2:$C$5000,E$27,'1. Output sheet'!$AC$2:$AC$5000,$B$23,'1. Output sheet'!$O$2:$O$5000,"&gt;="&amp;$B$80,'1. Output sheet'!$O$2:$O$5000,"&lt;"&amp;$C$80)</f>
        <v>0</v>
      </c>
      <c r="F124" s="45">
        <f>SUMIFS('1. Output sheet'!$F$2:$F$5000,'1. Output sheet'!$D$2:$D$5000,$B124,'1. Output sheet'!$C$2:$C$5000,F$27,'1. Output sheet'!$AC$2:$AC$5000,$B$22,'1. Output sheet'!$O$2:$O$5000,"&gt;="&amp;$B$80,'1. Output sheet'!$O$2:$O$5000,"&lt;"&amp;$C$80)+SUMIFS('1. Output sheet'!$F$2:$F$5000,'1. Output sheet'!$D$2:$D$5000,$B124,'1. Output sheet'!$C$2:$C$5000,F$27,'1. Output sheet'!$AC$2:$AC$5000,$B$23,'1. Output sheet'!$O$2:$O$5000,"&gt;="&amp;$B$80,'1. Output sheet'!$O$2:$O$5000,"&lt;"&amp;$C$80)</f>
        <v>0</v>
      </c>
      <c r="G124" s="45">
        <f>SUMIFS('1. Output sheet'!$F$2:$F$5000,'1. Output sheet'!$D$2:$D$5000,$B124,'1. Output sheet'!$C$2:$C$5000,G$27,'1. Output sheet'!$AC$2:$AC$5000,$B$22,'1. Output sheet'!$O$2:$O$5000,"&gt;="&amp;$B$80,'1. Output sheet'!$O$2:$O$5000,"&lt;"&amp;$C$80)+SUMIFS('1. Output sheet'!$F$2:$F$5000,'1. Output sheet'!$D$2:$D$5000,$B124,'1. Output sheet'!$C$2:$C$5000,G$27,'1. Output sheet'!$AC$2:$AC$5000,$B$23,'1. Output sheet'!$O$2:$O$5000,"&gt;="&amp;$B$80,'1. Output sheet'!$O$2:$O$5000,"&lt;"&amp;$C$80)</f>
        <v>0</v>
      </c>
      <c r="H124" s="45">
        <f>SUMIFS('1. Output sheet'!$F$2:$F$5000,'1. Output sheet'!$D$2:$D$5000,$B124,'1. Output sheet'!$C$2:$C$5000,H$27,'1. Output sheet'!$AC$2:$AC$5000,$B$22,'1. Output sheet'!$O$2:$O$5000,"&gt;="&amp;$B$80,'1. Output sheet'!$O$2:$O$5000,"&lt;"&amp;$C$80)+SUMIFS('1. Output sheet'!$F$2:$F$5000,'1. Output sheet'!$D$2:$D$5000,$B124,'1. Output sheet'!$C$2:$C$5000,H$27,'1. Output sheet'!$AC$2:$AC$5000,$B$23,'1. Output sheet'!$O$2:$O$5000,"&gt;="&amp;$B$80,'1. Output sheet'!$O$2:$O$5000,"&lt;"&amp;$C$80)</f>
        <v>0</v>
      </c>
      <c r="I124" s="45">
        <f>SUMIFS('1. Output sheet'!$F$2:$F$5000,'1. Output sheet'!$D$2:$D$5000,$B124,'1. Output sheet'!$C$2:$C$5000,I$27,'1. Output sheet'!$AC$2:$AC$5000,$B$22,'1. Output sheet'!$O$2:$O$5000,"&gt;="&amp;$B$80,'1. Output sheet'!$O$2:$O$5000,"&lt;"&amp;$C$80)+SUMIFS('1. Output sheet'!$F$2:$F$5000,'1. Output sheet'!$D$2:$D$5000,$B124,'1. Output sheet'!$C$2:$C$5000,I$27,'1. Output sheet'!$AC$2:$AC$5000,$B$23,'1. Output sheet'!$O$2:$O$5000,"&gt;="&amp;$B$80,'1. Output sheet'!$O$2:$O$5000,"&lt;"&amp;$C$80)</f>
        <v>0</v>
      </c>
      <c r="J124" s="45">
        <f>SUMIFS('1. Output sheet'!$F$2:$F$5000,'1. Output sheet'!$D$2:$D$5000,$B124,'1. Output sheet'!$C$2:$C$5000,J$27,'1. Output sheet'!$AC$2:$AC$5000,$B$22,'1. Output sheet'!$O$2:$O$5000,"&gt;="&amp;$B$80,'1. Output sheet'!$O$2:$O$5000,"&lt;"&amp;$C$80)+SUMIFS('1. Output sheet'!$F$2:$F$5000,'1. Output sheet'!$D$2:$D$5000,$B124,'1. Output sheet'!$C$2:$C$5000,J$27,'1. Output sheet'!$AC$2:$AC$5000,$B$23,'1. Output sheet'!$O$2:$O$5000,"&gt;="&amp;$B$80,'1. Output sheet'!$O$2:$O$5000,"&lt;"&amp;$C$80)</f>
        <v>0</v>
      </c>
      <c r="K124" s="45">
        <f>SUMIFS('1. Output sheet'!$F$2:$F$5000,'1. Output sheet'!$D$2:$D$5000,$B124,'1. Output sheet'!$C$2:$C$5000,K$27,'1. Output sheet'!$AC$2:$AC$5000,$B$22,'1. Output sheet'!$O$2:$O$5000,"&gt;="&amp;$B$80,'1. Output sheet'!$O$2:$O$5000,"&lt;"&amp;$C$80)+SUMIFS('1. Output sheet'!$F$2:$F$5000,'1. Output sheet'!$D$2:$D$5000,$B124,'1. Output sheet'!$C$2:$C$5000,K$27,'1. Output sheet'!$AC$2:$AC$5000,$B$23,'1. Output sheet'!$O$2:$O$5000,"&gt;="&amp;$B$80,'1. Output sheet'!$O$2:$O$5000,"&lt;"&amp;$C$80)</f>
        <v>0</v>
      </c>
      <c r="L124" s="45">
        <f>SUMIFS('1. Output sheet'!$F$2:$F$5000,'1. Output sheet'!$D$2:$D$5000,$B124,'1. Output sheet'!$C$2:$C$5000,L$27,'1. Output sheet'!$AC$2:$AC$5000,$B$22,'1. Output sheet'!$O$2:$O$5000,"&gt;="&amp;$B$80,'1. Output sheet'!$O$2:$O$5000,"&lt;"&amp;$C$80)+SUMIFS('1. Output sheet'!$F$2:$F$5000,'1. Output sheet'!$D$2:$D$5000,$B124,'1. Output sheet'!$C$2:$C$5000,L$27,'1. Output sheet'!$AC$2:$AC$5000,$B$23,'1. Output sheet'!$O$2:$O$5000,"&gt;="&amp;$B$80,'1. Output sheet'!$O$2:$O$5000,"&lt;"&amp;$C$80)</f>
        <v>0</v>
      </c>
      <c r="M124" s="45">
        <f>SUMIFS('1. Output sheet'!$F$2:$F$5000,'1. Output sheet'!$D$2:$D$5000,$B124,'1. Output sheet'!$C$2:$C$5000,M$27,'1. Output sheet'!$AC$2:$AC$5000,$B$22,'1. Output sheet'!$O$2:$O$5000,"&gt;="&amp;$B$80,'1. Output sheet'!$O$2:$O$5000,"&lt;"&amp;$C$80)+SUMIFS('1. Output sheet'!$F$2:$F$5000,'1. Output sheet'!$D$2:$D$5000,$B124,'1. Output sheet'!$C$2:$C$5000,M$27,'1. Output sheet'!$AC$2:$AC$5000,$B$23,'1. Output sheet'!$O$2:$O$5000,"&gt;="&amp;$B$80,'1. Output sheet'!$O$2:$O$5000,"&lt;"&amp;$C$80)</f>
        <v>0</v>
      </c>
      <c r="N124" s="45">
        <f>SUMIFS('1. Output sheet'!$F$2:$F$5000,'1. Output sheet'!$D$2:$D$5000,$B124,'1. Output sheet'!$C$2:$C$5000,N$27,'1. Output sheet'!$AC$2:$AC$5000,$B$22,'1. Output sheet'!$O$2:$O$5000,"&gt;="&amp;$B$80,'1. Output sheet'!$O$2:$O$5000,"&lt;"&amp;$C$80)+SUMIFS('1. Output sheet'!$F$2:$F$5000,'1. Output sheet'!$D$2:$D$5000,$B124,'1. Output sheet'!$C$2:$C$5000,N$27,'1. Output sheet'!$AC$2:$AC$5000,$B$23,'1. Output sheet'!$O$2:$O$5000,"&gt;="&amp;$B$80,'1. Output sheet'!$O$2:$O$5000,"&lt;"&amp;$C$80)</f>
        <v>0</v>
      </c>
      <c r="O124" s="45">
        <f>SUMIFS('1. Output sheet'!$F$2:$F$5000,'1. Output sheet'!$D$2:$D$5000,$B124,'1. Output sheet'!$C$2:$C$5000,O$27,'1. Output sheet'!$AC$2:$AC$5000,$B$22,'1. Output sheet'!$O$2:$O$5000,"&gt;="&amp;$B$80,'1. Output sheet'!$O$2:$O$5000,"&lt;"&amp;$C$80)+SUMIFS('1. Output sheet'!$F$2:$F$5000,'1. Output sheet'!$D$2:$D$5000,$B124,'1. Output sheet'!$C$2:$C$5000,O$27,'1. Output sheet'!$AC$2:$AC$5000,$B$23,'1. Output sheet'!$O$2:$O$5000,"&gt;="&amp;$B$80,'1. Output sheet'!$O$2:$O$5000,"&lt;"&amp;$C$80)</f>
        <v>0</v>
      </c>
      <c r="P124" s="14">
        <f t="shared" si="45"/>
        <v>0</v>
      </c>
      <c r="Q124" s="14">
        <f>SUMIFS('1. Output sheet'!$F$2:$F$5000,'1. Output sheet'!$D$2:$D$5000,$B124,'1. Output sheet'!$AC$2:$AC$5000,$B$22,'1. Output sheet'!$O$2:$O$5000,"&gt;="&amp;$B$80,'1. Output sheet'!$O$2:$O$5000,"&lt;"&amp;$C$80)+SUMIFS('1. Output sheet'!$F$2:$F$5000,'1. Output sheet'!$D$2:$D$5000,$B124,'1. Output sheet'!$AC$2:$AC$5000,$B$23,'1. Output sheet'!$O$2:$O$5000,"&gt;="&amp;$B$80,'1. Output sheet'!$O$2:$O$5000,"&lt;"&amp;$C$80)</f>
        <v>0</v>
      </c>
      <c r="R124" s="14"/>
      <c r="T124" s="21" t="s">
        <v>199</v>
      </c>
      <c r="U124" s="20"/>
      <c r="V124" s="45">
        <f t="shared" si="46"/>
        <v>0</v>
      </c>
      <c r="W124" s="45">
        <f t="shared" si="47"/>
        <v>0</v>
      </c>
      <c r="X124" s="45">
        <f t="shared" si="48"/>
        <v>0</v>
      </c>
      <c r="Y124" s="45">
        <f t="shared" si="49"/>
        <v>0</v>
      </c>
      <c r="Z124" s="45">
        <f t="shared" si="50"/>
        <v>0</v>
      </c>
      <c r="AA124" s="45">
        <f t="shared" si="51"/>
        <v>0</v>
      </c>
      <c r="AB124" s="45">
        <f t="shared" si="52"/>
        <v>0</v>
      </c>
      <c r="AC124" s="45">
        <f t="shared" si="53"/>
        <v>0</v>
      </c>
      <c r="AD124" s="45">
        <f t="shared" si="54"/>
        <v>0</v>
      </c>
      <c r="AE124" s="45">
        <f t="shared" si="55"/>
        <v>0</v>
      </c>
      <c r="AF124" s="45">
        <f t="shared" si="56"/>
        <v>0</v>
      </c>
      <c r="AG124" s="45">
        <f t="shared" si="57"/>
        <v>0</v>
      </c>
      <c r="AH124" s="45">
        <f t="shared" si="58"/>
        <v>0</v>
      </c>
      <c r="AI124" s="45">
        <f t="shared" si="59"/>
        <v>0</v>
      </c>
      <c r="AJ124" s="14"/>
    </row>
    <row r="125" spans="1:36" ht="28.8" x14ac:dyDescent="0.3">
      <c r="A125" s="34"/>
      <c r="B125" s="21" t="s">
        <v>29</v>
      </c>
      <c r="C125" s="20"/>
      <c r="D125" s="45">
        <f>SUMIFS('1. Output sheet'!$F$2:$F$5000,'1. Output sheet'!$D$2:$D$5000,$B125,'1. Output sheet'!$C$2:$C$5000,D$27,'1. Output sheet'!$AC$2:$AC$5000,$B$22,'1. Output sheet'!$O$2:$O$5000,"&gt;="&amp;$B$80,'1. Output sheet'!$O$2:$O$5000,"&lt;"&amp;$C$80)+SUMIFS('1. Output sheet'!$F$2:$F$5000,'1. Output sheet'!$D$2:$D$5000,$B125,'1. Output sheet'!$C$2:$C$5000,D$27,'1. Output sheet'!$AC$2:$AC$5000,$B$23,'1. Output sheet'!$O$2:$O$5000,"&gt;="&amp;$B$80,'1. Output sheet'!$O$2:$O$5000,"&lt;"&amp;$C$80)</f>
        <v>0</v>
      </c>
      <c r="E125" s="45">
        <f>SUMIFS('1. Output sheet'!$F$2:$F$5000,'1. Output sheet'!$D$2:$D$5000,$B125,'1. Output sheet'!$C$2:$C$5000,E$27,'1. Output sheet'!$AC$2:$AC$5000,$B$22,'1. Output sheet'!$O$2:$O$5000,"&gt;="&amp;$B$80,'1. Output sheet'!$O$2:$O$5000,"&lt;"&amp;$C$80)+SUMIFS('1. Output sheet'!$F$2:$F$5000,'1. Output sheet'!$D$2:$D$5000,$B125,'1. Output sheet'!$C$2:$C$5000,E$27,'1. Output sheet'!$AC$2:$AC$5000,$B$23,'1. Output sheet'!$O$2:$O$5000,"&gt;="&amp;$B$80,'1. Output sheet'!$O$2:$O$5000,"&lt;"&amp;$C$80)</f>
        <v>0</v>
      </c>
      <c r="F125" s="45">
        <f>SUMIFS('1. Output sheet'!$F$2:$F$5000,'1. Output sheet'!$D$2:$D$5000,$B125,'1. Output sheet'!$C$2:$C$5000,F$27,'1. Output sheet'!$AC$2:$AC$5000,$B$22,'1. Output sheet'!$O$2:$O$5000,"&gt;="&amp;$B$80,'1. Output sheet'!$O$2:$O$5000,"&lt;"&amp;$C$80)+SUMIFS('1. Output sheet'!$F$2:$F$5000,'1. Output sheet'!$D$2:$D$5000,$B125,'1. Output sheet'!$C$2:$C$5000,F$27,'1. Output sheet'!$AC$2:$AC$5000,$B$23,'1. Output sheet'!$O$2:$O$5000,"&gt;="&amp;$B$80,'1. Output sheet'!$O$2:$O$5000,"&lt;"&amp;$C$80)</f>
        <v>0</v>
      </c>
      <c r="G125" s="45">
        <f>SUMIFS('1. Output sheet'!$F$2:$F$5000,'1. Output sheet'!$D$2:$D$5000,$B125,'1. Output sheet'!$C$2:$C$5000,G$27,'1. Output sheet'!$AC$2:$AC$5000,$B$22,'1. Output sheet'!$O$2:$O$5000,"&gt;="&amp;$B$80,'1. Output sheet'!$O$2:$O$5000,"&lt;"&amp;$C$80)+SUMIFS('1. Output sheet'!$F$2:$F$5000,'1. Output sheet'!$D$2:$D$5000,$B125,'1. Output sheet'!$C$2:$C$5000,G$27,'1. Output sheet'!$AC$2:$AC$5000,$B$23,'1. Output sheet'!$O$2:$O$5000,"&gt;="&amp;$B$80,'1. Output sheet'!$O$2:$O$5000,"&lt;"&amp;$C$80)</f>
        <v>7842.5</v>
      </c>
      <c r="H125" s="45">
        <f>SUMIFS('1. Output sheet'!$F$2:$F$5000,'1. Output sheet'!$D$2:$D$5000,$B125,'1. Output sheet'!$C$2:$C$5000,H$27,'1. Output sheet'!$AC$2:$AC$5000,$B$22,'1. Output sheet'!$O$2:$O$5000,"&gt;="&amp;$B$80,'1. Output sheet'!$O$2:$O$5000,"&lt;"&amp;$C$80)+SUMIFS('1. Output sheet'!$F$2:$F$5000,'1. Output sheet'!$D$2:$D$5000,$B125,'1. Output sheet'!$C$2:$C$5000,H$27,'1. Output sheet'!$AC$2:$AC$5000,$B$23,'1. Output sheet'!$O$2:$O$5000,"&gt;="&amp;$B$80,'1. Output sheet'!$O$2:$O$5000,"&lt;"&amp;$C$80)</f>
        <v>0</v>
      </c>
      <c r="I125" s="45">
        <f>SUMIFS('1. Output sheet'!$F$2:$F$5000,'1. Output sheet'!$D$2:$D$5000,$B125,'1. Output sheet'!$C$2:$C$5000,I$27,'1. Output sheet'!$AC$2:$AC$5000,$B$22,'1. Output sheet'!$O$2:$O$5000,"&gt;="&amp;$B$80,'1. Output sheet'!$O$2:$O$5000,"&lt;"&amp;$C$80)+SUMIFS('1. Output sheet'!$F$2:$F$5000,'1. Output sheet'!$D$2:$D$5000,$B125,'1. Output sheet'!$C$2:$C$5000,I$27,'1. Output sheet'!$AC$2:$AC$5000,$B$23,'1. Output sheet'!$O$2:$O$5000,"&gt;="&amp;$B$80,'1. Output sheet'!$O$2:$O$5000,"&lt;"&amp;$C$80)</f>
        <v>1295</v>
      </c>
      <c r="J125" s="45">
        <f>SUMIFS('1. Output sheet'!$F$2:$F$5000,'1. Output sheet'!$D$2:$D$5000,$B125,'1. Output sheet'!$C$2:$C$5000,J$27,'1. Output sheet'!$AC$2:$AC$5000,$B$22,'1. Output sheet'!$O$2:$O$5000,"&gt;="&amp;$B$80,'1. Output sheet'!$O$2:$O$5000,"&lt;"&amp;$C$80)+SUMIFS('1. Output sheet'!$F$2:$F$5000,'1. Output sheet'!$D$2:$D$5000,$B125,'1. Output sheet'!$C$2:$C$5000,J$27,'1. Output sheet'!$AC$2:$AC$5000,$B$23,'1. Output sheet'!$O$2:$O$5000,"&gt;="&amp;$B$80,'1. Output sheet'!$O$2:$O$5000,"&lt;"&amp;$C$80)</f>
        <v>2990</v>
      </c>
      <c r="K125" s="45">
        <f>SUMIFS('1. Output sheet'!$F$2:$F$5000,'1. Output sheet'!$D$2:$D$5000,$B125,'1. Output sheet'!$C$2:$C$5000,K$27,'1. Output sheet'!$AC$2:$AC$5000,$B$22,'1. Output sheet'!$O$2:$O$5000,"&gt;="&amp;$B$80,'1. Output sheet'!$O$2:$O$5000,"&lt;"&amp;$C$80)+SUMIFS('1. Output sheet'!$F$2:$F$5000,'1. Output sheet'!$D$2:$D$5000,$B125,'1. Output sheet'!$C$2:$C$5000,K$27,'1. Output sheet'!$AC$2:$AC$5000,$B$23,'1. Output sheet'!$O$2:$O$5000,"&gt;="&amp;$B$80,'1. Output sheet'!$O$2:$O$5000,"&lt;"&amp;$C$80)</f>
        <v>4413</v>
      </c>
      <c r="L125" s="45">
        <f>SUMIFS('1. Output sheet'!$F$2:$F$5000,'1. Output sheet'!$D$2:$D$5000,$B125,'1. Output sheet'!$C$2:$C$5000,L$27,'1. Output sheet'!$AC$2:$AC$5000,$B$22,'1. Output sheet'!$O$2:$O$5000,"&gt;="&amp;$B$80,'1. Output sheet'!$O$2:$O$5000,"&lt;"&amp;$C$80)+SUMIFS('1. Output sheet'!$F$2:$F$5000,'1. Output sheet'!$D$2:$D$5000,$B125,'1. Output sheet'!$C$2:$C$5000,L$27,'1. Output sheet'!$AC$2:$AC$5000,$B$23,'1. Output sheet'!$O$2:$O$5000,"&gt;="&amp;$B$80,'1. Output sheet'!$O$2:$O$5000,"&lt;"&amp;$C$80)</f>
        <v>0</v>
      </c>
      <c r="M125" s="45">
        <f>SUMIFS('1. Output sheet'!$F$2:$F$5000,'1. Output sheet'!$D$2:$D$5000,$B125,'1. Output sheet'!$C$2:$C$5000,M$27,'1. Output sheet'!$AC$2:$AC$5000,$B$22,'1. Output sheet'!$O$2:$O$5000,"&gt;="&amp;$B$80,'1. Output sheet'!$O$2:$O$5000,"&lt;"&amp;$C$80)+SUMIFS('1. Output sheet'!$F$2:$F$5000,'1. Output sheet'!$D$2:$D$5000,$B125,'1. Output sheet'!$C$2:$C$5000,M$27,'1. Output sheet'!$AC$2:$AC$5000,$B$23,'1. Output sheet'!$O$2:$O$5000,"&gt;="&amp;$B$80,'1. Output sheet'!$O$2:$O$5000,"&lt;"&amp;$C$80)</f>
        <v>0</v>
      </c>
      <c r="N125" s="45">
        <f>SUMIFS('1. Output sheet'!$F$2:$F$5000,'1. Output sheet'!$D$2:$D$5000,$B125,'1. Output sheet'!$C$2:$C$5000,N$27,'1. Output sheet'!$AC$2:$AC$5000,$B$22,'1. Output sheet'!$O$2:$O$5000,"&gt;="&amp;$B$80,'1. Output sheet'!$O$2:$O$5000,"&lt;"&amp;$C$80)+SUMIFS('1. Output sheet'!$F$2:$F$5000,'1. Output sheet'!$D$2:$D$5000,$B125,'1. Output sheet'!$C$2:$C$5000,N$27,'1. Output sheet'!$AC$2:$AC$5000,$B$23,'1. Output sheet'!$O$2:$O$5000,"&gt;="&amp;$B$80,'1. Output sheet'!$O$2:$O$5000,"&lt;"&amp;$C$80)</f>
        <v>0</v>
      </c>
      <c r="O125" s="45">
        <f>SUMIFS('1. Output sheet'!$F$2:$F$5000,'1. Output sheet'!$D$2:$D$5000,$B125,'1. Output sheet'!$C$2:$C$5000,O$27,'1. Output sheet'!$AC$2:$AC$5000,$B$22,'1. Output sheet'!$O$2:$O$5000,"&gt;="&amp;$B$80,'1. Output sheet'!$O$2:$O$5000,"&lt;"&amp;$C$80)+SUMIFS('1. Output sheet'!$F$2:$F$5000,'1. Output sheet'!$D$2:$D$5000,$B125,'1. Output sheet'!$C$2:$C$5000,O$27,'1. Output sheet'!$AC$2:$AC$5000,$B$23,'1. Output sheet'!$O$2:$O$5000,"&gt;="&amp;$B$80,'1. Output sheet'!$O$2:$O$5000,"&lt;"&amp;$C$80)</f>
        <v>0</v>
      </c>
      <c r="P125" s="14">
        <f t="shared" si="45"/>
        <v>16540.5</v>
      </c>
      <c r="Q125" s="14">
        <f>SUMIFS('1. Output sheet'!$F$2:$F$5000,'1. Output sheet'!$D$2:$D$5000,$B125,'1. Output sheet'!$AC$2:$AC$5000,$B$22,'1. Output sheet'!$O$2:$O$5000,"&gt;="&amp;$B$80,'1. Output sheet'!$O$2:$O$5000,"&lt;"&amp;$C$80)+SUMIFS('1. Output sheet'!$F$2:$F$5000,'1. Output sheet'!$D$2:$D$5000,$B125,'1. Output sheet'!$AC$2:$AC$5000,$B$23,'1. Output sheet'!$O$2:$O$5000,"&gt;="&amp;$B$80,'1. Output sheet'!$O$2:$O$5000,"&lt;"&amp;$C$80)</f>
        <v>16540.5</v>
      </c>
      <c r="R125" s="14"/>
      <c r="T125" s="21" t="s">
        <v>29</v>
      </c>
      <c r="U125" s="20"/>
      <c r="V125" s="45">
        <f t="shared" si="46"/>
        <v>0</v>
      </c>
      <c r="W125" s="45">
        <f t="shared" si="47"/>
        <v>0</v>
      </c>
      <c r="X125" s="45">
        <f t="shared" si="48"/>
        <v>0</v>
      </c>
      <c r="Y125" s="45">
        <f t="shared" si="49"/>
        <v>1051.5130793880642</v>
      </c>
      <c r="Z125" s="45">
        <f t="shared" si="50"/>
        <v>0</v>
      </c>
      <c r="AA125" s="45">
        <f t="shared" si="51"/>
        <v>173.63206092541193</v>
      </c>
      <c r="AB125" s="45">
        <f t="shared" si="52"/>
        <v>400.89564646098972</v>
      </c>
      <c r="AC125" s="45">
        <f t="shared" si="53"/>
        <v>591.68979526165469</v>
      </c>
      <c r="AD125" s="45">
        <f t="shared" si="54"/>
        <v>0</v>
      </c>
      <c r="AE125" s="45">
        <f t="shared" si="55"/>
        <v>0</v>
      </c>
      <c r="AF125" s="45">
        <f t="shared" si="56"/>
        <v>0</v>
      </c>
      <c r="AG125" s="45">
        <f t="shared" si="57"/>
        <v>0</v>
      </c>
      <c r="AH125" s="45">
        <f t="shared" si="58"/>
        <v>2217.7305820361207</v>
      </c>
      <c r="AI125" s="45">
        <f t="shared" si="59"/>
        <v>2217.7305820361207</v>
      </c>
      <c r="AJ125" s="14"/>
    </row>
    <row r="126" spans="1:36" ht="14.4" x14ac:dyDescent="0.3">
      <c r="A126" s="34"/>
      <c r="B126" s="21" t="s">
        <v>44</v>
      </c>
      <c r="C126" s="20"/>
      <c r="D126" s="45">
        <f>SUMIFS('1. Output sheet'!$F$2:$F$5000,'1. Output sheet'!$D$2:$D$5000,$B126,'1. Output sheet'!$C$2:$C$5000,D$27,'1. Output sheet'!$AC$2:$AC$5000,$B$22,'1. Output sheet'!$O$2:$O$5000,"&gt;="&amp;$B$80,'1. Output sheet'!$O$2:$O$5000,"&lt;"&amp;$C$80)+SUMIFS('1. Output sheet'!$F$2:$F$5000,'1. Output sheet'!$D$2:$D$5000,$B126,'1. Output sheet'!$C$2:$C$5000,D$27,'1. Output sheet'!$AC$2:$AC$5000,$B$23,'1. Output sheet'!$O$2:$O$5000,"&gt;="&amp;$B$80,'1. Output sheet'!$O$2:$O$5000,"&lt;"&amp;$C$80)</f>
        <v>0</v>
      </c>
      <c r="E126" s="45">
        <f>SUMIFS('1. Output sheet'!$F$2:$F$5000,'1. Output sheet'!$D$2:$D$5000,$B126,'1. Output sheet'!$C$2:$C$5000,E$27,'1. Output sheet'!$AC$2:$AC$5000,$B$22,'1. Output sheet'!$O$2:$O$5000,"&gt;="&amp;$B$80,'1. Output sheet'!$O$2:$O$5000,"&lt;"&amp;$C$80)+SUMIFS('1. Output sheet'!$F$2:$F$5000,'1. Output sheet'!$D$2:$D$5000,$B126,'1. Output sheet'!$C$2:$C$5000,E$27,'1. Output sheet'!$AC$2:$AC$5000,$B$23,'1. Output sheet'!$O$2:$O$5000,"&gt;="&amp;$B$80,'1. Output sheet'!$O$2:$O$5000,"&lt;"&amp;$C$80)</f>
        <v>0</v>
      </c>
      <c r="F126" s="45">
        <f>SUMIFS('1. Output sheet'!$F$2:$F$5000,'1. Output sheet'!$D$2:$D$5000,$B126,'1. Output sheet'!$C$2:$C$5000,F$27,'1. Output sheet'!$AC$2:$AC$5000,$B$22,'1. Output sheet'!$O$2:$O$5000,"&gt;="&amp;$B$80,'1. Output sheet'!$O$2:$O$5000,"&lt;"&amp;$C$80)+SUMIFS('1. Output sheet'!$F$2:$F$5000,'1. Output sheet'!$D$2:$D$5000,$B126,'1. Output sheet'!$C$2:$C$5000,F$27,'1. Output sheet'!$AC$2:$AC$5000,$B$23,'1. Output sheet'!$O$2:$O$5000,"&gt;="&amp;$B$80,'1. Output sheet'!$O$2:$O$5000,"&lt;"&amp;$C$80)</f>
        <v>-427.31999999999988</v>
      </c>
      <c r="G126" s="45">
        <f>SUMIFS('1. Output sheet'!$F$2:$F$5000,'1. Output sheet'!$D$2:$D$5000,$B126,'1. Output sheet'!$C$2:$C$5000,G$27,'1. Output sheet'!$AC$2:$AC$5000,$B$22,'1. Output sheet'!$O$2:$O$5000,"&gt;="&amp;$B$80,'1. Output sheet'!$O$2:$O$5000,"&lt;"&amp;$C$80)+SUMIFS('1. Output sheet'!$F$2:$F$5000,'1. Output sheet'!$D$2:$D$5000,$B126,'1. Output sheet'!$C$2:$C$5000,G$27,'1. Output sheet'!$AC$2:$AC$5000,$B$23,'1. Output sheet'!$O$2:$O$5000,"&gt;="&amp;$B$80,'1. Output sheet'!$O$2:$O$5000,"&lt;"&amp;$C$80)</f>
        <v>518.20000000000005</v>
      </c>
      <c r="H126" s="45">
        <f>SUMIFS('1. Output sheet'!$F$2:$F$5000,'1. Output sheet'!$D$2:$D$5000,$B126,'1. Output sheet'!$C$2:$C$5000,H$27,'1. Output sheet'!$AC$2:$AC$5000,$B$22,'1. Output sheet'!$O$2:$O$5000,"&gt;="&amp;$B$80,'1. Output sheet'!$O$2:$O$5000,"&lt;"&amp;$C$80)+SUMIFS('1. Output sheet'!$F$2:$F$5000,'1. Output sheet'!$D$2:$D$5000,$B126,'1. Output sheet'!$C$2:$C$5000,H$27,'1. Output sheet'!$AC$2:$AC$5000,$B$23,'1. Output sheet'!$O$2:$O$5000,"&gt;="&amp;$B$80,'1. Output sheet'!$O$2:$O$5000,"&lt;"&amp;$C$80)</f>
        <v>0</v>
      </c>
      <c r="I126" s="45">
        <f>SUMIFS('1. Output sheet'!$F$2:$F$5000,'1. Output sheet'!$D$2:$D$5000,$B126,'1. Output sheet'!$C$2:$C$5000,I$27,'1. Output sheet'!$AC$2:$AC$5000,$B$22,'1. Output sheet'!$O$2:$O$5000,"&gt;="&amp;$B$80,'1. Output sheet'!$O$2:$O$5000,"&lt;"&amp;$C$80)+SUMIFS('1. Output sheet'!$F$2:$F$5000,'1. Output sheet'!$D$2:$D$5000,$B126,'1. Output sheet'!$C$2:$C$5000,I$27,'1. Output sheet'!$AC$2:$AC$5000,$B$23,'1. Output sheet'!$O$2:$O$5000,"&gt;="&amp;$B$80,'1. Output sheet'!$O$2:$O$5000,"&lt;"&amp;$C$80)</f>
        <v>-18935.02</v>
      </c>
      <c r="J126" s="45">
        <f>SUMIFS('1. Output sheet'!$F$2:$F$5000,'1. Output sheet'!$D$2:$D$5000,$B126,'1. Output sheet'!$C$2:$C$5000,J$27,'1. Output sheet'!$AC$2:$AC$5000,$B$22,'1. Output sheet'!$O$2:$O$5000,"&gt;="&amp;$B$80,'1. Output sheet'!$O$2:$O$5000,"&lt;"&amp;$C$80)+SUMIFS('1. Output sheet'!$F$2:$F$5000,'1. Output sheet'!$D$2:$D$5000,$B126,'1. Output sheet'!$C$2:$C$5000,J$27,'1. Output sheet'!$AC$2:$AC$5000,$B$23,'1. Output sheet'!$O$2:$O$5000,"&gt;="&amp;$B$80,'1. Output sheet'!$O$2:$O$5000,"&lt;"&amp;$C$80)</f>
        <v>8850</v>
      </c>
      <c r="K126" s="45">
        <f>SUMIFS('1. Output sheet'!$F$2:$F$5000,'1. Output sheet'!$D$2:$D$5000,$B126,'1. Output sheet'!$C$2:$C$5000,K$27,'1. Output sheet'!$AC$2:$AC$5000,$B$22,'1. Output sheet'!$O$2:$O$5000,"&gt;="&amp;$B$80,'1. Output sheet'!$O$2:$O$5000,"&lt;"&amp;$C$80)+SUMIFS('1. Output sheet'!$F$2:$F$5000,'1. Output sheet'!$D$2:$D$5000,$B126,'1. Output sheet'!$C$2:$C$5000,K$27,'1. Output sheet'!$AC$2:$AC$5000,$B$23,'1. Output sheet'!$O$2:$O$5000,"&gt;="&amp;$B$80,'1. Output sheet'!$O$2:$O$5000,"&lt;"&amp;$C$80)</f>
        <v>0</v>
      </c>
      <c r="L126" s="45">
        <f>SUMIFS('1. Output sheet'!$F$2:$F$5000,'1. Output sheet'!$D$2:$D$5000,$B126,'1. Output sheet'!$C$2:$C$5000,L$27,'1. Output sheet'!$AC$2:$AC$5000,$B$22,'1. Output sheet'!$O$2:$O$5000,"&gt;="&amp;$B$80,'1. Output sheet'!$O$2:$O$5000,"&lt;"&amp;$C$80)+SUMIFS('1. Output sheet'!$F$2:$F$5000,'1. Output sheet'!$D$2:$D$5000,$B126,'1. Output sheet'!$C$2:$C$5000,L$27,'1. Output sheet'!$AC$2:$AC$5000,$B$23,'1. Output sheet'!$O$2:$O$5000,"&gt;="&amp;$B$80,'1. Output sheet'!$O$2:$O$5000,"&lt;"&amp;$C$80)</f>
        <v>0</v>
      </c>
      <c r="M126" s="45">
        <f>SUMIFS('1. Output sheet'!$F$2:$F$5000,'1. Output sheet'!$D$2:$D$5000,$B126,'1. Output sheet'!$C$2:$C$5000,M$27,'1. Output sheet'!$AC$2:$AC$5000,$B$22,'1. Output sheet'!$O$2:$O$5000,"&gt;="&amp;$B$80,'1. Output sheet'!$O$2:$O$5000,"&lt;"&amp;$C$80)+SUMIFS('1. Output sheet'!$F$2:$F$5000,'1. Output sheet'!$D$2:$D$5000,$B126,'1. Output sheet'!$C$2:$C$5000,M$27,'1. Output sheet'!$AC$2:$AC$5000,$B$23,'1. Output sheet'!$O$2:$O$5000,"&gt;="&amp;$B$80,'1. Output sheet'!$O$2:$O$5000,"&lt;"&amp;$C$80)</f>
        <v>0</v>
      </c>
      <c r="N126" s="45">
        <f>SUMIFS('1. Output sheet'!$F$2:$F$5000,'1. Output sheet'!$D$2:$D$5000,$B126,'1. Output sheet'!$C$2:$C$5000,N$27,'1. Output sheet'!$AC$2:$AC$5000,$B$22,'1. Output sheet'!$O$2:$O$5000,"&gt;="&amp;$B$80,'1. Output sheet'!$O$2:$O$5000,"&lt;"&amp;$C$80)+SUMIFS('1. Output sheet'!$F$2:$F$5000,'1. Output sheet'!$D$2:$D$5000,$B126,'1. Output sheet'!$C$2:$C$5000,N$27,'1. Output sheet'!$AC$2:$AC$5000,$B$23,'1. Output sheet'!$O$2:$O$5000,"&gt;="&amp;$B$80,'1. Output sheet'!$O$2:$O$5000,"&lt;"&amp;$C$80)</f>
        <v>0</v>
      </c>
      <c r="O126" s="45">
        <f>SUMIFS('1. Output sheet'!$F$2:$F$5000,'1. Output sheet'!$D$2:$D$5000,$B126,'1. Output sheet'!$C$2:$C$5000,O$27,'1. Output sheet'!$AC$2:$AC$5000,$B$22,'1. Output sheet'!$O$2:$O$5000,"&gt;="&amp;$B$80,'1. Output sheet'!$O$2:$O$5000,"&lt;"&amp;$C$80)+SUMIFS('1. Output sheet'!$F$2:$F$5000,'1. Output sheet'!$D$2:$D$5000,$B126,'1. Output sheet'!$C$2:$C$5000,O$27,'1. Output sheet'!$AC$2:$AC$5000,$B$23,'1. Output sheet'!$O$2:$O$5000,"&gt;="&amp;$B$80,'1. Output sheet'!$O$2:$O$5000,"&lt;"&amp;$C$80)</f>
        <v>0</v>
      </c>
      <c r="P126" s="14">
        <f t="shared" si="45"/>
        <v>-9994.14</v>
      </c>
      <c r="Q126" s="14">
        <f>SUMIFS('1. Output sheet'!$F$2:$F$5000,'1. Output sheet'!$D$2:$D$5000,$B126,'1. Output sheet'!$AC$2:$AC$5000,$B$22,'1. Output sheet'!$O$2:$O$5000,"&gt;="&amp;$B$80,'1. Output sheet'!$O$2:$O$5000,"&lt;"&amp;$C$80)+SUMIFS('1. Output sheet'!$F$2:$F$5000,'1. Output sheet'!$D$2:$D$5000,$B126,'1. Output sheet'!$AC$2:$AC$5000,$B$23,'1. Output sheet'!$O$2:$O$5000,"&gt;="&amp;$B$80,'1. Output sheet'!$O$2:$O$5000,"&lt;"&amp;$C$80)</f>
        <v>-9994.14</v>
      </c>
      <c r="R126" s="14"/>
      <c r="T126" s="21" t="s">
        <v>44</v>
      </c>
      <c r="U126" s="20"/>
      <c r="V126" s="45">
        <f t="shared" si="46"/>
        <v>0</v>
      </c>
      <c r="W126" s="45">
        <f t="shared" si="47"/>
        <v>0</v>
      </c>
      <c r="X126" s="45">
        <f t="shared" si="48"/>
        <v>-57.294557741040158</v>
      </c>
      <c r="Y126" s="45">
        <f t="shared" si="49"/>
        <v>69.479640132469868</v>
      </c>
      <c r="Z126" s="45">
        <f t="shared" si="50"/>
        <v>0</v>
      </c>
      <c r="AA126" s="45">
        <f t="shared" si="51"/>
        <v>-2538.7849778099562</v>
      </c>
      <c r="AB126" s="45">
        <f t="shared" si="52"/>
        <v>1186.5974819999194</v>
      </c>
      <c r="AC126" s="45">
        <f t="shared" si="53"/>
        <v>0</v>
      </c>
      <c r="AD126" s="45">
        <f t="shared" si="54"/>
        <v>0</v>
      </c>
      <c r="AE126" s="45">
        <f t="shared" si="55"/>
        <v>0</v>
      </c>
      <c r="AF126" s="45">
        <f t="shared" si="56"/>
        <v>0</v>
      </c>
      <c r="AG126" s="45">
        <f t="shared" si="57"/>
        <v>0</v>
      </c>
      <c r="AH126" s="45">
        <f t="shared" si="58"/>
        <v>-1340.0024134186071</v>
      </c>
      <c r="AI126" s="45">
        <f t="shared" si="59"/>
        <v>-1340.0024134186071</v>
      </c>
      <c r="AJ126" s="14"/>
    </row>
    <row r="127" spans="1:36" ht="28.8" x14ac:dyDescent="0.3">
      <c r="A127" s="34"/>
      <c r="B127" s="21" t="s">
        <v>762</v>
      </c>
      <c r="C127" s="20"/>
      <c r="D127" s="45">
        <f>SUMIFS('1. Output sheet'!$F$2:$F$5000,'1. Output sheet'!$D$2:$D$5000,$B127,'1. Output sheet'!$C$2:$C$5000,D$27,'1. Output sheet'!$AC$2:$AC$5000,$B$22,'1. Output sheet'!$O$2:$O$5000,"&gt;="&amp;$B$80,'1. Output sheet'!$O$2:$O$5000,"&lt;"&amp;$C$80)+SUMIFS('1. Output sheet'!$F$2:$F$5000,'1. Output sheet'!$D$2:$D$5000,$B127,'1. Output sheet'!$C$2:$C$5000,D$27,'1. Output sheet'!$AC$2:$AC$5000,$B$23,'1. Output sheet'!$O$2:$O$5000,"&gt;="&amp;$B$80,'1. Output sheet'!$O$2:$O$5000,"&lt;"&amp;$C$80)</f>
        <v>0</v>
      </c>
      <c r="E127" s="45">
        <f>SUMIFS('1. Output sheet'!$F$2:$F$5000,'1. Output sheet'!$D$2:$D$5000,$B127,'1. Output sheet'!$C$2:$C$5000,E$27,'1. Output sheet'!$AC$2:$AC$5000,$B$22,'1. Output sheet'!$O$2:$O$5000,"&gt;="&amp;$B$80,'1. Output sheet'!$O$2:$O$5000,"&lt;"&amp;$C$80)+SUMIFS('1. Output sheet'!$F$2:$F$5000,'1. Output sheet'!$D$2:$D$5000,$B127,'1. Output sheet'!$C$2:$C$5000,E$27,'1. Output sheet'!$AC$2:$AC$5000,$B$23,'1. Output sheet'!$O$2:$O$5000,"&gt;="&amp;$B$80,'1. Output sheet'!$O$2:$O$5000,"&lt;"&amp;$C$80)</f>
        <v>0</v>
      </c>
      <c r="F127" s="45">
        <f>SUMIFS('1. Output sheet'!$F$2:$F$5000,'1. Output sheet'!$D$2:$D$5000,$B127,'1. Output sheet'!$C$2:$C$5000,F$27,'1. Output sheet'!$AC$2:$AC$5000,$B$22,'1. Output sheet'!$O$2:$O$5000,"&gt;="&amp;$B$80,'1. Output sheet'!$O$2:$O$5000,"&lt;"&amp;$C$80)+SUMIFS('1. Output sheet'!$F$2:$F$5000,'1. Output sheet'!$D$2:$D$5000,$B127,'1. Output sheet'!$C$2:$C$5000,F$27,'1. Output sheet'!$AC$2:$AC$5000,$B$23,'1. Output sheet'!$O$2:$O$5000,"&gt;="&amp;$B$80,'1. Output sheet'!$O$2:$O$5000,"&lt;"&amp;$C$80)</f>
        <v>0</v>
      </c>
      <c r="G127" s="45">
        <f>SUMIFS('1. Output sheet'!$F$2:$F$5000,'1. Output sheet'!$D$2:$D$5000,$B127,'1. Output sheet'!$C$2:$C$5000,G$27,'1. Output sheet'!$AC$2:$AC$5000,$B$22,'1. Output sheet'!$O$2:$O$5000,"&gt;="&amp;$B$80,'1. Output sheet'!$O$2:$O$5000,"&lt;"&amp;$C$80)+SUMIFS('1. Output sheet'!$F$2:$F$5000,'1. Output sheet'!$D$2:$D$5000,$B127,'1. Output sheet'!$C$2:$C$5000,G$27,'1. Output sheet'!$AC$2:$AC$5000,$B$23,'1. Output sheet'!$O$2:$O$5000,"&gt;="&amp;$B$80,'1. Output sheet'!$O$2:$O$5000,"&lt;"&amp;$C$80)</f>
        <v>300</v>
      </c>
      <c r="H127" s="45">
        <f>SUMIFS('1. Output sheet'!$F$2:$F$5000,'1. Output sheet'!$D$2:$D$5000,$B127,'1. Output sheet'!$C$2:$C$5000,H$27,'1. Output sheet'!$AC$2:$AC$5000,$B$22,'1. Output sheet'!$O$2:$O$5000,"&gt;="&amp;$B$80,'1. Output sheet'!$O$2:$O$5000,"&lt;"&amp;$C$80)+SUMIFS('1. Output sheet'!$F$2:$F$5000,'1. Output sheet'!$D$2:$D$5000,$B127,'1. Output sheet'!$C$2:$C$5000,H$27,'1. Output sheet'!$AC$2:$AC$5000,$B$23,'1. Output sheet'!$O$2:$O$5000,"&gt;="&amp;$B$80,'1. Output sheet'!$O$2:$O$5000,"&lt;"&amp;$C$80)</f>
        <v>0</v>
      </c>
      <c r="I127" s="45">
        <f>SUMIFS('1. Output sheet'!$F$2:$F$5000,'1. Output sheet'!$D$2:$D$5000,$B127,'1. Output sheet'!$C$2:$C$5000,I$27,'1. Output sheet'!$AC$2:$AC$5000,$B$22,'1. Output sheet'!$O$2:$O$5000,"&gt;="&amp;$B$80,'1. Output sheet'!$O$2:$O$5000,"&lt;"&amp;$C$80)+SUMIFS('1. Output sheet'!$F$2:$F$5000,'1. Output sheet'!$D$2:$D$5000,$B127,'1. Output sheet'!$C$2:$C$5000,I$27,'1. Output sheet'!$AC$2:$AC$5000,$B$23,'1. Output sheet'!$O$2:$O$5000,"&gt;="&amp;$B$80,'1. Output sheet'!$O$2:$O$5000,"&lt;"&amp;$C$80)</f>
        <v>0</v>
      </c>
      <c r="J127" s="45">
        <f>SUMIFS('1. Output sheet'!$F$2:$F$5000,'1. Output sheet'!$D$2:$D$5000,$B127,'1. Output sheet'!$C$2:$C$5000,J$27,'1. Output sheet'!$AC$2:$AC$5000,$B$22,'1. Output sheet'!$O$2:$O$5000,"&gt;="&amp;$B$80,'1. Output sheet'!$O$2:$O$5000,"&lt;"&amp;$C$80)+SUMIFS('1. Output sheet'!$F$2:$F$5000,'1. Output sheet'!$D$2:$D$5000,$B127,'1. Output sheet'!$C$2:$C$5000,J$27,'1. Output sheet'!$AC$2:$AC$5000,$B$23,'1. Output sheet'!$O$2:$O$5000,"&gt;="&amp;$B$80,'1. Output sheet'!$O$2:$O$5000,"&lt;"&amp;$C$80)</f>
        <v>0</v>
      </c>
      <c r="K127" s="45">
        <f>SUMIFS('1. Output sheet'!$F$2:$F$5000,'1. Output sheet'!$D$2:$D$5000,$B127,'1. Output sheet'!$C$2:$C$5000,K$27,'1. Output sheet'!$AC$2:$AC$5000,$B$22,'1. Output sheet'!$O$2:$O$5000,"&gt;="&amp;$B$80,'1. Output sheet'!$O$2:$O$5000,"&lt;"&amp;$C$80)+SUMIFS('1. Output sheet'!$F$2:$F$5000,'1. Output sheet'!$D$2:$D$5000,$B127,'1. Output sheet'!$C$2:$C$5000,K$27,'1. Output sheet'!$AC$2:$AC$5000,$B$23,'1. Output sheet'!$O$2:$O$5000,"&gt;="&amp;$B$80,'1. Output sheet'!$O$2:$O$5000,"&lt;"&amp;$C$80)</f>
        <v>0</v>
      </c>
      <c r="L127" s="45">
        <f>SUMIFS('1. Output sheet'!$F$2:$F$5000,'1. Output sheet'!$D$2:$D$5000,$B127,'1. Output sheet'!$C$2:$C$5000,L$27,'1. Output sheet'!$AC$2:$AC$5000,$B$22,'1. Output sheet'!$O$2:$O$5000,"&gt;="&amp;$B$80,'1. Output sheet'!$O$2:$O$5000,"&lt;"&amp;$C$80)+SUMIFS('1. Output sheet'!$F$2:$F$5000,'1. Output sheet'!$D$2:$D$5000,$B127,'1. Output sheet'!$C$2:$C$5000,L$27,'1. Output sheet'!$AC$2:$AC$5000,$B$23,'1. Output sheet'!$O$2:$O$5000,"&gt;="&amp;$B$80,'1. Output sheet'!$O$2:$O$5000,"&lt;"&amp;$C$80)</f>
        <v>40</v>
      </c>
      <c r="M127" s="45">
        <f>SUMIFS('1. Output sheet'!$F$2:$F$5000,'1. Output sheet'!$D$2:$D$5000,$B127,'1. Output sheet'!$C$2:$C$5000,M$27,'1. Output sheet'!$AC$2:$AC$5000,$B$22,'1. Output sheet'!$O$2:$O$5000,"&gt;="&amp;$B$80,'1. Output sheet'!$O$2:$O$5000,"&lt;"&amp;$C$80)+SUMIFS('1. Output sheet'!$F$2:$F$5000,'1. Output sheet'!$D$2:$D$5000,$B127,'1. Output sheet'!$C$2:$C$5000,M$27,'1. Output sheet'!$AC$2:$AC$5000,$B$23,'1. Output sheet'!$O$2:$O$5000,"&gt;="&amp;$B$80,'1. Output sheet'!$O$2:$O$5000,"&lt;"&amp;$C$80)</f>
        <v>0</v>
      </c>
      <c r="N127" s="45">
        <f>SUMIFS('1. Output sheet'!$F$2:$F$5000,'1. Output sheet'!$D$2:$D$5000,$B127,'1. Output sheet'!$C$2:$C$5000,N$27,'1. Output sheet'!$AC$2:$AC$5000,$B$22,'1. Output sheet'!$O$2:$O$5000,"&gt;="&amp;$B$80,'1. Output sheet'!$O$2:$O$5000,"&lt;"&amp;$C$80)+SUMIFS('1. Output sheet'!$F$2:$F$5000,'1. Output sheet'!$D$2:$D$5000,$B127,'1. Output sheet'!$C$2:$C$5000,N$27,'1. Output sheet'!$AC$2:$AC$5000,$B$23,'1. Output sheet'!$O$2:$O$5000,"&gt;="&amp;$B$80,'1. Output sheet'!$O$2:$O$5000,"&lt;"&amp;$C$80)</f>
        <v>0</v>
      </c>
      <c r="O127" s="45">
        <f>SUMIFS('1. Output sheet'!$F$2:$F$5000,'1. Output sheet'!$D$2:$D$5000,$B127,'1. Output sheet'!$C$2:$C$5000,O$27,'1. Output sheet'!$AC$2:$AC$5000,$B$22,'1. Output sheet'!$O$2:$O$5000,"&gt;="&amp;$B$80,'1. Output sheet'!$O$2:$O$5000,"&lt;"&amp;$C$80)+SUMIFS('1. Output sheet'!$F$2:$F$5000,'1. Output sheet'!$D$2:$D$5000,$B127,'1. Output sheet'!$C$2:$C$5000,O$27,'1. Output sheet'!$AC$2:$AC$5000,$B$23,'1. Output sheet'!$O$2:$O$5000,"&gt;="&amp;$B$80,'1. Output sheet'!$O$2:$O$5000,"&lt;"&amp;$C$80)</f>
        <v>0</v>
      </c>
      <c r="P127" s="14">
        <f t="shared" si="45"/>
        <v>340</v>
      </c>
      <c r="Q127" s="14">
        <f>SUMIFS('1. Output sheet'!$F$2:$F$5000,'1. Output sheet'!$D$2:$D$5000,$B127,'1. Output sheet'!$AC$2:$AC$5000,$B$22,'1. Output sheet'!$O$2:$O$5000,"&gt;="&amp;$B$80,'1. Output sheet'!$O$2:$O$5000,"&lt;"&amp;$C$80)+SUMIFS('1. Output sheet'!$F$2:$F$5000,'1. Output sheet'!$D$2:$D$5000,$B127,'1. Output sheet'!$AC$2:$AC$5000,$B$23,'1. Output sheet'!$O$2:$O$5000,"&gt;="&amp;$B$80,'1. Output sheet'!$O$2:$O$5000,"&lt;"&amp;$C$80)</f>
        <v>340</v>
      </c>
      <c r="R127" s="14"/>
      <c r="T127" s="21" t="s">
        <v>762</v>
      </c>
      <c r="U127" s="20"/>
      <c r="V127" s="45">
        <f t="shared" si="46"/>
        <v>0</v>
      </c>
      <c r="W127" s="45">
        <f t="shared" si="47"/>
        <v>0</v>
      </c>
      <c r="X127" s="45">
        <f t="shared" si="48"/>
        <v>0</v>
      </c>
      <c r="Y127" s="45">
        <f t="shared" si="49"/>
        <v>40.223643457624384</v>
      </c>
      <c r="Z127" s="45">
        <f t="shared" si="50"/>
        <v>0</v>
      </c>
      <c r="AA127" s="45">
        <f t="shared" si="51"/>
        <v>0</v>
      </c>
      <c r="AB127" s="45">
        <f t="shared" si="52"/>
        <v>0</v>
      </c>
      <c r="AC127" s="45">
        <f t="shared" si="53"/>
        <v>0</v>
      </c>
      <c r="AD127" s="45">
        <f t="shared" si="54"/>
        <v>5.3631524610165844</v>
      </c>
      <c r="AE127" s="45">
        <f t="shared" si="55"/>
        <v>0</v>
      </c>
      <c r="AF127" s="45">
        <f t="shared" si="56"/>
        <v>0</v>
      </c>
      <c r="AG127" s="45">
        <f t="shared" si="57"/>
        <v>0</v>
      </c>
      <c r="AH127" s="45">
        <f t="shared" si="58"/>
        <v>45.586795918640973</v>
      </c>
      <c r="AI127" s="45">
        <f t="shared" si="59"/>
        <v>45.586795918640973</v>
      </c>
      <c r="AJ127" s="14"/>
    </row>
    <row r="128" spans="1:36" ht="14.4" x14ac:dyDescent="0.3">
      <c r="A128" s="34"/>
      <c r="B128" s="21" t="s">
        <v>105</v>
      </c>
      <c r="C128" s="20"/>
      <c r="D128" s="45">
        <f>SUMIFS('1. Output sheet'!$F$2:$F$5000,'1. Output sheet'!$D$2:$D$5000,$B128,'1. Output sheet'!$C$2:$C$5000,D$27,'1. Output sheet'!$AC$2:$AC$5000,$B$22,'1. Output sheet'!$O$2:$O$5000,"&gt;="&amp;$B$80,'1. Output sheet'!$O$2:$O$5000,"&lt;"&amp;$C$80)+SUMIFS('1. Output sheet'!$F$2:$F$5000,'1. Output sheet'!$D$2:$D$5000,$B128,'1. Output sheet'!$C$2:$C$5000,D$27,'1. Output sheet'!$AC$2:$AC$5000,$B$23,'1. Output sheet'!$O$2:$O$5000,"&gt;="&amp;$B$80,'1. Output sheet'!$O$2:$O$5000,"&lt;"&amp;$C$80)</f>
        <v>0</v>
      </c>
      <c r="E128" s="45">
        <f>SUMIFS('1. Output sheet'!$F$2:$F$5000,'1. Output sheet'!$D$2:$D$5000,$B128,'1. Output sheet'!$C$2:$C$5000,E$27,'1. Output sheet'!$AC$2:$AC$5000,$B$22,'1. Output sheet'!$O$2:$O$5000,"&gt;="&amp;$B$80,'1. Output sheet'!$O$2:$O$5000,"&lt;"&amp;$C$80)+SUMIFS('1. Output sheet'!$F$2:$F$5000,'1. Output sheet'!$D$2:$D$5000,$B128,'1. Output sheet'!$C$2:$C$5000,E$27,'1. Output sheet'!$AC$2:$AC$5000,$B$23,'1. Output sheet'!$O$2:$O$5000,"&gt;="&amp;$B$80,'1. Output sheet'!$O$2:$O$5000,"&lt;"&amp;$C$80)</f>
        <v>9506.1200000000026</v>
      </c>
      <c r="F128" s="45">
        <f>SUMIFS('1. Output sheet'!$F$2:$F$5000,'1. Output sheet'!$D$2:$D$5000,$B128,'1. Output sheet'!$C$2:$C$5000,F$27,'1. Output sheet'!$AC$2:$AC$5000,$B$22,'1. Output sheet'!$O$2:$O$5000,"&gt;="&amp;$B$80,'1. Output sheet'!$O$2:$O$5000,"&lt;"&amp;$C$80)+SUMIFS('1. Output sheet'!$F$2:$F$5000,'1. Output sheet'!$D$2:$D$5000,$B128,'1. Output sheet'!$C$2:$C$5000,F$27,'1. Output sheet'!$AC$2:$AC$5000,$B$23,'1. Output sheet'!$O$2:$O$5000,"&gt;="&amp;$B$80,'1. Output sheet'!$O$2:$O$5000,"&lt;"&amp;$C$80)</f>
        <v>8235</v>
      </c>
      <c r="G128" s="45">
        <f>SUMIFS('1. Output sheet'!$F$2:$F$5000,'1. Output sheet'!$D$2:$D$5000,$B128,'1. Output sheet'!$C$2:$C$5000,G$27,'1. Output sheet'!$AC$2:$AC$5000,$B$22,'1. Output sheet'!$O$2:$O$5000,"&gt;="&amp;$B$80,'1. Output sheet'!$O$2:$O$5000,"&lt;"&amp;$C$80)+SUMIFS('1. Output sheet'!$F$2:$F$5000,'1. Output sheet'!$D$2:$D$5000,$B128,'1. Output sheet'!$C$2:$C$5000,G$27,'1. Output sheet'!$AC$2:$AC$5000,$B$23,'1. Output sheet'!$O$2:$O$5000,"&gt;="&amp;$B$80,'1. Output sheet'!$O$2:$O$5000,"&lt;"&amp;$C$80)</f>
        <v>-1005.25</v>
      </c>
      <c r="H128" s="45">
        <f>SUMIFS('1. Output sheet'!$F$2:$F$5000,'1. Output sheet'!$D$2:$D$5000,$B128,'1. Output sheet'!$C$2:$C$5000,H$27,'1. Output sheet'!$AC$2:$AC$5000,$B$22,'1. Output sheet'!$O$2:$O$5000,"&gt;="&amp;$B$80,'1. Output sheet'!$O$2:$O$5000,"&lt;"&amp;$C$80)+SUMIFS('1. Output sheet'!$F$2:$F$5000,'1. Output sheet'!$D$2:$D$5000,$B128,'1. Output sheet'!$C$2:$C$5000,H$27,'1. Output sheet'!$AC$2:$AC$5000,$B$23,'1. Output sheet'!$O$2:$O$5000,"&gt;="&amp;$B$80,'1. Output sheet'!$O$2:$O$5000,"&lt;"&amp;$C$80)</f>
        <v>0</v>
      </c>
      <c r="I128" s="45">
        <f>SUMIFS('1. Output sheet'!$F$2:$F$5000,'1. Output sheet'!$D$2:$D$5000,$B128,'1. Output sheet'!$C$2:$C$5000,I$27,'1. Output sheet'!$AC$2:$AC$5000,$B$22,'1. Output sheet'!$O$2:$O$5000,"&gt;="&amp;$B$80,'1. Output sheet'!$O$2:$O$5000,"&lt;"&amp;$C$80)+SUMIFS('1. Output sheet'!$F$2:$F$5000,'1. Output sheet'!$D$2:$D$5000,$B128,'1. Output sheet'!$C$2:$C$5000,I$27,'1. Output sheet'!$AC$2:$AC$5000,$B$23,'1. Output sheet'!$O$2:$O$5000,"&gt;="&amp;$B$80,'1. Output sheet'!$O$2:$O$5000,"&lt;"&amp;$C$80)</f>
        <v>5524</v>
      </c>
      <c r="J128" s="45">
        <f>SUMIFS('1. Output sheet'!$F$2:$F$5000,'1. Output sheet'!$D$2:$D$5000,$B128,'1. Output sheet'!$C$2:$C$5000,J$27,'1. Output sheet'!$AC$2:$AC$5000,$B$22,'1. Output sheet'!$O$2:$O$5000,"&gt;="&amp;$B$80,'1. Output sheet'!$O$2:$O$5000,"&lt;"&amp;$C$80)+SUMIFS('1. Output sheet'!$F$2:$F$5000,'1. Output sheet'!$D$2:$D$5000,$B128,'1. Output sheet'!$C$2:$C$5000,J$27,'1. Output sheet'!$AC$2:$AC$5000,$B$23,'1. Output sheet'!$O$2:$O$5000,"&gt;="&amp;$B$80,'1. Output sheet'!$O$2:$O$5000,"&lt;"&amp;$C$80)</f>
        <v>24062.73</v>
      </c>
      <c r="K128" s="45">
        <f>SUMIFS('1. Output sheet'!$F$2:$F$5000,'1. Output sheet'!$D$2:$D$5000,$B128,'1. Output sheet'!$C$2:$C$5000,K$27,'1. Output sheet'!$AC$2:$AC$5000,$B$22,'1. Output sheet'!$O$2:$O$5000,"&gt;="&amp;$B$80,'1. Output sheet'!$O$2:$O$5000,"&lt;"&amp;$C$80)+SUMIFS('1. Output sheet'!$F$2:$F$5000,'1. Output sheet'!$D$2:$D$5000,$B128,'1. Output sheet'!$C$2:$C$5000,K$27,'1. Output sheet'!$AC$2:$AC$5000,$B$23,'1. Output sheet'!$O$2:$O$5000,"&gt;="&amp;$B$80,'1. Output sheet'!$O$2:$O$5000,"&lt;"&amp;$C$80)</f>
        <v>13293.689999999999</v>
      </c>
      <c r="L128" s="45">
        <f>SUMIFS('1. Output sheet'!$F$2:$F$5000,'1. Output sheet'!$D$2:$D$5000,$B128,'1. Output sheet'!$C$2:$C$5000,L$27,'1. Output sheet'!$AC$2:$AC$5000,$B$22,'1. Output sheet'!$O$2:$O$5000,"&gt;="&amp;$B$80,'1. Output sheet'!$O$2:$O$5000,"&lt;"&amp;$C$80)+SUMIFS('1. Output sheet'!$F$2:$F$5000,'1. Output sheet'!$D$2:$D$5000,$B128,'1. Output sheet'!$C$2:$C$5000,L$27,'1. Output sheet'!$AC$2:$AC$5000,$B$23,'1. Output sheet'!$O$2:$O$5000,"&gt;="&amp;$B$80,'1. Output sheet'!$O$2:$O$5000,"&lt;"&amp;$C$80)</f>
        <v>0</v>
      </c>
      <c r="M128" s="45">
        <f>SUMIFS('1. Output sheet'!$F$2:$F$5000,'1. Output sheet'!$D$2:$D$5000,$B128,'1. Output sheet'!$C$2:$C$5000,M$27,'1. Output sheet'!$AC$2:$AC$5000,$B$22,'1. Output sheet'!$O$2:$O$5000,"&gt;="&amp;$B$80,'1. Output sheet'!$O$2:$O$5000,"&lt;"&amp;$C$80)+SUMIFS('1. Output sheet'!$F$2:$F$5000,'1. Output sheet'!$D$2:$D$5000,$B128,'1. Output sheet'!$C$2:$C$5000,M$27,'1. Output sheet'!$AC$2:$AC$5000,$B$23,'1. Output sheet'!$O$2:$O$5000,"&gt;="&amp;$B$80,'1. Output sheet'!$O$2:$O$5000,"&lt;"&amp;$C$80)</f>
        <v>0</v>
      </c>
      <c r="N128" s="45">
        <f>SUMIFS('1. Output sheet'!$F$2:$F$5000,'1. Output sheet'!$D$2:$D$5000,$B128,'1. Output sheet'!$C$2:$C$5000,N$27,'1. Output sheet'!$AC$2:$AC$5000,$B$22,'1. Output sheet'!$O$2:$O$5000,"&gt;="&amp;$B$80,'1. Output sheet'!$O$2:$O$5000,"&lt;"&amp;$C$80)+SUMIFS('1. Output sheet'!$F$2:$F$5000,'1. Output sheet'!$D$2:$D$5000,$B128,'1. Output sheet'!$C$2:$C$5000,N$27,'1. Output sheet'!$AC$2:$AC$5000,$B$23,'1. Output sheet'!$O$2:$O$5000,"&gt;="&amp;$B$80,'1. Output sheet'!$O$2:$O$5000,"&lt;"&amp;$C$80)</f>
        <v>-436.69000000000011</v>
      </c>
      <c r="O128" s="45">
        <f>SUMIFS('1. Output sheet'!$F$2:$F$5000,'1. Output sheet'!$D$2:$D$5000,$B128,'1. Output sheet'!$C$2:$C$5000,O$27,'1. Output sheet'!$AC$2:$AC$5000,$B$22,'1. Output sheet'!$O$2:$O$5000,"&gt;="&amp;$B$80,'1. Output sheet'!$O$2:$O$5000,"&lt;"&amp;$C$80)+SUMIFS('1. Output sheet'!$F$2:$F$5000,'1. Output sheet'!$D$2:$D$5000,$B128,'1. Output sheet'!$C$2:$C$5000,O$27,'1. Output sheet'!$AC$2:$AC$5000,$B$23,'1. Output sheet'!$O$2:$O$5000,"&gt;="&amp;$B$80,'1. Output sheet'!$O$2:$O$5000,"&lt;"&amp;$C$80)</f>
        <v>0</v>
      </c>
      <c r="P128" s="14">
        <f t="shared" si="45"/>
        <v>59179.600000000006</v>
      </c>
      <c r="Q128" s="14">
        <f>SUMIFS('1. Output sheet'!$F$2:$F$5000,'1. Output sheet'!$D$2:$D$5000,$B128,'1. Output sheet'!$AC$2:$AC$5000,$B$22,'1. Output sheet'!$O$2:$O$5000,"&gt;="&amp;$B$80,'1. Output sheet'!$O$2:$O$5000,"&lt;"&amp;$C$80)+SUMIFS('1. Output sheet'!$F$2:$F$5000,'1. Output sheet'!$D$2:$D$5000,$B128,'1. Output sheet'!$AC$2:$AC$5000,$B$23,'1. Output sheet'!$O$2:$O$5000,"&gt;="&amp;$B$80,'1. Output sheet'!$O$2:$O$5000,"&lt;"&amp;$C$80)</f>
        <v>59179.600000000006</v>
      </c>
      <c r="R128" s="14"/>
      <c r="T128" s="21" t="s">
        <v>105</v>
      </c>
      <c r="U128" s="20"/>
      <c r="V128" s="45">
        <f t="shared" si="46"/>
        <v>0</v>
      </c>
      <c r="W128" s="45">
        <f t="shared" si="47"/>
        <v>1274.5692718179748</v>
      </c>
      <c r="X128" s="45">
        <f t="shared" si="48"/>
        <v>1104.1390129117895</v>
      </c>
      <c r="Y128" s="45">
        <f t="shared" si="49"/>
        <v>-134.78272528592305</v>
      </c>
      <c r="Z128" s="45">
        <f t="shared" si="50"/>
        <v>0</v>
      </c>
      <c r="AA128" s="45">
        <f t="shared" si="51"/>
        <v>740.65135486639042</v>
      </c>
      <c r="AB128" s="45">
        <f t="shared" si="52"/>
        <v>3226.3022404569401</v>
      </c>
      <c r="AC128" s="45">
        <f t="shared" si="53"/>
        <v>1782.402155987289</v>
      </c>
      <c r="AD128" s="45">
        <f t="shared" si="54"/>
        <v>0</v>
      </c>
      <c r="AE128" s="45">
        <f t="shared" si="55"/>
        <v>0</v>
      </c>
      <c r="AF128" s="45">
        <f t="shared" si="56"/>
        <v>-58.550876205033326</v>
      </c>
      <c r="AG128" s="45">
        <f t="shared" si="57"/>
        <v>0</v>
      </c>
      <c r="AH128" s="45">
        <f t="shared" si="58"/>
        <v>7934.7304345494276</v>
      </c>
      <c r="AI128" s="45">
        <f t="shared" si="59"/>
        <v>7934.7304345494276</v>
      </c>
      <c r="AJ128" s="14"/>
    </row>
    <row r="129" spans="1:36" ht="14.4" x14ac:dyDescent="0.3">
      <c r="A129" s="34"/>
      <c r="B129" s="21" t="s">
        <v>79</v>
      </c>
      <c r="C129" s="20"/>
      <c r="D129" s="45">
        <f>SUMIFS('1. Output sheet'!$F$2:$F$5000,'1. Output sheet'!$D$2:$D$5000,$B129,'1. Output sheet'!$C$2:$C$5000,D$27,'1. Output sheet'!$AC$2:$AC$5000,$B$22,'1. Output sheet'!$O$2:$O$5000,"&gt;="&amp;$B$80,'1. Output sheet'!$O$2:$O$5000,"&lt;"&amp;$C$80)+SUMIFS('1. Output sheet'!$F$2:$F$5000,'1. Output sheet'!$D$2:$D$5000,$B129,'1. Output sheet'!$C$2:$C$5000,D$27,'1. Output sheet'!$AC$2:$AC$5000,$B$23,'1. Output sheet'!$O$2:$O$5000,"&gt;="&amp;$B$80,'1. Output sheet'!$O$2:$O$5000,"&lt;"&amp;$C$80)</f>
        <v>0</v>
      </c>
      <c r="E129" s="45">
        <f>SUMIFS('1. Output sheet'!$F$2:$F$5000,'1. Output sheet'!$D$2:$D$5000,$B129,'1. Output sheet'!$C$2:$C$5000,E$27,'1. Output sheet'!$AC$2:$AC$5000,$B$22,'1. Output sheet'!$O$2:$O$5000,"&gt;="&amp;$B$80,'1. Output sheet'!$O$2:$O$5000,"&lt;"&amp;$C$80)+SUMIFS('1. Output sheet'!$F$2:$F$5000,'1. Output sheet'!$D$2:$D$5000,$B129,'1. Output sheet'!$C$2:$C$5000,E$27,'1. Output sheet'!$AC$2:$AC$5000,$B$23,'1. Output sheet'!$O$2:$O$5000,"&gt;="&amp;$B$80,'1. Output sheet'!$O$2:$O$5000,"&lt;"&amp;$C$80)</f>
        <v>0</v>
      </c>
      <c r="F129" s="45">
        <f>SUMIFS('1. Output sheet'!$F$2:$F$5000,'1. Output sheet'!$D$2:$D$5000,$B129,'1. Output sheet'!$C$2:$C$5000,F$27,'1. Output sheet'!$AC$2:$AC$5000,$B$22,'1. Output sheet'!$O$2:$O$5000,"&gt;="&amp;$B$80,'1. Output sheet'!$O$2:$O$5000,"&lt;"&amp;$C$80)+SUMIFS('1. Output sheet'!$F$2:$F$5000,'1. Output sheet'!$D$2:$D$5000,$B129,'1. Output sheet'!$C$2:$C$5000,F$27,'1. Output sheet'!$AC$2:$AC$5000,$B$23,'1. Output sheet'!$O$2:$O$5000,"&gt;="&amp;$B$80,'1. Output sheet'!$O$2:$O$5000,"&lt;"&amp;$C$80)</f>
        <v>0</v>
      </c>
      <c r="G129" s="45">
        <f>SUMIFS('1. Output sheet'!$F$2:$F$5000,'1. Output sheet'!$D$2:$D$5000,$B129,'1. Output sheet'!$C$2:$C$5000,G$27,'1. Output sheet'!$AC$2:$AC$5000,$B$22,'1. Output sheet'!$O$2:$O$5000,"&gt;="&amp;$B$80,'1. Output sheet'!$O$2:$O$5000,"&lt;"&amp;$C$80)+SUMIFS('1. Output sheet'!$F$2:$F$5000,'1. Output sheet'!$D$2:$D$5000,$B129,'1. Output sheet'!$C$2:$C$5000,G$27,'1. Output sheet'!$AC$2:$AC$5000,$B$23,'1. Output sheet'!$O$2:$O$5000,"&gt;="&amp;$B$80,'1. Output sheet'!$O$2:$O$5000,"&lt;"&amp;$C$80)</f>
        <v>2929</v>
      </c>
      <c r="H129" s="45">
        <f>SUMIFS('1. Output sheet'!$F$2:$F$5000,'1. Output sheet'!$D$2:$D$5000,$B129,'1. Output sheet'!$C$2:$C$5000,H$27,'1. Output sheet'!$AC$2:$AC$5000,$B$22,'1. Output sheet'!$O$2:$O$5000,"&gt;="&amp;$B$80,'1. Output sheet'!$O$2:$O$5000,"&lt;"&amp;$C$80)+SUMIFS('1. Output sheet'!$F$2:$F$5000,'1. Output sheet'!$D$2:$D$5000,$B129,'1. Output sheet'!$C$2:$C$5000,H$27,'1. Output sheet'!$AC$2:$AC$5000,$B$23,'1. Output sheet'!$O$2:$O$5000,"&gt;="&amp;$B$80,'1. Output sheet'!$O$2:$O$5000,"&lt;"&amp;$C$80)</f>
        <v>0</v>
      </c>
      <c r="I129" s="45">
        <f>SUMIFS('1. Output sheet'!$F$2:$F$5000,'1. Output sheet'!$D$2:$D$5000,$B129,'1. Output sheet'!$C$2:$C$5000,I$27,'1. Output sheet'!$AC$2:$AC$5000,$B$22,'1. Output sheet'!$O$2:$O$5000,"&gt;="&amp;$B$80,'1. Output sheet'!$O$2:$O$5000,"&lt;"&amp;$C$80)+SUMIFS('1. Output sheet'!$F$2:$F$5000,'1. Output sheet'!$D$2:$D$5000,$B129,'1. Output sheet'!$C$2:$C$5000,I$27,'1. Output sheet'!$AC$2:$AC$5000,$B$23,'1. Output sheet'!$O$2:$O$5000,"&gt;="&amp;$B$80,'1. Output sheet'!$O$2:$O$5000,"&lt;"&amp;$C$80)</f>
        <v>0</v>
      </c>
      <c r="J129" s="45">
        <f>SUMIFS('1. Output sheet'!$F$2:$F$5000,'1. Output sheet'!$D$2:$D$5000,$B129,'1. Output sheet'!$C$2:$C$5000,J$27,'1. Output sheet'!$AC$2:$AC$5000,$B$22,'1. Output sheet'!$O$2:$O$5000,"&gt;="&amp;$B$80,'1. Output sheet'!$O$2:$O$5000,"&lt;"&amp;$C$80)+SUMIFS('1. Output sheet'!$F$2:$F$5000,'1. Output sheet'!$D$2:$D$5000,$B129,'1. Output sheet'!$C$2:$C$5000,J$27,'1. Output sheet'!$AC$2:$AC$5000,$B$23,'1. Output sheet'!$O$2:$O$5000,"&gt;="&amp;$B$80,'1. Output sheet'!$O$2:$O$5000,"&lt;"&amp;$C$80)</f>
        <v>8640</v>
      </c>
      <c r="K129" s="45">
        <f>SUMIFS('1. Output sheet'!$F$2:$F$5000,'1. Output sheet'!$D$2:$D$5000,$B129,'1. Output sheet'!$C$2:$C$5000,K$27,'1. Output sheet'!$AC$2:$AC$5000,$B$22,'1. Output sheet'!$O$2:$O$5000,"&gt;="&amp;$B$80,'1. Output sheet'!$O$2:$O$5000,"&lt;"&amp;$C$80)+SUMIFS('1. Output sheet'!$F$2:$F$5000,'1. Output sheet'!$D$2:$D$5000,$B129,'1. Output sheet'!$C$2:$C$5000,K$27,'1. Output sheet'!$AC$2:$AC$5000,$B$23,'1. Output sheet'!$O$2:$O$5000,"&gt;="&amp;$B$80,'1. Output sheet'!$O$2:$O$5000,"&lt;"&amp;$C$80)</f>
        <v>0</v>
      </c>
      <c r="L129" s="45">
        <f>SUMIFS('1. Output sheet'!$F$2:$F$5000,'1. Output sheet'!$D$2:$D$5000,$B129,'1. Output sheet'!$C$2:$C$5000,L$27,'1. Output sheet'!$AC$2:$AC$5000,$B$22,'1. Output sheet'!$O$2:$O$5000,"&gt;="&amp;$B$80,'1. Output sheet'!$O$2:$O$5000,"&lt;"&amp;$C$80)+SUMIFS('1. Output sheet'!$F$2:$F$5000,'1. Output sheet'!$D$2:$D$5000,$B129,'1. Output sheet'!$C$2:$C$5000,L$27,'1. Output sheet'!$AC$2:$AC$5000,$B$23,'1. Output sheet'!$O$2:$O$5000,"&gt;="&amp;$B$80,'1. Output sheet'!$O$2:$O$5000,"&lt;"&amp;$C$80)</f>
        <v>912.25</v>
      </c>
      <c r="M129" s="45">
        <f>SUMIFS('1. Output sheet'!$F$2:$F$5000,'1. Output sheet'!$D$2:$D$5000,$B129,'1. Output sheet'!$C$2:$C$5000,M$27,'1. Output sheet'!$AC$2:$AC$5000,$B$22,'1. Output sheet'!$O$2:$O$5000,"&gt;="&amp;$B$80,'1. Output sheet'!$O$2:$O$5000,"&lt;"&amp;$C$80)+SUMIFS('1. Output sheet'!$F$2:$F$5000,'1. Output sheet'!$D$2:$D$5000,$B129,'1. Output sheet'!$C$2:$C$5000,M$27,'1. Output sheet'!$AC$2:$AC$5000,$B$23,'1. Output sheet'!$O$2:$O$5000,"&gt;="&amp;$B$80,'1. Output sheet'!$O$2:$O$5000,"&lt;"&amp;$C$80)</f>
        <v>0</v>
      </c>
      <c r="N129" s="45">
        <f>SUMIFS('1. Output sheet'!$F$2:$F$5000,'1. Output sheet'!$D$2:$D$5000,$B129,'1. Output sheet'!$C$2:$C$5000,N$27,'1. Output sheet'!$AC$2:$AC$5000,$B$22,'1. Output sheet'!$O$2:$O$5000,"&gt;="&amp;$B$80,'1. Output sheet'!$O$2:$O$5000,"&lt;"&amp;$C$80)+SUMIFS('1. Output sheet'!$F$2:$F$5000,'1. Output sheet'!$D$2:$D$5000,$B129,'1. Output sheet'!$C$2:$C$5000,N$27,'1. Output sheet'!$AC$2:$AC$5000,$B$23,'1. Output sheet'!$O$2:$O$5000,"&gt;="&amp;$B$80,'1. Output sheet'!$O$2:$O$5000,"&lt;"&amp;$C$80)</f>
        <v>0</v>
      </c>
      <c r="O129" s="45">
        <f>SUMIFS('1. Output sheet'!$F$2:$F$5000,'1. Output sheet'!$D$2:$D$5000,$B129,'1. Output sheet'!$C$2:$C$5000,O$27,'1. Output sheet'!$AC$2:$AC$5000,$B$22,'1. Output sheet'!$O$2:$O$5000,"&gt;="&amp;$B$80,'1. Output sheet'!$O$2:$O$5000,"&lt;"&amp;$C$80)+SUMIFS('1. Output sheet'!$F$2:$F$5000,'1. Output sheet'!$D$2:$D$5000,$B129,'1. Output sheet'!$C$2:$C$5000,O$27,'1. Output sheet'!$AC$2:$AC$5000,$B$23,'1. Output sheet'!$O$2:$O$5000,"&gt;="&amp;$B$80,'1. Output sheet'!$O$2:$O$5000,"&lt;"&amp;$C$80)</f>
        <v>0</v>
      </c>
      <c r="P129" s="14">
        <f t="shared" si="45"/>
        <v>12481.25</v>
      </c>
      <c r="Q129" s="14">
        <f>SUMIFS('1. Output sheet'!$F$2:$F$5000,'1. Output sheet'!$D$2:$D$5000,$B129,'1. Output sheet'!$AC$2:$AC$5000,$B$22,'1. Output sheet'!$O$2:$O$5000,"&gt;="&amp;$B$80,'1. Output sheet'!$O$2:$O$5000,"&lt;"&amp;$C$80)+SUMIFS('1. Output sheet'!$F$2:$F$5000,'1. Output sheet'!$D$2:$D$5000,$B129,'1. Output sheet'!$AC$2:$AC$5000,$B$23,'1. Output sheet'!$O$2:$O$5000,"&gt;="&amp;$B$80,'1. Output sheet'!$O$2:$O$5000,"&lt;"&amp;$C$80)</f>
        <v>12481.25</v>
      </c>
      <c r="R129" s="14"/>
      <c r="T129" s="21" t="s">
        <v>79</v>
      </c>
      <c r="U129" s="20"/>
      <c r="V129" s="45">
        <f t="shared" si="46"/>
        <v>0</v>
      </c>
      <c r="W129" s="45">
        <f t="shared" si="47"/>
        <v>0</v>
      </c>
      <c r="X129" s="45">
        <f t="shared" si="48"/>
        <v>0</v>
      </c>
      <c r="Y129" s="45">
        <f t="shared" si="49"/>
        <v>392.71683895793944</v>
      </c>
      <c r="Z129" s="45">
        <f t="shared" si="50"/>
        <v>0</v>
      </c>
      <c r="AA129" s="45">
        <f t="shared" si="51"/>
        <v>0</v>
      </c>
      <c r="AB129" s="45">
        <f t="shared" si="52"/>
        <v>1158.4409315795824</v>
      </c>
      <c r="AC129" s="45">
        <f t="shared" si="53"/>
        <v>0</v>
      </c>
      <c r="AD129" s="45">
        <f t="shared" si="54"/>
        <v>122.31339581405949</v>
      </c>
      <c r="AE129" s="45">
        <f t="shared" si="55"/>
        <v>0</v>
      </c>
      <c r="AF129" s="45">
        <f t="shared" si="56"/>
        <v>0</v>
      </c>
      <c r="AG129" s="45">
        <f t="shared" si="57"/>
        <v>0</v>
      </c>
      <c r="AH129" s="45">
        <f t="shared" si="58"/>
        <v>1673.4711663515811</v>
      </c>
      <c r="AI129" s="45">
        <f t="shared" si="59"/>
        <v>1673.4711663515811</v>
      </c>
      <c r="AJ129" s="14"/>
    </row>
    <row r="130" spans="1:36" ht="14.4" x14ac:dyDescent="0.3">
      <c r="A130" s="34"/>
      <c r="B130" s="21" t="s">
        <v>49</v>
      </c>
      <c r="C130" s="20"/>
      <c r="D130" s="45">
        <f>SUMIFS('1. Output sheet'!$F$2:$F$5000,'1. Output sheet'!$D$2:$D$5000,$B130,'1. Output sheet'!$C$2:$C$5000,D$27,'1. Output sheet'!$AC$2:$AC$5000,$B$22,'1. Output sheet'!$O$2:$O$5000,"&gt;="&amp;$B$80,'1. Output sheet'!$O$2:$O$5000,"&lt;"&amp;$C$80)+SUMIFS('1. Output sheet'!$F$2:$F$5000,'1. Output sheet'!$D$2:$D$5000,$B130,'1. Output sheet'!$C$2:$C$5000,D$27,'1. Output sheet'!$AC$2:$AC$5000,$B$23,'1. Output sheet'!$O$2:$O$5000,"&gt;="&amp;$B$80,'1. Output sheet'!$O$2:$O$5000,"&lt;"&amp;$C$80)</f>
        <v>979</v>
      </c>
      <c r="E130" s="45">
        <f>SUMIFS('1. Output sheet'!$F$2:$F$5000,'1. Output sheet'!$D$2:$D$5000,$B130,'1. Output sheet'!$C$2:$C$5000,E$27,'1. Output sheet'!$AC$2:$AC$5000,$B$22,'1. Output sheet'!$O$2:$O$5000,"&gt;="&amp;$B$80,'1. Output sheet'!$O$2:$O$5000,"&lt;"&amp;$C$80)+SUMIFS('1. Output sheet'!$F$2:$F$5000,'1. Output sheet'!$D$2:$D$5000,$B130,'1. Output sheet'!$C$2:$C$5000,E$27,'1. Output sheet'!$AC$2:$AC$5000,$B$23,'1. Output sheet'!$O$2:$O$5000,"&gt;="&amp;$B$80,'1. Output sheet'!$O$2:$O$5000,"&lt;"&amp;$C$80)</f>
        <v>0</v>
      </c>
      <c r="F130" s="45">
        <f>SUMIFS('1. Output sheet'!$F$2:$F$5000,'1. Output sheet'!$D$2:$D$5000,$B130,'1. Output sheet'!$C$2:$C$5000,F$27,'1. Output sheet'!$AC$2:$AC$5000,$B$22,'1. Output sheet'!$O$2:$O$5000,"&gt;="&amp;$B$80,'1. Output sheet'!$O$2:$O$5000,"&lt;"&amp;$C$80)+SUMIFS('1. Output sheet'!$F$2:$F$5000,'1. Output sheet'!$D$2:$D$5000,$B130,'1. Output sheet'!$C$2:$C$5000,F$27,'1. Output sheet'!$AC$2:$AC$5000,$B$23,'1. Output sheet'!$O$2:$O$5000,"&gt;="&amp;$B$80,'1. Output sheet'!$O$2:$O$5000,"&lt;"&amp;$C$80)</f>
        <v>0</v>
      </c>
      <c r="G130" s="45">
        <f>SUMIFS('1. Output sheet'!$F$2:$F$5000,'1. Output sheet'!$D$2:$D$5000,$B130,'1. Output sheet'!$C$2:$C$5000,G$27,'1. Output sheet'!$AC$2:$AC$5000,$B$22,'1. Output sheet'!$O$2:$O$5000,"&gt;="&amp;$B$80,'1. Output sheet'!$O$2:$O$5000,"&lt;"&amp;$C$80)+SUMIFS('1. Output sheet'!$F$2:$F$5000,'1. Output sheet'!$D$2:$D$5000,$B130,'1. Output sheet'!$C$2:$C$5000,G$27,'1. Output sheet'!$AC$2:$AC$5000,$B$23,'1. Output sheet'!$O$2:$O$5000,"&gt;="&amp;$B$80,'1. Output sheet'!$O$2:$O$5000,"&lt;"&amp;$C$80)</f>
        <v>0</v>
      </c>
      <c r="H130" s="45">
        <f>SUMIFS('1. Output sheet'!$F$2:$F$5000,'1. Output sheet'!$D$2:$D$5000,$B130,'1. Output sheet'!$C$2:$C$5000,H$27,'1. Output sheet'!$AC$2:$AC$5000,$B$22,'1. Output sheet'!$O$2:$O$5000,"&gt;="&amp;$B$80,'1. Output sheet'!$O$2:$O$5000,"&lt;"&amp;$C$80)+SUMIFS('1. Output sheet'!$F$2:$F$5000,'1. Output sheet'!$D$2:$D$5000,$B130,'1. Output sheet'!$C$2:$C$5000,H$27,'1. Output sheet'!$AC$2:$AC$5000,$B$23,'1. Output sheet'!$O$2:$O$5000,"&gt;="&amp;$B$80,'1. Output sheet'!$O$2:$O$5000,"&lt;"&amp;$C$80)</f>
        <v>0</v>
      </c>
      <c r="I130" s="45">
        <f>SUMIFS('1. Output sheet'!$F$2:$F$5000,'1. Output sheet'!$D$2:$D$5000,$B130,'1. Output sheet'!$C$2:$C$5000,I$27,'1. Output sheet'!$AC$2:$AC$5000,$B$22,'1. Output sheet'!$O$2:$O$5000,"&gt;="&amp;$B$80,'1. Output sheet'!$O$2:$O$5000,"&lt;"&amp;$C$80)+SUMIFS('1. Output sheet'!$F$2:$F$5000,'1. Output sheet'!$D$2:$D$5000,$B130,'1. Output sheet'!$C$2:$C$5000,I$27,'1. Output sheet'!$AC$2:$AC$5000,$B$23,'1. Output sheet'!$O$2:$O$5000,"&gt;="&amp;$B$80,'1. Output sheet'!$O$2:$O$5000,"&lt;"&amp;$C$80)</f>
        <v>0</v>
      </c>
      <c r="J130" s="45">
        <f>SUMIFS('1. Output sheet'!$F$2:$F$5000,'1. Output sheet'!$D$2:$D$5000,$B130,'1. Output sheet'!$C$2:$C$5000,J$27,'1. Output sheet'!$AC$2:$AC$5000,$B$22,'1. Output sheet'!$O$2:$O$5000,"&gt;="&amp;$B$80,'1. Output sheet'!$O$2:$O$5000,"&lt;"&amp;$C$80)+SUMIFS('1. Output sheet'!$F$2:$F$5000,'1. Output sheet'!$D$2:$D$5000,$B130,'1. Output sheet'!$C$2:$C$5000,J$27,'1. Output sheet'!$AC$2:$AC$5000,$B$23,'1. Output sheet'!$O$2:$O$5000,"&gt;="&amp;$B$80,'1. Output sheet'!$O$2:$O$5000,"&lt;"&amp;$C$80)</f>
        <v>0</v>
      </c>
      <c r="K130" s="45">
        <f>SUMIFS('1. Output sheet'!$F$2:$F$5000,'1. Output sheet'!$D$2:$D$5000,$B130,'1. Output sheet'!$C$2:$C$5000,K$27,'1. Output sheet'!$AC$2:$AC$5000,$B$22,'1. Output sheet'!$O$2:$O$5000,"&gt;="&amp;$B$80,'1. Output sheet'!$O$2:$O$5000,"&lt;"&amp;$C$80)+SUMIFS('1. Output sheet'!$F$2:$F$5000,'1. Output sheet'!$D$2:$D$5000,$B130,'1. Output sheet'!$C$2:$C$5000,K$27,'1. Output sheet'!$AC$2:$AC$5000,$B$23,'1. Output sheet'!$O$2:$O$5000,"&gt;="&amp;$B$80,'1. Output sheet'!$O$2:$O$5000,"&lt;"&amp;$C$80)</f>
        <v>0</v>
      </c>
      <c r="L130" s="45">
        <f>SUMIFS('1. Output sheet'!$F$2:$F$5000,'1. Output sheet'!$D$2:$D$5000,$B130,'1. Output sheet'!$C$2:$C$5000,L$27,'1. Output sheet'!$AC$2:$AC$5000,$B$22,'1. Output sheet'!$O$2:$O$5000,"&gt;="&amp;$B$80,'1. Output sheet'!$O$2:$O$5000,"&lt;"&amp;$C$80)+SUMIFS('1. Output sheet'!$F$2:$F$5000,'1. Output sheet'!$D$2:$D$5000,$B130,'1. Output sheet'!$C$2:$C$5000,L$27,'1. Output sheet'!$AC$2:$AC$5000,$B$23,'1. Output sheet'!$O$2:$O$5000,"&gt;="&amp;$B$80,'1. Output sheet'!$O$2:$O$5000,"&lt;"&amp;$C$80)</f>
        <v>0</v>
      </c>
      <c r="M130" s="45">
        <f>SUMIFS('1. Output sheet'!$F$2:$F$5000,'1. Output sheet'!$D$2:$D$5000,$B130,'1. Output sheet'!$C$2:$C$5000,M$27,'1. Output sheet'!$AC$2:$AC$5000,$B$22,'1. Output sheet'!$O$2:$O$5000,"&gt;="&amp;$B$80,'1. Output sheet'!$O$2:$O$5000,"&lt;"&amp;$C$80)+SUMIFS('1. Output sheet'!$F$2:$F$5000,'1. Output sheet'!$D$2:$D$5000,$B130,'1. Output sheet'!$C$2:$C$5000,M$27,'1. Output sheet'!$AC$2:$AC$5000,$B$23,'1. Output sheet'!$O$2:$O$5000,"&gt;="&amp;$B$80,'1. Output sheet'!$O$2:$O$5000,"&lt;"&amp;$C$80)</f>
        <v>0</v>
      </c>
      <c r="N130" s="45">
        <f>SUMIFS('1. Output sheet'!$F$2:$F$5000,'1. Output sheet'!$D$2:$D$5000,$B130,'1. Output sheet'!$C$2:$C$5000,N$27,'1. Output sheet'!$AC$2:$AC$5000,$B$22,'1. Output sheet'!$O$2:$O$5000,"&gt;="&amp;$B$80,'1. Output sheet'!$O$2:$O$5000,"&lt;"&amp;$C$80)+SUMIFS('1. Output sheet'!$F$2:$F$5000,'1. Output sheet'!$D$2:$D$5000,$B130,'1. Output sheet'!$C$2:$C$5000,N$27,'1. Output sheet'!$AC$2:$AC$5000,$B$23,'1. Output sheet'!$O$2:$O$5000,"&gt;="&amp;$B$80,'1. Output sheet'!$O$2:$O$5000,"&lt;"&amp;$C$80)</f>
        <v>0</v>
      </c>
      <c r="O130" s="45">
        <f>SUMIFS('1. Output sheet'!$F$2:$F$5000,'1. Output sheet'!$D$2:$D$5000,$B130,'1. Output sheet'!$C$2:$C$5000,O$27,'1. Output sheet'!$AC$2:$AC$5000,$B$22,'1. Output sheet'!$O$2:$O$5000,"&gt;="&amp;$B$80,'1. Output sheet'!$O$2:$O$5000,"&lt;"&amp;$C$80)+SUMIFS('1. Output sheet'!$F$2:$F$5000,'1. Output sheet'!$D$2:$D$5000,$B130,'1. Output sheet'!$C$2:$C$5000,O$27,'1. Output sheet'!$AC$2:$AC$5000,$B$23,'1. Output sheet'!$O$2:$O$5000,"&gt;="&amp;$B$80,'1. Output sheet'!$O$2:$O$5000,"&lt;"&amp;$C$80)</f>
        <v>0</v>
      </c>
      <c r="P130" s="14">
        <f t="shared" si="45"/>
        <v>979</v>
      </c>
      <c r="Q130" s="14">
        <f>SUMIFS('1. Output sheet'!$F$2:$F$5000,'1. Output sheet'!$D$2:$D$5000,$B130,'1. Output sheet'!$AC$2:$AC$5000,$B$22,'1. Output sheet'!$O$2:$O$5000,"&gt;="&amp;$B$80,'1. Output sheet'!$O$2:$O$5000,"&lt;"&amp;$C$80)+SUMIFS('1. Output sheet'!$F$2:$F$5000,'1. Output sheet'!$D$2:$D$5000,$B130,'1. Output sheet'!$AC$2:$AC$5000,$B$23,'1. Output sheet'!$O$2:$O$5000,"&gt;="&amp;$B$80,'1. Output sheet'!$O$2:$O$5000,"&lt;"&amp;$C$80)</f>
        <v>979</v>
      </c>
      <c r="R130" s="14"/>
      <c r="T130" s="21" t="s">
        <v>49</v>
      </c>
      <c r="U130" s="20"/>
      <c r="V130" s="45">
        <f t="shared" si="46"/>
        <v>131.26315648338093</v>
      </c>
      <c r="W130" s="45">
        <f t="shared" si="47"/>
        <v>0</v>
      </c>
      <c r="X130" s="45">
        <f t="shared" si="48"/>
        <v>0</v>
      </c>
      <c r="Y130" s="45">
        <f t="shared" si="49"/>
        <v>0</v>
      </c>
      <c r="Z130" s="45">
        <f t="shared" si="50"/>
        <v>0</v>
      </c>
      <c r="AA130" s="45">
        <f t="shared" si="51"/>
        <v>0</v>
      </c>
      <c r="AB130" s="45">
        <f t="shared" si="52"/>
        <v>0</v>
      </c>
      <c r="AC130" s="45">
        <f t="shared" si="53"/>
        <v>0</v>
      </c>
      <c r="AD130" s="45">
        <f t="shared" si="54"/>
        <v>0</v>
      </c>
      <c r="AE130" s="45">
        <f t="shared" si="55"/>
        <v>0</v>
      </c>
      <c r="AF130" s="45">
        <f t="shared" si="56"/>
        <v>0</v>
      </c>
      <c r="AG130" s="45">
        <f t="shared" si="57"/>
        <v>0</v>
      </c>
      <c r="AH130" s="45">
        <f t="shared" si="58"/>
        <v>131.26315648338093</v>
      </c>
      <c r="AI130" s="45">
        <f t="shared" si="59"/>
        <v>131.26315648338093</v>
      </c>
      <c r="AJ130" s="14"/>
    </row>
    <row r="131" spans="1:36" ht="14.4" x14ac:dyDescent="0.3">
      <c r="A131" s="34"/>
      <c r="B131" s="21" t="s">
        <v>638</v>
      </c>
      <c r="C131" s="20"/>
      <c r="D131" s="45">
        <f>SUMIFS('1. Output sheet'!$F$2:$F$5000,'1. Output sheet'!$D$2:$D$5000,$B131,'1. Output sheet'!$C$2:$C$5000,D$27,'1. Output sheet'!$AC$2:$AC$5000,$B$22,'1. Output sheet'!$O$2:$O$5000,"&gt;="&amp;$B$80,'1. Output sheet'!$O$2:$O$5000,"&lt;"&amp;$C$80)+SUMIFS('1. Output sheet'!$F$2:$F$5000,'1. Output sheet'!$D$2:$D$5000,$B131,'1. Output sheet'!$C$2:$C$5000,D$27,'1. Output sheet'!$AC$2:$AC$5000,$B$23,'1. Output sheet'!$O$2:$O$5000,"&gt;="&amp;$B$80,'1. Output sheet'!$O$2:$O$5000,"&lt;"&amp;$C$80)</f>
        <v>0</v>
      </c>
      <c r="E131" s="45">
        <f>SUMIFS('1. Output sheet'!$F$2:$F$5000,'1. Output sheet'!$D$2:$D$5000,$B131,'1. Output sheet'!$C$2:$C$5000,E$27,'1. Output sheet'!$AC$2:$AC$5000,$B$22,'1. Output sheet'!$O$2:$O$5000,"&gt;="&amp;$B$80,'1. Output sheet'!$O$2:$O$5000,"&lt;"&amp;$C$80)+SUMIFS('1. Output sheet'!$F$2:$F$5000,'1. Output sheet'!$D$2:$D$5000,$B131,'1. Output sheet'!$C$2:$C$5000,E$27,'1. Output sheet'!$AC$2:$AC$5000,$B$23,'1. Output sheet'!$O$2:$O$5000,"&gt;="&amp;$B$80,'1. Output sheet'!$O$2:$O$5000,"&lt;"&amp;$C$80)</f>
        <v>0</v>
      </c>
      <c r="F131" s="45">
        <f>SUMIFS('1. Output sheet'!$F$2:$F$5000,'1. Output sheet'!$D$2:$D$5000,$B131,'1. Output sheet'!$C$2:$C$5000,F$27,'1. Output sheet'!$AC$2:$AC$5000,$B$22,'1. Output sheet'!$O$2:$O$5000,"&gt;="&amp;$B$80,'1. Output sheet'!$O$2:$O$5000,"&lt;"&amp;$C$80)+SUMIFS('1. Output sheet'!$F$2:$F$5000,'1. Output sheet'!$D$2:$D$5000,$B131,'1. Output sheet'!$C$2:$C$5000,F$27,'1. Output sheet'!$AC$2:$AC$5000,$B$23,'1. Output sheet'!$O$2:$O$5000,"&gt;="&amp;$B$80,'1. Output sheet'!$O$2:$O$5000,"&lt;"&amp;$C$80)</f>
        <v>0</v>
      </c>
      <c r="G131" s="45">
        <f>SUMIFS('1. Output sheet'!$F$2:$F$5000,'1. Output sheet'!$D$2:$D$5000,$B131,'1. Output sheet'!$C$2:$C$5000,G$27,'1. Output sheet'!$AC$2:$AC$5000,$B$22,'1. Output sheet'!$O$2:$O$5000,"&gt;="&amp;$B$80,'1. Output sheet'!$O$2:$O$5000,"&lt;"&amp;$C$80)+SUMIFS('1. Output sheet'!$F$2:$F$5000,'1. Output sheet'!$D$2:$D$5000,$B131,'1. Output sheet'!$C$2:$C$5000,G$27,'1. Output sheet'!$AC$2:$AC$5000,$B$23,'1. Output sheet'!$O$2:$O$5000,"&gt;="&amp;$B$80,'1. Output sheet'!$O$2:$O$5000,"&lt;"&amp;$C$80)</f>
        <v>0</v>
      </c>
      <c r="H131" s="45">
        <f>SUMIFS('1. Output sheet'!$F$2:$F$5000,'1. Output sheet'!$D$2:$D$5000,$B131,'1. Output sheet'!$C$2:$C$5000,H$27,'1. Output sheet'!$AC$2:$AC$5000,$B$22,'1. Output sheet'!$O$2:$O$5000,"&gt;="&amp;$B$80,'1. Output sheet'!$O$2:$O$5000,"&lt;"&amp;$C$80)+SUMIFS('1. Output sheet'!$F$2:$F$5000,'1. Output sheet'!$D$2:$D$5000,$B131,'1. Output sheet'!$C$2:$C$5000,H$27,'1. Output sheet'!$AC$2:$AC$5000,$B$23,'1. Output sheet'!$O$2:$O$5000,"&gt;="&amp;$B$80,'1. Output sheet'!$O$2:$O$5000,"&lt;"&amp;$C$80)</f>
        <v>0</v>
      </c>
      <c r="I131" s="45">
        <f>SUMIFS('1. Output sheet'!$F$2:$F$5000,'1. Output sheet'!$D$2:$D$5000,$B131,'1. Output sheet'!$C$2:$C$5000,I$27,'1. Output sheet'!$AC$2:$AC$5000,$B$22,'1. Output sheet'!$O$2:$O$5000,"&gt;="&amp;$B$80,'1. Output sheet'!$O$2:$O$5000,"&lt;"&amp;$C$80)+SUMIFS('1. Output sheet'!$F$2:$F$5000,'1. Output sheet'!$D$2:$D$5000,$B131,'1. Output sheet'!$C$2:$C$5000,I$27,'1. Output sheet'!$AC$2:$AC$5000,$B$23,'1. Output sheet'!$O$2:$O$5000,"&gt;="&amp;$B$80,'1. Output sheet'!$O$2:$O$5000,"&lt;"&amp;$C$80)</f>
        <v>0</v>
      </c>
      <c r="J131" s="45">
        <f>SUMIFS('1. Output sheet'!$F$2:$F$5000,'1. Output sheet'!$D$2:$D$5000,$B131,'1. Output sheet'!$C$2:$C$5000,J$27,'1. Output sheet'!$AC$2:$AC$5000,$B$22,'1. Output sheet'!$O$2:$O$5000,"&gt;="&amp;$B$80,'1. Output sheet'!$O$2:$O$5000,"&lt;"&amp;$C$80)+SUMIFS('1. Output sheet'!$F$2:$F$5000,'1. Output sheet'!$D$2:$D$5000,$B131,'1. Output sheet'!$C$2:$C$5000,J$27,'1. Output sheet'!$AC$2:$AC$5000,$B$23,'1. Output sheet'!$O$2:$O$5000,"&gt;="&amp;$B$80,'1. Output sheet'!$O$2:$O$5000,"&lt;"&amp;$C$80)</f>
        <v>0</v>
      </c>
      <c r="K131" s="45">
        <f>SUMIFS('1. Output sheet'!$F$2:$F$5000,'1. Output sheet'!$D$2:$D$5000,$B131,'1. Output sheet'!$C$2:$C$5000,K$27,'1. Output sheet'!$AC$2:$AC$5000,$B$22,'1. Output sheet'!$O$2:$O$5000,"&gt;="&amp;$B$80,'1. Output sheet'!$O$2:$O$5000,"&lt;"&amp;$C$80)+SUMIFS('1. Output sheet'!$F$2:$F$5000,'1. Output sheet'!$D$2:$D$5000,$B131,'1. Output sheet'!$C$2:$C$5000,K$27,'1. Output sheet'!$AC$2:$AC$5000,$B$23,'1. Output sheet'!$O$2:$O$5000,"&gt;="&amp;$B$80,'1. Output sheet'!$O$2:$O$5000,"&lt;"&amp;$C$80)</f>
        <v>0</v>
      </c>
      <c r="L131" s="45">
        <f>SUMIFS('1. Output sheet'!$F$2:$F$5000,'1. Output sheet'!$D$2:$D$5000,$B131,'1. Output sheet'!$C$2:$C$5000,L$27,'1. Output sheet'!$AC$2:$AC$5000,$B$22,'1. Output sheet'!$O$2:$O$5000,"&gt;="&amp;$B$80,'1. Output sheet'!$O$2:$O$5000,"&lt;"&amp;$C$80)+SUMIFS('1. Output sheet'!$F$2:$F$5000,'1. Output sheet'!$D$2:$D$5000,$B131,'1. Output sheet'!$C$2:$C$5000,L$27,'1. Output sheet'!$AC$2:$AC$5000,$B$23,'1. Output sheet'!$O$2:$O$5000,"&gt;="&amp;$B$80,'1. Output sheet'!$O$2:$O$5000,"&lt;"&amp;$C$80)</f>
        <v>0</v>
      </c>
      <c r="M131" s="45">
        <f>SUMIFS('1. Output sheet'!$F$2:$F$5000,'1. Output sheet'!$D$2:$D$5000,$B131,'1. Output sheet'!$C$2:$C$5000,M$27,'1. Output sheet'!$AC$2:$AC$5000,$B$22,'1. Output sheet'!$O$2:$O$5000,"&gt;="&amp;$B$80,'1. Output sheet'!$O$2:$O$5000,"&lt;"&amp;$C$80)+SUMIFS('1. Output sheet'!$F$2:$F$5000,'1. Output sheet'!$D$2:$D$5000,$B131,'1. Output sheet'!$C$2:$C$5000,M$27,'1. Output sheet'!$AC$2:$AC$5000,$B$23,'1. Output sheet'!$O$2:$O$5000,"&gt;="&amp;$B$80,'1. Output sheet'!$O$2:$O$5000,"&lt;"&amp;$C$80)</f>
        <v>0</v>
      </c>
      <c r="N131" s="45">
        <f>SUMIFS('1. Output sheet'!$F$2:$F$5000,'1. Output sheet'!$D$2:$D$5000,$B131,'1. Output sheet'!$C$2:$C$5000,N$27,'1. Output sheet'!$AC$2:$AC$5000,$B$22,'1. Output sheet'!$O$2:$O$5000,"&gt;="&amp;$B$80,'1. Output sheet'!$O$2:$O$5000,"&lt;"&amp;$C$80)+SUMIFS('1. Output sheet'!$F$2:$F$5000,'1. Output sheet'!$D$2:$D$5000,$B131,'1. Output sheet'!$C$2:$C$5000,N$27,'1. Output sheet'!$AC$2:$AC$5000,$B$23,'1. Output sheet'!$O$2:$O$5000,"&gt;="&amp;$B$80,'1. Output sheet'!$O$2:$O$5000,"&lt;"&amp;$C$80)</f>
        <v>0</v>
      </c>
      <c r="O131" s="45">
        <f>SUMIFS('1. Output sheet'!$F$2:$F$5000,'1. Output sheet'!$D$2:$D$5000,$B131,'1. Output sheet'!$C$2:$C$5000,O$27,'1. Output sheet'!$AC$2:$AC$5000,$B$22,'1. Output sheet'!$O$2:$O$5000,"&gt;="&amp;$B$80,'1. Output sheet'!$O$2:$O$5000,"&lt;"&amp;$C$80)+SUMIFS('1. Output sheet'!$F$2:$F$5000,'1. Output sheet'!$D$2:$D$5000,$B131,'1. Output sheet'!$C$2:$C$5000,O$27,'1. Output sheet'!$AC$2:$AC$5000,$B$23,'1. Output sheet'!$O$2:$O$5000,"&gt;="&amp;$B$80,'1. Output sheet'!$O$2:$O$5000,"&lt;"&amp;$C$80)</f>
        <v>0</v>
      </c>
      <c r="P131" s="14">
        <f t="shared" si="45"/>
        <v>0</v>
      </c>
      <c r="Q131" s="14">
        <f>SUMIFS('1. Output sheet'!$F$2:$F$5000,'1. Output sheet'!$D$2:$D$5000,$B131,'1. Output sheet'!$AC$2:$AC$5000,$B$22,'1. Output sheet'!$O$2:$O$5000,"&gt;="&amp;$B$80,'1. Output sheet'!$O$2:$O$5000,"&lt;"&amp;$C$80)+SUMIFS('1. Output sheet'!$F$2:$F$5000,'1. Output sheet'!$D$2:$D$5000,$B131,'1. Output sheet'!$AC$2:$AC$5000,$B$23,'1. Output sheet'!$O$2:$O$5000,"&gt;="&amp;$B$80,'1. Output sheet'!$O$2:$O$5000,"&lt;"&amp;$C$80)</f>
        <v>0</v>
      </c>
      <c r="R131" s="14"/>
      <c r="T131" s="21" t="s">
        <v>638</v>
      </c>
      <c r="U131" s="20"/>
      <c r="V131" s="45">
        <f t="shared" si="46"/>
        <v>0</v>
      </c>
      <c r="W131" s="45">
        <f t="shared" si="47"/>
        <v>0</v>
      </c>
      <c r="X131" s="45">
        <f t="shared" si="48"/>
        <v>0</v>
      </c>
      <c r="Y131" s="45">
        <f t="shared" si="49"/>
        <v>0</v>
      </c>
      <c r="Z131" s="45">
        <f t="shared" si="50"/>
        <v>0</v>
      </c>
      <c r="AA131" s="45">
        <f t="shared" si="51"/>
        <v>0</v>
      </c>
      <c r="AB131" s="45">
        <f t="shared" si="52"/>
        <v>0</v>
      </c>
      <c r="AC131" s="45">
        <f t="shared" si="53"/>
        <v>0</v>
      </c>
      <c r="AD131" s="45">
        <f t="shared" si="54"/>
        <v>0</v>
      </c>
      <c r="AE131" s="45">
        <f t="shared" si="55"/>
        <v>0</v>
      </c>
      <c r="AF131" s="45">
        <f t="shared" si="56"/>
        <v>0</v>
      </c>
      <c r="AG131" s="45">
        <f t="shared" si="57"/>
        <v>0</v>
      </c>
      <c r="AH131" s="45">
        <f t="shared" si="58"/>
        <v>0</v>
      </c>
      <c r="AI131" s="45">
        <f t="shared" si="59"/>
        <v>0</v>
      </c>
      <c r="AJ131" s="14"/>
    </row>
    <row r="132" spans="1:36" ht="14.4" x14ac:dyDescent="0.3">
      <c r="A132" s="34"/>
      <c r="B132" s="21" t="s">
        <v>2484</v>
      </c>
      <c r="C132" s="20"/>
      <c r="D132" s="45">
        <f>SUMIFS('1. Output sheet'!$F$2:$F$5000,'1. Output sheet'!$D$2:$D$5000,$B132,'1. Output sheet'!$C$2:$C$5000,D$27,'1. Output sheet'!$AC$2:$AC$5000,$B$22,'1. Output sheet'!$O$2:$O$5000,"&gt;="&amp;$B$80,'1. Output sheet'!$O$2:$O$5000,"&lt;"&amp;$C$80)+SUMIFS('1. Output sheet'!$F$2:$F$5000,'1. Output sheet'!$D$2:$D$5000,$B132,'1. Output sheet'!$C$2:$C$5000,D$27,'1. Output sheet'!$AC$2:$AC$5000,$B$23,'1. Output sheet'!$O$2:$O$5000,"&gt;="&amp;$B$80,'1. Output sheet'!$O$2:$O$5000,"&lt;"&amp;$C$80)</f>
        <v>0</v>
      </c>
      <c r="E132" s="45">
        <f>SUMIFS('1. Output sheet'!$F$2:$F$5000,'1. Output sheet'!$D$2:$D$5000,$B132,'1. Output sheet'!$C$2:$C$5000,E$27,'1. Output sheet'!$AC$2:$AC$5000,$B$22,'1. Output sheet'!$O$2:$O$5000,"&gt;="&amp;$B$80,'1. Output sheet'!$O$2:$O$5000,"&lt;"&amp;$C$80)+SUMIFS('1. Output sheet'!$F$2:$F$5000,'1. Output sheet'!$D$2:$D$5000,$B132,'1. Output sheet'!$C$2:$C$5000,E$27,'1. Output sheet'!$AC$2:$AC$5000,$B$23,'1. Output sheet'!$O$2:$O$5000,"&gt;="&amp;$B$80,'1. Output sheet'!$O$2:$O$5000,"&lt;"&amp;$C$80)</f>
        <v>0</v>
      </c>
      <c r="F132" s="45">
        <f>SUMIFS('1. Output sheet'!$F$2:$F$5000,'1. Output sheet'!$D$2:$D$5000,$B132,'1. Output sheet'!$C$2:$C$5000,F$27,'1. Output sheet'!$AC$2:$AC$5000,$B$22,'1. Output sheet'!$O$2:$O$5000,"&gt;="&amp;$B$80,'1. Output sheet'!$O$2:$O$5000,"&lt;"&amp;$C$80)+SUMIFS('1. Output sheet'!$F$2:$F$5000,'1. Output sheet'!$D$2:$D$5000,$B132,'1. Output sheet'!$C$2:$C$5000,F$27,'1. Output sheet'!$AC$2:$AC$5000,$B$23,'1. Output sheet'!$O$2:$O$5000,"&gt;="&amp;$B$80,'1. Output sheet'!$O$2:$O$5000,"&lt;"&amp;$C$80)</f>
        <v>0</v>
      </c>
      <c r="G132" s="45">
        <f>SUMIFS('1. Output sheet'!$F$2:$F$5000,'1. Output sheet'!$D$2:$D$5000,$B132,'1. Output sheet'!$C$2:$C$5000,G$27,'1. Output sheet'!$AC$2:$AC$5000,$B$22,'1. Output sheet'!$O$2:$O$5000,"&gt;="&amp;$B$80,'1. Output sheet'!$O$2:$O$5000,"&lt;"&amp;$C$80)+SUMIFS('1. Output sheet'!$F$2:$F$5000,'1. Output sheet'!$D$2:$D$5000,$B132,'1. Output sheet'!$C$2:$C$5000,G$27,'1. Output sheet'!$AC$2:$AC$5000,$B$23,'1. Output sheet'!$O$2:$O$5000,"&gt;="&amp;$B$80,'1. Output sheet'!$O$2:$O$5000,"&lt;"&amp;$C$80)</f>
        <v>0</v>
      </c>
      <c r="H132" s="45">
        <f>SUMIFS('1. Output sheet'!$F$2:$F$5000,'1. Output sheet'!$D$2:$D$5000,$B132,'1. Output sheet'!$C$2:$C$5000,H$27,'1. Output sheet'!$AC$2:$AC$5000,$B$22,'1. Output sheet'!$O$2:$O$5000,"&gt;="&amp;$B$80,'1. Output sheet'!$O$2:$O$5000,"&lt;"&amp;$C$80)+SUMIFS('1. Output sheet'!$F$2:$F$5000,'1. Output sheet'!$D$2:$D$5000,$B132,'1. Output sheet'!$C$2:$C$5000,H$27,'1. Output sheet'!$AC$2:$AC$5000,$B$23,'1. Output sheet'!$O$2:$O$5000,"&gt;="&amp;$B$80,'1. Output sheet'!$O$2:$O$5000,"&lt;"&amp;$C$80)</f>
        <v>0</v>
      </c>
      <c r="I132" s="45">
        <f>SUMIFS('1. Output sheet'!$F$2:$F$5000,'1. Output sheet'!$D$2:$D$5000,$B132,'1. Output sheet'!$C$2:$C$5000,I$27,'1. Output sheet'!$AC$2:$AC$5000,$B$22,'1. Output sheet'!$O$2:$O$5000,"&gt;="&amp;$B$80,'1. Output sheet'!$O$2:$O$5000,"&lt;"&amp;$C$80)+SUMIFS('1. Output sheet'!$F$2:$F$5000,'1. Output sheet'!$D$2:$D$5000,$B132,'1. Output sheet'!$C$2:$C$5000,I$27,'1. Output sheet'!$AC$2:$AC$5000,$B$23,'1. Output sheet'!$O$2:$O$5000,"&gt;="&amp;$B$80,'1. Output sheet'!$O$2:$O$5000,"&lt;"&amp;$C$80)</f>
        <v>0</v>
      </c>
      <c r="J132" s="45">
        <f>SUMIFS('1. Output sheet'!$F$2:$F$5000,'1. Output sheet'!$D$2:$D$5000,$B132,'1. Output sheet'!$C$2:$C$5000,J$27,'1. Output sheet'!$AC$2:$AC$5000,$B$22,'1. Output sheet'!$O$2:$O$5000,"&gt;="&amp;$B$80,'1. Output sheet'!$O$2:$O$5000,"&lt;"&amp;$C$80)+SUMIFS('1. Output sheet'!$F$2:$F$5000,'1. Output sheet'!$D$2:$D$5000,$B132,'1. Output sheet'!$C$2:$C$5000,J$27,'1. Output sheet'!$AC$2:$AC$5000,$B$23,'1. Output sheet'!$O$2:$O$5000,"&gt;="&amp;$B$80,'1. Output sheet'!$O$2:$O$5000,"&lt;"&amp;$C$80)</f>
        <v>0</v>
      </c>
      <c r="K132" s="45">
        <f>SUMIFS('1. Output sheet'!$F$2:$F$5000,'1. Output sheet'!$D$2:$D$5000,$B132,'1. Output sheet'!$C$2:$C$5000,K$27,'1. Output sheet'!$AC$2:$AC$5000,$B$22,'1. Output sheet'!$O$2:$O$5000,"&gt;="&amp;$B$80,'1. Output sheet'!$O$2:$O$5000,"&lt;"&amp;$C$80)+SUMIFS('1. Output sheet'!$F$2:$F$5000,'1. Output sheet'!$D$2:$D$5000,$B132,'1. Output sheet'!$C$2:$C$5000,K$27,'1. Output sheet'!$AC$2:$AC$5000,$B$23,'1. Output sheet'!$O$2:$O$5000,"&gt;="&amp;$B$80,'1. Output sheet'!$O$2:$O$5000,"&lt;"&amp;$C$80)</f>
        <v>0</v>
      </c>
      <c r="L132" s="45">
        <f>SUMIFS('1. Output sheet'!$F$2:$F$5000,'1. Output sheet'!$D$2:$D$5000,$B132,'1. Output sheet'!$C$2:$C$5000,L$27,'1. Output sheet'!$AC$2:$AC$5000,$B$22,'1. Output sheet'!$O$2:$O$5000,"&gt;="&amp;$B$80,'1. Output sheet'!$O$2:$O$5000,"&lt;"&amp;$C$80)+SUMIFS('1. Output sheet'!$F$2:$F$5000,'1. Output sheet'!$D$2:$D$5000,$B132,'1. Output sheet'!$C$2:$C$5000,L$27,'1. Output sheet'!$AC$2:$AC$5000,$B$23,'1. Output sheet'!$O$2:$O$5000,"&gt;="&amp;$B$80,'1. Output sheet'!$O$2:$O$5000,"&lt;"&amp;$C$80)</f>
        <v>0</v>
      </c>
      <c r="M132" s="45">
        <f>SUMIFS('1. Output sheet'!$F$2:$F$5000,'1. Output sheet'!$D$2:$D$5000,$B132,'1. Output sheet'!$C$2:$C$5000,M$27,'1. Output sheet'!$AC$2:$AC$5000,$B$22,'1. Output sheet'!$O$2:$O$5000,"&gt;="&amp;$B$80,'1. Output sheet'!$O$2:$O$5000,"&lt;"&amp;$C$80)+SUMIFS('1. Output sheet'!$F$2:$F$5000,'1. Output sheet'!$D$2:$D$5000,$B132,'1. Output sheet'!$C$2:$C$5000,M$27,'1. Output sheet'!$AC$2:$AC$5000,$B$23,'1. Output sheet'!$O$2:$O$5000,"&gt;="&amp;$B$80,'1. Output sheet'!$O$2:$O$5000,"&lt;"&amp;$C$80)</f>
        <v>0</v>
      </c>
      <c r="N132" s="45">
        <f>SUMIFS('1. Output sheet'!$F$2:$F$5000,'1. Output sheet'!$D$2:$D$5000,$B132,'1. Output sheet'!$C$2:$C$5000,N$27,'1. Output sheet'!$AC$2:$AC$5000,$B$22,'1. Output sheet'!$O$2:$O$5000,"&gt;="&amp;$B$80,'1. Output sheet'!$O$2:$O$5000,"&lt;"&amp;$C$80)+SUMIFS('1. Output sheet'!$F$2:$F$5000,'1. Output sheet'!$D$2:$D$5000,$B132,'1. Output sheet'!$C$2:$C$5000,N$27,'1. Output sheet'!$AC$2:$AC$5000,$B$23,'1. Output sheet'!$O$2:$O$5000,"&gt;="&amp;$B$80,'1. Output sheet'!$O$2:$O$5000,"&lt;"&amp;$C$80)</f>
        <v>0</v>
      </c>
      <c r="O132" s="45">
        <f>SUMIFS('1. Output sheet'!$F$2:$F$5000,'1. Output sheet'!$D$2:$D$5000,$B132,'1. Output sheet'!$C$2:$C$5000,O$27,'1. Output sheet'!$AC$2:$AC$5000,$B$22,'1. Output sheet'!$O$2:$O$5000,"&gt;="&amp;$B$80,'1. Output sheet'!$O$2:$O$5000,"&lt;"&amp;$C$80)+SUMIFS('1. Output sheet'!$F$2:$F$5000,'1. Output sheet'!$D$2:$D$5000,$B132,'1. Output sheet'!$C$2:$C$5000,O$27,'1. Output sheet'!$AC$2:$AC$5000,$B$23,'1. Output sheet'!$O$2:$O$5000,"&gt;="&amp;$B$80,'1. Output sheet'!$O$2:$O$5000,"&lt;"&amp;$C$80)</f>
        <v>0</v>
      </c>
      <c r="P132" s="14">
        <f t="shared" si="45"/>
        <v>0</v>
      </c>
      <c r="Q132" s="14">
        <f>SUMIFS('1. Output sheet'!$F$2:$F$5000,'1. Output sheet'!$D$2:$D$5000,$B132,'1. Output sheet'!$AC$2:$AC$5000,$B$22,'1. Output sheet'!$O$2:$O$5000,"&gt;="&amp;$B$80,'1. Output sheet'!$O$2:$O$5000,"&lt;"&amp;$C$80)+SUMIFS('1. Output sheet'!$F$2:$F$5000,'1. Output sheet'!$D$2:$D$5000,$B132,'1. Output sheet'!$AC$2:$AC$5000,$B$23,'1. Output sheet'!$O$2:$O$5000,"&gt;="&amp;$B$80,'1. Output sheet'!$O$2:$O$5000,"&lt;"&amp;$C$80)</f>
        <v>0</v>
      </c>
      <c r="R132" s="14"/>
      <c r="T132" s="21" t="s">
        <v>2484</v>
      </c>
      <c r="U132" s="20"/>
      <c r="V132" s="45">
        <f t="shared" si="46"/>
        <v>0</v>
      </c>
      <c r="W132" s="45">
        <f t="shared" si="47"/>
        <v>0</v>
      </c>
      <c r="X132" s="45">
        <f t="shared" si="48"/>
        <v>0</v>
      </c>
      <c r="Y132" s="45">
        <f t="shared" si="49"/>
        <v>0</v>
      </c>
      <c r="Z132" s="45">
        <f t="shared" si="50"/>
        <v>0</v>
      </c>
      <c r="AA132" s="45">
        <f t="shared" si="51"/>
        <v>0</v>
      </c>
      <c r="AB132" s="45">
        <f t="shared" si="52"/>
        <v>0</v>
      </c>
      <c r="AC132" s="45">
        <f t="shared" si="53"/>
        <v>0</v>
      </c>
      <c r="AD132" s="45">
        <f t="shared" si="54"/>
        <v>0</v>
      </c>
      <c r="AE132" s="45">
        <f t="shared" si="55"/>
        <v>0</v>
      </c>
      <c r="AF132" s="45">
        <f t="shared" si="56"/>
        <v>0</v>
      </c>
      <c r="AG132" s="45">
        <f t="shared" si="57"/>
        <v>0</v>
      </c>
      <c r="AH132" s="45">
        <f t="shared" si="58"/>
        <v>0</v>
      </c>
      <c r="AI132" s="45">
        <f t="shared" si="59"/>
        <v>0</v>
      </c>
      <c r="AJ132" s="14"/>
    </row>
    <row r="133" spans="1:36" ht="14.4" x14ac:dyDescent="0.3">
      <c r="A133" s="34"/>
      <c r="B133" s="21" t="s">
        <v>2837</v>
      </c>
      <c r="C133" s="20"/>
      <c r="D133" s="45">
        <f>SUMIFS('1. Output sheet'!$F$2:$F$5000,'1. Output sheet'!$D$2:$D$5000,$B133,'1. Output sheet'!$C$2:$C$5000,D$27,'1. Output sheet'!$AC$2:$AC$5000,$B$22,'1. Output sheet'!$O$2:$O$5000,"&gt;="&amp;$B$80,'1. Output sheet'!$O$2:$O$5000,"&lt;"&amp;$C$80)+SUMIFS('1. Output sheet'!$F$2:$F$5000,'1. Output sheet'!$D$2:$D$5000,$B133,'1. Output sheet'!$C$2:$C$5000,D$27,'1. Output sheet'!$AC$2:$AC$5000,$B$23,'1. Output sheet'!$O$2:$O$5000,"&gt;="&amp;$B$80,'1. Output sheet'!$O$2:$O$5000,"&lt;"&amp;$C$80)</f>
        <v>0</v>
      </c>
      <c r="E133" s="45">
        <f>SUMIFS('1. Output sheet'!$F$2:$F$5000,'1. Output sheet'!$D$2:$D$5000,$B133,'1. Output sheet'!$C$2:$C$5000,E$27,'1. Output sheet'!$AC$2:$AC$5000,$B$22,'1. Output sheet'!$O$2:$O$5000,"&gt;="&amp;$B$80,'1. Output sheet'!$O$2:$O$5000,"&lt;"&amp;$C$80)+SUMIFS('1. Output sheet'!$F$2:$F$5000,'1. Output sheet'!$D$2:$D$5000,$B133,'1. Output sheet'!$C$2:$C$5000,E$27,'1. Output sheet'!$AC$2:$AC$5000,$B$23,'1. Output sheet'!$O$2:$O$5000,"&gt;="&amp;$B$80,'1. Output sheet'!$O$2:$O$5000,"&lt;"&amp;$C$80)</f>
        <v>0</v>
      </c>
      <c r="F133" s="45">
        <f>SUMIFS('1. Output sheet'!$F$2:$F$5000,'1. Output sheet'!$D$2:$D$5000,$B133,'1. Output sheet'!$C$2:$C$5000,F$27,'1. Output sheet'!$AC$2:$AC$5000,$B$22,'1. Output sheet'!$O$2:$O$5000,"&gt;="&amp;$B$80,'1. Output sheet'!$O$2:$O$5000,"&lt;"&amp;$C$80)+SUMIFS('1. Output sheet'!$F$2:$F$5000,'1. Output sheet'!$D$2:$D$5000,$B133,'1. Output sheet'!$C$2:$C$5000,F$27,'1. Output sheet'!$AC$2:$AC$5000,$B$23,'1. Output sheet'!$O$2:$O$5000,"&gt;="&amp;$B$80,'1. Output sheet'!$O$2:$O$5000,"&lt;"&amp;$C$80)</f>
        <v>0</v>
      </c>
      <c r="G133" s="45">
        <f>SUMIFS('1. Output sheet'!$F$2:$F$5000,'1. Output sheet'!$D$2:$D$5000,$B133,'1. Output sheet'!$C$2:$C$5000,G$27,'1. Output sheet'!$AC$2:$AC$5000,$B$22,'1. Output sheet'!$O$2:$O$5000,"&gt;="&amp;$B$80,'1. Output sheet'!$O$2:$O$5000,"&lt;"&amp;$C$80)+SUMIFS('1. Output sheet'!$F$2:$F$5000,'1. Output sheet'!$D$2:$D$5000,$B133,'1. Output sheet'!$C$2:$C$5000,G$27,'1. Output sheet'!$AC$2:$AC$5000,$B$23,'1. Output sheet'!$O$2:$O$5000,"&gt;="&amp;$B$80,'1. Output sheet'!$O$2:$O$5000,"&lt;"&amp;$C$80)</f>
        <v>-1308.436666666667</v>
      </c>
      <c r="H133" s="45">
        <f>SUMIFS('1. Output sheet'!$F$2:$F$5000,'1. Output sheet'!$D$2:$D$5000,$B133,'1. Output sheet'!$C$2:$C$5000,H$27,'1. Output sheet'!$AC$2:$AC$5000,$B$22,'1. Output sheet'!$O$2:$O$5000,"&gt;="&amp;$B$80,'1. Output sheet'!$O$2:$O$5000,"&lt;"&amp;$C$80)+SUMIFS('1. Output sheet'!$F$2:$F$5000,'1. Output sheet'!$D$2:$D$5000,$B133,'1. Output sheet'!$C$2:$C$5000,H$27,'1. Output sheet'!$AC$2:$AC$5000,$B$23,'1. Output sheet'!$O$2:$O$5000,"&gt;="&amp;$B$80,'1. Output sheet'!$O$2:$O$5000,"&lt;"&amp;$C$80)</f>
        <v>0</v>
      </c>
      <c r="I133" s="45">
        <f>SUMIFS('1. Output sheet'!$F$2:$F$5000,'1. Output sheet'!$D$2:$D$5000,$B133,'1. Output sheet'!$C$2:$C$5000,I$27,'1. Output sheet'!$AC$2:$AC$5000,$B$22,'1. Output sheet'!$O$2:$O$5000,"&gt;="&amp;$B$80,'1. Output sheet'!$O$2:$O$5000,"&lt;"&amp;$C$80)+SUMIFS('1. Output sheet'!$F$2:$F$5000,'1. Output sheet'!$D$2:$D$5000,$B133,'1. Output sheet'!$C$2:$C$5000,I$27,'1. Output sheet'!$AC$2:$AC$5000,$B$23,'1. Output sheet'!$O$2:$O$5000,"&gt;="&amp;$B$80,'1. Output sheet'!$O$2:$O$5000,"&lt;"&amp;$C$80)</f>
        <v>0</v>
      </c>
      <c r="J133" s="45">
        <f>SUMIFS('1. Output sheet'!$F$2:$F$5000,'1. Output sheet'!$D$2:$D$5000,$B133,'1. Output sheet'!$C$2:$C$5000,J$27,'1. Output sheet'!$AC$2:$AC$5000,$B$22,'1. Output sheet'!$O$2:$O$5000,"&gt;="&amp;$B$80,'1. Output sheet'!$O$2:$O$5000,"&lt;"&amp;$C$80)+SUMIFS('1. Output sheet'!$F$2:$F$5000,'1. Output sheet'!$D$2:$D$5000,$B133,'1. Output sheet'!$C$2:$C$5000,J$27,'1. Output sheet'!$AC$2:$AC$5000,$B$23,'1. Output sheet'!$O$2:$O$5000,"&gt;="&amp;$B$80,'1. Output sheet'!$O$2:$O$5000,"&lt;"&amp;$C$80)</f>
        <v>0</v>
      </c>
      <c r="K133" s="45">
        <f>SUMIFS('1. Output sheet'!$F$2:$F$5000,'1. Output sheet'!$D$2:$D$5000,$B133,'1. Output sheet'!$C$2:$C$5000,K$27,'1. Output sheet'!$AC$2:$AC$5000,$B$22,'1. Output sheet'!$O$2:$O$5000,"&gt;="&amp;$B$80,'1. Output sheet'!$O$2:$O$5000,"&lt;"&amp;$C$80)+SUMIFS('1. Output sheet'!$F$2:$F$5000,'1. Output sheet'!$D$2:$D$5000,$B133,'1. Output sheet'!$C$2:$C$5000,K$27,'1. Output sheet'!$AC$2:$AC$5000,$B$23,'1. Output sheet'!$O$2:$O$5000,"&gt;="&amp;$B$80,'1. Output sheet'!$O$2:$O$5000,"&lt;"&amp;$C$80)</f>
        <v>0</v>
      </c>
      <c r="L133" s="45">
        <f>SUMIFS('1. Output sheet'!$F$2:$F$5000,'1. Output sheet'!$D$2:$D$5000,$B133,'1. Output sheet'!$C$2:$C$5000,L$27,'1. Output sheet'!$AC$2:$AC$5000,$B$22,'1. Output sheet'!$O$2:$O$5000,"&gt;="&amp;$B$80,'1. Output sheet'!$O$2:$O$5000,"&lt;"&amp;$C$80)+SUMIFS('1. Output sheet'!$F$2:$F$5000,'1. Output sheet'!$D$2:$D$5000,$B133,'1. Output sheet'!$C$2:$C$5000,L$27,'1. Output sheet'!$AC$2:$AC$5000,$B$23,'1. Output sheet'!$O$2:$O$5000,"&gt;="&amp;$B$80,'1. Output sheet'!$O$2:$O$5000,"&lt;"&amp;$C$80)</f>
        <v>0</v>
      </c>
      <c r="M133" s="45">
        <f>SUMIFS('1. Output sheet'!$F$2:$F$5000,'1. Output sheet'!$D$2:$D$5000,$B133,'1. Output sheet'!$C$2:$C$5000,M$27,'1. Output sheet'!$AC$2:$AC$5000,$B$22,'1. Output sheet'!$O$2:$O$5000,"&gt;="&amp;$B$80,'1. Output sheet'!$O$2:$O$5000,"&lt;"&amp;$C$80)+SUMIFS('1. Output sheet'!$F$2:$F$5000,'1. Output sheet'!$D$2:$D$5000,$B133,'1. Output sheet'!$C$2:$C$5000,M$27,'1. Output sheet'!$AC$2:$AC$5000,$B$23,'1. Output sheet'!$O$2:$O$5000,"&gt;="&amp;$B$80,'1. Output sheet'!$O$2:$O$5000,"&lt;"&amp;$C$80)</f>
        <v>0</v>
      </c>
      <c r="N133" s="45">
        <f>SUMIFS('1. Output sheet'!$F$2:$F$5000,'1. Output sheet'!$D$2:$D$5000,$B133,'1. Output sheet'!$C$2:$C$5000,N$27,'1. Output sheet'!$AC$2:$AC$5000,$B$22,'1. Output sheet'!$O$2:$O$5000,"&gt;="&amp;$B$80,'1. Output sheet'!$O$2:$O$5000,"&lt;"&amp;$C$80)+SUMIFS('1. Output sheet'!$F$2:$F$5000,'1. Output sheet'!$D$2:$D$5000,$B133,'1. Output sheet'!$C$2:$C$5000,N$27,'1. Output sheet'!$AC$2:$AC$5000,$B$23,'1. Output sheet'!$O$2:$O$5000,"&gt;="&amp;$B$80,'1. Output sheet'!$O$2:$O$5000,"&lt;"&amp;$C$80)</f>
        <v>0</v>
      </c>
      <c r="O133" s="45">
        <f>SUMIFS('1. Output sheet'!$F$2:$F$5000,'1. Output sheet'!$D$2:$D$5000,$B133,'1. Output sheet'!$C$2:$C$5000,O$27,'1. Output sheet'!$AC$2:$AC$5000,$B$22,'1. Output sheet'!$O$2:$O$5000,"&gt;="&amp;$B$80,'1. Output sheet'!$O$2:$O$5000,"&lt;"&amp;$C$80)+SUMIFS('1. Output sheet'!$F$2:$F$5000,'1. Output sheet'!$D$2:$D$5000,$B133,'1. Output sheet'!$C$2:$C$5000,O$27,'1. Output sheet'!$AC$2:$AC$5000,$B$23,'1. Output sheet'!$O$2:$O$5000,"&gt;="&amp;$B$80,'1. Output sheet'!$O$2:$O$5000,"&lt;"&amp;$C$80)</f>
        <v>0</v>
      </c>
      <c r="P133" s="14">
        <f t="shared" si="45"/>
        <v>-1308.436666666667</v>
      </c>
      <c r="Q133" s="14">
        <f>SUMIFS('1. Output sheet'!$F$2:$F$5000,'1. Output sheet'!$D$2:$D$5000,$B133,'1. Output sheet'!$AC$2:$AC$5000,$B$22,'1. Output sheet'!$O$2:$O$5000,"&gt;="&amp;$B$80,'1. Output sheet'!$O$2:$O$5000,"&lt;"&amp;$C$80)+SUMIFS('1. Output sheet'!$F$2:$F$5000,'1. Output sheet'!$D$2:$D$5000,$B133,'1. Output sheet'!$AC$2:$AC$5000,$B$23,'1. Output sheet'!$O$2:$O$5000,"&gt;="&amp;$B$80,'1. Output sheet'!$O$2:$O$5000,"&lt;"&amp;$C$80)</f>
        <v>-1308.436666666667</v>
      </c>
      <c r="R133" s="14"/>
      <c r="T133" s="21" t="s">
        <v>2837</v>
      </c>
      <c r="U133" s="20"/>
      <c r="V133" s="45">
        <f t="shared" si="46"/>
        <v>0</v>
      </c>
      <c r="W133" s="45">
        <f t="shared" si="47"/>
        <v>0</v>
      </c>
      <c r="X133" s="45">
        <f t="shared" si="48"/>
        <v>0</v>
      </c>
      <c r="Y133" s="45">
        <f t="shared" si="49"/>
        <v>-175.43363322294178</v>
      </c>
      <c r="Z133" s="45">
        <f t="shared" si="50"/>
        <v>0</v>
      </c>
      <c r="AA133" s="45">
        <f t="shared" si="51"/>
        <v>0</v>
      </c>
      <c r="AB133" s="45">
        <f t="shared" si="52"/>
        <v>0</v>
      </c>
      <c r="AC133" s="45">
        <f t="shared" si="53"/>
        <v>0</v>
      </c>
      <c r="AD133" s="45">
        <f t="shared" si="54"/>
        <v>0</v>
      </c>
      <c r="AE133" s="45">
        <f t="shared" si="55"/>
        <v>0</v>
      </c>
      <c r="AF133" s="45">
        <f t="shared" si="56"/>
        <v>0</v>
      </c>
      <c r="AG133" s="45">
        <f t="shared" si="57"/>
        <v>0</v>
      </c>
      <c r="AH133" s="45">
        <f t="shared" si="58"/>
        <v>-175.43363322294178</v>
      </c>
      <c r="AI133" s="45">
        <f t="shared" si="59"/>
        <v>-175.43363322294178</v>
      </c>
      <c r="AJ133" s="14"/>
    </row>
    <row r="134" spans="1:36" ht="14.4" x14ac:dyDescent="0.3">
      <c r="A134" s="34"/>
      <c r="B134" s="21" t="s">
        <v>749</v>
      </c>
      <c r="C134" s="20"/>
      <c r="D134" s="45">
        <f>SUMIFS('1. Output sheet'!$F$2:$F$5000,'1. Output sheet'!$D$2:$D$5000,$B134,'1. Output sheet'!$C$2:$C$5000,D$27,'1. Output sheet'!$AC$2:$AC$5000,$B$22,'1. Output sheet'!$O$2:$O$5000,"&gt;="&amp;$B$80,'1. Output sheet'!$O$2:$O$5000,"&lt;"&amp;$C$80)+SUMIFS('1. Output sheet'!$F$2:$F$5000,'1. Output sheet'!$D$2:$D$5000,$B134,'1. Output sheet'!$C$2:$C$5000,D$27,'1. Output sheet'!$AC$2:$AC$5000,$B$23,'1. Output sheet'!$O$2:$O$5000,"&gt;="&amp;$B$80,'1. Output sheet'!$O$2:$O$5000,"&lt;"&amp;$C$80)</f>
        <v>0</v>
      </c>
      <c r="E134" s="45">
        <f>SUMIFS('1. Output sheet'!$F$2:$F$5000,'1. Output sheet'!$D$2:$D$5000,$B134,'1. Output sheet'!$C$2:$C$5000,E$27,'1. Output sheet'!$AC$2:$AC$5000,$B$22,'1. Output sheet'!$O$2:$O$5000,"&gt;="&amp;$B$80,'1. Output sheet'!$O$2:$O$5000,"&lt;"&amp;$C$80)+SUMIFS('1. Output sheet'!$F$2:$F$5000,'1. Output sheet'!$D$2:$D$5000,$B134,'1. Output sheet'!$C$2:$C$5000,E$27,'1. Output sheet'!$AC$2:$AC$5000,$B$23,'1. Output sheet'!$O$2:$O$5000,"&gt;="&amp;$B$80,'1. Output sheet'!$O$2:$O$5000,"&lt;"&amp;$C$80)</f>
        <v>0</v>
      </c>
      <c r="F134" s="45">
        <f>SUMIFS('1. Output sheet'!$F$2:$F$5000,'1. Output sheet'!$D$2:$D$5000,$B134,'1. Output sheet'!$C$2:$C$5000,F$27,'1. Output sheet'!$AC$2:$AC$5000,$B$22,'1. Output sheet'!$O$2:$O$5000,"&gt;="&amp;$B$80,'1. Output sheet'!$O$2:$O$5000,"&lt;"&amp;$C$80)+SUMIFS('1. Output sheet'!$F$2:$F$5000,'1. Output sheet'!$D$2:$D$5000,$B134,'1. Output sheet'!$C$2:$C$5000,F$27,'1. Output sheet'!$AC$2:$AC$5000,$B$23,'1. Output sheet'!$O$2:$O$5000,"&gt;="&amp;$B$80,'1. Output sheet'!$O$2:$O$5000,"&lt;"&amp;$C$80)</f>
        <v>0</v>
      </c>
      <c r="G134" s="45">
        <f>SUMIFS('1. Output sheet'!$F$2:$F$5000,'1. Output sheet'!$D$2:$D$5000,$B134,'1. Output sheet'!$C$2:$C$5000,G$27,'1. Output sheet'!$AC$2:$AC$5000,$B$22,'1. Output sheet'!$O$2:$O$5000,"&gt;="&amp;$B$80,'1. Output sheet'!$O$2:$O$5000,"&lt;"&amp;$C$80)+SUMIFS('1. Output sheet'!$F$2:$F$5000,'1. Output sheet'!$D$2:$D$5000,$B134,'1. Output sheet'!$C$2:$C$5000,G$27,'1. Output sheet'!$AC$2:$AC$5000,$B$23,'1. Output sheet'!$O$2:$O$5000,"&gt;="&amp;$B$80,'1. Output sheet'!$O$2:$O$5000,"&lt;"&amp;$C$80)</f>
        <v>0</v>
      </c>
      <c r="H134" s="45">
        <f>SUMIFS('1. Output sheet'!$F$2:$F$5000,'1. Output sheet'!$D$2:$D$5000,$B134,'1. Output sheet'!$C$2:$C$5000,H$27,'1. Output sheet'!$AC$2:$AC$5000,$B$22,'1. Output sheet'!$O$2:$O$5000,"&gt;="&amp;$B$80,'1. Output sheet'!$O$2:$O$5000,"&lt;"&amp;$C$80)+SUMIFS('1. Output sheet'!$F$2:$F$5000,'1. Output sheet'!$D$2:$D$5000,$B134,'1. Output sheet'!$C$2:$C$5000,H$27,'1. Output sheet'!$AC$2:$AC$5000,$B$23,'1. Output sheet'!$O$2:$O$5000,"&gt;="&amp;$B$80,'1. Output sheet'!$O$2:$O$5000,"&lt;"&amp;$C$80)</f>
        <v>0</v>
      </c>
      <c r="I134" s="45">
        <f>SUMIFS('1. Output sheet'!$F$2:$F$5000,'1. Output sheet'!$D$2:$D$5000,$B134,'1. Output sheet'!$C$2:$C$5000,I$27,'1. Output sheet'!$AC$2:$AC$5000,$B$22,'1. Output sheet'!$O$2:$O$5000,"&gt;="&amp;$B$80,'1. Output sheet'!$O$2:$O$5000,"&lt;"&amp;$C$80)+SUMIFS('1. Output sheet'!$F$2:$F$5000,'1. Output sheet'!$D$2:$D$5000,$B134,'1. Output sheet'!$C$2:$C$5000,I$27,'1. Output sheet'!$AC$2:$AC$5000,$B$23,'1. Output sheet'!$O$2:$O$5000,"&gt;="&amp;$B$80,'1. Output sheet'!$O$2:$O$5000,"&lt;"&amp;$C$80)</f>
        <v>3870.05</v>
      </c>
      <c r="J134" s="45">
        <f>SUMIFS('1. Output sheet'!$F$2:$F$5000,'1. Output sheet'!$D$2:$D$5000,$B134,'1. Output sheet'!$C$2:$C$5000,J$27,'1. Output sheet'!$AC$2:$AC$5000,$B$22,'1. Output sheet'!$O$2:$O$5000,"&gt;="&amp;$B$80,'1. Output sheet'!$O$2:$O$5000,"&lt;"&amp;$C$80)+SUMIFS('1. Output sheet'!$F$2:$F$5000,'1. Output sheet'!$D$2:$D$5000,$B134,'1. Output sheet'!$C$2:$C$5000,J$27,'1. Output sheet'!$AC$2:$AC$5000,$B$23,'1. Output sheet'!$O$2:$O$5000,"&gt;="&amp;$B$80,'1. Output sheet'!$O$2:$O$5000,"&lt;"&amp;$C$80)</f>
        <v>1400</v>
      </c>
      <c r="K134" s="45">
        <f>SUMIFS('1. Output sheet'!$F$2:$F$5000,'1. Output sheet'!$D$2:$D$5000,$B134,'1. Output sheet'!$C$2:$C$5000,K$27,'1. Output sheet'!$AC$2:$AC$5000,$B$22,'1. Output sheet'!$O$2:$O$5000,"&gt;="&amp;$B$80,'1. Output sheet'!$O$2:$O$5000,"&lt;"&amp;$C$80)+SUMIFS('1. Output sheet'!$F$2:$F$5000,'1. Output sheet'!$D$2:$D$5000,$B134,'1. Output sheet'!$C$2:$C$5000,K$27,'1. Output sheet'!$AC$2:$AC$5000,$B$23,'1. Output sheet'!$O$2:$O$5000,"&gt;="&amp;$B$80,'1. Output sheet'!$O$2:$O$5000,"&lt;"&amp;$C$80)</f>
        <v>0</v>
      </c>
      <c r="L134" s="45">
        <f>SUMIFS('1. Output sheet'!$F$2:$F$5000,'1. Output sheet'!$D$2:$D$5000,$B134,'1. Output sheet'!$C$2:$C$5000,L$27,'1. Output sheet'!$AC$2:$AC$5000,$B$22,'1. Output sheet'!$O$2:$O$5000,"&gt;="&amp;$B$80,'1. Output sheet'!$O$2:$O$5000,"&lt;"&amp;$C$80)+SUMIFS('1. Output sheet'!$F$2:$F$5000,'1. Output sheet'!$D$2:$D$5000,$B134,'1. Output sheet'!$C$2:$C$5000,L$27,'1. Output sheet'!$AC$2:$AC$5000,$B$23,'1. Output sheet'!$O$2:$O$5000,"&gt;="&amp;$B$80,'1. Output sheet'!$O$2:$O$5000,"&lt;"&amp;$C$80)</f>
        <v>0</v>
      </c>
      <c r="M134" s="45">
        <f>SUMIFS('1. Output sheet'!$F$2:$F$5000,'1. Output sheet'!$D$2:$D$5000,$B134,'1. Output sheet'!$C$2:$C$5000,M$27,'1. Output sheet'!$AC$2:$AC$5000,$B$22,'1. Output sheet'!$O$2:$O$5000,"&gt;="&amp;$B$80,'1. Output sheet'!$O$2:$O$5000,"&lt;"&amp;$C$80)+SUMIFS('1. Output sheet'!$F$2:$F$5000,'1. Output sheet'!$D$2:$D$5000,$B134,'1. Output sheet'!$C$2:$C$5000,M$27,'1. Output sheet'!$AC$2:$AC$5000,$B$23,'1. Output sheet'!$O$2:$O$5000,"&gt;="&amp;$B$80,'1. Output sheet'!$O$2:$O$5000,"&lt;"&amp;$C$80)</f>
        <v>0</v>
      </c>
      <c r="N134" s="45">
        <f>SUMIFS('1. Output sheet'!$F$2:$F$5000,'1. Output sheet'!$D$2:$D$5000,$B134,'1. Output sheet'!$C$2:$C$5000,N$27,'1. Output sheet'!$AC$2:$AC$5000,$B$22,'1. Output sheet'!$O$2:$O$5000,"&gt;="&amp;$B$80,'1. Output sheet'!$O$2:$O$5000,"&lt;"&amp;$C$80)+SUMIFS('1. Output sheet'!$F$2:$F$5000,'1. Output sheet'!$D$2:$D$5000,$B134,'1. Output sheet'!$C$2:$C$5000,N$27,'1. Output sheet'!$AC$2:$AC$5000,$B$23,'1. Output sheet'!$O$2:$O$5000,"&gt;="&amp;$B$80,'1. Output sheet'!$O$2:$O$5000,"&lt;"&amp;$C$80)</f>
        <v>0</v>
      </c>
      <c r="O134" s="45">
        <f>SUMIFS('1. Output sheet'!$F$2:$F$5000,'1. Output sheet'!$D$2:$D$5000,$B134,'1. Output sheet'!$C$2:$C$5000,O$27,'1. Output sheet'!$AC$2:$AC$5000,$B$22,'1. Output sheet'!$O$2:$O$5000,"&gt;="&amp;$B$80,'1. Output sheet'!$O$2:$O$5000,"&lt;"&amp;$C$80)+SUMIFS('1. Output sheet'!$F$2:$F$5000,'1. Output sheet'!$D$2:$D$5000,$B134,'1. Output sheet'!$C$2:$C$5000,O$27,'1. Output sheet'!$AC$2:$AC$5000,$B$23,'1. Output sheet'!$O$2:$O$5000,"&gt;="&amp;$B$80,'1. Output sheet'!$O$2:$O$5000,"&lt;"&amp;$C$80)</f>
        <v>0</v>
      </c>
      <c r="P134" s="14">
        <f t="shared" si="45"/>
        <v>5270.05</v>
      </c>
      <c r="Q134" s="14">
        <f>SUMIFS('1. Output sheet'!$F$2:$F$5000,'1. Output sheet'!$D$2:$D$5000,$B134,'1. Output sheet'!$AC$2:$AC$5000,$B$22,'1. Output sheet'!$O$2:$O$5000,"&gt;="&amp;$B$80,'1. Output sheet'!$O$2:$O$5000,"&lt;"&amp;$C$80)+SUMIFS('1. Output sheet'!$F$2:$F$5000,'1. Output sheet'!$D$2:$D$5000,$B134,'1. Output sheet'!$AC$2:$AC$5000,$B$23,'1. Output sheet'!$O$2:$O$5000,"&gt;="&amp;$B$80,'1. Output sheet'!$O$2:$O$5000,"&lt;"&amp;$C$80)</f>
        <v>5270.05</v>
      </c>
      <c r="R134" s="14"/>
      <c r="T134" s="21" t="s">
        <v>749</v>
      </c>
      <c r="U134" s="20"/>
      <c r="V134" s="45">
        <f t="shared" si="46"/>
        <v>0</v>
      </c>
      <c r="W134" s="45">
        <f t="shared" si="47"/>
        <v>0</v>
      </c>
      <c r="X134" s="45">
        <f t="shared" si="48"/>
        <v>0</v>
      </c>
      <c r="Y134" s="45">
        <f t="shared" si="49"/>
        <v>0</v>
      </c>
      <c r="Z134" s="45">
        <f t="shared" si="50"/>
        <v>0</v>
      </c>
      <c r="AA134" s="45">
        <f t="shared" si="51"/>
        <v>518.89170454393093</v>
      </c>
      <c r="AB134" s="45">
        <f t="shared" si="52"/>
        <v>187.71033613558046</v>
      </c>
      <c r="AC134" s="45">
        <f t="shared" si="53"/>
        <v>0</v>
      </c>
      <c r="AD134" s="45">
        <f t="shared" si="54"/>
        <v>0</v>
      </c>
      <c r="AE134" s="45">
        <f t="shared" si="55"/>
        <v>0</v>
      </c>
      <c r="AF134" s="45">
        <f t="shared" si="56"/>
        <v>0</v>
      </c>
      <c r="AG134" s="45">
        <f t="shared" si="57"/>
        <v>0</v>
      </c>
      <c r="AH134" s="45">
        <f t="shared" si="58"/>
        <v>706.60204067951133</v>
      </c>
      <c r="AI134" s="45">
        <f t="shared" si="59"/>
        <v>706.60204067951133</v>
      </c>
      <c r="AJ134" s="14"/>
    </row>
    <row r="135" spans="1:36" ht="14.4" x14ac:dyDescent="0.3">
      <c r="A135" s="34"/>
      <c r="B135" s="21" t="s">
        <v>318</v>
      </c>
      <c r="C135" s="20"/>
      <c r="D135" s="45">
        <f>SUMIFS('1. Output sheet'!$F$2:$F$5000,'1. Output sheet'!$D$2:$D$5000,$B135,'1. Output sheet'!$C$2:$C$5000,D$27,'1. Output sheet'!$AC$2:$AC$5000,$B$22,'1. Output sheet'!$O$2:$O$5000,"&gt;="&amp;$B$80,'1. Output sheet'!$O$2:$O$5000,"&lt;"&amp;$C$80)+SUMIFS('1. Output sheet'!$F$2:$F$5000,'1. Output sheet'!$D$2:$D$5000,$B135,'1. Output sheet'!$C$2:$C$5000,D$27,'1. Output sheet'!$AC$2:$AC$5000,$B$23,'1. Output sheet'!$O$2:$O$5000,"&gt;="&amp;$B$80,'1. Output sheet'!$O$2:$O$5000,"&lt;"&amp;$C$80)</f>
        <v>0</v>
      </c>
      <c r="E135" s="45">
        <f>SUMIFS('1. Output sheet'!$F$2:$F$5000,'1. Output sheet'!$D$2:$D$5000,$B135,'1. Output sheet'!$C$2:$C$5000,E$27,'1. Output sheet'!$AC$2:$AC$5000,$B$22,'1. Output sheet'!$O$2:$O$5000,"&gt;="&amp;$B$80,'1. Output sheet'!$O$2:$O$5000,"&lt;"&amp;$C$80)+SUMIFS('1. Output sheet'!$F$2:$F$5000,'1. Output sheet'!$D$2:$D$5000,$B135,'1. Output sheet'!$C$2:$C$5000,E$27,'1. Output sheet'!$AC$2:$AC$5000,$B$23,'1. Output sheet'!$O$2:$O$5000,"&gt;="&amp;$B$80,'1. Output sheet'!$O$2:$O$5000,"&lt;"&amp;$C$80)</f>
        <v>0</v>
      </c>
      <c r="F135" s="45">
        <f>SUMIFS('1. Output sheet'!$F$2:$F$5000,'1. Output sheet'!$D$2:$D$5000,$B135,'1. Output sheet'!$C$2:$C$5000,F$27,'1. Output sheet'!$AC$2:$AC$5000,$B$22,'1. Output sheet'!$O$2:$O$5000,"&gt;="&amp;$B$80,'1. Output sheet'!$O$2:$O$5000,"&lt;"&amp;$C$80)+SUMIFS('1. Output sheet'!$F$2:$F$5000,'1. Output sheet'!$D$2:$D$5000,$B135,'1. Output sheet'!$C$2:$C$5000,F$27,'1. Output sheet'!$AC$2:$AC$5000,$B$23,'1. Output sheet'!$O$2:$O$5000,"&gt;="&amp;$B$80,'1. Output sheet'!$O$2:$O$5000,"&lt;"&amp;$C$80)</f>
        <v>0</v>
      </c>
      <c r="G135" s="45">
        <f>SUMIFS('1. Output sheet'!$F$2:$F$5000,'1. Output sheet'!$D$2:$D$5000,$B135,'1. Output sheet'!$C$2:$C$5000,G$27,'1. Output sheet'!$AC$2:$AC$5000,$B$22,'1. Output sheet'!$O$2:$O$5000,"&gt;="&amp;$B$80,'1. Output sheet'!$O$2:$O$5000,"&lt;"&amp;$C$80)+SUMIFS('1. Output sheet'!$F$2:$F$5000,'1. Output sheet'!$D$2:$D$5000,$B135,'1. Output sheet'!$C$2:$C$5000,G$27,'1. Output sheet'!$AC$2:$AC$5000,$B$23,'1. Output sheet'!$O$2:$O$5000,"&gt;="&amp;$B$80,'1. Output sheet'!$O$2:$O$5000,"&lt;"&amp;$C$80)</f>
        <v>0</v>
      </c>
      <c r="H135" s="45">
        <f>SUMIFS('1. Output sheet'!$F$2:$F$5000,'1. Output sheet'!$D$2:$D$5000,$B135,'1. Output sheet'!$C$2:$C$5000,H$27,'1. Output sheet'!$AC$2:$AC$5000,$B$22,'1. Output sheet'!$O$2:$O$5000,"&gt;="&amp;$B$80,'1. Output sheet'!$O$2:$O$5000,"&lt;"&amp;$C$80)+SUMIFS('1. Output sheet'!$F$2:$F$5000,'1. Output sheet'!$D$2:$D$5000,$B135,'1. Output sheet'!$C$2:$C$5000,H$27,'1. Output sheet'!$AC$2:$AC$5000,$B$23,'1. Output sheet'!$O$2:$O$5000,"&gt;="&amp;$B$80,'1. Output sheet'!$O$2:$O$5000,"&lt;"&amp;$C$80)</f>
        <v>0</v>
      </c>
      <c r="I135" s="45">
        <f>SUMIFS('1. Output sheet'!$F$2:$F$5000,'1. Output sheet'!$D$2:$D$5000,$B135,'1. Output sheet'!$C$2:$C$5000,I$27,'1. Output sheet'!$AC$2:$AC$5000,$B$22,'1. Output sheet'!$O$2:$O$5000,"&gt;="&amp;$B$80,'1. Output sheet'!$O$2:$O$5000,"&lt;"&amp;$C$80)+SUMIFS('1. Output sheet'!$F$2:$F$5000,'1. Output sheet'!$D$2:$D$5000,$B135,'1. Output sheet'!$C$2:$C$5000,I$27,'1. Output sheet'!$AC$2:$AC$5000,$B$23,'1. Output sheet'!$O$2:$O$5000,"&gt;="&amp;$B$80,'1. Output sheet'!$O$2:$O$5000,"&lt;"&amp;$C$80)</f>
        <v>0</v>
      </c>
      <c r="J135" s="45">
        <f>SUMIFS('1. Output sheet'!$F$2:$F$5000,'1. Output sheet'!$D$2:$D$5000,$B135,'1. Output sheet'!$C$2:$C$5000,J$27,'1. Output sheet'!$AC$2:$AC$5000,$B$22,'1. Output sheet'!$O$2:$O$5000,"&gt;="&amp;$B$80,'1. Output sheet'!$O$2:$O$5000,"&lt;"&amp;$C$80)+SUMIFS('1. Output sheet'!$F$2:$F$5000,'1. Output sheet'!$D$2:$D$5000,$B135,'1. Output sheet'!$C$2:$C$5000,J$27,'1. Output sheet'!$AC$2:$AC$5000,$B$23,'1. Output sheet'!$O$2:$O$5000,"&gt;="&amp;$B$80,'1. Output sheet'!$O$2:$O$5000,"&lt;"&amp;$C$80)</f>
        <v>0</v>
      </c>
      <c r="K135" s="45">
        <f>SUMIFS('1. Output sheet'!$F$2:$F$5000,'1. Output sheet'!$D$2:$D$5000,$B135,'1. Output sheet'!$C$2:$C$5000,K$27,'1. Output sheet'!$AC$2:$AC$5000,$B$22,'1. Output sheet'!$O$2:$O$5000,"&gt;="&amp;$B$80,'1. Output sheet'!$O$2:$O$5000,"&lt;"&amp;$C$80)+SUMIFS('1. Output sheet'!$F$2:$F$5000,'1. Output sheet'!$D$2:$D$5000,$B135,'1. Output sheet'!$C$2:$C$5000,K$27,'1. Output sheet'!$AC$2:$AC$5000,$B$23,'1. Output sheet'!$O$2:$O$5000,"&gt;="&amp;$B$80,'1. Output sheet'!$O$2:$O$5000,"&lt;"&amp;$C$80)</f>
        <v>0</v>
      </c>
      <c r="L135" s="45">
        <f>SUMIFS('1. Output sheet'!$F$2:$F$5000,'1. Output sheet'!$D$2:$D$5000,$B135,'1. Output sheet'!$C$2:$C$5000,L$27,'1. Output sheet'!$AC$2:$AC$5000,$B$22,'1. Output sheet'!$O$2:$O$5000,"&gt;="&amp;$B$80,'1. Output sheet'!$O$2:$O$5000,"&lt;"&amp;$C$80)+SUMIFS('1. Output sheet'!$F$2:$F$5000,'1. Output sheet'!$D$2:$D$5000,$B135,'1. Output sheet'!$C$2:$C$5000,L$27,'1. Output sheet'!$AC$2:$AC$5000,$B$23,'1. Output sheet'!$O$2:$O$5000,"&gt;="&amp;$B$80,'1. Output sheet'!$O$2:$O$5000,"&lt;"&amp;$C$80)</f>
        <v>0</v>
      </c>
      <c r="M135" s="45">
        <f>SUMIFS('1. Output sheet'!$F$2:$F$5000,'1. Output sheet'!$D$2:$D$5000,$B135,'1. Output sheet'!$C$2:$C$5000,M$27,'1. Output sheet'!$AC$2:$AC$5000,$B$22,'1. Output sheet'!$O$2:$O$5000,"&gt;="&amp;$B$80,'1. Output sheet'!$O$2:$O$5000,"&lt;"&amp;$C$80)+SUMIFS('1. Output sheet'!$F$2:$F$5000,'1. Output sheet'!$D$2:$D$5000,$B135,'1. Output sheet'!$C$2:$C$5000,M$27,'1. Output sheet'!$AC$2:$AC$5000,$B$23,'1. Output sheet'!$O$2:$O$5000,"&gt;="&amp;$B$80,'1. Output sheet'!$O$2:$O$5000,"&lt;"&amp;$C$80)</f>
        <v>0</v>
      </c>
      <c r="N135" s="45">
        <f>SUMIFS('1. Output sheet'!$F$2:$F$5000,'1. Output sheet'!$D$2:$D$5000,$B135,'1. Output sheet'!$C$2:$C$5000,N$27,'1. Output sheet'!$AC$2:$AC$5000,$B$22,'1. Output sheet'!$O$2:$O$5000,"&gt;="&amp;$B$80,'1. Output sheet'!$O$2:$O$5000,"&lt;"&amp;$C$80)+SUMIFS('1. Output sheet'!$F$2:$F$5000,'1. Output sheet'!$D$2:$D$5000,$B135,'1. Output sheet'!$C$2:$C$5000,N$27,'1. Output sheet'!$AC$2:$AC$5000,$B$23,'1. Output sheet'!$O$2:$O$5000,"&gt;="&amp;$B$80,'1. Output sheet'!$O$2:$O$5000,"&lt;"&amp;$C$80)</f>
        <v>11457.890000000001</v>
      </c>
      <c r="O135" s="45">
        <f>SUMIFS('1. Output sheet'!$F$2:$F$5000,'1. Output sheet'!$D$2:$D$5000,$B135,'1. Output sheet'!$C$2:$C$5000,O$27,'1. Output sheet'!$AC$2:$AC$5000,$B$22,'1. Output sheet'!$O$2:$O$5000,"&gt;="&amp;$B$80,'1. Output sheet'!$O$2:$O$5000,"&lt;"&amp;$C$80)+SUMIFS('1. Output sheet'!$F$2:$F$5000,'1. Output sheet'!$D$2:$D$5000,$B135,'1. Output sheet'!$C$2:$C$5000,O$27,'1. Output sheet'!$AC$2:$AC$5000,$B$23,'1. Output sheet'!$O$2:$O$5000,"&gt;="&amp;$B$80,'1. Output sheet'!$O$2:$O$5000,"&lt;"&amp;$C$80)</f>
        <v>0</v>
      </c>
      <c r="P135" s="14">
        <f t="shared" si="45"/>
        <v>11457.890000000001</v>
      </c>
      <c r="Q135" s="14">
        <f>SUMIFS('1. Output sheet'!$F$2:$F$5000,'1. Output sheet'!$D$2:$D$5000,$B135,'1. Output sheet'!$AC$2:$AC$5000,$B$22,'1. Output sheet'!$O$2:$O$5000,"&gt;="&amp;$B$80,'1. Output sheet'!$O$2:$O$5000,"&lt;"&amp;$C$80)+SUMIFS('1. Output sheet'!$F$2:$F$5000,'1. Output sheet'!$D$2:$D$5000,$B135,'1. Output sheet'!$AC$2:$AC$5000,$B$23,'1. Output sheet'!$O$2:$O$5000,"&gt;="&amp;$B$80,'1. Output sheet'!$O$2:$O$5000,"&lt;"&amp;$C$80)</f>
        <v>11457.890000000001</v>
      </c>
      <c r="R135" s="14"/>
      <c r="T135" s="21" t="s">
        <v>318</v>
      </c>
      <c r="U135" s="20"/>
      <c r="V135" s="45">
        <f t="shared" si="46"/>
        <v>0</v>
      </c>
      <c r="W135" s="45">
        <f t="shared" si="47"/>
        <v>0</v>
      </c>
      <c r="X135" s="45">
        <f t="shared" si="48"/>
        <v>0</v>
      </c>
      <c r="Y135" s="45">
        <f t="shared" si="49"/>
        <v>0</v>
      </c>
      <c r="Z135" s="45">
        <f t="shared" si="50"/>
        <v>0</v>
      </c>
      <c r="AA135" s="45">
        <f t="shared" si="51"/>
        <v>0</v>
      </c>
      <c r="AB135" s="45">
        <f t="shared" si="52"/>
        <v>0</v>
      </c>
      <c r="AC135" s="45">
        <f t="shared" si="53"/>
        <v>0</v>
      </c>
      <c r="AD135" s="45">
        <f t="shared" si="54"/>
        <v>0</v>
      </c>
      <c r="AE135" s="45">
        <f t="shared" si="55"/>
        <v>0</v>
      </c>
      <c r="AF135" s="45">
        <f t="shared" si="56"/>
        <v>1536.2602737889331</v>
      </c>
      <c r="AG135" s="45">
        <f t="shared" si="57"/>
        <v>0</v>
      </c>
      <c r="AH135" s="45">
        <f t="shared" si="58"/>
        <v>1536.2602737889331</v>
      </c>
      <c r="AI135" s="45">
        <f t="shared" si="59"/>
        <v>1536.2602737889331</v>
      </c>
      <c r="AJ135" s="14"/>
    </row>
    <row r="136" spans="1:36" ht="14.4" x14ac:dyDescent="0.3">
      <c r="A136" s="34"/>
      <c r="B136" s="21" t="s">
        <v>72</v>
      </c>
      <c r="C136" s="20"/>
      <c r="D136" s="45">
        <f>SUMIFS('1. Output sheet'!$F$2:$F$5000,'1. Output sheet'!$D$2:$D$5000,$B136,'1. Output sheet'!$C$2:$C$5000,D$27,'1. Output sheet'!$AC$2:$AC$5000,$B$22,'1. Output sheet'!$O$2:$O$5000,"&gt;="&amp;$B$80,'1. Output sheet'!$O$2:$O$5000,"&lt;"&amp;$C$80)+SUMIFS('1. Output sheet'!$F$2:$F$5000,'1. Output sheet'!$D$2:$D$5000,$B136,'1. Output sheet'!$C$2:$C$5000,D$27,'1. Output sheet'!$AC$2:$AC$5000,$B$23,'1. Output sheet'!$O$2:$O$5000,"&gt;="&amp;$B$80,'1. Output sheet'!$O$2:$O$5000,"&lt;"&amp;$C$80)</f>
        <v>0</v>
      </c>
      <c r="E136" s="45">
        <f>SUMIFS('1. Output sheet'!$F$2:$F$5000,'1. Output sheet'!$D$2:$D$5000,$B136,'1. Output sheet'!$C$2:$C$5000,E$27,'1. Output sheet'!$AC$2:$AC$5000,$B$22,'1. Output sheet'!$O$2:$O$5000,"&gt;="&amp;$B$80,'1. Output sheet'!$O$2:$O$5000,"&lt;"&amp;$C$80)+SUMIFS('1. Output sheet'!$F$2:$F$5000,'1. Output sheet'!$D$2:$D$5000,$B136,'1. Output sheet'!$C$2:$C$5000,E$27,'1. Output sheet'!$AC$2:$AC$5000,$B$23,'1. Output sheet'!$O$2:$O$5000,"&gt;="&amp;$B$80,'1. Output sheet'!$O$2:$O$5000,"&lt;"&amp;$C$80)</f>
        <v>20600</v>
      </c>
      <c r="F136" s="45">
        <f>SUMIFS('1. Output sheet'!$F$2:$F$5000,'1. Output sheet'!$D$2:$D$5000,$B136,'1. Output sheet'!$C$2:$C$5000,F$27,'1. Output sheet'!$AC$2:$AC$5000,$B$22,'1. Output sheet'!$O$2:$O$5000,"&gt;="&amp;$B$80,'1. Output sheet'!$O$2:$O$5000,"&lt;"&amp;$C$80)+SUMIFS('1. Output sheet'!$F$2:$F$5000,'1. Output sheet'!$D$2:$D$5000,$B136,'1. Output sheet'!$C$2:$C$5000,F$27,'1. Output sheet'!$AC$2:$AC$5000,$B$23,'1. Output sheet'!$O$2:$O$5000,"&gt;="&amp;$B$80,'1. Output sheet'!$O$2:$O$5000,"&lt;"&amp;$C$80)</f>
        <v>1080</v>
      </c>
      <c r="G136" s="45">
        <f>SUMIFS('1. Output sheet'!$F$2:$F$5000,'1. Output sheet'!$D$2:$D$5000,$B136,'1. Output sheet'!$C$2:$C$5000,G$27,'1. Output sheet'!$AC$2:$AC$5000,$B$22,'1. Output sheet'!$O$2:$O$5000,"&gt;="&amp;$B$80,'1. Output sheet'!$O$2:$O$5000,"&lt;"&amp;$C$80)+SUMIFS('1. Output sheet'!$F$2:$F$5000,'1. Output sheet'!$D$2:$D$5000,$B136,'1. Output sheet'!$C$2:$C$5000,G$27,'1. Output sheet'!$AC$2:$AC$5000,$B$23,'1. Output sheet'!$O$2:$O$5000,"&gt;="&amp;$B$80,'1. Output sheet'!$O$2:$O$5000,"&lt;"&amp;$C$80)</f>
        <v>0</v>
      </c>
      <c r="H136" s="45">
        <f>SUMIFS('1. Output sheet'!$F$2:$F$5000,'1. Output sheet'!$D$2:$D$5000,$B136,'1. Output sheet'!$C$2:$C$5000,H$27,'1. Output sheet'!$AC$2:$AC$5000,$B$22,'1. Output sheet'!$O$2:$O$5000,"&gt;="&amp;$B$80,'1. Output sheet'!$O$2:$O$5000,"&lt;"&amp;$C$80)+SUMIFS('1. Output sheet'!$F$2:$F$5000,'1. Output sheet'!$D$2:$D$5000,$B136,'1. Output sheet'!$C$2:$C$5000,H$27,'1. Output sheet'!$AC$2:$AC$5000,$B$23,'1. Output sheet'!$O$2:$O$5000,"&gt;="&amp;$B$80,'1. Output sheet'!$O$2:$O$5000,"&lt;"&amp;$C$80)</f>
        <v>0</v>
      </c>
      <c r="I136" s="45">
        <f>SUMIFS('1. Output sheet'!$F$2:$F$5000,'1. Output sheet'!$D$2:$D$5000,$B136,'1. Output sheet'!$C$2:$C$5000,I$27,'1. Output sheet'!$AC$2:$AC$5000,$B$22,'1. Output sheet'!$O$2:$O$5000,"&gt;="&amp;$B$80,'1. Output sheet'!$O$2:$O$5000,"&lt;"&amp;$C$80)+SUMIFS('1. Output sheet'!$F$2:$F$5000,'1. Output sheet'!$D$2:$D$5000,$B136,'1. Output sheet'!$C$2:$C$5000,I$27,'1. Output sheet'!$AC$2:$AC$5000,$B$23,'1. Output sheet'!$O$2:$O$5000,"&gt;="&amp;$B$80,'1. Output sheet'!$O$2:$O$5000,"&lt;"&amp;$C$80)</f>
        <v>0</v>
      </c>
      <c r="J136" s="45">
        <f>SUMIFS('1. Output sheet'!$F$2:$F$5000,'1. Output sheet'!$D$2:$D$5000,$B136,'1. Output sheet'!$C$2:$C$5000,J$27,'1. Output sheet'!$AC$2:$AC$5000,$B$22,'1. Output sheet'!$O$2:$O$5000,"&gt;="&amp;$B$80,'1. Output sheet'!$O$2:$O$5000,"&lt;"&amp;$C$80)+SUMIFS('1. Output sheet'!$F$2:$F$5000,'1. Output sheet'!$D$2:$D$5000,$B136,'1. Output sheet'!$C$2:$C$5000,J$27,'1. Output sheet'!$AC$2:$AC$5000,$B$23,'1. Output sheet'!$O$2:$O$5000,"&gt;="&amp;$B$80,'1. Output sheet'!$O$2:$O$5000,"&lt;"&amp;$C$80)</f>
        <v>0</v>
      </c>
      <c r="K136" s="45">
        <f>SUMIFS('1. Output sheet'!$F$2:$F$5000,'1. Output sheet'!$D$2:$D$5000,$B136,'1. Output sheet'!$C$2:$C$5000,K$27,'1. Output sheet'!$AC$2:$AC$5000,$B$22,'1. Output sheet'!$O$2:$O$5000,"&gt;="&amp;$B$80,'1. Output sheet'!$O$2:$O$5000,"&lt;"&amp;$C$80)+SUMIFS('1. Output sheet'!$F$2:$F$5000,'1. Output sheet'!$D$2:$D$5000,$B136,'1. Output sheet'!$C$2:$C$5000,K$27,'1. Output sheet'!$AC$2:$AC$5000,$B$23,'1. Output sheet'!$O$2:$O$5000,"&gt;="&amp;$B$80,'1. Output sheet'!$O$2:$O$5000,"&lt;"&amp;$C$80)</f>
        <v>0</v>
      </c>
      <c r="L136" s="45">
        <f>SUMIFS('1. Output sheet'!$F$2:$F$5000,'1. Output sheet'!$D$2:$D$5000,$B136,'1. Output sheet'!$C$2:$C$5000,L$27,'1. Output sheet'!$AC$2:$AC$5000,$B$22,'1. Output sheet'!$O$2:$O$5000,"&gt;="&amp;$B$80,'1. Output sheet'!$O$2:$O$5000,"&lt;"&amp;$C$80)+SUMIFS('1. Output sheet'!$F$2:$F$5000,'1. Output sheet'!$D$2:$D$5000,$B136,'1. Output sheet'!$C$2:$C$5000,L$27,'1. Output sheet'!$AC$2:$AC$5000,$B$23,'1. Output sheet'!$O$2:$O$5000,"&gt;="&amp;$B$80,'1. Output sheet'!$O$2:$O$5000,"&lt;"&amp;$C$80)</f>
        <v>0</v>
      </c>
      <c r="M136" s="45">
        <f>SUMIFS('1. Output sheet'!$F$2:$F$5000,'1. Output sheet'!$D$2:$D$5000,$B136,'1. Output sheet'!$C$2:$C$5000,M$27,'1. Output sheet'!$AC$2:$AC$5000,$B$22,'1. Output sheet'!$O$2:$O$5000,"&gt;="&amp;$B$80,'1. Output sheet'!$O$2:$O$5000,"&lt;"&amp;$C$80)+SUMIFS('1. Output sheet'!$F$2:$F$5000,'1. Output sheet'!$D$2:$D$5000,$B136,'1. Output sheet'!$C$2:$C$5000,M$27,'1. Output sheet'!$AC$2:$AC$5000,$B$23,'1. Output sheet'!$O$2:$O$5000,"&gt;="&amp;$B$80,'1. Output sheet'!$O$2:$O$5000,"&lt;"&amp;$C$80)</f>
        <v>0</v>
      </c>
      <c r="N136" s="45">
        <f>SUMIFS('1. Output sheet'!$F$2:$F$5000,'1. Output sheet'!$D$2:$D$5000,$B136,'1. Output sheet'!$C$2:$C$5000,N$27,'1. Output sheet'!$AC$2:$AC$5000,$B$22,'1. Output sheet'!$O$2:$O$5000,"&gt;="&amp;$B$80,'1. Output sheet'!$O$2:$O$5000,"&lt;"&amp;$C$80)+SUMIFS('1. Output sheet'!$F$2:$F$5000,'1. Output sheet'!$D$2:$D$5000,$B136,'1. Output sheet'!$C$2:$C$5000,N$27,'1. Output sheet'!$AC$2:$AC$5000,$B$23,'1. Output sheet'!$O$2:$O$5000,"&gt;="&amp;$B$80,'1. Output sheet'!$O$2:$O$5000,"&lt;"&amp;$C$80)</f>
        <v>0</v>
      </c>
      <c r="O136" s="45">
        <f>SUMIFS('1. Output sheet'!$F$2:$F$5000,'1. Output sheet'!$D$2:$D$5000,$B136,'1. Output sheet'!$C$2:$C$5000,O$27,'1. Output sheet'!$AC$2:$AC$5000,$B$22,'1. Output sheet'!$O$2:$O$5000,"&gt;="&amp;$B$80,'1. Output sheet'!$O$2:$O$5000,"&lt;"&amp;$C$80)+SUMIFS('1. Output sheet'!$F$2:$F$5000,'1. Output sheet'!$D$2:$D$5000,$B136,'1. Output sheet'!$C$2:$C$5000,O$27,'1. Output sheet'!$AC$2:$AC$5000,$B$23,'1. Output sheet'!$O$2:$O$5000,"&gt;="&amp;$B$80,'1. Output sheet'!$O$2:$O$5000,"&lt;"&amp;$C$80)</f>
        <v>0</v>
      </c>
      <c r="P136" s="14">
        <f t="shared" si="45"/>
        <v>21680</v>
      </c>
      <c r="Q136" s="14">
        <f>SUMIFS('1. Output sheet'!$F$2:$F$5000,'1. Output sheet'!$D$2:$D$5000,$B136,'1. Output sheet'!$AC$2:$AC$5000,$B$22,'1. Output sheet'!$O$2:$O$5000,"&gt;="&amp;$B$80,'1. Output sheet'!$O$2:$O$5000,"&lt;"&amp;$C$80)+SUMIFS('1. Output sheet'!$F$2:$F$5000,'1. Output sheet'!$D$2:$D$5000,$B136,'1. Output sheet'!$AC$2:$AC$5000,$B$23,'1. Output sheet'!$O$2:$O$5000,"&gt;="&amp;$B$80,'1. Output sheet'!$O$2:$O$5000,"&lt;"&amp;$C$80)</f>
        <v>21680</v>
      </c>
      <c r="R136" s="14"/>
      <c r="T136" s="21" t="s">
        <v>72</v>
      </c>
      <c r="U136" s="20"/>
      <c r="V136" s="45">
        <f t="shared" si="46"/>
        <v>0</v>
      </c>
      <c r="W136" s="45">
        <f t="shared" si="47"/>
        <v>2762.0235174235413</v>
      </c>
      <c r="X136" s="45">
        <f t="shared" si="48"/>
        <v>144.8051164474478</v>
      </c>
      <c r="Y136" s="45">
        <f t="shared" si="49"/>
        <v>0</v>
      </c>
      <c r="Z136" s="45">
        <f t="shared" si="50"/>
        <v>0</v>
      </c>
      <c r="AA136" s="45">
        <f t="shared" si="51"/>
        <v>0</v>
      </c>
      <c r="AB136" s="45">
        <f t="shared" si="52"/>
        <v>0</v>
      </c>
      <c r="AC136" s="45">
        <f t="shared" si="53"/>
        <v>0</v>
      </c>
      <c r="AD136" s="45">
        <f t="shared" si="54"/>
        <v>0</v>
      </c>
      <c r="AE136" s="45">
        <f t="shared" si="55"/>
        <v>0</v>
      </c>
      <c r="AF136" s="45">
        <f t="shared" si="56"/>
        <v>0</v>
      </c>
      <c r="AG136" s="45">
        <f t="shared" si="57"/>
        <v>0</v>
      </c>
      <c r="AH136" s="45">
        <f t="shared" si="58"/>
        <v>2906.8286338709891</v>
      </c>
      <c r="AI136" s="45">
        <f t="shared" si="59"/>
        <v>2906.8286338709891</v>
      </c>
      <c r="AJ136" s="14"/>
    </row>
    <row r="137" spans="1:36" ht="14.4" x14ac:dyDescent="0.3">
      <c r="A137" s="34"/>
      <c r="B137" s="21" t="s">
        <v>4361</v>
      </c>
      <c r="C137" s="20"/>
      <c r="D137" s="45">
        <f t="shared" ref="D137:O137" si="60">D113-SUM(D120:D136)</f>
        <v>0</v>
      </c>
      <c r="E137" s="45">
        <f t="shared" si="60"/>
        <v>0</v>
      </c>
      <c r="F137" s="45">
        <f t="shared" si="60"/>
        <v>0</v>
      </c>
      <c r="G137" s="45">
        <f t="shared" si="60"/>
        <v>0</v>
      </c>
      <c r="H137" s="45">
        <f t="shared" si="60"/>
        <v>0</v>
      </c>
      <c r="I137" s="45">
        <f t="shared" si="60"/>
        <v>0</v>
      </c>
      <c r="J137" s="45">
        <f t="shared" si="60"/>
        <v>0</v>
      </c>
      <c r="K137" s="45">
        <f t="shared" si="60"/>
        <v>0</v>
      </c>
      <c r="L137" s="45">
        <f t="shared" si="60"/>
        <v>1260</v>
      </c>
      <c r="M137" s="45">
        <f t="shared" si="60"/>
        <v>0</v>
      </c>
      <c r="N137" s="45">
        <f t="shared" si="60"/>
        <v>0</v>
      </c>
      <c r="O137" s="45">
        <f t="shared" si="60"/>
        <v>0</v>
      </c>
      <c r="P137" s="14">
        <f t="shared" si="45"/>
        <v>1260</v>
      </c>
      <c r="Q137" s="14">
        <f>SUM(D137:O137)</f>
        <v>1260</v>
      </c>
      <c r="R137" s="14"/>
      <c r="T137" s="21" t="s">
        <v>4361</v>
      </c>
      <c r="U137" s="20"/>
      <c r="V137" s="45">
        <f t="shared" si="46"/>
        <v>0</v>
      </c>
      <c r="W137" s="45">
        <f t="shared" si="47"/>
        <v>0</v>
      </c>
      <c r="X137" s="45">
        <f t="shared" si="48"/>
        <v>0</v>
      </c>
      <c r="Y137" s="45">
        <f t="shared" si="49"/>
        <v>0</v>
      </c>
      <c r="Z137" s="45">
        <f t="shared" si="50"/>
        <v>0</v>
      </c>
      <c r="AA137" s="45">
        <f t="shared" si="51"/>
        <v>0</v>
      </c>
      <c r="AB137" s="45">
        <f t="shared" si="52"/>
        <v>0</v>
      </c>
      <c r="AC137" s="45">
        <f t="shared" si="53"/>
        <v>0</v>
      </c>
      <c r="AD137" s="45">
        <f t="shared" si="54"/>
        <v>168.93930252202242</v>
      </c>
      <c r="AE137" s="45">
        <f t="shared" si="55"/>
        <v>0</v>
      </c>
      <c r="AF137" s="45">
        <f t="shared" si="56"/>
        <v>0</v>
      </c>
      <c r="AG137" s="45">
        <f t="shared" si="57"/>
        <v>0</v>
      </c>
      <c r="AH137" s="45">
        <f t="shared" si="58"/>
        <v>168.93930252202242</v>
      </c>
      <c r="AI137" s="45">
        <f t="shared" si="59"/>
        <v>168.93930252202242</v>
      </c>
      <c r="AJ137" s="14"/>
    </row>
    <row r="138" spans="1:36" ht="14.4" x14ac:dyDescent="0.3">
      <c r="A138" s="34"/>
      <c r="B138" s="19" t="s">
        <v>4346</v>
      </c>
      <c r="C138" s="20"/>
      <c r="D138" s="45">
        <f t="shared" ref="D138:Q138" si="61">SUM(D120:D137)</f>
        <v>979</v>
      </c>
      <c r="E138" s="45">
        <f t="shared" si="61"/>
        <v>30106.120000000003</v>
      </c>
      <c r="F138" s="45">
        <f t="shared" si="61"/>
        <v>27592.68</v>
      </c>
      <c r="G138" s="45">
        <f t="shared" si="61"/>
        <v>9276.0133333333342</v>
      </c>
      <c r="H138" s="45">
        <f t="shared" si="61"/>
        <v>0</v>
      </c>
      <c r="I138" s="45">
        <f t="shared" si="61"/>
        <v>12652.029999999999</v>
      </c>
      <c r="J138" s="45">
        <f t="shared" si="61"/>
        <v>48292.729999999996</v>
      </c>
      <c r="K138" s="45">
        <f t="shared" si="61"/>
        <v>24730.1</v>
      </c>
      <c r="L138" s="45">
        <f t="shared" si="61"/>
        <v>2212.25</v>
      </c>
      <c r="M138" s="45">
        <f t="shared" si="61"/>
        <v>0</v>
      </c>
      <c r="N138" s="45">
        <f t="shared" si="61"/>
        <v>11021.2</v>
      </c>
      <c r="O138" s="45">
        <f t="shared" si="61"/>
        <v>0</v>
      </c>
      <c r="P138" s="14">
        <f t="shared" si="61"/>
        <v>166862.12333333335</v>
      </c>
      <c r="Q138" s="14">
        <f t="shared" si="61"/>
        <v>166862.12333333335</v>
      </c>
      <c r="R138" s="14"/>
      <c r="T138" s="19" t="s">
        <v>4346</v>
      </c>
      <c r="U138" s="20"/>
      <c r="V138" s="45">
        <f t="shared" si="46"/>
        <v>131.26315648338093</v>
      </c>
      <c r="W138" s="45">
        <f t="shared" si="47"/>
        <v>4036.5927892415161</v>
      </c>
      <c r="X138" s="45">
        <f t="shared" si="48"/>
        <v>3699.5937412010776</v>
      </c>
      <c r="Y138" s="45">
        <f t="shared" si="49"/>
        <v>1243.7168434272332</v>
      </c>
      <c r="Z138" s="45">
        <f t="shared" si="50"/>
        <v>0</v>
      </c>
      <c r="AA138" s="45">
        <f t="shared" si="51"/>
        <v>1696.3691457838913</v>
      </c>
      <c r="AB138" s="45">
        <f t="shared" si="52"/>
        <v>6475.0318437177357</v>
      </c>
      <c r="AC138" s="45">
        <f t="shared" si="53"/>
        <v>3315.7824169046557</v>
      </c>
      <c r="AD138" s="45">
        <f t="shared" si="54"/>
        <v>296.61585079709852</v>
      </c>
      <c r="AE138" s="45">
        <f t="shared" si="55"/>
        <v>0</v>
      </c>
      <c r="AF138" s="45">
        <f t="shared" si="56"/>
        <v>1477.7093975838998</v>
      </c>
      <c r="AG138" s="45">
        <f t="shared" si="57"/>
        <v>0</v>
      </c>
      <c r="AH138" s="45">
        <f t="shared" si="58"/>
        <v>22372.675185140492</v>
      </c>
      <c r="AI138" s="45">
        <f t="shared" si="59"/>
        <v>22372.675185140492</v>
      </c>
      <c r="AJ138" s="14"/>
    </row>
    <row r="139" spans="1:36" x14ac:dyDescent="0.25">
      <c r="A139" s="34"/>
    </row>
    <row r="140" spans="1:36" x14ac:dyDescent="0.25">
      <c r="A140" s="34"/>
    </row>
    <row r="141" spans="1:36" x14ac:dyDescent="0.25">
      <c r="A141" s="36" t="s">
        <v>4368</v>
      </c>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row>
    <row r="142" spans="1:36" x14ac:dyDescent="0.25">
      <c r="A142" s="34" t="s">
        <v>12</v>
      </c>
      <c r="B142" s="8">
        <v>45809</v>
      </c>
      <c r="C142" s="8">
        <v>45839</v>
      </c>
    </row>
    <row r="143" spans="1:36" ht="14.4" x14ac:dyDescent="0.3">
      <c r="A143" s="34"/>
      <c r="B143" s="5" t="s">
        <v>4352</v>
      </c>
      <c r="C143" s="5"/>
      <c r="D143" s="5"/>
      <c r="E143" s="5"/>
      <c r="F143" s="5"/>
      <c r="G143" s="5"/>
      <c r="H143" s="5"/>
      <c r="I143" s="5"/>
      <c r="J143" s="5"/>
      <c r="K143" s="5"/>
      <c r="L143" s="5"/>
      <c r="M143" s="5"/>
      <c r="N143" s="5"/>
      <c r="O143" s="5"/>
      <c r="P143" s="5"/>
      <c r="Q143" s="5"/>
      <c r="R143" s="5"/>
    </row>
    <row r="144" spans="1:36" ht="43.2" x14ac:dyDescent="0.3">
      <c r="A144" s="34"/>
      <c r="B144" s="6" t="s">
        <v>4351</v>
      </c>
      <c r="C144" s="6"/>
      <c r="D144" s="10" t="s">
        <v>705</v>
      </c>
      <c r="E144" s="10" t="s">
        <v>206</v>
      </c>
      <c r="F144" s="10" t="s">
        <v>198</v>
      </c>
      <c r="G144" s="11" t="s">
        <v>28</v>
      </c>
      <c r="H144" s="11" t="s">
        <v>795</v>
      </c>
      <c r="I144" s="11" t="s">
        <v>43</v>
      </c>
      <c r="J144" s="11" t="s">
        <v>104</v>
      </c>
      <c r="K144" s="11" t="s">
        <v>808</v>
      </c>
      <c r="L144" s="11" t="s">
        <v>755</v>
      </c>
      <c r="M144" s="11" t="s">
        <v>4353</v>
      </c>
      <c r="N144" s="11" t="s">
        <v>318</v>
      </c>
      <c r="O144" s="11" t="s">
        <v>71</v>
      </c>
      <c r="P144" s="29" t="s">
        <v>4354</v>
      </c>
      <c r="Q144" s="29" t="s">
        <v>4355</v>
      </c>
      <c r="R144" s="29" t="s">
        <v>4356</v>
      </c>
    </row>
    <row r="145" spans="1:18" ht="14.4" x14ac:dyDescent="0.3">
      <c r="A145" s="34"/>
      <c r="B145" s="37" t="s">
        <v>4357</v>
      </c>
      <c r="C145" s="37" t="s">
        <v>4348</v>
      </c>
      <c r="D145" s="13">
        <f>SUM(D146:D147)</f>
        <v>3</v>
      </c>
      <c r="E145" s="13">
        <f t="shared" ref="E145:O145" si="62">SUM(E146:E147)</f>
        <v>81</v>
      </c>
      <c r="F145" s="13">
        <f t="shared" si="62"/>
        <v>65</v>
      </c>
      <c r="G145" s="13">
        <f t="shared" si="62"/>
        <v>63</v>
      </c>
      <c r="H145" s="13">
        <f t="shared" si="62"/>
        <v>21</v>
      </c>
      <c r="I145" s="13">
        <f t="shared" si="62"/>
        <v>138</v>
      </c>
      <c r="J145" s="13">
        <f t="shared" si="62"/>
        <v>138</v>
      </c>
      <c r="K145" s="13">
        <f t="shared" si="62"/>
        <v>18</v>
      </c>
      <c r="L145" s="13">
        <f t="shared" si="62"/>
        <v>2</v>
      </c>
      <c r="M145" s="13">
        <f t="shared" si="62"/>
        <v>0</v>
      </c>
      <c r="N145" s="13">
        <f t="shared" si="62"/>
        <v>16</v>
      </c>
      <c r="O145" s="13">
        <f t="shared" si="62"/>
        <v>7</v>
      </c>
      <c r="P145" s="14">
        <f>SUM(D145:O145)</f>
        <v>552</v>
      </c>
      <c r="Q145" s="13">
        <f>SUM(Q146:Q147)</f>
        <v>577</v>
      </c>
      <c r="R145" s="14">
        <f>Q145-P145</f>
        <v>25</v>
      </c>
    </row>
    <row r="146" spans="1:18" ht="14.4" outlineLevel="1" x14ac:dyDescent="0.3">
      <c r="B146" s="7" t="s">
        <v>41</v>
      </c>
      <c r="C146" s="12"/>
      <c r="D146" s="13">
        <f>COUNTIFS('1. Output sheet'!$AC$2:$AC$5000,$B146,'1. Output sheet'!$C$2:$C$5000,D$20,'1. Output sheet'!$O$2:$O$5000,"&gt;="&amp;$B$142,'1. Output sheet'!$O$2:$O$5000,"&lt;"&amp;$C$142)</f>
        <v>3</v>
      </c>
      <c r="E146" s="13">
        <f>COUNTIFS('1. Output sheet'!$AC$2:$AC$5000,$B146,'1. Output sheet'!$C$2:$C$5000,E$20,'1. Output sheet'!$O$2:$O$5000,"&gt;="&amp;$B$142,'1. Output sheet'!$O$2:$O$5000,"&lt;"&amp;$C$142)</f>
        <v>81</v>
      </c>
      <c r="F146" s="13">
        <f>COUNTIFS('1. Output sheet'!$AC$2:$AC$5000,$B146,'1. Output sheet'!$C$2:$C$5000,F$20,'1. Output sheet'!$O$2:$O$5000,"&gt;="&amp;$B$142,'1. Output sheet'!$O$2:$O$5000,"&lt;"&amp;$C$142)</f>
        <v>41</v>
      </c>
      <c r="G146" s="13">
        <f>COUNTIFS('1. Output sheet'!$AC$2:$AC$5000,$B146,'1. Output sheet'!$C$2:$C$5000,G$20,'1. Output sheet'!$O$2:$O$5000,"&gt;="&amp;$B$142,'1. Output sheet'!$O$2:$O$5000,"&lt;"&amp;$C$142)</f>
        <v>58</v>
      </c>
      <c r="H146" s="13">
        <f>COUNTIFS('1. Output sheet'!$AC$2:$AC$5000,$B146,'1. Output sheet'!$C$2:$C$5000,H$20,'1. Output sheet'!$O$2:$O$5000,"&gt;="&amp;$B$142,'1. Output sheet'!$O$2:$O$5000,"&lt;"&amp;$C$142)</f>
        <v>20</v>
      </c>
      <c r="I146" s="13">
        <f>COUNTIFS('1. Output sheet'!$AC$2:$AC$5000,$B146,'1. Output sheet'!$C$2:$C$5000,I$20,'1. Output sheet'!$O$2:$O$5000,"&gt;="&amp;$B$142,'1. Output sheet'!$O$2:$O$5000,"&lt;"&amp;$C$142)</f>
        <v>98</v>
      </c>
      <c r="J146" s="13">
        <f>COUNTIFS('1. Output sheet'!$AC$2:$AC$5000,$B146,'1. Output sheet'!$C$2:$C$5000,J$20,'1. Output sheet'!$O$2:$O$5000,"&gt;="&amp;$B$142,'1. Output sheet'!$O$2:$O$5000,"&lt;"&amp;$C$142)</f>
        <v>130</v>
      </c>
      <c r="K146" s="13">
        <f>COUNTIFS('1. Output sheet'!$AC$2:$AC$5000,$B146,'1. Output sheet'!$C$2:$C$5000,K$20,'1. Output sheet'!$O$2:$O$5000,"&gt;="&amp;$B$142,'1. Output sheet'!$O$2:$O$5000,"&lt;"&amp;$C$142)</f>
        <v>11</v>
      </c>
      <c r="L146" s="13">
        <f>COUNTIFS('1. Output sheet'!$AC$2:$AC$5000,$B146,'1. Output sheet'!$C$2:$C$5000,L$20,'1. Output sheet'!$O$2:$O$5000,"&gt;="&amp;$B$142,'1. Output sheet'!$O$2:$O$5000,"&lt;"&amp;$C$142)</f>
        <v>0</v>
      </c>
      <c r="M146" s="13">
        <f>COUNTIFS('1. Output sheet'!$AC$2:$AC$5000,$B146,'1. Output sheet'!$C$2:$C$5000,M$20,'1. Output sheet'!$O$2:$O$5000,"&gt;="&amp;$B$142,'1. Output sheet'!$O$2:$O$5000,"&lt;"&amp;$C$142)</f>
        <v>0</v>
      </c>
      <c r="N146" s="13">
        <f>COUNTIFS('1. Output sheet'!$AC$2:$AC$5000,$B146,'1. Output sheet'!$C$2:$C$5000,N$20,'1. Output sheet'!$O$2:$O$5000,"&gt;="&amp;$B$142,'1. Output sheet'!$O$2:$O$5000,"&lt;"&amp;$C$142)</f>
        <v>15</v>
      </c>
      <c r="O146" s="13">
        <f>COUNTIFS('1. Output sheet'!$AC$2:$AC$5000,$B146,'1. Output sheet'!$C$2:$C$5000,O$20,'1. Output sheet'!$O$2:$O$5000,"&gt;="&amp;$B$142,'1. Output sheet'!$O$2:$O$5000,"&lt;"&amp;$C$142)</f>
        <v>6</v>
      </c>
      <c r="P146" s="14">
        <f t="shared" ref="P146:P147" si="63">SUM(D146:O146)</f>
        <v>463</v>
      </c>
      <c r="Q146" s="13">
        <f>COUNTIFS('1. Output sheet'!$AC$2:$AC$5000,$B146,'1. Output sheet'!$O$2:$O$5000,"&gt;="&amp;$B$142,'1. Output sheet'!$O$2:$O$5000,"&lt;"&amp;$C$142)</f>
        <v>486</v>
      </c>
      <c r="R146" s="14">
        <f>Q146-P146</f>
        <v>23</v>
      </c>
    </row>
    <row r="147" spans="1:18" ht="14.4" outlineLevel="1" x14ac:dyDescent="0.3">
      <c r="B147" s="7" t="s">
        <v>64</v>
      </c>
      <c r="C147" s="12"/>
      <c r="D147" s="13">
        <f>COUNTIFS('1. Output sheet'!$AC$2:$AC$5000,$B147,'1. Output sheet'!$C$2:$C$5000,D$20,'1. Output sheet'!$O$2:$O$5000,"&gt;="&amp;$B$142,'1. Output sheet'!$O$2:$O$5000,"&lt;"&amp;$C$142)</f>
        <v>0</v>
      </c>
      <c r="E147" s="13">
        <f>COUNTIFS('1. Output sheet'!$AC$2:$AC$5000,$B147,'1. Output sheet'!$C$2:$C$5000,E$20,'1. Output sheet'!$O$2:$O$5000,"&gt;="&amp;$B$142,'1. Output sheet'!$O$2:$O$5000,"&lt;"&amp;$C$142)</f>
        <v>0</v>
      </c>
      <c r="F147" s="13">
        <f>COUNTIFS('1. Output sheet'!$AC$2:$AC$5000,$B147,'1. Output sheet'!$C$2:$C$5000,F$20,'1. Output sheet'!$O$2:$O$5000,"&gt;="&amp;$B$142,'1. Output sheet'!$O$2:$O$5000,"&lt;"&amp;$C$142)</f>
        <v>24</v>
      </c>
      <c r="G147" s="13">
        <f>COUNTIFS('1. Output sheet'!$AC$2:$AC$5000,$B147,'1. Output sheet'!$C$2:$C$5000,G$20,'1. Output sheet'!$O$2:$O$5000,"&gt;="&amp;$B$142,'1. Output sheet'!$O$2:$O$5000,"&lt;"&amp;$C$142)</f>
        <v>5</v>
      </c>
      <c r="H147" s="13">
        <f>COUNTIFS('1. Output sheet'!$AC$2:$AC$5000,$B147,'1. Output sheet'!$C$2:$C$5000,H$20,'1. Output sheet'!$O$2:$O$5000,"&gt;="&amp;$B$142,'1. Output sheet'!$O$2:$O$5000,"&lt;"&amp;$C$142)</f>
        <v>1</v>
      </c>
      <c r="I147" s="13">
        <f>COUNTIFS('1. Output sheet'!$AC$2:$AC$5000,$B147,'1. Output sheet'!$C$2:$C$5000,I$20,'1. Output sheet'!$O$2:$O$5000,"&gt;="&amp;$B$142,'1. Output sheet'!$O$2:$O$5000,"&lt;"&amp;$C$142)</f>
        <v>40</v>
      </c>
      <c r="J147" s="13">
        <f>COUNTIFS('1. Output sheet'!$AC$2:$AC$5000,$B147,'1. Output sheet'!$C$2:$C$5000,J$20,'1. Output sheet'!$O$2:$O$5000,"&gt;="&amp;$B$142,'1. Output sheet'!$O$2:$O$5000,"&lt;"&amp;$C$142)</f>
        <v>8</v>
      </c>
      <c r="K147" s="13">
        <f>COUNTIFS('1. Output sheet'!$AC$2:$AC$5000,$B147,'1. Output sheet'!$C$2:$C$5000,K$20,'1. Output sheet'!$O$2:$O$5000,"&gt;="&amp;$B$142,'1. Output sheet'!$O$2:$O$5000,"&lt;"&amp;$C$142)</f>
        <v>7</v>
      </c>
      <c r="L147" s="13">
        <f>COUNTIFS('1. Output sheet'!$AC$2:$AC$5000,$B147,'1. Output sheet'!$C$2:$C$5000,L$20,'1. Output sheet'!$O$2:$O$5000,"&gt;="&amp;$B$142,'1. Output sheet'!$O$2:$O$5000,"&lt;"&amp;$C$142)</f>
        <v>2</v>
      </c>
      <c r="M147" s="13">
        <f>COUNTIFS('1. Output sheet'!$AC$2:$AC$5000,$B147,'1. Output sheet'!$C$2:$C$5000,M$20,'1. Output sheet'!$O$2:$O$5000,"&gt;="&amp;$B$142,'1. Output sheet'!$O$2:$O$5000,"&lt;"&amp;$C$142)</f>
        <v>0</v>
      </c>
      <c r="N147" s="13">
        <f>COUNTIFS('1. Output sheet'!$AC$2:$AC$5000,$B147,'1. Output sheet'!$C$2:$C$5000,N$20,'1. Output sheet'!$O$2:$O$5000,"&gt;="&amp;$B$142,'1. Output sheet'!$O$2:$O$5000,"&lt;"&amp;$C$142)</f>
        <v>1</v>
      </c>
      <c r="O147" s="13">
        <f>COUNTIFS('1. Output sheet'!$AC$2:$AC$5000,$B147,'1. Output sheet'!$C$2:$C$5000,O$20,'1. Output sheet'!$O$2:$O$5000,"&gt;="&amp;$B$142,'1. Output sheet'!$O$2:$O$5000,"&lt;"&amp;$C$142)</f>
        <v>1</v>
      </c>
      <c r="P147" s="14">
        <f t="shared" si="63"/>
        <v>89</v>
      </c>
      <c r="Q147" s="13">
        <f>COUNTIFS('1. Output sheet'!$AC$2:$AC$5000,$B147,'1. Output sheet'!$O$2:$O$5000,"&gt;="&amp;$B$142,'1. Output sheet'!$O$2:$O$5000,"&lt;"&amp;$C$142)</f>
        <v>91</v>
      </c>
      <c r="R147" s="14">
        <f>Q147-P147</f>
        <v>2</v>
      </c>
    </row>
    <row r="150" spans="1:18" ht="14.4" x14ac:dyDescent="0.3">
      <c r="B150" s="5" t="s">
        <v>4352</v>
      </c>
      <c r="C150" s="5"/>
      <c r="D150" s="5"/>
      <c r="E150" s="5"/>
      <c r="F150" s="5"/>
      <c r="G150" s="5"/>
      <c r="H150" s="5"/>
      <c r="I150" s="5"/>
      <c r="J150" s="5"/>
      <c r="K150" s="5"/>
      <c r="L150" s="5"/>
      <c r="M150" s="5"/>
      <c r="N150" s="5"/>
      <c r="O150" s="5"/>
      <c r="P150" s="5"/>
      <c r="Q150" s="5"/>
      <c r="R150" s="5"/>
    </row>
    <row r="151" spans="1:18" ht="43.2" x14ac:dyDescent="0.3">
      <c r="B151" s="19" t="s">
        <v>4358</v>
      </c>
      <c r="C151" s="20"/>
      <c r="D151" s="10" t="s">
        <v>705</v>
      </c>
      <c r="E151" s="10" t="s">
        <v>206</v>
      </c>
      <c r="F151" s="10" t="s">
        <v>198</v>
      </c>
      <c r="G151" s="11" t="s">
        <v>28</v>
      </c>
      <c r="H151" s="11" t="s">
        <v>795</v>
      </c>
      <c r="I151" s="11" t="s">
        <v>43</v>
      </c>
      <c r="J151" s="11" t="s">
        <v>104</v>
      </c>
      <c r="K151" s="11" t="s">
        <v>808</v>
      </c>
      <c r="L151" s="11" t="s">
        <v>755</v>
      </c>
      <c r="M151" s="11" t="s">
        <v>4353</v>
      </c>
      <c r="N151" s="11" t="s">
        <v>318</v>
      </c>
      <c r="O151" s="11" t="s">
        <v>71</v>
      </c>
      <c r="P151" s="29" t="s">
        <v>4359</v>
      </c>
      <c r="Q151" s="29" t="s">
        <v>4355</v>
      </c>
      <c r="R151" s="29" t="s">
        <v>4356</v>
      </c>
    </row>
    <row r="152" spans="1:18" ht="14.4" x14ac:dyDescent="0.3">
      <c r="B152" s="21" t="s">
        <v>232</v>
      </c>
      <c r="C152" s="20"/>
      <c r="D152" s="13">
        <f>COUNTIFS('1. Output sheet'!$D$2:$D$5000,$B152,'1. Output sheet'!$C$2:$C$5000,D$27,'1. Output sheet'!$AC$2:$AC$5000,$B$22,'1. Output sheet'!$O$2:$O$5000,"&gt;="&amp;$B$142,'1. Output sheet'!$O$2:$O$5000,"&lt;"&amp;$C$142)+COUNTIFS('1. Output sheet'!$D$2:$D$5000,$B152,'1. Output sheet'!$C$2:$C$5000,D$27,'1. Output sheet'!$AC$2:$AC$5000,$B$23,'1. Output sheet'!$O$2:$O$5000,"&gt;="&amp;$B$142,'1. Output sheet'!$O$2:$O$5000,"&lt;"&amp;$C$142)</f>
        <v>1</v>
      </c>
      <c r="E152" s="13">
        <f>COUNTIFS('1. Output sheet'!$D$2:$D$5000,$B152,'1. Output sheet'!$C$2:$C$5000,E$27,'1. Output sheet'!$AC$2:$AC$5000,$B$22,'1. Output sheet'!$O$2:$O$5000,"&gt;="&amp;$B$142,'1. Output sheet'!$O$2:$O$5000,"&lt;"&amp;$C$142)+COUNTIFS('1. Output sheet'!$D$2:$D$5000,$B152,'1. Output sheet'!$C$2:$C$5000,E$27,'1. Output sheet'!$AC$2:$AC$5000,$B$23,'1. Output sheet'!$O$2:$O$5000,"&gt;="&amp;$B$142,'1. Output sheet'!$O$2:$O$5000,"&lt;"&amp;$C$142)</f>
        <v>0</v>
      </c>
      <c r="F152" s="13">
        <f>COUNTIFS('1. Output sheet'!$D$2:$D$5000,$B152,'1. Output sheet'!$C$2:$C$5000,F$27,'1. Output sheet'!$AC$2:$AC$5000,$B$22,'1. Output sheet'!$O$2:$O$5000,"&gt;="&amp;$B$142,'1. Output sheet'!$O$2:$O$5000,"&lt;"&amp;$C$142)+COUNTIFS('1. Output sheet'!$D$2:$D$5000,$B152,'1. Output sheet'!$C$2:$C$5000,F$27,'1. Output sheet'!$AC$2:$AC$5000,$B$23,'1. Output sheet'!$O$2:$O$5000,"&gt;="&amp;$B$142,'1. Output sheet'!$O$2:$O$5000,"&lt;"&amp;$C$142)</f>
        <v>20</v>
      </c>
      <c r="G152" s="13">
        <f>COUNTIFS('1. Output sheet'!$D$2:$D$5000,$B152,'1. Output sheet'!$C$2:$C$5000,G$27,'1. Output sheet'!$AC$2:$AC$5000,$B$22,'1. Output sheet'!$O$2:$O$5000,"&gt;="&amp;$B$142,'1. Output sheet'!$O$2:$O$5000,"&lt;"&amp;$C$142)+COUNTIFS('1. Output sheet'!$D$2:$D$5000,$B152,'1. Output sheet'!$C$2:$C$5000,G$27,'1. Output sheet'!$AC$2:$AC$5000,$B$23,'1. Output sheet'!$O$2:$O$5000,"&gt;="&amp;$B$142,'1. Output sheet'!$O$2:$O$5000,"&lt;"&amp;$C$142)</f>
        <v>0</v>
      </c>
      <c r="H152" s="13">
        <f>COUNTIFS('1. Output sheet'!$D$2:$D$5000,$B152,'1. Output sheet'!$C$2:$C$5000,H$27,'1. Output sheet'!$AC$2:$AC$5000,$B$22,'1. Output sheet'!$O$2:$O$5000,"&gt;="&amp;$B$142,'1. Output sheet'!$O$2:$O$5000,"&lt;"&amp;$C$142)+COUNTIFS('1. Output sheet'!$D$2:$D$5000,$B152,'1. Output sheet'!$C$2:$C$5000,H$27,'1. Output sheet'!$AC$2:$AC$5000,$B$23,'1. Output sheet'!$O$2:$O$5000,"&gt;="&amp;$B$142,'1. Output sheet'!$O$2:$O$5000,"&lt;"&amp;$C$142)</f>
        <v>0</v>
      </c>
      <c r="I152" s="13">
        <f>COUNTIFS('1. Output sheet'!$D$2:$D$5000,$B152,'1. Output sheet'!$C$2:$C$5000,I$27,'1. Output sheet'!$AC$2:$AC$5000,$B$22,'1. Output sheet'!$O$2:$O$5000,"&gt;="&amp;$B$142,'1. Output sheet'!$O$2:$O$5000,"&lt;"&amp;$C$142)+COUNTIFS('1. Output sheet'!$D$2:$D$5000,$B152,'1. Output sheet'!$C$2:$C$5000,I$27,'1. Output sheet'!$AC$2:$AC$5000,$B$23,'1. Output sheet'!$O$2:$O$5000,"&gt;="&amp;$B$142,'1. Output sheet'!$O$2:$O$5000,"&lt;"&amp;$C$142)</f>
        <v>2</v>
      </c>
      <c r="J152" s="13">
        <f>COUNTIFS('1. Output sheet'!$D$2:$D$5000,$B152,'1. Output sheet'!$C$2:$C$5000,J$27,'1. Output sheet'!$AC$2:$AC$5000,$B$22,'1. Output sheet'!$O$2:$O$5000,"&gt;="&amp;$B$142,'1. Output sheet'!$O$2:$O$5000,"&lt;"&amp;$C$142)+COUNTIFS('1. Output sheet'!$D$2:$D$5000,$B152,'1. Output sheet'!$C$2:$C$5000,J$27,'1. Output sheet'!$AC$2:$AC$5000,$B$23,'1. Output sheet'!$O$2:$O$5000,"&gt;="&amp;$B$142,'1. Output sheet'!$O$2:$O$5000,"&lt;"&amp;$C$142)</f>
        <v>1</v>
      </c>
      <c r="K152" s="13">
        <f>COUNTIFS('1. Output sheet'!$D$2:$D$5000,$B152,'1. Output sheet'!$C$2:$C$5000,K$27,'1. Output sheet'!$AC$2:$AC$5000,$B$22,'1. Output sheet'!$O$2:$O$5000,"&gt;="&amp;$B$142,'1. Output sheet'!$O$2:$O$5000,"&lt;"&amp;$C$142)+COUNTIFS('1. Output sheet'!$D$2:$D$5000,$B152,'1. Output sheet'!$C$2:$C$5000,K$27,'1. Output sheet'!$AC$2:$AC$5000,$B$23,'1. Output sheet'!$O$2:$O$5000,"&gt;="&amp;$B$142,'1. Output sheet'!$O$2:$O$5000,"&lt;"&amp;$C$142)</f>
        <v>0</v>
      </c>
      <c r="L152" s="13">
        <f>COUNTIFS('1. Output sheet'!$D$2:$D$5000,$B152,'1. Output sheet'!$C$2:$C$5000,L$27,'1. Output sheet'!$AC$2:$AC$5000,$B$22,'1. Output sheet'!$O$2:$O$5000,"&gt;="&amp;$B$142,'1. Output sheet'!$O$2:$O$5000,"&lt;"&amp;$C$142)+COUNTIFS('1. Output sheet'!$D$2:$D$5000,$B152,'1. Output sheet'!$C$2:$C$5000,L$27,'1. Output sheet'!$AC$2:$AC$5000,$B$23,'1. Output sheet'!$O$2:$O$5000,"&gt;="&amp;$B$142,'1. Output sheet'!$O$2:$O$5000,"&lt;"&amp;$C$142)</f>
        <v>0</v>
      </c>
      <c r="M152" s="13">
        <f>COUNTIFS('1. Output sheet'!$D$2:$D$5000,$B152,'1. Output sheet'!$C$2:$C$5000,M$27,'1. Output sheet'!$AC$2:$AC$5000,$B$22,'1. Output sheet'!$O$2:$O$5000,"&gt;="&amp;$B$142,'1. Output sheet'!$O$2:$O$5000,"&lt;"&amp;$C$142)+COUNTIFS('1. Output sheet'!$D$2:$D$5000,$B152,'1. Output sheet'!$C$2:$C$5000,M$27,'1. Output sheet'!$AC$2:$AC$5000,$B$23,'1. Output sheet'!$O$2:$O$5000,"&gt;="&amp;$B$142,'1. Output sheet'!$O$2:$O$5000,"&lt;"&amp;$C$142)</f>
        <v>0</v>
      </c>
      <c r="N152" s="13">
        <f>COUNTIFS('1. Output sheet'!$D$2:$D$5000,$B152,'1. Output sheet'!$C$2:$C$5000,N$27,'1. Output sheet'!$AC$2:$AC$5000,$B$22,'1. Output sheet'!$O$2:$O$5000,"&gt;="&amp;$B$142,'1. Output sheet'!$O$2:$O$5000,"&lt;"&amp;$C$142)+COUNTIFS('1. Output sheet'!$D$2:$D$5000,$B152,'1. Output sheet'!$C$2:$C$5000,N$27,'1. Output sheet'!$AC$2:$AC$5000,$B$23,'1. Output sheet'!$O$2:$O$5000,"&gt;="&amp;$B$142,'1. Output sheet'!$O$2:$O$5000,"&lt;"&amp;$C$142)</f>
        <v>0</v>
      </c>
      <c r="O152" s="13">
        <f>COUNTIFS('1. Output sheet'!$D$2:$D$5000,$B152,'1. Output sheet'!$C$2:$C$5000,O$27,'1. Output sheet'!$AC$2:$AC$5000,$B$22,'1. Output sheet'!$O$2:$O$5000,"&gt;="&amp;$B$142,'1. Output sheet'!$O$2:$O$5000,"&lt;"&amp;$C$142)+COUNTIFS('1. Output sheet'!$D$2:$D$5000,$B152,'1. Output sheet'!$C$2:$C$5000,O$27,'1. Output sheet'!$AC$2:$AC$5000,$B$23,'1. Output sheet'!$O$2:$O$5000,"&gt;="&amp;$B$142,'1. Output sheet'!$O$2:$O$5000,"&lt;"&amp;$C$142)</f>
        <v>0</v>
      </c>
      <c r="P152" s="14">
        <f>SUM(D152:O152)</f>
        <v>24</v>
      </c>
      <c r="Q152" s="14">
        <f>COUNTIFS('1. Output sheet'!$D$2:$D$5000,$B152,'1. Output sheet'!$AC$2:$AC$5000,$B$22,'1. Output sheet'!$O$2:$O$5000,"&gt;="&amp;$B$142,'1. Output sheet'!$O$2:$O$5000,"&lt;"&amp;$C$142)+COUNTIFS('1. Output sheet'!$D$2:$D$5000,$B152,'1. Output sheet'!$AC$2:$AC$5000,$B$23,'1. Output sheet'!$O$2:$O$5000,"&gt;="&amp;$B$142,'1. Output sheet'!$O$2:$O$5000,"&lt;"&amp;$C$142)</f>
        <v>24</v>
      </c>
      <c r="R152" s="14">
        <f>Q152-P152</f>
        <v>0</v>
      </c>
    </row>
    <row r="153" spans="1:18" ht="14.4" x14ac:dyDescent="0.3">
      <c r="B153" s="21" t="s">
        <v>221</v>
      </c>
      <c r="C153" s="20"/>
      <c r="D153" s="13">
        <f>COUNTIFS('1. Output sheet'!$D$2:$D$5000,$B153,'1. Output sheet'!$C$2:$C$5000,D$27,'1. Output sheet'!$AC$2:$AC$5000,$B$22,'1. Output sheet'!$O$2:$O$5000,"&gt;="&amp;$B$142,'1. Output sheet'!$O$2:$O$5000,"&lt;"&amp;$C$142)+COUNTIFS('1. Output sheet'!$D$2:$D$5000,$B153,'1. Output sheet'!$C$2:$C$5000,D$27,'1. Output sheet'!$AC$2:$AC$5000,$B$23,'1. Output sheet'!$O$2:$O$5000,"&gt;="&amp;$B$142,'1. Output sheet'!$O$2:$O$5000,"&lt;"&amp;$C$142)</f>
        <v>0</v>
      </c>
      <c r="E153" s="13">
        <f>COUNTIFS('1. Output sheet'!$D$2:$D$5000,$B153,'1. Output sheet'!$C$2:$C$5000,E$27,'1. Output sheet'!$AC$2:$AC$5000,$B$22,'1. Output sheet'!$O$2:$O$5000,"&gt;="&amp;$B$142,'1. Output sheet'!$O$2:$O$5000,"&lt;"&amp;$C$142)+COUNTIFS('1. Output sheet'!$D$2:$D$5000,$B153,'1. Output sheet'!$C$2:$C$5000,E$27,'1. Output sheet'!$AC$2:$AC$5000,$B$23,'1. Output sheet'!$O$2:$O$5000,"&gt;="&amp;$B$142,'1. Output sheet'!$O$2:$O$5000,"&lt;"&amp;$C$142)</f>
        <v>0</v>
      </c>
      <c r="F153" s="13">
        <f>COUNTIFS('1. Output sheet'!$D$2:$D$5000,$B153,'1. Output sheet'!$C$2:$C$5000,F$27,'1. Output sheet'!$AC$2:$AC$5000,$B$22,'1. Output sheet'!$O$2:$O$5000,"&gt;="&amp;$B$142,'1. Output sheet'!$O$2:$O$5000,"&lt;"&amp;$C$142)+COUNTIFS('1. Output sheet'!$D$2:$D$5000,$B153,'1. Output sheet'!$C$2:$C$5000,F$27,'1. Output sheet'!$AC$2:$AC$5000,$B$23,'1. Output sheet'!$O$2:$O$5000,"&gt;="&amp;$B$142,'1. Output sheet'!$O$2:$O$5000,"&lt;"&amp;$C$142)</f>
        <v>1</v>
      </c>
      <c r="G153" s="13">
        <f>COUNTIFS('1. Output sheet'!$D$2:$D$5000,$B153,'1. Output sheet'!$C$2:$C$5000,G$27,'1. Output sheet'!$AC$2:$AC$5000,$B$22,'1. Output sheet'!$O$2:$O$5000,"&gt;="&amp;$B$142,'1. Output sheet'!$O$2:$O$5000,"&lt;"&amp;$C$142)+COUNTIFS('1. Output sheet'!$D$2:$D$5000,$B153,'1. Output sheet'!$C$2:$C$5000,G$27,'1. Output sheet'!$AC$2:$AC$5000,$B$23,'1. Output sheet'!$O$2:$O$5000,"&gt;="&amp;$B$142,'1. Output sheet'!$O$2:$O$5000,"&lt;"&amp;$C$142)</f>
        <v>2</v>
      </c>
      <c r="H153" s="13">
        <f>COUNTIFS('1. Output sheet'!$D$2:$D$5000,$B153,'1. Output sheet'!$C$2:$C$5000,H$27,'1. Output sheet'!$AC$2:$AC$5000,$B$22,'1. Output sheet'!$O$2:$O$5000,"&gt;="&amp;$B$142,'1. Output sheet'!$O$2:$O$5000,"&lt;"&amp;$C$142)+COUNTIFS('1. Output sheet'!$D$2:$D$5000,$B153,'1. Output sheet'!$C$2:$C$5000,H$27,'1. Output sheet'!$AC$2:$AC$5000,$B$23,'1. Output sheet'!$O$2:$O$5000,"&gt;="&amp;$B$142,'1. Output sheet'!$O$2:$O$5000,"&lt;"&amp;$C$142)</f>
        <v>0</v>
      </c>
      <c r="I153" s="13">
        <f>COUNTIFS('1. Output sheet'!$D$2:$D$5000,$B153,'1. Output sheet'!$C$2:$C$5000,I$27,'1. Output sheet'!$AC$2:$AC$5000,$B$22,'1. Output sheet'!$O$2:$O$5000,"&gt;="&amp;$B$142,'1. Output sheet'!$O$2:$O$5000,"&lt;"&amp;$C$142)+COUNTIFS('1. Output sheet'!$D$2:$D$5000,$B153,'1. Output sheet'!$C$2:$C$5000,I$27,'1. Output sheet'!$AC$2:$AC$5000,$B$23,'1. Output sheet'!$O$2:$O$5000,"&gt;="&amp;$B$142,'1. Output sheet'!$O$2:$O$5000,"&lt;"&amp;$C$142)</f>
        <v>0</v>
      </c>
      <c r="J153" s="13">
        <f>COUNTIFS('1. Output sheet'!$D$2:$D$5000,$B153,'1. Output sheet'!$C$2:$C$5000,J$27,'1. Output sheet'!$AC$2:$AC$5000,$B$22,'1. Output sheet'!$O$2:$O$5000,"&gt;="&amp;$B$142,'1. Output sheet'!$O$2:$O$5000,"&lt;"&amp;$C$142)+COUNTIFS('1. Output sheet'!$D$2:$D$5000,$B153,'1. Output sheet'!$C$2:$C$5000,J$27,'1. Output sheet'!$AC$2:$AC$5000,$B$23,'1. Output sheet'!$O$2:$O$5000,"&gt;="&amp;$B$142,'1. Output sheet'!$O$2:$O$5000,"&lt;"&amp;$C$142)</f>
        <v>13</v>
      </c>
      <c r="K153" s="13">
        <f>COUNTIFS('1. Output sheet'!$D$2:$D$5000,$B153,'1. Output sheet'!$C$2:$C$5000,K$27,'1. Output sheet'!$AC$2:$AC$5000,$B$22,'1. Output sheet'!$O$2:$O$5000,"&gt;="&amp;$B$142,'1. Output sheet'!$O$2:$O$5000,"&lt;"&amp;$C$142)+COUNTIFS('1. Output sheet'!$D$2:$D$5000,$B153,'1. Output sheet'!$C$2:$C$5000,K$27,'1. Output sheet'!$AC$2:$AC$5000,$B$23,'1. Output sheet'!$O$2:$O$5000,"&gt;="&amp;$B$142,'1. Output sheet'!$O$2:$O$5000,"&lt;"&amp;$C$142)</f>
        <v>0</v>
      </c>
      <c r="L153" s="13">
        <f>COUNTIFS('1. Output sheet'!$D$2:$D$5000,$B153,'1. Output sheet'!$C$2:$C$5000,L$27,'1. Output sheet'!$AC$2:$AC$5000,$B$22,'1. Output sheet'!$O$2:$O$5000,"&gt;="&amp;$B$142,'1. Output sheet'!$O$2:$O$5000,"&lt;"&amp;$C$142)+COUNTIFS('1. Output sheet'!$D$2:$D$5000,$B153,'1. Output sheet'!$C$2:$C$5000,L$27,'1. Output sheet'!$AC$2:$AC$5000,$B$23,'1. Output sheet'!$O$2:$O$5000,"&gt;="&amp;$B$142,'1. Output sheet'!$O$2:$O$5000,"&lt;"&amp;$C$142)</f>
        <v>0</v>
      </c>
      <c r="M153" s="13">
        <f>COUNTIFS('1. Output sheet'!$D$2:$D$5000,$B153,'1. Output sheet'!$C$2:$C$5000,M$27,'1. Output sheet'!$AC$2:$AC$5000,$B$22,'1. Output sheet'!$O$2:$O$5000,"&gt;="&amp;$B$142,'1. Output sheet'!$O$2:$O$5000,"&lt;"&amp;$C$142)+COUNTIFS('1. Output sheet'!$D$2:$D$5000,$B153,'1. Output sheet'!$C$2:$C$5000,M$27,'1. Output sheet'!$AC$2:$AC$5000,$B$23,'1. Output sheet'!$O$2:$O$5000,"&gt;="&amp;$B$142,'1. Output sheet'!$O$2:$O$5000,"&lt;"&amp;$C$142)</f>
        <v>0</v>
      </c>
      <c r="N153" s="13">
        <f>COUNTIFS('1. Output sheet'!$D$2:$D$5000,$B153,'1. Output sheet'!$C$2:$C$5000,N$27,'1. Output sheet'!$AC$2:$AC$5000,$B$22,'1. Output sheet'!$O$2:$O$5000,"&gt;="&amp;$B$142,'1. Output sheet'!$O$2:$O$5000,"&lt;"&amp;$C$142)+COUNTIFS('1. Output sheet'!$D$2:$D$5000,$B153,'1. Output sheet'!$C$2:$C$5000,N$27,'1. Output sheet'!$AC$2:$AC$5000,$B$23,'1. Output sheet'!$O$2:$O$5000,"&gt;="&amp;$B$142,'1. Output sheet'!$O$2:$O$5000,"&lt;"&amp;$C$142)</f>
        <v>0</v>
      </c>
      <c r="O153" s="13">
        <f>COUNTIFS('1. Output sheet'!$D$2:$D$5000,$B153,'1. Output sheet'!$C$2:$C$5000,O$27,'1. Output sheet'!$AC$2:$AC$5000,$B$22,'1. Output sheet'!$O$2:$O$5000,"&gt;="&amp;$B$142,'1. Output sheet'!$O$2:$O$5000,"&lt;"&amp;$C$142)+COUNTIFS('1. Output sheet'!$D$2:$D$5000,$B153,'1. Output sheet'!$C$2:$C$5000,O$27,'1. Output sheet'!$AC$2:$AC$5000,$B$23,'1. Output sheet'!$O$2:$O$5000,"&gt;="&amp;$B$142,'1. Output sheet'!$O$2:$O$5000,"&lt;"&amp;$C$142)</f>
        <v>0</v>
      </c>
      <c r="P153" s="14">
        <f t="shared" ref="P153:P169" si="64">SUM(D153:O153)</f>
        <v>16</v>
      </c>
      <c r="Q153" s="14">
        <f>COUNTIFS('1. Output sheet'!$D$2:$D$5000,$B153,'1. Output sheet'!$AC$2:$AC$5000,$B$22,'1. Output sheet'!$O$2:$O$5000,"&gt;="&amp;$B$142,'1. Output sheet'!$O$2:$O$5000,"&lt;"&amp;$C$142)+COUNTIFS('1. Output sheet'!$D$2:$D$5000,$B153,'1. Output sheet'!$AC$2:$AC$5000,$B$23,'1. Output sheet'!$O$2:$O$5000,"&gt;="&amp;$B$142,'1. Output sheet'!$O$2:$O$5000,"&lt;"&amp;$C$142)</f>
        <v>16</v>
      </c>
      <c r="R153" s="14">
        <f t="shared" ref="R153:R169" si="65">Q153-P153</f>
        <v>0</v>
      </c>
    </row>
    <row r="154" spans="1:18" ht="28.8" x14ac:dyDescent="0.3">
      <c r="B154" s="21" t="s">
        <v>543</v>
      </c>
      <c r="C154" s="20"/>
      <c r="D154" s="13">
        <f>COUNTIFS('1. Output sheet'!$D$2:$D$5000,$B154,'1. Output sheet'!$C$2:$C$5000,D$27,'1. Output sheet'!$AC$2:$AC$5000,$B$22,'1. Output sheet'!$O$2:$O$5000,"&gt;="&amp;$B$142,'1. Output sheet'!$O$2:$O$5000,"&lt;"&amp;$C$142)+COUNTIFS('1. Output sheet'!$D$2:$D$5000,$B154,'1. Output sheet'!$C$2:$C$5000,D$27,'1. Output sheet'!$AC$2:$AC$5000,$B$23,'1. Output sheet'!$O$2:$O$5000,"&gt;="&amp;$B$142,'1. Output sheet'!$O$2:$O$5000,"&lt;"&amp;$C$142)</f>
        <v>0</v>
      </c>
      <c r="E154" s="13">
        <f>COUNTIFS('1. Output sheet'!$D$2:$D$5000,$B154,'1. Output sheet'!$C$2:$C$5000,E$27,'1. Output sheet'!$AC$2:$AC$5000,$B$22,'1. Output sheet'!$O$2:$O$5000,"&gt;="&amp;$B$142,'1. Output sheet'!$O$2:$O$5000,"&lt;"&amp;$C$142)+COUNTIFS('1. Output sheet'!$D$2:$D$5000,$B154,'1. Output sheet'!$C$2:$C$5000,E$27,'1. Output sheet'!$AC$2:$AC$5000,$B$23,'1. Output sheet'!$O$2:$O$5000,"&gt;="&amp;$B$142,'1. Output sheet'!$O$2:$O$5000,"&lt;"&amp;$C$142)</f>
        <v>0</v>
      </c>
      <c r="F154" s="13">
        <f>COUNTIFS('1. Output sheet'!$D$2:$D$5000,$B154,'1. Output sheet'!$C$2:$C$5000,F$27,'1. Output sheet'!$AC$2:$AC$5000,$B$22,'1. Output sheet'!$O$2:$O$5000,"&gt;="&amp;$B$142,'1. Output sheet'!$O$2:$O$5000,"&lt;"&amp;$C$142)+COUNTIFS('1. Output sheet'!$D$2:$D$5000,$B154,'1. Output sheet'!$C$2:$C$5000,F$27,'1. Output sheet'!$AC$2:$AC$5000,$B$23,'1. Output sheet'!$O$2:$O$5000,"&gt;="&amp;$B$142,'1. Output sheet'!$O$2:$O$5000,"&lt;"&amp;$C$142)</f>
        <v>1</v>
      </c>
      <c r="G154" s="13">
        <f>COUNTIFS('1. Output sheet'!$D$2:$D$5000,$B154,'1. Output sheet'!$C$2:$C$5000,G$27,'1. Output sheet'!$AC$2:$AC$5000,$B$22,'1. Output sheet'!$O$2:$O$5000,"&gt;="&amp;$B$142,'1. Output sheet'!$O$2:$O$5000,"&lt;"&amp;$C$142)+COUNTIFS('1. Output sheet'!$D$2:$D$5000,$B154,'1. Output sheet'!$C$2:$C$5000,G$27,'1. Output sheet'!$AC$2:$AC$5000,$B$23,'1. Output sheet'!$O$2:$O$5000,"&gt;="&amp;$B$142,'1. Output sheet'!$O$2:$O$5000,"&lt;"&amp;$C$142)</f>
        <v>0</v>
      </c>
      <c r="H154" s="13">
        <f>COUNTIFS('1. Output sheet'!$D$2:$D$5000,$B154,'1. Output sheet'!$C$2:$C$5000,H$27,'1. Output sheet'!$AC$2:$AC$5000,$B$22,'1. Output sheet'!$O$2:$O$5000,"&gt;="&amp;$B$142,'1. Output sheet'!$O$2:$O$5000,"&lt;"&amp;$C$142)+COUNTIFS('1. Output sheet'!$D$2:$D$5000,$B154,'1. Output sheet'!$C$2:$C$5000,H$27,'1. Output sheet'!$AC$2:$AC$5000,$B$23,'1. Output sheet'!$O$2:$O$5000,"&gt;="&amp;$B$142,'1. Output sheet'!$O$2:$O$5000,"&lt;"&amp;$C$142)</f>
        <v>0</v>
      </c>
      <c r="I154" s="13">
        <f>COUNTIFS('1. Output sheet'!$D$2:$D$5000,$B154,'1. Output sheet'!$C$2:$C$5000,I$27,'1. Output sheet'!$AC$2:$AC$5000,$B$22,'1. Output sheet'!$O$2:$O$5000,"&gt;="&amp;$B$142,'1. Output sheet'!$O$2:$O$5000,"&lt;"&amp;$C$142)+COUNTIFS('1. Output sheet'!$D$2:$D$5000,$B154,'1. Output sheet'!$C$2:$C$5000,I$27,'1. Output sheet'!$AC$2:$AC$5000,$B$23,'1. Output sheet'!$O$2:$O$5000,"&gt;="&amp;$B$142,'1. Output sheet'!$O$2:$O$5000,"&lt;"&amp;$C$142)</f>
        <v>36</v>
      </c>
      <c r="J154" s="13">
        <f>COUNTIFS('1. Output sheet'!$D$2:$D$5000,$B154,'1. Output sheet'!$C$2:$C$5000,J$27,'1. Output sheet'!$AC$2:$AC$5000,$B$22,'1. Output sheet'!$O$2:$O$5000,"&gt;="&amp;$B$142,'1. Output sheet'!$O$2:$O$5000,"&lt;"&amp;$C$142)+COUNTIFS('1. Output sheet'!$D$2:$D$5000,$B154,'1. Output sheet'!$C$2:$C$5000,J$27,'1. Output sheet'!$AC$2:$AC$5000,$B$23,'1. Output sheet'!$O$2:$O$5000,"&gt;="&amp;$B$142,'1. Output sheet'!$O$2:$O$5000,"&lt;"&amp;$C$142)</f>
        <v>4</v>
      </c>
      <c r="K154" s="13">
        <f>COUNTIFS('1. Output sheet'!$D$2:$D$5000,$B154,'1. Output sheet'!$C$2:$C$5000,K$27,'1. Output sheet'!$AC$2:$AC$5000,$B$22,'1. Output sheet'!$O$2:$O$5000,"&gt;="&amp;$B$142,'1. Output sheet'!$O$2:$O$5000,"&lt;"&amp;$C$142)+COUNTIFS('1. Output sheet'!$D$2:$D$5000,$B154,'1. Output sheet'!$C$2:$C$5000,K$27,'1. Output sheet'!$AC$2:$AC$5000,$B$23,'1. Output sheet'!$O$2:$O$5000,"&gt;="&amp;$B$142,'1. Output sheet'!$O$2:$O$5000,"&lt;"&amp;$C$142)</f>
        <v>0</v>
      </c>
      <c r="L154" s="13">
        <f>COUNTIFS('1. Output sheet'!$D$2:$D$5000,$B154,'1. Output sheet'!$C$2:$C$5000,L$27,'1. Output sheet'!$AC$2:$AC$5000,$B$22,'1. Output sheet'!$O$2:$O$5000,"&gt;="&amp;$B$142,'1. Output sheet'!$O$2:$O$5000,"&lt;"&amp;$C$142)+COUNTIFS('1. Output sheet'!$D$2:$D$5000,$B154,'1. Output sheet'!$C$2:$C$5000,L$27,'1. Output sheet'!$AC$2:$AC$5000,$B$23,'1. Output sheet'!$O$2:$O$5000,"&gt;="&amp;$B$142,'1. Output sheet'!$O$2:$O$5000,"&lt;"&amp;$C$142)</f>
        <v>0</v>
      </c>
      <c r="M154" s="13">
        <f>COUNTIFS('1. Output sheet'!$D$2:$D$5000,$B154,'1. Output sheet'!$C$2:$C$5000,M$27,'1. Output sheet'!$AC$2:$AC$5000,$B$22,'1. Output sheet'!$O$2:$O$5000,"&gt;="&amp;$B$142,'1. Output sheet'!$O$2:$O$5000,"&lt;"&amp;$C$142)+COUNTIFS('1. Output sheet'!$D$2:$D$5000,$B154,'1. Output sheet'!$C$2:$C$5000,M$27,'1. Output sheet'!$AC$2:$AC$5000,$B$23,'1. Output sheet'!$O$2:$O$5000,"&gt;="&amp;$B$142,'1. Output sheet'!$O$2:$O$5000,"&lt;"&amp;$C$142)</f>
        <v>0</v>
      </c>
      <c r="N154" s="13">
        <f>COUNTIFS('1. Output sheet'!$D$2:$D$5000,$B154,'1. Output sheet'!$C$2:$C$5000,N$27,'1. Output sheet'!$AC$2:$AC$5000,$B$22,'1. Output sheet'!$O$2:$O$5000,"&gt;="&amp;$B$142,'1. Output sheet'!$O$2:$O$5000,"&lt;"&amp;$C$142)+COUNTIFS('1. Output sheet'!$D$2:$D$5000,$B154,'1. Output sheet'!$C$2:$C$5000,N$27,'1. Output sheet'!$AC$2:$AC$5000,$B$23,'1. Output sheet'!$O$2:$O$5000,"&gt;="&amp;$B$142,'1. Output sheet'!$O$2:$O$5000,"&lt;"&amp;$C$142)</f>
        <v>0</v>
      </c>
      <c r="O154" s="13">
        <f>COUNTIFS('1. Output sheet'!$D$2:$D$5000,$B154,'1. Output sheet'!$C$2:$C$5000,O$27,'1. Output sheet'!$AC$2:$AC$5000,$B$22,'1. Output sheet'!$O$2:$O$5000,"&gt;="&amp;$B$142,'1. Output sheet'!$O$2:$O$5000,"&lt;"&amp;$C$142)+COUNTIFS('1. Output sheet'!$D$2:$D$5000,$B154,'1. Output sheet'!$C$2:$C$5000,O$27,'1. Output sheet'!$AC$2:$AC$5000,$B$23,'1. Output sheet'!$O$2:$O$5000,"&gt;="&amp;$B$142,'1. Output sheet'!$O$2:$O$5000,"&lt;"&amp;$C$142)</f>
        <v>0</v>
      </c>
      <c r="P154" s="14">
        <f t="shared" si="64"/>
        <v>41</v>
      </c>
      <c r="Q154" s="14">
        <f>COUNTIFS('1. Output sheet'!$D$2:$D$5000,$B154,'1. Output sheet'!$AC$2:$AC$5000,$B$22,'1. Output sheet'!$O$2:$O$5000,"&gt;="&amp;$B$142,'1. Output sheet'!$O$2:$O$5000,"&lt;"&amp;$C$142)+COUNTIFS('1. Output sheet'!$D$2:$D$5000,$B154,'1. Output sheet'!$AC$2:$AC$5000,$B$23,'1. Output sheet'!$O$2:$O$5000,"&gt;="&amp;$B$142,'1. Output sheet'!$O$2:$O$5000,"&lt;"&amp;$C$142)</f>
        <v>41</v>
      </c>
      <c r="R154" s="14">
        <f t="shared" si="65"/>
        <v>0</v>
      </c>
    </row>
    <row r="155" spans="1:18" ht="14.4" x14ac:dyDescent="0.3">
      <c r="B155" s="21" t="s">
        <v>1169</v>
      </c>
      <c r="C155" s="20"/>
      <c r="D155" s="13">
        <f>COUNTIFS('1. Output sheet'!$D$2:$D$5000,$B155,'1. Output sheet'!$C$2:$C$5000,D$27,'1. Output sheet'!$AC$2:$AC$5000,$B$22,'1. Output sheet'!$O$2:$O$5000,"&gt;="&amp;$B$142,'1. Output sheet'!$O$2:$O$5000,"&lt;"&amp;$C$142)+COUNTIFS('1. Output sheet'!$D$2:$D$5000,$B155,'1. Output sheet'!$C$2:$C$5000,D$27,'1. Output sheet'!$AC$2:$AC$5000,$B$23,'1. Output sheet'!$O$2:$O$5000,"&gt;="&amp;$B$142,'1. Output sheet'!$O$2:$O$5000,"&lt;"&amp;$C$142)</f>
        <v>0</v>
      </c>
      <c r="E155" s="13">
        <f>COUNTIFS('1. Output sheet'!$D$2:$D$5000,$B155,'1. Output sheet'!$C$2:$C$5000,E$27,'1. Output sheet'!$AC$2:$AC$5000,$B$22,'1. Output sheet'!$O$2:$O$5000,"&gt;="&amp;$B$142,'1. Output sheet'!$O$2:$O$5000,"&lt;"&amp;$C$142)+COUNTIFS('1. Output sheet'!$D$2:$D$5000,$B155,'1. Output sheet'!$C$2:$C$5000,E$27,'1. Output sheet'!$AC$2:$AC$5000,$B$23,'1. Output sheet'!$O$2:$O$5000,"&gt;="&amp;$B$142,'1. Output sheet'!$O$2:$O$5000,"&lt;"&amp;$C$142)</f>
        <v>0</v>
      </c>
      <c r="F155" s="13">
        <f>COUNTIFS('1. Output sheet'!$D$2:$D$5000,$B155,'1. Output sheet'!$C$2:$C$5000,F$27,'1. Output sheet'!$AC$2:$AC$5000,$B$22,'1. Output sheet'!$O$2:$O$5000,"&gt;="&amp;$B$142,'1. Output sheet'!$O$2:$O$5000,"&lt;"&amp;$C$142)+COUNTIFS('1. Output sheet'!$D$2:$D$5000,$B155,'1. Output sheet'!$C$2:$C$5000,F$27,'1. Output sheet'!$AC$2:$AC$5000,$B$23,'1. Output sheet'!$O$2:$O$5000,"&gt;="&amp;$B$142,'1. Output sheet'!$O$2:$O$5000,"&lt;"&amp;$C$142)</f>
        <v>3</v>
      </c>
      <c r="G155" s="13">
        <f>COUNTIFS('1. Output sheet'!$D$2:$D$5000,$B155,'1. Output sheet'!$C$2:$C$5000,G$27,'1. Output sheet'!$AC$2:$AC$5000,$B$22,'1. Output sheet'!$O$2:$O$5000,"&gt;="&amp;$B$142,'1. Output sheet'!$O$2:$O$5000,"&lt;"&amp;$C$142)+COUNTIFS('1. Output sheet'!$D$2:$D$5000,$B155,'1. Output sheet'!$C$2:$C$5000,G$27,'1. Output sheet'!$AC$2:$AC$5000,$B$23,'1. Output sheet'!$O$2:$O$5000,"&gt;="&amp;$B$142,'1. Output sheet'!$O$2:$O$5000,"&lt;"&amp;$C$142)</f>
        <v>1</v>
      </c>
      <c r="H155" s="13">
        <f>COUNTIFS('1. Output sheet'!$D$2:$D$5000,$B155,'1. Output sheet'!$C$2:$C$5000,H$27,'1. Output sheet'!$AC$2:$AC$5000,$B$22,'1. Output sheet'!$O$2:$O$5000,"&gt;="&amp;$B$142,'1. Output sheet'!$O$2:$O$5000,"&lt;"&amp;$C$142)+COUNTIFS('1. Output sheet'!$D$2:$D$5000,$B155,'1. Output sheet'!$C$2:$C$5000,H$27,'1. Output sheet'!$AC$2:$AC$5000,$B$23,'1. Output sheet'!$O$2:$O$5000,"&gt;="&amp;$B$142,'1. Output sheet'!$O$2:$O$5000,"&lt;"&amp;$C$142)</f>
        <v>0</v>
      </c>
      <c r="I155" s="13">
        <f>COUNTIFS('1. Output sheet'!$D$2:$D$5000,$B155,'1. Output sheet'!$C$2:$C$5000,I$27,'1. Output sheet'!$AC$2:$AC$5000,$B$22,'1. Output sheet'!$O$2:$O$5000,"&gt;="&amp;$B$142,'1. Output sheet'!$O$2:$O$5000,"&lt;"&amp;$C$142)+COUNTIFS('1. Output sheet'!$D$2:$D$5000,$B155,'1. Output sheet'!$C$2:$C$5000,I$27,'1. Output sheet'!$AC$2:$AC$5000,$B$23,'1. Output sheet'!$O$2:$O$5000,"&gt;="&amp;$B$142,'1. Output sheet'!$O$2:$O$5000,"&lt;"&amp;$C$142)</f>
        <v>1</v>
      </c>
      <c r="J155" s="13">
        <f>COUNTIFS('1. Output sheet'!$D$2:$D$5000,$B155,'1. Output sheet'!$C$2:$C$5000,J$27,'1. Output sheet'!$AC$2:$AC$5000,$B$22,'1. Output sheet'!$O$2:$O$5000,"&gt;="&amp;$B$142,'1. Output sheet'!$O$2:$O$5000,"&lt;"&amp;$C$142)+COUNTIFS('1. Output sheet'!$D$2:$D$5000,$B155,'1. Output sheet'!$C$2:$C$5000,J$27,'1. Output sheet'!$AC$2:$AC$5000,$B$23,'1. Output sheet'!$O$2:$O$5000,"&gt;="&amp;$B$142,'1. Output sheet'!$O$2:$O$5000,"&lt;"&amp;$C$142)</f>
        <v>0</v>
      </c>
      <c r="K155" s="13">
        <f>COUNTIFS('1. Output sheet'!$D$2:$D$5000,$B155,'1. Output sheet'!$C$2:$C$5000,K$27,'1. Output sheet'!$AC$2:$AC$5000,$B$22,'1. Output sheet'!$O$2:$O$5000,"&gt;="&amp;$B$142,'1. Output sheet'!$O$2:$O$5000,"&lt;"&amp;$C$142)+COUNTIFS('1. Output sheet'!$D$2:$D$5000,$B155,'1. Output sheet'!$C$2:$C$5000,K$27,'1. Output sheet'!$AC$2:$AC$5000,$B$23,'1. Output sheet'!$O$2:$O$5000,"&gt;="&amp;$B$142,'1. Output sheet'!$O$2:$O$5000,"&lt;"&amp;$C$142)</f>
        <v>0</v>
      </c>
      <c r="L155" s="13">
        <f>COUNTIFS('1. Output sheet'!$D$2:$D$5000,$B155,'1. Output sheet'!$C$2:$C$5000,L$27,'1. Output sheet'!$AC$2:$AC$5000,$B$22,'1. Output sheet'!$O$2:$O$5000,"&gt;="&amp;$B$142,'1. Output sheet'!$O$2:$O$5000,"&lt;"&amp;$C$142)+COUNTIFS('1. Output sheet'!$D$2:$D$5000,$B155,'1. Output sheet'!$C$2:$C$5000,L$27,'1. Output sheet'!$AC$2:$AC$5000,$B$23,'1. Output sheet'!$O$2:$O$5000,"&gt;="&amp;$B$142,'1. Output sheet'!$O$2:$O$5000,"&lt;"&amp;$C$142)</f>
        <v>0</v>
      </c>
      <c r="M155" s="13">
        <f>COUNTIFS('1. Output sheet'!$D$2:$D$5000,$B155,'1. Output sheet'!$C$2:$C$5000,M$27,'1. Output sheet'!$AC$2:$AC$5000,$B$22,'1. Output sheet'!$O$2:$O$5000,"&gt;="&amp;$B$142,'1. Output sheet'!$O$2:$O$5000,"&lt;"&amp;$C$142)+COUNTIFS('1. Output sheet'!$D$2:$D$5000,$B155,'1. Output sheet'!$C$2:$C$5000,M$27,'1. Output sheet'!$AC$2:$AC$5000,$B$23,'1. Output sheet'!$O$2:$O$5000,"&gt;="&amp;$B$142,'1. Output sheet'!$O$2:$O$5000,"&lt;"&amp;$C$142)</f>
        <v>0</v>
      </c>
      <c r="N155" s="13">
        <f>COUNTIFS('1. Output sheet'!$D$2:$D$5000,$B155,'1. Output sheet'!$C$2:$C$5000,N$27,'1. Output sheet'!$AC$2:$AC$5000,$B$22,'1. Output sheet'!$O$2:$O$5000,"&gt;="&amp;$B$142,'1. Output sheet'!$O$2:$O$5000,"&lt;"&amp;$C$142)+COUNTIFS('1. Output sheet'!$D$2:$D$5000,$B155,'1. Output sheet'!$C$2:$C$5000,N$27,'1. Output sheet'!$AC$2:$AC$5000,$B$23,'1. Output sheet'!$O$2:$O$5000,"&gt;="&amp;$B$142,'1. Output sheet'!$O$2:$O$5000,"&lt;"&amp;$C$142)</f>
        <v>0</v>
      </c>
      <c r="O155" s="13">
        <f>COUNTIFS('1. Output sheet'!$D$2:$D$5000,$B155,'1. Output sheet'!$C$2:$C$5000,O$27,'1. Output sheet'!$AC$2:$AC$5000,$B$22,'1. Output sheet'!$O$2:$O$5000,"&gt;="&amp;$B$142,'1. Output sheet'!$O$2:$O$5000,"&lt;"&amp;$C$142)+COUNTIFS('1. Output sheet'!$D$2:$D$5000,$B155,'1. Output sheet'!$C$2:$C$5000,O$27,'1. Output sheet'!$AC$2:$AC$5000,$B$23,'1. Output sheet'!$O$2:$O$5000,"&gt;="&amp;$B$142,'1. Output sheet'!$O$2:$O$5000,"&lt;"&amp;$C$142)</f>
        <v>0</v>
      </c>
      <c r="P155" s="14">
        <f t="shared" si="64"/>
        <v>5</v>
      </c>
      <c r="Q155" s="14">
        <f>COUNTIFS('1. Output sheet'!$D$2:$D$5000,$B155,'1. Output sheet'!$AC$2:$AC$5000,$B$22,'1. Output sheet'!$O$2:$O$5000,"&gt;="&amp;$B$142,'1. Output sheet'!$O$2:$O$5000,"&lt;"&amp;$C$142)+COUNTIFS('1. Output sheet'!$D$2:$D$5000,$B155,'1. Output sheet'!$AC$2:$AC$5000,$B$23,'1. Output sheet'!$O$2:$O$5000,"&gt;="&amp;$B$142,'1. Output sheet'!$O$2:$O$5000,"&lt;"&amp;$C$142)</f>
        <v>5</v>
      </c>
      <c r="R155" s="14">
        <f t="shared" si="65"/>
        <v>0</v>
      </c>
    </row>
    <row r="156" spans="1:18" ht="14.4" x14ac:dyDescent="0.3">
      <c r="B156" s="21" t="s">
        <v>199</v>
      </c>
      <c r="C156" s="20"/>
      <c r="D156" s="13">
        <f>COUNTIFS('1. Output sheet'!$D$2:$D$5000,$B156,'1. Output sheet'!$C$2:$C$5000,D$27,'1. Output sheet'!$AC$2:$AC$5000,$B$22,'1. Output sheet'!$O$2:$O$5000,"&gt;="&amp;$B$142,'1. Output sheet'!$O$2:$O$5000,"&lt;"&amp;$C$142)+COUNTIFS('1. Output sheet'!$D$2:$D$5000,$B156,'1. Output sheet'!$C$2:$C$5000,D$27,'1. Output sheet'!$AC$2:$AC$5000,$B$23,'1. Output sheet'!$O$2:$O$5000,"&gt;="&amp;$B$142,'1. Output sheet'!$O$2:$O$5000,"&lt;"&amp;$C$142)</f>
        <v>0</v>
      </c>
      <c r="E156" s="13">
        <f>COUNTIFS('1. Output sheet'!$D$2:$D$5000,$B156,'1. Output sheet'!$C$2:$C$5000,E$27,'1. Output sheet'!$AC$2:$AC$5000,$B$22,'1. Output sheet'!$O$2:$O$5000,"&gt;="&amp;$B$142,'1. Output sheet'!$O$2:$O$5000,"&lt;"&amp;$C$142)+COUNTIFS('1. Output sheet'!$D$2:$D$5000,$B156,'1. Output sheet'!$C$2:$C$5000,E$27,'1. Output sheet'!$AC$2:$AC$5000,$B$23,'1. Output sheet'!$O$2:$O$5000,"&gt;="&amp;$B$142,'1. Output sheet'!$O$2:$O$5000,"&lt;"&amp;$C$142)</f>
        <v>0</v>
      </c>
      <c r="F156" s="13">
        <f>COUNTIFS('1. Output sheet'!$D$2:$D$5000,$B156,'1. Output sheet'!$C$2:$C$5000,F$27,'1. Output sheet'!$AC$2:$AC$5000,$B$22,'1. Output sheet'!$O$2:$O$5000,"&gt;="&amp;$B$142,'1. Output sheet'!$O$2:$O$5000,"&lt;"&amp;$C$142)+COUNTIFS('1. Output sheet'!$D$2:$D$5000,$B156,'1. Output sheet'!$C$2:$C$5000,F$27,'1. Output sheet'!$AC$2:$AC$5000,$B$23,'1. Output sheet'!$O$2:$O$5000,"&gt;="&amp;$B$142,'1. Output sheet'!$O$2:$O$5000,"&lt;"&amp;$C$142)</f>
        <v>1</v>
      </c>
      <c r="G156" s="13">
        <f>COUNTIFS('1. Output sheet'!$D$2:$D$5000,$B156,'1. Output sheet'!$C$2:$C$5000,G$27,'1. Output sheet'!$AC$2:$AC$5000,$B$22,'1. Output sheet'!$O$2:$O$5000,"&gt;="&amp;$B$142,'1. Output sheet'!$O$2:$O$5000,"&lt;"&amp;$C$142)+COUNTIFS('1. Output sheet'!$D$2:$D$5000,$B156,'1. Output sheet'!$C$2:$C$5000,G$27,'1. Output sheet'!$AC$2:$AC$5000,$B$23,'1. Output sheet'!$O$2:$O$5000,"&gt;="&amp;$B$142,'1. Output sheet'!$O$2:$O$5000,"&lt;"&amp;$C$142)</f>
        <v>1</v>
      </c>
      <c r="H156" s="13">
        <f>COUNTIFS('1. Output sheet'!$D$2:$D$5000,$B156,'1. Output sheet'!$C$2:$C$5000,H$27,'1. Output sheet'!$AC$2:$AC$5000,$B$22,'1. Output sheet'!$O$2:$O$5000,"&gt;="&amp;$B$142,'1. Output sheet'!$O$2:$O$5000,"&lt;"&amp;$C$142)+COUNTIFS('1. Output sheet'!$D$2:$D$5000,$B156,'1. Output sheet'!$C$2:$C$5000,H$27,'1. Output sheet'!$AC$2:$AC$5000,$B$23,'1. Output sheet'!$O$2:$O$5000,"&gt;="&amp;$B$142,'1. Output sheet'!$O$2:$O$5000,"&lt;"&amp;$C$142)</f>
        <v>0</v>
      </c>
      <c r="I156" s="13">
        <f>COUNTIFS('1. Output sheet'!$D$2:$D$5000,$B156,'1. Output sheet'!$C$2:$C$5000,I$27,'1. Output sheet'!$AC$2:$AC$5000,$B$22,'1. Output sheet'!$O$2:$O$5000,"&gt;="&amp;$B$142,'1. Output sheet'!$O$2:$O$5000,"&lt;"&amp;$C$142)+COUNTIFS('1. Output sheet'!$D$2:$D$5000,$B156,'1. Output sheet'!$C$2:$C$5000,I$27,'1. Output sheet'!$AC$2:$AC$5000,$B$23,'1. Output sheet'!$O$2:$O$5000,"&gt;="&amp;$B$142,'1. Output sheet'!$O$2:$O$5000,"&lt;"&amp;$C$142)</f>
        <v>0</v>
      </c>
      <c r="J156" s="13">
        <f>COUNTIFS('1. Output sheet'!$D$2:$D$5000,$B156,'1. Output sheet'!$C$2:$C$5000,J$27,'1. Output sheet'!$AC$2:$AC$5000,$B$22,'1. Output sheet'!$O$2:$O$5000,"&gt;="&amp;$B$142,'1. Output sheet'!$O$2:$O$5000,"&lt;"&amp;$C$142)+COUNTIFS('1. Output sheet'!$D$2:$D$5000,$B156,'1. Output sheet'!$C$2:$C$5000,J$27,'1. Output sheet'!$AC$2:$AC$5000,$B$23,'1. Output sheet'!$O$2:$O$5000,"&gt;="&amp;$B$142,'1. Output sheet'!$O$2:$O$5000,"&lt;"&amp;$C$142)</f>
        <v>0</v>
      </c>
      <c r="K156" s="13">
        <f>COUNTIFS('1. Output sheet'!$D$2:$D$5000,$B156,'1. Output sheet'!$C$2:$C$5000,K$27,'1. Output sheet'!$AC$2:$AC$5000,$B$22,'1. Output sheet'!$O$2:$O$5000,"&gt;="&amp;$B$142,'1. Output sheet'!$O$2:$O$5000,"&lt;"&amp;$C$142)+COUNTIFS('1. Output sheet'!$D$2:$D$5000,$B156,'1. Output sheet'!$C$2:$C$5000,K$27,'1. Output sheet'!$AC$2:$AC$5000,$B$23,'1. Output sheet'!$O$2:$O$5000,"&gt;="&amp;$B$142,'1. Output sheet'!$O$2:$O$5000,"&lt;"&amp;$C$142)</f>
        <v>0</v>
      </c>
      <c r="L156" s="13">
        <f>COUNTIFS('1. Output sheet'!$D$2:$D$5000,$B156,'1. Output sheet'!$C$2:$C$5000,L$27,'1. Output sheet'!$AC$2:$AC$5000,$B$22,'1. Output sheet'!$O$2:$O$5000,"&gt;="&amp;$B$142,'1. Output sheet'!$O$2:$O$5000,"&lt;"&amp;$C$142)+COUNTIFS('1. Output sheet'!$D$2:$D$5000,$B156,'1. Output sheet'!$C$2:$C$5000,L$27,'1. Output sheet'!$AC$2:$AC$5000,$B$23,'1. Output sheet'!$O$2:$O$5000,"&gt;="&amp;$B$142,'1. Output sheet'!$O$2:$O$5000,"&lt;"&amp;$C$142)</f>
        <v>0</v>
      </c>
      <c r="M156" s="13">
        <f>COUNTIFS('1. Output sheet'!$D$2:$D$5000,$B156,'1. Output sheet'!$C$2:$C$5000,M$27,'1. Output sheet'!$AC$2:$AC$5000,$B$22,'1. Output sheet'!$O$2:$O$5000,"&gt;="&amp;$B$142,'1. Output sheet'!$O$2:$O$5000,"&lt;"&amp;$C$142)+COUNTIFS('1. Output sheet'!$D$2:$D$5000,$B156,'1. Output sheet'!$C$2:$C$5000,M$27,'1. Output sheet'!$AC$2:$AC$5000,$B$23,'1. Output sheet'!$O$2:$O$5000,"&gt;="&amp;$B$142,'1. Output sheet'!$O$2:$O$5000,"&lt;"&amp;$C$142)</f>
        <v>0</v>
      </c>
      <c r="N156" s="13">
        <f>COUNTIFS('1. Output sheet'!$D$2:$D$5000,$B156,'1. Output sheet'!$C$2:$C$5000,N$27,'1. Output sheet'!$AC$2:$AC$5000,$B$22,'1. Output sheet'!$O$2:$O$5000,"&gt;="&amp;$B$142,'1. Output sheet'!$O$2:$O$5000,"&lt;"&amp;$C$142)+COUNTIFS('1. Output sheet'!$D$2:$D$5000,$B156,'1. Output sheet'!$C$2:$C$5000,N$27,'1. Output sheet'!$AC$2:$AC$5000,$B$23,'1. Output sheet'!$O$2:$O$5000,"&gt;="&amp;$B$142,'1. Output sheet'!$O$2:$O$5000,"&lt;"&amp;$C$142)</f>
        <v>0</v>
      </c>
      <c r="O156" s="13">
        <f>COUNTIFS('1. Output sheet'!$D$2:$D$5000,$B156,'1. Output sheet'!$C$2:$C$5000,O$27,'1. Output sheet'!$AC$2:$AC$5000,$B$22,'1. Output sheet'!$O$2:$O$5000,"&gt;="&amp;$B$142,'1. Output sheet'!$O$2:$O$5000,"&lt;"&amp;$C$142)+COUNTIFS('1. Output sheet'!$D$2:$D$5000,$B156,'1. Output sheet'!$C$2:$C$5000,O$27,'1. Output sheet'!$AC$2:$AC$5000,$B$23,'1. Output sheet'!$O$2:$O$5000,"&gt;="&amp;$B$142,'1. Output sheet'!$O$2:$O$5000,"&lt;"&amp;$C$142)</f>
        <v>0</v>
      </c>
      <c r="P156" s="14">
        <f t="shared" si="64"/>
        <v>2</v>
      </c>
      <c r="Q156" s="14">
        <f>COUNTIFS('1. Output sheet'!$D$2:$D$5000,$B156,'1. Output sheet'!$AC$2:$AC$5000,$B$22,'1. Output sheet'!$O$2:$O$5000,"&gt;="&amp;$B$142,'1. Output sheet'!$O$2:$O$5000,"&lt;"&amp;$C$142)+COUNTIFS('1. Output sheet'!$D$2:$D$5000,$B156,'1. Output sheet'!$AC$2:$AC$5000,$B$23,'1. Output sheet'!$O$2:$O$5000,"&gt;="&amp;$B$142,'1. Output sheet'!$O$2:$O$5000,"&lt;"&amp;$C$142)</f>
        <v>2</v>
      </c>
      <c r="R156" s="14">
        <f t="shared" si="65"/>
        <v>0</v>
      </c>
    </row>
    <row r="157" spans="1:18" ht="28.8" x14ac:dyDescent="0.3">
      <c r="B157" s="21" t="s">
        <v>29</v>
      </c>
      <c r="C157" s="20"/>
      <c r="D157" s="13">
        <f>COUNTIFS('1. Output sheet'!$D$2:$D$5000,$B157,'1. Output sheet'!$C$2:$C$5000,D$27,'1. Output sheet'!$AC$2:$AC$5000,$B$22,'1. Output sheet'!$O$2:$O$5000,"&gt;="&amp;$B$142,'1. Output sheet'!$O$2:$O$5000,"&lt;"&amp;$C$142)+COUNTIFS('1. Output sheet'!$D$2:$D$5000,$B157,'1. Output sheet'!$C$2:$C$5000,D$27,'1. Output sheet'!$AC$2:$AC$5000,$B$23,'1. Output sheet'!$O$2:$O$5000,"&gt;="&amp;$B$142,'1. Output sheet'!$O$2:$O$5000,"&lt;"&amp;$C$142)</f>
        <v>0</v>
      </c>
      <c r="E157" s="13">
        <f>COUNTIFS('1. Output sheet'!$D$2:$D$5000,$B157,'1. Output sheet'!$C$2:$C$5000,E$27,'1. Output sheet'!$AC$2:$AC$5000,$B$22,'1. Output sheet'!$O$2:$O$5000,"&gt;="&amp;$B$142,'1. Output sheet'!$O$2:$O$5000,"&lt;"&amp;$C$142)+COUNTIFS('1. Output sheet'!$D$2:$D$5000,$B157,'1. Output sheet'!$C$2:$C$5000,E$27,'1. Output sheet'!$AC$2:$AC$5000,$B$23,'1. Output sheet'!$O$2:$O$5000,"&gt;="&amp;$B$142,'1. Output sheet'!$O$2:$O$5000,"&lt;"&amp;$C$142)</f>
        <v>0</v>
      </c>
      <c r="F157" s="13">
        <f>COUNTIFS('1. Output sheet'!$D$2:$D$5000,$B157,'1. Output sheet'!$C$2:$C$5000,F$27,'1. Output sheet'!$AC$2:$AC$5000,$B$22,'1. Output sheet'!$O$2:$O$5000,"&gt;="&amp;$B$142,'1. Output sheet'!$O$2:$O$5000,"&lt;"&amp;$C$142)+COUNTIFS('1. Output sheet'!$D$2:$D$5000,$B157,'1. Output sheet'!$C$2:$C$5000,F$27,'1. Output sheet'!$AC$2:$AC$5000,$B$23,'1. Output sheet'!$O$2:$O$5000,"&gt;="&amp;$B$142,'1. Output sheet'!$O$2:$O$5000,"&lt;"&amp;$C$142)</f>
        <v>11</v>
      </c>
      <c r="G157" s="13">
        <f>COUNTIFS('1. Output sheet'!$D$2:$D$5000,$B157,'1. Output sheet'!$C$2:$C$5000,G$27,'1. Output sheet'!$AC$2:$AC$5000,$B$22,'1. Output sheet'!$O$2:$O$5000,"&gt;="&amp;$B$142,'1. Output sheet'!$O$2:$O$5000,"&lt;"&amp;$C$142)+COUNTIFS('1. Output sheet'!$D$2:$D$5000,$B157,'1. Output sheet'!$C$2:$C$5000,G$27,'1. Output sheet'!$AC$2:$AC$5000,$B$23,'1. Output sheet'!$O$2:$O$5000,"&gt;="&amp;$B$142,'1. Output sheet'!$O$2:$O$5000,"&lt;"&amp;$C$142)</f>
        <v>3</v>
      </c>
      <c r="H157" s="13">
        <f>COUNTIFS('1. Output sheet'!$D$2:$D$5000,$B157,'1. Output sheet'!$C$2:$C$5000,H$27,'1. Output sheet'!$AC$2:$AC$5000,$B$22,'1. Output sheet'!$O$2:$O$5000,"&gt;="&amp;$B$142,'1. Output sheet'!$O$2:$O$5000,"&lt;"&amp;$C$142)+COUNTIFS('1. Output sheet'!$D$2:$D$5000,$B157,'1. Output sheet'!$C$2:$C$5000,H$27,'1. Output sheet'!$AC$2:$AC$5000,$B$23,'1. Output sheet'!$O$2:$O$5000,"&gt;="&amp;$B$142,'1. Output sheet'!$O$2:$O$5000,"&lt;"&amp;$C$142)</f>
        <v>3</v>
      </c>
      <c r="I157" s="13">
        <f>COUNTIFS('1. Output sheet'!$D$2:$D$5000,$B157,'1. Output sheet'!$C$2:$C$5000,I$27,'1. Output sheet'!$AC$2:$AC$5000,$B$22,'1. Output sheet'!$O$2:$O$5000,"&gt;="&amp;$B$142,'1. Output sheet'!$O$2:$O$5000,"&lt;"&amp;$C$142)+COUNTIFS('1. Output sheet'!$D$2:$D$5000,$B157,'1. Output sheet'!$C$2:$C$5000,I$27,'1. Output sheet'!$AC$2:$AC$5000,$B$23,'1. Output sheet'!$O$2:$O$5000,"&gt;="&amp;$B$142,'1. Output sheet'!$O$2:$O$5000,"&lt;"&amp;$C$142)</f>
        <v>27</v>
      </c>
      <c r="J157" s="13">
        <f>COUNTIFS('1. Output sheet'!$D$2:$D$5000,$B157,'1. Output sheet'!$C$2:$C$5000,J$27,'1. Output sheet'!$AC$2:$AC$5000,$B$22,'1. Output sheet'!$O$2:$O$5000,"&gt;="&amp;$B$142,'1. Output sheet'!$O$2:$O$5000,"&lt;"&amp;$C$142)+COUNTIFS('1. Output sheet'!$D$2:$D$5000,$B157,'1. Output sheet'!$C$2:$C$5000,J$27,'1. Output sheet'!$AC$2:$AC$5000,$B$23,'1. Output sheet'!$O$2:$O$5000,"&gt;="&amp;$B$142,'1. Output sheet'!$O$2:$O$5000,"&lt;"&amp;$C$142)</f>
        <v>6</v>
      </c>
      <c r="K157" s="13">
        <f>COUNTIFS('1. Output sheet'!$D$2:$D$5000,$B157,'1. Output sheet'!$C$2:$C$5000,K$27,'1. Output sheet'!$AC$2:$AC$5000,$B$22,'1. Output sheet'!$O$2:$O$5000,"&gt;="&amp;$B$142,'1. Output sheet'!$O$2:$O$5000,"&lt;"&amp;$C$142)+COUNTIFS('1. Output sheet'!$D$2:$D$5000,$B157,'1. Output sheet'!$C$2:$C$5000,K$27,'1. Output sheet'!$AC$2:$AC$5000,$B$23,'1. Output sheet'!$O$2:$O$5000,"&gt;="&amp;$B$142,'1. Output sheet'!$O$2:$O$5000,"&lt;"&amp;$C$142)</f>
        <v>3</v>
      </c>
      <c r="L157" s="13">
        <f>COUNTIFS('1. Output sheet'!$D$2:$D$5000,$B157,'1. Output sheet'!$C$2:$C$5000,L$27,'1. Output sheet'!$AC$2:$AC$5000,$B$22,'1. Output sheet'!$O$2:$O$5000,"&gt;="&amp;$B$142,'1. Output sheet'!$O$2:$O$5000,"&lt;"&amp;$C$142)+COUNTIFS('1. Output sheet'!$D$2:$D$5000,$B157,'1. Output sheet'!$C$2:$C$5000,L$27,'1. Output sheet'!$AC$2:$AC$5000,$B$23,'1. Output sheet'!$O$2:$O$5000,"&gt;="&amp;$B$142,'1. Output sheet'!$O$2:$O$5000,"&lt;"&amp;$C$142)</f>
        <v>0</v>
      </c>
      <c r="M157" s="13">
        <f>COUNTIFS('1. Output sheet'!$D$2:$D$5000,$B157,'1. Output sheet'!$C$2:$C$5000,M$27,'1. Output sheet'!$AC$2:$AC$5000,$B$22,'1. Output sheet'!$O$2:$O$5000,"&gt;="&amp;$B$142,'1. Output sheet'!$O$2:$O$5000,"&lt;"&amp;$C$142)+COUNTIFS('1. Output sheet'!$D$2:$D$5000,$B157,'1. Output sheet'!$C$2:$C$5000,M$27,'1. Output sheet'!$AC$2:$AC$5000,$B$23,'1. Output sheet'!$O$2:$O$5000,"&gt;="&amp;$B$142,'1. Output sheet'!$O$2:$O$5000,"&lt;"&amp;$C$142)</f>
        <v>0</v>
      </c>
      <c r="N157" s="13">
        <f>COUNTIFS('1. Output sheet'!$D$2:$D$5000,$B157,'1. Output sheet'!$C$2:$C$5000,N$27,'1. Output sheet'!$AC$2:$AC$5000,$B$22,'1. Output sheet'!$O$2:$O$5000,"&gt;="&amp;$B$142,'1. Output sheet'!$O$2:$O$5000,"&lt;"&amp;$C$142)+COUNTIFS('1. Output sheet'!$D$2:$D$5000,$B157,'1. Output sheet'!$C$2:$C$5000,N$27,'1. Output sheet'!$AC$2:$AC$5000,$B$23,'1. Output sheet'!$O$2:$O$5000,"&gt;="&amp;$B$142,'1. Output sheet'!$O$2:$O$5000,"&lt;"&amp;$C$142)</f>
        <v>0</v>
      </c>
      <c r="O157" s="13">
        <f>COUNTIFS('1. Output sheet'!$D$2:$D$5000,$B157,'1. Output sheet'!$C$2:$C$5000,O$27,'1. Output sheet'!$AC$2:$AC$5000,$B$22,'1. Output sheet'!$O$2:$O$5000,"&gt;="&amp;$B$142,'1. Output sheet'!$O$2:$O$5000,"&lt;"&amp;$C$142)+COUNTIFS('1. Output sheet'!$D$2:$D$5000,$B157,'1. Output sheet'!$C$2:$C$5000,O$27,'1. Output sheet'!$AC$2:$AC$5000,$B$23,'1. Output sheet'!$O$2:$O$5000,"&gt;="&amp;$B$142,'1. Output sheet'!$O$2:$O$5000,"&lt;"&amp;$C$142)</f>
        <v>0</v>
      </c>
      <c r="P157" s="14">
        <f t="shared" si="64"/>
        <v>53</v>
      </c>
      <c r="Q157" s="14">
        <f>COUNTIFS('1. Output sheet'!$D$2:$D$5000,$B157,'1. Output sheet'!$AC$2:$AC$5000,$B$22,'1. Output sheet'!$O$2:$O$5000,"&gt;="&amp;$B$142,'1. Output sheet'!$O$2:$O$5000,"&lt;"&amp;$C$142)+COUNTIFS('1. Output sheet'!$D$2:$D$5000,$B157,'1. Output sheet'!$AC$2:$AC$5000,$B$23,'1. Output sheet'!$O$2:$O$5000,"&gt;="&amp;$B$142,'1. Output sheet'!$O$2:$O$5000,"&lt;"&amp;$C$142)</f>
        <v>53</v>
      </c>
      <c r="R157" s="14">
        <f t="shared" si="65"/>
        <v>0</v>
      </c>
    </row>
    <row r="158" spans="1:18" ht="14.4" x14ac:dyDescent="0.3">
      <c r="B158" s="21" t="s">
        <v>44</v>
      </c>
      <c r="C158" s="20"/>
      <c r="D158" s="13">
        <f>COUNTIFS('1. Output sheet'!$D$2:$D$5000,$B158,'1. Output sheet'!$C$2:$C$5000,D$27,'1. Output sheet'!$AC$2:$AC$5000,$B$22,'1. Output sheet'!$O$2:$O$5000,"&gt;="&amp;$B$142,'1. Output sheet'!$O$2:$O$5000,"&lt;"&amp;$C$142)+COUNTIFS('1. Output sheet'!$D$2:$D$5000,$B158,'1. Output sheet'!$C$2:$C$5000,D$27,'1. Output sheet'!$AC$2:$AC$5000,$B$23,'1. Output sheet'!$O$2:$O$5000,"&gt;="&amp;$B$142,'1. Output sheet'!$O$2:$O$5000,"&lt;"&amp;$C$142)</f>
        <v>0</v>
      </c>
      <c r="E158" s="13">
        <f>COUNTIFS('1. Output sheet'!$D$2:$D$5000,$B158,'1. Output sheet'!$C$2:$C$5000,E$27,'1. Output sheet'!$AC$2:$AC$5000,$B$22,'1. Output sheet'!$O$2:$O$5000,"&gt;="&amp;$B$142,'1. Output sheet'!$O$2:$O$5000,"&lt;"&amp;$C$142)+COUNTIFS('1. Output sheet'!$D$2:$D$5000,$B158,'1. Output sheet'!$C$2:$C$5000,E$27,'1. Output sheet'!$AC$2:$AC$5000,$B$23,'1. Output sheet'!$O$2:$O$5000,"&gt;="&amp;$B$142,'1. Output sheet'!$O$2:$O$5000,"&lt;"&amp;$C$142)</f>
        <v>0</v>
      </c>
      <c r="F158" s="13">
        <f>COUNTIFS('1. Output sheet'!$D$2:$D$5000,$B158,'1. Output sheet'!$C$2:$C$5000,F$27,'1. Output sheet'!$AC$2:$AC$5000,$B$22,'1. Output sheet'!$O$2:$O$5000,"&gt;="&amp;$B$142,'1. Output sheet'!$O$2:$O$5000,"&lt;"&amp;$C$142)+COUNTIFS('1. Output sheet'!$D$2:$D$5000,$B158,'1. Output sheet'!$C$2:$C$5000,F$27,'1. Output sheet'!$AC$2:$AC$5000,$B$23,'1. Output sheet'!$O$2:$O$5000,"&gt;="&amp;$B$142,'1. Output sheet'!$O$2:$O$5000,"&lt;"&amp;$C$142)</f>
        <v>0</v>
      </c>
      <c r="G158" s="13">
        <f>COUNTIFS('1. Output sheet'!$D$2:$D$5000,$B158,'1. Output sheet'!$C$2:$C$5000,G$27,'1. Output sheet'!$AC$2:$AC$5000,$B$22,'1. Output sheet'!$O$2:$O$5000,"&gt;="&amp;$B$142,'1. Output sheet'!$O$2:$O$5000,"&lt;"&amp;$C$142)+COUNTIFS('1. Output sheet'!$D$2:$D$5000,$B158,'1. Output sheet'!$C$2:$C$5000,G$27,'1. Output sheet'!$AC$2:$AC$5000,$B$23,'1. Output sheet'!$O$2:$O$5000,"&gt;="&amp;$B$142,'1. Output sheet'!$O$2:$O$5000,"&lt;"&amp;$C$142)</f>
        <v>10</v>
      </c>
      <c r="H158" s="13">
        <f>COUNTIFS('1. Output sheet'!$D$2:$D$5000,$B158,'1. Output sheet'!$C$2:$C$5000,H$27,'1. Output sheet'!$AC$2:$AC$5000,$B$22,'1. Output sheet'!$O$2:$O$5000,"&gt;="&amp;$B$142,'1. Output sheet'!$O$2:$O$5000,"&lt;"&amp;$C$142)+COUNTIFS('1. Output sheet'!$D$2:$D$5000,$B158,'1. Output sheet'!$C$2:$C$5000,H$27,'1. Output sheet'!$AC$2:$AC$5000,$B$23,'1. Output sheet'!$O$2:$O$5000,"&gt;="&amp;$B$142,'1. Output sheet'!$O$2:$O$5000,"&lt;"&amp;$C$142)</f>
        <v>1</v>
      </c>
      <c r="I158" s="13">
        <f>COUNTIFS('1. Output sheet'!$D$2:$D$5000,$B158,'1. Output sheet'!$C$2:$C$5000,I$27,'1. Output sheet'!$AC$2:$AC$5000,$B$22,'1. Output sheet'!$O$2:$O$5000,"&gt;="&amp;$B$142,'1. Output sheet'!$O$2:$O$5000,"&lt;"&amp;$C$142)+COUNTIFS('1. Output sheet'!$D$2:$D$5000,$B158,'1. Output sheet'!$C$2:$C$5000,I$27,'1. Output sheet'!$AC$2:$AC$5000,$B$23,'1. Output sheet'!$O$2:$O$5000,"&gt;="&amp;$B$142,'1. Output sheet'!$O$2:$O$5000,"&lt;"&amp;$C$142)</f>
        <v>3</v>
      </c>
      <c r="J158" s="13">
        <f>COUNTIFS('1. Output sheet'!$D$2:$D$5000,$B158,'1. Output sheet'!$C$2:$C$5000,J$27,'1. Output sheet'!$AC$2:$AC$5000,$B$22,'1. Output sheet'!$O$2:$O$5000,"&gt;="&amp;$B$142,'1. Output sheet'!$O$2:$O$5000,"&lt;"&amp;$C$142)+COUNTIFS('1. Output sheet'!$D$2:$D$5000,$B158,'1. Output sheet'!$C$2:$C$5000,J$27,'1. Output sheet'!$AC$2:$AC$5000,$B$23,'1. Output sheet'!$O$2:$O$5000,"&gt;="&amp;$B$142,'1. Output sheet'!$O$2:$O$5000,"&lt;"&amp;$C$142)</f>
        <v>3</v>
      </c>
      <c r="K158" s="13">
        <f>COUNTIFS('1. Output sheet'!$D$2:$D$5000,$B158,'1. Output sheet'!$C$2:$C$5000,K$27,'1. Output sheet'!$AC$2:$AC$5000,$B$22,'1. Output sheet'!$O$2:$O$5000,"&gt;="&amp;$B$142,'1. Output sheet'!$O$2:$O$5000,"&lt;"&amp;$C$142)+COUNTIFS('1. Output sheet'!$D$2:$D$5000,$B158,'1. Output sheet'!$C$2:$C$5000,K$27,'1. Output sheet'!$AC$2:$AC$5000,$B$23,'1. Output sheet'!$O$2:$O$5000,"&gt;="&amp;$B$142,'1. Output sheet'!$O$2:$O$5000,"&lt;"&amp;$C$142)</f>
        <v>8</v>
      </c>
      <c r="L158" s="13">
        <f>COUNTIFS('1. Output sheet'!$D$2:$D$5000,$B158,'1. Output sheet'!$C$2:$C$5000,L$27,'1. Output sheet'!$AC$2:$AC$5000,$B$22,'1. Output sheet'!$O$2:$O$5000,"&gt;="&amp;$B$142,'1. Output sheet'!$O$2:$O$5000,"&lt;"&amp;$C$142)+COUNTIFS('1. Output sheet'!$D$2:$D$5000,$B158,'1. Output sheet'!$C$2:$C$5000,L$27,'1. Output sheet'!$AC$2:$AC$5000,$B$23,'1. Output sheet'!$O$2:$O$5000,"&gt;="&amp;$B$142,'1. Output sheet'!$O$2:$O$5000,"&lt;"&amp;$C$142)</f>
        <v>0</v>
      </c>
      <c r="M158" s="13">
        <f>COUNTIFS('1. Output sheet'!$D$2:$D$5000,$B158,'1. Output sheet'!$C$2:$C$5000,M$27,'1. Output sheet'!$AC$2:$AC$5000,$B$22,'1. Output sheet'!$O$2:$O$5000,"&gt;="&amp;$B$142,'1. Output sheet'!$O$2:$O$5000,"&lt;"&amp;$C$142)+COUNTIFS('1. Output sheet'!$D$2:$D$5000,$B158,'1. Output sheet'!$C$2:$C$5000,M$27,'1. Output sheet'!$AC$2:$AC$5000,$B$23,'1. Output sheet'!$O$2:$O$5000,"&gt;="&amp;$B$142,'1. Output sheet'!$O$2:$O$5000,"&lt;"&amp;$C$142)</f>
        <v>0</v>
      </c>
      <c r="N158" s="13">
        <f>COUNTIFS('1. Output sheet'!$D$2:$D$5000,$B158,'1. Output sheet'!$C$2:$C$5000,N$27,'1. Output sheet'!$AC$2:$AC$5000,$B$22,'1. Output sheet'!$O$2:$O$5000,"&gt;="&amp;$B$142,'1. Output sheet'!$O$2:$O$5000,"&lt;"&amp;$C$142)+COUNTIFS('1. Output sheet'!$D$2:$D$5000,$B158,'1. Output sheet'!$C$2:$C$5000,N$27,'1. Output sheet'!$AC$2:$AC$5000,$B$23,'1. Output sheet'!$O$2:$O$5000,"&gt;="&amp;$B$142,'1. Output sheet'!$O$2:$O$5000,"&lt;"&amp;$C$142)</f>
        <v>0</v>
      </c>
      <c r="O158" s="13">
        <f>COUNTIFS('1. Output sheet'!$D$2:$D$5000,$B158,'1. Output sheet'!$C$2:$C$5000,O$27,'1. Output sheet'!$AC$2:$AC$5000,$B$22,'1. Output sheet'!$O$2:$O$5000,"&gt;="&amp;$B$142,'1. Output sheet'!$O$2:$O$5000,"&lt;"&amp;$C$142)+COUNTIFS('1. Output sheet'!$D$2:$D$5000,$B158,'1. Output sheet'!$C$2:$C$5000,O$27,'1. Output sheet'!$AC$2:$AC$5000,$B$23,'1. Output sheet'!$O$2:$O$5000,"&gt;="&amp;$B$142,'1. Output sheet'!$O$2:$O$5000,"&lt;"&amp;$C$142)</f>
        <v>1</v>
      </c>
      <c r="P158" s="14">
        <f t="shared" si="64"/>
        <v>26</v>
      </c>
      <c r="Q158" s="14">
        <f>COUNTIFS('1. Output sheet'!$D$2:$D$5000,$B158,'1. Output sheet'!$AC$2:$AC$5000,$B$22,'1. Output sheet'!$O$2:$O$5000,"&gt;="&amp;$B$142,'1. Output sheet'!$O$2:$O$5000,"&lt;"&amp;$C$142)+COUNTIFS('1. Output sheet'!$D$2:$D$5000,$B158,'1. Output sheet'!$AC$2:$AC$5000,$B$23,'1. Output sheet'!$O$2:$O$5000,"&gt;="&amp;$B$142,'1. Output sheet'!$O$2:$O$5000,"&lt;"&amp;$C$142)</f>
        <v>26</v>
      </c>
      <c r="R158" s="14">
        <f t="shared" si="65"/>
        <v>0</v>
      </c>
    </row>
    <row r="159" spans="1:18" ht="28.8" x14ac:dyDescent="0.3">
      <c r="B159" s="21" t="s">
        <v>762</v>
      </c>
      <c r="C159" s="20"/>
      <c r="D159" s="13">
        <f>COUNTIFS('1. Output sheet'!$D$2:$D$5000,$B159,'1. Output sheet'!$C$2:$C$5000,D$27,'1. Output sheet'!$AC$2:$AC$5000,$B$22,'1. Output sheet'!$O$2:$O$5000,"&gt;="&amp;$B$142,'1. Output sheet'!$O$2:$O$5000,"&lt;"&amp;$C$142)+COUNTIFS('1. Output sheet'!$D$2:$D$5000,$B159,'1. Output sheet'!$C$2:$C$5000,D$27,'1. Output sheet'!$AC$2:$AC$5000,$B$23,'1. Output sheet'!$O$2:$O$5000,"&gt;="&amp;$B$142,'1. Output sheet'!$O$2:$O$5000,"&lt;"&amp;$C$142)</f>
        <v>0</v>
      </c>
      <c r="E159" s="13">
        <f>COUNTIFS('1. Output sheet'!$D$2:$D$5000,$B159,'1. Output sheet'!$C$2:$C$5000,E$27,'1. Output sheet'!$AC$2:$AC$5000,$B$22,'1. Output sheet'!$O$2:$O$5000,"&gt;="&amp;$B$142,'1. Output sheet'!$O$2:$O$5000,"&lt;"&amp;$C$142)+COUNTIFS('1. Output sheet'!$D$2:$D$5000,$B159,'1. Output sheet'!$C$2:$C$5000,E$27,'1. Output sheet'!$AC$2:$AC$5000,$B$23,'1. Output sheet'!$O$2:$O$5000,"&gt;="&amp;$B$142,'1. Output sheet'!$O$2:$O$5000,"&lt;"&amp;$C$142)</f>
        <v>0</v>
      </c>
      <c r="F159" s="13">
        <f>COUNTIFS('1. Output sheet'!$D$2:$D$5000,$B159,'1. Output sheet'!$C$2:$C$5000,F$27,'1. Output sheet'!$AC$2:$AC$5000,$B$22,'1. Output sheet'!$O$2:$O$5000,"&gt;="&amp;$B$142,'1. Output sheet'!$O$2:$O$5000,"&lt;"&amp;$C$142)+COUNTIFS('1. Output sheet'!$D$2:$D$5000,$B159,'1. Output sheet'!$C$2:$C$5000,F$27,'1. Output sheet'!$AC$2:$AC$5000,$B$23,'1. Output sheet'!$O$2:$O$5000,"&gt;="&amp;$B$142,'1. Output sheet'!$O$2:$O$5000,"&lt;"&amp;$C$142)</f>
        <v>0</v>
      </c>
      <c r="G159" s="13">
        <f>COUNTIFS('1. Output sheet'!$D$2:$D$5000,$B159,'1. Output sheet'!$C$2:$C$5000,G$27,'1. Output sheet'!$AC$2:$AC$5000,$B$22,'1. Output sheet'!$O$2:$O$5000,"&gt;="&amp;$B$142,'1. Output sheet'!$O$2:$O$5000,"&lt;"&amp;$C$142)+COUNTIFS('1. Output sheet'!$D$2:$D$5000,$B159,'1. Output sheet'!$C$2:$C$5000,G$27,'1. Output sheet'!$AC$2:$AC$5000,$B$23,'1. Output sheet'!$O$2:$O$5000,"&gt;="&amp;$B$142,'1. Output sheet'!$O$2:$O$5000,"&lt;"&amp;$C$142)</f>
        <v>6</v>
      </c>
      <c r="H159" s="13">
        <f>COUNTIFS('1. Output sheet'!$D$2:$D$5000,$B159,'1. Output sheet'!$C$2:$C$5000,H$27,'1. Output sheet'!$AC$2:$AC$5000,$B$22,'1. Output sheet'!$O$2:$O$5000,"&gt;="&amp;$B$142,'1. Output sheet'!$O$2:$O$5000,"&lt;"&amp;$C$142)+COUNTIFS('1. Output sheet'!$D$2:$D$5000,$B159,'1. Output sheet'!$C$2:$C$5000,H$27,'1. Output sheet'!$AC$2:$AC$5000,$B$23,'1. Output sheet'!$O$2:$O$5000,"&gt;="&amp;$B$142,'1. Output sheet'!$O$2:$O$5000,"&lt;"&amp;$C$142)</f>
        <v>0</v>
      </c>
      <c r="I159" s="13">
        <f>COUNTIFS('1. Output sheet'!$D$2:$D$5000,$B159,'1. Output sheet'!$C$2:$C$5000,I$27,'1. Output sheet'!$AC$2:$AC$5000,$B$22,'1. Output sheet'!$O$2:$O$5000,"&gt;="&amp;$B$142,'1. Output sheet'!$O$2:$O$5000,"&lt;"&amp;$C$142)+COUNTIFS('1. Output sheet'!$D$2:$D$5000,$B159,'1. Output sheet'!$C$2:$C$5000,I$27,'1. Output sheet'!$AC$2:$AC$5000,$B$23,'1. Output sheet'!$O$2:$O$5000,"&gt;="&amp;$B$142,'1. Output sheet'!$O$2:$O$5000,"&lt;"&amp;$C$142)</f>
        <v>7</v>
      </c>
      <c r="J159" s="13">
        <f>COUNTIFS('1. Output sheet'!$D$2:$D$5000,$B159,'1. Output sheet'!$C$2:$C$5000,J$27,'1. Output sheet'!$AC$2:$AC$5000,$B$22,'1. Output sheet'!$O$2:$O$5000,"&gt;="&amp;$B$142,'1. Output sheet'!$O$2:$O$5000,"&lt;"&amp;$C$142)+COUNTIFS('1. Output sheet'!$D$2:$D$5000,$B159,'1. Output sheet'!$C$2:$C$5000,J$27,'1. Output sheet'!$AC$2:$AC$5000,$B$23,'1. Output sheet'!$O$2:$O$5000,"&gt;="&amp;$B$142,'1. Output sheet'!$O$2:$O$5000,"&lt;"&amp;$C$142)</f>
        <v>0</v>
      </c>
      <c r="K159" s="13">
        <f>COUNTIFS('1. Output sheet'!$D$2:$D$5000,$B159,'1. Output sheet'!$C$2:$C$5000,K$27,'1. Output sheet'!$AC$2:$AC$5000,$B$22,'1. Output sheet'!$O$2:$O$5000,"&gt;="&amp;$B$142,'1. Output sheet'!$O$2:$O$5000,"&lt;"&amp;$C$142)+COUNTIFS('1. Output sheet'!$D$2:$D$5000,$B159,'1. Output sheet'!$C$2:$C$5000,K$27,'1. Output sheet'!$AC$2:$AC$5000,$B$23,'1. Output sheet'!$O$2:$O$5000,"&gt;="&amp;$B$142,'1. Output sheet'!$O$2:$O$5000,"&lt;"&amp;$C$142)</f>
        <v>0</v>
      </c>
      <c r="L159" s="13">
        <f>COUNTIFS('1. Output sheet'!$D$2:$D$5000,$B159,'1. Output sheet'!$C$2:$C$5000,L$27,'1. Output sheet'!$AC$2:$AC$5000,$B$22,'1. Output sheet'!$O$2:$O$5000,"&gt;="&amp;$B$142,'1. Output sheet'!$O$2:$O$5000,"&lt;"&amp;$C$142)+COUNTIFS('1. Output sheet'!$D$2:$D$5000,$B159,'1. Output sheet'!$C$2:$C$5000,L$27,'1. Output sheet'!$AC$2:$AC$5000,$B$23,'1. Output sheet'!$O$2:$O$5000,"&gt;="&amp;$B$142,'1. Output sheet'!$O$2:$O$5000,"&lt;"&amp;$C$142)</f>
        <v>0</v>
      </c>
      <c r="M159" s="13">
        <f>COUNTIFS('1. Output sheet'!$D$2:$D$5000,$B159,'1. Output sheet'!$C$2:$C$5000,M$27,'1. Output sheet'!$AC$2:$AC$5000,$B$22,'1. Output sheet'!$O$2:$O$5000,"&gt;="&amp;$B$142,'1. Output sheet'!$O$2:$O$5000,"&lt;"&amp;$C$142)+COUNTIFS('1. Output sheet'!$D$2:$D$5000,$B159,'1. Output sheet'!$C$2:$C$5000,M$27,'1. Output sheet'!$AC$2:$AC$5000,$B$23,'1. Output sheet'!$O$2:$O$5000,"&gt;="&amp;$B$142,'1. Output sheet'!$O$2:$O$5000,"&lt;"&amp;$C$142)</f>
        <v>0</v>
      </c>
      <c r="N159" s="13">
        <f>COUNTIFS('1. Output sheet'!$D$2:$D$5000,$B159,'1. Output sheet'!$C$2:$C$5000,N$27,'1. Output sheet'!$AC$2:$AC$5000,$B$22,'1. Output sheet'!$O$2:$O$5000,"&gt;="&amp;$B$142,'1. Output sheet'!$O$2:$O$5000,"&lt;"&amp;$C$142)+COUNTIFS('1. Output sheet'!$D$2:$D$5000,$B159,'1. Output sheet'!$C$2:$C$5000,N$27,'1. Output sheet'!$AC$2:$AC$5000,$B$23,'1. Output sheet'!$O$2:$O$5000,"&gt;="&amp;$B$142,'1. Output sheet'!$O$2:$O$5000,"&lt;"&amp;$C$142)</f>
        <v>0</v>
      </c>
      <c r="O159" s="13">
        <f>COUNTIFS('1. Output sheet'!$D$2:$D$5000,$B159,'1. Output sheet'!$C$2:$C$5000,O$27,'1. Output sheet'!$AC$2:$AC$5000,$B$22,'1. Output sheet'!$O$2:$O$5000,"&gt;="&amp;$B$142,'1. Output sheet'!$O$2:$O$5000,"&lt;"&amp;$C$142)+COUNTIFS('1. Output sheet'!$D$2:$D$5000,$B159,'1. Output sheet'!$C$2:$C$5000,O$27,'1. Output sheet'!$AC$2:$AC$5000,$B$23,'1. Output sheet'!$O$2:$O$5000,"&gt;="&amp;$B$142,'1. Output sheet'!$O$2:$O$5000,"&lt;"&amp;$C$142)</f>
        <v>0</v>
      </c>
      <c r="P159" s="14">
        <f t="shared" si="64"/>
        <v>13</v>
      </c>
      <c r="Q159" s="14">
        <f>COUNTIFS('1. Output sheet'!$D$2:$D$5000,$B159,'1. Output sheet'!$AC$2:$AC$5000,$B$22,'1. Output sheet'!$O$2:$O$5000,"&gt;="&amp;$B$142,'1. Output sheet'!$O$2:$O$5000,"&lt;"&amp;$C$142)+COUNTIFS('1. Output sheet'!$D$2:$D$5000,$B159,'1. Output sheet'!$AC$2:$AC$5000,$B$23,'1. Output sheet'!$O$2:$O$5000,"&gt;="&amp;$B$142,'1. Output sheet'!$O$2:$O$5000,"&lt;"&amp;$C$142)</f>
        <v>13</v>
      </c>
      <c r="R159" s="14">
        <f t="shared" si="65"/>
        <v>0</v>
      </c>
    </row>
    <row r="160" spans="1:18" ht="14.4" x14ac:dyDescent="0.3">
      <c r="B160" s="21" t="s">
        <v>105</v>
      </c>
      <c r="C160" s="20"/>
      <c r="D160" s="13">
        <f>COUNTIFS('1. Output sheet'!$D$2:$D$5000,$B160,'1. Output sheet'!$C$2:$C$5000,D$27,'1. Output sheet'!$AC$2:$AC$5000,$B$22,'1. Output sheet'!$O$2:$O$5000,"&gt;="&amp;$B$142,'1. Output sheet'!$O$2:$O$5000,"&lt;"&amp;$C$142)+COUNTIFS('1. Output sheet'!$D$2:$D$5000,$B160,'1. Output sheet'!$C$2:$C$5000,D$27,'1. Output sheet'!$AC$2:$AC$5000,$B$23,'1. Output sheet'!$O$2:$O$5000,"&gt;="&amp;$B$142,'1. Output sheet'!$O$2:$O$5000,"&lt;"&amp;$C$142)</f>
        <v>2</v>
      </c>
      <c r="E160" s="13">
        <f>COUNTIFS('1. Output sheet'!$D$2:$D$5000,$B160,'1. Output sheet'!$C$2:$C$5000,E$27,'1. Output sheet'!$AC$2:$AC$5000,$B$22,'1. Output sheet'!$O$2:$O$5000,"&gt;="&amp;$B$142,'1. Output sheet'!$O$2:$O$5000,"&lt;"&amp;$C$142)+COUNTIFS('1. Output sheet'!$D$2:$D$5000,$B160,'1. Output sheet'!$C$2:$C$5000,E$27,'1. Output sheet'!$AC$2:$AC$5000,$B$23,'1. Output sheet'!$O$2:$O$5000,"&gt;="&amp;$B$142,'1. Output sheet'!$O$2:$O$5000,"&lt;"&amp;$C$142)</f>
        <v>0</v>
      </c>
      <c r="F160" s="13">
        <f>COUNTIFS('1. Output sheet'!$D$2:$D$5000,$B160,'1. Output sheet'!$C$2:$C$5000,F$27,'1. Output sheet'!$AC$2:$AC$5000,$B$22,'1. Output sheet'!$O$2:$O$5000,"&gt;="&amp;$B$142,'1. Output sheet'!$O$2:$O$5000,"&lt;"&amp;$C$142)+COUNTIFS('1. Output sheet'!$D$2:$D$5000,$B160,'1. Output sheet'!$C$2:$C$5000,F$27,'1. Output sheet'!$AC$2:$AC$5000,$B$23,'1. Output sheet'!$O$2:$O$5000,"&gt;="&amp;$B$142,'1. Output sheet'!$O$2:$O$5000,"&lt;"&amp;$C$142)</f>
        <v>18</v>
      </c>
      <c r="G160" s="13">
        <f>COUNTIFS('1. Output sheet'!$D$2:$D$5000,$B160,'1. Output sheet'!$C$2:$C$5000,G$27,'1. Output sheet'!$AC$2:$AC$5000,$B$22,'1. Output sheet'!$O$2:$O$5000,"&gt;="&amp;$B$142,'1. Output sheet'!$O$2:$O$5000,"&lt;"&amp;$C$142)+COUNTIFS('1. Output sheet'!$D$2:$D$5000,$B160,'1. Output sheet'!$C$2:$C$5000,G$27,'1. Output sheet'!$AC$2:$AC$5000,$B$23,'1. Output sheet'!$O$2:$O$5000,"&gt;="&amp;$B$142,'1. Output sheet'!$O$2:$O$5000,"&lt;"&amp;$C$142)</f>
        <v>17</v>
      </c>
      <c r="H160" s="13">
        <f>COUNTIFS('1. Output sheet'!$D$2:$D$5000,$B160,'1. Output sheet'!$C$2:$C$5000,H$27,'1. Output sheet'!$AC$2:$AC$5000,$B$22,'1. Output sheet'!$O$2:$O$5000,"&gt;="&amp;$B$142,'1. Output sheet'!$O$2:$O$5000,"&lt;"&amp;$C$142)+COUNTIFS('1. Output sheet'!$D$2:$D$5000,$B160,'1. Output sheet'!$C$2:$C$5000,H$27,'1. Output sheet'!$AC$2:$AC$5000,$B$23,'1. Output sheet'!$O$2:$O$5000,"&gt;="&amp;$B$142,'1. Output sheet'!$O$2:$O$5000,"&lt;"&amp;$C$142)</f>
        <v>14</v>
      </c>
      <c r="I160" s="13">
        <f>COUNTIFS('1. Output sheet'!$D$2:$D$5000,$B160,'1. Output sheet'!$C$2:$C$5000,I$27,'1. Output sheet'!$AC$2:$AC$5000,$B$22,'1. Output sheet'!$O$2:$O$5000,"&gt;="&amp;$B$142,'1. Output sheet'!$O$2:$O$5000,"&lt;"&amp;$C$142)+COUNTIFS('1. Output sheet'!$D$2:$D$5000,$B160,'1. Output sheet'!$C$2:$C$5000,I$27,'1. Output sheet'!$AC$2:$AC$5000,$B$23,'1. Output sheet'!$O$2:$O$5000,"&gt;="&amp;$B$142,'1. Output sheet'!$O$2:$O$5000,"&lt;"&amp;$C$142)</f>
        <v>53</v>
      </c>
      <c r="J160" s="13">
        <f>COUNTIFS('1. Output sheet'!$D$2:$D$5000,$B160,'1. Output sheet'!$C$2:$C$5000,J$27,'1. Output sheet'!$AC$2:$AC$5000,$B$22,'1. Output sheet'!$O$2:$O$5000,"&gt;="&amp;$B$142,'1. Output sheet'!$O$2:$O$5000,"&lt;"&amp;$C$142)+COUNTIFS('1. Output sheet'!$D$2:$D$5000,$B160,'1. Output sheet'!$C$2:$C$5000,J$27,'1. Output sheet'!$AC$2:$AC$5000,$B$23,'1. Output sheet'!$O$2:$O$5000,"&gt;="&amp;$B$142,'1. Output sheet'!$O$2:$O$5000,"&lt;"&amp;$C$142)</f>
        <v>87</v>
      </c>
      <c r="K160" s="13">
        <f>COUNTIFS('1. Output sheet'!$D$2:$D$5000,$B160,'1. Output sheet'!$C$2:$C$5000,K$27,'1. Output sheet'!$AC$2:$AC$5000,$B$22,'1. Output sheet'!$O$2:$O$5000,"&gt;="&amp;$B$142,'1. Output sheet'!$O$2:$O$5000,"&lt;"&amp;$C$142)+COUNTIFS('1. Output sheet'!$D$2:$D$5000,$B160,'1. Output sheet'!$C$2:$C$5000,K$27,'1. Output sheet'!$AC$2:$AC$5000,$B$23,'1. Output sheet'!$O$2:$O$5000,"&gt;="&amp;$B$142,'1. Output sheet'!$O$2:$O$5000,"&lt;"&amp;$C$142)</f>
        <v>4</v>
      </c>
      <c r="L160" s="13">
        <f>COUNTIFS('1. Output sheet'!$D$2:$D$5000,$B160,'1. Output sheet'!$C$2:$C$5000,L$27,'1. Output sheet'!$AC$2:$AC$5000,$B$22,'1. Output sheet'!$O$2:$O$5000,"&gt;="&amp;$B$142,'1. Output sheet'!$O$2:$O$5000,"&lt;"&amp;$C$142)+COUNTIFS('1. Output sheet'!$D$2:$D$5000,$B160,'1. Output sheet'!$C$2:$C$5000,L$27,'1. Output sheet'!$AC$2:$AC$5000,$B$23,'1. Output sheet'!$O$2:$O$5000,"&gt;="&amp;$B$142,'1. Output sheet'!$O$2:$O$5000,"&lt;"&amp;$C$142)</f>
        <v>0</v>
      </c>
      <c r="M160" s="13">
        <f>COUNTIFS('1. Output sheet'!$D$2:$D$5000,$B160,'1. Output sheet'!$C$2:$C$5000,M$27,'1. Output sheet'!$AC$2:$AC$5000,$B$22,'1. Output sheet'!$O$2:$O$5000,"&gt;="&amp;$B$142,'1. Output sheet'!$O$2:$O$5000,"&lt;"&amp;$C$142)+COUNTIFS('1. Output sheet'!$D$2:$D$5000,$B160,'1. Output sheet'!$C$2:$C$5000,M$27,'1. Output sheet'!$AC$2:$AC$5000,$B$23,'1. Output sheet'!$O$2:$O$5000,"&gt;="&amp;$B$142,'1. Output sheet'!$O$2:$O$5000,"&lt;"&amp;$C$142)</f>
        <v>0</v>
      </c>
      <c r="N160" s="13">
        <f>COUNTIFS('1. Output sheet'!$D$2:$D$5000,$B160,'1. Output sheet'!$C$2:$C$5000,N$27,'1. Output sheet'!$AC$2:$AC$5000,$B$22,'1. Output sheet'!$O$2:$O$5000,"&gt;="&amp;$B$142,'1. Output sheet'!$O$2:$O$5000,"&lt;"&amp;$C$142)+COUNTIFS('1. Output sheet'!$D$2:$D$5000,$B160,'1. Output sheet'!$C$2:$C$5000,N$27,'1. Output sheet'!$AC$2:$AC$5000,$B$23,'1. Output sheet'!$O$2:$O$5000,"&gt;="&amp;$B$142,'1. Output sheet'!$O$2:$O$5000,"&lt;"&amp;$C$142)</f>
        <v>0</v>
      </c>
      <c r="O160" s="13">
        <f>COUNTIFS('1. Output sheet'!$D$2:$D$5000,$B160,'1. Output sheet'!$C$2:$C$5000,O$27,'1. Output sheet'!$AC$2:$AC$5000,$B$22,'1. Output sheet'!$O$2:$O$5000,"&gt;="&amp;$B$142,'1. Output sheet'!$O$2:$O$5000,"&lt;"&amp;$C$142)+COUNTIFS('1. Output sheet'!$D$2:$D$5000,$B160,'1. Output sheet'!$C$2:$C$5000,O$27,'1. Output sheet'!$AC$2:$AC$5000,$B$23,'1. Output sheet'!$O$2:$O$5000,"&gt;="&amp;$B$142,'1. Output sheet'!$O$2:$O$5000,"&lt;"&amp;$C$142)</f>
        <v>0</v>
      </c>
      <c r="P160" s="14">
        <f t="shared" si="64"/>
        <v>195</v>
      </c>
      <c r="Q160" s="14">
        <f>COUNTIFS('1. Output sheet'!$D$2:$D$5000,$B160,'1. Output sheet'!$AC$2:$AC$5000,$B$22,'1. Output sheet'!$O$2:$O$5000,"&gt;="&amp;$B$142,'1. Output sheet'!$O$2:$O$5000,"&lt;"&amp;$C$142)+COUNTIFS('1. Output sheet'!$D$2:$D$5000,$B160,'1. Output sheet'!$AC$2:$AC$5000,$B$23,'1. Output sheet'!$O$2:$O$5000,"&gt;="&amp;$B$142,'1. Output sheet'!$O$2:$O$5000,"&lt;"&amp;$C$142)</f>
        <v>195</v>
      </c>
      <c r="R160" s="14">
        <f t="shared" si="65"/>
        <v>0</v>
      </c>
    </row>
    <row r="161" spans="2:36" ht="14.4" x14ac:dyDescent="0.3">
      <c r="B161" s="21" t="s">
        <v>79</v>
      </c>
      <c r="C161" s="20"/>
      <c r="D161" s="13">
        <f>COUNTIFS('1. Output sheet'!$D$2:$D$5000,$B161,'1. Output sheet'!$C$2:$C$5000,D$27,'1. Output sheet'!$AC$2:$AC$5000,$B$22,'1. Output sheet'!$O$2:$O$5000,"&gt;="&amp;$B$142,'1. Output sheet'!$O$2:$O$5000,"&lt;"&amp;$C$142)+COUNTIFS('1. Output sheet'!$D$2:$D$5000,$B161,'1. Output sheet'!$C$2:$C$5000,D$27,'1. Output sheet'!$AC$2:$AC$5000,$B$23,'1. Output sheet'!$O$2:$O$5000,"&gt;="&amp;$B$142,'1. Output sheet'!$O$2:$O$5000,"&lt;"&amp;$C$142)</f>
        <v>0</v>
      </c>
      <c r="E161" s="13">
        <f>COUNTIFS('1. Output sheet'!$D$2:$D$5000,$B161,'1. Output sheet'!$C$2:$C$5000,E$27,'1. Output sheet'!$AC$2:$AC$5000,$B$22,'1. Output sheet'!$O$2:$O$5000,"&gt;="&amp;$B$142,'1. Output sheet'!$O$2:$O$5000,"&lt;"&amp;$C$142)+COUNTIFS('1. Output sheet'!$D$2:$D$5000,$B161,'1. Output sheet'!$C$2:$C$5000,E$27,'1. Output sheet'!$AC$2:$AC$5000,$B$23,'1. Output sheet'!$O$2:$O$5000,"&gt;="&amp;$B$142,'1. Output sheet'!$O$2:$O$5000,"&lt;"&amp;$C$142)</f>
        <v>0</v>
      </c>
      <c r="F161" s="13">
        <f>COUNTIFS('1. Output sheet'!$D$2:$D$5000,$B161,'1. Output sheet'!$C$2:$C$5000,F$27,'1. Output sheet'!$AC$2:$AC$5000,$B$22,'1. Output sheet'!$O$2:$O$5000,"&gt;="&amp;$B$142,'1. Output sheet'!$O$2:$O$5000,"&lt;"&amp;$C$142)+COUNTIFS('1. Output sheet'!$D$2:$D$5000,$B161,'1. Output sheet'!$C$2:$C$5000,F$27,'1. Output sheet'!$AC$2:$AC$5000,$B$23,'1. Output sheet'!$O$2:$O$5000,"&gt;="&amp;$B$142,'1. Output sheet'!$O$2:$O$5000,"&lt;"&amp;$C$142)</f>
        <v>6</v>
      </c>
      <c r="G161" s="13">
        <f>COUNTIFS('1. Output sheet'!$D$2:$D$5000,$B161,'1. Output sheet'!$C$2:$C$5000,G$27,'1. Output sheet'!$AC$2:$AC$5000,$B$22,'1. Output sheet'!$O$2:$O$5000,"&gt;="&amp;$B$142,'1. Output sheet'!$O$2:$O$5000,"&lt;"&amp;$C$142)+COUNTIFS('1. Output sheet'!$D$2:$D$5000,$B161,'1. Output sheet'!$C$2:$C$5000,G$27,'1. Output sheet'!$AC$2:$AC$5000,$B$23,'1. Output sheet'!$O$2:$O$5000,"&gt;="&amp;$B$142,'1. Output sheet'!$O$2:$O$5000,"&lt;"&amp;$C$142)</f>
        <v>16</v>
      </c>
      <c r="H161" s="13">
        <f>COUNTIFS('1. Output sheet'!$D$2:$D$5000,$B161,'1. Output sheet'!$C$2:$C$5000,H$27,'1. Output sheet'!$AC$2:$AC$5000,$B$22,'1. Output sheet'!$O$2:$O$5000,"&gt;="&amp;$B$142,'1. Output sheet'!$O$2:$O$5000,"&lt;"&amp;$C$142)+COUNTIFS('1. Output sheet'!$D$2:$D$5000,$B161,'1. Output sheet'!$C$2:$C$5000,H$27,'1. Output sheet'!$AC$2:$AC$5000,$B$23,'1. Output sheet'!$O$2:$O$5000,"&gt;="&amp;$B$142,'1. Output sheet'!$O$2:$O$5000,"&lt;"&amp;$C$142)</f>
        <v>2</v>
      </c>
      <c r="I161" s="13">
        <f>COUNTIFS('1. Output sheet'!$D$2:$D$5000,$B161,'1. Output sheet'!$C$2:$C$5000,I$27,'1. Output sheet'!$AC$2:$AC$5000,$B$22,'1. Output sheet'!$O$2:$O$5000,"&gt;="&amp;$B$142,'1. Output sheet'!$O$2:$O$5000,"&lt;"&amp;$C$142)+COUNTIFS('1. Output sheet'!$D$2:$D$5000,$B161,'1. Output sheet'!$C$2:$C$5000,I$27,'1. Output sheet'!$AC$2:$AC$5000,$B$23,'1. Output sheet'!$O$2:$O$5000,"&gt;="&amp;$B$142,'1. Output sheet'!$O$2:$O$5000,"&lt;"&amp;$C$142)</f>
        <v>0</v>
      </c>
      <c r="J161" s="13">
        <f>COUNTIFS('1. Output sheet'!$D$2:$D$5000,$B161,'1. Output sheet'!$C$2:$C$5000,J$27,'1. Output sheet'!$AC$2:$AC$5000,$B$22,'1. Output sheet'!$O$2:$O$5000,"&gt;="&amp;$B$142,'1. Output sheet'!$O$2:$O$5000,"&lt;"&amp;$C$142)+COUNTIFS('1. Output sheet'!$D$2:$D$5000,$B161,'1. Output sheet'!$C$2:$C$5000,J$27,'1. Output sheet'!$AC$2:$AC$5000,$B$23,'1. Output sheet'!$O$2:$O$5000,"&gt;="&amp;$B$142,'1. Output sheet'!$O$2:$O$5000,"&lt;"&amp;$C$142)</f>
        <v>13</v>
      </c>
      <c r="K161" s="13">
        <f>COUNTIFS('1. Output sheet'!$D$2:$D$5000,$B161,'1. Output sheet'!$C$2:$C$5000,K$27,'1. Output sheet'!$AC$2:$AC$5000,$B$22,'1. Output sheet'!$O$2:$O$5000,"&gt;="&amp;$B$142,'1. Output sheet'!$O$2:$O$5000,"&lt;"&amp;$C$142)+COUNTIFS('1. Output sheet'!$D$2:$D$5000,$B161,'1. Output sheet'!$C$2:$C$5000,K$27,'1. Output sheet'!$AC$2:$AC$5000,$B$23,'1. Output sheet'!$O$2:$O$5000,"&gt;="&amp;$B$142,'1. Output sheet'!$O$2:$O$5000,"&lt;"&amp;$C$142)</f>
        <v>1</v>
      </c>
      <c r="L161" s="13">
        <f>COUNTIFS('1. Output sheet'!$D$2:$D$5000,$B161,'1. Output sheet'!$C$2:$C$5000,L$27,'1. Output sheet'!$AC$2:$AC$5000,$B$22,'1. Output sheet'!$O$2:$O$5000,"&gt;="&amp;$B$142,'1. Output sheet'!$O$2:$O$5000,"&lt;"&amp;$C$142)+COUNTIFS('1. Output sheet'!$D$2:$D$5000,$B161,'1. Output sheet'!$C$2:$C$5000,L$27,'1. Output sheet'!$AC$2:$AC$5000,$B$23,'1. Output sheet'!$O$2:$O$5000,"&gt;="&amp;$B$142,'1. Output sheet'!$O$2:$O$5000,"&lt;"&amp;$C$142)</f>
        <v>0</v>
      </c>
      <c r="M161" s="13">
        <f>COUNTIFS('1. Output sheet'!$D$2:$D$5000,$B161,'1. Output sheet'!$C$2:$C$5000,M$27,'1. Output sheet'!$AC$2:$AC$5000,$B$22,'1. Output sheet'!$O$2:$O$5000,"&gt;="&amp;$B$142,'1. Output sheet'!$O$2:$O$5000,"&lt;"&amp;$C$142)+COUNTIFS('1. Output sheet'!$D$2:$D$5000,$B161,'1. Output sheet'!$C$2:$C$5000,M$27,'1. Output sheet'!$AC$2:$AC$5000,$B$23,'1. Output sheet'!$O$2:$O$5000,"&gt;="&amp;$B$142,'1. Output sheet'!$O$2:$O$5000,"&lt;"&amp;$C$142)</f>
        <v>0</v>
      </c>
      <c r="N161" s="13">
        <f>COUNTIFS('1. Output sheet'!$D$2:$D$5000,$B161,'1. Output sheet'!$C$2:$C$5000,N$27,'1. Output sheet'!$AC$2:$AC$5000,$B$22,'1. Output sheet'!$O$2:$O$5000,"&gt;="&amp;$B$142,'1. Output sheet'!$O$2:$O$5000,"&lt;"&amp;$C$142)+COUNTIFS('1. Output sheet'!$D$2:$D$5000,$B161,'1. Output sheet'!$C$2:$C$5000,N$27,'1. Output sheet'!$AC$2:$AC$5000,$B$23,'1. Output sheet'!$O$2:$O$5000,"&gt;="&amp;$B$142,'1. Output sheet'!$O$2:$O$5000,"&lt;"&amp;$C$142)</f>
        <v>0</v>
      </c>
      <c r="O161" s="13">
        <f>COUNTIFS('1. Output sheet'!$D$2:$D$5000,$B161,'1. Output sheet'!$C$2:$C$5000,O$27,'1. Output sheet'!$AC$2:$AC$5000,$B$22,'1. Output sheet'!$O$2:$O$5000,"&gt;="&amp;$B$142,'1. Output sheet'!$O$2:$O$5000,"&lt;"&amp;$C$142)+COUNTIFS('1. Output sheet'!$D$2:$D$5000,$B161,'1. Output sheet'!$C$2:$C$5000,O$27,'1. Output sheet'!$AC$2:$AC$5000,$B$23,'1. Output sheet'!$O$2:$O$5000,"&gt;="&amp;$B$142,'1. Output sheet'!$O$2:$O$5000,"&lt;"&amp;$C$142)</f>
        <v>0</v>
      </c>
      <c r="P161" s="14">
        <f t="shared" si="64"/>
        <v>38</v>
      </c>
      <c r="Q161" s="14">
        <f>COUNTIFS('1. Output sheet'!$D$2:$D$5000,$B161,'1. Output sheet'!$AC$2:$AC$5000,$B$22,'1. Output sheet'!$O$2:$O$5000,"&gt;="&amp;$B$142,'1. Output sheet'!$O$2:$O$5000,"&lt;"&amp;$C$142)+COUNTIFS('1. Output sheet'!$D$2:$D$5000,$B161,'1. Output sheet'!$AC$2:$AC$5000,$B$23,'1. Output sheet'!$O$2:$O$5000,"&gt;="&amp;$B$142,'1. Output sheet'!$O$2:$O$5000,"&lt;"&amp;$C$142)</f>
        <v>38</v>
      </c>
      <c r="R161" s="14">
        <f t="shared" si="65"/>
        <v>0</v>
      </c>
    </row>
    <row r="162" spans="2:36" ht="14.4" x14ac:dyDescent="0.3">
      <c r="B162" s="21" t="s">
        <v>49</v>
      </c>
      <c r="C162" s="20"/>
      <c r="D162" s="13">
        <f>COUNTIFS('1. Output sheet'!$D$2:$D$5000,$B162,'1. Output sheet'!$C$2:$C$5000,D$27,'1. Output sheet'!$AC$2:$AC$5000,$B$22,'1. Output sheet'!$O$2:$O$5000,"&gt;="&amp;$B$142,'1. Output sheet'!$O$2:$O$5000,"&lt;"&amp;$C$142)+COUNTIFS('1. Output sheet'!$D$2:$D$5000,$B162,'1. Output sheet'!$C$2:$C$5000,D$27,'1. Output sheet'!$AC$2:$AC$5000,$B$23,'1. Output sheet'!$O$2:$O$5000,"&gt;="&amp;$B$142,'1. Output sheet'!$O$2:$O$5000,"&lt;"&amp;$C$142)</f>
        <v>0</v>
      </c>
      <c r="E162" s="13">
        <f>COUNTIFS('1. Output sheet'!$D$2:$D$5000,$B162,'1. Output sheet'!$C$2:$C$5000,E$27,'1. Output sheet'!$AC$2:$AC$5000,$B$22,'1. Output sheet'!$O$2:$O$5000,"&gt;="&amp;$B$142,'1. Output sheet'!$O$2:$O$5000,"&lt;"&amp;$C$142)+COUNTIFS('1. Output sheet'!$D$2:$D$5000,$B162,'1. Output sheet'!$C$2:$C$5000,E$27,'1. Output sheet'!$AC$2:$AC$5000,$B$23,'1. Output sheet'!$O$2:$O$5000,"&gt;="&amp;$B$142,'1. Output sheet'!$O$2:$O$5000,"&lt;"&amp;$C$142)</f>
        <v>0</v>
      </c>
      <c r="F162" s="13">
        <f>COUNTIFS('1. Output sheet'!$D$2:$D$5000,$B162,'1. Output sheet'!$C$2:$C$5000,F$27,'1. Output sheet'!$AC$2:$AC$5000,$B$22,'1. Output sheet'!$O$2:$O$5000,"&gt;="&amp;$B$142,'1. Output sheet'!$O$2:$O$5000,"&lt;"&amp;$C$142)+COUNTIFS('1. Output sheet'!$D$2:$D$5000,$B162,'1. Output sheet'!$C$2:$C$5000,F$27,'1. Output sheet'!$AC$2:$AC$5000,$B$23,'1. Output sheet'!$O$2:$O$5000,"&gt;="&amp;$B$142,'1. Output sheet'!$O$2:$O$5000,"&lt;"&amp;$C$142)</f>
        <v>0</v>
      </c>
      <c r="G162" s="13">
        <f>COUNTIFS('1. Output sheet'!$D$2:$D$5000,$B162,'1. Output sheet'!$C$2:$C$5000,G$27,'1. Output sheet'!$AC$2:$AC$5000,$B$22,'1. Output sheet'!$O$2:$O$5000,"&gt;="&amp;$B$142,'1. Output sheet'!$O$2:$O$5000,"&lt;"&amp;$C$142)+COUNTIFS('1. Output sheet'!$D$2:$D$5000,$B162,'1. Output sheet'!$C$2:$C$5000,G$27,'1. Output sheet'!$AC$2:$AC$5000,$B$23,'1. Output sheet'!$O$2:$O$5000,"&gt;="&amp;$B$142,'1. Output sheet'!$O$2:$O$5000,"&lt;"&amp;$C$142)</f>
        <v>5</v>
      </c>
      <c r="H162" s="13">
        <f>COUNTIFS('1. Output sheet'!$D$2:$D$5000,$B162,'1. Output sheet'!$C$2:$C$5000,H$27,'1. Output sheet'!$AC$2:$AC$5000,$B$22,'1. Output sheet'!$O$2:$O$5000,"&gt;="&amp;$B$142,'1. Output sheet'!$O$2:$O$5000,"&lt;"&amp;$C$142)+COUNTIFS('1. Output sheet'!$D$2:$D$5000,$B162,'1. Output sheet'!$C$2:$C$5000,H$27,'1. Output sheet'!$AC$2:$AC$5000,$B$23,'1. Output sheet'!$O$2:$O$5000,"&gt;="&amp;$B$142,'1. Output sheet'!$O$2:$O$5000,"&lt;"&amp;$C$142)</f>
        <v>0</v>
      </c>
      <c r="I162" s="13">
        <f>COUNTIFS('1. Output sheet'!$D$2:$D$5000,$B162,'1. Output sheet'!$C$2:$C$5000,I$27,'1. Output sheet'!$AC$2:$AC$5000,$B$22,'1. Output sheet'!$O$2:$O$5000,"&gt;="&amp;$B$142,'1. Output sheet'!$O$2:$O$5000,"&lt;"&amp;$C$142)+COUNTIFS('1. Output sheet'!$D$2:$D$5000,$B162,'1. Output sheet'!$C$2:$C$5000,I$27,'1. Output sheet'!$AC$2:$AC$5000,$B$23,'1. Output sheet'!$O$2:$O$5000,"&gt;="&amp;$B$142,'1. Output sheet'!$O$2:$O$5000,"&lt;"&amp;$C$142)</f>
        <v>0</v>
      </c>
      <c r="J162" s="13">
        <f>COUNTIFS('1. Output sheet'!$D$2:$D$5000,$B162,'1. Output sheet'!$C$2:$C$5000,J$27,'1. Output sheet'!$AC$2:$AC$5000,$B$22,'1. Output sheet'!$O$2:$O$5000,"&gt;="&amp;$B$142,'1. Output sheet'!$O$2:$O$5000,"&lt;"&amp;$C$142)+COUNTIFS('1. Output sheet'!$D$2:$D$5000,$B162,'1. Output sheet'!$C$2:$C$5000,J$27,'1. Output sheet'!$AC$2:$AC$5000,$B$23,'1. Output sheet'!$O$2:$O$5000,"&gt;="&amp;$B$142,'1. Output sheet'!$O$2:$O$5000,"&lt;"&amp;$C$142)</f>
        <v>0</v>
      </c>
      <c r="K162" s="13">
        <f>COUNTIFS('1. Output sheet'!$D$2:$D$5000,$B162,'1. Output sheet'!$C$2:$C$5000,K$27,'1. Output sheet'!$AC$2:$AC$5000,$B$22,'1. Output sheet'!$O$2:$O$5000,"&gt;="&amp;$B$142,'1. Output sheet'!$O$2:$O$5000,"&lt;"&amp;$C$142)+COUNTIFS('1. Output sheet'!$D$2:$D$5000,$B162,'1. Output sheet'!$C$2:$C$5000,K$27,'1. Output sheet'!$AC$2:$AC$5000,$B$23,'1. Output sheet'!$O$2:$O$5000,"&gt;="&amp;$B$142,'1. Output sheet'!$O$2:$O$5000,"&lt;"&amp;$C$142)</f>
        <v>0</v>
      </c>
      <c r="L162" s="13">
        <f>COUNTIFS('1. Output sheet'!$D$2:$D$5000,$B162,'1. Output sheet'!$C$2:$C$5000,L$27,'1. Output sheet'!$AC$2:$AC$5000,$B$22,'1. Output sheet'!$O$2:$O$5000,"&gt;="&amp;$B$142,'1. Output sheet'!$O$2:$O$5000,"&lt;"&amp;$C$142)+COUNTIFS('1. Output sheet'!$D$2:$D$5000,$B162,'1. Output sheet'!$C$2:$C$5000,L$27,'1. Output sheet'!$AC$2:$AC$5000,$B$23,'1. Output sheet'!$O$2:$O$5000,"&gt;="&amp;$B$142,'1. Output sheet'!$O$2:$O$5000,"&lt;"&amp;$C$142)</f>
        <v>0</v>
      </c>
      <c r="M162" s="13">
        <f>COUNTIFS('1. Output sheet'!$D$2:$D$5000,$B162,'1. Output sheet'!$C$2:$C$5000,M$27,'1. Output sheet'!$AC$2:$AC$5000,$B$22,'1. Output sheet'!$O$2:$O$5000,"&gt;="&amp;$B$142,'1. Output sheet'!$O$2:$O$5000,"&lt;"&amp;$C$142)+COUNTIFS('1. Output sheet'!$D$2:$D$5000,$B162,'1. Output sheet'!$C$2:$C$5000,M$27,'1. Output sheet'!$AC$2:$AC$5000,$B$23,'1. Output sheet'!$O$2:$O$5000,"&gt;="&amp;$B$142,'1. Output sheet'!$O$2:$O$5000,"&lt;"&amp;$C$142)</f>
        <v>0</v>
      </c>
      <c r="N162" s="13">
        <f>COUNTIFS('1. Output sheet'!$D$2:$D$5000,$B162,'1. Output sheet'!$C$2:$C$5000,N$27,'1. Output sheet'!$AC$2:$AC$5000,$B$22,'1. Output sheet'!$O$2:$O$5000,"&gt;="&amp;$B$142,'1. Output sheet'!$O$2:$O$5000,"&lt;"&amp;$C$142)+COUNTIFS('1. Output sheet'!$D$2:$D$5000,$B162,'1. Output sheet'!$C$2:$C$5000,N$27,'1. Output sheet'!$AC$2:$AC$5000,$B$23,'1. Output sheet'!$O$2:$O$5000,"&gt;="&amp;$B$142,'1. Output sheet'!$O$2:$O$5000,"&lt;"&amp;$C$142)</f>
        <v>0</v>
      </c>
      <c r="O162" s="13">
        <f>COUNTIFS('1. Output sheet'!$D$2:$D$5000,$B162,'1. Output sheet'!$C$2:$C$5000,O$27,'1. Output sheet'!$AC$2:$AC$5000,$B$22,'1. Output sheet'!$O$2:$O$5000,"&gt;="&amp;$B$142,'1. Output sheet'!$O$2:$O$5000,"&lt;"&amp;$C$142)+COUNTIFS('1. Output sheet'!$D$2:$D$5000,$B162,'1. Output sheet'!$C$2:$C$5000,O$27,'1. Output sheet'!$AC$2:$AC$5000,$B$23,'1. Output sheet'!$O$2:$O$5000,"&gt;="&amp;$B$142,'1. Output sheet'!$O$2:$O$5000,"&lt;"&amp;$C$142)</f>
        <v>0</v>
      </c>
      <c r="P162" s="14">
        <f t="shared" si="64"/>
        <v>5</v>
      </c>
      <c r="Q162" s="14">
        <f>COUNTIFS('1. Output sheet'!$D$2:$D$5000,$B162,'1. Output sheet'!$AC$2:$AC$5000,$B$22,'1. Output sheet'!$O$2:$O$5000,"&gt;="&amp;$B$142,'1. Output sheet'!$O$2:$O$5000,"&lt;"&amp;$C$142)+COUNTIFS('1. Output sheet'!$D$2:$D$5000,$B162,'1. Output sheet'!$AC$2:$AC$5000,$B$23,'1. Output sheet'!$O$2:$O$5000,"&gt;="&amp;$B$142,'1. Output sheet'!$O$2:$O$5000,"&lt;"&amp;$C$142)</f>
        <v>5</v>
      </c>
      <c r="R162" s="14">
        <f t="shared" si="65"/>
        <v>0</v>
      </c>
    </row>
    <row r="163" spans="2:36" ht="14.4" x14ac:dyDescent="0.3">
      <c r="B163" s="21" t="s">
        <v>638</v>
      </c>
      <c r="C163" s="20"/>
      <c r="D163" s="13">
        <f>COUNTIFS('1. Output sheet'!$D$2:$D$5000,$B163,'1. Output sheet'!$C$2:$C$5000,D$27,'1. Output sheet'!$AC$2:$AC$5000,$B$22,'1. Output sheet'!$O$2:$O$5000,"&gt;="&amp;$B$142,'1. Output sheet'!$O$2:$O$5000,"&lt;"&amp;$C$142)+COUNTIFS('1. Output sheet'!$D$2:$D$5000,$B163,'1. Output sheet'!$C$2:$C$5000,D$27,'1. Output sheet'!$AC$2:$AC$5000,$B$23,'1. Output sheet'!$O$2:$O$5000,"&gt;="&amp;$B$142,'1. Output sheet'!$O$2:$O$5000,"&lt;"&amp;$C$142)</f>
        <v>0</v>
      </c>
      <c r="E163" s="13">
        <f>COUNTIFS('1. Output sheet'!$D$2:$D$5000,$B163,'1. Output sheet'!$C$2:$C$5000,E$27,'1. Output sheet'!$AC$2:$AC$5000,$B$22,'1. Output sheet'!$O$2:$O$5000,"&gt;="&amp;$B$142,'1. Output sheet'!$O$2:$O$5000,"&lt;"&amp;$C$142)+COUNTIFS('1. Output sheet'!$D$2:$D$5000,$B163,'1. Output sheet'!$C$2:$C$5000,E$27,'1. Output sheet'!$AC$2:$AC$5000,$B$23,'1. Output sheet'!$O$2:$O$5000,"&gt;="&amp;$B$142,'1. Output sheet'!$O$2:$O$5000,"&lt;"&amp;$C$142)</f>
        <v>0</v>
      </c>
      <c r="F163" s="13">
        <f>COUNTIFS('1. Output sheet'!$D$2:$D$5000,$B163,'1. Output sheet'!$C$2:$C$5000,F$27,'1. Output sheet'!$AC$2:$AC$5000,$B$22,'1. Output sheet'!$O$2:$O$5000,"&gt;="&amp;$B$142,'1. Output sheet'!$O$2:$O$5000,"&lt;"&amp;$C$142)+COUNTIFS('1. Output sheet'!$D$2:$D$5000,$B163,'1. Output sheet'!$C$2:$C$5000,F$27,'1. Output sheet'!$AC$2:$AC$5000,$B$23,'1. Output sheet'!$O$2:$O$5000,"&gt;="&amp;$B$142,'1. Output sheet'!$O$2:$O$5000,"&lt;"&amp;$C$142)</f>
        <v>3</v>
      </c>
      <c r="G163" s="13">
        <f>COUNTIFS('1. Output sheet'!$D$2:$D$5000,$B163,'1. Output sheet'!$C$2:$C$5000,G$27,'1. Output sheet'!$AC$2:$AC$5000,$B$22,'1. Output sheet'!$O$2:$O$5000,"&gt;="&amp;$B$142,'1. Output sheet'!$O$2:$O$5000,"&lt;"&amp;$C$142)+COUNTIFS('1. Output sheet'!$D$2:$D$5000,$B163,'1. Output sheet'!$C$2:$C$5000,G$27,'1. Output sheet'!$AC$2:$AC$5000,$B$23,'1. Output sheet'!$O$2:$O$5000,"&gt;="&amp;$B$142,'1. Output sheet'!$O$2:$O$5000,"&lt;"&amp;$C$142)</f>
        <v>1</v>
      </c>
      <c r="H163" s="13">
        <f>COUNTIFS('1. Output sheet'!$D$2:$D$5000,$B163,'1. Output sheet'!$C$2:$C$5000,H$27,'1. Output sheet'!$AC$2:$AC$5000,$B$22,'1. Output sheet'!$O$2:$O$5000,"&gt;="&amp;$B$142,'1. Output sheet'!$O$2:$O$5000,"&lt;"&amp;$C$142)+COUNTIFS('1. Output sheet'!$D$2:$D$5000,$B163,'1. Output sheet'!$C$2:$C$5000,H$27,'1. Output sheet'!$AC$2:$AC$5000,$B$23,'1. Output sheet'!$O$2:$O$5000,"&gt;="&amp;$B$142,'1. Output sheet'!$O$2:$O$5000,"&lt;"&amp;$C$142)</f>
        <v>0</v>
      </c>
      <c r="I163" s="13">
        <f>COUNTIFS('1. Output sheet'!$D$2:$D$5000,$B163,'1. Output sheet'!$C$2:$C$5000,I$27,'1. Output sheet'!$AC$2:$AC$5000,$B$22,'1. Output sheet'!$O$2:$O$5000,"&gt;="&amp;$B$142,'1. Output sheet'!$O$2:$O$5000,"&lt;"&amp;$C$142)+COUNTIFS('1. Output sheet'!$D$2:$D$5000,$B163,'1. Output sheet'!$C$2:$C$5000,I$27,'1. Output sheet'!$AC$2:$AC$5000,$B$23,'1. Output sheet'!$O$2:$O$5000,"&gt;="&amp;$B$142,'1. Output sheet'!$O$2:$O$5000,"&lt;"&amp;$C$142)</f>
        <v>0</v>
      </c>
      <c r="J163" s="13">
        <f>COUNTIFS('1. Output sheet'!$D$2:$D$5000,$B163,'1. Output sheet'!$C$2:$C$5000,J$27,'1. Output sheet'!$AC$2:$AC$5000,$B$22,'1. Output sheet'!$O$2:$O$5000,"&gt;="&amp;$B$142,'1. Output sheet'!$O$2:$O$5000,"&lt;"&amp;$C$142)+COUNTIFS('1. Output sheet'!$D$2:$D$5000,$B163,'1. Output sheet'!$C$2:$C$5000,J$27,'1. Output sheet'!$AC$2:$AC$5000,$B$23,'1. Output sheet'!$O$2:$O$5000,"&gt;="&amp;$B$142,'1. Output sheet'!$O$2:$O$5000,"&lt;"&amp;$C$142)</f>
        <v>0</v>
      </c>
      <c r="K163" s="13">
        <f>COUNTIFS('1. Output sheet'!$D$2:$D$5000,$B163,'1. Output sheet'!$C$2:$C$5000,K$27,'1. Output sheet'!$AC$2:$AC$5000,$B$22,'1. Output sheet'!$O$2:$O$5000,"&gt;="&amp;$B$142,'1. Output sheet'!$O$2:$O$5000,"&lt;"&amp;$C$142)+COUNTIFS('1. Output sheet'!$D$2:$D$5000,$B163,'1. Output sheet'!$C$2:$C$5000,K$27,'1. Output sheet'!$AC$2:$AC$5000,$B$23,'1. Output sheet'!$O$2:$O$5000,"&gt;="&amp;$B$142,'1. Output sheet'!$O$2:$O$5000,"&lt;"&amp;$C$142)</f>
        <v>2</v>
      </c>
      <c r="L163" s="13">
        <f>COUNTIFS('1. Output sheet'!$D$2:$D$5000,$B163,'1. Output sheet'!$C$2:$C$5000,L$27,'1. Output sheet'!$AC$2:$AC$5000,$B$22,'1. Output sheet'!$O$2:$O$5000,"&gt;="&amp;$B$142,'1. Output sheet'!$O$2:$O$5000,"&lt;"&amp;$C$142)+COUNTIFS('1. Output sheet'!$D$2:$D$5000,$B163,'1. Output sheet'!$C$2:$C$5000,L$27,'1. Output sheet'!$AC$2:$AC$5000,$B$23,'1. Output sheet'!$O$2:$O$5000,"&gt;="&amp;$B$142,'1. Output sheet'!$O$2:$O$5000,"&lt;"&amp;$C$142)</f>
        <v>0</v>
      </c>
      <c r="M163" s="13">
        <f>COUNTIFS('1. Output sheet'!$D$2:$D$5000,$B163,'1. Output sheet'!$C$2:$C$5000,M$27,'1. Output sheet'!$AC$2:$AC$5000,$B$22,'1. Output sheet'!$O$2:$O$5000,"&gt;="&amp;$B$142,'1. Output sheet'!$O$2:$O$5000,"&lt;"&amp;$C$142)+COUNTIFS('1. Output sheet'!$D$2:$D$5000,$B163,'1. Output sheet'!$C$2:$C$5000,M$27,'1. Output sheet'!$AC$2:$AC$5000,$B$23,'1. Output sheet'!$O$2:$O$5000,"&gt;="&amp;$B$142,'1. Output sheet'!$O$2:$O$5000,"&lt;"&amp;$C$142)</f>
        <v>0</v>
      </c>
      <c r="N163" s="13">
        <f>COUNTIFS('1. Output sheet'!$D$2:$D$5000,$B163,'1. Output sheet'!$C$2:$C$5000,N$27,'1. Output sheet'!$AC$2:$AC$5000,$B$22,'1. Output sheet'!$O$2:$O$5000,"&gt;="&amp;$B$142,'1. Output sheet'!$O$2:$O$5000,"&lt;"&amp;$C$142)+COUNTIFS('1. Output sheet'!$D$2:$D$5000,$B163,'1. Output sheet'!$C$2:$C$5000,N$27,'1. Output sheet'!$AC$2:$AC$5000,$B$23,'1. Output sheet'!$O$2:$O$5000,"&gt;="&amp;$B$142,'1. Output sheet'!$O$2:$O$5000,"&lt;"&amp;$C$142)</f>
        <v>0</v>
      </c>
      <c r="O163" s="13">
        <f>COUNTIFS('1. Output sheet'!$D$2:$D$5000,$B163,'1. Output sheet'!$C$2:$C$5000,O$27,'1. Output sheet'!$AC$2:$AC$5000,$B$22,'1. Output sheet'!$O$2:$O$5000,"&gt;="&amp;$B$142,'1. Output sheet'!$O$2:$O$5000,"&lt;"&amp;$C$142)+COUNTIFS('1. Output sheet'!$D$2:$D$5000,$B163,'1. Output sheet'!$C$2:$C$5000,O$27,'1. Output sheet'!$AC$2:$AC$5000,$B$23,'1. Output sheet'!$O$2:$O$5000,"&gt;="&amp;$B$142,'1. Output sheet'!$O$2:$O$5000,"&lt;"&amp;$C$142)</f>
        <v>0</v>
      </c>
      <c r="P163" s="14">
        <f t="shared" si="64"/>
        <v>6</v>
      </c>
      <c r="Q163" s="14">
        <f>COUNTIFS('1. Output sheet'!$D$2:$D$5000,$B163,'1. Output sheet'!$AC$2:$AC$5000,$B$22,'1. Output sheet'!$O$2:$O$5000,"&gt;="&amp;$B$142,'1. Output sheet'!$O$2:$O$5000,"&lt;"&amp;$C$142)+COUNTIFS('1. Output sheet'!$D$2:$D$5000,$B163,'1. Output sheet'!$AC$2:$AC$5000,$B$23,'1. Output sheet'!$O$2:$O$5000,"&gt;="&amp;$B$142,'1. Output sheet'!$O$2:$O$5000,"&lt;"&amp;$C$142)</f>
        <v>6</v>
      </c>
      <c r="R163" s="14">
        <f t="shared" si="65"/>
        <v>0</v>
      </c>
    </row>
    <row r="164" spans="2:36" ht="14.4" x14ac:dyDescent="0.3">
      <c r="B164" s="21" t="s">
        <v>2484</v>
      </c>
      <c r="C164" s="20"/>
      <c r="D164" s="13">
        <f>COUNTIFS('1. Output sheet'!$D$2:$D$5000,$B164,'1. Output sheet'!$C$2:$C$5000,D$27,'1. Output sheet'!$AC$2:$AC$5000,$B$22,'1. Output sheet'!$O$2:$O$5000,"&gt;="&amp;$B$142,'1. Output sheet'!$O$2:$O$5000,"&lt;"&amp;$C$142)+COUNTIFS('1. Output sheet'!$D$2:$D$5000,$B164,'1. Output sheet'!$C$2:$C$5000,D$27,'1. Output sheet'!$AC$2:$AC$5000,$B$23,'1. Output sheet'!$O$2:$O$5000,"&gt;="&amp;$B$142,'1. Output sheet'!$O$2:$O$5000,"&lt;"&amp;$C$142)</f>
        <v>0</v>
      </c>
      <c r="E164" s="13">
        <f>COUNTIFS('1. Output sheet'!$D$2:$D$5000,$B164,'1. Output sheet'!$C$2:$C$5000,E$27,'1. Output sheet'!$AC$2:$AC$5000,$B$22,'1. Output sheet'!$O$2:$O$5000,"&gt;="&amp;$B$142,'1. Output sheet'!$O$2:$O$5000,"&lt;"&amp;$C$142)+COUNTIFS('1. Output sheet'!$D$2:$D$5000,$B164,'1. Output sheet'!$C$2:$C$5000,E$27,'1. Output sheet'!$AC$2:$AC$5000,$B$23,'1. Output sheet'!$O$2:$O$5000,"&gt;="&amp;$B$142,'1. Output sheet'!$O$2:$O$5000,"&lt;"&amp;$C$142)</f>
        <v>0</v>
      </c>
      <c r="F164" s="13">
        <f>COUNTIFS('1. Output sheet'!$D$2:$D$5000,$B164,'1. Output sheet'!$C$2:$C$5000,F$27,'1. Output sheet'!$AC$2:$AC$5000,$B$22,'1. Output sheet'!$O$2:$O$5000,"&gt;="&amp;$B$142,'1. Output sheet'!$O$2:$O$5000,"&lt;"&amp;$C$142)+COUNTIFS('1. Output sheet'!$D$2:$D$5000,$B164,'1. Output sheet'!$C$2:$C$5000,F$27,'1. Output sheet'!$AC$2:$AC$5000,$B$23,'1. Output sheet'!$O$2:$O$5000,"&gt;="&amp;$B$142,'1. Output sheet'!$O$2:$O$5000,"&lt;"&amp;$C$142)</f>
        <v>0</v>
      </c>
      <c r="G164" s="13">
        <f>COUNTIFS('1. Output sheet'!$D$2:$D$5000,$B164,'1. Output sheet'!$C$2:$C$5000,G$27,'1. Output sheet'!$AC$2:$AC$5000,$B$22,'1. Output sheet'!$O$2:$O$5000,"&gt;="&amp;$B$142,'1. Output sheet'!$O$2:$O$5000,"&lt;"&amp;$C$142)+COUNTIFS('1. Output sheet'!$D$2:$D$5000,$B164,'1. Output sheet'!$C$2:$C$5000,G$27,'1. Output sheet'!$AC$2:$AC$5000,$B$23,'1. Output sheet'!$O$2:$O$5000,"&gt;="&amp;$B$142,'1. Output sheet'!$O$2:$O$5000,"&lt;"&amp;$C$142)</f>
        <v>0</v>
      </c>
      <c r="H164" s="13">
        <f>COUNTIFS('1. Output sheet'!$D$2:$D$5000,$B164,'1. Output sheet'!$C$2:$C$5000,H$27,'1. Output sheet'!$AC$2:$AC$5000,$B$22,'1. Output sheet'!$O$2:$O$5000,"&gt;="&amp;$B$142,'1. Output sheet'!$O$2:$O$5000,"&lt;"&amp;$C$142)+COUNTIFS('1. Output sheet'!$D$2:$D$5000,$B164,'1. Output sheet'!$C$2:$C$5000,H$27,'1. Output sheet'!$AC$2:$AC$5000,$B$23,'1. Output sheet'!$O$2:$O$5000,"&gt;="&amp;$B$142,'1. Output sheet'!$O$2:$O$5000,"&lt;"&amp;$C$142)</f>
        <v>0</v>
      </c>
      <c r="I164" s="13">
        <f>COUNTIFS('1. Output sheet'!$D$2:$D$5000,$B164,'1. Output sheet'!$C$2:$C$5000,I$27,'1. Output sheet'!$AC$2:$AC$5000,$B$22,'1. Output sheet'!$O$2:$O$5000,"&gt;="&amp;$B$142,'1. Output sheet'!$O$2:$O$5000,"&lt;"&amp;$C$142)+COUNTIFS('1. Output sheet'!$D$2:$D$5000,$B164,'1. Output sheet'!$C$2:$C$5000,I$27,'1. Output sheet'!$AC$2:$AC$5000,$B$23,'1. Output sheet'!$O$2:$O$5000,"&gt;="&amp;$B$142,'1. Output sheet'!$O$2:$O$5000,"&lt;"&amp;$C$142)</f>
        <v>0</v>
      </c>
      <c r="J164" s="13">
        <f>COUNTIFS('1. Output sheet'!$D$2:$D$5000,$B164,'1. Output sheet'!$C$2:$C$5000,J$27,'1. Output sheet'!$AC$2:$AC$5000,$B$22,'1. Output sheet'!$O$2:$O$5000,"&gt;="&amp;$B$142,'1. Output sheet'!$O$2:$O$5000,"&lt;"&amp;$C$142)+COUNTIFS('1. Output sheet'!$D$2:$D$5000,$B164,'1. Output sheet'!$C$2:$C$5000,J$27,'1. Output sheet'!$AC$2:$AC$5000,$B$23,'1. Output sheet'!$O$2:$O$5000,"&gt;="&amp;$B$142,'1. Output sheet'!$O$2:$O$5000,"&lt;"&amp;$C$142)</f>
        <v>0</v>
      </c>
      <c r="K164" s="13">
        <f>COUNTIFS('1. Output sheet'!$D$2:$D$5000,$B164,'1. Output sheet'!$C$2:$C$5000,K$27,'1. Output sheet'!$AC$2:$AC$5000,$B$22,'1. Output sheet'!$O$2:$O$5000,"&gt;="&amp;$B$142,'1. Output sheet'!$O$2:$O$5000,"&lt;"&amp;$C$142)+COUNTIFS('1. Output sheet'!$D$2:$D$5000,$B164,'1. Output sheet'!$C$2:$C$5000,K$27,'1. Output sheet'!$AC$2:$AC$5000,$B$23,'1. Output sheet'!$O$2:$O$5000,"&gt;="&amp;$B$142,'1. Output sheet'!$O$2:$O$5000,"&lt;"&amp;$C$142)</f>
        <v>0</v>
      </c>
      <c r="L164" s="13">
        <f>COUNTIFS('1. Output sheet'!$D$2:$D$5000,$B164,'1. Output sheet'!$C$2:$C$5000,L$27,'1. Output sheet'!$AC$2:$AC$5000,$B$22,'1. Output sheet'!$O$2:$O$5000,"&gt;="&amp;$B$142,'1. Output sheet'!$O$2:$O$5000,"&lt;"&amp;$C$142)+COUNTIFS('1. Output sheet'!$D$2:$D$5000,$B164,'1. Output sheet'!$C$2:$C$5000,L$27,'1. Output sheet'!$AC$2:$AC$5000,$B$23,'1. Output sheet'!$O$2:$O$5000,"&gt;="&amp;$B$142,'1. Output sheet'!$O$2:$O$5000,"&lt;"&amp;$C$142)</f>
        <v>0</v>
      </c>
      <c r="M164" s="13">
        <f>COUNTIFS('1. Output sheet'!$D$2:$D$5000,$B164,'1. Output sheet'!$C$2:$C$5000,M$27,'1. Output sheet'!$AC$2:$AC$5000,$B$22,'1. Output sheet'!$O$2:$O$5000,"&gt;="&amp;$B$142,'1. Output sheet'!$O$2:$O$5000,"&lt;"&amp;$C$142)+COUNTIFS('1. Output sheet'!$D$2:$D$5000,$B164,'1. Output sheet'!$C$2:$C$5000,M$27,'1. Output sheet'!$AC$2:$AC$5000,$B$23,'1. Output sheet'!$O$2:$O$5000,"&gt;="&amp;$B$142,'1. Output sheet'!$O$2:$O$5000,"&lt;"&amp;$C$142)</f>
        <v>0</v>
      </c>
      <c r="N164" s="13">
        <f>COUNTIFS('1. Output sheet'!$D$2:$D$5000,$B164,'1. Output sheet'!$C$2:$C$5000,N$27,'1. Output sheet'!$AC$2:$AC$5000,$B$22,'1. Output sheet'!$O$2:$O$5000,"&gt;="&amp;$B$142,'1. Output sheet'!$O$2:$O$5000,"&lt;"&amp;$C$142)+COUNTIFS('1. Output sheet'!$D$2:$D$5000,$B164,'1. Output sheet'!$C$2:$C$5000,N$27,'1. Output sheet'!$AC$2:$AC$5000,$B$23,'1. Output sheet'!$O$2:$O$5000,"&gt;="&amp;$B$142,'1. Output sheet'!$O$2:$O$5000,"&lt;"&amp;$C$142)</f>
        <v>0</v>
      </c>
      <c r="O164" s="13">
        <f>COUNTIFS('1. Output sheet'!$D$2:$D$5000,$B164,'1. Output sheet'!$C$2:$C$5000,O$27,'1. Output sheet'!$AC$2:$AC$5000,$B$22,'1. Output sheet'!$O$2:$O$5000,"&gt;="&amp;$B$142,'1. Output sheet'!$O$2:$O$5000,"&lt;"&amp;$C$142)+COUNTIFS('1. Output sheet'!$D$2:$D$5000,$B164,'1. Output sheet'!$C$2:$C$5000,O$27,'1. Output sheet'!$AC$2:$AC$5000,$B$23,'1. Output sheet'!$O$2:$O$5000,"&gt;="&amp;$B$142,'1. Output sheet'!$O$2:$O$5000,"&lt;"&amp;$C$142)</f>
        <v>0</v>
      </c>
      <c r="P164" s="14">
        <f t="shared" si="64"/>
        <v>0</v>
      </c>
      <c r="Q164" s="14">
        <f>COUNTIFS('1. Output sheet'!$D$2:$D$5000,$B164,'1. Output sheet'!$AC$2:$AC$5000,$B$22,'1. Output sheet'!$O$2:$O$5000,"&gt;="&amp;$B$142,'1. Output sheet'!$O$2:$O$5000,"&lt;"&amp;$C$142)+COUNTIFS('1. Output sheet'!$D$2:$D$5000,$B164,'1. Output sheet'!$AC$2:$AC$5000,$B$23,'1. Output sheet'!$O$2:$O$5000,"&gt;="&amp;$B$142,'1. Output sheet'!$O$2:$O$5000,"&lt;"&amp;$C$142)</f>
        <v>0</v>
      </c>
      <c r="R164" s="14">
        <f t="shared" si="65"/>
        <v>0</v>
      </c>
    </row>
    <row r="165" spans="2:36" ht="14.4" x14ac:dyDescent="0.3">
      <c r="B165" s="21" t="s">
        <v>2837</v>
      </c>
      <c r="C165" s="20"/>
      <c r="D165" s="13">
        <f>COUNTIFS('1. Output sheet'!$D$2:$D$5000,$B165,'1. Output sheet'!$C$2:$C$5000,D$27,'1. Output sheet'!$AC$2:$AC$5000,$B$22,'1. Output sheet'!$O$2:$O$5000,"&gt;="&amp;$B$142,'1. Output sheet'!$O$2:$O$5000,"&lt;"&amp;$C$142)+COUNTIFS('1. Output sheet'!$D$2:$D$5000,$B165,'1. Output sheet'!$C$2:$C$5000,D$27,'1. Output sheet'!$AC$2:$AC$5000,$B$23,'1. Output sheet'!$O$2:$O$5000,"&gt;="&amp;$B$142,'1. Output sheet'!$O$2:$O$5000,"&lt;"&amp;$C$142)</f>
        <v>0</v>
      </c>
      <c r="E165" s="13">
        <f>COUNTIFS('1. Output sheet'!$D$2:$D$5000,$B165,'1. Output sheet'!$C$2:$C$5000,E$27,'1. Output sheet'!$AC$2:$AC$5000,$B$22,'1. Output sheet'!$O$2:$O$5000,"&gt;="&amp;$B$142,'1. Output sheet'!$O$2:$O$5000,"&lt;"&amp;$C$142)+COUNTIFS('1. Output sheet'!$D$2:$D$5000,$B165,'1. Output sheet'!$C$2:$C$5000,E$27,'1. Output sheet'!$AC$2:$AC$5000,$B$23,'1. Output sheet'!$O$2:$O$5000,"&gt;="&amp;$B$142,'1. Output sheet'!$O$2:$O$5000,"&lt;"&amp;$C$142)</f>
        <v>0</v>
      </c>
      <c r="F165" s="13">
        <f>COUNTIFS('1. Output sheet'!$D$2:$D$5000,$B165,'1. Output sheet'!$C$2:$C$5000,F$27,'1. Output sheet'!$AC$2:$AC$5000,$B$22,'1. Output sheet'!$O$2:$O$5000,"&gt;="&amp;$B$142,'1. Output sheet'!$O$2:$O$5000,"&lt;"&amp;$C$142)+COUNTIFS('1. Output sheet'!$D$2:$D$5000,$B165,'1. Output sheet'!$C$2:$C$5000,F$27,'1. Output sheet'!$AC$2:$AC$5000,$B$23,'1. Output sheet'!$O$2:$O$5000,"&gt;="&amp;$B$142,'1. Output sheet'!$O$2:$O$5000,"&lt;"&amp;$C$142)</f>
        <v>0</v>
      </c>
      <c r="G165" s="13">
        <f>COUNTIFS('1. Output sheet'!$D$2:$D$5000,$B165,'1. Output sheet'!$C$2:$C$5000,G$27,'1. Output sheet'!$AC$2:$AC$5000,$B$22,'1. Output sheet'!$O$2:$O$5000,"&gt;="&amp;$B$142,'1. Output sheet'!$O$2:$O$5000,"&lt;"&amp;$C$142)+COUNTIFS('1. Output sheet'!$D$2:$D$5000,$B165,'1. Output sheet'!$C$2:$C$5000,G$27,'1. Output sheet'!$AC$2:$AC$5000,$B$23,'1. Output sheet'!$O$2:$O$5000,"&gt;="&amp;$B$142,'1. Output sheet'!$O$2:$O$5000,"&lt;"&amp;$C$142)</f>
        <v>1</v>
      </c>
      <c r="H165" s="13">
        <f>COUNTIFS('1. Output sheet'!$D$2:$D$5000,$B165,'1. Output sheet'!$C$2:$C$5000,H$27,'1. Output sheet'!$AC$2:$AC$5000,$B$22,'1. Output sheet'!$O$2:$O$5000,"&gt;="&amp;$B$142,'1. Output sheet'!$O$2:$O$5000,"&lt;"&amp;$C$142)+COUNTIFS('1. Output sheet'!$D$2:$D$5000,$B165,'1. Output sheet'!$C$2:$C$5000,H$27,'1. Output sheet'!$AC$2:$AC$5000,$B$23,'1. Output sheet'!$O$2:$O$5000,"&gt;="&amp;$B$142,'1. Output sheet'!$O$2:$O$5000,"&lt;"&amp;$C$142)</f>
        <v>0</v>
      </c>
      <c r="I165" s="13">
        <f>COUNTIFS('1. Output sheet'!$D$2:$D$5000,$B165,'1. Output sheet'!$C$2:$C$5000,I$27,'1. Output sheet'!$AC$2:$AC$5000,$B$22,'1. Output sheet'!$O$2:$O$5000,"&gt;="&amp;$B$142,'1. Output sheet'!$O$2:$O$5000,"&lt;"&amp;$C$142)+COUNTIFS('1. Output sheet'!$D$2:$D$5000,$B165,'1. Output sheet'!$C$2:$C$5000,I$27,'1. Output sheet'!$AC$2:$AC$5000,$B$23,'1. Output sheet'!$O$2:$O$5000,"&gt;="&amp;$B$142,'1. Output sheet'!$O$2:$O$5000,"&lt;"&amp;$C$142)</f>
        <v>0</v>
      </c>
      <c r="J165" s="13">
        <f>COUNTIFS('1. Output sheet'!$D$2:$D$5000,$B165,'1. Output sheet'!$C$2:$C$5000,J$27,'1. Output sheet'!$AC$2:$AC$5000,$B$22,'1. Output sheet'!$O$2:$O$5000,"&gt;="&amp;$B$142,'1. Output sheet'!$O$2:$O$5000,"&lt;"&amp;$C$142)+COUNTIFS('1. Output sheet'!$D$2:$D$5000,$B165,'1. Output sheet'!$C$2:$C$5000,J$27,'1. Output sheet'!$AC$2:$AC$5000,$B$23,'1. Output sheet'!$O$2:$O$5000,"&gt;="&amp;$B$142,'1. Output sheet'!$O$2:$O$5000,"&lt;"&amp;$C$142)</f>
        <v>1</v>
      </c>
      <c r="K165" s="13">
        <f>COUNTIFS('1. Output sheet'!$D$2:$D$5000,$B165,'1. Output sheet'!$C$2:$C$5000,K$27,'1. Output sheet'!$AC$2:$AC$5000,$B$22,'1. Output sheet'!$O$2:$O$5000,"&gt;="&amp;$B$142,'1. Output sheet'!$O$2:$O$5000,"&lt;"&amp;$C$142)+COUNTIFS('1. Output sheet'!$D$2:$D$5000,$B165,'1. Output sheet'!$C$2:$C$5000,K$27,'1. Output sheet'!$AC$2:$AC$5000,$B$23,'1. Output sheet'!$O$2:$O$5000,"&gt;="&amp;$B$142,'1. Output sheet'!$O$2:$O$5000,"&lt;"&amp;$C$142)</f>
        <v>0</v>
      </c>
      <c r="L165" s="13">
        <f>COUNTIFS('1. Output sheet'!$D$2:$D$5000,$B165,'1. Output sheet'!$C$2:$C$5000,L$27,'1. Output sheet'!$AC$2:$AC$5000,$B$22,'1. Output sheet'!$O$2:$O$5000,"&gt;="&amp;$B$142,'1. Output sheet'!$O$2:$O$5000,"&lt;"&amp;$C$142)+COUNTIFS('1. Output sheet'!$D$2:$D$5000,$B165,'1. Output sheet'!$C$2:$C$5000,L$27,'1. Output sheet'!$AC$2:$AC$5000,$B$23,'1. Output sheet'!$O$2:$O$5000,"&gt;="&amp;$B$142,'1. Output sheet'!$O$2:$O$5000,"&lt;"&amp;$C$142)</f>
        <v>0</v>
      </c>
      <c r="M165" s="13">
        <f>COUNTIFS('1. Output sheet'!$D$2:$D$5000,$B165,'1. Output sheet'!$C$2:$C$5000,M$27,'1. Output sheet'!$AC$2:$AC$5000,$B$22,'1. Output sheet'!$O$2:$O$5000,"&gt;="&amp;$B$142,'1. Output sheet'!$O$2:$O$5000,"&lt;"&amp;$C$142)+COUNTIFS('1. Output sheet'!$D$2:$D$5000,$B165,'1. Output sheet'!$C$2:$C$5000,M$27,'1. Output sheet'!$AC$2:$AC$5000,$B$23,'1. Output sheet'!$O$2:$O$5000,"&gt;="&amp;$B$142,'1. Output sheet'!$O$2:$O$5000,"&lt;"&amp;$C$142)</f>
        <v>0</v>
      </c>
      <c r="N165" s="13">
        <f>COUNTIFS('1. Output sheet'!$D$2:$D$5000,$B165,'1. Output sheet'!$C$2:$C$5000,N$27,'1. Output sheet'!$AC$2:$AC$5000,$B$22,'1. Output sheet'!$O$2:$O$5000,"&gt;="&amp;$B$142,'1. Output sheet'!$O$2:$O$5000,"&lt;"&amp;$C$142)+COUNTIFS('1. Output sheet'!$D$2:$D$5000,$B165,'1. Output sheet'!$C$2:$C$5000,N$27,'1. Output sheet'!$AC$2:$AC$5000,$B$23,'1. Output sheet'!$O$2:$O$5000,"&gt;="&amp;$B$142,'1. Output sheet'!$O$2:$O$5000,"&lt;"&amp;$C$142)</f>
        <v>0</v>
      </c>
      <c r="O165" s="13">
        <f>COUNTIFS('1. Output sheet'!$D$2:$D$5000,$B165,'1. Output sheet'!$C$2:$C$5000,O$27,'1. Output sheet'!$AC$2:$AC$5000,$B$22,'1. Output sheet'!$O$2:$O$5000,"&gt;="&amp;$B$142,'1. Output sheet'!$O$2:$O$5000,"&lt;"&amp;$C$142)+COUNTIFS('1. Output sheet'!$D$2:$D$5000,$B165,'1. Output sheet'!$C$2:$C$5000,O$27,'1. Output sheet'!$AC$2:$AC$5000,$B$23,'1. Output sheet'!$O$2:$O$5000,"&gt;="&amp;$B$142,'1. Output sheet'!$O$2:$O$5000,"&lt;"&amp;$C$142)</f>
        <v>0</v>
      </c>
      <c r="P165" s="14">
        <f t="shared" si="64"/>
        <v>2</v>
      </c>
      <c r="Q165" s="14">
        <f>COUNTIFS('1. Output sheet'!$D$2:$D$5000,$B165,'1. Output sheet'!$AC$2:$AC$5000,$B$22,'1. Output sheet'!$O$2:$O$5000,"&gt;="&amp;$B$142,'1. Output sheet'!$O$2:$O$5000,"&lt;"&amp;$C$142)+COUNTIFS('1. Output sheet'!$D$2:$D$5000,$B165,'1. Output sheet'!$AC$2:$AC$5000,$B$23,'1. Output sheet'!$O$2:$O$5000,"&gt;="&amp;$B$142,'1. Output sheet'!$O$2:$O$5000,"&lt;"&amp;$C$142)</f>
        <v>2</v>
      </c>
      <c r="R165" s="14">
        <f t="shared" si="65"/>
        <v>0</v>
      </c>
    </row>
    <row r="166" spans="2:36" ht="14.4" x14ac:dyDescent="0.3">
      <c r="B166" s="21" t="s">
        <v>749</v>
      </c>
      <c r="C166" s="20"/>
      <c r="D166" s="13">
        <f>COUNTIFS('1. Output sheet'!$D$2:$D$5000,$B166,'1. Output sheet'!$C$2:$C$5000,D$27,'1. Output sheet'!$AC$2:$AC$5000,$B$22,'1. Output sheet'!$O$2:$O$5000,"&gt;="&amp;$B$142,'1. Output sheet'!$O$2:$O$5000,"&lt;"&amp;$C$142)+COUNTIFS('1. Output sheet'!$D$2:$D$5000,$B166,'1. Output sheet'!$C$2:$C$5000,D$27,'1. Output sheet'!$AC$2:$AC$5000,$B$23,'1. Output sheet'!$O$2:$O$5000,"&gt;="&amp;$B$142,'1. Output sheet'!$O$2:$O$5000,"&lt;"&amp;$C$142)</f>
        <v>0</v>
      </c>
      <c r="E166" s="13">
        <f>COUNTIFS('1. Output sheet'!$D$2:$D$5000,$B166,'1. Output sheet'!$C$2:$C$5000,E$27,'1. Output sheet'!$AC$2:$AC$5000,$B$22,'1. Output sheet'!$O$2:$O$5000,"&gt;="&amp;$B$142,'1. Output sheet'!$O$2:$O$5000,"&lt;"&amp;$C$142)+COUNTIFS('1. Output sheet'!$D$2:$D$5000,$B166,'1. Output sheet'!$C$2:$C$5000,E$27,'1. Output sheet'!$AC$2:$AC$5000,$B$23,'1. Output sheet'!$O$2:$O$5000,"&gt;="&amp;$B$142,'1. Output sheet'!$O$2:$O$5000,"&lt;"&amp;$C$142)</f>
        <v>0</v>
      </c>
      <c r="F166" s="13">
        <f>COUNTIFS('1. Output sheet'!$D$2:$D$5000,$B166,'1. Output sheet'!$C$2:$C$5000,F$27,'1. Output sheet'!$AC$2:$AC$5000,$B$22,'1. Output sheet'!$O$2:$O$5000,"&gt;="&amp;$B$142,'1. Output sheet'!$O$2:$O$5000,"&lt;"&amp;$C$142)+COUNTIFS('1. Output sheet'!$D$2:$D$5000,$B166,'1. Output sheet'!$C$2:$C$5000,F$27,'1. Output sheet'!$AC$2:$AC$5000,$B$23,'1. Output sheet'!$O$2:$O$5000,"&gt;="&amp;$B$142,'1. Output sheet'!$O$2:$O$5000,"&lt;"&amp;$C$142)</f>
        <v>0</v>
      </c>
      <c r="G166" s="13">
        <f>COUNTIFS('1. Output sheet'!$D$2:$D$5000,$B166,'1. Output sheet'!$C$2:$C$5000,G$27,'1. Output sheet'!$AC$2:$AC$5000,$B$22,'1. Output sheet'!$O$2:$O$5000,"&gt;="&amp;$B$142,'1. Output sheet'!$O$2:$O$5000,"&lt;"&amp;$C$142)+COUNTIFS('1. Output sheet'!$D$2:$D$5000,$B166,'1. Output sheet'!$C$2:$C$5000,G$27,'1. Output sheet'!$AC$2:$AC$5000,$B$23,'1. Output sheet'!$O$2:$O$5000,"&gt;="&amp;$B$142,'1. Output sheet'!$O$2:$O$5000,"&lt;"&amp;$C$142)</f>
        <v>0</v>
      </c>
      <c r="H166" s="13">
        <f>COUNTIFS('1. Output sheet'!$D$2:$D$5000,$B166,'1. Output sheet'!$C$2:$C$5000,H$27,'1. Output sheet'!$AC$2:$AC$5000,$B$22,'1. Output sheet'!$O$2:$O$5000,"&gt;="&amp;$B$142,'1. Output sheet'!$O$2:$O$5000,"&lt;"&amp;$C$142)+COUNTIFS('1. Output sheet'!$D$2:$D$5000,$B166,'1. Output sheet'!$C$2:$C$5000,H$27,'1. Output sheet'!$AC$2:$AC$5000,$B$23,'1. Output sheet'!$O$2:$O$5000,"&gt;="&amp;$B$142,'1. Output sheet'!$O$2:$O$5000,"&lt;"&amp;$C$142)</f>
        <v>1</v>
      </c>
      <c r="I166" s="13">
        <f>COUNTIFS('1. Output sheet'!$D$2:$D$5000,$B166,'1. Output sheet'!$C$2:$C$5000,I$27,'1. Output sheet'!$AC$2:$AC$5000,$B$22,'1. Output sheet'!$O$2:$O$5000,"&gt;="&amp;$B$142,'1. Output sheet'!$O$2:$O$5000,"&lt;"&amp;$C$142)+COUNTIFS('1. Output sheet'!$D$2:$D$5000,$B166,'1. Output sheet'!$C$2:$C$5000,I$27,'1. Output sheet'!$AC$2:$AC$5000,$B$23,'1. Output sheet'!$O$2:$O$5000,"&gt;="&amp;$B$142,'1. Output sheet'!$O$2:$O$5000,"&lt;"&amp;$C$142)</f>
        <v>7</v>
      </c>
      <c r="J166" s="13">
        <f>COUNTIFS('1. Output sheet'!$D$2:$D$5000,$B166,'1. Output sheet'!$C$2:$C$5000,J$27,'1. Output sheet'!$AC$2:$AC$5000,$B$22,'1. Output sheet'!$O$2:$O$5000,"&gt;="&amp;$B$142,'1. Output sheet'!$O$2:$O$5000,"&lt;"&amp;$C$142)+COUNTIFS('1. Output sheet'!$D$2:$D$5000,$B166,'1. Output sheet'!$C$2:$C$5000,J$27,'1. Output sheet'!$AC$2:$AC$5000,$B$23,'1. Output sheet'!$O$2:$O$5000,"&gt;="&amp;$B$142,'1. Output sheet'!$O$2:$O$5000,"&lt;"&amp;$C$142)</f>
        <v>8</v>
      </c>
      <c r="K166" s="13">
        <f>COUNTIFS('1. Output sheet'!$D$2:$D$5000,$B166,'1. Output sheet'!$C$2:$C$5000,K$27,'1. Output sheet'!$AC$2:$AC$5000,$B$22,'1. Output sheet'!$O$2:$O$5000,"&gt;="&amp;$B$142,'1. Output sheet'!$O$2:$O$5000,"&lt;"&amp;$C$142)+COUNTIFS('1. Output sheet'!$D$2:$D$5000,$B166,'1. Output sheet'!$C$2:$C$5000,K$27,'1. Output sheet'!$AC$2:$AC$5000,$B$23,'1. Output sheet'!$O$2:$O$5000,"&gt;="&amp;$B$142,'1. Output sheet'!$O$2:$O$5000,"&lt;"&amp;$C$142)</f>
        <v>0</v>
      </c>
      <c r="L166" s="13">
        <f>COUNTIFS('1. Output sheet'!$D$2:$D$5000,$B166,'1. Output sheet'!$C$2:$C$5000,L$27,'1. Output sheet'!$AC$2:$AC$5000,$B$22,'1. Output sheet'!$O$2:$O$5000,"&gt;="&amp;$B$142,'1. Output sheet'!$O$2:$O$5000,"&lt;"&amp;$C$142)+COUNTIFS('1. Output sheet'!$D$2:$D$5000,$B166,'1. Output sheet'!$C$2:$C$5000,L$27,'1. Output sheet'!$AC$2:$AC$5000,$B$23,'1. Output sheet'!$O$2:$O$5000,"&gt;="&amp;$B$142,'1. Output sheet'!$O$2:$O$5000,"&lt;"&amp;$C$142)</f>
        <v>2</v>
      </c>
      <c r="M166" s="13">
        <f>COUNTIFS('1. Output sheet'!$D$2:$D$5000,$B166,'1. Output sheet'!$C$2:$C$5000,M$27,'1. Output sheet'!$AC$2:$AC$5000,$B$22,'1. Output sheet'!$O$2:$O$5000,"&gt;="&amp;$B$142,'1. Output sheet'!$O$2:$O$5000,"&lt;"&amp;$C$142)+COUNTIFS('1. Output sheet'!$D$2:$D$5000,$B166,'1. Output sheet'!$C$2:$C$5000,M$27,'1. Output sheet'!$AC$2:$AC$5000,$B$23,'1. Output sheet'!$O$2:$O$5000,"&gt;="&amp;$B$142,'1. Output sheet'!$O$2:$O$5000,"&lt;"&amp;$C$142)</f>
        <v>0</v>
      </c>
      <c r="N166" s="13">
        <f>COUNTIFS('1. Output sheet'!$D$2:$D$5000,$B166,'1. Output sheet'!$C$2:$C$5000,N$27,'1. Output sheet'!$AC$2:$AC$5000,$B$22,'1. Output sheet'!$O$2:$O$5000,"&gt;="&amp;$B$142,'1. Output sheet'!$O$2:$O$5000,"&lt;"&amp;$C$142)+COUNTIFS('1. Output sheet'!$D$2:$D$5000,$B166,'1. Output sheet'!$C$2:$C$5000,N$27,'1. Output sheet'!$AC$2:$AC$5000,$B$23,'1. Output sheet'!$O$2:$O$5000,"&gt;="&amp;$B$142,'1. Output sheet'!$O$2:$O$5000,"&lt;"&amp;$C$142)</f>
        <v>0</v>
      </c>
      <c r="O166" s="13">
        <f>COUNTIFS('1. Output sheet'!$D$2:$D$5000,$B166,'1. Output sheet'!$C$2:$C$5000,O$27,'1. Output sheet'!$AC$2:$AC$5000,$B$22,'1. Output sheet'!$O$2:$O$5000,"&gt;="&amp;$B$142,'1. Output sheet'!$O$2:$O$5000,"&lt;"&amp;$C$142)+COUNTIFS('1. Output sheet'!$D$2:$D$5000,$B166,'1. Output sheet'!$C$2:$C$5000,O$27,'1. Output sheet'!$AC$2:$AC$5000,$B$23,'1. Output sheet'!$O$2:$O$5000,"&gt;="&amp;$B$142,'1. Output sheet'!$O$2:$O$5000,"&lt;"&amp;$C$142)</f>
        <v>0</v>
      </c>
      <c r="P166" s="14">
        <f t="shared" si="64"/>
        <v>18</v>
      </c>
      <c r="Q166" s="14">
        <f>COUNTIFS('1. Output sheet'!$D$2:$D$5000,$B166,'1. Output sheet'!$AC$2:$AC$5000,$B$22,'1. Output sheet'!$O$2:$O$5000,"&gt;="&amp;$B$142,'1. Output sheet'!$O$2:$O$5000,"&lt;"&amp;$C$142)+COUNTIFS('1. Output sheet'!$D$2:$D$5000,$B166,'1. Output sheet'!$AC$2:$AC$5000,$B$23,'1. Output sheet'!$O$2:$O$5000,"&gt;="&amp;$B$142,'1. Output sheet'!$O$2:$O$5000,"&lt;"&amp;$C$142)</f>
        <v>18</v>
      </c>
      <c r="R166" s="14">
        <f t="shared" si="65"/>
        <v>0</v>
      </c>
    </row>
    <row r="167" spans="2:36" ht="14.4" x14ac:dyDescent="0.3">
      <c r="B167" s="21" t="s">
        <v>318</v>
      </c>
      <c r="C167" s="20"/>
      <c r="D167" s="13">
        <f>COUNTIFS('1. Output sheet'!$D$2:$D$5000,$B167,'1. Output sheet'!$C$2:$C$5000,D$27,'1. Output sheet'!$AC$2:$AC$5000,$B$22,'1. Output sheet'!$O$2:$O$5000,"&gt;="&amp;$B$142,'1. Output sheet'!$O$2:$O$5000,"&lt;"&amp;$C$142)+COUNTIFS('1. Output sheet'!$D$2:$D$5000,$B167,'1. Output sheet'!$C$2:$C$5000,D$27,'1. Output sheet'!$AC$2:$AC$5000,$B$23,'1. Output sheet'!$O$2:$O$5000,"&gt;="&amp;$B$142,'1. Output sheet'!$O$2:$O$5000,"&lt;"&amp;$C$142)</f>
        <v>0</v>
      </c>
      <c r="E167" s="13">
        <f>COUNTIFS('1. Output sheet'!$D$2:$D$5000,$B167,'1. Output sheet'!$C$2:$C$5000,E$27,'1. Output sheet'!$AC$2:$AC$5000,$B$22,'1. Output sheet'!$O$2:$O$5000,"&gt;="&amp;$B$142,'1. Output sheet'!$O$2:$O$5000,"&lt;"&amp;$C$142)+COUNTIFS('1. Output sheet'!$D$2:$D$5000,$B167,'1. Output sheet'!$C$2:$C$5000,E$27,'1. Output sheet'!$AC$2:$AC$5000,$B$23,'1. Output sheet'!$O$2:$O$5000,"&gt;="&amp;$B$142,'1. Output sheet'!$O$2:$O$5000,"&lt;"&amp;$C$142)</f>
        <v>0</v>
      </c>
      <c r="F167" s="13">
        <f>COUNTIFS('1. Output sheet'!$D$2:$D$5000,$B167,'1. Output sheet'!$C$2:$C$5000,F$27,'1. Output sheet'!$AC$2:$AC$5000,$B$22,'1. Output sheet'!$O$2:$O$5000,"&gt;="&amp;$B$142,'1. Output sheet'!$O$2:$O$5000,"&lt;"&amp;$C$142)+COUNTIFS('1. Output sheet'!$D$2:$D$5000,$B167,'1. Output sheet'!$C$2:$C$5000,F$27,'1. Output sheet'!$AC$2:$AC$5000,$B$23,'1. Output sheet'!$O$2:$O$5000,"&gt;="&amp;$B$142,'1. Output sheet'!$O$2:$O$5000,"&lt;"&amp;$C$142)</f>
        <v>0</v>
      </c>
      <c r="G167" s="13">
        <f>COUNTIFS('1. Output sheet'!$D$2:$D$5000,$B167,'1. Output sheet'!$C$2:$C$5000,G$27,'1. Output sheet'!$AC$2:$AC$5000,$B$22,'1. Output sheet'!$O$2:$O$5000,"&gt;="&amp;$B$142,'1. Output sheet'!$O$2:$O$5000,"&lt;"&amp;$C$142)+COUNTIFS('1. Output sheet'!$D$2:$D$5000,$B167,'1. Output sheet'!$C$2:$C$5000,G$27,'1. Output sheet'!$AC$2:$AC$5000,$B$23,'1. Output sheet'!$O$2:$O$5000,"&gt;="&amp;$B$142,'1. Output sheet'!$O$2:$O$5000,"&lt;"&amp;$C$142)</f>
        <v>0</v>
      </c>
      <c r="H167" s="13">
        <f>COUNTIFS('1. Output sheet'!$D$2:$D$5000,$B167,'1. Output sheet'!$C$2:$C$5000,H$27,'1. Output sheet'!$AC$2:$AC$5000,$B$22,'1. Output sheet'!$O$2:$O$5000,"&gt;="&amp;$B$142,'1. Output sheet'!$O$2:$O$5000,"&lt;"&amp;$C$142)+COUNTIFS('1. Output sheet'!$D$2:$D$5000,$B167,'1. Output sheet'!$C$2:$C$5000,H$27,'1. Output sheet'!$AC$2:$AC$5000,$B$23,'1. Output sheet'!$O$2:$O$5000,"&gt;="&amp;$B$142,'1. Output sheet'!$O$2:$O$5000,"&lt;"&amp;$C$142)</f>
        <v>0</v>
      </c>
      <c r="I167" s="13">
        <f>COUNTIFS('1. Output sheet'!$D$2:$D$5000,$B167,'1. Output sheet'!$C$2:$C$5000,I$27,'1. Output sheet'!$AC$2:$AC$5000,$B$22,'1. Output sheet'!$O$2:$O$5000,"&gt;="&amp;$B$142,'1. Output sheet'!$O$2:$O$5000,"&lt;"&amp;$C$142)+COUNTIFS('1. Output sheet'!$D$2:$D$5000,$B167,'1. Output sheet'!$C$2:$C$5000,I$27,'1. Output sheet'!$AC$2:$AC$5000,$B$23,'1. Output sheet'!$O$2:$O$5000,"&gt;="&amp;$B$142,'1. Output sheet'!$O$2:$O$5000,"&lt;"&amp;$C$142)</f>
        <v>0</v>
      </c>
      <c r="J167" s="13">
        <f>COUNTIFS('1. Output sheet'!$D$2:$D$5000,$B167,'1. Output sheet'!$C$2:$C$5000,J$27,'1. Output sheet'!$AC$2:$AC$5000,$B$22,'1. Output sheet'!$O$2:$O$5000,"&gt;="&amp;$B$142,'1. Output sheet'!$O$2:$O$5000,"&lt;"&amp;$C$142)+COUNTIFS('1. Output sheet'!$D$2:$D$5000,$B167,'1. Output sheet'!$C$2:$C$5000,J$27,'1. Output sheet'!$AC$2:$AC$5000,$B$23,'1. Output sheet'!$O$2:$O$5000,"&gt;="&amp;$B$142,'1. Output sheet'!$O$2:$O$5000,"&lt;"&amp;$C$142)</f>
        <v>0</v>
      </c>
      <c r="K167" s="13">
        <f>COUNTIFS('1. Output sheet'!$D$2:$D$5000,$B167,'1. Output sheet'!$C$2:$C$5000,K$27,'1. Output sheet'!$AC$2:$AC$5000,$B$22,'1. Output sheet'!$O$2:$O$5000,"&gt;="&amp;$B$142,'1. Output sheet'!$O$2:$O$5000,"&lt;"&amp;$C$142)+COUNTIFS('1. Output sheet'!$D$2:$D$5000,$B167,'1. Output sheet'!$C$2:$C$5000,K$27,'1. Output sheet'!$AC$2:$AC$5000,$B$23,'1. Output sheet'!$O$2:$O$5000,"&gt;="&amp;$B$142,'1. Output sheet'!$O$2:$O$5000,"&lt;"&amp;$C$142)</f>
        <v>0</v>
      </c>
      <c r="L167" s="13">
        <f>COUNTIFS('1. Output sheet'!$D$2:$D$5000,$B167,'1. Output sheet'!$C$2:$C$5000,L$27,'1. Output sheet'!$AC$2:$AC$5000,$B$22,'1. Output sheet'!$O$2:$O$5000,"&gt;="&amp;$B$142,'1. Output sheet'!$O$2:$O$5000,"&lt;"&amp;$C$142)+COUNTIFS('1. Output sheet'!$D$2:$D$5000,$B167,'1. Output sheet'!$C$2:$C$5000,L$27,'1. Output sheet'!$AC$2:$AC$5000,$B$23,'1. Output sheet'!$O$2:$O$5000,"&gt;="&amp;$B$142,'1. Output sheet'!$O$2:$O$5000,"&lt;"&amp;$C$142)</f>
        <v>0</v>
      </c>
      <c r="M167" s="13">
        <f>COUNTIFS('1. Output sheet'!$D$2:$D$5000,$B167,'1. Output sheet'!$C$2:$C$5000,M$27,'1. Output sheet'!$AC$2:$AC$5000,$B$22,'1. Output sheet'!$O$2:$O$5000,"&gt;="&amp;$B$142,'1. Output sheet'!$O$2:$O$5000,"&lt;"&amp;$C$142)+COUNTIFS('1. Output sheet'!$D$2:$D$5000,$B167,'1. Output sheet'!$C$2:$C$5000,M$27,'1. Output sheet'!$AC$2:$AC$5000,$B$23,'1. Output sheet'!$O$2:$O$5000,"&gt;="&amp;$B$142,'1. Output sheet'!$O$2:$O$5000,"&lt;"&amp;$C$142)</f>
        <v>0</v>
      </c>
      <c r="N167" s="13">
        <f>COUNTIFS('1. Output sheet'!$D$2:$D$5000,$B167,'1. Output sheet'!$C$2:$C$5000,N$27,'1. Output sheet'!$AC$2:$AC$5000,$B$22,'1. Output sheet'!$O$2:$O$5000,"&gt;="&amp;$B$142,'1. Output sheet'!$O$2:$O$5000,"&lt;"&amp;$C$142)+COUNTIFS('1. Output sheet'!$D$2:$D$5000,$B167,'1. Output sheet'!$C$2:$C$5000,N$27,'1. Output sheet'!$AC$2:$AC$5000,$B$23,'1. Output sheet'!$O$2:$O$5000,"&gt;="&amp;$B$142,'1. Output sheet'!$O$2:$O$5000,"&lt;"&amp;$C$142)</f>
        <v>16</v>
      </c>
      <c r="O167" s="13">
        <f>COUNTIFS('1. Output sheet'!$D$2:$D$5000,$B167,'1. Output sheet'!$C$2:$C$5000,O$27,'1. Output sheet'!$AC$2:$AC$5000,$B$22,'1. Output sheet'!$O$2:$O$5000,"&gt;="&amp;$B$142,'1. Output sheet'!$O$2:$O$5000,"&lt;"&amp;$C$142)+COUNTIFS('1. Output sheet'!$D$2:$D$5000,$B167,'1. Output sheet'!$C$2:$C$5000,O$27,'1. Output sheet'!$AC$2:$AC$5000,$B$23,'1. Output sheet'!$O$2:$O$5000,"&gt;="&amp;$B$142,'1. Output sheet'!$O$2:$O$5000,"&lt;"&amp;$C$142)</f>
        <v>0</v>
      </c>
      <c r="P167" s="14">
        <f t="shared" si="64"/>
        <v>16</v>
      </c>
      <c r="Q167" s="14">
        <f>COUNTIFS('1. Output sheet'!$D$2:$D$5000,$B167,'1. Output sheet'!$AC$2:$AC$5000,$B$22,'1. Output sheet'!$O$2:$O$5000,"&gt;="&amp;$B$142,'1. Output sheet'!$O$2:$O$5000,"&lt;"&amp;$C$142)+COUNTIFS('1. Output sheet'!$D$2:$D$5000,$B167,'1. Output sheet'!$AC$2:$AC$5000,$B$23,'1. Output sheet'!$O$2:$O$5000,"&gt;="&amp;$B$142,'1. Output sheet'!$O$2:$O$5000,"&lt;"&amp;$C$142)</f>
        <v>16</v>
      </c>
      <c r="R167" s="14">
        <f t="shared" si="65"/>
        <v>0</v>
      </c>
    </row>
    <row r="168" spans="2:36" ht="14.4" x14ac:dyDescent="0.3">
      <c r="B168" s="21" t="s">
        <v>72</v>
      </c>
      <c r="C168" s="20"/>
      <c r="D168" s="13">
        <f>COUNTIFS('1. Output sheet'!$D$2:$D$5000,$B168,'1. Output sheet'!$C$2:$C$5000,D$27,'1. Output sheet'!$AC$2:$AC$5000,$B$22,'1. Output sheet'!$O$2:$O$5000,"&gt;="&amp;$B$142,'1. Output sheet'!$O$2:$O$5000,"&lt;"&amp;$C$142)+COUNTIFS('1. Output sheet'!$D$2:$D$5000,$B168,'1. Output sheet'!$C$2:$C$5000,D$27,'1. Output sheet'!$AC$2:$AC$5000,$B$23,'1. Output sheet'!$O$2:$O$5000,"&gt;="&amp;$B$142,'1. Output sheet'!$O$2:$O$5000,"&lt;"&amp;$C$142)</f>
        <v>0</v>
      </c>
      <c r="E168" s="13">
        <f>COUNTIFS('1. Output sheet'!$D$2:$D$5000,$B168,'1. Output sheet'!$C$2:$C$5000,E$27,'1. Output sheet'!$AC$2:$AC$5000,$B$22,'1. Output sheet'!$O$2:$O$5000,"&gt;="&amp;$B$142,'1. Output sheet'!$O$2:$O$5000,"&lt;"&amp;$C$142)+COUNTIFS('1. Output sheet'!$D$2:$D$5000,$B168,'1. Output sheet'!$C$2:$C$5000,E$27,'1. Output sheet'!$AC$2:$AC$5000,$B$23,'1. Output sheet'!$O$2:$O$5000,"&gt;="&amp;$B$142,'1. Output sheet'!$O$2:$O$5000,"&lt;"&amp;$C$142)</f>
        <v>81</v>
      </c>
      <c r="F168" s="13">
        <f>COUNTIFS('1. Output sheet'!$D$2:$D$5000,$B168,'1. Output sheet'!$C$2:$C$5000,F$27,'1. Output sheet'!$AC$2:$AC$5000,$B$22,'1. Output sheet'!$O$2:$O$5000,"&gt;="&amp;$B$142,'1. Output sheet'!$O$2:$O$5000,"&lt;"&amp;$C$142)+COUNTIFS('1. Output sheet'!$D$2:$D$5000,$B168,'1. Output sheet'!$C$2:$C$5000,F$27,'1. Output sheet'!$AC$2:$AC$5000,$B$23,'1. Output sheet'!$O$2:$O$5000,"&gt;="&amp;$B$142,'1. Output sheet'!$O$2:$O$5000,"&lt;"&amp;$C$142)</f>
        <v>1</v>
      </c>
      <c r="G168" s="13">
        <f>COUNTIFS('1. Output sheet'!$D$2:$D$5000,$B168,'1. Output sheet'!$C$2:$C$5000,G$27,'1. Output sheet'!$AC$2:$AC$5000,$B$22,'1. Output sheet'!$O$2:$O$5000,"&gt;="&amp;$B$142,'1. Output sheet'!$O$2:$O$5000,"&lt;"&amp;$C$142)+COUNTIFS('1. Output sheet'!$D$2:$D$5000,$B168,'1. Output sheet'!$C$2:$C$5000,G$27,'1. Output sheet'!$AC$2:$AC$5000,$B$23,'1. Output sheet'!$O$2:$O$5000,"&gt;="&amp;$B$142,'1. Output sheet'!$O$2:$O$5000,"&lt;"&amp;$C$142)</f>
        <v>0</v>
      </c>
      <c r="H168" s="13">
        <f>COUNTIFS('1. Output sheet'!$D$2:$D$5000,$B168,'1. Output sheet'!$C$2:$C$5000,H$27,'1. Output sheet'!$AC$2:$AC$5000,$B$22,'1. Output sheet'!$O$2:$O$5000,"&gt;="&amp;$B$142,'1. Output sheet'!$O$2:$O$5000,"&lt;"&amp;$C$142)+COUNTIFS('1. Output sheet'!$D$2:$D$5000,$B168,'1. Output sheet'!$C$2:$C$5000,H$27,'1. Output sheet'!$AC$2:$AC$5000,$B$23,'1. Output sheet'!$O$2:$O$5000,"&gt;="&amp;$B$142,'1. Output sheet'!$O$2:$O$5000,"&lt;"&amp;$C$142)</f>
        <v>0</v>
      </c>
      <c r="I168" s="13">
        <f>COUNTIFS('1. Output sheet'!$D$2:$D$5000,$B168,'1. Output sheet'!$C$2:$C$5000,I$27,'1. Output sheet'!$AC$2:$AC$5000,$B$22,'1. Output sheet'!$O$2:$O$5000,"&gt;="&amp;$B$142,'1. Output sheet'!$O$2:$O$5000,"&lt;"&amp;$C$142)+COUNTIFS('1. Output sheet'!$D$2:$D$5000,$B168,'1. Output sheet'!$C$2:$C$5000,I$27,'1. Output sheet'!$AC$2:$AC$5000,$B$23,'1. Output sheet'!$O$2:$O$5000,"&gt;="&amp;$B$142,'1. Output sheet'!$O$2:$O$5000,"&lt;"&amp;$C$142)</f>
        <v>2</v>
      </c>
      <c r="J168" s="13">
        <f>COUNTIFS('1. Output sheet'!$D$2:$D$5000,$B168,'1. Output sheet'!$C$2:$C$5000,J$27,'1. Output sheet'!$AC$2:$AC$5000,$B$22,'1. Output sheet'!$O$2:$O$5000,"&gt;="&amp;$B$142,'1. Output sheet'!$O$2:$O$5000,"&lt;"&amp;$C$142)+COUNTIFS('1. Output sheet'!$D$2:$D$5000,$B168,'1. Output sheet'!$C$2:$C$5000,J$27,'1. Output sheet'!$AC$2:$AC$5000,$B$23,'1. Output sheet'!$O$2:$O$5000,"&gt;="&amp;$B$142,'1. Output sheet'!$O$2:$O$5000,"&lt;"&amp;$C$142)</f>
        <v>1</v>
      </c>
      <c r="K168" s="13">
        <f>COUNTIFS('1. Output sheet'!$D$2:$D$5000,$B168,'1. Output sheet'!$C$2:$C$5000,K$27,'1. Output sheet'!$AC$2:$AC$5000,$B$22,'1. Output sheet'!$O$2:$O$5000,"&gt;="&amp;$B$142,'1. Output sheet'!$O$2:$O$5000,"&lt;"&amp;$C$142)+COUNTIFS('1. Output sheet'!$D$2:$D$5000,$B168,'1. Output sheet'!$C$2:$C$5000,K$27,'1. Output sheet'!$AC$2:$AC$5000,$B$23,'1. Output sheet'!$O$2:$O$5000,"&gt;="&amp;$B$142,'1. Output sheet'!$O$2:$O$5000,"&lt;"&amp;$C$142)</f>
        <v>0</v>
      </c>
      <c r="L168" s="13">
        <f>COUNTIFS('1. Output sheet'!$D$2:$D$5000,$B168,'1. Output sheet'!$C$2:$C$5000,L$27,'1. Output sheet'!$AC$2:$AC$5000,$B$22,'1. Output sheet'!$O$2:$O$5000,"&gt;="&amp;$B$142,'1. Output sheet'!$O$2:$O$5000,"&lt;"&amp;$C$142)+COUNTIFS('1. Output sheet'!$D$2:$D$5000,$B168,'1. Output sheet'!$C$2:$C$5000,L$27,'1. Output sheet'!$AC$2:$AC$5000,$B$23,'1. Output sheet'!$O$2:$O$5000,"&gt;="&amp;$B$142,'1. Output sheet'!$O$2:$O$5000,"&lt;"&amp;$C$142)</f>
        <v>0</v>
      </c>
      <c r="M168" s="13">
        <f>COUNTIFS('1. Output sheet'!$D$2:$D$5000,$B168,'1. Output sheet'!$C$2:$C$5000,M$27,'1. Output sheet'!$AC$2:$AC$5000,$B$22,'1. Output sheet'!$O$2:$O$5000,"&gt;="&amp;$B$142,'1. Output sheet'!$O$2:$O$5000,"&lt;"&amp;$C$142)+COUNTIFS('1. Output sheet'!$D$2:$D$5000,$B168,'1. Output sheet'!$C$2:$C$5000,M$27,'1. Output sheet'!$AC$2:$AC$5000,$B$23,'1. Output sheet'!$O$2:$O$5000,"&gt;="&amp;$B$142,'1. Output sheet'!$O$2:$O$5000,"&lt;"&amp;$C$142)</f>
        <v>0</v>
      </c>
      <c r="N168" s="13">
        <f>COUNTIFS('1. Output sheet'!$D$2:$D$5000,$B168,'1. Output sheet'!$C$2:$C$5000,N$27,'1. Output sheet'!$AC$2:$AC$5000,$B$22,'1. Output sheet'!$O$2:$O$5000,"&gt;="&amp;$B$142,'1. Output sheet'!$O$2:$O$5000,"&lt;"&amp;$C$142)+COUNTIFS('1. Output sheet'!$D$2:$D$5000,$B168,'1. Output sheet'!$C$2:$C$5000,N$27,'1. Output sheet'!$AC$2:$AC$5000,$B$23,'1. Output sheet'!$O$2:$O$5000,"&gt;="&amp;$B$142,'1. Output sheet'!$O$2:$O$5000,"&lt;"&amp;$C$142)</f>
        <v>0</v>
      </c>
      <c r="O168" s="13">
        <f>COUNTIFS('1. Output sheet'!$D$2:$D$5000,$B168,'1. Output sheet'!$C$2:$C$5000,O$27,'1. Output sheet'!$AC$2:$AC$5000,$B$22,'1. Output sheet'!$O$2:$O$5000,"&gt;="&amp;$B$142,'1. Output sheet'!$O$2:$O$5000,"&lt;"&amp;$C$142)+COUNTIFS('1. Output sheet'!$D$2:$D$5000,$B168,'1. Output sheet'!$C$2:$C$5000,O$27,'1. Output sheet'!$AC$2:$AC$5000,$B$23,'1. Output sheet'!$O$2:$O$5000,"&gt;="&amp;$B$142,'1. Output sheet'!$O$2:$O$5000,"&lt;"&amp;$C$142)</f>
        <v>6</v>
      </c>
      <c r="P168" s="14">
        <f t="shared" si="64"/>
        <v>91</v>
      </c>
      <c r="Q168" s="14">
        <f>COUNTIFS('1. Output sheet'!$D$2:$D$5000,$B168,'1. Output sheet'!$AC$2:$AC$5000,$B$22,'1. Output sheet'!$O$2:$O$5000,"&gt;="&amp;$B$142,'1. Output sheet'!$O$2:$O$5000,"&lt;"&amp;$C$142)+COUNTIFS('1. Output sheet'!$D$2:$D$5000,$B168,'1. Output sheet'!$AC$2:$AC$5000,$B$23,'1. Output sheet'!$O$2:$O$5000,"&gt;="&amp;$B$142,'1. Output sheet'!$O$2:$O$5000,"&lt;"&amp;$C$142)</f>
        <v>91</v>
      </c>
      <c r="R168" s="14">
        <f t="shared" si="65"/>
        <v>0</v>
      </c>
    </row>
    <row r="169" spans="2:36" ht="14.4" x14ac:dyDescent="0.3">
      <c r="B169" s="21" t="s">
        <v>4361</v>
      </c>
      <c r="C169" s="20"/>
      <c r="D169" s="13">
        <f t="shared" ref="D169:O169" si="66">D145-SUM(D152:D168)</f>
        <v>0</v>
      </c>
      <c r="E169" s="13">
        <f t="shared" si="66"/>
        <v>0</v>
      </c>
      <c r="F169" s="13">
        <f t="shared" si="66"/>
        <v>0</v>
      </c>
      <c r="G169" s="13">
        <f t="shared" si="66"/>
        <v>0</v>
      </c>
      <c r="H169" s="13">
        <f t="shared" si="66"/>
        <v>0</v>
      </c>
      <c r="I169" s="13">
        <f t="shared" si="66"/>
        <v>0</v>
      </c>
      <c r="J169" s="13">
        <f t="shared" si="66"/>
        <v>1</v>
      </c>
      <c r="K169" s="13">
        <f t="shared" si="66"/>
        <v>0</v>
      </c>
      <c r="L169" s="13">
        <f t="shared" si="66"/>
        <v>0</v>
      </c>
      <c r="M169" s="13">
        <f t="shared" si="66"/>
        <v>0</v>
      </c>
      <c r="N169" s="13">
        <f t="shared" si="66"/>
        <v>0</v>
      </c>
      <c r="O169" s="13">
        <f t="shared" si="66"/>
        <v>0</v>
      </c>
      <c r="P169" s="14">
        <f t="shared" si="64"/>
        <v>1</v>
      </c>
      <c r="Q169" s="14">
        <f>P169</f>
        <v>1</v>
      </c>
      <c r="R169" s="14">
        <f t="shared" si="65"/>
        <v>0</v>
      </c>
    </row>
    <row r="170" spans="2:36" ht="14.4" x14ac:dyDescent="0.3">
      <c r="B170" s="19" t="s">
        <v>4346</v>
      </c>
      <c r="C170" s="20"/>
      <c r="D170" s="13">
        <f>SUM(D152:D169)</f>
        <v>3</v>
      </c>
      <c r="E170" s="13">
        <f t="shared" ref="E170:O170" si="67">SUM(E152:E169)</f>
        <v>81</v>
      </c>
      <c r="F170" s="13">
        <f t="shared" si="67"/>
        <v>65</v>
      </c>
      <c r="G170" s="13">
        <f t="shared" si="67"/>
        <v>63</v>
      </c>
      <c r="H170" s="13">
        <f t="shared" si="67"/>
        <v>21</v>
      </c>
      <c r="I170" s="13">
        <f t="shared" si="67"/>
        <v>138</v>
      </c>
      <c r="J170" s="13">
        <f t="shared" si="67"/>
        <v>138</v>
      </c>
      <c r="K170" s="13">
        <f t="shared" si="67"/>
        <v>18</v>
      </c>
      <c r="L170" s="13">
        <f t="shared" si="67"/>
        <v>2</v>
      </c>
      <c r="M170" s="13">
        <f t="shared" si="67"/>
        <v>0</v>
      </c>
      <c r="N170" s="13">
        <f t="shared" si="67"/>
        <v>16</v>
      </c>
      <c r="O170" s="13">
        <f t="shared" si="67"/>
        <v>7</v>
      </c>
      <c r="P170" s="14">
        <f>SUM(P152:P169)</f>
        <v>552</v>
      </c>
      <c r="Q170" s="14">
        <f t="shared" ref="Q170:R170" si="68">SUM(Q152:Q169)</f>
        <v>552</v>
      </c>
      <c r="R170" s="14">
        <f t="shared" si="68"/>
        <v>0</v>
      </c>
    </row>
    <row r="172" spans="2:36" x14ac:dyDescent="0.25">
      <c r="T172">
        <v>0.13407881152541462</v>
      </c>
    </row>
    <row r="173" spans="2:36" ht="14.4" x14ac:dyDescent="0.3">
      <c r="B173" s="5" t="s">
        <v>4362</v>
      </c>
      <c r="C173" s="5"/>
      <c r="D173" s="5"/>
      <c r="E173" s="5"/>
      <c r="F173" s="5"/>
      <c r="G173" s="5"/>
      <c r="H173" s="5"/>
      <c r="I173" s="5"/>
      <c r="J173" s="5"/>
      <c r="K173" s="5"/>
      <c r="L173" s="5"/>
      <c r="M173" s="5"/>
      <c r="N173" s="5"/>
      <c r="O173" s="5"/>
      <c r="P173" s="5"/>
      <c r="Q173" s="5"/>
      <c r="R173" s="5"/>
      <c r="T173" s="5" t="s">
        <v>4362</v>
      </c>
      <c r="U173" s="5"/>
      <c r="V173" s="5"/>
      <c r="W173" s="5"/>
      <c r="X173" s="5"/>
      <c r="Y173" s="5"/>
      <c r="Z173" s="5"/>
      <c r="AA173" s="5"/>
      <c r="AB173" s="5"/>
      <c r="AC173" s="5"/>
      <c r="AD173" s="5"/>
      <c r="AE173" s="5"/>
      <c r="AF173" s="5"/>
      <c r="AG173" s="5"/>
      <c r="AH173" s="5"/>
      <c r="AI173" s="5"/>
      <c r="AJ173" s="5"/>
    </row>
    <row r="174" spans="2:36" ht="43.2" x14ac:dyDescent="0.3">
      <c r="B174" s="6" t="s">
        <v>4363</v>
      </c>
      <c r="C174" s="6"/>
      <c r="D174" s="10" t="s">
        <v>705</v>
      </c>
      <c r="E174" s="10" t="s">
        <v>206</v>
      </c>
      <c r="F174" s="10" t="s">
        <v>198</v>
      </c>
      <c r="G174" s="11" t="s">
        <v>28</v>
      </c>
      <c r="H174" s="11" t="s">
        <v>795</v>
      </c>
      <c r="I174" s="11" t="s">
        <v>43</v>
      </c>
      <c r="J174" s="11" t="s">
        <v>104</v>
      </c>
      <c r="K174" s="11" t="s">
        <v>808</v>
      </c>
      <c r="L174" s="11" t="s">
        <v>755</v>
      </c>
      <c r="M174" s="11" t="s">
        <v>4353</v>
      </c>
      <c r="N174" s="11" t="s">
        <v>318</v>
      </c>
      <c r="O174" s="11" t="s">
        <v>71</v>
      </c>
      <c r="P174" s="29" t="s">
        <v>4354</v>
      </c>
      <c r="Q174" s="29" t="s">
        <v>4355</v>
      </c>
      <c r="R174" s="29" t="s">
        <v>4356</v>
      </c>
      <c r="T174" s="6" t="s">
        <v>4364</v>
      </c>
      <c r="U174" s="6"/>
      <c r="V174" s="10" t="s">
        <v>705</v>
      </c>
      <c r="W174" s="10" t="s">
        <v>206</v>
      </c>
      <c r="X174" s="10" t="s">
        <v>198</v>
      </c>
      <c r="Y174" s="11" t="s">
        <v>28</v>
      </c>
      <c r="Z174" s="11" t="s">
        <v>795</v>
      </c>
      <c r="AA174" s="11" t="s">
        <v>43</v>
      </c>
      <c r="AB174" s="11" t="s">
        <v>104</v>
      </c>
      <c r="AC174" s="11" t="s">
        <v>808</v>
      </c>
      <c r="AD174" s="11" t="s">
        <v>755</v>
      </c>
      <c r="AE174" s="11" t="s">
        <v>4353</v>
      </c>
      <c r="AF174" s="11" t="s">
        <v>318</v>
      </c>
      <c r="AG174" s="11" t="s">
        <v>71</v>
      </c>
      <c r="AH174" s="29" t="s">
        <v>4354</v>
      </c>
      <c r="AI174" s="29"/>
      <c r="AJ174" s="29"/>
    </row>
    <row r="175" spans="2:36" ht="14.4" x14ac:dyDescent="0.3">
      <c r="B175" s="37" t="s">
        <v>4351</v>
      </c>
      <c r="C175" s="37" t="s">
        <v>4348</v>
      </c>
      <c r="D175" s="13">
        <f>SUM(D176:D177)</f>
        <v>2095</v>
      </c>
      <c r="E175" s="13">
        <f t="shared" ref="E175:O175" si="69">SUM(E176:E177)</f>
        <v>68800</v>
      </c>
      <c r="F175" s="13">
        <f t="shared" si="69"/>
        <v>53303.663333333338</v>
      </c>
      <c r="G175" s="13">
        <f t="shared" si="69"/>
        <v>65298.43</v>
      </c>
      <c r="H175" s="13">
        <f t="shared" si="69"/>
        <v>19826</v>
      </c>
      <c r="I175" s="13">
        <f t="shared" si="69"/>
        <v>67052.306666666671</v>
      </c>
      <c r="J175" s="13">
        <f t="shared" si="69"/>
        <v>149640.8833333333</v>
      </c>
      <c r="K175" s="13">
        <f t="shared" si="69"/>
        <v>21993.120000000003</v>
      </c>
      <c r="L175" s="13">
        <f t="shared" si="69"/>
        <v>27000</v>
      </c>
      <c r="M175" s="13">
        <f t="shared" si="69"/>
        <v>0</v>
      </c>
      <c r="N175" s="13">
        <f t="shared" si="69"/>
        <v>15471.39</v>
      </c>
      <c r="O175" s="13">
        <f t="shared" si="69"/>
        <v>4568</v>
      </c>
      <c r="P175" s="14">
        <f t="shared" ref="P175:P177" si="70">SUM(D175:O175)</f>
        <v>495048.79333333333</v>
      </c>
      <c r="Q175" s="13">
        <f>SUM(Q176:Q177)</f>
        <v>543007.29333333333</v>
      </c>
      <c r="R175" s="14">
        <f>Q175-P175</f>
        <v>47958.5</v>
      </c>
      <c r="T175" s="12" t="s">
        <v>4351</v>
      </c>
      <c r="U175" s="12"/>
      <c r="V175" s="13">
        <f t="shared" ref="V175:AH177" si="71">D175*$T$48</f>
        <v>280.89511014574362</v>
      </c>
      <c r="W175" s="13">
        <f t="shared" si="71"/>
        <v>9224.6222329485263</v>
      </c>
      <c r="X175" s="13">
        <f t="shared" si="71"/>
        <v>7146.8918296841548</v>
      </c>
      <c r="Y175" s="13">
        <f t="shared" si="71"/>
        <v>8755.1358888754803</v>
      </c>
      <c r="Z175" s="13">
        <f t="shared" si="71"/>
        <v>2658.2465173028704</v>
      </c>
      <c r="AA175" s="13">
        <f t="shared" si="71"/>
        <v>8990.2935879043034</v>
      </c>
      <c r="AB175" s="13">
        <f t="shared" si="71"/>
        <v>20063.671792946552</v>
      </c>
      <c r="AC175" s="13">
        <f t="shared" si="71"/>
        <v>2948.811391335827</v>
      </c>
      <c r="AD175" s="13">
        <f t="shared" si="71"/>
        <v>3620.127911186195</v>
      </c>
      <c r="AE175" s="13">
        <f t="shared" si="71"/>
        <v>0</v>
      </c>
      <c r="AF175" s="13">
        <f t="shared" si="71"/>
        <v>2074.3855838461845</v>
      </c>
      <c r="AG175" s="13">
        <f t="shared" si="71"/>
        <v>612.47201104809403</v>
      </c>
      <c r="AH175" s="14">
        <f t="shared" si="71"/>
        <v>66375.553857223931</v>
      </c>
      <c r="AI175" s="14"/>
      <c r="AJ175" s="14"/>
    </row>
    <row r="176" spans="2:36" ht="14.4" x14ac:dyDescent="0.3">
      <c r="B176" s="7" t="s">
        <v>41</v>
      </c>
      <c r="C176" s="12"/>
      <c r="D176" s="13">
        <f>SUMIFS('1. Output sheet'!$F$2:$F$5000,'1. Output sheet'!$AC$2:$AC$5000,$B176,'1. Output sheet'!$C$2:$C$5000,D$20,'1. Output sheet'!$O$2:$O$5000,"&gt;="&amp;$B$142,'1. Output sheet'!$O$2:$O$5000,"&lt;"&amp;$C$142)</f>
        <v>2095</v>
      </c>
      <c r="E176" s="13">
        <f>SUMIFS('1. Output sheet'!$F$2:$F$5000,'1. Output sheet'!$AC$2:$AC$5000,$B176,'1. Output sheet'!$C$2:$C$5000,E$20,'1. Output sheet'!$O$2:$O$5000,"&gt;="&amp;$B$142,'1. Output sheet'!$O$2:$O$5000,"&lt;"&amp;$C$142)</f>
        <v>68800</v>
      </c>
      <c r="F176" s="13">
        <f>SUMIFS('1. Output sheet'!$F$2:$F$5000,'1. Output sheet'!$AC$2:$AC$5000,$B176,'1. Output sheet'!$C$2:$C$5000,F$20,'1. Output sheet'!$O$2:$O$5000,"&gt;="&amp;$B$142,'1. Output sheet'!$O$2:$O$5000,"&lt;"&amp;$C$142)</f>
        <v>56098.25</v>
      </c>
      <c r="G176" s="13">
        <f>SUMIFS('1. Output sheet'!$F$2:$F$5000,'1. Output sheet'!$AC$2:$AC$5000,$B176,'1. Output sheet'!$C$2:$C$5000,G$20,'1. Output sheet'!$O$2:$O$5000,"&gt;="&amp;$B$142,'1. Output sheet'!$O$2:$O$5000,"&lt;"&amp;$C$142)</f>
        <v>69492.5</v>
      </c>
      <c r="H176" s="13">
        <f>SUMIFS('1. Output sheet'!$F$2:$F$5000,'1. Output sheet'!$AC$2:$AC$5000,$B176,'1. Output sheet'!$C$2:$C$5000,H$20,'1. Output sheet'!$O$2:$O$5000,"&gt;="&amp;$B$142,'1. Output sheet'!$O$2:$O$5000,"&lt;"&amp;$C$142)</f>
        <v>18101</v>
      </c>
      <c r="I176" s="13">
        <f>SUMIFS('1. Output sheet'!$F$2:$F$5000,'1. Output sheet'!$AC$2:$AC$5000,$B176,'1. Output sheet'!$C$2:$C$5000,I$20,'1. Output sheet'!$O$2:$O$5000,"&gt;="&amp;$B$142,'1. Output sheet'!$O$2:$O$5000,"&lt;"&amp;$C$142)</f>
        <v>72667.5</v>
      </c>
      <c r="J176" s="13">
        <f>SUMIFS('1. Output sheet'!$F$2:$F$5000,'1. Output sheet'!$AC$2:$AC$5000,$B176,'1. Output sheet'!$C$2:$C$5000,J$20,'1. Output sheet'!$O$2:$O$5000,"&gt;="&amp;$B$142,'1. Output sheet'!$O$2:$O$5000,"&lt;"&amp;$C$142)</f>
        <v>155330.97999999998</v>
      </c>
      <c r="K176" s="13">
        <f>SUMIFS('1. Output sheet'!$F$2:$F$5000,'1. Output sheet'!$AC$2:$AC$5000,$B176,'1. Output sheet'!$C$2:$C$5000,K$20,'1. Output sheet'!$O$2:$O$5000,"&gt;="&amp;$B$142,'1. Output sheet'!$O$2:$O$5000,"&lt;"&amp;$C$142)</f>
        <v>8181</v>
      </c>
      <c r="L176" s="13">
        <f>SUMIFS('1. Output sheet'!$F$2:$F$5000,'1. Output sheet'!$AC$2:$AC$5000,$B176,'1. Output sheet'!$C$2:$C$5000,L$20,'1. Output sheet'!$O$2:$O$5000,"&gt;="&amp;$B$142,'1. Output sheet'!$O$2:$O$5000,"&lt;"&amp;$C$142)</f>
        <v>0</v>
      </c>
      <c r="M176" s="13">
        <f>SUMIFS('1. Output sheet'!$F$2:$F$5000,'1. Output sheet'!$AC$2:$AC$5000,$B176,'1. Output sheet'!$C$2:$C$5000,M$20,'1. Output sheet'!$O$2:$O$5000,"&gt;="&amp;$B$142,'1. Output sheet'!$O$2:$O$5000,"&lt;"&amp;$C$142)</f>
        <v>0</v>
      </c>
      <c r="N176" s="13">
        <f>SUMIFS('1. Output sheet'!$F$2:$F$5000,'1. Output sheet'!$AC$2:$AC$5000,$B176,'1. Output sheet'!$C$2:$C$5000,N$20,'1. Output sheet'!$O$2:$O$5000,"&gt;="&amp;$B$142,'1. Output sheet'!$O$2:$O$5000,"&lt;"&amp;$C$142)</f>
        <v>14944</v>
      </c>
      <c r="O176" s="13">
        <f>SUMIFS('1. Output sheet'!$F$2:$F$5000,'1. Output sheet'!$AC$2:$AC$5000,$B176,'1. Output sheet'!$C$2:$C$5000,O$20,'1. Output sheet'!$O$2:$O$5000,"&gt;="&amp;$B$142,'1. Output sheet'!$O$2:$O$5000,"&lt;"&amp;$C$142)</f>
        <v>5096</v>
      </c>
      <c r="P176" s="14">
        <f t="shared" si="70"/>
        <v>470806.23</v>
      </c>
      <c r="Q176" s="13">
        <f>SUMIFS('1. Output sheet'!$F$2:$F$5000,'1. Output sheet'!$AC$2:$AC$5000,$B176,'1. Output sheet'!$O$2:$O$5000,"&gt;="&amp;$B$142,'1. Output sheet'!$O$2:$O$5000,"&lt;"&amp;$C$142)</f>
        <v>517092.73</v>
      </c>
      <c r="R176" s="14">
        <f t="shared" ref="R176:R177" si="72">Q176-P176</f>
        <v>46286.5</v>
      </c>
      <c r="T176" s="7" t="s">
        <v>41</v>
      </c>
      <c r="U176" s="12"/>
      <c r="V176" s="13">
        <f t="shared" si="71"/>
        <v>280.89511014574362</v>
      </c>
      <c r="W176" s="13">
        <f t="shared" si="71"/>
        <v>9224.6222329485263</v>
      </c>
      <c r="X176" s="13">
        <f t="shared" si="71"/>
        <v>7521.5866886555905</v>
      </c>
      <c r="Y176" s="13">
        <f t="shared" si="71"/>
        <v>9317.4718099298752</v>
      </c>
      <c r="Z176" s="13">
        <f t="shared" si="71"/>
        <v>2426.96056742153</v>
      </c>
      <c r="AA176" s="13">
        <f t="shared" si="71"/>
        <v>9743.1720365230667</v>
      </c>
      <c r="AB176" s="13">
        <f t="shared" si="71"/>
        <v>20826.593191477947</v>
      </c>
      <c r="AC176" s="13">
        <f t="shared" si="71"/>
        <v>1096.8987570894169</v>
      </c>
      <c r="AD176" s="13">
        <f t="shared" si="71"/>
        <v>0</v>
      </c>
      <c r="AE176" s="13">
        <f t="shared" si="71"/>
        <v>0</v>
      </c>
      <c r="AF176" s="13">
        <f t="shared" si="71"/>
        <v>2003.673759435796</v>
      </c>
      <c r="AG176" s="13">
        <f t="shared" si="71"/>
        <v>683.26562353351289</v>
      </c>
      <c r="AH176" s="14">
        <f t="shared" si="71"/>
        <v>63125.139777161006</v>
      </c>
      <c r="AI176" s="14"/>
      <c r="AJ176" s="14"/>
    </row>
    <row r="177" spans="2:36" ht="14.4" x14ac:dyDescent="0.3">
      <c r="B177" s="7" t="s">
        <v>64</v>
      </c>
      <c r="C177" s="12"/>
      <c r="D177" s="13">
        <f>SUMIFS('1. Output sheet'!$F$2:$F$5000,'1. Output sheet'!$AC$2:$AC$5000,$B177,'1. Output sheet'!$C$2:$C$5000,D$20,'1. Output sheet'!$O$2:$O$5000,"&gt;="&amp;$B$142,'1. Output sheet'!$O$2:$O$5000,"&lt;"&amp;$C$142)</f>
        <v>0</v>
      </c>
      <c r="E177" s="13">
        <f>SUMIFS('1. Output sheet'!$F$2:$F$5000,'1. Output sheet'!$AC$2:$AC$5000,$B177,'1. Output sheet'!$C$2:$C$5000,E$20,'1. Output sheet'!$O$2:$O$5000,"&gt;="&amp;$B$142,'1. Output sheet'!$O$2:$O$5000,"&lt;"&amp;$C$142)</f>
        <v>0</v>
      </c>
      <c r="F177" s="13">
        <f>SUMIFS('1. Output sheet'!$F$2:$F$5000,'1. Output sheet'!$AC$2:$AC$5000,$B177,'1. Output sheet'!$C$2:$C$5000,F$20,'1. Output sheet'!$O$2:$O$5000,"&gt;="&amp;$B$142,'1. Output sheet'!$O$2:$O$5000,"&lt;"&amp;$C$142)</f>
        <v>-2794.5866666666634</v>
      </c>
      <c r="G177" s="13">
        <f>SUMIFS('1. Output sheet'!$F$2:$F$5000,'1. Output sheet'!$AC$2:$AC$5000,$B177,'1. Output sheet'!$C$2:$C$5000,G$20,'1. Output sheet'!$O$2:$O$5000,"&gt;="&amp;$B$142,'1. Output sheet'!$O$2:$O$5000,"&lt;"&amp;$C$142)</f>
        <v>-4194.0700000000015</v>
      </c>
      <c r="H177" s="13">
        <f>SUMIFS('1. Output sheet'!$F$2:$F$5000,'1. Output sheet'!$AC$2:$AC$5000,$B177,'1. Output sheet'!$C$2:$C$5000,H$20,'1. Output sheet'!$O$2:$O$5000,"&gt;="&amp;$B$142,'1. Output sheet'!$O$2:$O$5000,"&lt;"&amp;$C$142)</f>
        <v>1725</v>
      </c>
      <c r="I177" s="13">
        <f>SUMIFS('1. Output sheet'!$F$2:$F$5000,'1. Output sheet'!$AC$2:$AC$5000,$B177,'1. Output sheet'!$C$2:$C$5000,I$20,'1. Output sheet'!$O$2:$O$5000,"&gt;="&amp;$B$142,'1. Output sheet'!$O$2:$O$5000,"&lt;"&amp;$C$142)</f>
        <v>-5615.1933333333336</v>
      </c>
      <c r="J177" s="13">
        <f>SUMIFS('1. Output sheet'!$F$2:$F$5000,'1. Output sheet'!$AC$2:$AC$5000,$B177,'1. Output sheet'!$C$2:$C$5000,J$20,'1. Output sheet'!$O$2:$O$5000,"&gt;="&amp;$B$142,'1. Output sheet'!$O$2:$O$5000,"&lt;"&amp;$C$142)</f>
        <v>-5690.0966666666673</v>
      </c>
      <c r="K177" s="13">
        <f>SUMIFS('1. Output sheet'!$F$2:$F$5000,'1. Output sheet'!$AC$2:$AC$5000,$B177,'1. Output sheet'!$C$2:$C$5000,K$20,'1. Output sheet'!$O$2:$O$5000,"&gt;="&amp;$B$142,'1. Output sheet'!$O$2:$O$5000,"&lt;"&amp;$C$142)</f>
        <v>13812.12</v>
      </c>
      <c r="L177" s="13">
        <f>SUMIFS('1. Output sheet'!$F$2:$F$5000,'1. Output sheet'!$AC$2:$AC$5000,$B177,'1. Output sheet'!$C$2:$C$5000,L$20,'1. Output sheet'!$O$2:$O$5000,"&gt;="&amp;$B$142,'1. Output sheet'!$O$2:$O$5000,"&lt;"&amp;$C$142)</f>
        <v>27000</v>
      </c>
      <c r="M177" s="13">
        <f>SUMIFS('1. Output sheet'!$F$2:$F$5000,'1. Output sheet'!$AC$2:$AC$5000,$B177,'1. Output sheet'!$C$2:$C$5000,M$20,'1. Output sheet'!$O$2:$O$5000,"&gt;="&amp;$B$142,'1. Output sheet'!$O$2:$O$5000,"&lt;"&amp;$C$142)</f>
        <v>0</v>
      </c>
      <c r="N177" s="13">
        <f>SUMIFS('1. Output sheet'!$F$2:$F$5000,'1. Output sheet'!$AC$2:$AC$5000,$B177,'1. Output sheet'!$C$2:$C$5000,N$20,'1. Output sheet'!$O$2:$O$5000,"&gt;="&amp;$B$142,'1. Output sheet'!$O$2:$O$5000,"&lt;"&amp;$C$142)</f>
        <v>527.38999999999987</v>
      </c>
      <c r="O177" s="13">
        <f>SUMIFS('1. Output sheet'!$F$2:$F$5000,'1. Output sheet'!$AC$2:$AC$5000,$B177,'1. Output sheet'!$C$2:$C$5000,O$20,'1. Output sheet'!$O$2:$O$5000,"&gt;="&amp;$B$142,'1. Output sheet'!$O$2:$O$5000,"&lt;"&amp;$C$142)</f>
        <v>-528</v>
      </c>
      <c r="P177" s="14">
        <f t="shared" si="70"/>
        <v>24242.563333333332</v>
      </c>
      <c r="Q177" s="13">
        <f>SUMIFS('1. Output sheet'!$F$2:$F$5000,'1. Output sheet'!$AC$2:$AC$5000,$B177,'1. Output sheet'!$O$2:$O$5000,"&gt;="&amp;$B$142,'1. Output sheet'!$O$2:$O$5000,"&lt;"&amp;$C$142)</f>
        <v>25914.563333333343</v>
      </c>
      <c r="R177" s="14">
        <f t="shared" si="72"/>
        <v>1672.0000000000109</v>
      </c>
      <c r="T177" s="7" t="s">
        <v>64</v>
      </c>
      <c r="U177" s="12"/>
      <c r="V177" s="13">
        <f t="shared" si="71"/>
        <v>0</v>
      </c>
      <c r="W177" s="13">
        <f t="shared" si="71"/>
        <v>0</v>
      </c>
      <c r="X177" s="13">
        <f t="shared" si="71"/>
        <v>-374.69485897143625</v>
      </c>
      <c r="Y177" s="13">
        <f t="shared" si="71"/>
        <v>-562.33592105439595</v>
      </c>
      <c r="Z177" s="13">
        <f t="shared" si="71"/>
        <v>231.28594988134023</v>
      </c>
      <c r="AA177" s="13">
        <f t="shared" si="71"/>
        <v>-752.87844861876476</v>
      </c>
      <c r="AB177" s="13">
        <f t="shared" si="71"/>
        <v>-762.92139853139008</v>
      </c>
      <c r="AC177" s="13">
        <f t="shared" si="71"/>
        <v>1851.9126342464099</v>
      </c>
      <c r="AD177" s="13">
        <f t="shared" si="71"/>
        <v>3620.127911186195</v>
      </c>
      <c r="AE177" s="13">
        <f t="shared" si="71"/>
        <v>0</v>
      </c>
      <c r="AF177" s="13">
        <f t="shared" si="71"/>
        <v>70.711824410388402</v>
      </c>
      <c r="AG177" s="13">
        <f t="shared" si="71"/>
        <v>-70.793612485418919</v>
      </c>
      <c r="AH177" s="14">
        <f t="shared" si="71"/>
        <v>3250.414080062927</v>
      </c>
      <c r="AI177" s="14"/>
      <c r="AJ177" s="14"/>
    </row>
    <row r="180" spans="2:36" ht="14.4" x14ac:dyDescent="0.3">
      <c r="B180" s="5" t="s">
        <v>4365</v>
      </c>
      <c r="C180" s="5"/>
      <c r="D180" s="5"/>
      <c r="E180" s="5"/>
      <c r="F180" s="5"/>
      <c r="G180" s="5"/>
      <c r="H180" s="5"/>
      <c r="I180" s="5"/>
      <c r="J180" s="5"/>
      <c r="K180" s="5"/>
      <c r="L180" s="5"/>
      <c r="M180" s="5"/>
      <c r="N180" s="5"/>
      <c r="O180" s="5"/>
      <c r="P180" s="5"/>
      <c r="Q180" s="5"/>
      <c r="R180" s="5"/>
      <c r="T180" s="5" t="s">
        <v>4365</v>
      </c>
      <c r="U180" s="5" t="s">
        <v>4364</v>
      </c>
      <c r="V180" s="5"/>
      <c r="W180" s="5"/>
      <c r="X180" s="5"/>
      <c r="Y180" s="5"/>
      <c r="Z180" s="5"/>
      <c r="AA180" s="5"/>
      <c r="AB180" s="5"/>
      <c r="AC180" s="5"/>
      <c r="AD180" s="5"/>
      <c r="AE180" s="5"/>
      <c r="AF180" s="5"/>
      <c r="AG180" s="5"/>
      <c r="AH180" s="5"/>
      <c r="AI180" s="5"/>
      <c r="AJ180" s="5"/>
    </row>
    <row r="181" spans="2:36" ht="43.2" x14ac:dyDescent="0.3">
      <c r="B181" s="19" t="s">
        <v>4358</v>
      </c>
      <c r="C181" s="20"/>
      <c r="D181" s="10" t="s">
        <v>705</v>
      </c>
      <c r="E181" s="10" t="s">
        <v>206</v>
      </c>
      <c r="F181" s="10" t="s">
        <v>198</v>
      </c>
      <c r="G181" s="11" t="s">
        <v>28</v>
      </c>
      <c r="H181" s="11" t="s">
        <v>795</v>
      </c>
      <c r="I181" s="11" t="s">
        <v>43</v>
      </c>
      <c r="J181" s="11" t="s">
        <v>104</v>
      </c>
      <c r="K181" s="11" t="s">
        <v>808</v>
      </c>
      <c r="L181" s="11" t="s">
        <v>755</v>
      </c>
      <c r="M181" s="11" t="s">
        <v>4353</v>
      </c>
      <c r="N181" s="11" t="s">
        <v>318</v>
      </c>
      <c r="O181" s="11" t="s">
        <v>71</v>
      </c>
      <c r="P181" s="29" t="s">
        <v>4359</v>
      </c>
      <c r="Q181" s="29" t="s">
        <v>4360</v>
      </c>
      <c r="R181" s="29"/>
      <c r="T181" s="19" t="s">
        <v>4358</v>
      </c>
      <c r="U181" s="20"/>
      <c r="V181" s="10" t="s">
        <v>705</v>
      </c>
      <c r="W181" s="10" t="s">
        <v>206</v>
      </c>
      <c r="X181" s="10" t="s">
        <v>198</v>
      </c>
      <c r="Y181" s="11" t="s">
        <v>28</v>
      </c>
      <c r="Z181" s="11" t="s">
        <v>795</v>
      </c>
      <c r="AA181" s="11" t="s">
        <v>43</v>
      </c>
      <c r="AB181" s="11" t="s">
        <v>104</v>
      </c>
      <c r="AC181" s="11" t="s">
        <v>808</v>
      </c>
      <c r="AD181" s="11" t="s">
        <v>755</v>
      </c>
      <c r="AE181" s="11" t="s">
        <v>4353</v>
      </c>
      <c r="AF181" s="11" t="s">
        <v>318</v>
      </c>
      <c r="AG181" s="11" t="s">
        <v>71</v>
      </c>
      <c r="AH181" s="29" t="s">
        <v>4359</v>
      </c>
      <c r="AI181" s="29" t="s">
        <v>4360</v>
      </c>
      <c r="AJ181" s="29"/>
    </row>
    <row r="182" spans="2:36" ht="14.4" x14ac:dyDescent="0.3">
      <c r="B182" s="21" t="s">
        <v>232</v>
      </c>
      <c r="C182" s="20"/>
      <c r="D182" s="45">
        <f>SUMIFS('1. Output sheet'!$F$2:$F$5000,'1. Output sheet'!$D$2:$D$5000,$B182,'1. Output sheet'!$C$2:$C$5000,D$27,'1. Output sheet'!$AC$2:$AC$5000,$B$22,'1. Output sheet'!$O$2:$O$5000,"&gt;="&amp;$B$142,'1. Output sheet'!$O$2:$O$5000,"&lt;"&amp;$C$142)+SUMIFS('1. Output sheet'!$F$2:$F$5000,'1. Output sheet'!$D$2:$D$5000,$B182,'1. Output sheet'!$C$2:$C$5000,D$27,'1. Output sheet'!$AC$2:$AC$5000,$B$23,'1. Output sheet'!$O$2:$O$5000,"&gt;="&amp;$B$142,'1. Output sheet'!$O$2:$O$5000,"&lt;"&amp;$C$142)</f>
        <v>1320</v>
      </c>
      <c r="E182" s="45">
        <f>SUMIFS('1. Output sheet'!$F$2:$F$5000,'1. Output sheet'!$D$2:$D$5000,$B182,'1. Output sheet'!$C$2:$C$5000,E$27,'1. Output sheet'!$AC$2:$AC$5000,$B$22,'1. Output sheet'!$O$2:$O$5000,"&gt;="&amp;$B$142,'1. Output sheet'!$O$2:$O$5000,"&lt;"&amp;$C$142)+SUMIFS('1. Output sheet'!$F$2:$F$5000,'1. Output sheet'!$D$2:$D$5000,$B182,'1. Output sheet'!$C$2:$C$5000,E$27,'1. Output sheet'!$AC$2:$AC$5000,$B$23,'1. Output sheet'!$O$2:$O$5000,"&gt;="&amp;$B$142,'1. Output sheet'!$O$2:$O$5000,"&lt;"&amp;$C$142)</f>
        <v>0</v>
      </c>
      <c r="F182" s="45">
        <f>SUMIFS('1. Output sheet'!$F$2:$F$5000,'1. Output sheet'!$D$2:$D$5000,$B182,'1. Output sheet'!$C$2:$C$5000,F$27,'1. Output sheet'!$AC$2:$AC$5000,$B$22,'1. Output sheet'!$O$2:$O$5000,"&gt;="&amp;$B$142,'1. Output sheet'!$O$2:$O$5000,"&lt;"&amp;$C$142)+SUMIFS('1. Output sheet'!$F$2:$F$5000,'1. Output sheet'!$D$2:$D$5000,$B182,'1. Output sheet'!$C$2:$C$5000,F$27,'1. Output sheet'!$AC$2:$AC$5000,$B$23,'1. Output sheet'!$O$2:$O$5000,"&gt;="&amp;$B$142,'1. Output sheet'!$O$2:$O$5000,"&lt;"&amp;$C$142)</f>
        <v>29685.986666666671</v>
      </c>
      <c r="G182" s="45">
        <f>SUMIFS('1. Output sheet'!$F$2:$F$5000,'1. Output sheet'!$D$2:$D$5000,$B182,'1. Output sheet'!$C$2:$C$5000,G$27,'1. Output sheet'!$AC$2:$AC$5000,$B$22,'1. Output sheet'!$O$2:$O$5000,"&gt;="&amp;$B$142,'1. Output sheet'!$O$2:$O$5000,"&lt;"&amp;$C$142)+SUMIFS('1. Output sheet'!$F$2:$F$5000,'1. Output sheet'!$D$2:$D$5000,$B182,'1. Output sheet'!$C$2:$C$5000,G$27,'1. Output sheet'!$AC$2:$AC$5000,$B$23,'1. Output sheet'!$O$2:$O$5000,"&gt;="&amp;$B$142,'1. Output sheet'!$O$2:$O$5000,"&lt;"&amp;$C$142)</f>
        <v>0</v>
      </c>
      <c r="H182" s="45">
        <f>SUMIFS('1. Output sheet'!$F$2:$F$5000,'1. Output sheet'!$D$2:$D$5000,$B182,'1. Output sheet'!$C$2:$C$5000,H$27,'1. Output sheet'!$AC$2:$AC$5000,$B$22,'1. Output sheet'!$O$2:$O$5000,"&gt;="&amp;$B$142,'1. Output sheet'!$O$2:$O$5000,"&lt;"&amp;$C$142)+SUMIFS('1. Output sheet'!$F$2:$F$5000,'1. Output sheet'!$D$2:$D$5000,$B182,'1. Output sheet'!$C$2:$C$5000,H$27,'1. Output sheet'!$AC$2:$AC$5000,$B$23,'1. Output sheet'!$O$2:$O$5000,"&gt;="&amp;$B$142,'1. Output sheet'!$O$2:$O$5000,"&lt;"&amp;$C$142)</f>
        <v>0</v>
      </c>
      <c r="I182" s="45">
        <f>SUMIFS('1. Output sheet'!$F$2:$F$5000,'1. Output sheet'!$D$2:$D$5000,$B182,'1. Output sheet'!$C$2:$C$5000,I$27,'1. Output sheet'!$AC$2:$AC$5000,$B$22,'1. Output sheet'!$O$2:$O$5000,"&gt;="&amp;$B$142,'1. Output sheet'!$O$2:$O$5000,"&lt;"&amp;$C$142)+SUMIFS('1. Output sheet'!$F$2:$F$5000,'1. Output sheet'!$D$2:$D$5000,$B182,'1. Output sheet'!$C$2:$C$5000,I$27,'1. Output sheet'!$AC$2:$AC$5000,$B$23,'1. Output sheet'!$O$2:$O$5000,"&gt;="&amp;$B$142,'1. Output sheet'!$O$2:$O$5000,"&lt;"&amp;$C$142)</f>
        <v>3300</v>
      </c>
      <c r="J182" s="45">
        <f>SUMIFS('1. Output sheet'!$F$2:$F$5000,'1. Output sheet'!$D$2:$D$5000,$B182,'1. Output sheet'!$C$2:$C$5000,J$27,'1. Output sheet'!$AC$2:$AC$5000,$B$22,'1. Output sheet'!$O$2:$O$5000,"&gt;="&amp;$B$142,'1. Output sheet'!$O$2:$O$5000,"&lt;"&amp;$C$142)+SUMIFS('1. Output sheet'!$F$2:$F$5000,'1. Output sheet'!$D$2:$D$5000,$B182,'1. Output sheet'!$C$2:$C$5000,J$27,'1. Output sheet'!$AC$2:$AC$5000,$B$23,'1. Output sheet'!$O$2:$O$5000,"&gt;="&amp;$B$142,'1. Output sheet'!$O$2:$O$5000,"&lt;"&amp;$C$142)</f>
        <v>-206.71666666666701</v>
      </c>
      <c r="K182" s="45">
        <f>SUMIFS('1. Output sheet'!$F$2:$F$5000,'1. Output sheet'!$D$2:$D$5000,$B182,'1. Output sheet'!$C$2:$C$5000,K$27,'1. Output sheet'!$AC$2:$AC$5000,$B$22,'1. Output sheet'!$O$2:$O$5000,"&gt;="&amp;$B$142,'1. Output sheet'!$O$2:$O$5000,"&lt;"&amp;$C$142)+SUMIFS('1. Output sheet'!$F$2:$F$5000,'1. Output sheet'!$D$2:$D$5000,$B182,'1. Output sheet'!$C$2:$C$5000,K$27,'1. Output sheet'!$AC$2:$AC$5000,$B$23,'1. Output sheet'!$O$2:$O$5000,"&gt;="&amp;$B$142,'1. Output sheet'!$O$2:$O$5000,"&lt;"&amp;$C$142)</f>
        <v>0</v>
      </c>
      <c r="L182" s="45">
        <f>SUMIFS('1. Output sheet'!$F$2:$F$5000,'1. Output sheet'!$D$2:$D$5000,$B182,'1. Output sheet'!$C$2:$C$5000,L$27,'1. Output sheet'!$AC$2:$AC$5000,$B$22,'1. Output sheet'!$O$2:$O$5000,"&gt;="&amp;$B$142,'1. Output sheet'!$O$2:$O$5000,"&lt;"&amp;$C$142)+SUMIFS('1. Output sheet'!$F$2:$F$5000,'1. Output sheet'!$D$2:$D$5000,$B182,'1. Output sheet'!$C$2:$C$5000,L$27,'1. Output sheet'!$AC$2:$AC$5000,$B$23,'1. Output sheet'!$O$2:$O$5000,"&gt;="&amp;$B$142,'1. Output sheet'!$O$2:$O$5000,"&lt;"&amp;$C$142)</f>
        <v>0</v>
      </c>
      <c r="M182" s="45">
        <f>SUMIFS('1. Output sheet'!$F$2:$F$5000,'1. Output sheet'!$D$2:$D$5000,$B182,'1. Output sheet'!$C$2:$C$5000,M$27,'1. Output sheet'!$AC$2:$AC$5000,$B$22,'1. Output sheet'!$O$2:$O$5000,"&gt;="&amp;$B$142,'1. Output sheet'!$O$2:$O$5000,"&lt;"&amp;$C$142)+SUMIFS('1. Output sheet'!$F$2:$F$5000,'1. Output sheet'!$D$2:$D$5000,$B182,'1. Output sheet'!$C$2:$C$5000,M$27,'1. Output sheet'!$AC$2:$AC$5000,$B$23,'1. Output sheet'!$O$2:$O$5000,"&gt;="&amp;$B$142,'1. Output sheet'!$O$2:$O$5000,"&lt;"&amp;$C$142)</f>
        <v>0</v>
      </c>
      <c r="N182" s="45">
        <f>SUMIFS('1. Output sheet'!$F$2:$F$5000,'1. Output sheet'!$D$2:$D$5000,$B182,'1. Output sheet'!$C$2:$C$5000,N$27,'1. Output sheet'!$AC$2:$AC$5000,$B$22,'1. Output sheet'!$O$2:$O$5000,"&gt;="&amp;$B$142,'1. Output sheet'!$O$2:$O$5000,"&lt;"&amp;$C$142)+SUMIFS('1. Output sheet'!$F$2:$F$5000,'1. Output sheet'!$D$2:$D$5000,$B182,'1. Output sheet'!$C$2:$C$5000,N$27,'1. Output sheet'!$AC$2:$AC$5000,$B$23,'1. Output sheet'!$O$2:$O$5000,"&gt;="&amp;$B$142,'1. Output sheet'!$O$2:$O$5000,"&lt;"&amp;$C$142)</f>
        <v>0</v>
      </c>
      <c r="O182" s="45">
        <f>SUMIFS('1. Output sheet'!$F$2:$F$5000,'1. Output sheet'!$D$2:$D$5000,$B182,'1. Output sheet'!$C$2:$C$5000,O$27,'1. Output sheet'!$AC$2:$AC$5000,$B$22,'1. Output sheet'!$O$2:$O$5000,"&gt;="&amp;$B$142,'1. Output sheet'!$O$2:$O$5000,"&lt;"&amp;$C$142)+SUMIFS('1. Output sheet'!$F$2:$F$5000,'1. Output sheet'!$D$2:$D$5000,$B182,'1. Output sheet'!$C$2:$C$5000,O$27,'1. Output sheet'!$AC$2:$AC$5000,$B$23,'1. Output sheet'!$O$2:$O$5000,"&gt;="&amp;$B$142,'1. Output sheet'!$O$2:$O$5000,"&lt;"&amp;$C$142)</f>
        <v>0</v>
      </c>
      <c r="P182" s="14">
        <f t="shared" ref="P182:P199" si="73">SUM(D182:O182)</f>
        <v>34099.270000000004</v>
      </c>
      <c r="Q182" s="14">
        <f>SUMIFS('1. Output sheet'!$F$2:$F$5000,'1. Output sheet'!$D$2:$D$5000,$B182,'1. Output sheet'!$AC$2:$AC$5000,$B$22,'1. Output sheet'!$O$2:$O$5000,"&gt;="&amp;$B$142,'1. Output sheet'!$O$2:$O$5000,"&lt;"&amp;$C$142)+SUMIFS('1. Output sheet'!$F$2:$F$5000,'1. Output sheet'!$D$2:$D$5000,$B182,'1. Output sheet'!$AC$2:$AC$5000,$B$23,'1. Output sheet'!$O$2:$O$5000,"&gt;="&amp;$B$142,'1. Output sheet'!$O$2:$O$5000,"&lt;"&amp;$C$142)</f>
        <v>34099.270000000004</v>
      </c>
      <c r="R182" s="14"/>
      <c r="T182" s="21" t="s">
        <v>232</v>
      </c>
      <c r="U182" s="20"/>
      <c r="V182" s="45">
        <f t="shared" ref="V182:V200" si="74">D182*$T$55</f>
        <v>176.9840312135473</v>
      </c>
      <c r="W182" s="45">
        <f t="shared" ref="W182:W200" si="75">E182*$T$55</f>
        <v>0</v>
      </c>
      <c r="X182" s="45">
        <f t="shared" ref="X182:X200" si="76">F182*$T$55</f>
        <v>3980.261811225972</v>
      </c>
      <c r="Y182" s="45">
        <f t="shared" ref="Y182:Y200" si="77">G182*$T$55</f>
        <v>0</v>
      </c>
      <c r="Z182" s="45">
        <f t="shared" ref="Z182:Z200" si="78">H182*$T$55</f>
        <v>0</v>
      </c>
      <c r="AA182" s="45">
        <f t="shared" ref="AA182:AA200" si="79">I182*$T$55</f>
        <v>442.46007803386823</v>
      </c>
      <c r="AB182" s="45">
        <f t="shared" ref="AB182:AB200" si="80">J182*$T$55</f>
        <v>-27.716324989162004</v>
      </c>
      <c r="AC182" s="45">
        <f t="shared" ref="AC182:AC200" si="81">K182*$T$55</f>
        <v>0</v>
      </c>
      <c r="AD182" s="45">
        <f t="shared" ref="AD182:AD200" si="82">L182*$T$55</f>
        <v>0</v>
      </c>
      <c r="AE182" s="45">
        <f t="shared" ref="AE182:AE200" si="83">M182*$T$55</f>
        <v>0</v>
      </c>
      <c r="AF182" s="45">
        <f t="shared" ref="AF182:AF200" si="84">N182*$T$55</f>
        <v>0</v>
      </c>
      <c r="AG182" s="45">
        <f t="shared" ref="AG182:AG200" si="85">O182*$T$55</f>
        <v>0</v>
      </c>
      <c r="AH182" s="45">
        <f t="shared" ref="AH182:AH200" si="86">P182*$T$55</f>
        <v>4571.9895954842259</v>
      </c>
      <c r="AI182" s="45">
        <f t="shared" ref="AI182:AI200" si="87">Q182*$T$55</f>
        <v>4571.9895954842259</v>
      </c>
      <c r="AJ182" s="14"/>
    </row>
    <row r="183" spans="2:36" ht="14.4" x14ac:dyDescent="0.3">
      <c r="B183" s="21" t="s">
        <v>221</v>
      </c>
      <c r="C183" s="20"/>
      <c r="D183" s="45">
        <f>SUMIFS('1. Output sheet'!$F$2:$F$5000,'1. Output sheet'!$D$2:$D$5000,$B183,'1. Output sheet'!$C$2:$C$5000,D$27,'1. Output sheet'!$AC$2:$AC$5000,$B$22,'1. Output sheet'!$O$2:$O$5000,"&gt;="&amp;$B$142,'1. Output sheet'!$O$2:$O$5000,"&lt;"&amp;$C$142)+SUMIFS('1. Output sheet'!$F$2:$F$5000,'1. Output sheet'!$D$2:$D$5000,$B183,'1. Output sheet'!$C$2:$C$5000,D$27,'1. Output sheet'!$AC$2:$AC$5000,$B$23,'1. Output sheet'!$O$2:$O$5000,"&gt;="&amp;$B$142,'1. Output sheet'!$O$2:$O$5000,"&lt;"&amp;$C$142)</f>
        <v>0</v>
      </c>
      <c r="E183" s="45">
        <f>SUMIFS('1. Output sheet'!$F$2:$F$5000,'1. Output sheet'!$D$2:$D$5000,$B183,'1. Output sheet'!$C$2:$C$5000,E$27,'1. Output sheet'!$AC$2:$AC$5000,$B$22,'1. Output sheet'!$O$2:$O$5000,"&gt;="&amp;$B$142,'1. Output sheet'!$O$2:$O$5000,"&lt;"&amp;$C$142)+SUMIFS('1. Output sheet'!$F$2:$F$5000,'1. Output sheet'!$D$2:$D$5000,$B183,'1. Output sheet'!$C$2:$C$5000,E$27,'1. Output sheet'!$AC$2:$AC$5000,$B$23,'1. Output sheet'!$O$2:$O$5000,"&gt;="&amp;$B$142,'1. Output sheet'!$O$2:$O$5000,"&lt;"&amp;$C$142)</f>
        <v>0</v>
      </c>
      <c r="F183" s="45">
        <f>SUMIFS('1. Output sheet'!$F$2:$F$5000,'1. Output sheet'!$D$2:$D$5000,$B183,'1. Output sheet'!$C$2:$C$5000,F$27,'1. Output sheet'!$AC$2:$AC$5000,$B$22,'1. Output sheet'!$O$2:$O$5000,"&gt;="&amp;$B$142,'1. Output sheet'!$O$2:$O$5000,"&lt;"&amp;$C$142)+SUMIFS('1. Output sheet'!$F$2:$F$5000,'1. Output sheet'!$D$2:$D$5000,$B183,'1. Output sheet'!$C$2:$C$5000,F$27,'1. Output sheet'!$AC$2:$AC$5000,$B$23,'1. Output sheet'!$O$2:$O$5000,"&gt;="&amp;$B$142,'1. Output sheet'!$O$2:$O$5000,"&lt;"&amp;$C$142)</f>
        <v>0</v>
      </c>
      <c r="G183" s="45">
        <f>SUMIFS('1. Output sheet'!$F$2:$F$5000,'1. Output sheet'!$D$2:$D$5000,$B183,'1. Output sheet'!$C$2:$C$5000,G$27,'1. Output sheet'!$AC$2:$AC$5000,$B$22,'1. Output sheet'!$O$2:$O$5000,"&gt;="&amp;$B$142,'1. Output sheet'!$O$2:$O$5000,"&lt;"&amp;$C$142)+SUMIFS('1. Output sheet'!$F$2:$F$5000,'1. Output sheet'!$D$2:$D$5000,$B183,'1. Output sheet'!$C$2:$C$5000,G$27,'1. Output sheet'!$AC$2:$AC$5000,$B$23,'1. Output sheet'!$O$2:$O$5000,"&gt;="&amp;$B$142,'1. Output sheet'!$O$2:$O$5000,"&lt;"&amp;$C$142)</f>
        <v>2215</v>
      </c>
      <c r="H183" s="45">
        <f>SUMIFS('1. Output sheet'!$F$2:$F$5000,'1. Output sheet'!$D$2:$D$5000,$B183,'1. Output sheet'!$C$2:$C$5000,H$27,'1. Output sheet'!$AC$2:$AC$5000,$B$22,'1. Output sheet'!$O$2:$O$5000,"&gt;="&amp;$B$142,'1. Output sheet'!$O$2:$O$5000,"&lt;"&amp;$C$142)+SUMIFS('1. Output sheet'!$F$2:$F$5000,'1. Output sheet'!$D$2:$D$5000,$B183,'1. Output sheet'!$C$2:$C$5000,H$27,'1. Output sheet'!$AC$2:$AC$5000,$B$23,'1. Output sheet'!$O$2:$O$5000,"&gt;="&amp;$B$142,'1. Output sheet'!$O$2:$O$5000,"&lt;"&amp;$C$142)</f>
        <v>0</v>
      </c>
      <c r="I183" s="45">
        <f>SUMIFS('1. Output sheet'!$F$2:$F$5000,'1. Output sheet'!$D$2:$D$5000,$B183,'1. Output sheet'!$C$2:$C$5000,I$27,'1. Output sheet'!$AC$2:$AC$5000,$B$22,'1. Output sheet'!$O$2:$O$5000,"&gt;="&amp;$B$142,'1. Output sheet'!$O$2:$O$5000,"&lt;"&amp;$C$142)+SUMIFS('1. Output sheet'!$F$2:$F$5000,'1. Output sheet'!$D$2:$D$5000,$B183,'1. Output sheet'!$C$2:$C$5000,I$27,'1. Output sheet'!$AC$2:$AC$5000,$B$23,'1. Output sheet'!$O$2:$O$5000,"&gt;="&amp;$B$142,'1. Output sheet'!$O$2:$O$5000,"&lt;"&amp;$C$142)</f>
        <v>0</v>
      </c>
      <c r="J183" s="45">
        <f>SUMIFS('1. Output sheet'!$F$2:$F$5000,'1. Output sheet'!$D$2:$D$5000,$B183,'1. Output sheet'!$C$2:$C$5000,J$27,'1. Output sheet'!$AC$2:$AC$5000,$B$22,'1. Output sheet'!$O$2:$O$5000,"&gt;="&amp;$B$142,'1. Output sheet'!$O$2:$O$5000,"&lt;"&amp;$C$142)+SUMIFS('1. Output sheet'!$F$2:$F$5000,'1. Output sheet'!$D$2:$D$5000,$B183,'1. Output sheet'!$C$2:$C$5000,J$27,'1. Output sheet'!$AC$2:$AC$5000,$B$23,'1. Output sheet'!$O$2:$O$5000,"&gt;="&amp;$B$142,'1. Output sheet'!$O$2:$O$5000,"&lt;"&amp;$C$142)</f>
        <v>3334</v>
      </c>
      <c r="K183" s="45">
        <f>SUMIFS('1. Output sheet'!$F$2:$F$5000,'1. Output sheet'!$D$2:$D$5000,$B183,'1. Output sheet'!$C$2:$C$5000,K$27,'1. Output sheet'!$AC$2:$AC$5000,$B$22,'1. Output sheet'!$O$2:$O$5000,"&gt;="&amp;$B$142,'1. Output sheet'!$O$2:$O$5000,"&lt;"&amp;$C$142)+SUMIFS('1. Output sheet'!$F$2:$F$5000,'1. Output sheet'!$D$2:$D$5000,$B183,'1. Output sheet'!$C$2:$C$5000,K$27,'1. Output sheet'!$AC$2:$AC$5000,$B$23,'1. Output sheet'!$O$2:$O$5000,"&gt;="&amp;$B$142,'1. Output sheet'!$O$2:$O$5000,"&lt;"&amp;$C$142)</f>
        <v>0</v>
      </c>
      <c r="L183" s="45">
        <f>SUMIFS('1. Output sheet'!$F$2:$F$5000,'1. Output sheet'!$D$2:$D$5000,$B183,'1. Output sheet'!$C$2:$C$5000,L$27,'1. Output sheet'!$AC$2:$AC$5000,$B$22,'1. Output sheet'!$O$2:$O$5000,"&gt;="&amp;$B$142,'1. Output sheet'!$O$2:$O$5000,"&lt;"&amp;$C$142)+SUMIFS('1. Output sheet'!$F$2:$F$5000,'1. Output sheet'!$D$2:$D$5000,$B183,'1. Output sheet'!$C$2:$C$5000,L$27,'1. Output sheet'!$AC$2:$AC$5000,$B$23,'1. Output sheet'!$O$2:$O$5000,"&gt;="&amp;$B$142,'1. Output sheet'!$O$2:$O$5000,"&lt;"&amp;$C$142)</f>
        <v>0</v>
      </c>
      <c r="M183" s="45">
        <f>SUMIFS('1. Output sheet'!$F$2:$F$5000,'1. Output sheet'!$D$2:$D$5000,$B183,'1. Output sheet'!$C$2:$C$5000,M$27,'1. Output sheet'!$AC$2:$AC$5000,$B$22,'1. Output sheet'!$O$2:$O$5000,"&gt;="&amp;$B$142,'1. Output sheet'!$O$2:$O$5000,"&lt;"&amp;$C$142)+SUMIFS('1. Output sheet'!$F$2:$F$5000,'1. Output sheet'!$D$2:$D$5000,$B183,'1. Output sheet'!$C$2:$C$5000,M$27,'1. Output sheet'!$AC$2:$AC$5000,$B$23,'1. Output sheet'!$O$2:$O$5000,"&gt;="&amp;$B$142,'1. Output sheet'!$O$2:$O$5000,"&lt;"&amp;$C$142)</f>
        <v>0</v>
      </c>
      <c r="N183" s="45">
        <f>SUMIFS('1. Output sheet'!$F$2:$F$5000,'1. Output sheet'!$D$2:$D$5000,$B183,'1. Output sheet'!$C$2:$C$5000,N$27,'1. Output sheet'!$AC$2:$AC$5000,$B$22,'1. Output sheet'!$O$2:$O$5000,"&gt;="&amp;$B$142,'1. Output sheet'!$O$2:$O$5000,"&lt;"&amp;$C$142)+SUMIFS('1. Output sheet'!$F$2:$F$5000,'1. Output sheet'!$D$2:$D$5000,$B183,'1. Output sheet'!$C$2:$C$5000,N$27,'1. Output sheet'!$AC$2:$AC$5000,$B$23,'1. Output sheet'!$O$2:$O$5000,"&gt;="&amp;$B$142,'1. Output sheet'!$O$2:$O$5000,"&lt;"&amp;$C$142)</f>
        <v>0</v>
      </c>
      <c r="O183" s="45">
        <f>SUMIFS('1. Output sheet'!$F$2:$F$5000,'1. Output sheet'!$D$2:$D$5000,$B183,'1. Output sheet'!$C$2:$C$5000,O$27,'1. Output sheet'!$AC$2:$AC$5000,$B$22,'1. Output sheet'!$O$2:$O$5000,"&gt;="&amp;$B$142,'1. Output sheet'!$O$2:$O$5000,"&lt;"&amp;$C$142)+SUMIFS('1. Output sheet'!$F$2:$F$5000,'1. Output sheet'!$D$2:$D$5000,$B183,'1. Output sheet'!$C$2:$C$5000,O$27,'1. Output sheet'!$AC$2:$AC$5000,$B$23,'1. Output sheet'!$O$2:$O$5000,"&gt;="&amp;$B$142,'1. Output sheet'!$O$2:$O$5000,"&lt;"&amp;$C$142)</f>
        <v>0</v>
      </c>
      <c r="P183" s="14">
        <f t="shared" si="73"/>
        <v>5549</v>
      </c>
      <c r="Q183" s="14">
        <f>SUMIFS('1. Output sheet'!$F$2:$F$5000,'1. Output sheet'!$D$2:$D$5000,$B183,'1. Output sheet'!$AC$2:$AC$5000,$B$22,'1. Output sheet'!$O$2:$O$5000,"&gt;="&amp;$B$80,'1. Output sheet'!$O$2:$O$5000,"&lt;"&amp;$C$80)+SUMIFS('1. Output sheet'!$F$2:$F$5000,'1. Output sheet'!$D$2:$D$5000,$B183,'1. Output sheet'!$AC$2:$AC$5000,$B$23,'1. Output sheet'!$O$2:$O$5000,"&gt;="&amp;$B$80,'1. Output sheet'!$O$2:$O$5000,"&lt;"&amp;$C$80)</f>
        <v>4128</v>
      </c>
      <c r="R183" s="14"/>
      <c r="T183" s="21" t="s">
        <v>221</v>
      </c>
      <c r="U183" s="20"/>
      <c r="V183" s="45">
        <f t="shared" si="74"/>
        <v>0</v>
      </c>
      <c r="W183" s="45">
        <f t="shared" si="75"/>
        <v>0</v>
      </c>
      <c r="X183" s="45">
        <f t="shared" si="76"/>
        <v>0</v>
      </c>
      <c r="Y183" s="45">
        <f t="shared" si="77"/>
        <v>296.98456752879338</v>
      </c>
      <c r="Z183" s="45">
        <f t="shared" si="78"/>
        <v>0</v>
      </c>
      <c r="AA183" s="45">
        <f t="shared" si="79"/>
        <v>0</v>
      </c>
      <c r="AB183" s="45">
        <f t="shared" si="80"/>
        <v>447.01875762573235</v>
      </c>
      <c r="AC183" s="45">
        <f t="shared" si="81"/>
        <v>0</v>
      </c>
      <c r="AD183" s="45">
        <f t="shared" si="82"/>
        <v>0</v>
      </c>
      <c r="AE183" s="45">
        <f t="shared" si="83"/>
        <v>0</v>
      </c>
      <c r="AF183" s="45">
        <f t="shared" si="84"/>
        <v>0</v>
      </c>
      <c r="AG183" s="45">
        <f t="shared" si="85"/>
        <v>0</v>
      </c>
      <c r="AH183" s="45">
        <f t="shared" si="86"/>
        <v>744.00332515452578</v>
      </c>
      <c r="AI183" s="45">
        <f t="shared" si="87"/>
        <v>553.47733397691161</v>
      </c>
      <c r="AJ183" s="14"/>
    </row>
    <row r="184" spans="2:36" ht="28.8" x14ac:dyDescent="0.3">
      <c r="B184" s="21" t="s">
        <v>543</v>
      </c>
      <c r="C184" s="20"/>
      <c r="D184" s="45">
        <f>SUMIFS('1. Output sheet'!$F$2:$F$5000,'1. Output sheet'!$D$2:$D$5000,$B184,'1. Output sheet'!$C$2:$C$5000,D$27,'1. Output sheet'!$AC$2:$AC$5000,$B$22,'1. Output sheet'!$O$2:$O$5000,"&gt;="&amp;$B$142,'1. Output sheet'!$O$2:$O$5000,"&lt;"&amp;$C$142)+SUMIFS('1. Output sheet'!$F$2:$F$5000,'1. Output sheet'!$D$2:$D$5000,$B184,'1. Output sheet'!$C$2:$C$5000,D$27,'1. Output sheet'!$AC$2:$AC$5000,$B$23,'1. Output sheet'!$O$2:$O$5000,"&gt;="&amp;$B$142,'1. Output sheet'!$O$2:$O$5000,"&lt;"&amp;$C$142)</f>
        <v>0</v>
      </c>
      <c r="E184" s="45">
        <f>SUMIFS('1. Output sheet'!$F$2:$F$5000,'1. Output sheet'!$D$2:$D$5000,$B184,'1. Output sheet'!$C$2:$C$5000,E$27,'1. Output sheet'!$AC$2:$AC$5000,$B$22,'1. Output sheet'!$O$2:$O$5000,"&gt;="&amp;$B$142,'1. Output sheet'!$O$2:$O$5000,"&lt;"&amp;$C$142)+SUMIFS('1. Output sheet'!$F$2:$F$5000,'1. Output sheet'!$D$2:$D$5000,$B184,'1. Output sheet'!$C$2:$C$5000,E$27,'1. Output sheet'!$AC$2:$AC$5000,$B$23,'1. Output sheet'!$O$2:$O$5000,"&gt;="&amp;$B$142,'1. Output sheet'!$O$2:$O$5000,"&lt;"&amp;$C$142)</f>
        <v>0</v>
      </c>
      <c r="F184" s="45">
        <f>SUMIFS('1. Output sheet'!$F$2:$F$5000,'1. Output sheet'!$D$2:$D$5000,$B184,'1. Output sheet'!$C$2:$C$5000,F$27,'1. Output sheet'!$AC$2:$AC$5000,$B$22,'1. Output sheet'!$O$2:$O$5000,"&gt;="&amp;$B$142,'1. Output sheet'!$O$2:$O$5000,"&lt;"&amp;$C$142)+SUMIFS('1. Output sheet'!$F$2:$F$5000,'1. Output sheet'!$D$2:$D$5000,$B184,'1. Output sheet'!$C$2:$C$5000,F$27,'1. Output sheet'!$AC$2:$AC$5000,$B$23,'1. Output sheet'!$O$2:$O$5000,"&gt;="&amp;$B$142,'1. Output sheet'!$O$2:$O$5000,"&lt;"&amp;$C$142)</f>
        <v>4900</v>
      </c>
      <c r="G184" s="45">
        <f>SUMIFS('1. Output sheet'!$F$2:$F$5000,'1. Output sheet'!$D$2:$D$5000,$B184,'1. Output sheet'!$C$2:$C$5000,G$27,'1. Output sheet'!$AC$2:$AC$5000,$B$22,'1. Output sheet'!$O$2:$O$5000,"&gt;="&amp;$B$142,'1. Output sheet'!$O$2:$O$5000,"&lt;"&amp;$C$142)+SUMIFS('1. Output sheet'!$F$2:$F$5000,'1. Output sheet'!$D$2:$D$5000,$B184,'1. Output sheet'!$C$2:$C$5000,G$27,'1. Output sheet'!$AC$2:$AC$5000,$B$23,'1. Output sheet'!$O$2:$O$5000,"&gt;="&amp;$B$142,'1. Output sheet'!$O$2:$O$5000,"&lt;"&amp;$C$142)</f>
        <v>0</v>
      </c>
      <c r="H184" s="45">
        <f>SUMIFS('1. Output sheet'!$F$2:$F$5000,'1. Output sheet'!$D$2:$D$5000,$B184,'1. Output sheet'!$C$2:$C$5000,H$27,'1. Output sheet'!$AC$2:$AC$5000,$B$22,'1. Output sheet'!$O$2:$O$5000,"&gt;="&amp;$B$142,'1. Output sheet'!$O$2:$O$5000,"&lt;"&amp;$C$142)+SUMIFS('1. Output sheet'!$F$2:$F$5000,'1. Output sheet'!$D$2:$D$5000,$B184,'1. Output sheet'!$C$2:$C$5000,H$27,'1. Output sheet'!$AC$2:$AC$5000,$B$23,'1. Output sheet'!$O$2:$O$5000,"&gt;="&amp;$B$142,'1. Output sheet'!$O$2:$O$5000,"&lt;"&amp;$C$142)</f>
        <v>0</v>
      </c>
      <c r="I184" s="45">
        <f>SUMIFS('1. Output sheet'!$F$2:$F$5000,'1. Output sheet'!$D$2:$D$5000,$B184,'1. Output sheet'!$C$2:$C$5000,I$27,'1. Output sheet'!$AC$2:$AC$5000,$B$22,'1. Output sheet'!$O$2:$O$5000,"&gt;="&amp;$B$142,'1. Output sheet'!$O$2:$O$5000,"&lt;"&amp;$C$142)+SUMIFS('1. Output sheet'!$F$2:$F$5000,'1. Output sheet'!$D$2:$D$5000,$B184,'1. Output sheet'!$C$2:$C$5000,I$27,'1. Output sheet'!$AC$2:$AC$5000,$B$23,'1. Output sheet'!$O$2:$O$5000,"&gt;="&amp;$B$142,'1. Output sheet'!$O$2:$O$5000,"&lt;"&amp;$C$142)</f>
        <v>16200</v>
      </c>
      <c r="J184" s="45">
        <f>SUMIFS('1. Output sheet'!$F$2:$F$5000,'1. Output sheet'!$D$2:$D$5000,$B184,'1. Output sheet'!$C$2:$C$5000,J$27,'1. Output sheet'!$AC$2:$AC$5000,$B$22,'1. Output sheet'!$O$2:$O$5000,"&gt;="&amp;$B$142,'1. Output sheet'!$O$2:$O$5000,"&lt;"&amp;$C$142)+SUMIFS('1. Output sheet'!$F$2:$F$5000,'1. Output sheet'!$D$2:$D$5000,$B184,'1. Output sheet'!$C$2:$C$5000,J$27,'1. Output sheet'!$AC$2:$AC$5000,$B$23,'1. Output sheet'!$O$2:$O$5000,"&gt;="&amp;$B$142,'1. Output sheet'!$O$2:$O$5000,"&lt;"&amp;$C$142)</f>
        <v>17000</v>
      </c>
      <c r="K184" s="45">
        <f>SUMIFS('1. Output sheet'!$F$2:$F$5000,'1. Output sheet'!$D$2:$D$5000,$B184,'1. Output sheet'!$C$2:$C$5000,K$27,'1. Output sheet'!$AC$2:$AC$5000,$B$22,'1. Output sheet'!$O$2:$O$5000,"&gt;="&amp;$B$142,'1. Output sheet'!$O$2:$O$5000,"&lt;"&amp;$C$142)+SUMIFS('1. Output sheet'!$F$2:$F$5000,'1. Output sheet'!$D$2:$D$5000,$B184,'1. Output sheet'!$C$2:$C$5000,K$27,'1. Output sheet'!$AC$2:$AC$5000,$B$23,'1. Output sheet'!$O$2:$O$5000,"&gt;="&amp;$B$142,'1. Output sheet'!$O$2:$O$5000,"&lt;"&amp;$C$142)</f>
        <v>0</v>
      </c>
      <c r="L184" s="45">
        <f>SUMIFS('1. Output sheet'!$F$2:$F$5000,'1. Output sheet'!$D$2:$D$5000,$B184,'1. Output sheet'!$C$2:$C$5000,L$27,'1. Output sheet'!$AC$2:$AC$5000,$B$22,'1. Output sheet'!$O$2:$O$5000,"&gt;="&amp;$B$142,'1. Output sheet'!$O$2:$O$5000,"&lt;"&amp;$C$142)+SUMIFS('1. Output sheet'!$F$2:$F$5000,'1. Output sheet'!$D$2:$D$5000,$B184,'1. Output sheet'!$C$2:$C$5000,L$27,'1. Output sheet'!$AC$2:$AC$5000,$B$23,'1. Output sheet'!$O$2:$O$5000,"&gt;="&amp;$B$142,'1. Output sheet'!$O$2:$O$5000,"&lt;"&amp;$C$142)</f>
        <v>0</v>
      </c>
      <c r="M184" s="45">
        <f>SUMIFS('1. Output sheet'!$F$2:$F$5000,'1. Output sheet'!$D$2:$D$5000,$B184,'1. Output sheet'!$C$2:$C$5000,M$27,'1. Output sheet'!$AC$2:$AC$5000,$B$22,'1. Output sheet'!$O$2:$O$5000,"&gt;="&amp;$B$142,'1. Output sheet'!$O$2:$O$5000,"&lt;"&amp;$C$142)+SUMIFS('1. Output sheet'!$F$2:$F$5000,'1. Output sheet'!$D$2:$D$5000,$B184,'1. Output sheet'!$C$2:$C$5000,M$27,'1. Output sheet'!$AC$2:$AC$5000,$B$23,'1. Output sheet'!$O$2:$O$5000,"&gt;="&amp;$B$142,'1. Output sheet'!$O$2:$O$5000,"&lt;"&amp;$C$142)</f>
        <v>0</v>
      </c>
      <c r="N184" s="45">
        <f>SUMIFS('1. Output sheet'!$F$2:$F$5000,'1. Output sheet'!$D$2:$D$5000,$B184,'1. Output sheet'!$C$2:$C$5000,N$27,'1. Output sheet'!$AC$2:$AC$5000,$B$22,'1. Output sheet'!$O$2:$O$5000,"&gt;="&amp;$B$142,'1. Output sheet'!$O$2:$O$5000,"&lt;"&amp;$C$142)+SUMIFS('1. Output sheet'!$F$2:$F$5000,'1. Output sheet'!$D$2:$D$5000,$B184,'1. Output sheet'!$C$2:$C$5000,N$27,'1. Output sheet'!$AC$2:$AC$5000,$B$23,'1. Output sheet'!$O$2:$O$5000,"&gt;="&amp;$B$142,'1. Output sheet'!$O$2:$O$5000,"&lt;"&amp;$C$142)</f>
        <v>0</v>
      </c>
      <c r="O184" s="45">
        <f>SUMIFS('1. Output sheet'!$F$2:$F$5000,'1. Output sheet'!$D$2:$D$5000,$B184,'1. Output sheet'!$C$2:$C$5000,O$27,'1. Output sheet'!$AC$2:$AC$5000,$B$22,'1. Output sheet'!$O$2:$O$5000,"&gt;="&amp;$B$142,'1. Output sheet'!$O$2:$O$5000,"&lt;"&amp;$C$142)+SUMIFS('1. Output sheet'!$F$2:$F$5000,'1. Output sheet'!$D$2:$D$5000,$B184,'1. Output sheet'!$C$2:$C$5000,O$27,'1. Output sheet'!$AC$2:$AC$5000,$B$23,'1. Output sheet'!$O$2:$O$5000,"&gt;="&amp;$B$142,'1. Output sheet'!$O$2:$O$5000,"&lt;"&amp;$C$142)</f>
        <v>0</v>
      </c>
      <c r="P184" s="14">
        <f t="shared" si="73"/>
        <v>38100</v>
      </c>
      <c r="Q184" s="14">
        <f>SUMIFS('1. Output sheet'!$F$2:$F$5000,'1. Output sheet'!$D$2:$D$5000,$B184,'1. Output sheet'!$AC$2:$AC$5000,$B$22,'1. Output sheet'!$O$2:$O$5000,"&gt;="&amp;$B$80,'1. Output sheet'!$O$2:$O$5000,"&lt;"&amp;$C$80)+SUMIFS('1. Output sheet'!$F$2:$F$5000,'1. Output sheet'!$D$2:$D$5000,$B184,'1. Output sheet'!$AC$2:$AC$5000,$B$23,'1. Output sheet'!$O$2:$O$5000,"&gt;="&amp;$B$80,'1. Output sheet'!$O$2:$O$5000,"&lt;"&amp;$C$80)</f>
        <v>20185.41</v>
      </c>
      <c r="R184" s="14"/>
      <c r="T184" s="21" t="s">
        <v>543</v>
      </c>
      <c r="U184" s="20"/>
      <c r="V184" s="45">
        <f t="shared" si="74"/>
        <v>0</v>
      </c>
      <c r="W184" s="45">
        <f t="shared" si="75"/>
        <v>0</v>
      </c>
      <c r="X184" s="45">
        <f t="shared" si="76"/>
        <v>656.98617647453159</v>
      </c>
      <c r="Y184" s="45">
        <f t="shared" si="77"/>
        <v>0</v>
      </c>
      <c r="Z184" s="45">
        <f t="shared" si="78"/>
        <v>0</v>
      </c>
      <c r="AA184" s="45">
        <f t="shared" si="79"/>
        <v>2172.0767467117171</v>
      </c>
      <c r="AB184" s="45">
        <f t="shared" si="80"/>
        <v>2279.3397959320487</v>
      </c>
      <c r="AC184" s="45">
        <f t="shared" si="81"/>
        <v>0</v>
      </c>
      <c r="AD184" s="45">
        <f t="shared" si="82"/>
        <v>0</v>
      </c>
      <c r="AE184" s="45">
        <f t="shared" si="83"/>
        <v>0</v>
      </c>
      <c r="AF184" s="45">
        <f t="shared" si="84"/>
        <v>0</v>
      </c>
      <c r="AG184" s="45">
        <f t="shared" si="85"/>
        <v>0</v>
      </c>
      <c r="AH184" s="45">
        <f t="shared" si="86"/>
        <v>5108.4027191182968</v>
      </c>
      <c r="AI184" s="45">
        <f t="shared" si="87"/>
        <v>2706.4357829532196</v>
      </c>
      <c r="AJ184" s="14"/>
    </row>
    <row r="185" spans="2:36" ht="14.4" x14ac:dyDescent="0.3">
      <c r="B185" s="21" t="s">
        <v>1169</v>
      </c>
      <c r="C185" s="20"/>
      <c r="D185" s="45">
        <f>SUMIFS('1. Output sheet'!$F$2:$F$5000,'1. Output sheet'!$D$2:$D$5000,$B185,'1. Output sheet'!$C$2:$C$5000,D$27,'1. Output sheet'!$AC$2:$AC$5000,$B$22,'1. Output sheet'!$O$2:$O$5000,"&gt;="&amp;$B$142,'1. Output sheet'!$O$2:$O$5000,"&lt;"&amp;$C$142)+SUMIFS('1. Output sheet'!$F$2:$F$5000,'1. Output sheet'!$D$2:$D$5000,$B185,'1. Output sheet'!$C$2:$C$5000,D$27,'1. Output sheet'!$AC$2:$AC$5000,$B$23,'1. Output sheet'!$O$2:$O$5000,"&gt;="&amp;$B$142,'1. Output sheet'!$O$2:$O$5000,"&lt;"&amp;$C$142)</f>
        <v>0</v>
      </c>
      <c r="E185" s="45">
        <f>SUMIFS('1. Output sheet'!$F$2:$F$5000,'1. Output sheet'!$D$2:$D$5000,$B185,'1. Output sheet'!$C$2:$C$5000,E$27,'1. Output sheet'!$AC$2:$AC$5000,$B$22,'1. Output sheet'!$O$2:$O$5000,"&gt;="&amp;$B$142,'1. Output sheet'!$O$2:$O$5000,"&lt;"&amp;$C$142)+SUMIFS('1. Output sheet'!$F$2:$F$5000,'1. Output sheet'!$D$2:$D$5000,$B185,'1. Output sheet'!$C$2:$C$5000,E$27,'1. Output sheet'!$AC$2:$AC$5000,$B$23,'1. Output sheet'!$O$2:$O$5000,"&gt;="&amp;$B$142,'1. Output sheet'!$O$2:$O$5000,"&lt;"&amp;$C$142)</f>
        <v>0</v>
      </c>
      <c r="F185" s="45">
        <f>SUMIFS('1. Output sheet'!$F$2:$F$5000,'1. Output sheet'!$D$2:$D$5000,$B185,'1. Output sheet'!$C$2:$C$5000,F$27,'1. Output sheet'!$AC$2:$AC$5000,$B$22,'1. Output sheet'!$O$2:$O$5000,"&gt;="&amp;$B$142,'1. Output sheet'!$O$2:$O$5000,"&lt;"&amp;$C$142)+SUMIFS('1. Output sheet'!$F$2:$F$5000,'1. Output sheet'!$D$2:$D$5000,$B185,'1. Output sheet'!$C$2:$C$5000,F$27,'1. Output sheet'!$AC$2:$AC$5000,$B$23,'1. Output sheet'!$O$2:$O$5000,"&gt;="&amp;$B$142,'1. Output sheet'!$O$2:$O$5000,"&lt;"&amp;$C$142)</f>
        <v>975.75</v>
      </c>
      <c r="G185" s="45">
        <f>SUMIFS('1. Output sheet'!$F$2:$F$5000,'1. Output sheet'!$D$2:$D$5000,$B185,'1. Output sheet'!$C$2:$C$5000,G$27,'1. Output sheet'!$AC$2:$AC$5000,$B$22,'1. Output sheet'!$O$2:$O$5000,"&gt;="&amp;$B$142,'1. Output sheet'!$O$2:$O$5000,"&lt;"&amp;$C$142)+SUMIFS('1. Output sheet'!$F$2:$F$5000,'1. Output sheet'!$D$2:$D$5000,$B185,'1. Output sheet'!$C$2:$C$5000,G$27,'1. Output sheet'!$AC$2:$AC$5000,$B$23,'1. Output sheet'!$O$2:$O$5000,"&gt;="&amp;$B$142,'1. Output sheet'!$O$2:$O$5000,"&lt;"&amp;$C$142)</f>
        <v>895</v>
      </c>
      <c r="H185" s="45">
        <f>SUMIFS('1. Output sheet'!$F$2:$F$5000,'1. Output sheet'!$D$2:$D$5000,$B185,'1. Output sheet'!$C$2:$C$5000,H$27,'1. Output sheet'!$AC$2:$AC$5000,$B$22,'1. Output sheet'!$O$2:$O$5000,"&gt;="&amp;$B$142,'1. Output sheet'!$O$2:$O$5000,"&lt;"&amp;$C$142)+SUMIFS('1. Output sheet'!$F$2:$F$5000,'1. Output sheet'!$D$2:$D$5000,$B185,'1. Output sheet'!$C$2:$C$5000,H$27,'1. Output sheet'!$AC$2:$AC$5000,$B$23,'1. Output sheet'!$O$2:$O$5000,"&gt;="&amp;$B$142,'1. Output sheet'!$O$2:$O$5000,"&lt;"&amp;$C$142)</f>
        <v>0</v>
      </c>
      <c r="I185" s="45">
        <f>SUMIFS('1. Output sheet'!$F$2:$F$5000,'1. Output sheet'!$D$2:$D$5000,$B185,'1. Output sheet'!$C$2:$C$5000,I$27,'1. Output sheet'!$AC$2:$AC$5000,$B$22,'1. Output sheet'!$O$2:$O$5000,"&gt;="&amp;$B$142,'1. Output sheet'!$O$2:$O$5000,"&lt;"&amp;$C$142)+SUMIFS('1. Output sheet'!$F$2:$F$5000,'1. Output sheet'!$D$2:$D$5000,$B185,'1. Output sheet'!$C$2:$C$5000,I$27,'1. Output sheet'!$AC$2:$AC$5000,$B$23,'1. Output sheet'!$O$2:$O$5000,"&gt;="&amp;$B$142,'1. Output sheet'!$O$2:$O$5000,"&lt;"&amp;$C$142)</f>
        <v>1308</v>
      </c>
      <c r="J185" s="45">
        <f>SUMIFS('1. Output sheet'!$F$2:$F$5000,'1. Output sheet'!$D$2:$D$5000,$B185,'1. Output sheet'!$C$2:$C$5000,J$27,'1. Output sheet'!$AC$2:$AC$5000,$B$22,'1. Output sheet'!$O$2:$O$5000,"&gt;="&amp;$B$142,'1. Output sheet'!$O$2:$O$5000,"&lt;"&amp;$C$142)+SUMIFS('1. Output sheet'!$F$2:$F$5000,'1. Output sheet'!$D$2:$D$5000,$B185,'1. Output sheet'!$C$2:$C$5000,J$27,'1. Output sheet'!$AC$2:$AC$5000,$B$23,'1. Output sheet'!$O$2:$O$5000,"&gt;="&amp;$B$142,'1. Output sheet'!$O$2:$O$5000,"&lt;"&amp;$C$142)</f>
        <v>0</v>
      </c>
      <c r="K185" s="45">
        <f>SUMIFS('1. Output sheet'!$F$2:$F$5000,'1. Output sheet'!$D$2:$D$5000,$B185,'1. Output sheet'!$C$2:$C$5000,K$27,'1. Output sheet'!$AC$2:$AC$5000,$B$22,'1. Output sheet'!$O$2:$O$5000,"&gt;="&amp;$B$142,'1. Output sheet'!$O$2:$O$5000,"&lt;"&amp;$C$142)+SUMIFS('1. Output sheet'!$F$2:$F$5000,'1. Output sheet'!$D$2:$D$5000,$B185,'1. Output sheet'!$C$2:$C$5000,K$27,'1. Output sheet'!$AC$2:$AC$5000,$B$23,'1. Output sheet'!$O$2:$O$5000,"&gt;="&amp;$B$142,'1. Output sheet'!$O$2:$O$5000,"&lt;"&amp;$C$142)</f>
        <v>0</v>
      </c>
      <c r="L185" s="45">
        <f>SUMIFS('1. Output sheet'!$F$2:$F$5000,'1. Output sheet'!$D$2:$D$5000,$B185,'1. Output sheet'!$C$2:$C$5000,L$27,'1. Output sheet'!$AC$2:$AC$5000,$B$22,'1. Output sheet'!$O$2:$O$5000,"&gt;="&amp;$B$142,'1. Output sheet'!$O$2:$O$5000,"&lt;"&amp;$C$142)+SUMIFS('1. Output sheet'!$F$2:$F$5000,'1. Output sheet'!$D$2:$D$5000,$B185,'1. Output sheet'!$C$2:$C$5000,L$27,'1. Output sheet'!$AC$2:$AC$5000,$B$23,'1. Output sheet'!$O$2:$O$5000,"&gt;="&amp;$B$142,'1. Output sheet'!$O$2:$O$5000,"&lt;"&amp;$C$142)</f>
        <v>0</v>
      </c>
      <c r="M185" s="45">
        <f>SUMIFS('1. Output sheet'!$F$2:$F$5000,'1. Output sheet'!$D$2:$D$5000,$B185,'1. Output sheet'!$C$2:$C$5000,M$27,'1. Output sheet'!$AC$2:$AC$5000,$B$22,'1. Output sheet'!$O$2:$O$5000,"&gt;="&amp;$B$142,'1. Output sheet'!$O$2:$O$5000,"&lt;"&amp;$C$142)+SUMIFS('1. Output sheet'!$F$2:$F$5000,'1. Output sheet'!$D$2:$D$5000,$B185,'1. Output sheet'!$C$2:$C$5000,M$27,'1. Output sheet'!$AC$2:$AC$5000,$B$23,'1. Output sheet'!$O$2:$O$5000,"&gt;="&amp;$B$142,'1. Output sheet'!$O$2:$O$5000,"&lt;"&amp;$C$142)</f>
        <v>0</v>
      </c>
      <c r="N185" s="45">
        <f>SUMIFS('1. Output sheet'!$F$2:$F$5000,'1. Output sheet'!$D$2:$D$5000,$B185,'1. Output sheet'!$C$2:$C$5000,N$27,'1. Output sheet'!$AC$2:$AC$5000,$B$22,'1. Output sheet'!$O$2:$O$5000,"&gt;="&amp;$B$142,'1. Output sheet'!$O$2:$O$5000,"&lt;"&amp;$C$142)+SUMIFS('1. Output sheet'!$F$2:$F$5000,'1. Output sheet'!$D$2:$D$5000,$B185,'1. Output sheet'!$C$2:$C$5000,N$27,'1. Output sheet'!$AC$2:$AC$5000,$B$23,'1. Output sheet'!$O$2:$O$5000,"&gt;="&amp;$B$142,'1. Output sheet'!$O$2:$O$5000,"&lt;"&amp;$C$142)</f>
        <v>0</v>
      </c>
      <c r="O185" s="45">
        <f>SUMIFS('1. Output sheet'!$F$2:$F$5000,'1. Output sheet'!$D$2:$D$5000,$B185,'1. Output sheet'!$C$2:$C$5000,O$27,'1. Output sheet'!$AC$2:$AC$5000,$B$22,'1. Output sheet'!$O$2:$O$5000,"&gt;="&amp;$B$142,'1. Output sheet'!$O$2:$O$5000,"&lt;"&amp;$C$142)+SUMIFS('1. Output sheet'!$F$2:$F$5000,'1. Output sheet'!$D$2:$D$5000,$B185,'1. Output sheet'!$C$2:$C$5000,O$27,'1. Output sheet'!$AC$2:$AC$5000,$B$23,'1. Output sheet'!$O$2:$O$5000,"&gt;="&amp;$B$142,'1. Output sheet'!$O$2:$O$5000,"&lt;"&amp;$C$142)</f>
        <v>0</v>
      </c>
      <c r="P185" s="14">
        <f t="shared" si="73"/>
        <v>3178.75</v>
      </c>
      <c r="Q185" s="14">
        <f>SUMIFS('1. Output sheet'!$F$2:$F$5000,'1. Output sheet'!$D$2:$D$5000,$B185,'1. Output sheet'!$AC$2:$AC$5000,$B$22,'1. Output sheet'!$O$2:$O$5000,"&gt;="&amp;$B$80,'1. Output sheet'!$O$2:$O$5000,"&lt;"&amp;$C$80)+SUMIFS('1. Output sheet'!$F$2:$F$5000,'1. Output sheet'!$D$2:$D$5000,$B185,'1. Output sheet'!$AC$2:$AC$5000,$B$23,'1. Output sheet'!$O$2:$O$5000,"&gt;="&amp;$B$80,'1. Output sheet'!$O$2:$O$5000,"&lt;"&amp;$C$80)</f>
        <v>0</v>
      </c>
      <c r="R185" s="14"/>
      <c r="T185" s="21" t="s">
        <v>1169</v>
      </c>
      <c r="U185" s="20"/>
      <c r="V185" s="45">
        <f t="shared" si="74"/>
        <v>0</v>
      </c>
      <c r="W185" s="45">
        <f t="shared" si="75"/>
        <v>0</v>
      </c>
      <c r="X185" s="45">
        <f t="shared" si="76"/>
        <v>130.82740034592331</v>
      </c>
      <c r="Y185" s="45">
        <f t="shared" si="77"/>
        <v>120.00053631524608</v>
      </c>
      <c r="Z185" s="45">
        <f t="shared" si="78"/>
        <v>0</v>
      </c>
      <c r="AA185" s="45">
        <f t="shared" si="79"/>
        <v>175.37508547524232</v>
      </c>
      <c r="AB185" s="45">
        <f t="shared" si="80"/>
        <v>0</v>
      </c>
      <c r="AC185" s="45">
        <f t="shared" si="81"/>
        <v>0</v>
      </c>
      <c r="AD185" s="45">
        <f t="shared" si="82"/>
        <v>0</v>
      </c>
      <c r="AE185" s="45">
        <f t="shared" si="83"/>
        <v>0</v>
      </c>
      <c r="AF185" s="45">
        <f t="shared" si="84"/>
        <v>0</v>
      </c>
      <c r="AG185" s="45">
        <f t="shared" si="85"/>
        <v>0</v>
      </c>
      <c r="AH185" s="45">
        <f t="shared" si="86"/>
        <v>426.20302213641173</v>
      </c>
      <c r="AI185" s="45">
        <f t="shared" si="87"/>
        <v>0</v>
      </c>
      <c r="AJ185" s="14"/>
    </row>
    <row r="186" spans="2:36" ht="14.4" x14ac:dyDescent="0.3">
      <c r="B186" s="21" t="s">
        <v>199</v>
      </c>
      <c r="C186" s="20"/>
      <c r="D186" s="45">
        <f>SUMIFS('1. Output sheet'!$F$2:$F$5000,'1. Output sheet'!$D$2:$D$5000,$B186,'1. Output sheet'!$C$2:$C$5000,D$27,'1. Output sheet'!$AC$2:$AC$5000,$B$22,'1. Output sheet'!$O$2:$O$5000,"&gt;="&amp;$B$142,'1. Output sheet'!$O$2:$O$5000,"&lt;"&amp;$C$142)+SUMIFS('1. Output sheet'!$F$2:$F$5000,'1. Output sheet'!$D$2:$D$5000,$B186,'1. Output sheet'!$C$2:$C$5000,D$27,'1. Output sheet'!$AC$2:$AC$5000,$B$23,'1. Output sheet'!$O$2:$O$5000,"&gt;="&amp;$B$142,'1. Output sheet'!$O$2:$O$5000,"&lt;"&amp;$C$142)</f>
        <v>0</v>
      </c>
      <c r="E186" s="45">
        <f>SUMIFS('1. Output sheet'!$F$2:$F$5000,'1. Output sheet'!$D$2:$D$5000,$B186,'1. Output sheet'!$C$2:$C$5000,E$27,'1. Output sheet'!$AC$2:$AC$5000,$B$22,'1. Output sheet'!$O$2:$O$5000,"&gt;="&amp;$B$142,'1. Output sheet'!$O$2:$O$5000,"&lt;"&amp;$C$142)+SUMIFS('1. Output sheet'!$F$2:$F$5000,'1. Output sheet'!$D$2:$D$5000,$B186,'1. Output sheet'!$C$2:$C$5000,E$27,'1. Output sheet'!$AC$2:$AC$5000,$B$23,'1. Output sheet'!$O$2:$O$5000,"&gt;="&amp;$B$142,'1. Output sheet'!$O$2:$O$5000,"&lt;"&amp;$C$142)</f>
        <v>0</v>
      </c>
      <c r="F186" s="45">
        <f>SUMIFS('1. Output sheet'!$F$2:$F$5000,'1. Output sheet'!$D$2:$D$5000,$B186,'1. Output sheet'!$C$2:$C$5000,F$27,'1. Output sheet'!$AC$2:$AC$5000,$B$22,'1. Output sheet'!$O$2:$O$5000,"&gt;="&amp;$B$142,'1. Output sheet'!$O$2:$O$5000,"&lt;"&amp;$C$142)+SUMIFS('1. Output sheet'!$F$2:$F$5000,'1. Output sheet'!$D$2:$D$5000,$B186,'1. Output sheet'!$C$2:$C$5000,F$27,'1. Output sheet'!$AC$2:$AC$5000,$B$23,'1. Output sheet'!$O$2:$O$5000,"&gt;="&amp;$B$142,'1. Output sheet'!$O$2:$O$5000,"&lt;"&amp;$C$142)</f>
        <v>25</v>
      </c>
      <c r="G186" s="45">
        <f>SUMIFS('1. Output sheet'!$F$2:$F$5000,'1. Output sheet'!$D$2:$D$5000,$B186,'1. Output sheet'!$C$2:$C$5000,G$27,'1. Output sheet'!$AC$2:$AC$5000,$B$22,'1. Output sheet'!$O$2:$O$5000,"&gt;="&amp;$B$142,'1. Output sheet'!$O$2:$O$5000,"&lt;"&amp;$C$142)+SUMIFS('1. Output sheet'!$F$2:$F$5000,'1. Output sheet'!$D$2:$D$5000,$B186,'1. Output sheet'!$C$2:$C$5000,G$27,'1. Output sheet'!$AC$2:$AC$5000,$B$23,'1. Output sheet'!$O$2:$O$5000,"&gt;="&amp;$B$142,'1. Output sheet'!$O$2:$O$5000,"&lt;"&amp;$C$142)</f>
        <v>490</v>
      </c>
      <c r="H186" s="45">
        <f>SUMIFS('1. Output sheet'!$F$2:$F$5000,'1. Output sheet'!$D$2:$D$5000,$B186,'1. Output sheet'!$C$2:$C$5000,H$27,'1. Output sheet'!$AC$2:$AC$5000,$B$22,'1. Output sheet'!$O$2:$O$5000,"&gt;="&amp;$B$142,'1. Output sheet'!$O$2:$O$5000,"&lt;"&amp;$C$142)+SUMIFS('1. Output sheet'!$F$2:$F$5000,'1. Output sheet'!$D$2:$D$5000,$B186,'1. Output sheet'!$C$2:$C$5000,H$27,'1. Output sheet'!$AC$2:$AC$5000,$B$23,'1. Output sheet'!$O$2:$O$5000,"&gt;="&amp;$B$142,'1. Output sheet'!$O$2:$O$5000,"&lt;"&amp;$C$142)</f>
        <v>0</v>
      </c>
      <c r="I186" s="45">
        <f>SUMIFS('1. Output sheet'!$F$2:$F$5000,'1. Output sheet'!$D$2:$D$5000,$B186,'1. Output sheet'!$C$2:$C$5000,I$27,'1. Output sheet'!$AC$2:$AC$5000,$B$22,'1. Output sheet'!$O$2:$O$5000,"&gt;="&amp;$B$142,'1. Output sheet'!$O$2:$O$5000,"&lt;"&amp;$C$142)+SUMIFS('1. Output sheet'!$F$2:$F$5000,'1. Output sheet'!$D$2:$D$5000,$B186,'1. Output sheet'!$C$2:$C$5000,I$27,'1. Output sheet'!$AC$2:$AC$5000,$B$23,'1. Output sheet'!$O$2:$O$5000,"&gt;="&amp;$B$142,'1. Output sheet'!$O$2:$O$5000,"&lt;"&amp;$C$142)</f>
        <v>0</v>
      </c>
      <c r="J186" s="45">
        <f>SUMIFS('1. Output sheet'!$F$2:$F$5000,'1. Output sheet'!$D$2:$D$5000,$B186,'1. Output sheet'!$C$2:$C$5000,J$27,'1. Output sheet'!$AC$2:$AC$5000,$B$22,'1. Output sheet'!$O$2:$O$5000,"&gt;="&amp;$B$142,'1. Output sheet'!$O$2:$O$5000,"&lt;"&amp;$C$142)+SUMIFS('1. Output sheet'!$F$2:$F$5000,'1. Output sheet'!$D$2:$D$5000,$B186,'1. Output sheet'!$C$2:$C$5000,J$27,'1. Output sheet'!$AC$2:$AC$5000,$B$23,'1. Output sheet'!$O$2:$O$5000,"&gt;="&amp;$B$142,'1. Output sheet'!$O$2:$O$5000,"&lt;"&amp;$C$142)</f>
        <v>0</v>
      </c>
      <c r="K186" s="45">
        <f>SUMIFS('1. Output sheet'!$F$2:$F$5000,'1. Output sheet'!$D$2:$D$5000,$B186,'1. Output sheet'!$C$2:$C$5000,K$27,'1. Output sheet'!$AC$2:$AC$5000,$B$22,'1. Output sheet'!$O$2:$O$5000,"&gt;="&amp;$B$142,'1. Output sheet'!$O$2:$O$5000,"&lt;"&amp;$C$142)+SUMIFS('1. Output sheet'!$F$2:$F$5000,'1. Output sheet'!$D$2:$D$5000,$B186,'1. Output sheet'!$C$2:$C$5000,K$27,'1. Output sheet'!$AC$2:$AC$5000,$B$23,'1. Output sheet'!$O$2:$O$5000,"&gt;="&amp;$B$142,'1. Output sheet'!$O$2:$O$5000,"&lt;"&amp;$C$142)</f>
        <v>0</v>
      </c>
      <c r="L186" s="45">
        <f>SUMIFS('1. Output sheet'!$F$2:$F$5000,'1. Output sheet'!$D$2:$D$5000,$B186,'1. Output sheet'!$C$2:$C$5000,L$27,'1. Output sheet'!$AC$2:$AC$5000,$B$22,'1. Output sheet'!$O$2:$O$5000,"&gt;="&amp;$B$142,'1. Output sheet'!$O$2:$O$5000,"&lt;"&amp;$C$142)+SUMIFS('1. Output sheet'!$F$2:$F$5000,'1. Output sheet'!$D$2:$D$5000,$B186,'1. Output sheet'!$C$2:$C$5000,L$27,'1. Output sheet'!$AC$2:$AC$5000,$B$23,'1. Output sheet'!$O$2:$O$5000,"&gt;="&amp;$B$142,'1. Output sheet'!$O$2:$O$5000,"&lt;"&amp;$C$142)</f>
        <v>0</v>
      </c>
      <c r="M186" s="45">
        <f>SUMIFS('1. Output sheet'!$F$2:$F$5000,'1. Output sheet'!$D$2:$D$5000,$B186,'1. Output sheet'!$C$2:$C$5000,M$27,'1. Output sheet'!$AC$2:$AC$5000,$B$22,'1. Output sheet'!$O$2:$O$5000,"&gt;="&amp;$B$142,'1. Output sheet'!$O$2:$O$5000,"&lt;"&amp;$C$142)+SUMIFS('1. Output sheet'!$F$2:$F$5000,'1. Output sheet'!$D$2:$D$5000,$B186,'1. Output sheet'!$C$2:$C$5000,M$27,'1. Output sheet'!$AC$2:$AC$5000,$B$23,'1. Output sheet'!$O$2:$O$5000,"&gt;="&amp;$B$142,'1. Output sheet'!$O$2:$O$5000,"&lt;"&amp;$C$142)</f>
        <v>0</v>
      </c>
      <c r="N186" s="45">
        <f>SUMIFS('1. Output sheet'!$F$2:$F$5000,'1. Output sheet'!$D$2:$D$5000,$B186,'1. Output sheet'!$C$2:$C$5000,N$27,'1. Output sheet'!$AC$2:$AC$5000,$B$22,'1. Output sheet'!$O$2:$O$5000,"&gt;="&amp;$B$142,'1. Output sheet'!$O$2:$O$5000,"&lt;"&amp;$C$142)+SUMIFS('1. Output sheet'!$F$2:$F$5000,'1. Output sheet'!$D$2:$D$5000,$B186,'1. Output sheet'!$C$2:$C$5000,N$27,'1. Output sheet'!$AC$2:$AC$5000,$B$23,'1. Output sheet'!$O$2:$O$5000,"&gt;="&amp;$B$142,'1. Output sheet'!$O$2:$O$5000,"&lt;"&amp;$C$142)</f>
        <v>0</v>
      </c>
      <c r="O186" s="45">
        <f>SUMIFS('1. Output sheet'!$F$2:$F$5000,'1. Output sheet'!$D$2:$D$5000,$B186,'1. Output sheet'!$C$2:$C$5000,O$27,'1. Output sheet'!$AC$2:$AC$5000,$B$22,'1. Output sheet'!$O$2:$O$5000,"&gt;="&amp;$B$142,'1. Output sheet'!$O$2:$O$5000,"&lt;"&amp;$C$142)+SUMIFS('1. Output sheet'!$F$2:$F$5000,'1. Output sheet'!$D$2:$D$5000,$B186,'1. Output sheet'!$C$2:$C$5000,O$27,'1. Output sheet'!$AC$2:$AC$5000,$B$23,'1. Output sheet'!$O$2:$O$5000,"&gt;="&amp;$B$142,'1. Output sheet'!$O$2:$O$5000,"&lt;"&amp;$C$142)</f>
        <v>0</v>
      </c>
      <c r="P186" s="14">
        <f t="shared" si="73"/>
        <v>515</v>
      </c>
      <c r="Q186" s="14">
        <f>SUMIFS('1. Output sheet'!$F$2:$F$5000,'1. Output sheet'!$D$2:$D$5000,$B186,'1. Output sheet'!$AC$2:$AC$5000,$B$22,'1. Output sheet'!$O$2:$O$5000,"&gt;="&amp;$B$80,'1. Output sheet'!$O$2:$O$5000,"&lt;"&amp;$C$80)+SUMIFS('1. Output sheet'!$F$2:$F$5000,'1. Output sheet'!$D$2:$D$5000,$B186,'1. Output sheet'!$AC$2:$AC$5000,$B$23,'1. Output sheet'!$O$2:$O$5000,"&gt;="&amp;$B$80,'1. Output sheet'!$O$2:$O$5000,"&lt;"&amp;$C$80)</f>
        <v>0</v>
      </c>
      <c r="R186" s="14"/>
      <c r="T186" s="21" t="s">
        <v>199</v>
      </c>
      <c r="U186" s="20"/>
      <c r="V186" s="45">
        <f t="shared" si="74"/>
        <v>0</v>
      </c>
      <c r="W186" s="45">
        <f t="shared" si="75"/>
        <v>0</v>
      </c>
      <c r="X186" s="45">
        <f t="shared" si="76"/>
        <v>3.3519702881353655</v>
      </c>
      <c r="Y186" s="45">
        <f t="shared" si="77"/>
        <v>65.698617647453162</v>
      </c>
      <c r="Z186" s="45">
        <f t="shared" si="78"/>
        <v>0</v>
      </c>
      <c r="AA186" s="45">
        <f t="shared" si="79"/>
        <v>0</v>
      </c>
      <c r="AB186" s="45">
        <f t="shared" si="80"/>
        <v>0</v>
      </c>
      <c r="AC186" s="45">
        <f t="shared" si="81"/>
        <v>0</v>
      </c>
      <c r="AD186" s="45">
        <f t="shared" si="82"/>
        <v>0</v>
      </c>
      <c r="AE186" s="45">
        <f t="shared" si="83"/>
        <v>0</v>
      </c>
      <c r="AF186" s="45">
        <f t="shared" si="84"/>
        <v>0</v>
      </c>
      <c r="AG186" s="45">
        <f t="shared" si="85"/>
        <v>0</v>
      </c>
      <c r="AH186" s="45">
        <f t="shared" si="86"/>
        <v>69.050587935588524</v>
      </c>
      <c r="AI186" s="45">
        <f t="shared" si="87"/>
        <v>0</v>
      </c>
      <c r="AJ186" s="14"/>
    </row>
    <row r="187" spans="2:36" ht="28.8" x14ac:dyDescent="0.3">
      <c r="B187" s="21" t="s">
        <v>29</v>
      </c>
      <c r="C187" s="20"/>
      <c r="D187" s="45">
        <f>SUMIFS('1. Output sheet'!$F$2:$F$5000,'1. Output sheet'!$D$2:$D$5000,$B187,'1. Output sheet'!$C$2:$C$5000,D$27,'1. Output sheet'!$AC$2:$AC$5000,$B$22,'1. Output sheet'!$O$2:$O$5000,"&gt;="&amp;$B$142,'1. Output sheet'!$O$2:$O$5000,"&lt;"&amp;$C$142)+SUMIFS('1. Output sheet'!$F$2:$F$5000,'1. Output sheet'!$D$2:$D$5000,$B187,'1. Output sheet'!$C$2:$C$5000,D$27,'1. Output sheet'!$AC$2:$AC$5000,$B$23,'1. Output sheet'!$O$2:$O$5000,"&gt;="&amp;$B$142,'1. Output sheet'!$O$2:$O$5000,"&lt;"&amp;$C$142)</f>
        <v>0</v>
      </c>
      <c r="E187" s="45">
        <f>SUMIFS('1. Output sheet'!$F$2:$F$5000,'1. Output sheet'!$D$2:$D$5000,$B187,'1. Output sheet'!$C$2:$C$5000,E$27,'1. Output sheet'!$AC$2:$AC$5000,$B$22,'1. Output sheet'!$O$2:$O$5000,"&gt;="&amp;$B$142,'1. Output sheet'!$O$2:$O$5000,"&lt;"&amp;$C$142)+SUMIFS('1. Output sheet'!$F$2:$F$5000,'1. Output sheet'!$D$2:$D$5000,$B187,'1. Output sheet'!$C$2:$C$5000,E$27,'1. Output sheet'!$AC$2:$AC$5000,$B$23,'1. Output sheet'!$O$2:$O$5000,"&gt;="&amp;$B$142,'1. Output sheet'!$O$2:$O$5000,"&lt;"&amp;$C$142)</f>
        <v>0</v>
      </c>
      <c r="F187" s="45">
        <f>SUMIFS('1. Output sheet'!$F$2:$F$5000,'1. Output sheet'!$D$2:$D$5000,$B187,'1. Output sheet'!$C$2:$C$5000,F$27,'1. Output sheet'!$AC$2:$AC$5000,$B$22,'1. Output sheet'!$O$2:$O$5000,"&gt;="&amp;$B$142,'1. Output sheet'!$O$2:$O$5000,"&lt;"&amp;$C$142)+SUMIFS('1. Output sheet'!$F$2:$F$5000,'1. Output sheet'!$D$2:$D$5000,$B187,'1. Output sheet'!$C$2:$C$5000,F$27,'1. Output sheet'!$AC$2:$AC$5000,$B$23,'1. Output sheet'!$O$2:$O$5000,"&gt;="&amp;$B$142,'1. Output sheet'!$O$2:$O$5000,"&lt;"&amp;$C$142)</f>
        <v>6456</v>
      </c>
      <c r="G187" s="45">
        <f>SUMIFS('1. Output sheet'!$F$2:$F$5000,'1. Output sheet'!$D$2:$D$5000,$B187,'1. Output sheet'!$C$2:$C$5000,G$27,'1. Output sheet'!$AC$2:$AC$5000,$B$22,'1. Output sheet'!$O$2:$O$5000,"&gt;="&amp;$B$142,'1. Output sheet'!$O$2:$O$5000,"&lt;"&amp;$C$142)+SUMIFS('1. Output sheet'!$F$2:$F$5000,'1. Output sheet'!$D$2:$D$5000,$B187,'1. Output sheet'!$C$2:$C$5000,G$27,'1. Output sheet'!$AC$2:$AC$5000,$B$23,'1. Output sheet'!$O$2:$O$5000,"&gt;="&amp;$B$142,'1. Output sheet'!$O$2:$O$5000,"&lt;"&amp;$C$142)</f>
        <v>947.5</v>
      </c>
      <c r="H187" s="45">
        <f>SUMIFS('1. Output sheet'!$F$2:$F$5000,'1. Output sheet'!$D$2:$D$5000,$B187,'1. Output sheet'!$C$2:$C$5000,H$27,'1. Output sheet'!$AC$2:$AC$5000,$B$22,'1. Output sheet'!$O$2:$O$5000,"&gt;="&amp;$B$142,'1. Output sheet'!$O$2:$O$5000,"&lt;"&amp;$C$142)+SUMIFS('1. Output sheet'!$F$2:$F$5000,'1. Output sheet'!$D$2:$D$5000,$B187,'1. Output sheet'!$C$2:$C$5000,H$27,'1. Output sheet'!$AC$2:$AC$5000,$B$23,'1. Output sheet'!$O$2:$O$5000,"&gt;="&amp;$B$142,'1. Output sheet'!$O$2:$O$5000,"&lt;"&amp;$C$142)</f>
        <v>3243.5</v>
      </c>
      <c r="I187" s="45">
        <f>SUMIFS('1. Output sheet'!$F$2:$F$5000,'1. Output sheet'!$D$2:$D$5000,$B187,'1. Output sheet'!$C$2:$C$5000,I$27,'1. Output sheet'!$AC$2:$AC$5000,$B$22,'1. Output sheet'!$O$2:$O$5000,"&gt;="&amp;$B$142,'1. Output sheet'!$O$2:$O$5000,"&lt;"&amp;$C$142)+SUMIFS('1. Output sheet'!$F$2:$F$5000,'1. Output sheet'!$D$2:$D$5000,$B187,'1. Output sheet'!$C$2:$C$5000,I$27,'1. Output sheet'!$AC$2:$AC$5000,$B$23,'1. Output sheet'!$O$2:$O$5000,"&gt;="&amp;$B$142,'1. Output sheet'!$O$2:$O$5000,"&lt;"&amp;$C$142)</f>
        <v>7613.45</v>
      </c>
      <c r="J187" s="45">
        <f>SUMIFS('1. Output sheet'!$F$2:$F$5000,'1. Output sheet'!$D$2:$D$5000,$B187,'1. Output sheet'!$C$2:$C$5000,J$27,'1. Output sheet'!$AC$2:$AC$5000,$B$22,'1. Output sheet'!$O$2:$O$5000,"&gt;="&amp;$B$142,'1. Output sheet'!$O$2:$O$5000,"&lt;"&amp;$C$142)+SUMIFS('1. Output sheet'!$F$2:$F$5000,'1. Output sheet'!$D$2:$D$5000,$B187,'1. Output sheet'!$C$2:$C$5000,J$27,'1. Output sheet'!$AC$2:$AC$5000,$B$23,'1. Output sheet'!$O$2:$O$5000,"&gt;="&amp;$B$142,'1. Output sheet'!$O$2:$O$5000,"&lt;"&amp;$C$142)</f>
        <v>10454</v>
      </c>
      <c r="K187" s="45">
        <f>SUMIFS('1. Output sheet'!$F$2:$F$5000,'1. Output sheet'!$D$2:$D$5000,$B187,'1. Output sheet'!$C$2:$C$5000,K$27,'1. Output sheet'!$AC$2:$AC$5000,$B$22,'1. Output sheet'!$O$2:$O$5000,"&gt;="&amp;$B$142,'1. Output sheet'!$O$2:$O$5000,"&lt;"&amp;$C$142)+SUMIFS('1. Output sheet'!$F$2:$F$5000,'1. Output sheet'!$D$2:$D$5000,$B187,'1. Output sheet'!$C$2:$C$5000,K$27,'1. Output sheet'!$AC$2:$AC$5000,$B$23,'1. Output sheet'!$O$2:$O$5000,"&gt;="&amp;$B$142,'1. Output sheet'!$O$2:$O$5000,"&lt;"&amp;$C$142)</f>
        <v>147.29000000000002</v>
      </c>
      <c r="L187" s="45">
        <f>SUMIFS('1. Output sheet'!$F$2:$F$5000,'1. Output sheet'!$D$2:$D$5000,$B187,'1. Output sheet'!$C$2:$C$5000,L$27,'1. Output sheet'!$AC$2:$AC$5000,$B$22,'1. Output sheet'!$O$2:$O$5000,"&gt;="&amp;$B$142,'1. Output sheet'!$O$2:$O$5000,"&lt;"&amp;$C$142)+SUMIFS('1. Output sheet'!$F$2:$F$5000,'1. Output sheet'!$D$2:$D$5000,$B187,'1. Output sheet'!$C$2:$C$5000,L$27,'1. Output sheet'!$AC$2:$AC$5000,$B$23,'1. Output sheet'!$O$2:$O$5000,"&gt;="&amp;$B$142,'1. Output sheet'!$O$2:$O$5000,"&lt;"&amp;$C$142)</f>
        <v>0</v>
      </c>
      <c r="M187" s="45">
        <f>SUMIFS('1. Output sheet'!$F$2:$F$5000,'1. Output sheet'!$D$2:$D$5000,$B187,'1. Output sheet'!$C$2:$C$5000,M$27,'1. Output sheet'!$AC$2:$AC$5000,$B$22,'1. Output sheet'!$O$2:$O$5000,"&gt;="&amp;$B$142,'1. Output sheet'!$O$2:$O$5000,"&lt;"&amp;$C$142)+SUMIFS('1. Output sheet'!$F$2:$F$5000,'1. Output sheet'!$D$2:$D$5000,$B187,'1. Output sheet'!$C$2:$C$5000,M$27,'1. Output sheet'!$AC$2:$AC$5000,$B$23,'1. Output sheet'!$O$2:$O$5000,"&gt;="&amp;$B$142,'1. Output sheet'!$O$2:$O$5000,"&lt;"&amp;$C$142)</f>
        <v>0</v>
      </c>
      <c r="N187" s="45">
        <f>SUMIFS('1. Output sheet'!$F$2:$F$5000,'1. Output sheet'!$D$2:$D$5000,$B187,'1. Output sheet'!$C$2:$C$5000,N$27,'1. Output sheet'!$AC$2:$AC$5000,$B$22,'1. Output sheet'!$O$2:$O$5000,"&gt;="&amp;$B$142,'1. Output sheet'!$O$2:$O$5000,"&lt;"&amp;$C$142)+SUMIFS('1. Output sheet'!$F$2:$F$5000,'1. Output sheet'!$D$2:$D$5000,$B187,'1. Output sheet'!$C$2:$C$5000,N$27,'1. Output sheet'!$AC$2:$AC$5000,$B$23,'1. Output sheet'!$O$2:$O$5000,"&gt;="&amp;$B$142,'1. Output sheet'!$O$2:$O$5000,"&lt;"&amp;$C$142)</f>
        <v>0</v>
      </c>
      <c r="O187" s="45">
        <f>SUMIFS('1. Output sheet'!$F$2:$F$5000,'1. Output sheet'!$D$2:$D$5000,$B187,'1. Output sheet'!$C$2:$C$5000,O$27,'1. Output sheet'!$AC$2:$AC$5000,$B$22,'1. Output sheet'!$O$2:$O$5000,"&gt;="&amp;$B$142,'1. Output sheet'!$O$2:$O$5000,"&lt;"&amp;$C$142)+SUMIFS('1. Output sheet'!$F$2:$F$5000,'1. Output sheet'!$D$2:$D$5000,$B187,'1. Output sheet'!$C$2:$C$5000,O$27,'1. Output sheet'!$AC$2:$AC$5000,$B$23,'1. Output sheet'!$O$2:$O$5000,"&gt;="&amp;$B$142,'1. Output sheet'!$O$2:$O$5000,"&lt;"&amp;$C$142)</f>
        <v>0</v>
      </c>
      <c r="P187" s="14">
        <f t="shared" si="73"/>
        <v>28861.74</v>
      </c>
      <c r="Q187" s="14">
        <f>SUMIFS('1. Output sheet'!$F$2:$F$5000,'1. Output sheet'!$D$2:$D$5000,$B187,'1. Output sheet'!$AC$2:$AC$5000,$B$22,'1. Output sheet'!$O$2:$O$5000,"&gt;="&amp;$B$80,'1. Output sheet'!$O$2:$O$5000,"&lt;"&amp;$C$80)+SUMIFS('1. Output sheet'!$F$2:$F$5000,'1. Output sheet'!$D$2:$D$5000,$B187,'1. Output sheet'!$AC$2:$AC$5000,$B$23,'1. Output sheet'!$O$2:$O$5000,"&gt;="&amp;$B$80,'1. Output sheet'!$O$2:$O$5000,"&lt;"&amp;$C$80)</f>
        <v>16540.5</v>
      </c>
      <c r="R187" s="14"/>
      <c r="T187" s="21" t="s">
        <v>29</v>
      </c>
      <c r="U187" s="20"/>
      <c r="V187" s="45">
        <f t="shared" si="74"/>
        <v>0</v>
      </c>
      <c r="W187" s="45">
        <f t="shared" si="75"/>
        <v>0</v>
      </c>
      <c r="X187" s="45">
        <f t="shared" si="76"/>
        <v>865.61280720807679</v>
      </c>
      <c r="Y187" s="45">
        <f t="shared" si="77"/>
        <v>127.03967392033036</v>
      </c>
      <c r="Z187" s="45">
        <f t="shared" si="78"/>
        <v>434.88462518268233</v>
      </c>
      <c r="AA187" s="45">
        <f t="shared" si="79"/>
        <v>1020.802327608168</v>
      </c>
      <c r="AB187" s="45">
        <f t="shared" si="80"/>
        <v>1401.6598956866844</v>
      </c>
      <c r="AC187" s="45">
        <f t="shared" si="81"/>
        <v>19.748468149578322</v>
      </c>
      <c r="AD187" s="45">
        <f t="shared" si="82"/>
        <v>0</v>
      </c>
      <c r="AE187" s="45">
        <f t="shared" si="83"/>
        <v>0</v>
      </c>
      <c r="AF187" s="45">
        <f t="shared" si="84"/>
        <v>0</v>
      </c>
      <c r="AG187" s="45">
        <f t="shared" si="85"/>
        <v>0</v>
      </c>
      <c r="AH187" s="45">
        <f t="shared" si="86"/>
        <v>3869.7477977555204</v>
      </c>
      <c r="AI187" s="45">
        <f t="shared" si="87"/>
        <v>2217.7305820361207</v>
      </c>
      <c r="AJ187" s="14"/>
    </row>
    <row r="188" spans="2:36" ht="14.4" x14ac:dyDescent="0.3">
      <c r="B188" s="21" t="s">
        <v>44</v>
      </c>
      <c r="C188" s="20"/>
      <c r="D188" s="45">
        <f>SUMIFS('1. Output sheet'!$F$2:$F$5000,'1. Output sheet'!$D$2:$D$5000,$B188,'1. Output sheet'!$C$2:$C$5000,D$27,'1. Output sheet'!$AC$2:$AC$5000,$B$22,'1. Output sheet'!$O$2:$O$5000,"&gt;="&amp;$B$142,'1. Output sheet'!$O$2:$O$5000,"&lt;"&amp;$C$142)+SUMIFS('1. Output sheet'!$F$2:$F$5000,'1. Output sheet'!$D$2:$D$5000,$B188,'1. Output sheet'!$C$2:$C$5000,D$27,'1. Output sheet'!$AC$2:$AC$5000,$B$23,'1. Output sheet'!$O$2:$O$5000,"&gt;="&amp;$B$142,'1. Output sheet'!$O$2:$O$5000,"&lt;"&amp;$C$142)</f>
        <v>0</v>
      </c>
      <c r="E188" s="45">
        <f>SUMIFS('1. Output sheet'!$F$2:$F$5000,'1. Output sheet'!$D$2:$D$5000,$B188,'1. Output sheet'!$C$2:$C$5000,E$27,'1. Output sheet'!$AC$2:$AC$5000,$B$22,'1. Output sheet'!$O$2:$O$5000,"&gt;="&amp;$B$142,'1. Output sheet'!$O$2:$O$5000,"&lt;"&amp;$C$142)+SUMIFS('1. Output sheet'!$F$2:$F$5000,'1. Output sheet'!$D$2:$D$5000,$B188,'1. Output sheet'!$C$2:$C$5000,E$27,'1. Output sheet'!$AC$2:$AC$5000,$B$23,'1. Output sheet'!$O$2:$O$5000,"&gt;="&amp;$B$142,'1. Output sheet'!$O$2:$O$5000,"&lt;"&amp;$C$142)</f>
        <v>0</v>
      </c>
      <c r="F188" s="45">
        <f>SUMIFS('1. Output sheet'!$F$2:$F$5000,'1. Output sheet'!$D$2:$D$5000,$B188,'1. Output sheet'!$C$2:$C$5000,F$27,'1. Output sheet'!$AC$2:$AC$5000,$B$22,'1. Output sheet'!$O$2:$O$5000,"&gt;="&amp;$B$142,'1. Output sheet'!$O$2:$O$5000,"&lt;"&amp;$C$142)+SUMIFS('1. Output sheet'!$F$2:$F$5000,'1. Output sheet'!$D$2:$D$5000,$B188,'1. Output sheet'!$C$2:$C$5000,F$27,'1. Output sheet'!$AC$2:$AC$5000,$B$23,'1. Output sheet'!$O$2:$O$5000,"&gt;="&amp;$B$142,'1. Output sheet'!$O$2:$O$5000,"&lt;"&amp;$C$142)</f>
        <v>0</v>
      </c>
      <c r="G188" s="45">
        <f>SUMIFS('1. Output sheet'!$F$2:$F$5000,'1. Output sheet'!$D$2:$D$5000,$B188,'1. Output sheet'!$C$2:$C$5000,G$27,'1. Output sheet'!$AC$2:$AC$5000,$B$22,'1. Output sheet'!$O$2:$O$5000,"&gt;="&amp;$B$142,'1. Output sheet'!$O$2:$O$5000,"&lt;"&amp;$C$142)+SUMIFS('1. Output sheet'!$F$2:$F$5000,'1. Output sheet'!$D$2:$D$5000,$B188,'1. Output sheet'!$C$2:$C$5000,G$27,'1. Output sheet'!$AC$2:$AC$5000,$B$23,'1. Output sheet'!$O$2:$O$5000,"&gt;="&amp;$B$142,'1. Output sheet'!$O$2:$O$5000,"&lt;"&amp;$C$142)</f>
        <v>10356.446666666667</v>
      </c>
      <c r="H188" s="45">
        <f>SUMIFS('1. Output sheet'!$F$2:$F$5000,'1. Output sheet'!$D$2:$D$5000,$B188,'1. Output sheet'!$C$2:$C$5000,H$27,'1. Output sheet'!$AC$2:$AC$5000,$B$22,'1. Output sheet'!$O$2:$O$5000,"&gt;="&amp;$B$142,'1. Output sheet'!$O$2:$O$5000,"&lt;"&amp;$C$142)+SUMIFS('1. Output sheet'!$F$2:$F$5000,'1. Output sheet'!$D$2:$D$5000,$B188,'1. Output sheet'!$C$2:$C$5000,H$27,'1. Output sheet'!$AC$2:$AC$5000,$B$23,'1. Output sheet'!$O$2:$O$5000,"&gt;="&amp;$B$142,'1. Output sheet'!$O$2:$O$5000,"&lt;"&amp;$C$142)</f>
        <v>895</v>
      </c>
      <c r="I188" s="45">
        <f>SUMIFS('1. Output sheet'!$F$2:$F$5000,'1. Output sheet'!$D$2:$D$5000,$B188,'1. Output sheet'!$C$2:$C$5000,I$27,'1. Output sheet'!$AC$2:$AC$5000,$B$22,'1. Output sheet'!$O$2:$O$5000,"&gt;="&amp;$B$142,'1. Output sheet'!$O$2:$O$5000,"&lt;"&amp;$C$142)+SUMIFS('1. Output sheet'!$F$2:$F$5000,'1. Output sheet'!$D$2:$D$5000,$B188,'1. Output sheet'!$C$2:$C$5000,I$27,'1. Output sheet'!$AC$2:$AC$5000,$B$23,'1. Output sheet'!$O$2:$O$5000,"&gt;="&amp;$B$142,'1. Output sheet'!$O$2:$O$5000,"&lt;"&amp;$C$142)</f>
        <v>3355</v>
      </c>
      <c r="J188" s="45">
        <f>SUMIFS('1. Output sheet'!$F$2:$F$5000,'1. Output sheet'!$D$2:$D$5000,$B188,'1. Output sheet'!$C$2:$C$5000,J$27,'1. Output sheet'!$AC$2:$AC$5000,$B$22,'1. Output sheet'!$O$2:$O$5000,"&gt;="&amp;$B$142,'1. Output sheet'!$O$2:$O$5000,"&lt;"&amp;$C$142)+SUMIFS('1. Output sheet'!$F$2:$F$5000,'1. Output sheet'!$D$2:$D$5000,$B188,'1. Output sheet'!$C$2:$C$5000,J$27,'1. Output sheet'!$AC$2:$AC$5000,$B$23,'1. Output sheet'!$O$2:$O$5000,"&gt;="&amp;$B$142,'1. Output sheet'!$O$2:$O$5000,"&lt;"&amp;$C$142)</f>
        <v>6676.8099999999995</v>
      </c>
      <c r="K188" s="45">
        <f>SUMIFS('1. Output sheet'!$F$2:$F$5000,'1. Output sheet'!$D$2:$D$5000,$B188,'1. Output sheet'!$C$2:$C$5000,K$27,'1. Output sheet'!$AC$2:$AC$5000,$B$22,'1. Output sheet'!$O$2:$O$5000,"&gt;="&amp;$B$142,'1. Output sheet'!$O$2:$O$5000,"&lt;"&amp;$C$142)+SUMIFS('1. Output sheet'!$F$2:$F$5000,'1. Output sheet'!$D$2:$D$5000,$B188,'1. Output sheet'!$C$2:$C$5000,K$27,'1. Output sheet'!$AC$2:$AC$5000,$B$23,'1. Output sheet'!$O$2:$O$5000,"&gt;="&amp;$B$142,'1. Output sheet'!$O$2:$O$5000,"&lt;"&amp;$C$142)</f>
        <v>18895</v>
      </c>
      <c r="L188" s="45">
        <f>SUMIFS('1. Output sheet'!$F$2:$F$5000,'1. Output sheet'!$D$2:$D$5000,$B188,'1. Output sheet'!$C$2:$C$5000,L$27,'1. Output sheet'!$AC$2:$AC$5000,$B$22,'1. Output sheet'!$O$2:$O$5000,"&gt;="&amp;$B$142,'1. Output sheet'!$O$2:$O$5000,"&lt;"&amp;$C$142)+SUMIFS('1. Output sheet'!$F$2:$F$5000,'1. Output sheet'!$D$2:$D$5000,$B188,'1. Output sheet'!$C$2:$C$5000,L$27,'1. Output sheet'!$AC$2:$AC$5000,$B$23,'1. Output sheet'!$O$2:$O$5000,"&gt;="&amp;$B$142,'1. Output sheet'!$O$2:$O$5000,"&lt;"&amp;$C$142)</f>
        <v>0</v>
      </c>
      <c r="M188" s="45">
        <f>SUMIFS('1. Output sheet'!$F$2:$F$5000,'1. Output sheet'!$D$2:$D$5000,$B188,'1. Output sheet'!$C$2:$C$5000,M$27,'1. Output sheet'!$AC$2:$AC$5000,$B$22,'1. Output sheet'!$O$2:$O$5000,"&gt;="&amp;$B$142,'1. Output sheet'!$O$2:$O$5000,"&lt;"&amp;$C$142)+SUMIFS('1. Output sheet'!$F$2:$F$5000,'1. Output sheet'!$D$2:$D$5000,$B188,'1. Output sheet'!$C$2:$C$5000,M$27,'1. Output sheet'!$AC$2:$AC$5000,$B$23,'1. Output sheet'!$O$2:$O$5000,"&gt;="&amp;$B$142,'1. Output sheet'!$O$2:$O$5000,"&lt;"&amp;$C$142)</f>
        <v>0</v>
      </c>
      <c r="N188" s="45">
        <f>SUMIFS('1. Output sheet'!$F$2:$F$5000,'1. Output sheet'!$D$2:$D$5000,$B188,'1. Output sheet'!$C$2:$C$5000,N$27,'1. Output sheet'!$AC$2:$AC$5000,$B$22,'1. Output sheet'!$O$2:$O$5000,"&gt;="&amp;$B$142,'1. Output sheet'!$O$2:$O$5000,"&lt;"&amp;$C$142)+SUMIFS('1. Output sheet'!$F$2:$F$5000,'1. Output sheet'!$D$2:$D$5000,$B188,'1. Output sheet'!$C$2:$C$5000,N$27,'1. Output sheet'!$AC$2:$AC$5000,$B$23,'1. Output sheet'!$O$2:$O$5000,"&gt;="&amp;$B$142,'1. Output sheet'!$O$2:$O$5000,"&lt;"&amp;$C$142)</f>
        <v>0</v>
      </c>
      <c r="O188" s="45">
        <f>SUMIFS('1. Output sheet'!$F$2:$F$5000,'1. Output sheet'!$D$2:$D$5000,$B188,'1. Output sheet'!$C$2:$C$5000,O$27,'1. Output sheet'!$AC$2:$AC$5000,$B$22,'1. Output sheet'!$O$2:$O$5000,"&gt;="&amp;$B$142,'1. Output sheet'!$O$2:$O$5000,"&lt;"&amp;$C$142)+SUMIFS('1. Output sheet'!$F$2:$F$5000,'1. Output sheet'!$D$2:$D$5000,$B188,'1. Output sheet'!$C$2:$C$5000,O$27,'1. Output sheet'!$AC$2:$AC$5000,$B$23,'1. Output sheet'!$O$2:$O$5000,"&gt;="&amp;$B$142,'1. Output sheet'!$O$2:$O$5000,"&lt;"&amp;$C$142)</f>
        <v>-528</v>
      </c>
      <c r="P188" s="14">
        <f t="shared" si="73"/>
        <v>39650.256666666668</v>
      </c>
      <c r="Q188" s="14">
        <f>SUMIFS('1. Output sheet'!$F$2:$F$5000,'1. Output sheet'!$D$2:$D$5000,$B188,'1. Output sheet'!$AC$2:$AC$5000,$B$22,'1. Output sheet'!$O$2:$O$5000,"&gt;="&amp;$B$80,'1. Output sheet'!$O$2:$O$5000,"&lt;"&amp;$C$80)+SUMIFS('1. Output sheet'!$F$2:$F$5000,'1. Output sheet'!$D$2:$D$5000,$B188,'1. Output sheet'!$AC$2:$AC$5000,$B$23,'1. Output sheet'!$O$2:$O$5000,"&gt;="&amp;$B$80,'1. Output sheet'!$O$2:$O$5000,"&lt;"&amp;$C$80)</f>
        <v>-9994.14</v>
      </c>
      <c r="R188" s="14"/>
      <c r="T188" s="21" t="s">
        <v>44</v>
      </c>
      <c r="U188" s="20"/>
      <c r="V188" s="45">
        <f t="shared" si="74"/>
        <v>0</v>
      </c>
      <c r="W188" s="45">
        <f t="shared" si="75"/>
        <v>0</v>
      </c>
      <c r="X188" s="45">
        <f t="shared" si="76"/>
        <v>0</v>
      </c>
      <c r="Y188" s="45">
        <f t="shared" si="77"/>
        <v>1388.5800606930086</v>
      </c>
      <c r="Z188" s="45">
        <f t="shared" si="78"/>
        <v>120.00053631524608</v>
      </c>
      <c r="AA188" s="45">
        <f t="shared" si="79"/>
        <v>449.83441266776606</v>
      </c>
      <c r="AB188" s="45">
        <f t="shared" si="80"/>
        <v>895.21874958100352</v>
      </c>
      <c r="AC188" s="45">
        <f t="shared" si="81"/>
        <v>2533.419143772709</v>
      </c>
      <c r="AD188" s="45">
        <f t="shared" si="82"/>
        <v>0</v>
      </c>
      <c r="AE188" s="45">
        <f t="shared" si="83"/>
        <v>0</v>
      </c>
      <c r="AF188" s="45">
        <f t="shared" si="84"/>
        <v>0</v>
      </c>
      <c r="AG188" s="45">
        <f t="shared" si="85"/>
        <v>-70.793612485418919</v>
      </c>
      <c r="AH188" s="45">
        <f t="shared" si="86"/>
        <v>5316.2592905443144</v>
      </c>
      <c r="AI188" s="45">
        <f t="shared" si="87"/>
        <v>-1340.0024134186071</v>
      </c>
      <c r="AJ188" s="14"/>
    </row>
    <row r="189" spans="2:36" ht="28.8" x14ac:dyDescent="0.3">
      <c r="B189" s="21" t="s">
        <v>762</v>
      </c>
      <c r="C189" s="20"/>
      <c r="D189" s="45">
        <f>SUMIFS('1. Output sheet'!$F$2:$F$5000,'1. Output sheet'!$D$2:$D$5000,$B189,'1. Output sheet'!$C$2:$C$5000,D$27,'1. Output sheet'!$AC$2:$AC$5000,$B$22,'1. Output sheet'!$O$2:$O$5000,"&gt;="&amp;$B$142,'1. Output sheet'!$O$2:$O$5000,"&lt;"&amp;$C$142)+SUMIFS('1. Output sheet'!$F$2:$F$5000,'1. Output sheet'!$D$2:$D$5000,$B189,'1. Output sheet'!$C$2:$C$5000,D$27,'1. Output sheet'!$AC$2:$AC$5000,$B$23,'1. Output sheet'!$O$2:$O$5000,"&gt;="&amp;$B$142,'1. Output sheet'!$O$2:$O$5000,"&lt;"&amp;$C$142)</f>
        <v>0</v>
      </c>
      <c r="E189" s="45">
        <f>SUMIFS('1. Output sheet'!$F$2:$F$5000,'1. Output sheet'!$D$2:$D$5000,$B189,'1. Output sheet'!$C$2:$C$5000,E$27,'1. Output sheet'!$AC$2:$AC$5000,$B$22,'1. Output sheet'!$O$2:$O$5000,"&gt;="&amp;$B$142,'1. Output sheet'!$O$2:$O$5000,"&lt;"&amp;$C$142)+SUMIFS('1. Output sheet'!$F$2:$F$5000,'1. Output sheet'!$D$2:$D$5000,$B189,'1. Output sheet'!$C$2:$C$5000,E$27,'1. Output sheet'!$AC$2:$AC$5000,$B$23,'1. Output sheet'!$O$2:$O$5000,"&gt;="&amp;$B$142,'1. Output sheet'!$O$2:$O$5000,"&lt;"&amp;$C$142)</f>
        <v>0</v>
      </c>
      <c r="F189" s="45">
        <f>SUMIFS('1. Output sheet'!$F$2:$F$5000,'1. Output sheet'!$D$2:$D$5000,$B189,'1. Output sheet'!$C$2:$C$5000,F$27,'1. Output sheet'!$AC$2:$AC$5000,$B$22,'1. Output sheet'!$O$2:$O$5000,"&gt;="&amp;$B$142,'1. Output sheet'!$O$2:$O$5000,"&lt;"&amp;$C$142)+SUMIFS('1. Output sheet'!$F$2:$F$5000,'1. Output sheet'!$D$2:$D$5000,$B189,'1. Output sheet'!$C$2:$C$5000,F$27,'1. Output sheet'!$AC$2:$AC$5000,$B$23,'1. Output sheet'!$O$2:$O$5000,"&gt;="&amp;$B$142,'1. Output sheet'!$O$2:$O$5000,"&lt;"&amp;$C$142)</f>
        <v>0</v>
      </c>
      <c r="G189" s="45">
        <f>SUMIFS('1. Output sheet'!$F$2:$F$5000,'1. Output sheet'!$D$2:$D$5000,$B189,'1. Output sheet'!$C$2:$C$5000,G$27,'1. Output sheet'!$AC$2:$AC$5000,$B$22,'1. Output sheet'!$O$2:$O$5000,"&gt;="&amp;$B$142,'1. Output sheet'!$O$2:$O$5000,"&lt;"&amp;$C$142)+SUMIFS('1. Output sheet'!$F$2:$F$5000,'1. Output sheet'!$D$2:$D$5000,$B189,'1. Output sheet'!$C$2:$C$5000,G$27,'1. Output sheet'!$AC$2:$AC$5000,$B$23,'1. Output sheet'!$O$2:$O$5000,"&gt;="&amp;$B$142,'1. Output sheet'!$O$2:$O$5000,"&lt;"&amp;$C$142)</f>
        <v>1210</v>
      </c>
      <c r="H189" s="45">
        <f>SUMIFS('1. Output sheet'!$F$2:$F$5000,'1. Output sheet'!$D$2:$D$5000,$B189,'1. Output sheet'!$C$2:$C$5000,H$27,'1. Output sheet'!$AC$2:$AC$5000,$B$22,'1. Output sheet'!$O$2:$O$5000,"&gt;="&amp;$B$142,'1. Output sheet'!$O$2:$O$5000,"&lt;"&amp;$C$142)+SUMIFS('1. Output sheet'!$F$2:$F$5000,'1. Output sheet'!$D$2:$D$5000,$B189,'1. Output sheet'!$C$2:$C$5000,H$27,'1. Output sheet'!$AC$2:$AC$5000,$B$23,'1. Output sheet'!$O$2:$O$5000,"&gt;="&amp;$B$142,'1. Output sheet'!$O$2:$O$5000,"&lt;"&amp;$C$142)</f>
        <v>0</v>
      </c>
      <c r="I189" s="45">
        <f>SUMIFS('1. Output sheet'!$F$2:$F$5000,'1. Output sheet'!$D$2:$D$5000,$B189,'1. Output sheet'!$C$2:$C$5000,I$27,'1. Output sheet'!$AC$2:$AC$5000,$B$22,'1. Output sheet'!$O$2:$O$5000,"&gt;="&amp;$B$142,'1. Output sheet'!$O$2:$O$5000,"&lt;"&amp;$C$142)+SUMIFS('1. Output sheet'!$F$2:$F$5000,'1. Output sheet'!$D$2:$D$5000,$B189,'1. Output sheet'!$C$2:$C$5000,I$27,'1. Output sheet'!$AC$2:$AC$5000,$B$23,'1. Output sheet'!$O$2:$O$5000,"&gt;="&amp;$B$142,'1. Output sheet'!$O$2:$O$5000,"&lt;"&amp;$C$142)</f>
        <v>2475</v>
      </c>
      <c r="J189" s="45">
        <f>SUMIFS('1. Output sheet'!$F$2:$F$5000,'1. Output sheet'!$D$2:$D$5000,$B189,'1. Output sheet'!$C$2:$C$5000,J$27,'1. Output sheet'!$AC$2:$AC$5000,$B$22,'1. Output sheet'!$O$2:$O$5000,"&gt;="&amp;$B$142,'1. Output sheet'!$O$2:$O$5000,"&lt;"&amp;$C$142)+SUMIFS('1. Output sheet'!$F$2:$F$5000,'1. Output sheet'!$D$2:$D$5000,$B189,'1. Output sheet'!$C$2:$C$5000,J$27,'1. Output sheet'!$AC$2:$AC$5000,$B$23,'1. Output sheet'!$O$2:$O$5000,"&gt;="&amp;$B$142,'1. Output sheet'!$O$2:$O$5000,"&lt;"&amp;$C$142)</f>
        <v>0</v>
      </c>
      <c r="K189" s="45">
        <f>SUMIFS('1. Output sheet'!$F$2:$F$5000,'1. Output sheet'!$D$2:$D$5000,$B189,'1. Output sheet'!$C$2:$C$5000,K$27,'1. Output sheet'!$AC$2:$AC$5000,$B$22,'1. Output sheet'!$O$2:$O$5000,"&gt;="&amp;$B$142,'1. Output sheet'!$O$2:$O$5000,"&lt;"&amp;$C$142)+SUMIFS('1. Output sheet'!$F$2:$F$5000,'1. Output sheet'!$D$2:$D$5000,$B189,'1. Output sheet'!$C$2:$C$5000,K$27,'1. Output sheet'!$AC$2:$AC$5000,$B$23,'1. Output sheet'!$O$2:$O$5000,"&gt;="&amp;$B$142,'1. Output sheet'!$O$2:$O$5000,"&lt;"&amp;$C$142)</f>
        <v>0</v>
      </c>
      <c r="L189" s="45">
        <f>SUMIFS('1. Output sheet'!$F$2:$F$5000,'1. Output sheet'!$D$2:$D$5000,$B189,'1. Output sheet'!$C$2:$C$5000,L$27,'1. Output sheet'!$AC$2:$AC$5000,$B$22,'1. Output sheet'!$O$2:$O$5000,"&gt;="&amp;$B$142,'1. Output sheet'!$O$2:$O$5000,"&lt;"&amp;$C$142)+SUMIFS('1. Output sheet'!$F$2:$F$5000,'1. Output sheet'!$D$2:$D$5000,$B189,'1. Output sheet'!$C$2:$C$5000,L$27,'1. Output sheet'!$AC$2:$AC$5000,$B$23,'1. Output sheet'!$O$2:$O$5000,"&gt;="&amp;$B$142,'1. Output sheet'!$O$2:$O$5000,"&lt;"&amp;$C$142)</f>
        <v>0</v>
      </c>
      <c r="M189" s="45">
        <f>SUMIFS('1. Output sheet'!$F$2:$F$5000,'1. Output sheet'!$D$2:$D$5000,$B189,'1. Output sheet'!$C$2:$C$5000,M$27,'1. Output sheet'!$AC$2:$AC$5000,$B$22,'1. Output sheet'!$O$2:$O$5000,"&gt;="&amp;$B$142,'1. Output sheet'!$O$2:$O$5000,"&lt;"&amp;$C$142)+SUMIFS('1. Output sheet'!$F$2:$F$5000,'1. Output sheet'!$D$2:$D$5000,$B189,'1. Output sheet'!$C$2:$C$5000,M$27,'1. Output sheet'!$AC$2:$AC$5000,$B$23,'1. Output sheet'!$O$2:$O$5000,"&gt;="&amp;$B$142,'1. Output sheet'!$O$2:$O$5000,"&lt;"&amp;$C$142)</f>
        <v>0</v>
      </c>
      <c r="N189" s="45">
        <f>SUMIFS('1. Output sheet'!$F$2:$F$5000,'1. Output sheet'!$D$2:$D$5000,$B189,'1. Output sheet'!$C$2:$C$5000,N$27,'1. Output sheet'!$AC$2:$AC$5000,$B$22,'1. Output sheet'!$O$2:$O$5000,"&gt;="&amp;$B$142,'1. Output sheet'!$O$2:$O$5000,"&lt;"&amp;$C$142)+SUMIFS('1. Output sheet'!$F$2:$F$5000,'1. Output sheet'!$D$2:$D$5000,$B189,'1. Output sheet'!$C$2:$C$5000,N$27,'1. Output sheet'!$AC$2:$AC$5000,$B$23,'1. Output sheet'!$O$2:$O$5000,"&gt;="&amp;$B$142,'1. Output sheet'!$O$2:$O$5000,"&lt;"&amp;$C$142)</f>
        <v>0</v>
      </c>
      <c r="O189" s="45">
        <f>SUMIFS('1. Output sheet'!$F$2:$F$5000,'1. Output sheet'!$D$2:$D$5000,$B189,'1. Output sheet'!$C$2:$C$5000,O$27,'1. Output sheet'!$AC$2:$AC$5000,$B$22,'1. Output sheet'!$O$2:$O$5000,"&gt;="&amp;$B$142,'1. Output sheet'!$O$2:$O$5000,"&lt;"&amp;$C$142)+SUMIFS('1. Output sheet'!$F$2:$F$5000,'1. Output sheet'!$D$2:$D$5000,$B189,'1. Output sheet'!$C$2:$C$5000,O$27,'1. Output sheet'!$AC$2:$AC$5000,$B$23,'1. Output sheet'!$O$2:$O$5000,"&gt;="&amp;$B$142,'1. Output sheet'!$O$2:$O$5000,"&lt;"&amp;$C$142)</f>
        <v>0</v>
      </c>
      <c r="P189" s="14">
        <f t="shared" si="73"/>
        <v>3685</v>
      </c>
      <c r="Q189" s="14">
        <f>SUMIFS('1. Output sheet'!$F$2:$F$5000,'1. Output sheet'!$D$2:$D$5000,$B189,'1. Output sheet'!$AC$2:$AC$5000,$B$22,'1. Output sheet'!$O$2:$O$5000,"&gt;="&amp;$B$80,'1. Output sheet'!$O$2:$O$5000,"&lt;"&amp;$C$80)+SUMIFS('1. Output sheet'!$F$2:$F$5000,'1. Output sheet'!$D$2:$D$5000,$B189,'1. Output sheet'!$AC$2:$AC$5000,$B$23,'1. Output sheet'!$O$2:$O$5000,"&gt;="&amp;$B$80,'1. Output sheet'!$O$2:$O$5000,"&lt;"&amp;$C$80)</f>
        <v>340</v>
      </c>
      <c r="R189" s="14"/>
      <c r="T189" s="21" t="s">
        <v>762</v>
      </c>
      <c r="U189" s="20"/>
      <c r="V189" s="45">
        <f t="shared" si="74"/>
        <v>0</v>
      </c>
      <c r="W189" s="45">
        <f t="shared" si="75"/>
        <v>0</v>
      </c>
      <c r="X189" s="45">
        <f t="shared" si="76"/>
        <v>0</v>
      </c>
      <c r="Y189" s="45">
        <f t="shared" si="77"/>
        <v>162.23536194575169</v>
      </c>
      <c r="Z189" s="45">
        <f t="shared" si="78"/>
        <v>0</v>
      </c>
      <c r="AA189" s="45">
        <f t="shared" si="79"/>
        <v>331.84505852540121</v>
      </c>
      <c r="AB189" s="45">
        <f t="shared" si="80"/>
        <v>0</v>
      </c>
      <c r="AC189" s="45">
        <f t="shared" si="81"/>
        <v>0</v>
      </c>
      <c r="AD189" s="45">
        <f t="shared" si="82"/>
        <v>0</v>
      </c>
      <c r="AE189" s="45">
        <f t="shared" si="83"/>
        <v>0</v>
      </c>
      <c r="AF189" s="45">
        <f t="shared" si="84"/>
        <v>0</v>
      </c>
      <c r="AG189" s="45">
        <f t="shared" si="85"/>
        <v>0</v>
      </c>
      <c r="AH189" s="45">
        <f t="shared" si="86"/>
        <v>494.08042047115288</v>
      </c>
      <c r="AI189" s="45">
        <f t="shared" si="87"/>
        <v>45.586795918640973</v>
      </c>
      <c r="AJ189" s="14"/>
    </row>
    <row r="190" spans="2:36" ht="14.4" x14ac:dyDescent="0.3">
      <c r="B190" s="21" t="s">
        <v>105</v>
      </c>
      <c r="C190" s="20"/>
      <c r="D190" s="45">
        <f>SUMIFS('1. Output sheet'!$F$2:$F$5000,'1. Output sheet'!$D$2:$D$5000,$B190,'1. Output sheet'!$C$2:$C$5000,D$27,'1. Output sheet'!$AC$2:$AC$5000,$B$22,'1. Output sheet'!$O$2:$O$5000,"&gt;="&amp;$B$142,'1. Output sheet'!$O$2:$O$5000,"&lt;"&amp;$C$142)+SUMIFS('1. Output sheet'!$F$2:$F$5000,'1. Output sheet'!$D$2:$D$5000,$B190,'1. Output sheet'!$C$2:$C$5000,D$27,'1. Output sheet'!$AC$2:$AC$5000,$B$23,'1. Output sheet'!$O$2:$O$5000,"&gt;="&amp;$B$142,'1. Output sheet'!$O$2:$O$5000,"&lt;"&amp;$C$142)</f>
        <v>775</v>
      </c>
      <c r="E190" s="45">
        <f>SUMIFS('1. Output sheet'!$F$2:$F$5000,'1. Output sheet'!$D$2:$D$5000,$B190,'1. Output sheet'!$C$2:$C$5000,E$27,'1. Output sheet'!$AC$2:$AC$5000,$B$22,'1. Output sheet'!$O$2:$O$5000,"&gt;="&amp;$B$142,'1. Output sheet'!$O$2:$O$5000,"&lt;"&amp;$C$142)+SUMIFS('1. Output sheet'!$F$2:$F$5000,'1. Output sheet'!$D$2:$D$5000,$B190,'1. Output sheet'!$C$2:$C$5000,E$27,'1. Output sheet'!$AC$2:$AC$5000,$B$23,'1. Output sheet'!$O$2:$O$5000,"&gt;="&amp;$B$142,'1. Output sheet'!$O$2:$O$5000,"&lt;"&amp;$C$142)</f>
        <v>0</v>
      </c>
      <c r="F190" s="45">
        <f>SUMIFS('1. Output sheet'!$F$2:$F$5000,'1. Output sheet'!$D$2:$D$5000,$B190,'1. Output sheet'!$C$2:$C$5000,F$27,'1. Output sheet'!$AC$2:$AC$5000,$B$22,'1. Output sheet'!$O$2:$O$5000,"&gt;="&amp;$B$142,'1. Output sheet'!$O$2:$O$5000,"&lt;"&amp;$C$142)+SUMIFS('1. Output sheet'!$F$2:$F$5000,'1. Output sheet'!$D$2:$D$5000,$B190,'1. Output sheet'!$C$2:$C$5000,F$27,'1. Output sheet'!$AC$2:$AC$5000,$B$23,'1. Output sheet'!$O$2:$O$5000,"&gt;="&amp;$B$142,'1. Output sheet'!$O$2:$O$5000,"&lt;"&amp;$C$142)</f>
        <v>1125.9266666666672</v>
      </c>
      <c r="G190" s="45">
        <f>SUMIFS('1. Output sheet'!$F$2:$F$5000,'1. Output sheet'!$D$2:$D$5000,$B190,'1. Output sheet'!$C$2:$C$5000,G$27,'1. Output sheet'!$AC$2:$AC$5000,$B$22,'1. Output sheet'!$O$2:$O$5000,"&gt;="&amp;$B$142,'1. Output sheet'!$O$2:$O$5000,"&lt;"&amp;$C$142)+SUMIFS('1. Output sheet'!$F$2:$F$5000,'1. Output sheet'!$D$2:$D$5000,$B190,'1. Output sheet'!$C$2:$C$5000,G$27,'1. Output sheet'!$AC$2:$AC$5000,$B$23,'1. Output sheet'!$O$2:$O$5000,"&gt;="&amp;$B$142,'1. Output sheet'!$O$2:$O$5000,"&lt;"&amp;$C$142)</f>
        <v>18122.48333333333</v>
      </c>
      <c r="H190" s="45">
        <f>SUMIFS('1. Output sheet'!$F$2:$F$5000,'1. Output sheet'!$D$2:$D$5000,$B190,'1. Output sheet'!$C$2:$C$5000,H$27,'1. Output sheet'!$AC$2:$AC$5000,$B$22,'1. Output sheet'!$O$2:$O$5000,"&gt;="&amp;$B$142,'1. Output sheet'!$O$2:$O$5000,"&lt;"&amp;$C$142)+SUMIFS('1. Output sheet'!$F$2:$F$5000,'1. Output sheet'!$D$2:$D$5000,$B190,'1. Output sheet'!$C$2:$C$5000,H$27,'1. Output sheet'!$AC$2:$AC$5000,$B$23,'1. Output sheet'!$O$2:$O$5000,"&gt;="&amp;$B$142,'1. Output sheet'!$O$2:$O$5000,"&lt;"&amp;$C$142)</f>
        <v>11583.5</v>
      </c>
      <c r="I190" s="45">
        <f>SUMIFS('1. Output sheet'!$F$2:$F$5000,'1. Output sheet'!$D$2:$D$5000,$B190,'1. Output sheet'!$C$2:$C$5000,I$27,'1. Output sheet'!$AC$2:$AC$5000,$B$22,'1. Output sheet'!$O$2:$O$5000,"&gt;="&amp;$B$142,'1. Output sheet'!$O$2:$O$5000,"&lt;"&amp;$C$142)+SUMIFS('1. Output sheet'!$F$2:$F$5000,'1. Output sheet'!$D$2:$D$5000,$B190,'1. Output sheet'!$C$2:$C$5000,I$27,'1. Output sheet'!$AC$2:$AC$5000,$B$23,'1. Output sheet'!$O$2:$O$5000,"&gt;="&amp;$B$142,'1. Output sheet'!$O$2:$O$5000,"&lt;"&amp;$C$142)</f>
        <v>20989.856666666667</v>
      </c>
      <c r="J190" s="45">
        <f>SUMIFS('1. Output sheet'!$F$2:$F$5000,'1. Output sheet'!$D$2:$D$5000,$B190,'1. Output sheet'!$C$2:$C$5000,J$27,'1. Output sheet'!$AC$2:$AC$5000,$B$22,'1. Output sheet'!$O$2:$O$5000,"&gt;="&amp;$B$142,'1. Output sheet'!$O$2:$O$5000,"&lt;"&amp;$C$142)+SUMIFS('1. Output sheet'!$F$2:$F$5000,'1. Output sheet'!$D$2:$D$5000,$B190,'1. Output sheet'!$C$2:$C$5000,J$27,'1. Output sheet'!$AC$2:$AC$5000,$B$23,'1. Output sheet'!$O$2:$O$5000,"&gt;="&amp;$B$142,'1. Output sheet'!$O$2:$O$5000,"&lt;"&amp;$C$142)</f>
        <v>69574.539999999994</v>
      </c>
      <c r="K190" s="45">
        <f>SUMIFS('1. Output sheet'!$F$2:$F$5000,'1. Output sheet'!$D$2:$D$5000,$B190,'1. Output sheet'!$C$2:$C$5000,K$27,'1. Output sheet'!$AC$2:$AC$5000,$B$22,'1. Output sheet'!$O$2:$O$5000,"&gt;="&amp;$B$142,'1. Output sheet'!$O$2:$O$5000,"&lt;"&amp;$C$142)+SUMIFS('1. Output sheet'!$F$2:$F$5000,'1. Output sheet'!$D$2:$D$5000,$B190,'1. Output sheet'!$C$2:$C$5000,K$27,'1. Output sheet'!$AC$2:$AC$5000,$B$23,'1. Output sheet'!$O$2:$O$5000,"&gt;="&amp;$B$142,'1. Output sheet'!$O$2:$O$5000,"&lt;"&amp;$C$142)</f>
        <v>2460</v>
      </c>
      <c r="L190" s="45">
        <f>SUMIFS('1. Output sheet'!$F$2:$F$5000,'1. Output sheet'!$D$2:$D$5000,$B190,'1. Output sheet'!$C$2:$C$5000,L$27,'1. Output sheet'!$AC$2:$AC$5000,$B$22,'1. Output sheet'!$O$2:$O$5000,"&gt;="&amp;$B$142,'1. Output sheet'!$O$2:$O$5000,"&lt;"&amp;$C$142)+SUMIFS('1. Output sheet'!$F$2:$F$5000,'1. Output sheet'!$D$2:$D$5000,$B190,'1. Output sheet'!$C$2:$C$5000,L$27,'1. Output sheet'!$AC$2:$AC$5000,$B$23,'1. Output sheet'!$O$2:$O$5000,"&gt;="&amp;$B$142,'1. Output sheet'!$O$2:$O$5000,"&lt;"&amp;$C$142)</f>
        <v>0</v>
      </c>
      <c r="M190" s="45">
        <f>SUMIFS('1. Output sheet'!$F$2:$F$5000,'1. Output sheet'!$D$2:$D$5000,$B190,'1. Output sheet'!$C$2:$C$5000,M$27,'1. Output sheet'!$AC$2:$AC$5000,$B$22,'1. Output sheet'!$O$2:$O$5000,"&gt;="&amp;$B$142,'1. Output sheet'!$O$2:$O$5000,"&lt;"&amp;$C$142)+SUMIFS('1. Output sheet'!$F$2:$F$5000,'1. Output sheet'!$D$2:$D$5000,$B190,'1. Output sheet'!$C$2:$C$5000,M$27,'1. Output sheet'!$AC$2:$AC$5000,$B$23,'1. Output sheet'!$O$2:$O$5000,"&gt;="&amp;$B$142,'1. Output sheet'!$O$2:$O$5000,"&lt;"&amp;$C$142)</f>
        <v>0</v>
      </c>
      <c r="N190" s="45">
        <f>SUMIFS('1. Output sheet'!$F$2:$F$5000,'1. Output sheet'!$D$2:$D$5000,$B190,'1. Output sheet'!$C$2:$C$5000,N$27,'1. Output sheet'!$AC$2:$AC$5000,$B$22,'1. Output sheet'!$O$2:$O$5000,"&gt;="&amp;$B$142,'1. Output sheet'!$O$2:$O$5000,"&lt;"&amp;$C$142)+SUMIFS('1. Output sheet'!$F$2:$F$5000,'1. Output sheet'!$D$2:$D$5000,$B190,'1. Output sheet'!$C$2:$C$5000,N$27,'1. Output sheet'!$AC$2:$AC$5000,$B$23,'1. Output sheet'!$O$2:$O$5000,"&gt;="&amp;$B$142,'1. Output sheet'!$O$2:$O$5000,"&lt;"&amp;$C$142)</f>
        <v>0</v>
      </c>
      <c r="O190" s="45">
        <f>SUMIFS('1. Output sheet'!$F$2:$F$5000,'1. Output sheet'!$D$2:$D$5000,$B190,'1. Output sheet'!$C$2:$C$5000,O$27,'1. Output sheet'!$AC$2:$AC$5000,$B$22,'1. Output sheet'!$O$2:$O$5000,"&gt;="&amp;$B$142,'1. Output sheet'!$O$2:$O$5000,"&lt;"&amp;$C$142)+SUMIFS('1. Output sheet'!$F$2:$F$5000,'1. Output sheet'!$D$2:$D$5000,$B190,'1. Output sheet'!$C$2:$C$5000,O$27,'1. Output sheet'!$AC$2:$AC$5000,$B$23,'1. Output sheet'!$O$2:$O$5000,"&gt;="&amp;$B$142,'1. Output sheet'!$O$2:$O$5000,"&lt;"&amp;$C$142)</f>
        <v>0</v>
      </c>
      <c r="P190" s="14">
        <f t="shared" si="73"/>
        <v>124631.30666666666</v>
      </c>
      <c r="Q190" s="14">
        <f>SUMIFS('1. Output sheet'!$F$2:$F$5000,'1. Output sheet'!$D$2:$D$5000,$B190,'1. Output sheet'!$AC$2:$AC$5000,$B$22,'1. Output sheet'!$O$2:$O$5000,"&gt;="&amp;$B$80,'1. Output sheet'!$O$2:$O$5000,"&lt;"&amp;$C$80)+SUMIFS('1. Output sheet'!$F$2:$F$5000,'1. Output sheet'!$D$2:$D$5000,$B190,'1. Output sheet'!$AC$2:$AC$5000,$B$23,'1. Output sheet'!$O$2:$O$5000,"&gt;="&amp;$B$80,'1. Output sheet'!$O$2:$O$5000,"&lt;"&amp;$C$80)</f>
        <v>59179.600000000006</v>
      </c>
      <c r="R190" s="14"/>
      <c r="T190" s="21" t="s">
        <v>105</v>
      </c>
      <c r="U190" s="20"/>
      <c r="V190" s="45">
        <f t="shared" si="74"/>
        <v>103.91107893219633</v>
      </c>
      <c r="W190" s="45">
        <f t="shared" si="75"/>
        <v>0</v>
      </c>
      <c r="X190" s="45">
        <f t="shared" si="76"/>
        <v>150.9629093314384</v>
      </c>
      <c r="Y190" s="45">
        <f t="shared" si="77"/>
        <v>2429.8410272224673</v>
      </c>
      <c r="Z190" s="45">
        <f t="shared" si="78"/>
        <v>1553.1019133046402</v>
      </c>
      <c r="AA190" s="45">
        <f t="shared" si="79"/>
        <v>2814.2950359554675</v>
      </c>
      <c r="AB190" s="45">
        <f t="shared" si="80"/>
        <v>9328.4716356274203</v>
      </c>
      <c r="AC190" s="45">
        <f t="shared" si="81"/>
        <v>329.83387635251995</v>
      </c>
      <c r="AD190" s="45">
        <f t="shared" si="82"/>
        <v>0</v>
      </c>
      <c r="AE190" s="45">
        <f t="shared" si="83"/>
        <v>0</v>
      </c>
      <c r="AF190" s="45">
        <f t="shared" si="84"/>
        <v>0</v>
      </c>
      <c r="AG190" s="45">
        <f t="shared" si="85"/>
        <v>0</v>
      </c>
      <c r="AH190" s="45">
        <f t="shared" si="86"/>
        <v>16710.41747672615</v>
      </c>
      <c r="AI190" s="45">
        <f t="shared" si="87"/>
        <v>7934.7304345494276</v>
      </c>
      <c r="AJ190" s="14"/>
    </row>
    <row r="191" spans="2:36" ht="14.4" x14ac:dyDescent="0.3">
      <c r="B191" s="21" t="s">
        <v>79</v>
      </c>
      <c r="C191" s="20"/>
      <c r="D191" s="45">
        <f>SUMIFS('1. Output sheet'!$F$2:$F$5000,'1. Output sheet'!$D$2:$D$5000,$B191,'1. Output sheet'!$C$2:$C$5000,D$27,'1. Output sheet'!$AC$2:$AC$5000,$B$22,'1. Output sheet'!$O$2:$O$5000,"&gt;="&amp;$B$142,'1. Output sheet'!$O$2:$O$5000,"&lt;"&amp;$C$142)+SUMIFS('1. Output sheet'!$F$2:$F$5000,'1. Output sheet'!$D$2:$D$5000,$B191,'1. Output sheet'!$C$2:$C$5000,D$27,'1. Output sheet'!$AC$2:$AC$5000,$B$23,'1. Output sheet'!$O$2:$O$5000,"&gt;="&amp;$B$142,'1. Output sheet'!$O$2:$O$5000,"&lt;"&amp;$C$142)</f>
        <v>0</v>
      </c>
      <c r="E191" s="45">
        <f>SUMIFS('1. Output sheet'!$F$2:$F$5000,'1. Output sheet'!$D$2:$D$5000,$B191,'1. Output sheet'!$C$2:$C$5000,E$27,'1. Output sheet'!$AC$2:$AC$5000,$B$22,'1. Output sheet'!$O$2:$O$5000,"&gt;="&amp;$B$142,'1. Output sheet'!$O$2:$O$5000,"&lt;"&amp;$C$142)+SUMIFS('1. Output sheet'!$F$2:$F$5000,'1. Output sheet'!$D$2:$D$5000,$B191,'1. Output sheet'!$C$2:$C$5000,E$27,'1. Output sheet'!$AC$2:$AC$5000,$B$23,'1. Output sheet'!$O$2:$O$5000,"&gt;="&amp;$B$142,'1. Output sheet'!$O$2:$O$5000,"&lt;"&amp;$C$142)</f>
        <v>0</v>
      </c>
      <c r="F191" s="45">
        <f>SUMIFS('1. Output sheet'!$F$2:$F$5000,'1. Output sheet'!$D$2:$D$5000,$B191,'1. Output sheet'!$C$2:$C$5000,F$27,'1. Output sheet'!$AC$2:$AC$5000,$B$22,'1. Output sheet'!$O$2:$O$5000,"&gt;="&amp;$B$142,'1. Output sheet'!$O$2:$O$5000,"&lt;"&amp;$C$142)+SUMIFS('1. Output sheet'!$F$2:$F$5000,'1. Output sheet'!$D$2:$D$5000,$B191,'1. Output sheet'!$C$2:$C$5000,F$27,'1. Output sheet'!$AC$2:$AC$5000,$B$23,'1. Output sheet'!$O$2:$O$5000,"&gt;="&amp;$B$142,'1. Output sheet'!$O$2:$O$5000,"&lt;"&amp;$C$142)</f>
        <v>7095</v>
      </c>
      <c r="G191" s="45">
        <f>SUMIFS('1. Output sheet'!$F$2:$F$5000,'1. Output sheet'!$D$2:$D$5000,$B191,'1. Output sheet'!$C$2:$C$5000,G$27,'1. Output sheet'!$AC$2:$AC$5000,$B$22,'1. Output sheet'!$O$2:$O$5000,"&gt;="&amp;$B$142,'1. Output sheet'!$O$2:$O$5000,"&lt;"&amp;$C$142)+SUMIFS('1. Output sheet'!$F$2:$F$5000,'1. Output sheet'!$D$2:$D$5000,$B191,'1. Output sheet'!$C$2:$C$5000,G$27,'1. Output sheet'!$AC$2:$AC$5000,$B$23,'1. Output sheet'!$O$2:$O$5000,"&gt;="&amp;$B$142,'1. Output sheet'!$O$2:$O$5000,"&lt;"&amp;$C$142)</f>
        <v>24899</v>
      </c>
      <c r="H191" s="45">
        <f>SUMIFS('1. Output sheet'!$F$2:$F$5000,'1. Output sheet'!$D$2:$D$5000,$B191,'1. Output sheet'!$C$2:$C$5000,H$27,'1. Output sheet'!$AC$2:$AC$5000,$B$22,'1. Output sheet'!$O$2:$O$5000,"&gt;="&amp;$B$142,'1. Output sheet'!$O$2:$O$5000,"&lt;"&amp;$C$142)+SUMIFS('1. Output sheet'!$F$2:$F$5000,'1. Output sheet'!$D$2:$D$5000,$B191,'1. Output sheet'!$C$2:$C$5000,H$27,'1. Output sheet'!$AC$2:$AC$5000,$B$23,'1. Output sheet'!$O$2:$O$5000,"&gt;="&amp;$B$142,'1. Output sheet'!$O$2:$O$5000,"&lt;"&amp;$C$142)</f>
        <v>2379</v>
      </c>
      <c r="I191" s="45">
        <f>SUMIFS('1. Output sheet'!$F$2:$F$5000,'1. Output sheet'!$D$2:$D$5000,$B191,'1. Output sheet'!$C$2:$C$5000,I$27,'1. Output sheet'!$AC$2:$AC$5000,$B$22,'1. Output sheet'!$O$2:$O$5000,"&gt;="&amp;$B$142,'1. Output sheet'!$O$2:$O$5000,"&lt;"&amp;$C$142)+SUMIFS('1. Output sheet'!$F$2:$F$5000,'1. Output sheet'!$D$2:$D$5000,$B191,'1. Output sheet'!$C$2:$C$5000,I$27,'1. Output sheet'!$AC$2:$AC$5000,$B$23,'1. Output sheet'!$O$2:$O$5000,"&gt;="&amp;$B$142,'1. Output sheet'!$O$2:$O$5000,"&lt;"&amp;$C$142)</f>
        <v>0</v>
      </c>
      <c r="J191" s="45">
        <f>SUMIFS('1. Output sheet'!$F$2:$F$5000,'1. Output sheet'!$D$2:$D$5000,$B191,'1. Output sheet'!$C$2:$C$5000,J$27,'1. Output sheet'!$AC$2:$AC$5000,$B$22,'1. Output sheet'!$O$2:$O$5000,"&gt;="&amp;$B$142,'1. Output sheet'!$O$2:$O$5000,"&lt;"&amp;$C$142)+SUMIFS('1. Output sheet'!$F$2:$F$5000,'1. Output sheet'!$D$2:$D$5000,$B191,'1. Output sheet'!$C$2:$C$5000,J$27,'1. Output sheet'!$AC$2:$AC$5000,$B$23,'1. Output sheet'!$O$2:$O$5000,"&gt;="&amp;$B$142,'1. Output sheet'!$O$2:$O$5000,"&lt;"&amp;$C$142)</f>
        <v>16843</v>
      </c>
      <c r="K191" s="45">
        <f>SUMIFS('1. Output sheet'!$F$2:$F$5000,'1. Output sheet'!$D$2:$D$5000,$B191,'1. Output sheet'!$C$2:$C$5000,K$27,'1. Output sheet'!$AC$2:$AC$5000,$B$22,'1. Output sheet'!$O$2:$O$5000,"&gt;="&amp;$B$142,'1. Output sheet'!$O$2:$O$5000,"&lt;"&amp;$C$142)+SUMIFS('1. Output sheet'!$F$2:$F$5000,'1. Output sheet'!$D$2:$D$5000,$B191,'1. Output sheet'!$C$2:$C$5000,K$27,'1. Output sheet'!$AC$2:$AC$5000,$B$23,'1. Output sheet'!$O$2:$O$5000,"&gt;="&amp;$B$142,'1. Output sheet'!$O$2:$O$5000,"&lt;"&amp;$C$142)</f>
        <v>-2234.14</v>
      </c>
      <c r="L191" s="45">
        <f>SUMIFS('1. Output sheet'!$F$2:$F$5000,'1. Output sheet'!$D$2:$D$5000,$B191,'1. Output sheet'!$C$2:$C$5000,L$27,'1. Output sheet'!$AC$2:$AC$5000,$B$22,'1. Output sheet'!$O$2:$O$5000,"&gt;="&amp;$B$142,'1. Output sheet'!$O$2:$O$5000,"&lt;"&amp;$C$142)+SUMIFS('1. Output sheet'!$F$2:$F$5000,'1. Output sheet'!$D$2:$D$5000,$B191,'1. Output sheet'!$C$2:$C$5000,L$27,'1. Output sheet'!$AC$2:$AC$5000,$B$23,'1. Output sheet'!$O$2:$O$5000,"&gt;="&amp;$B$142,'1. Output sheet'!$O$2:$O$5000,"&lt;"&amp;$C$142)</f>
        <v>0</v>
      </c>
      <c r="M191" s="45">
        <f>SUMIFS('1. Output sheet'!$F$2:$F$5000,'1. Output sheet'!$D$2:$D$5000,$B191,'1. Output sheet'!$C$2:$C$5000,M$27,'1. Output sheet'!$AC$2:$AC$5000,$B$22,'1. Output sheet'!$O$2:$O$5000,"&gt;="&amp;$B$142,'1. Output sheet'!$O$2:$O$5000,"&lt;"&amp;$C$142)+SUMIFS('1. Output sheet'!$F$2:$F$5000,'1. Output sheet'!$D$2:$D$5000,$B191,'1. Output sheet'!$C$2:$C$5000,M$27,'1. Output sheet'!$AC$2:$AC$5000,$B$23,'1. Output sheet'!$O$2:$O$5000,"&gt;="&amp;$B$142,'1. Output sheet'!$O$2:$O$5000,"&lt;"&amp;$C$142)</f>
        <v>0</v>
      </c>
      <c r="N191" s="45">
        <f>SUMIFS('1. Output sheet'!$F$2:$F$5000,'1. Output sheet'!$D$2:$D$5000,$B191,'1. Output sheet'!$C$2:$C$5000,N$27,'1. Output sheet'!$AC$2:$AC$5000,$B$22,'1. Output sheet'!$O$2:$O$5000,"&gt;="&amp;$B$142,'1. Output sheet'!$O$2:$O$5000,"&lt;"&amp;$C$142)+SUMIFS('1. Output sheet'!$F$2:$F$5000,'1. Output sheet'!$D$2:$D$5000,$B191,'1. Output sheet'!$C$2:$C$5000,N$27,'1. Output sheet'!$AC$2:$AC$5000,$B$23,'1. Output sheet'!$O$2:$O$5000,"&gt;="&amp;$B$142,'1. Output sheet'!$O$2:$O$5000,"&lt;"&amp;$C$142)</f>
        <v>0</v>
      </c>
      <c r="O191" s="45">
        <f>SUMIFS('1. Output sheet'!$F$2:$F$5000,'1. Output sheet'!$D$2:$D$5000,$B191,'1. Output sheet'!$C$2:$C$5000,O$27,'1. Output sheet'!$AC$2:$AC$5000,$B$22,'1. Output sheet'!$O$2:$O$5000,"&gt;="&amp;$B$142,'1. Output sheet'!$O$2:$O$5000,"&lt;"&amp;$C$142)+SUMIFS('1. Output sheet'!$F$2:$F$5000,'1. Output sheet'!$D$2:$D$5000,$B191,'1. Output sheet'!$C$2:$C$5000,O$27,'1. Output sheet'!$AC$2:$AC$5000,$B$23,'1. Output sheet'!$O$2:$O$5000,"&gt;="&amp;$B$142,'1. Output sheet'!$O$2:$O$5000,"&lt;"&amp;$C$142)</f>
        <v>0</v>
      </c>
      <c r="P191" s="14">
        <f t="shared" si="73"/>
        <v>48981.86</v>
      </c>
      <c r="Q191" s="14">
        <f>SUMIFS('1. Output sheet'!$F$2:$F$5000,'1. Output sheet'!$D$2:$D$5000,$B191,'1. Output sheet'!$AC$2:$AC$5000,$B$22,'1. Output sheet'!$O$2:$O$5000,"&gt;="&amp;$B$80,'1. Output sheet'!$O$2:$O$5000,"&lt;"&amp;$C$80)+SUMIFS('1. Output sheet'!$F$2:$F$5000,'1. Output sheet'!$D$2:$D$5000,$B191,'1. Output sheet'!$AC$2:$AC$5000,$B$23,'1. Output sheet'!$O$2:$O$5000,"&gt;="&amp;$B$80,'1. Output sheet'!$O$2:$O$5000,"&lt;"&amp;$C$80)</f>
        <v>12481.25</v>
      </c>
      <c r="R191" s="14"/>
      <c r="T191" s="21" t="s">
        <v>79</v>
      </c>
      <c r="U191" s="20"/>
      <c r="V191" s="45">
        <f t="shared" si="74"/>
        <v>0</v>
      </c>
      <c r="W191" s="45">
        <f t="shared" si="75"/>
        <v>0</v>
      </c>
      <c r="X191" s="45">
        <f t="shared" si="76"/>
        <v>951.28916777281677</v>
      </c>
      <c r="Y191" s="45">
        <f t="shared" si="77"/>
        <v>3338.4283281712987</v>
      </c>
      <c r="Z191" s="45">
        <f t="shared" si="78"/>
        <v>318.97349261896136</v>
      </c>
      <c r="AA191" s="45">
        <f t="shared" si="79"/>
        <v>0</v>
      </c>
      <c r="AB191" s="45">
        <f t="shared" si="80"/>
        <v>2258.2894225225587</v>
      </c>
      <c r="AC191" s="45">
        <f t="shared" si="81"/>
        <v>-299.55083598138981</v>
      </c>
      <c r="AD191" s="45">
        <f t="shared" si="82"/>
        <v>0</v>
      </c>
      <c r="AE191" s="45">
        <f t="shared" si="83"/>
        <v>0</v>
      </c>
      <c r="AF191" s="45">
        <f t="shared" si="84"/>
        <v>0</v>
      </c>
      <c r="AG191" s="45">
        <f t="shared" si="85"/>
        <v>0</v>
      </c>
      <c r="AH191" s="45">
        <f t="shared" si="86"/>
        <v>6567.4295751042455</v>
      </c>
      <c r="AI191" s="45">
        <f t="shared" si="87"/>
        <v>1673.4711663515811</v>
      </c>
      <c r="AJ191" s="14"/>
    </row>
    <row r="192" spans="2:36" ht="14.4" x14ac:dyDescent="0.3">
      <c r="B192" s="21" t="s">
        <v>49</v>
      </c>
      <c r="C192" s="20"/>
      <c r="D192" s="45">
        <f>SUMIFS('1. Output sheet'!$F$2:$F$5000,'1. Output sheet'!$D$2:$D$5000,$B192,'1. Output sheet'!$C$2:$C$5000,D$27,'1. Output sheet'!$AC$2:$AC$5000,$B$22,'1. Output sheet'!$O$2:$O$5000,"&gt;="&amp;$B$142,'1. Output sheet'!$O$2:$O$5000,"&lt;"&amp;$C$142)+SUMIFS('1. Output sheet'!$F$2:$F$5000,'1. Output sheet'!$D$2:$D$5000,$B192,'1. Output sheet'!$C$2:$C$5000,D$27,'1. Output sheet'!$AC$2:$AC$5000,$B$23,'1. Output sheet'!$O$2:$O$5000,"&gt;="&amp;$B$142,'1. Output sheet'!$O$2:$O$5000,"&lt;"&amp;$C$142)</f>
        <v>0</v>
      </c>
      <c r="E192" s="45">
        <f>SUMIFS('1. Output sheet'!$F$2:$F$5000,'1. Output sheet'!$D$2:$D$5000,$B192,'1. Output sheet'!$C$2:$C$5000,E$27,'1. Output sheet'!$AC$2:$AC$5000,$B$22,'1. Output sheet'!$O$2:$O$5000,"&gt;="&amp;$B$142,'1. Output sheet'!$O$2:$O$5000,"&lt;"&amp;$C$142)+SUMIFS('1. Output sheet'!$F$2:$F$5000,'1. Output sheet'!$D$2:$D$5000,$B192,'1. Output sheet'!$C$2:$C$5000,E$27,'1. Output sheet'!$AC$2:$AC$5000,$B$23,'1. Output sheet'!$O$2:$O$5000,"&gt;="&amp;$B$142,'1. Output sheet'!$O$2:$O$5000,"&lt;"&amp;$C$142)</f>
        <v>0</v>
      </c>
      <c r="F192" s="45">
        <f>SUMIFS('1. Output sheet'!$F$2:$F$5000,'1. Output sheet'!$D$2:$D$5000,$B192,'1. Output sheet'!$C$2:$C$5000,F$27,'1. Output sheet'!$AC$2:$AC$5000,$B$22,'1. Output sheet'!$O$2:$O$5000,"&gt;="&amp;$B$142,'1. Output sheet'!$O$2:$O$5000,"&lt;"&amp;$C$142)+SUMIFS('1. Output sheet'!$F$2:$F$5000,'1. Output sheet'!$D$2:$D$5000,$B192,'1. Output sheet'!$C$2:$C$5000,F$27,'1. Output sheet'!$AC$2:$AC$5000,$B$23,'1. Output sheet'!$O$2:$O$5000,"&gt;="&amp;$B$142,'1. Output sheet'!$O$2:$O$5000,"&lt;"&amp;$C$142)</f>
        <v>0</v>
      </c>
      <c r="G192" s="45">
        <f>SUMIFS('1. Output sheet'!$F$2:$F$5000,'1. Output sheet'!$D$2:$D$5000,$B192,'1. Output sheet'!$C$2:$C$5000,G$27,'1. Output sheet'!$AC$2:$AC$5000,$B$22,'1. Output sheet'!$O$2:$O$5000,"&gt;="&amp;$B$142,'1. Output sheet'!$O$2:$O$5000,"&lt;"&amp;$C$142)+SUMIFS('1. Output sheet'!$F$2:$F$5000,'1. Output sheet'!$D$2:$D$5000,$B192,'1. Output sheet'!$C$2:$C$5000,G$27,'1. Output sheet'!$AC$2:$AC$5000,$B$23,'1. Output sheet'!$O$2:$O$5000,"&gt;="&amp;$B$142,'1. Output sheet'!$O$2:$O$5000,"&lt;"&amp;$C$142)</f>
        <v>2630</v>
      </c>
      <c r="H192" s="45">
        <f>SUMIFS('1. Output sheet'!$F$2:$F$5000,'1. Output sheet'!$D$2:$D$5000,$B192,'1. Output sheet'!$C$2:$C$5000,H$27,'1. Output sheet'!$AC$2:$AC$5000,$B$22,'1. Output sheet'!$O$2:$O$5000,"&gt;="&amp;$B$142,'1. Output sheet'!$O$2:$O$5000,"&lt;"&amp;$C$142)+SUMIFS('1. Output sheet'!$F$2:$F$5000,'1. Output sheet'!$D$2:$D$5000,$B192,'1. Output sheet'!$C$2:$C$5000,H$27,'1. Output sheet'!$AC$2:$AC$5000,$B$23,'1. Output sheet'!$O$2:$O$5000,"&gt;="&amp;$B$142,'1. Output sheet'!$O$2:$O$5000,"&lt;"&amp;$C$142)</f>
        <v>0</v>
      </c>
      <c r="I192" s="45">
        <f>SUMIFS('1. Output sheet'!$F$2:$F$5000,'1. Output sheet'!$D$2:$D$5000,$B192,'1. Output sheet'!$C$2:$C$5000,I$27,'1. Output sheet'!$AC$2:$AC$5000,$B$22,'1. Output sheet'!$O$2:$O$5000,"&gt;="&amp;$B$142,'1. Output sheet'!$O$2:$O$5000,"&lt;"&amp;$C$142)+SUMIFS('1. Output sheet'!$F$2:$F$5000,'1. Output sheet'!$D$2:$D$5000,$B192,'1. Output sheet'!$C$2:$C$5000,I$27,'1. Output sheet'!$AC$2:$AC$5000,$B$23,'1. Output sheet'!$O$2:$O$5000,"&gt;="&amp;$B$142,'1. Output sheet'!$O$2:$O$5000,"&lt;"&amp;$C$142)</f>
        <v>0</v>
      </c>
      <c r="J192" s="45">
        <f>SUMIFS('1. Output sheet'!$F$2:$F$5000,'1. Output sheet'!$D$2:$D$5000,$B192,'1. Output sheet'!$C$2:$C$5000,J$27,'1. Output sheet'!$AC$2:$AC$5000,$B$22,'1. Output sheet'!$O$2:$O$5000,"&gt;="&amp;$B$142,'1. Output sheet'!$O$2:$O$5000,"&lt;"&amp;$C$142)+SUMIFS('1. Output sheet'!$F$2:$F$5000,'1. Output sheet'!$D$2:$D$5000,$B192,'1. Output sheet'!$C$2:$C$5000,J$27,'1. Output sheet'!$AC$2:$AC$5000,$B$23,'1. Output sheet'!$O$2:$O$5000,"&gt;="&amp;$B$142,'1. Output sheet'!$O$2:$O$5000,"&lt;"&amp;$C$142)</f>
        <v>0</v>
      </c>
      <c r="K192" s="45">
        <f>SUMIFS('1. Output sheet'!$F$2:$F$5000,'1. Output sheet'!$D$2:$D$5000,$B192,'1. Output sheet'!$C$2:$C$5000,K$27,'1. Output sheet'!$AC$2:$AC$5000,$B$22,'1. Output sheet'!$O$2:$O$5000,"&gt;="&amp;$B$142,'1. Output sheet'!$O$2:$O$5000,"&lt;"&amp;$C$142)+SUMIFS('1. Output sheet'!$F$2:$F$5000,'1. Output sheet'!$D$2:$D$5000,$B192,'1. Output sheet'!$C$2:$C$5000,K$27,'1. Output sheet'!$AC$2:$AC$5000,$B$23,'1. Output sheet'!$O$2:$O$5000,"&gt;="&amp;$B$142,'1. Output sheet'!$O$2:$O$5000,"&lt;"&amp;$C$142)</f>
        <v>0</v>
      </c>
      <c r="L192" s="45">
        <f>SUMIFS('1. Output sheet'!$F$2:$F$5000,'1. Output sheet'!$D$2:$D$5000,$B192,'1. Output sheet'!$C$2:$C$5000,L$27,'1. Output sheet'!$AC$2:$AC$5000,$B$22,'1. Output sheet'!$O$2:$O$5000,"&gt;="&amp;$B$142,'1. Output sheet'!$O$2:$O$5000,"&lt;"&amp;$C$142)+SUMIFS('1. Output sheet'!$F$2:$F$5000,'1. Output sheet'!$D$2:$D$5000,$B192,'1. Output sheet'!$C$2:$C$5000,L$27,'1. Output sheet'!$AC$2:$AC$5000,$B$23,'1. Output sheet'!$O$2:$O$5000,"&gt;="&amp;$B$142,'1. Output sheet'!$O$2:$O$5000,"&lt;"&amp;$C$142)</f>
        <v>0</v>
      </c>
      <c r="M192" s="45">
        <f>SUMIFS('1. Output sheet'!$F$2:$F$5000,'1. Output sheet'!$D$2:$D$5000,$B192,'1. Output sheet'!$C$2:$C$5000,M$27,'1. Output sheet'!$AC$2:$AC$5000,$B$22,'1. Output sheet'!$O$2:$O$5000,"&gt;="&amp;$B$142,'1. Output sheet'!$O$2:$O$5000,"&lt;"&amp;$C$142)+SUMIFS('1. Output sheet'!$F$2:$F$5000,'1. Output sheet'!$D$2:$D$5000,$B192,'1. Output sheet'!$C$2:$C$5000,M$27,'1. Output sheet'!$AC$2:$AC$5000,$B$23,'1. Output sheet'!$O$2:$O$5000,"&gt;="&amp;$B$142,'1. Output sheet'!$O$2:$O$5000,"&lt;"&amp;$C$142)</f>
        <v>0</v>
      </c>
      <c r="N192" s="45">
        <f>SUMIFS('1. Output sheet'!$F$2:$F$5000,'1. Output sheet'!$D$2:$D$5000,$B192,'1. Output sheet'!$C$2:$C$5000,N$27,'1. Output sheet'!$AC$2:$AC$5000,$B$22,'1. Output sheet'!$O$2:$O$5000,"&gt;="&amp;$B$142,'1. Output sheet'!$O$2:$O$5000,"&lt;"&amp;$C$142)+SUMIFS('1. Output sheet'!$F$2:$F$5000,'1. Output sheet'!$D$2:$D$5000,$B192,'1. Output sheet'!$C$2:$C$5000,N$27,'1. Output sheet'!$AC$2:$AC$5000,$B$23,'1. Output sheet'!$O$2:$O$5000,"&gt;="&amp;$B$142,'1. Output sheet'!$O$2:$O$5000,"&lt;"&amp;$C$142)</f>
        <v>0</v>
      </c>
      <c r="O192" s="45">
        <f>SUMIFS('1. Output sheet'!$F$2:$F$5000,'1. Output sheet'!$D$2:$D$5000,$B192,'1. Output sheet'!$C$2:$C$5000,O$27,'1. Output sheet'!$AC$2:$AC$5000,$B$22,'1. Output sheet'!$O$2:$O$5000,"&gt;="&amp;$B$142,'1. Output sheet'!$O$2:$O$5000,"&lt;"&amp;$C$142)+SUMIFS('1. Output sheet'!$F$2:$F$5000,'1. Output sheet'!$D$2:$D$5000,$B192,'1. Output sheet'!$C$2:$C$5000,O$27,'1. Output sheet'!$AC$2:$AC$5000,$B$23,'1. Output sheet'!$O$2:$O$5000,"&gt;="&amp;$B$142,'1. Output sheet'!$O$2:$O$5000,"&lt;"&amp;$C$142)</f>
        <v>0</v>
      </c>
      <c r="P192" s="14">
        <f t="shared" si="73"/>
        <v>2630</v>
      </c>
      <c r="Q192" s="14">
        <f>SUMIFS('1. Output sheet'!$F$2:$F$5000,'1. Output sheet'!$D$2:$D$5000,$B192,'1. Output sheet'!$AC$2:$AC$5000,$B$22,'1. Output sheet'!$O$2:$O$5000,"&gt;="&amp;$B$80,'1. Output sheet'!$O$2:$O$5000,"&lt;"&amp;$C$80)+SUMIFS('1. Output sheet'!$F$2:$F$5000,'1. Output sheet'!$D$2:$D$5000,$B192,'1. Output sheet'!$AC$2:$AC$5000,$B$23,'1. Output sheet'!$O$2:$O$5000,"&gt;="&amp;$B$80,'1. Output sheet'!$O$2:$O$5000,"&lt;"&amp;$C$80)</f>
        <v>979</v>
      </c>
      <c r="R192" s="14"/>
      <c r="T192" s="21" t="s">
        <v>49</v>
      </c>
      <c r="U192" s="20"/>
      <c r="V192" s="45">
        <f t="shared" si="74"/>
        <v>0</v>
      </c>
      <c r="W192" s="45">
        <f t="shared" si="75"/>
        <v>0</v>
      </c>
      <c r="X192" s="45">
        <f t="shared" si="76"/>
        <v>0</v>
      </c>
      <c r="Y192" s="45">
        <f t="shared" si="77"/>
        <v>352.62727431184044</v>
      </c>
      <c r="Z192" s="45">
        <f t="shared" si="78"/>
        <v>0</v>
      </c>
      <c r="AA192" s="45">
        <f t="shared" si="79"/>
        <v>0</v>
      </c>
      <c r="AB192" s="45">
        <f t="shared" si="80"/>
        <v>0</v>
      </c>
      <c r="AC192" s="45">
        <f t="shared" si="81"/>
        <v>0</v>
      </c>
      <c r="AD192" s="45">
        <f t="shared" si="82"/>
        <v>0</v>
      </c>
      <c r="AE192" s="45">
        <f t="shared" si="83"/>
        <v>0</v>
      </c>
      <c r="AF192" s="45">
        <f t="shared" si="84"/>
        <v>0</v>
      </c>
      <c r="AG192" s="45">
        <f t="shared" si="85"/>
        <v>0</v>
      </c>
      <c r="AH192" s="45">
        <f t="shared" si="86"/>
        <v>352.62727431184044</v>
      </c>
      <c r="AI192" s="45">
        <f t="shared" si="87"/>
        <v>131.26315648338093</v>
      </c>
      <c r="AJ192" s="14"/>
    </row>
    <row r="193" spans="1:36" ht="14.4" x14ac:dyDescent="0.3">
      <c r="B193" s="21" t="s">
        <v>638</v>
      </c>
      <c r="C193" s="20"/>
      <c r="D193" s="45">
        <f>SUMIFS('1. Output sheet'!$F$2:$F$5000,'1. Output sheet'!$D$2:$D$5000,$B193,'1. Output sheet'!$C$2:$C$5000,D$27,'1. Output sheet'!$AC$2:$AC$5000,$B$22,'1. Output sheet'!$O$2:$O$5000,"&gt;="&amp;$B$142,'1. Output sheet'!$O$2:$O$5000,"&lt;"&amp;$C$142)+SUMIFS('1. Output sheet'!$F$2:$F$5000,'1. Output sheet'!$D$2:$D$5000,$B193,'1. Output sheet'!$C$2:$C$5000,D$27,'1. Output sheet'!$AC$2:$AC$5000,$B$23,'1. Output sheet'!$O$2:$O$5000,"&gt;="&amp;$B$142,'1. Output sheet'!$O$2:$O$5000,"&lt;"&amp;$C$142)</f>
        <v>0</v>
      </c>
      <c r="E193" s="45">
        <f>SUMIFS('1. Output sheet'!$F$2:$F$5000,'1. Output sheet'!$D$2:$D$5000,$B193,'1. Output sheet'!$C$2:$C$5000,E$27,'1. Output sheet'!$AC$2:$AC$5000,$B$22,'1. Output sheet'!$O$2:$O$5000,"&gt;="&amp;$B$142,'1. Output sheet'!$O$2:$O$5000,"&lt;"&amp;$C$142)+SUMIFS('1. Output sheet'!$F$2:$F$5000,'1. Output sheet'!$D$2:$D$5000,$B193,'1. Output sheet'!$C$2:$C$5000,E$27,'1. Output sheet'!$AC$2:$AC$5000,$B$23,'1. Output sheet'!$O$2:$O$5000,"&gt;="&amp;$B$142,'1. Output sheet'!$O$2:$O$5000,"&lt;"&amp;$C$142)</f>
        <v>0</v>
      </c>
      <c r="F193" s="45">
        <f>SUMIFS('1. Output sheet'!$F$2:$F$5000,'1. Output sheet'!$D$2:$D$5000,$B193,'1. Output sheet'!$C$2:$C$5000,F$27,'1. Output sheet'!$AC$2:$AC$5000,$B$22,'1. Output sheet'!$O$2:$O$5000,"&gt;="&amp;$B$142,'1. Output sheet'!$O$2:$O$5000,"&lt;"&amp;$C$142)+SUMIFS('1. Output sheet'!$F$2:$F$5000,'1. Output sheet'!$D$2:$D$5000,$B193,'1. Output sheet'!$C$2:$C$5000,F$27,'1. Output sheet'!$AC$2:$AC$5000,$B$23,'1. Output sheet'!$O$2:$O$5000,"&gt;="&amp;$B$142,'1. Output sheet'!$O$2:$O$5000,"&lt;"&amp;$C$142)</f>
        <v>2390</v>
      </c>
      <c r="G193" s="45">
        <f>SUMIFS('1. Output sheet'!$F$2:$F$5000,'1. Output sheet'!$D$2:$D$5000,$B193,'1. Output sheet'!$C$2:$C$5000,G$27,'1. Output sheet'!$AC$2:$AC$5000,$B$22,'1. Output sheet'!$O$2:$O$5000,"&gt;="&amp;$B$142,'1. Output sheet'!$O$2:$O$5000,"&lt;"&amp;$C$142)+SUMIFS('1. Output sheet'!$F$2:$F$5000,'1. Output sheet'!$D$2:$D$5000,$B193,'1. Output sheet'!$C$2:$C$5000,G$27,'1. Output sheet'!$AC$2:$AC$5000,$B$23,'1. Output sheet'!$O$2:$O$5000,"&gt;="&amp;$B$142,'1. Output sheet'!$O$2:$O$5000,"&lt;"&amp;$C$142)</f>
        <v>1038</v>
      </c>
      <c r="H193" s="45">
        <f>SUMIFS('1. Output sheet'!$F$2:$F$5000,'1. Output sheet'!$D$2:$D$5000,$B193,'1. Output sheet'!$C$2:$C$5000,H$27,'1. Output sheet'!$AC$2:$AC$5000,$B$22,'1. Output sheet'!$O$2:$O$5000,"&gt;="&amp;$B$142,'1. Output sheet'!$O$2:$O$5000,"&lt;"&amp;$C$142)+SUMIFS('1. Output sheet'!$F$2:$F$5000,'1. Output sheet'!$D$2:$D$5000,$B193,'1. Output sheet'!$C$2:$C$5000,H$27,'1. Output sheet'!$AC$2:$AC$5000,$B$23,'1. Output sheet'!$O$2:$O$5000,"&gt;="&amp;$B$142,'1. Output sheet'!$O$2:$O$5000,"&lt;"&amp;$C$142)</f>
        <v>0</v>
      </c>
      <c r="I193" s="45">
        <f>SUMIFS('1. Output sheet'!$F$2:$F$5000,'1. Output sheet'!$D$2:$D$5000,$B193,'1. Output sheet'!$C$2:$C$5000,I$27,'1. Output sheet'!$AC$2:$AC$5000,$B$22,'1. Output sheet'!$O$2:$O$5000,"&gt;="&amp;$B$142,'1. Output sheet'!$O$2:$O$5000,"&lt;"&amp;$C$142)+SUMIFS('1. Output sheet'!$F$2:$F$5000,'1. Output sheet'!$D$2:$D$5000,$B193,'1. Output sheet'!$C$2:$C$5000,I$27,'1. Output sheet'!$AC$2:$AC$5000,$B$23,'1. Output sheet'!$O$2:$O$5000,"&gt;="&amp;$B$142,'1. Output sheet'!$O$2:$O$5000,"&lt;"&amp;$C$142)</f>
        <v>0</v>
      </c>
      <c r="J193" s="45">
        <f>SUMIFS('1. Output sheet'!$F$2:$F$5000,'1. Output sheet'!$D$2:$D$5000,$B193,'1. Output sheet'!$C$2:$C$5000,J$27,'1. Output sheet'!$AC$2:$AC$5000,$B$22,'1. Output sheet'!$O$2:$O$5000,"&gt;="&amp;$B$142,'1. Output sheet'!$O$2:$O$5000,"&lt;"&amp;$C$142)+SUMIFS('1. Output sheet'!$F$2:$F$5000,'1. Output sheet'!$D$2:$D$5000,$B193,'1. Output sheet'!$C$2:$C$5000,J$27,'1. Output sheet'!$AC$2:$AC$5000,$B$23,'1. Output sheet'!$O$2:$O$5000,"&gt;="&amp;$B$142,'1. Output sheet'!$O$2:$O$5000,"&lt;"&amp;$C$142)</f>
        <v>0</v>
      </c>
      <c r="K193" s="45">
        <f>SUMIFS('1. Output sheet'!$F$2:$F$5000,'1. Output sheet'!$D$2:$D$5000,$B193,'1. Output sheet'!$C$2:$C$5000,K$27,'1. Output sheet'!$AC$2:$AC$5000,$B$22,'1. Output sheet'!$O$2:$O$5000,"&gt;="&amp;$B$142,'1. Output sheet'!$O$2:$O$5000,"&lt;"&amp;$C$142)+SUMIFS('1. Output sheet'!$F$2:$F$5000,'1. Output sheet'!$D$2:$D$5000,$B193,'1. Output sheet'!$C$2:$C$5000,K$27,'1. Output sheet'!$AC$2:$AC$5000,$B$23,'1. Output sheet'!$O$2:$O$5000,"&gt;="&amp;$B$142,'1. Output sheet'!$O$2:$O$5000,"&lt;"&amp;$C$142)</f>
        <v>2724.97</v>
      </c>
      <c r="L193" s="45">
        <f>SUMIFS('1. Output sheet'!$F$2:$F$5000,'1. Output sheet'!$D$2:$D$5000,$B193,'1. Output sheet'!$C$2:$C$5000,L$27,'1. Output sheet'!$AC$2:$AC$5000,$B$22,'1. Output sheet'!$O$2:$O$5000,"&gt;="&amp;$B$142,'1. Output sheet'!$O$2:$O$5000,"&lt;"&amp;$C$142)+SUMIFS('1. Output sheet'!$F$2:$F$5000,'1. Output sheet'!$D$2:$D$5000,$B193,'1. Output sheet'!$C$2:$C$5000,L$27,'1. Output sheet'!$AC$2:$AC$5000,$B$23,'1. Output sheet'!$O$2:$O$5000,"&gt;="&amp;$B$142,'1. Output sheet'!$O$2:$O$5000,"&lt;"&amp;$C$142)</f>
        <v>0</v>
      </c>
      <c r="M193" s="45">
        <f>SUMIFS('1. Output sheet'!$F$2:$F$5000,'1. Output sheet'!$D$2:$D$5000,$B193,'1. Output sheet'!$C$2:$C$5000,M$27,'1. Output sheet'!$AC$2:$AC$5000,$B$22,'1. Output sheet'!$O$2:$O$5000,"&gt;="&amp;$B$142,'1. Output sheet'!$O$2:$O$5000,"&lt;"&amp;$C$142)+SUMIFS('1. Output sheet'!$F$2:$F$5000,'1. Output sheet'!$D$2:$D$5000,$B193,'1. Output sheet'!$C$2:$C$5000,M$27,'1. Output sheet'!$AC$2:$AC$5000,$B$23,'1. Output sheet'!$O$2:$O$5000,"&gt;="&amp;$B$142,'1. Output sheet'!$O$2:$O$5000,"&lt;"&amp;$C$142)</f>
        <v>0</v>
      </c>
      <c r="N193" s="45">
        <f>SUMIFS('1. Output sheet'!$F$2:$F$5000,'1. Output sheet'!$D$2:$D$5000,$B193,'1. Output sheet'!$C$2:$C$5000,N$27,'1. Output sheet'!$AC$2:$AC$5000,$B$22,'1. Output sheet'!$O$2:$O$5000,"&gt;="&amp;$B$142,'1. Output sheet'!$O$2:$O$5000,"&lt;"&amp;$C$142)+SUMIFS('1. Output sheet'!$F$2:$F$5000,'1. Output sheet'!$D$2:$D$5000,$B193,'1. Output sheet'!$C$2:$C$5000,N$27,'1. Output sheet'!$AC$2:$AC$5000,$B$23,'1. Output sheet'!$O$2:$O$5000,"&gt;="&amp;$B$142,'1. Output sheet'!$O$2:$O$5000,"&lt;"&amp;$C$142)</f>
        <v>0</v>
      </c>
      <c r="O193" s="45">
        <f>SUMIFS('1. Output sheet'!$F$2:$F$5000,'1. Output sheet'!$D$2:$D$5000,$B193,'1. Output sheet'!$C$2:$C$5000,O$27,'1. Output sheet'!$AC$2:$AC$5000,$B$22,'1. Output sheet'!$O$2:$O$5000,"&gt;="&amp;$B$142,'1. Output sheet'!$O$2:$O$5000,"&lt;"&amp;$C$142)+SUMIFS('1. Output sheet'!$F$2:$F$5000,'1. Output sheet'!$D$2:$D$5000,$B193,'1. Output sheet'!$C$2:$C$5000,O$27,'1. Output sheet'!$AC$2:$AC$5000,$B$23,'1. Output sheet'!$O$2:$O$5000,"&gt;="&amp;$B$142,'1. Output sheet'!$O$2:$O$5000,"&lt;"&amp;$C$142)</f>
        <v>0</v>
      </c>
      <c r="P193" s="14">
        <f t="shared" si="73"/>
        <v>6152.9699999999993</v>
      </c>
      <c r="Q193" s="14">
        <f>SUMIFS('1. Output sheet'!$F$2:$F$5000,'1. Output sheet'!$D$2:$D$5000,$B193,'1. Output sheet'!$AC$2:$AC$5000,$B$22,'1. Output sheet'!$O$2:$O$5000,"&gt;="&amp;$B$80,'1. Output sheet'!$O$2:$O$5000,"&lt;"&amp;$C$80)+SUMIFS('1. Output sheet'!$F$2:$F$5000,'1. Output sheet'!$D$2:$D$5000,$B193,'1. Output sheet'!$AC$2:$AC$5000,$B$23,'1. Output sheet'!$O$2:$O$5000,"&gt;="&amp;$B$80,'1. Output sheet'!$O$2:$O$5000,"&lt;"&amp;$C$80)</f>
        <v>0</v>
      </c>
      <c r="R193" s="14"/>
      <c r="T193" s="21" t="s">
        <v>638</v>
      </c>
      <c r="U193" s="20"/>
      <c r="V193" s="45">
        <f t="shared" si="74"/>
        <v>0</v>
      </c>
      <c r="W193" s="45">
        <f t="shared" si="75"/>
        <v>0</v>
      </c>
      <c r="X193" s="45">
        <f t="shared" si="76"/>
        <v>320.44835954574097</v>
      </c>
      <c r="Y193" s="45">
        <f t="shared" si="77"/>
        <v>139.17380636338038</v>
      </c>
      <c r="Z193" s="45">
        <f t="shared" si="78"/>
        <v>0</v>
      </c>
      <c r="AA193" s="45">
        <f t="shared" si="79"/>
        <v>0</v>
      </c>
      <c r="AB193" s="45">
        <f t="shared" si="80"/>
        <v>0</v>
      </c>
      <c r="AC193" s="45">
        <f t="shared" si="81"/>
        <v>365.36073904240908</v>
      </c>
      <c r="AD193" s="45">
        <f t="shared" si="82"/>
        <v>0</v>
      </c>
      <c r="AE193" s="45">
        <f t="shared" si="83"/>
        <v>0</v>
      </c>
      <c r="AF193" s="45">
        <f t="shared" si="84"/>
        <v>0</v>
      </c>
      <c r="AG193" s="45">
        <f t="shared" si="85"/>
        <v>0</v>
      </c>
      <c r="AH193" s="45">
        <f t="shared" si="86"/>
        <v>824.98290495153026</v>
      </c>
      <c r="AI193" s="45">
        <f t="shared" si="87"/>
        <v>0</v>
      </c>
      <c r="AJ193" s="14"/>
    </row>
    <row r="194" spans="1:36" ht="14.4" x14ac:dyDescent="0.3">
      <c r="B194" s="21" t="s">
        <v>2484</v>
      </c>
      <c r="C194" s="20"/>
      <c r="D194" s="45">
        <f>SUMIFS('1. Output sheet'!$F$2:$F$5000,'1. Output sheet'!$D$2:$D$5000,$B194,'1. Output sheet'!$C$2:$C$5000,D$27,'1. Output sheet'!$AC$2:$AC$5000,$B$22,'1. Output sheet'!$O$2:$O$5000,"&gt;="&amp;$B$142,'1. Output sheet'!$O$2:$O$5000,"&lt;"&amp;$C$142)+SUMIFS('1. Output sheet'!$F$2:$F$5000,'1. Output sheet'!$D$2:$D$5000,$B194,'1. Output sheet'!$C$2:$C$5000,D$27,'1. Output sheet'!$AC$2:$AC$5000,$B$23,'1. Output sheet'!$O$2:$O$5000,"&gt;="&amp;$B$142,'1. Output sheet'!$O$2:$O$5000,"&lt;"&amp;$C$142)</f>
        <v>0</v>
      </c>
      <c r="E194" s="45">
        <f>SUMIFS('1. Output sheet'!$F$2:$F$5000,'1. Output sheet'!$D$2:$D$5000,$B194,'1. Output sheet'!$C$2:$C$5000,E$27,'1. Output sheet'!$AC$2:$AC$5000,$B$22,'1. Output sheet'!$O$2:$O$5000,"&gt;="&amp;$B$142,'1. Output sheet'!$O$2:$O$5000,"&lt;"&amp;$C$142)+SUMIFS('1. Output sheet'!$F$2:$F$5000,'1. Output sheet'!$D$2:$D$5000,$B194,'1. Output sheet'!$C$2:$C$5000,E$27,'1. Output sheet'!$AC$2:$AC$5000,$B$23,'1. Output sheet'!$O$2:$O$5000,"&gt;="&amp;$B$142,'1. Output sheet'!$O$2:$O$5000,"&lt;"&amp;$C$142)</f>
        <v>0</v>
      </c>
      <c r="F194" s="45">
        <f>SUMIFS('1. Output sheet'!$F$2:$F$5000,'1. Output sheet'!$D$2:$D$5000,$B194,'1. Output sheet'!$C$2:$C$5000,F$27,'1. Output sheet'!$AC$2:$AC$5000,$B$22,'1. Output sheet'!$O$2:$O$5000,"&gt;="&amp;$B$142,'1. Output sheet'!$O$2:$O$5000,"&lt;"&amp;$C$142)+SUMIFS('1. Output sheet'!$F$2:$F$5000,'1. Output sheet'!$D$2:$D$5000,$B194,'1. Output sheet'!$C$2:$C$5000,F$27,'1. Output sheet'!$AC$2:$AC$5000,$B$23,'1. Output sheet'!$O$2:$O$5000,"&gt;="&amp;$B$142,'1. Output sheet'!$O$2:$O$5000,"&lt;"&amp;$C$142)</f>
        <v>0</v>
      </c>
      <c r="G194" s="45">
        <f>SUMIFS('1. Output sheet'!$F$2:$F$5000,'1. Output sheet'!$D$2:$D$5000,$B194,'1. Output sheet'!$C$2:$C$5000,G$27,'1. Output sheet'!$AC$2:$AC$5000,$B$22,'1. Output sheet'!$O$2:$O$5000,"&gt;="&amp;$B$142,'1. Output sheet'!$O$2:$O$5000,"&lt;"&amp;$C$142)+SUMIFS('1. Output sheet'!$F$2:$F$5000,'1. Output sheet'!$D$2:$D$5000,$B194,'1. Output sheet'!$C$2:$C$5000,G$27,'1. Output sheet'!$AC$2:$AC$5000,$B$23,'1. Output sheet'!$O$2:$O$5000,"&gt;="&amp;$B$142,'1. Output sheet'!$O$2:$O$5000,"&lt;"&amp;$C$142)</f>
        <v>0</v>
      </c>
      <c r="H194" s="45">
        <f>SUMIFS('1. Output sheet'!$F$2:$F$5000,'1. Output sheet'!$D$2:$D$5000,$B194,'1. Output sheet'!$C$2:$C$5000,H$27,'1. Output sheet'!$AC$2:$AC$5000,$B$22,'1. Output sheet'!$O$2:$O$5000,"&gt;="&amp;$B$142,'1. Output sheet'!$O$2:$O$5000,"&lt;"&amp;$C$142)+SUMIFS('1. Output sheet'!$F$2:$F$5000,'1. Output sheet'!$D$2:$D$5000,$B194,'1. Output sheet'!$C$2:$C$5000,H$27,'1. Output sheet'!$AC$2:$AC$5000,$B$23,'1. Output sheet'!$O$2:$O$5000,"&gt;="&amp;$B$142,'1. Output sheet'!$O$2:$O$5000,"&lt;"&amp;$C$142)</f>
        <v>0</v>
      </c>
      <c r="I194" s="45">
        <f>SUMIFS('1. Output sheet'!$F$2:$F$5000,'1. Output sheet'!$D$2:$D$5000,$B194,'1. Output sheet'!$C$2:$C$5000,I$27,'1. Output sheet'!$AC$2:$AC$5000,$B$22,'1. Output sheet'!$O$2:$O$5000,"&gt;="&amp;$B$142,'1. Output sheet'!$O$2:$O$5000,"&lt;"&amp;$C$142)+SUMIFS('1. Output sheet'!$F$2:$F$5000,'1. Output sheet'!$D$2:$D$5000,$B194,'1. Output sheet'!$C$2:$C$5000,I$27,'1. Output sheet'!$AC$2:$AC$5000,$B$23,'1. Output sheet'!$O$2:$O$5000,"&gt;="&amp;$B$142,'1. Output sheet'!$O$2:$O$5000,"&lt;"&amp;$C$142)</f>
        <v>0</v>
      </c>
      <c r="J194" s="45">
        <f>SUMIFS('1. Output sheet'!$F$2:$F$5000,'1. Output sheet'!$D$2:$D$5000,$B194,'1. Output sheet'!$C$2:$C$5000,J$27,'1. Output sheet'!$AC$2:$AC$5000,$B$22,'1. Output sheet'!$O$2:$O$5000,"&gt;="&amp;$B$142,'1. Output sheet'!$O$2:$O$5000,"&lt;"&amp;$C$142)+SUMIFS('1. Output sheet'!$F$2:$F$5000,'1. Output sheet'!$D$2:$D$5000,$B194,'1. Output sheet'!$C$2:$C$5000,J$27,'1. Output sheet'!$AC$2:$AC$5000,$B$23,'1. Output sheet'!$O$2:$O$5000,"&gt;="&amp;$B$142,'1. Output sheet'!$O$2:$O$5000,"&lt;"&amp;$C$142)</f>
        <v>0</v>
      </c>
      <c r="K194" s="45">
        <f>SUMIFS('1. Output sheet'!$F$2:$F$5000,'1. Output sheet'!$D$2:$D$5000,$B194,'1. Output sheet'!$C$2:$C$5000,K$27,'1. Output sheet'!$AC$2:$AC$5000,$B$22,'1. Output sheet'!$O$2:$O$5000,"&gt;="&amp;$B$142,'1. Output sheet'!$O$2:$O$5000,"&lt;"&amp;$C$142)+SUMIFS('1. Output sheet'!$F$2:$F$5000,'1. Output sheet'!$D$2:$D$5000,$B194,'1. Output sheet'!$C$2:$C$5000,K$27,'1. Output sheet'!$AC$2:$AC$5000,$B$23,'1. Output sheet'!$O$2:$O$5000,"&gt;="&amp;$B$142,'1. Output sheet'!$O$2:$O$5000,"&lt;"&amp;$C$142)</f>
        <v>0</v>
      </c>
      <c r="L194" s="45">
        <f>SUMIFS('1. Output sheet'!$F$2:$F$5000,'1. Output sheet'!$D$2:$D$5000,$B194,'1. Output sheet'!$C$2:$C$5000,L$27,'1. Output sheet'!$AC$2:$AC$5000,$B$22,'1. Output sheet'!$O$2:$O$5000,"&gt;="&amp;$B$142,'1. Output sheet'!$O$2:$O$5000,"&lt;"&amp;$C$142)+SUMIFS('1. Output sheet'!$F$2:$F$5000,'1. Output sheet'!$D$2:$D$5000,$B194,'1. Output sheet'!$C$2:$C$5000,L$27,'1. Output sheet'!$AC$2:$AC$5000,$B$23,'1. Output sheet'!$O$2:$O$5000,"&gt;="&amp;$B$142,'1. Output sheet'!$O$2:$O$5000,"&lt;"&amp;$C$142)</f>
        <v>0</v>
      </c>
      <c r="M194" s="45">
        <f>SUMIFS('1. Output sheet'!$F$2:$F$5000,'1. Output sheet'!$D$2:$D$5000,$B194,'1. Output sheet'!$C$2:$C$5000,M$27,'1. Output sheet'!$AC$2:$AC$5000,$B$22,'1. Output sheet'!$O$2:$O$5000,"&gt;="&amp;$B$142,'1. Output sheet'!$O$2:$O$5000,"&lt;"&amp;$C$142)+SUMIFS('1. Output sheet'!$F$2:$F$5000,'1. Output sheet'!$D$2:$D$5000,$B194,'1. Output sheet'!$C$2:$C$5000,M$27,'1. Output sheet'!$AC$2:$AC$5000,$B$23,'1. Output sheet'!$O$2:$O$5000,"&gt;="&amp;$B$142,'1. Output sheet'!$O$2:$O$5000,"&lt;"&amp;$C$142)</f>
        <v>0</v>
      </c>
      <c r="N194" s="45">
        <f>SUMIFS('1. Output sheet'!$F$2:$F$5000,'1. Output sheet'!$D$2:$D$5000,$B194,'1. Output sheet'!$C$2:$C$5000,N$27,'1. Output sheet'!$AC$2:$AC$5000,$B$22,'1. Output sheet'!$O$2:$O$5000,"&gt;="&amp;$B$142,'1. Output sheet'!$O$2:$O$5000,"&lt;"&amp;$C$142)+SUMIFS('1. Output sheet'!$F$2:$F$5000,'1. Output sheet'!$D$2:$D$5000,$B194,'1. Output sheet'!$C$2:$C$5000,N$27,'1. Output sheet'!$AC$2:$AC$5000,$B$23,'1. Output sheet'!$O$2:$O$5000,"&gt;="&amp;$B$142,'1. Output sheet'!$O$2:$O$5000,"&lt;"&amp;$C$142)</f>
        <v>0</v>
      </c>
      <c r="O194" s="45">
        <f>SUMIFS('1. Output sheet'!$F$2:$F$5000,'1. Output sheet'!$D$2:$D$5000,$B194,'1. Output sheet'!$C$2:$C$5000,O$27,'1. Output sheet'!$AC$2:$AC$5000,$B$22,'1. Output sheet'!$O$2:$O$5000,"&gt;="&amp;$B$142,'1. Output sheet'!$O$2:$O$5000,"&lt;"&amp;$C$142)+SUMIFS('1. Output sheet'!$F$2:$F$5000,'1. Output sheet'!$D$2:$D$5000,$B194,'1. Output sheet'!$C$2:$C$5000,O$27,'1. Output sheet'!$AC$2:$AC$5000,$B$23,'1. Output sheet'!$O$2:$O$5000,"&gt;="&amp;$B$142,'1. Output sheet'!$O$2:$O$5000,"&lt;"&amp;$C$142)</f>
        <v>0</v>
      </c>
      <c r="P194" s="14">
        <f t="shared" si="73"/>
        <v>0</v>
      </c>
      <c r="Q194" s="14">
        <f>SUMIFS('1. Output sheet'!$F$2:$F$5000,'1. Output sheet'!$D$2:$D$5000,$B194,'1. Output sheet'!$AC$2:$AC$5000,$B$22,'1. Output sheet'!$O$2:$O$5000,"&gt;="&amp;$B$80,'1. Output sheet'!$O$2:$O$5000,"&lt;"&amp;$C$80)+SUMIFS('1. Output sheet'!$F$2:$F$5000,'1. Output sheet'!$D$2:$D$5000,$B194,'1. Output sheet'!$AC$2:$AC$5000,$B$23,'1. Output sheet'!$O$2:$O$5000,"&gt;="&amp;$B$80,'1. Output sheet'!$O$2:$O$5000,"&lt;"&amp;$C$80)</f>
        <v>0</v>
      </c>
      <c r="R194" s="14"/>
      <c r="T194" s="21" t="s">
        <v>2484</v>
      </c>
      <c r="U194" s="20"/>
      <c r="V194" s="45">
        <f t="shared" si="74"/>
        <v>0</v>
      </c>
      <c r="W194" s="45">
        <f t="shared" si="75"/>
        <v>0</v>
      </c>
      <c r="X194" s="45">
        <f t="shared" si="76"/>
        <v>0</v>
      </c>
      <c r="Y194" s="45">
        <f t="shared" si="77"/>
        <v>0</v>
      </c>
      <c r="Z194" s="45">
        <f t="shared" si="78"/>
        <v>0</v>
      </c>
      <c r="AA194" s="45">
        <f t="shared" si="79"/>
        <v>0</v>
      </c>
      <c r="AB194" s="45">
        <f t="shared" si="80"/>
        <v>0</v>
      </c>
      <c r="AC194" s="45">
        <f t="shared" si="81"/>
        <v>0</v>
      </c>
      <c r="AD194" s="45">
        <f t="shared" si="82"/>
        <v>0</v>
      </c>
      <c r="AE194" s="45">
        <f t="shared" si="83"/>
        <v>0</v>
      </c>
      <c r="AF194" s="45">
        <f t="shared" si="84"/>
        <v>0</v>
      </c>
      <c r="AG194" s="45">
        <f t="shared" si="85"/>
        <v>0</v>
      </c>
      <c r="AH194" s="45">
        <f t="shared" si="86"/>
        <v>0</v>
      </c>
      <c r="AI194" s="45">
        <f t="shared" si="87"/>
        <v>0</v>
      </c>
      <c r="AJ194" s="14"/>
    </row>
    <row r="195" spans="1:36" ht="14.4" x14ac:dyDescent="0.3">
      <c r="B195" s="21" t="s">
        <v>2837</v>
      </c>
      <c r="C195" s="20"/>
      <c r="D195" s="45">
        <f>SUMIFS('1. Output sheet'!$F$2:$F$5000,'1. Output sheet'!$D$2:$D$5000,$B195,'1. Output sheet'!$C$2:$C$5000,D$27,'1. Output sheet'!$AC$2:$AC$5000,$B$22,'1. Output sheet'!$O$2:$O$5000,"&gt;="&amp;$B$142,'1. Output sheet'!$O$2:$O$5000,"&lt;"&amp;$C$142)+SUMIFS('1. Output sheet'!$F$2:$F$5000,'1. Output sheet'!$D$2:$D$5000,$B195,'1. Output sheet'!$C$2:$C$5000,D$27,'1. Output sheet'!$AC$2:$AC$5000,$B$23,'1. Output sheet'!$O$2:$O$5000,"&gt;="&amp;$B$142,'1. Output sheet'!$O$2:$O$5000,"&lt;"&amp;$C$142)</f>
        <v>0</v>
      </c>
      <c r="E195" s="45">
        <f>SUMIFS('1. Output sheet'!$F$2:$F$5000,'1. Output sheet'!$D$2:$D$5000,$B195,'1. Output sheet'!$C$2:$C$5000,E$27,'1. Output sheet'!$AC$2:$AC$5000,$B$22,'1. Output sheet'!$O$2:$O$5000,"&gt;="&amp;$B$142,'1. Output sheet'!$O$2:$O$5000,"&lt;"&amp;$C$142)+SUMIFS('1. Output sheet'!$F$2:$F$5000,'1. Output sheet'!$D$2:$D$5000,$B195,'1. Output sheet'!$C$2:$C$5000,E$27,'1. Output sheet'!$AC$2:$AC$5000,$B$23,'1. Output sheet'!$O$2:$O$5000,"&gt;="&amp;$B$142,'1. Output sheet'!$O$2:$O$5000,"&lt;"&amp;$C$142)</f>
        <v>0</v>
      </c>
      <c r="F195" s="45">
        <f>SUMIFS('1. Output sheet'!$F$2:$F$5000,'1. Output sheet'!$D$2:$D$5000,$B195,'1. Output sheet'!$C$2:$C$5000,F$27,'1. Output sheet'!$AC$2:$AC$5000,$B$22,'1. Output sheet'!$O$2:$O$5000,"&gt;="&amp;$B$142,'1. Output sheet'!$O$2:$O$5000,"&lt;"&amp;$C$142)+SUMIFS('1. Output sheet'!$F$2:$F$5000,'1. Output sheet'!$D$2:$D$5000,$B195,'1. Output sheet'!$C$2:$C$5000,F$27,'1. Output sheet'!$AC$2:$AC$5000,$B$23,'1. Output sheet'!$O$2:$O$5000,"&gt;="&amp;$B$142,'1. Output sheet'!$O$2:$O$5000,"&lt;"&amp;$C$142)</f>
        <v>0</v>
      </c>
      <c r="G195" s="45">
        <f>SUMIFS('1. Output sheet'!$F$2:$F$5000,'1. Output sheet'!$D$2:$D$5000,$B195,'1. Output sheet'!$C$2:$C$5000,G$27,'1. Output sheet'!$AC$2:$AC$5000,$B$22,'1. Output sheet'!$O$2:$O$5000,"&gt;="&amp;$B$142,'1. Output sheet'!$O$2:$O$5000,"&lt;"&amp;$C$142)+SUMIFS('1. Output sheet'!$F$2:$F$5000,'1. Output sheet'!$D$2:$D$5000,$B195,'1. Output sheet'!$C$2:$C$5000,G$27,'1. Output sheet'!$AC$2:$AC$5000,$B$23,'1. Output sheet'!$O$2:$O$5000,"&gt;="&amp;$B$142,'1. Output sheet'!$O$2:$O$5000,"&lt;"&amp;$C$142)</f>
        <v>2495</v>
      </c>
      <c r="H195" s="45">
        <f>SUMIFS('1. Output sheet'!$F$2:$F$5000,'1. Output sheet'!$D$2:$D$5000,$B195,'1. Output sheet'!$C$2:$C$5000,H$27,'1. Output sheet'!$AC$2:$AC$5000,$B$22,'1. Output sheet'!$O$2:$O$5000,"&gt;="&amp;$B$142,'1. Output sheet'!$O$2:$O$5000,"&lt;"&amp;$C$142)+SUMIFS('1. Output sheet'!$F$2:$F$5000,'1. Output sheet'!$D$2:$D$5000,$B195,'1. Output sheet'!$C$2:$C$5000,H$27,'1. Output sheet'!$AC$2:$AC$5000,$B$23,'1. Output sheet'!$O$2:$O$5000,"&gt;="&amp;$B$142,'1. Output sheet'!$O$2:$O$5000,"&lt;"&amp;$C$142)</f>
        <v>0</v>
      </c>
      <c r="I195" s="45">
        <f>SUMIFS('1. Output sheet'!$F$2:$F$5000,'1. Output sheet'!$D$2:$D$5000,$B195,'1. Output sheet'!$C$2:$C$5000,I$27,'1. Output sheet'!$AC$2:$AC$5000,$B$22,'1. Output sheet'!$O$2:$O$5000,"&gt;="&amp;$B$142,'1. Output sheet'!$O$2:$O$5000,"&lt;"&amp;$C$142)+SUMIFS('1. Output sheet'!$F$2:$F$5000,'1. Output sheet'!$D$2:$D$5000,$B195,'1. Output sheet'!$C$2:$C$5000,I$27,'1. Output sheet'!$AC$2:$AC$5000,$B$23,'1. Output sheet'!$O$2:$O$5000,"&gt;="&amp;$B$142,'1. Output sheet'!$O$2:$O$5000,"&lt;"&amp;$C$142)</f>
        <v>0</v>
      </c>
      <c r="J195" s="45">
        <f>SUMIFS('1. Output sheet'!$F$2:$F$5000,'1. Output sheet'!$D$2:$D$5000,$B195,'1. Output sheet'!$C$2:$C$5000,J$27,'1. Output sheet'!$AC$2:$AC$5000,$B$22,'1. Output sheet'!$O$2:$O$5000,"&gt;="&amp;$B$142,'1. Output sheet'!$O$2:$O$5000,"&lt;"&amp;$C$142)+SUMIFS('1. Output sheet'!$F$2:$F$5000,'1. Output sheet'!$D$2:$D$5000,$B195,'1. Output sheet'!$C$2:$C$5000,J$27,'1. Output sheet'!$AC$2:$AC$5000,$B$23,'1. Output sheet'!$O$2:$O$5000,"&gt;="&amp;$B$142,'1. Output sheet'!$O$2:$O$5000,"&lt;"&amp;$C$142)</f>
        <v>1220</v>
      </c>
      <c r="K195" s="45">
        <f>SUMIFS('1. Output sheet'!$F$2:$F$5000,'1. Output sheet'!$D$2:$D$5000,$B195,'1. Output sheet'!$C$2:$C$5000,K$27,'1. Output sheet'!$AC$2:$AC$5000,$B$22,'1. Output sheet'!$O$2:$O$5000,"&gt;="&amp;$B$142,'1. Output sheet'!$O$2:$O$5000,"&lt;"&amp;$C$142)+SUMIFS('1. Output sheet'!$F$2:$F$5000,'1. Output sheet'!$D$2:$D$5000,$B195,'1. Output sheet'!$C$2:$C$5000,K$27,'1. Output sheet'!$AC$2:$AC$5000,$B$23,'1. Output sheet'!$O$2:$O$5000,"&gt;="&amp;$B$142,'1. Output sheet'!$O$2:$O$5000,"&lt;"&amp;$C$142)</f>
        <v>0</v>
      </c>
      <c r="L195" s="45">
        <f>SUMIFS('1. Output sheet'!$F$2:$F$5000,'1. Output sheet'!$D$2:$D$5000,$B195,'1. Output sheet'!$C$2:$C$5000,L$27,'1. Output sheet'!$AC$2:$AC$5000,$B$22,'1. Output sheet'!$O$2:$O$5000,"&gt;="&amp;$B$142,'1. Output sheet'!$O$2:$O$5000,"&lt;"&amp;$C$142)+SUMIFS('1. Output sheet'!$F$2:$F$5000,'1. Output sheet'!$D$2:$D$5000,$B195,'1. Output sheet'!$C$2:$C$5000,L$27,'1. Output sheet'!$AC$2:$AC$5000,$B$23,'1. Output sheet'!$O$2:$O$5000,"&gt;="&amp;$B$142,'1. Output sheet'!$O$2:$O$5000,"&lt;"&amp;$C$142)</f>
        <v>0</v>
      </c>
      <c r="M195" s="45">
        <f>SUMIFS('1. Output sheet'!$F$2:$F$5000,'1. Output sheet'!$D$2:$D$5000,$B195,'1. Output sheet'!$C$2:$C$5000,M$27,'1. Output sheet'!$AC$2:$AC$5000,$B$22,'1. Output sheet'!$O$2:$O$5000,"&gt;="&amp;$B$142,'1. Output sheet'!$O$2:$O$5000,"&lt;"&amp;$C$142)+SUMIFS('1. Output sheet'!$F$2:$F$5000,'1. Output sheet'!$D$2:$D$5000,$B195,'1. Output sheet'!$C$2:$C$5000,M$27,'1. Output sheet'!$AC$2:$AC$5000,$B$23,'1. Output sheet'!$O$2:$O$5000,"&gt;="&amp;$B$142,'1. Output sheet'!$O$2:$O$5000,"&lt;"&amp;$C$142)</f>
        <v>0</v>
      </c>
      <c r="N195" s="45">
        <f>SUMIFS('1. Output sheet'!$F$2:$F$5000,'1. Output sheet'!$D$2:$D$5000,$B195,'1. Output sheet'!$C$2:$C$5000,N$27,'1. Output sheet'!$AC$2:$AC$5000,$B$22,'1. Output sheet'!$O$2:$O$5000,"&gt;="&amp;$B$142,'1. Output sheet'!$O$2:$O$5000,"&lt;"&amp;$C$142)+SUMIFS('1. Output sheet'!$F$2:$F$5000,'1. Output sheet'!$D$2:$D$5000,$B195,'1. Output sheet'!$C$2:$C$5000,N$27,'1. Output sheet'!$AC$2:$AC$5000,$B$23,'1. Output sheet'!$O$2:$O$5000,"&gt;="&amp;$B$142,'1. Output sheet'!$O$2:$O$5000,"&lt;"&amp;$C$142)</f>
        <v>0</v>
      </c>
      <c r="O195" s="45">
        <f>SUMIFS('1. Output sheet'!$F$2:$F$5000,'1. Output sheet'!$D$2:$D$5000,$B195,'1. Output sheet'!$C$2:$C$5000,O$27,'1. Output sheet'!$AC$2:$AC$5000,$B$22,'1. Output sheet'!$O$2:$O$5000,"&gt;="&amp;$B$142,'1. Output sheet'!$O$2:$O$5000,"&lt;"&amp;$C$142)+SUMIFS('1. Output sheet'!$F$2:$F$5000,'1. Output sheet'!$D$2:$D$5000,$B195,'1. Output sheet'!$C$2:$C$5000,O$27,'1. Output sheet'!$AC$2:$AC$5000,$B$23,'1. Output sheet'!$O$2:$O$5000,"&gt;="&amp;$B$142,'1. Output sheet'!$O$2:$O$5000,"&lt;"&amp;$C$142)</f>
        <v>0</v>
      </c>
      <c r="P195" s="14">
        <f t="shared" si="73"/>
        <v>3715</v>
      </c>
      <c r="Q195" s="14">
        <f>SUMIFS('1. Output sheet'!$F$2:$F$5000,'1. Output sheet'!$D$2:$D$5000,$B195,'1. Output sheet'!$AC$2:$AC$5000,$B$22,'1. Output sheet'!$O$2:$O$5000,"&gt;="&amp;$B$80,'1. Output sheet'!$O$2:$O$5000,"&lt;"&amp;$C$80)+SUMIFS('1. Output sheet'!$F$2:$F$5000,'1. Output sheet'!$D$2:$D$5000,$B195,'1. Output sheet'!$AC$2:$AC$5000,$B$23,'1. Output sheet'!$O$2:$O$5000,"&gt;="&amp;$B$80,'1. Output sheet'!$O$2:$O$5000,"&lt;"&amp;$C$80)</f>
        <v>-1308.436666666667</v>
      </c>
      <c r="R195" s="14"/>
      <c r="T195" s="21" t="s">
        <v>2837</v>
      </c>
      <c r="U195" s="20"/>
      <c r="V195" s="45">
        <f t="shared" si="74"/>
        <v>0</v>
      </c>
      <c r="W195" s="45">
        <f t="shared" si="75"/>
        <v>0</v>
      </c>
      <c r="X195" s="45">
        <f t="shared" si="76"/>
        <v>0</v>
      </c>
      <c r="Y195" s="45">
        <f t="shared" si="77"/>
        <v>334.52663475590947</v>
      </c>
      <c r="Z195" s="45">
        <f t="shared" si="78"/>
        <v>0</v>
      </c>
      <c r="AA195" s="45">
        <f t="shared" si="79"/>
        <v>0</v>
      </c>
      <c r="AB195" s="45">
        <f t="shared" si="80"/>
        <v>163.57615006100585</v>
      </c>
      <c r="AC195" s="45">
        <f t="shared" si="81"/>
        <v>0</v>
      </c>
      <c r="AD195" s="45">
        <f t="shared" si="82"/>
        <v>0</v>
      </c>
      <c r="AE195" s="45">
        <f t="shared" si="83"/>
        <v>0</v>
      </c>
      <c r="AF195" s="45">
        <f t="shared" si="84"/>
        <v>0</v>
      </c>
      <c r="AG195" s="45">
        <f t="shared" si="85"/>
        <v>0</v>
      </c>
      <c r="AH195" s="45">
        <f t="shared" si="86"/>
        <v>498.10278481691529</v>
      </c>
      <c r="AI195" s="45">
        <f t="shared" si="87"/>
        <v>-175.43363322294178</v>
      </c>
      <c r="AJ195" s="14"/>
    </row>
    <row r="196" spans="1:36" ht="14.4" x14ac:dyDescent="0.3">
      <c r="B196" s="21" t="s">
        <v>749</v>
      </c>
      <c r="C196" s="20"/>
      <c r="D196" s="45">
        <f>SUMIFS('1. Output sheet'!$F$2:$F$5000,'1. Output sheet'!$D$2:$D$5000,$B196,'1. Output sheet'!$C$2:$C$5000,D$27,'1. Output sheet'!$AC$2:$AC$5000,$B$22,'1. Output sheet'!$O$2:$O$5000,"&gt;="&amp;$B$142,'1. Output sheet'!$O$2:$O$5000,"&lt;"&amp;$C$142)+SUMIFS('1. Output sheet'!$F$2:$F$5000,'1. Output sheet'!$D$2:$D$5000,$B196,'1. Output sheet'!$C$2:$C$5000,D$27,'1. Output sheet'!$AC$2:$AC$5000,$B$23,'1. Output sheet'!$O$2:$O$5000,"&gt;="&amp;$B$142,'1. Output sheet'!$O$2:$O$5000,"&lt;"&amp;$C$142)</f>
        <v>0</v>
      </c>
      <c r="E196" s="45">
        <f>SUMIFS('1. Output sheet'!$F$2:$F$5000,'1. Output sheet'!$D$2:$D$5000,$B196,'1. Output sheet'!$C$2:$C$5000,E$27,'1. Output sheet'!$AC$2:$AC$5000,$B$22,'1. Output sheet'!$O$2:$O$5000,"&gt;="&amp;$B$142,'1. Output sheet'!$O$2:$O$5000,"&lt;"&amp;$C$142)+SUMIFS('1. Output sheet'!$F$2:$F$5000,'1. Output sheet'!$D$2:$D$5000,$B196,'1. Output sheet'!$C$2:$C$5000,E$27,'1. Output sheet'!$AC$2:$AC$5000,$B$23,'1. Output sheet'!$O$2:$O$5000,"&gt;="&amp;$B$142,'1. Output sheet'!$O$2:$O$5000,"&lt;"&amp;$C$142)</f>
        <v>0</v>
      </c>
      <c r="F196" s="45">
        <f>SUMIFS('1. Output sheet'!$F$2:$F$5000,'1. Output sheet'!$D$2:$D$5000,$B196,'1. Output sheet'!$C$2:$C$5000,F$27,'1. Output sheet'!$AC$2:$AC$5000,$B$22,'1. Output sheet'!$O$2:$O$5000,"&gt;="&amp;$B$142,'1. Output sheet'!$O$2:$O$5000,"&lt;"&amp;$C$142)+SUMIFS('1. Output sheet'!$F$2:$F$5000,'1. Output sheet'!$D$2:$D$5000,$B196,'1. Output sheet'!$C$2:$C$5000,F$27,'1. Output sheet'!$AC$2:$AC$5000,$B$23,'1. Output sheet'!$O$2:$O$5000,"&gt;="&amp;$B$142,'1. Output sheet'!$O$2:$O$5000,"&lt;"&amp;$C$142)</f>
        <v>0</v>
      </c>
      <c r="G196" s="45">
        <f>SUMIFS('1. Output sheet'!$F$2:$F$5000,'1. Output sheet'!$D$2:$D$5000,$B196,'1. Output sheet'!$C$2:$C$5000,G$27,'1. Output sheet'!$AC$2:$AC$5000,$B$22,'1. Output sheet'!$O$2:$O$5000,"&gt;="&amp;$B$142,'1. Output sheet'!$O$2:$O$5000,"&lt;"&amp;$C$142)+SUMIFS('1. Output sheet'!$F$2:$F$5000,'1. Output sheet'!$D$2:$D$5000,$B196,'1. Output sheet'!$C$2:$C$5000,G$27,'1. Output sheet'!$AC$2:$AC$5000,$B$23,'1. Output sheet'!$O$2:$O$5000,"&gt;="&amp;$B$142,'1. Output sheet'!$O$2:$O$5000,"&lt;"&amp;$C$142)</f>
        <v>0</v>
      </c>
      <c r="H196" s="45">
        <f>SUMIFS('1. Output sheet'!$F$2:$F$5000,'1. Output sheet'!$D$2:$D$5000,$B196,'1. Output sheet'!$C$2:$C$5000,H$27,'1. Output sheet'!$AC$2:$AC$5000,$B$22,'1. Output sheet'!$O$2:$O$5000,"&gt;="&amp;$B$142,'1. Output sheet'!$O$2:$O$5000,"&lt;"&amp;$C$142)+SUMIFS('1. Output sheet'!$F$2:$F$5000,'1. Output sheet'!$D$2:$D$5000,$B196,'1. Output sheet'!$C$2:$C$5000,H$27,'1. Output sheet'!$AC$2:$AC$5000,$B$23,'1. Output sheet'!$O$2:$O$5000,"&gt;="&amp;$B$142,'1. Output sheet'!$O$2:$O$5000,"&lt;"&amp;$C$142)</f>
        <v>1725</v>
      </c>
      <c r="I196" s="45">
        <f>SUMIFS('1. Output sheet'!$F$2:$F$5000,'1. Output sheet'!$D$2:$D$5000,$B196,'1. Output sheet'!$C$2:$C$5000,I$27,'1. Output sheet'!$AC$2:$AC$5000,$B$22,'1. Output sheet'!$O$2:$O$5000,"&gt;="&amp;$B$142,'1. Output sheet'!$O$2:$O$5000,"&lt;"&amp;$C$142)+SUMIFS('1. Output sheet'!$F$2:$F$5000,'1. Output sheet'!$D$2:$D$5000,$B196,'1. Output sheet'!$C$2:$C$5000,I$27,'1. Output sheet'!$AC$2:$AC$5000,$B$23,'1. Output sheet'!$O$2:$O$5000,"&gt;="&amp;$B$142,'1. Output sheet'!$O$2:$O$5000,"&lt;"&amp;$C$142)</f>
        <v>10961</v>
      </c>
      <c r="J196" s="45">
        <f>SUMIFS('1. Output sheet'!$F$2:$F$5000,'1. Output sheet'!$D$2:$D$5000,$B196,'1. Output sheet'!$C$2:$C$5000,J$27,'1. Output sheet'!$AC$2:$AC$5000,$B$22,'1. Output sheet'!$O$2:$O$5000,"&gt;="&amp;$B$142,'1. Output sheet'!$O$2:$O$5000,"&lt;"&amp;$C$142)+SUMIFS('1. Output sheet'!$F$2:$F$5000,'1. Output sheet'!$D$2:$D$5000,$B196,'1. Output sheet'!$C$2:$C$5000,J$27,'1. Output sheet'!$AC$2:$AC$5000,$B$23,'1. Output sheet'!$O$2:$O$5000,"&gt;="&amp;$B$142,'1. Output sheet'!$O$2:$O$5000,"&lt;"&amp;$C$142)</f>
        <v>19962.249999999996</v>
      </c>
      <c r="K196" s="45">
        <f>SUMIFS('1. Output sheet'!$F$2:$F$5000,'1. Output sheet'!$D$2:$D$5000,$B196,'1. Output sheet'!$C$2:$C$5000,K$27,'1. Output sheet'!$AC$2:$AC$5000,$B$22,'1. Output sheet'!$O$2:$O$5000,"&gt;="&amp;$B$142,'1. Output sheet'!$O$2:$O$5000,"&lt;"&amp;$C$142)+SUMIFS('1. Output sheet'!$F$2:$F$5000,'1. Output sheet'!$D$2:$D$5000,$B196,'1. Output sheet'!$C$2:$C$5000,K$27,'1. Output sheet'!$AC$2:$AC$5000,$B$23,'1. Output sheet'!$O$2:$O$5000,"&gt;="&amp;$B$142,'1. Output sheet'!$O$2:$O$5000,"&lt;"&amp;$C$142)</f>
        <v>0</v>
      </c>
      <c r="L196" s="45">
        <f>SUMIFS('1. Output sheet'!$F$2:$F$5000,'1. Output sheet'!$D$2:$D$5000,$B196,'1. Output sheet'!$C$2:$C$5000,L$27,'1. Output sheet'!$AC$2:$AC$5000,$B$22,'1. Output sheet'!$O$2:$O$5000,"&gt;="&amp;$B$142,'1. Output sheet'!$O$2:$O$5000,"&lt;"&amp;$C$142)+SUMIFS('1. Output sheet'!$F$2:$F$5000,'1. Output sheet'!$D$2:$D$5000,$B196,'1. Output sheet'!$C$2:$C$5000,L$27,'1. Output sheet'!$AC$2:$AC$5000,$B$23,'1. Output sheet'!$O$2:$O$5000,"&gt;="&amp;$B$142,'1. Output sheet'!$O$2:$O$5000,"&lt;"&amp;$C$142)</f>
        <v>27000</v>
      </c>
      <c r="M196" s="45">
        <f>SUMIFS('1. Output sheet'!$F$2:$F$5000,'1. Output sheet'!$D$2:$D$5000,$B196,'1. Output sheet'!$C$2:$C$5000,M$27,'1. Output sheet'!$AC$2:$AC$5000,$B$22,'1. Output sheet'!$O$2:$O$5000,"&gt;="&amp;$B$142,'1. Output sheet'!$O$2:$O$5000,"&lt;"&amp;$C$142)+SUMIFS('1. Output sheet'!$F$2:$F$5000,'1. Output sheet'!$D$2:$D$5000,$B196,'1. Output sheet'!$C$2:$C$5000,M$27,'1. Output sheet'!$AC$2:$AC$5000,$B$23,'1. Output sheet'!$O$2:$O$5000,"&gt;="&amp;$B$142,'1. Output sheet'!$O$2:$O$5000,"&lt;"&amp;$C$142)</f>
        <v>0</v>
      </c>
      <c r="N196" s="45">
        <f>SUMIFS('1. Output sheet'!$F$2:$F$5000,'1. Output sheet'!$D$2:$D$5000,$B196,'1. Output sheet'!$C$2:$C$5000,N$27,'1. Output sheet'!$AC$2:$AC$5000,$B$22,'1. Output sheet'!$O$2:$O$5000,"&gt;="&amp;$B$142,'1. Output sheet'!$O$2:$O$5000,"&lt;"&amp;$C$142)+SUMIFS('1. Output sheet'!$F$2:$F$5000,'1. Output sheet'!$D$2:$D$5000,$B196,'1. Output sheet'!$C$2:$C$5000,N$27,'1. Output sheet'!$AC$2:$AC$5000,$B$23,'1. Output sheet'!$O$2:$O$5000,"&gt;="&amp;$B$142,'1. Output sheet'!$O$2:$O$5000,"&lt;"&amp;$C$142)</f>
        <v>0</v>
      </c>
      <c r="O196" s="45">
        <f>SUMIFS('1. Output sheet'!$F$2:$F$5000,'1. Output sheet'!$D$2:$D$5000,$B196,'1. Output sheet'!$C$2:$C$5000,O$27,'1. Output sheet'!$AC$2:$AC$5000,$B$22,'1. Output sheet'!$O$2:$O$5000,"&gt;="&amp;$B$142,'1. Output sheet'!$O$2:$O$5000,"&lt;"&amp;$C$142)+SUMIFS('1. Output sheet'!$F$2:$F$5000,'1. Output sheet'!$D$2:$D$5000,$B196,'1. Output sheet'!$C$2:$C$5000,O$27,'1. Output sheet'!$AC$2:$AC$5000,$B$23,'1. Output sheet'!$O$2:$O$5000,"&gt;="&amp;$B$142,'1. Output sheet'!$O$2:$O$5000,"&lt;"&amp;$C$142)</f>
        <v>0</v>
      </c>
      <c r="P196" s="14">
        <f t="shared" si="73"/>
        <v>59648.25</v>
      </c>
      <c r="Q196" s="14">
        <f>SUMIFS('1. Output sheet'!$F$2:$F$5000,'1. Output sheet'!$D$2:$D$5000,$B196,'1. Output sheet'!$AC$2:$AC$5000,$B$22,'1. Output sheet'!$O$2:$O$5000,"&gt;="&amp;$B$80,'1. Output sheet'!$O$2:$O$5000,"&lt;"&amp;$C$80)+SUMIFS('1. Output sheet'!$F$2:$F$5000,'1. Output sheet'!$D$2:$D$5000,$B196,'1. Output sheet'!$AC$2:$AC$5000,$B$23,'1. Output sheet'!$O$2:$O$5000,"&gt;="&amp;$B$80,'1. Output sheet'!$O$2:$O$5000,"&lt;"&amp;$C$80)</f>
        <v>5270.05</v>
      </c>
      <c r="R196" s="14"/>
      <c r="T196" s="21" t="s">
        <v>749</v>
      </c>
      <c r="U196" s="20"/>
      <c r="V196" s="45">
        <f t="shared" si="74"/>
        <v>0</v>
      </c>
      <c r="W196" s="45">
        <f t="shared" si="75"/>
        <v>0</v>
      </c>
      <c r="X196" s="45">
        <f t="shared" si="76"/>
        <v>0</v>
      </c>
      <c r="Y196" s="45">
        <f t="shared" si="77"/>
        <v>0</v>
      </c>
      <c r="Z196" s="45">
        <f t="shared" si="78"/>
        <v>231.28594988134023</v>
      </c>
      <c r="AA196" s="45">
        <f t="shared" si="79"/>
        <v>1469.6378531300697</v>
      </c>
      <c r="AB196" s="45">
        <f t="shared" si="80"/>
        <v>2676.5147553732077</v>
      </c>
      <c r="AC196" s="45">
        <f t="shared" si="81"/>
        <v>0</v>
      </c>
      <c r="AD196" s="45">
        <f t="shared" si="82"/>
        <v>3620.127911186195</v>
      </c>
      <c r="AE196" s="45">
        <f t="shared" si="83"/>
        <v>0</v>
      </c>
      <c r="AF196" s="45">
        <f t="shared" si="84"/>
        <v>0</v>
      </c>
      <c r="AG196" s="45">
        <f t="shared" si="85"/>
        <v>0</v>
      </c>
      <c r="AH196" s="45">
        <f t="shared" si="86"/>
        <v>7997.5664695708128</v>
      </c>
      <c r="AI196" s="45">
        <f t="shared" si="87"/>
        <v>706.60204067951133</v>
      </c>
      <c r="AJ196" s="14"/>
    </row>
    <row r="197" spans="1:36" ht="14.4" x14ac:dyDescent="0.3">
      <c r="B197" s="21" t="s">
        <v>318</v>
      </c>
      <c r="C197" s="20"/>
      <c r="D197" s="45">
        <f>SUMIFS('1. Output sheet'!$F$2:$F$5000,'1. Output sheet'!$D$2:$D$5000,$B197,'1. Output sheet'!$C$2:$C$5000,D$27,'1. Output sheet'!$AC$2:$AC$5000,$B$22,'1. Output sheet'!$O$2:$O$5000,"&gt;="&amp;$B$142,'1. Output sheet'!$O$2:$O$5000,"&lt;"&amp;$C$142)+SUMIFS('1. Output sheet'!$F$2:$F$5000,'1. Output sheet'!$D$2:$D$5000,$B197,'1. Output sheet'!$C$2:$C$5000,D$27,'1. Output sheet'!$AC$2:$AC$5000,$B$23,'1. Output sheet'!$O$2:$O$5000,"&gt;="&amp;$B$142,'1. Output sheet'!$O$2:$O$5000,"&lt;"&amp;$C$142)</f>
        <v>0</v>
      </c>
      <c r="E197" s="45">
        <f>SUMIFS('1. Output sheet'!$F$2:$F$5000,'1. Output sheet'!$D$2:$D$5000,$B197,'1. Output sheet'!$C$2:$C$5000,E$27,'1. Output sheet'!$AC$2:$AC$5000,$B$22,'1. Output sheet'!$O$2:$O$5000,"&gt;="&amp;$B$142,'1. Output sheet'!$O$2:$O$5000,"&lt;"&amp;$C$142)+SUMIFS('1. Output sheet'!$F$2:$F$5000,'1. Output sheet'!$D$2:$D$5000,$B197,'1. Output sheet'!$C$2:$C$5000,E$27,'1. Output sheet'!$AC$2:$AC$5000,$B$23,'1. Output sheet'!$O$2:$O$5000,"&gt;="&amp;$B$142,'1. Output sheet'!$O$2:$O$5000,"&lt;"&amp;$C$142)</f>
        <v>0</v>
      </c>
      <c r="F197" s="45">
        <f>SUMIFS('1. Output sheet'!$F$2:$F$5000,'1. Output sheet'!$D$2:$D$5000,$B197,'1. Output sheet'!$C$2:$C$5000,F$27,'1. Output sheet'!$AC$2:$AC$5000,$B$22,'1. Output sheet'!$O$2:$O$5000,"&gt;="&amp;$B$142,'1. Output sheet'!$O$2:$O$5000,"&lt;"&amp;$C$142)+SUMIFS('1. Output sheet'!$F$2:$F$5000,'1. Output sheet'!$D$2:$D$5000,$B197,'1. Output sheet'!$C$2:$C$5000,F$27,'1. Output sheet'!$AC$2:$AC$5000,$B$23,'1. Output sheet'!$O$2:$O$5000,"&gt;="&amp;$B$142,'1. Output sheet'!$O$2:$O$5000,"&lt;"&amp;$C$142)</f>
        <v>0</v>
      </c>
      <c r="G197" s="45">
        <f>SUMIFS('1. Output sheet'!$F$2:$F$5000,'1. Output sheet'!$D$2:$D$5000,$B197,'1. Output sheet'!$C$2:$C$5000,G$27,'1. Output sheet'!$AC$2:$AC$5000,$B$22,'1. Output sheet'!$O$2:$O$5000,"&gt;="&amp;$B$142,'1. Output sheet'!$O$2:$O$5000,"&lt;"&amp;$C$142)+SUMIFS('1. Output sheet'!$F$2:$F$5000,'1. Output sheet'!$D$2:$D$5000,$B197,'1. Output sheet'!$C$2:$C$5000,G$27,'1. Output sheet'!$AC$2:$AC$5000,$B$23,'1. Output sheet'!$O$2:$O$5000,"&gt;="&amp;$B$142,'1. Output sheet'!$O$2:$O$5000,"&lt;"&amp;$C$142)</f>
        <v>0</v>
      </c>
      <c r="H197" s="45">
        <f>SUMIFS('1. Output sheet'!$F$2:$F$5000,'1. Output sheet'!$D$2:$D$5000,$B197,'1. Output sheet'!$C$2:$C$5000,H$27,'1. Output sheet'!$AC$2:$AC$5000,$B$22,'1. Output sheet'!$O$2:$O$5000,"&gt;="&amp;$B$142,'1. Output sheet'!$O$2:$O$5000,"&lt;"&amp;$C$142)+SUMIFS('1. Output sheet'!$F$2:$F$5000,'1. Output sheet'!$D$2:$D$5000,$B197,'1. Output sheet'!$C$2:$C$5000,H$27,'1. Output sheet'!$AC$2:$AC$5000,$B$23,'1. Output sheet'!$O$2:$O$5000,"&gt;="&amp;$B$142,'1. Output sheet'!$O$2:$O$5000,"&lt;"&amp;$C$142)</f>
        <v>0</v>
      </c>
      <c r="I197" s="45">
        <f>SUMIFS('1. Output sheet'!$F$2:$F$5000,'1. Output sheet'!$D$2:$D$5000,$B197,'1. Output sheet'!$C$2:$C$5000,I$27,'1. Output sheet'!$AC$2:$AC$5000,$B$22,'1. Output sheet'!$O$2:$O$5000,"&gt;="&amp;$B$142,'1. Output sheet'!$O$2:$O$5000,"&lt;"&amp;$C$142)+SUMIFS('1. Output sheet'!$F$2:$F$5000,'1. Output sheet'!$D$2:$D$5000,$B197,'1. Output sheet'!$C$2:$C$5000,I$27,'1. Output sheet'!$AC$2:$AC$5000,$B$23,'1. Output sheet'!$O$2:$O$5000,"&gt;="&amp;$B$142,'1. Output sheet'!$O$2:$O$5000,"&lt;"&amp;$C$142)</f>
        <v>0</v>
      </c>
      <c r="J197" s="45">
        <f>SUMIFS('1. Output sheet'!$F$2:$F$5000,'1. Output sheet'!$D$2:$D$5000,$B197,'1. Output sheet'!$C$2:$C$5000,J$27,'1. Output sheet'!$AC$2:$AC$5000,$B$22,'1. Output sheet'!$O$2:$O$5000,"&gt;="&amp;$B$142,'1. Output sheet'!$O$2:$O$5000,"&lt;"&amp;$C$142)+SUMIFS('1. Output sheet'!$F$2:$F$5000,'1. Output sheet'!$D$2:$D$5000,$B197,'1. Output sheet'!$C$2:$C$5000,J$27,'1. Output sheet'!$AC$2:$AC$5000,$B$23,'1. Output sheet'!$O$2:$O$5000,"&gt;="&amp;$B$142,'1. Output sheet'!$O$2:$O$5000,"&lt;"&amp;$C$142)</f>
        <v>0</v>
      </c>
      <c r="K197" s="45">
        <f>SUMIFS('1. Output sheet'!$F$2:$F$5000,'1. Output sheet'!$D$2:$D$5000,$B197,'1. Output sheet'!$C$2:$C$5000,K$27,'1. Output sheet'!$AC$2:$AC$5000,$B$22,'1. Output sheet'!$O$2:$O$5000,"&gt;="&amp;$B$142,'1. Output sheet'!$O$2:$O$5000,"&lt;"&amp;$C$142)+SUMIFS('1. Output sheet'!$F$2:$F$5000,'1. Output sheet'!$D$2:$D$5000,$B197,'1. Output sheet'!$C$2:$C$5000,K$27,'1. Output sheet'!$AC$2:$AC$5000,$B$23,'1. Output sheet'!$O$2:$O$5000,"&gt;="&amp;$B$142,'1. Output sheet'!$O$2:$O$5000,"&lt;"&amp;$C$142)</f>
        <v>0</v>
      </c>
      <c r="L197" s="45">
        <f>SUMIFS('1. Output sheet'!$F$2:$F$5000,'1. Output sheet'!$D$2:$D$5000,$B197,'1. Output sheet'!$C$2:$C$5000,L$27,'1. Output sheet'!$AC$2:$AC$5000,$B$22,'1. Output sheet'!$O$2:$O$5000,"&gt;="&amp;$B$142,'1. Output sheet'!$O$2:$O$5000,"&lt;"&amp;$C$142)+SUMIFS('1. Output sheet'!$F$2:$F$5000,'1. Output sheet'!$D$2:$D$5000,$B197,'1. Output sheet'!$C$2:$C$5000,L$27,'1. Output sheet'!$AC$2:$AC$5000,$B$23,'1. Output sheet'!$O$2:$O$5000,"&gt;="&amp;$B$142,'1. Output sheet'!$O$2:$O$5000,"&lt;"&amp;$C$142)</f>
        <v>0</v>
      </c>
      <c r="M197" s="45">
        <f>SUMIFS('1. Output sheet'!$F$2:$F$5000,'1. Output sheet'!$D$2:$D$5000,$B197,'1. Output sheet'!$C$2:$C$5000,M$27,'1. Output sheet'!$AC$2:$AC$5000,$B$22,'1. Output sheet'!$O$2:$O$5000,"&gt;="&amp;$B$142,'1. Output sheet'!$O$2:$O$5000,"&lt;"&amp;$C$142)+SUMIFS('1. Output sheet'!$F$2:$F$5000,'1. Output sheet'!$D$2:$D$5000,$B197,'1. Output sheet'!$C$2:$C$5000,M$27,'1. Output sheet'!$AC$2:$AC$5000,$B$23,'1. Output sheet'!$O$2:$O$5000,"&gt;="&amp;$B$142,'1. Output sheet'!$O$2:$O$5000,"&lt;"&amp;$C$142)</f>
        <v>0</v>
      </c>
      <c r="N197" s="45">
        <f>SUMIFS('1. Output sheet'!$F$2:$F$5000,'1. Output sheet'!$D$2:$D$5000,$B197,'1. Output sheet'!$C$2:$C$5000,N$27,'1. Output sheet'!$AC$2:$AC$5000,$B$22,'1. Output sheet'!$O$2:$O$5000,"&gt;="&amp;$B$142,'1. Output sheet'!$O$2:$O$5000,"&lt;"&amp;$C$142)+SUMIFS('1. Output sheet'!$F$2:$F$5000,'1. Output sheet'!$D$2:$D$5000,$B197,'1. Output sheet'!$C$2:$C$5000,N$27,'1. Output sheet'!$AC$2:$AC$5000,$B$23,'1. Output sheet'!$O$2:$O$5000,"&gt;="&amp;$B$142,'1. Output sheet'!$O$2:$O$5000,"&lt;"&amp;$C$142)</f>
        <v>15471.39</v>
      </c>
      <c r="O197" s="45">
        <f>SUMIFS('1. Output sheet'!$F$2:$F$5000,'1. Output sheet'!$D$2:$D$5000,$B197,'1. Output sheet'!$C$2:$C$5000,O$27,'1. Output sheet'!$AC$2:$AC$5000,$B$22,'1. Output sheet'!$O$2:$O$5000,"&gt;="&amp;$B$142,'1. Output sheet'!$O$2:$O$5000,"&lt;"&amp;$C$142)+SUMIFS('1. Output sheet'!$F$2:$F$5000,'1. Output sheet'!$D$2:$D$5000,$B197,'1. Output sheet'!$C$2:$C$5000,O$27,'1. Output sheet'!$AC$2:$AC$5000,$B$23,'1. Output sheet'!$O$2:$O$5000,"&gt;="&amp;$B$142,'1. Output sheet'!$O$2:$O$5000,"&lt;"&amp;$C$142)</f>
        <v>0</v>
      </c>
      <c r="P197" s="14">
        <f t="shared" si="73"/>
        <v>15471.39</v>
      </c>
      <c r="Q197" s="14">
        <f>SUMIFS('1. Output sheet'!$F$2:$F$5000,'1. Output sheet'!$D$2:$D$5000,$B197,'1. Output sheet'!$AC$2:$AC$5000,$B$22,'1. Output sheet'!$O$2:$O$5000,"&gt;="&amp;$B$80,'1. Output sheet'!$O$2:$O$5000,"&lt;"&amp;$C$80)+SUMIFS('1. Output sheet'!$F$2:$F$5000,'1. Output sheet'!$D$2:$D$5000,$B197,'1. Output sheet'!$AC$2:$AC$5000,$B$23,'1. Output sheet'!$O$2:$O$5000,"&gt;="&amp;$B$80,'1. Output sheet'!$O$2:$O$5000,"&lt;"&amp;$C$80)</f>
        <v>11457.890000000001</v>
      </c>
      <c r="R197" s="14"/>
      <c r="T197" s="21" t="s">
        <v>318</v>
      </c>
      <c r="U197" s="20"/>
      <c r="V197" s="45">
        <f t="shared" si="74"/>
        <v>0</v>
      </c>
      <c r="W197" s="45">
        <f t="shared" si="75"/>
        <v>0</v>
      </c>
      <c r="X197" s="45">
        <f t="shared" si="76"/>
        <v>0</v>
      </c>
      <c r="Y197" s="45">
        <f t="shared" si="77"/>
        <v>0</v>
      </c>
      <c r="Z197" s="45">
        <f t="shared" si="78"/>
        <v>0</v>
      </c>
      <c r="AA197" s="45">
        <f t="shared" si="79"/>
        <v>0</v>
      </c>
      <c r="AB197" s="45">
        <f t="shared" si="80"/>
        <v>0</v>
      </c>
      <c r="AC197" s="45">
        <f t="shared" si="81"/>
        <v>0</v>
      </c>
      <c r="AD197" s="45">
        <f t="shared" si="82"/>
        <v>0</v>
      </c>
      <c r="AE197" s="45">
        <f t="shared" si="83"/>
        <v>0</v>
      </c>
      <c r="AF197" s="45">
        <f t="shared" si="84"/>
        <v>2074.3855838461845</v>
      </c>
      <c r="AG197" s="45">
        <f t="shared" si="85"/>
        <v>0</v>
      </c>
      <c r="AH197" s="45">
        <f t="shared" si="86"/>
        <v>2074.3855838461845</v>
      </c>
      <c r="AI197" s="45">
        <f t="shared" si="87"/>
        <v>1536.2602737889331</v>
      </c>
      <c r="AJ197" s="14"/>
    </row>
    <row r="198" spans="1:36" ht="14.4" x14ac:dyDescent="0.3">
      <c r="B198" s="21" t="s">
        <v>72</v>
      </c>
      <c r="C198" s="20"/>
      <c r="D198" s="45">
        <f>SUMIFS('1. Output sheet'!$F$2:$F$5000,'1. Output sheet'!$D$2:$D$5000,$B198,'1. Output sheet'!$C$2:$C$5000,D$27,'1. Output sheet'!$AC$2:$AC$5000,$B$22,'1. Output sheet'!$O$2:$O$5000,"&gt;="&amp;$B$142,'1. Output sheet'!$O$2:$O$5000,"&lt;"&amp;$C$142)+SUMIFS('1. Output sheet'!$F$2:$F$5000,'1. Output sheet'!$D$2:$D$5000,$B198,'1. Output sheet'!$C$2:$C$5000,D$27,'1. Output sheet'!$AC$2:$AC$5000,$B$23,'1. Output sheet'!$O$2:$O$5000,"&gt;="&amp;$B$142,'1. Output sheet'!$O$2:$O$5000,"&lt;"&amp;$C$142)</f>
        <v>0</v>
      </c>
      <c r="E198" s="45">
        <f>SUMIFS('1. Output sheet'!$F$2:$F$5000,'1. Output sheet'!$D$2:$D$5000,$B198,'1. Output sheet'!$C$2:$C$5000,E$27,'1. Output sheet'!$AC$2:$AC$5000,$B$22,'1. Output sheet'!$O$2:$O$5000,"&gt;="&amp;$B$142,'1. Output sheet'!$O$2:$O$5000,"&lt;"&amp;$C$142)+SUMIFS('1. Output sheet'!$F$2:$F$5000,'1. Output sheet'!$D$2:$D$5000,$B198,'1. Output sheet'!$C$2:$C$5000,E$27,'1. Output sheet'!$AC$2:$AC$5000,$B$23,'1. Output sheet'!$O$2:$O$5000,"&gt;="&amp;$B$142,'1. Output sheet'!$O$2:$O$5000,"&lt;"&amp;$C$142)</f>
        <v>68800</v>
      </c>
      <c r="F198" s="45">
        <f>SUMIFS('1. Output sheet'!$F$2:$F$5000,'1. Output sheet'!$D$2:$D$5000,$B198,'1. Output sheet'!$C$2:$C$5000,F$27,'1. Output sheet'!$AC$2:$AC$5000,$B$22,'1. Output sheet'!$O$2:$O$5000,"&gt;="&amp;$B$142,'1. Output sheet'!$O$2:$O$5000,"&lt;"&amp;$C$142)+SUMIFS('1. Output sheet'!$F$2:$F$5000,'1. Output sheet'!$D$2:$D$5000,$B198,'1. Output sheet'!$C$2:$C$5000,F$27,'1. Output sheet'!$AC$2:$AC$5000,$B$23,'1. Output sheet'!$O$2:$O$5000,"&gt;="&amp;$B$142,'1. Output sheet'!$O$2:$O$5000,"&lt;"&amp;$C$142)</f>
        <v>650</v>
      </c>
      <c r="G198" s="45">
        <f>SUMIFS('1. Output sheet'!$F$2:$F$5000,'1. Output sheet'!$D$2:$D$5000,$B198,'1. Output sheet'!$C$2:$C$5000,G$27,'1. Output sheet'!$AC$2:$AC$5000,$B$22,'1. Output sheet'!$O$2:$O$5000,"&gt;="&amp;$B$142,'1. Output sheet'!$O$2:$O$5000,"&lt;"&amp;$C$142)+SUMIFS('1. Output sheet'!$F$2:$F$5000,'1. Output sheet'!$D$2:$D$5000,$B198,'1. Output sheet'!$C$2:$C$5000,G$27,'1. Output sheet'!$AC$2:$AC$5000,$B$23,'1. Output sheet'!$O$2:$O$5000,"&gt;="&amp;$B$142,'1. Output sheet'!$O$2:$O$5000,"&lt;"&amp;$C$142)</f>
        <v>0</v>
      </c>
      <c r="H198" s="45">
        <f>SUMIFS('1. Output sheet'!$F$2:$F$5000,'1. Output sheet'!$D$2:$D$5000,$B198,'1. Output sheet'!$C$2:$C$5000,H$27,'1. Output sheet'!$AC$2:$AC$5000,$B$22,'1. Output sheet'!$O$2:$O$5000,"&gt;="&amp;$B$142,'1. Output sheet'!$O$2:$O$5000,"&lt;"&amp;$C$142)+SUMIFS('1. Output sheet'!$F$2:$F$5000,'1. Output sheet'!$D$2:$D$5000,$B198,'1. Output sheet'!$C$2:$C$5000,H$27,'1. Output sheet'!$AC$2:$AC$5000,$B$23,'1. Output sheet'!$O$2:$O$5000,"&gt;="&amp;$B$142,'1. Output sheet'!$O$2:$O$5000,"&lt;"&amp;$C$142)</f>
        <v>0</v>
      </c>
      <c r="I198" s="45">
        <f>SUMIFS('1. Output sheet'!$F$2:$F$5000,'1. Output sheet'!$D$2:$D$5000,$B198,'1. Output sheet'!$C$2:$C$5000,I$27,'1. Output sheet'!$AC$2:$AC$5000,$B$22,'1. Output sheet'!$O$2:$O$5000,"&gt;="&amp;$B$142,'1. Output sheet'!$O$2:$O$5000,"&lt;"&amp;$C$142)+SUMIFS('1. Output sheet'!$F$2:$F$5000,'1. Output sheet'!$D$2:$D$5000,$B198,'1. Output sheet'!$C$2:$C$5000,I$27,'1. Output sheet'!$AC$2:$AC$5000,$B$23,'1. Output sheet'!$O$2:$O$5000,"&gt;="&amp;$B$142,'1. Output sheet'!$O$2:$O$5000,"&lt;"&amp;$C$142)</f>
        <v>850</v>
      </c>
      <c r="J198" s="45">
        <f>SUMIFS('1. Output sheet'!$F$2:$F$5000,'1. Output sheet'!$D$2:$D$5000,$B198,'1. Output sheet'!$C$2:$C$5000,J$27,'1. Output sheet'!$AC$2:$AC$5000,$B$22,'1. Output sheet'!$O$2:$O$5000,"&gt;="&amp;$B$142,'1. Output sheet'!$O$2:$O$5000,"&lt;"&amp;$C$142)+SUMIFS('1. Output sheet'!$F$2:$F$5000,'1. Output sheet'!$D$2:$D$5000,$B198,'1. Output sheet'!$C$2:$C$5000,J$27,'1. Output sheet'!$AC$2:$AC$5000,$B$23,'1. Output sheet'!$O$2:$O$5000,"&gt;="&amp;$B$142,'1. Output sheet'!$O$2:$O$5000,"&lt;"&amp;$C$142)</f>
        <v>4308</v>
      </c>
      <c r="K198" s="45">
        <f>SUMIFS('1. Output sheet'!$F$2:$F$5000,'1. Output sheet'!$D$2:$D$5000,$B198,'1. Output sheet'!$C$2:$C$5000,K$27,'1. Output sheet'!$AC$2:$AC$5000,$B$22,'1. Output sheet'!$O$2:$O$5000,"&gt;="&amp;$B$142,'1. Output sheet'!$O$2:$O$5000,"&lt;"&amp;$C$142)+SUMIFS('1. Output sheet'!$F$2:$F$5000,'1. Output sheet'!$D$2:$D$5000,$B198,'1. Output sheet'!$C$2:$C$5000,K$27,'1. Output sheet'!$AC$2:$AC$5000,$B$23,'1. Output sheet'!$O$2:$O$5000,"&gt;="&amp;$B$142,'1. Output sheet'!$O$2:$O$5000,"&lt;"&amp;$C$142)</f>
        <v>0</v>
      </c>
      <c r="L198" s="45">
        <f>SUMIFS('1. Output sheet'!$F$2:$F$5000,'1. Output sheet'!$D$2:$D$5000,$B198,'1. Output sheet'!$C$2:$C$5000,L$27,'1. Output sheet'!$AC$2:$AC$5000,$B$22,'1. Output sheet'!$O$2:$O$5000,"&gt;="&amp;$B$142,'1. Output sheet'!$O$2:$O$5000,"&lt;"&amp;$C$142)+SUMIFS('1. Output sheet'!$F$2:$F$5000,'1. Output sheet'!$D$2:$D$5000,$B198,'1. Output sheet'!$C$2:$C$5000,L$27,'1. Output sheet'!$AC$2:$AC$5000,$B$23,'1. Output sheet'!$O$2:$O$5000,"&gt;="&amp;$B$142,'1. Output sheet'!$O$2:$O$5000,"&lt;"&amp;$C$142)</f>
        <v>0</v>
      </c>
      <c r="M198" s="45">
        <f>SUMIFS('1. Output sheet'!$F$2:$F$5000,'1. Output sheet'!$D$2:$D$5000,$B198,'1. Output sheet'!$C$2:$C$5000,M$27,'1. Output sheet'!$AC$2:$AC$5000,$B$22,'1. Output sheet'!$O$2:$O$5000,"&gt;="&amp;$B$142,'1. Output sheet'!$O$2:$O$5000,"&lt;"&amp;$C$142)+SUMIFS('1. Output sheet'!$F$2:$F$5000,'1. Output sheet'!$D$2:$D$5000,$B198,'1. Output sheet'!$C$2:$C$5000,M$27,'1. Output sheet'!$AC$2:$AC$5000,$B$23,'1. Output sheet'!$O$2:$O$5000,"&gt;="&amp;$B$142,'1. Output sheet'!$O$2:$O$5000,"&lt;"&amp;$C$142)</f>
        <v>0</v>
      </c>
      <c r="N198" s="45">
        <f>SUMIFS('1. Output sheet'!$F$2:$F$5000,'1. Output sheet'!$D$2:$D$5000,$B198,'1. Output sheet'!$C$2:$C$5000,N$27,'1. Output sheet'!$AC$2:$AC$5000,$B$22,'1. Output sheet'!$O$2:$O$5000,"&gt;="&amp;$B$142,'1. Output sheet'!$O$2:$O$5000,"&lt;"&amp;$C$142)+SUMIFS('1. Output sheet'!$F$2:$F$5000,'1. Output sheet'!$D$2:$D$5000,$B198,'1. Output sheet'!$C$2:$C$5000,N$27,'1. Output sheet'!$AC$2:$AC$5000,$B$23,'1. Output sheet'!$O$2:$O$5000,"&gt;="&amp;$B$142,'1. Output sheet'!$O$2:$O$5000,"&lt;"&amp;$C$142)</f>
        <v>0</v>
      </c>
      <c r="O198" s="45">
        <f>SUMIFS('1. Output sheet'!$F$2:$F$5000,'1. Output sheet'!$D$2:$D$5000,$B198,'1. Output sheet'!$C$2:$C$5000,O$27,'1. Output sheet'!$AC$2:$AC$5000,$B$22,'1. Output sheet'!$O$2:$O$5000,"&gt;="&amp;$B$142,'1. Output sheet'!$O$2:$O$5000,"&lt;"&amp;$C$142)+SUMIFS('1. Output sheet'!$F$2:$F$5000,'1. Output sheet'!$D$2:$D$5000,$B198,'1. Output sheet'!$C$2:$C$5000,O$27,'1. Output sheet'!$AC$2:$AC$5000,$B$23,'1. Output sheet'!$O$2:$O$5000,"&gt;="&amp;$B$142,'1. Output sheet'!$O$2:$O$5000,"&lt;"&amp;$C$142)</f>
        <v>5096</v>
      </c>
      <c r="P198" s="14">
        <f t="shared" si="73"/>
        <v>79704</v>
      </c>
      <c r="Q198" s="14">
        <f>SUMIFS('1. Output sheet'!$F$2:$F$5000,'1. Output sheet'!$D$2:$D$5000,$B198,'1. Output sheet'!$AC$2:$AC$5000,$B$22,'1. Output sheet'!$O$2:$O$5000,"&gt;="&amp;$B$80,'1. Output sheet'!$O$2:$O$5000,"&lt;"&amp;$C$80)+SUMIFS('1. Output sheet'!$F$2:$F$5000,'1. Output sheet'!$D$2:$D$5000,$B198,'1. Output sheet'!$AC$2:$AC$5000,$B$23,'1. Output sheet'!$O$2:$O$5000,"&gt;="&amp;$B$80,'1. Output sheet'!$O$2:$O$5000,"&lt;"&amp;$C$80)</f>
        <v>21680</v>
      </c>
      <c r="R198" s="14"/>
      <c r="T198" s="21" t="s">
        <v>72</v>
      </c>
      <c r="U198" s="20"/>
      <c r="V198" s="45">
        <f t="shared" si="74"/>
        <v>0</v>
      </c>
      <c r="W198" s="45">
        <f t="shared" si="75"/>
        <v>9224.6222329485263</v>
      </c>
      <c r="X198" s="45">
        <f t="shared" si="76"/>
        <v>87.151227491519506</v>
      </c>
      <c r="Y198" s="45">
        <f t="shared" si="77"/>
        <v>0</v>
      </c>
      <c r="Z198" s="45">
        <f t="shared" si="78"/>
        <v>0</v>
      </c>
      <c r="AA198" s="45">
        <f t="shared" si="79"/>
        <v>113.96698979660243</v>
      </c>
      <c r="AB198" s="45">
        <f t="shared" si="80"/>
        <v>577.6115200514862</v>
      </c>
      <c r="AC198" s="45">
        <f t="shared" si="81"/>
        <v>0</v>
      </c>
      <c r="AD198" s="45">
        <f t="shared" si="82"/>
        <v>0</v>
      </c>
      <c r="AE198" s="45">
        <f t="shared" si="83"/>
        <v>0</v>
      </c>
      <c r="AF198" s="45">
        <f t="shared" si="84"/>
        <v>0</v>
      </c>
      <c r="AG198" s="45">
        <f t="shared" si="85"/>
        <v>683.26562353351289</v>
      </c>
      <c r="AH198" s="45">
        <f t="shared" si="86"/>
        <v>10686.617593821647</v>
      </c>
      <c r="AI198" s="45">
        <f t="shared" si="87"/>
        <v>2906.8286338709891</v>
      </c>
      <c r="AJ198" s="14"/>
    </row>
    <row r="199" spans="1:36" ht="14.4" x14ac:dyDescent="0.3">
      <c r="B199" s="21" t="s">
        <v>4361</v>
      </c>
      <c r="C199" s="20"/>
      <c r="D199" s="45">
        <f t="shared" ref="D199:O199" si="88">D175-SUM(D182:D198)</f>
        <v>0</v>
      </c>
      <c r="E199" s="45">
        <f t="shared" si="88"/>
        <v>0</v>
      </c>
      <c r="F199" s="45">
        <f t="shared" si="88"/>
        <v>0</v>
      </c>
      <c r="G199" s="45">
        <f t="shared" si="88"/>
        <v>0</v>
      </c>
      <c r="H199" s="45">
        <f t="shared" si="88"/>
        <v>0</v>
      </c>
      <c r="I199" s="45">
        <f t="shared" si="88"/>
        <v>0</v>
      </c>
      <c r="J199" s="45">
        <f t="shared" si="88"/>
        <v>474.9999999999709</v>
      </c>
      <c r="K199" s="45">
        <f t="shared" si="88"/>
        <v>0</v>
      </c>
      <c r="L199" s="45">
        <f t="shared" si="88"/>
        <v>0</v>
      </c>
      <c r="M199" s="45">
        <f t="shared" si="88"/>
        <v>0</v>
      </c>
      <c r="N199" s="45">
        <f t="shared" si="88"/>
        <v>0</v>
      </c>
      <c r="O199" s="45">
        <f t="shared" si="88"/>
        <v>0</v>
      </c>
      <c r="P199" s="14">
        <f t="shared" si="73"/>
        <v>474.9999999999709</v>
      </c>
      <c r="Q199" s="14">
        <f>SUM(D199:O199)</f>
        <v>474.9999999999709</v>
      </c>
      <c r="R199" s="14"/>
      <c r="T199" s="21" t="s">
        <v>4361</v>
      </c>
      <c r="U199" s="20"/>
      <c r="V199" s="45">
        <f t="shared" si="74"/>
        <v>0</v>
      </c>
      <c r="W199" s="45">
        <f t="shared" si="75"/>
        <v>0</v>
      </c>
      <c r="X199" s="45">
        <f t="shared" si="76"/>
        <v>0</v>
      </c>
      <c r="Y199" s="45">
        <f t="shared" si="77"/>
        <v>0</v>
      </c>
      <c r="Z199" s="45">
        <f t="shared" si="78"/>
        <v>0</v>
      </c>
      <c r="AA199" s="45">
        <f t="shared" si="79"/>
        <v>0</v>
      </c>
      <c r="AB199" s="45">
        <f t="shared" si="80"/>
        <v>63.687435474568041</v>
      </c>
      <c r="AC199" s="45">
        <f t="shared" si="81"/>
        <v>0</v>
      </c>
      <c r="AD199" s="45">
        <f t="shared" si="82"/>
        <v>0</v>
      </c>
      <c r="AE199" s="45">
        <f t="shared" si="83"/>
        <v>0</v>
      </c>
      <c r="AF199" s="45">
        <f t="shared" si="84"/>
        <v>0</v>
      </c>
      <c r="AG199" s="45">
        <f t="shared" si="85"/>
        <v>0</v>
      </c>
      <c r="AH199" s="45">
        <f t="shared" si="86"/>
        <v>63.687435474568041</v>
      </c>
      <c r="AI199" s="45">
        <f t="shared" si="87"/>
        <v>63.687435474568041</v>
      </c>
      <c r="AJ199" s="14"/>
    </row>
    <row r="200" spans="1:36" ht="14.4" x14ac:dyDescent="0.3">
      <c r="B200" s="19" t="s">
        <v>4346</v>
      </c>
      <c r="C200" s="20"/>
      <c r="D200" s="45">
        <f t="shared" ref="D200:Q200" si="89">SUM(D182:D199)</f>
        <v>2095</v>
      </c>
      <c r="E200" s="45">
        <f t="shared" si="89"/>
        <v>68800</v>
      </c>
      <c r="F200" s="45">
        <f t="shared" si="89"/>
        <v>53303.663333333338</v>
      </c>
      <c r="G200" s="45">
        <f t="shared" si="89"/>
        <v>65298.429999999993</v>
      </c>
      <c r="H200" s="45">
        <f t="shared" si="89"/>
        <v>19826</v>
      </c>
      <c r="I200" s="45">
        <f t="shared" si="89"/>
        <v>67052.306666666671</v>
      </c>
      <c r="J200" s="45">
        <f t="shared" si="89"/>
        <v>149640.8833333333</v>
      </c>
      <c r="K200" s="45">
        <f t="shared" si="89"/>
        <v>21993.120000000003</v>
      </c>
      <c r="L200" s="45">
        <f t="shared" si="89"/>
        <v>27000</v>
      </c>
      <c r="M200" s="45">
        <f t="shared" si="89"/>
        <v>0</v>
      </c>
      <c r="N200" s="45">
        <f t="shared" si="89"/>
        <v>15471.39</v>
      </c>
      <c r="O200" s="45">
        <f t="shared" si="89"/>
        <v>4568</v>
      </c>
      <c r="P200" s="14">
        <f t="shared" si="89"/>
        <v>495048.79333333322</v>
      </c>
      <c r="Q200" s="14">
        <f t="shared" si="89"/>
        <v>175513.39333333331</v>
      </c>
      <c r="R200" s="14"/>
      <c r="T200" s="19" t="s">
        <v>4346</v>
      </c>
      <c r="U200" s="20"/>
      <c r="V200" s="45">
        <f t="shared" si="74"/>
        <v>280.89511014574362</v>
      </c>
      <c r="W200" s="45">
        <f t="shared" si="75"/>
        <v>9224.6222329485263</v>
      </c>
      <c r="X200" s="45">
        <f t="shared" si="76"/>
        <v>7146.8918296841548</v>
      </c>
      <c r="Y200" s="45">
        <f t="shared" si="77"/>
        <v>8755.1358888754785</v>
      </c>
      <c r="Z200" s="45">
        <f t="shared" si="78"/>
        <v>2658.2465173028704</v>
      </c>
      <c r="AA200" s="45">
        <f t="shared" si="79"/>
        <v>8990.2935879043034</v>
      </c>
      <c r="AB200" s="45">
        <f t="shared" si="80"/>
        <v>20063.671792946552</v>
      </c>
      <c r="AC200" s="45">
        <f t="shared" si="81"/>
        <v>2948.811391335827</v>
      </c>
      <c r="AD200" s="45">
        <f t="shared" si="82"/>
        <v>3620.127911186195</v>
      </c>
      <c r="AE200" s="45">
        <f t="shared" si="83"/>
        <v>0</v>
      </c>
      <c r="AF200" s="45">
        <f t="shared" si="84"/>
        <v>2074.3855838461845</v>
      </c>
      <c r="AG200" s="45">
        <f t="shared" si="85"/>
        <v>612.47201104809403</v>
      </c>
      <c r="AH200" s="45">
        <f t="shared" si="86"/>
        <v>66375.553857223917</v>
      </c>
      <c r="AI200" s="45">
        <f t="shared" si="87"/>
        <v>23532.627184925961</v>
      </c>
      <c r="AJ200" s="14"/>
    </row>
    <row r="203" spans="1:36" x14ac:dyDescent="0.25">
      <c r="A203" s="36" t="s">
        <v>4369</v>
      </c>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row>
    <row r="204" spans="1:36" x14ac:dyDescent="0.25">
      <c r="A204" s="34" t="s">
        <v>12</v>
      </c>
      <c r="B204" s="8">
        <v>45839</v>
      </c>
      <c r="C204" s="8">
        <v>45870</v>
      </c>
    </row>
    <row r="205" spans="1:36" ht="14.4" x14ac:dyDescent="0.3">
      <c r="A205" s="34"/>
      <c r="B205" s="5" t="s">
        <v>4352</v>
      </c>
      <c r="C205" s="5"/>
      <c r="D205" s="5"/>
      <c r="E205" s="5"/>
      <c r="F205" s="5"/>
      <c r="G205" s="5"/>
      <c r="H205" s="5"/>
      <c r="I205" s="5"/>
      <c r="J205" s="5"/>
      <c r="K205" s="5"/>
      <c r="L205" s="5"/>
      <c r="M205" s="5"/>
      <c r="N205" s="5"/>
      <c r="O205" s="5"/>
      <c r="P205" s="5"/>
      <c r="Q205" s="5"/>
      <c r="R205" s="5"/>
    </row>
    <row r="206" spans="1:36" ht="43.2" x14ac:dyDescent="0.3">
      <c r="A206" s="34"/>
      <c r="B206" s="6" t="s">
        <v>4351</v>
      </c>
      <c r="C206" s="6"/>
      <c r="D206" s="10" t="s">
        <v>705</v>
      </c>
      <c r="E206" s="10" t="s">
        <v>206</v>
      </c>
      <c r="F206" s="10" t="s">
        <v>198</v>
      </c>
      <c r="G206" s="11" t="s">
        <v>28</v>
      </c>
      <c r="H206" s="11" t="s">
        <v>795</v>
      </c>
      <c r="I206" s="11" t="s">
        <v>43</v>
      </c>
      <c r="J206" s="11" t="s">
        <v>104</v>
      </c>
      <c r="K206" s="11" t="s">
        <v>808</v>
      </c>
      <c r="L206" s="11" t="s">
        <v>755</v>
      </c>
      <c r="M206" s="11" t="s">
        <v>4353</v>
      </c>
      <c r="N206" s="11" t="s">
        <v>318</v>
      </c>
      <c r="O206" s="11" t="s">
        <v>71</v>
      </c>
      <c r="P206" s="29" t="s">
        <v>4354</v>
      </c>
      <c r="Q206" s="29" t="s">
        <v>4355</v>
      </c>
      <c r="R206" s="29" t="s">
        <v>4356</v>
      </c>
    </row>
    <row r="207" spans="1:36" ht="14.4" x14ac:dyDescent="0.3">
      <c r="A207" s="34"/>
      <c r="B207" s="37" t="s">
        <v>4357</v>
      </c>
      <c r="C207" s="37" t="s">
        <v>4348</v>
      </c>
      <c r="D207" s="13">
        <f>SUM(D208:D209)</f>
        <v>1</v>
      </c>
      <c r="E207" s="13">
        <f t="shared" ref="E207:O207" si="90">SUM(E208:E209)</f>
        <v>104</v>
      </c>
      <c r="F207" s="13">
        <f t="shared" si="90"/>
        <v>27</v>
      </c>
      <c r="G207" s="13">
        <f t="shared" si="90"/>
        <v>59</v>
      </c>
      <c r="H207" s="13">
        <f t="shared" si="90"/>
        <v>19</v>
      </c>
      <c r="I207" s="13">
        <f t="shared" si="90"/>
        <v>13</v>
      </c>
      <c r="J207" s="13">
        <f t="shared" si="90"/>
        <v>43</v>
      </c>
      <c r="K207" s="13">
        <f t="shared" si="90"/>
        <v>0</v>
      </c>
      <c r="L207" s="13">
        <f t="shared" si="90"/>
        <v>0</v>
      </c>
      <c r="M207" s="13">
        <f t="shared" si="90"/>
        <v>0</v>
      </c>
      <c r="N207" s="13">
        <f t="shared" si="90"/>
        <v>1</v>
      </c>
      <c r="O207" s="13">
        <f t="shared" si="90"/>
        <v>0</v>
      </c>
      <c r="P207" s="14">
        <f>SUM(D207:O207)</f>
        <v>267</v>
      </c>
      <c r="Q207" s="13">
        <f>SUM(Q208:Q209)</f>
        <v>282</v>
      </c>
      <c r="R207" s="14">
        <f>Q207-P207</f>
        <v>15</v>
      </c>
    </row>
    <row r="208" spans="1:36" ht="14.4" x14ac:dyDescent="0.3">
      <c r="B208" s="7" t="s">
        <v>41</v>
      </c>
      <c r="C208" s="12"/>
      <c r="D208" s="13">
        <f>COUNTIFS('1. Output sheet'!$AC$2:$AC$5000,$B208,'1. Output sheet'!$C$2:$C$5000,D$20,'1. Output sheet'!$O$2:$O$5000,"&gt;="&amp;$B$204,'1. Output sheet'!$O$2:$O$5000,"&lt;"&amp;$C$204)</f>
        <v>1</v>
      </c>
      <c r="E208" s="13">
        <f>COUNTIFS('1. Output sheet'!$AC$2:$AC$5000,$B208,'1. Output sheet'!$C$2:$C$5000,E$20,'1. Output sheet'!$O$2:$O$5000,"&gt;="&amp;$B$204,'1. Output sheet'!$O$2:$O$5000,"&lt;"&amp;$C$204)</f>
        <v>104</v>
      </c>
      <c r="F208" s="13">
        <f>COUNTIFS('1. Output sheet'!$AC$2:$AC$5000,$B208,'1. Output sheet'!$C$2:$C$5000,F$20,'1. Output sheet'!$O$2:$O$5000,"&gt;="&amp;$B$204,'1. Output sheet'!$O$2:$O$5000,"&lt;"&amp;$C$204)</f>
        <v>21</v>
      </c>
      <c r="G208" s="13">
        <f>COUNTIFS('1. Output sheet'!$AC$2:$AC$5000,$B208,'1. Output sheet'!$C$2:$C$5000,G$20,'1. Output sheet'!$O$2:$O$5000,"&gt;="&amp;$B$204,'1. Output sheet'!$O$2:$O$5000,"&lt;"&amp;$C$204)</f>
        <v>57</v>
      </c>
      <c r="H208" s="13">
        <f>COUNTIFS('1. Output sheet'!$AC$2:$AC$5000,$B208,'1. Output sheet'!$C$2:$C$5000,H$20,'1. Output sheet'!$O$2:$O$5000,"&gt;="&amp;$B$204,'1. Output sheet'!$O$2:$O$5000,"&lt;"&amp;$C$204)</f>
        <v>18</v>
      </c>
      <c r="I208" s="13">
        <f>COUNTIFS('1. Output sheet'!$AC$2:$AC$5000,$B208,'1. Output sheet'!$C$2:$C$5000,I$20,'1. Output sheet'!$O$2:$O$5000,"&gt;="&amp;$B$204,'1. Output sheet'!$O$2:$O$5000,"&lt;"&amp;$C$204)</f>
        <v>13</v>
      </c>
      <c r="J208" s="13">
        <f>COUNTIFS('1. Output sheet'!$AC$2:$AC$5000,$B208,'1. Output sheet'!$C$2:$C$5000,J$20,'1. Output sheet'!$O$2:$O$5000,"&gt;="&amp;$B$204,'1. Output sheet'!$O$2:$O$5000,"&lt;"&amp;$C$204)</f>
        <v>38</v>
      </c>
      <c r="K208" s="13">
        <f>COUNTIFS('1. Output sheet'!$AC$2:$AC$5000,$B208,'1. Output sheet'!$C$2:$C$5000,K$20,'1. Output sheet'!$O$2:$O$5000,"&gt;="&amp;$B$204,'1. Output sheet'!$O$2:$O$5000,"&lt;"&amp;$C$204)</f>
        <v>0</v>
      </c>
      <c r="L208" s="13">
        <f>COUNTIFS('1. Output sheet'!$AC$2:$AC$5000,$B208,'1. Output sheet'!$C$2:$C$5000,L$20,'1. Output sheet'!$O$2:$O$5000,"&gt;="&amp;$B$204,'1. Output sheet'!$O$2:$O$5000,"&lt;"&amp;$C$204)</f>
        <v>0</v>
      </c>
      <c r="M208" s="13">
        <f>COUNTIFS('1. Output sheet'!$AC$2:$AC$5000,$B208,'1. Output sheet'!$C$2:$C$5000,M$20,'1. Output sheet'!$O$2:$O$5000,"&gt;="&amp;$B$204,'1. Output sheet'!$O$2:$O$5000,"&lt;"&amp;$C$204)</f>
        <v>0</v>
      </c>
      <c r="N208" s="13">
        <f>COUNTIFS('1. Output sheet'!$AC$2:$AC$5000,$B208,'1. Output sheet'!$C$2:$C$5000,N$20,'1. Output sheet'!$O$2:$O$5000,"&gt;="&amp;$B$204,'1. Output sheet'!$O$2:$O$5000,"&lt;"&amp;$C$204)</f>
        <v>1</v>
      </c>
      <c r="O208" s="13">
        <f>COUNTIFS('1. Output sheet'!$AC$2:$AC$5000,$B208,'1. Output sheet'!$C$2:$C$5000,O$20,'1. Output sheet'!$O$2:$O$5000,"&gt;="&amp;$B$204,'1. Output sheet'!$O$2:$O$5000,"&lt;"&amp;$C$204)</f>
        <v>0</v>
      </c>
      <c r="P208" s="14">
        <f t="shared" ref="P208:P209" si="91">SUM(D208:O208)</f>
        <v>253</v>
      </c>
      <c r="Q208" s="13">
        <f>COUNTIFS('1. Output sheet'!$AC$2:$AC$5000,$B208,'1. Output sheet'!$O$2:$O$5000,"&gt;="&amp;$B$204,'1. Output sheet'!$O$2:$O$5000,"&lt;"&amp;$C$204)</f>
        <v>267</v>
      </c>
      <c r="R208" s="14">
        <f>Q208-P208</f>
        <v>14</v>
      </c>
    </row>
    <row r="209" spans="2:18" ht="14.4" x14ac:dyDescent="0.3">
      <c r="B209" s="7" t="s">
        <v>64</v>
      </c>
      <c r="C209" s="12"/>
      <c r="D209" s="13">
        <f>COUNTIFS('1. Output sheet'!$AC$2:$AC$5000,$B209,'1. Output sheet'!$C$2:$C$5000,D$20,'1. Output sheet'!$O$2:$O$5000,"&gt;="&amp;$B$204,'1. Output sheet'!$O$2:$O$5000,"&lt;"&amp;$C$204)</f>
        <v>0</v>
      </c>
      <c r="E209" s="13">
        <f>COUNTIFS('1. Output sheet'!$AC$2:$AC$5000,$B209,'1. Output sheet'!$C$2:$C$5000,E$20,'1. Output sheet'!$O$2:$O$5000,"&gt;="&amp;$B$204,'1. Output sheet'!$O$2:$O$5000,"&lt;"&amp;$C$204)</f>
        <v>0</v>
      </c>
      <c r="F209" s="13">
        <f>COUNTIFS('1. Output sheet'!$AC$2:$AC$5000,$B209,'1. Output sheet'!$C$2:$C$5000,F$20,'1. Output sheet'!$O$2:$O$5000,"&gt;="&amp;$B$204,'1. Output sheet'!$O$2:$O$5000,"&lt;"&amp;$C$204)</f>
        <v>6</v>
      </c>
      <c r="G209" s="13">
        <f>COUNTIFS('1. Output sheet'!$AC$2:$AC$5000,$B209,'1. Output sheet'!$C$2:$C$5000,G$20,'1. Output sheet'!$O$2:$O$5000,"&gt;="&amp;$B$204,'1. Output sheet'!$O$2:$O$5000,"&lt;"&amp;$C$204)</f>
        <v>2</v>
      </c>
      <c r="H209" s="13">
        <f>COUNTIFS('1. Output sheet'!$AC$2:$AC$5000,$B209,'1. Output sheet'!$C$2:$C$5000,H$20,'1. Output sheet'!$O$2:$O$5000,"&gt;="&amp;$B$204,'1. Output sheet'!$O$2:$O$5000,"&lt;"&amp;$C$204)</f>
        <v>1</v>
      </c>
      <c r="I209" s="13">
        <f>COUNTIFS('1. Output sheet'!$AC$2:$AC$5000,$B209,'1. Output sheet'!$C$2:$C$5000,I$20,'1. Output sheet'!$O$2:$O$5000,"&gt;="&amp;$B$204,'1. Output sheet'!$O$2:$O$5000,"&lt;"&amp;$C$204)</f>
        <v>0</v>
      </c>
      <c r="J209" s="13">
        <f>COUNTIFS('1. Output sheet'!$AC$2:$AC$5000,$B209,'1. Output sheet'!$C$2:$C$5000,J$20,'1. Output sheet'!$O$2:$O$5000,"&gt;="&amp;$B$204,'1. Output sheet'!$O$2:$O$5000,"&lt;"&amp;$C$204)</f>
        <v>5</v>
      </c>
      <c r="K209" s="13">
        <f>COUNTIFS('1. Output sheet'!$AC$2:$AC$5000,$B209,'1. Output sheet'!$C$2:$C$5000,K$20,'1. Output sheet'!$O$2:$O$5000,"&gt;="&amp;$B$204,'1. Output sheet'!$O$2:$O$5000,"&lt;"&amp;$C$204)</f>
        <v>0</v>
      </c>
      <c r="L209" s="13">
        <f>COUNTIFS('1. Output sheet'!$AC$2:$AC$5000,$B209,'1. Output sheet'!$C$2:$C$5000,L$20,'1. Output sheet'!$O$2:$O$5000,"&gt;="&amp;$B$204,'1. Output sheet'!$O$2:$O$5000,"&lt;"&amp;$C$204)</f>
        <v>0</v>
      </c>
      <c r="M209" s="13">
        <f>COUNTIFS('1. Output sheet'!$AC$2:$AC$5000,$B209,'1. Output sheet'!$C$2:$C$5000,M$20,'1. Output sheet'!$O$2:$O$5000,"&gt;="&amp;$B$204,'1. Output sheet'!$O$2:$O$5000,"&lt;"&amp;$C$204)</f>
        <v>0</v>
      </c>
      <c r="N209" s="13">
        <f>COUNTIFS('1. Output sheet'!$AC$2:$AC$5000,$B209,'1. Output sheet'!$C$2:$C$5000,N$20,'1. Output sheet'!$O$2:$O$5000,"&gt;="&amp;$B$204,'1. Output sheet'!$O$2:$O$5000,"&lt;"&amp;$C$204)</f>
        <v>0</v>
      </c>
      <c r="O209" s="13">
        <f>COUNTIFS('1. Output sheet'!$AC$2:$AC$5000,$B209,'1. Output sheet'!$C$2:$C$5000,O$20,'1. Output sheet'!$O$2:$O$5000,"&gt;="&amp;$B$204,'1. Output sheet'!$O$2:$O$5000,"&lt;"&amp;$C$204)</f>
        <v>0</v>
      </c>
      <c r="P209" s="14">
        <f t="shared" si="91"/>
        <v>14</v>
      </c>
      <c r="Q209" s="13">
        <f>COUNTIFS('1. Output sheet'!$AC$2:$AC$5000,$B209,'1. Output sheet'!$O$2:$O$5000,"&gt;="&amp;$B$204,'1. Output sheet'!$O$2:$O$5000,"&lt;"&amp;$C$204)</f>
        <v>15</v>
      </c>
      <c r="R209" s="14">
        <f>Q209-P209</f>
        <v>1</v>
      </c>
    </row>
    <row r="212" spans="2:18" ht="14.4" x14ac:dyDescent="0.3">
      <c r="B212" s="5" t="s">
        <v>4352</v>
      </c>
      <c r="C212" s="5"/>
      <c r="D212" s="5"/>
      <c r="E212" s="5"/>
      <c r="F212" s="5"/>
      <c r="G212" s="5"/>
      <c r="H212" s="5"/>
      <c r="I212" s="5"/>
      <c r="J212" s="5"/>
      <c r="K212" s="5"/>
      <c r="L212" s="5"/>
      <c r="M212" s="5"/>
      <c r="N212" s="5"/>
      <c r="O212" s="5"/>
      <c r="P212" s="5"/>
      <c r="Q212" s="5"/>
      <c r="R212" s="5"/>
    </row>
    <row r="213" spans="2:18" ht="43.2" x14ac:dyDescent="0.3">
      <c r="B213" s="19" t="s">
        <v>4358</v>
      </c>
      <c r="C213" s="20"/>
      <c r="D213" s="10" t="s">
        <v>705</v>
      </c>
      <c r="E213" s="10" t="s">
        <v>206</v>
      </c>
      <c r="F213" s="10" t="s">
        <v>198</v>
      </c>
      <c r="G213" s="11" t="s">
        <v>28</v>
      </c>
      <c r="H213" s="11" t="s">
        <v>795</v>
      </c>
      <c r="I213" s="11" t="s">
        <v>43</v>
      </c>
      <c r="J213" s="11" t="s">
        <v>104</v>
      </c>
      <c r="K213" s="11" t="s">
        <v>808</v>
      </c>
      <c r="L213" s="11" t="s">
        <v>755</v>
      </c>
      <c r="M213" s="11" t="s">
        <v>4353</v>
      </c>
      <c r="N213" s="11" t="s">
        <v>318</v>
      </c>
      <c r="O213" s="11" t="s">
        <v>71</v>
      </c>
      <c r="P213" s="29" t="s">
        <v>4359</v>
      </c>
      <c r="Q213" s="29" t="s">
        <v>4355</v>
      </c>
      <c r="R213" s="29" t="s">
        <v>4356</v>
      </c>
    </row>
    <row r="214" spans="2:18" ht="14.4" x14ac:dyDescent="0.3">
      <c r="B214" s="21" t="s">
        <v>232</v>
      </c>
      <c r="C214" s="20"/>
      <c r="D214" s="13">
        <f>COUNTIFS('1. Output sheet'!$D$2:$D$5000,$B214,'1. Output sheet'!$C$2:$C$5000,D$27,'1. Output sheet'!$AC$2:$AC$5000,$B$22,'1. Output sheet'!$O$2:$O$5000,"&gt;="&amp;$B$204,'1. Output sheet'!$O$2:$O$5000,"&lt;"&amp;$C$204)+COUNTIFS('1. Output sheet'!$D$2:$D$5000,$B214,'1. Output sheet'!$C$2:$C$5000,D$27,'1. Output sheet'!$AC$2:$AC$5000,$B$23,'1. Output sheet'!$O$2:$O$5000,"&gt;="&amp;$B$204,'1. Output sheet'!$O$2:$O$5000,"&lt;"&amp;$C$204)</f>
        <v>0</v>
      </c>
      <c r="E214" s="13">
        <f>COUNTIFS('1. Output sheet'!$D$2:$D$5000,$B214,'1. Output sheet'!$C$2:$C$5000,E$27,'1. Output sheet'!$AC$2:$AC$5000,$B$22,'1. Output sheet'!$O$2:$O$5000,"&gt;="&amp;$B$204,'1. Output sheet'!$O$2:$O$5000,"&lt;"&amp;$C$204)+COUNTIFS('1. Output sheet'!$D$2:$D$5000,$B214,'1. Output sheet'!$C$2:$C$5000,E$27,'1. Output sheet'!$AC$2:$AC$5000,$B$23,'1. Output sheet'!$O$2:$O$5000,"&gt;="&amp;$B$204,'1. Output sheet'!$O$2:$O$5000,"&lt;"&amp;$C$204)</f>
        <v>0</v>
      </c>
      <c r="F214" s="13">
        <f>COUNTIFS('1. Output sheet'!$D$2:$D$5000,$B214,'1. Output sheet'!$C$2:$C$5000,F$27,'1. Output sheet'!$AC$2:$AC$5000,$B$22,'1. Output sheet'!$O$2:$O$5000,"&gt;="&amp;$B$204,'1. Output sheet'!$O$2:$O$5000,"&lt;"&amp;$C$204)+COUNTIFS('1. Output sheet'!$D$2:$D$5000,$B214,'1. Output sheet'!$C$2:$C$5000,F$27,'1. Output sheet'!$AC$2:$AC$5000,$B$23,'1. Output sheet'!$O$2:$O$5000,"&gt;="&amp;$B$204,'1. Output sheet'!$O$2:$O$5000,"&lt;"&amp;$C$204)</f>
        <v>4</v>
      </c>
      <c r="G214" s="13">
        <f>COUNTIFS('1. Output sheet'!$D$2:$D$5000,$B214,'1. Output sheet'!$C$2:$C$5000,G$27,'1. Output sheet'!$AC$2:$AC$5000,$B$22,'1. Output sheet'!$O$2:$O$5000,"&gt;="&amp;$B$204,'1. Output sheet'!$O$2:$O$5000,"&lt;"&amp;$C$204)+COUNTIFS('1. Output sheet'!$D$2:$D$5000,$B214,'1. Output sheet'!$C$2:$C$5000,G$27,'1. Output sheet'!$AC$2:$AC$5000,$B$23,'1. Output sheet'!$O$2:$O$5000,"&gt;="&amp;$B$204,'1. Output sheet'!$O$2:$O$5000,"&lt;"&amp;$C$204)</f>
        <v>0</v>
      </c>
      <c r="H214" s="13">
        <f>COUNTIFS('1. Output sheet'!$D$2:$D$5000,$B214,'1. Output sheet'!$C$2:$C$5000,H$27,'1. Output sheet'!$AC$2:$AC$5000,$B$22,'1. Output sheet'!$O$2:$O$5000,"&gt;="&amp;$B$204,'1. Output sheet'!$O$2:$O$5000,"&lt;"&amp;$C$204)+COUNTIFS('1. Output sheet'!$D$2:$D$5000,$B214,'1. Output sheet'!$C$2:$C$5000,H$27,'1. Output sheet'!$AC$2:$AC$5000,$B$23,'1. Output sheet'!$O$2:$O$5000,"&gt;="&amp;$B$204,'1. Output sheet'!$O$2:$O$5000,"&lt;"&amp;$C$204)</f>
        <v>1</v>
      </c>
      <c r="I214" s="13">
        <f>COUNTIFS('1. Output sheet'!$D$2:$D$5000,$B214,'1. Output sheet'!$C$2:$C$5000,I$27,'1. Output sheet'!$AC$2:$AC$5000,$B$22,'1. Output sheet'!$O$2:$O$5000,"&gt;="&amp;$B$204,'1. Output sheet'!$O$2:$O$5000,"&lt;"&amp;$C$204)+COUNTIFS('1. Output sheet'!$D$2:$D$5000,$B214,'1. Output sheet'!$C$2:$C$5000,I$27,'1. Output sheet'!$AC$2:$AC$5000,$B$23,'1. Output sheet'!$O$2:$O$5000,"&gt;="&amp;$B$204,'1. Output sheet'!$O$2:$O$5000,"&lt;"&amp;$C$204)</f>
        <v>0</v>
      </c>
      <c r="J214" s="13">
        <f>COUNTIFS('1. Output sheet'!$D$2:$D$5000,$B214,'1. Output sheet'!$C$2:$C$5000,J$27,'1. Output sheet'!$AC$2:$AC$5000,$B$22,'1. Output sheet'!$O$2:$O$5000,"&gt;="&amp;$B$204,'1. Output sheet'!$O$2:$O$5000,"&lt;"&amp;$C$204)+COUNTIFS('1. Output sheet'!$D$2:$D$5000,$B214,'1. Output sheet'!$C$2:$C$5000,J$27,'1. Output sheet'!$AC$2:$AC$5000,$B$23,'1. Output sheet'!$O$2:$O$5000,"&gt;="&amp;$B$204,'1. Output sheet'!$O$2:$O$5000,"&lt;"&amp;$C$204)</f>
        <v>0</v>
      </c>
      <c r="K214" s="13">
        <f>COUNTIFS('1. Output sheet'!$D$2:$D$5000,$B214,'1. Output sheet'!$C$2:$C$5000,K$27,'1. Output sheet'!$AC$2:$AC$5000,$B$22,'1. Output sheet'!$O$2:$O$5000,"&gt;="&amp;$B$204,'1. Output sheet'!$O$2:$O$5000,"&lt;"&amp;$C$204)+COUNTIFS('1. Output sheet'!$D$2:$D$5000,$B214,'1. Output sheet'!$C$2:$C$5000,K$27,'1. Output sheet'!$AC$2:$AC$5000,$B$23,'1. Output sheet'!$O$2:$O$5000,"&gt;="&amp;$B$204,'1. Output sheet'!$O$2:$O$5000,"&lt;"&amp;$C$204)</f>
        <v>0</v>
      </c>
      <c r="L214" s="13">
        <f>COUNTIFS('1. Output sheet'!$D$2:$D$5000,$B214,'1. Output sheet'!$C$2:$C$5000,L$27,'1. Output sheet'!$AC$2:$AC$5000,$B$22,'1. Output sheet'!$O$2:$O$5000,"&gt;="&amp;$B$204,'1. Output sheet'!$O$2:$O$5000,"&lt;"&amp;$C$204)+COUNTIFS('1. Output sheet'!$D$2:$D$5000,$B214,'1. Output sheet'!$C$2:$C$5000,L$27,'1. Output sheet'!$AC$2:$AC$5000,$B$23,'1. Output sheet'!$O$2:$O$5000,"&gt;="&amp;$B$204,'1. Output sheet'!$O$2:$O$5000,"&lt;"&amp;$C$204)</f>
        <v>0</v>
      </c>
      <c r="M214" s="13">
        <f>COUNTIFS('1. Output sheet'!$D$2:$D$5000,$B214,'1. Output sheet'!$C$2:$C$5000,M$27,'1. Output sheet'!$AC$2:$AC$5000,$B$22,'1. Output sheet'!$O$2:$O$5000,"&gt;="&amp;$B$204,'1. Output sheet'!$O$2:$O$5000,"&lt;"&amp;$C$204)+COUNTIFS('1. Output sheet'!$D$2:$D$5000,$B214,'1. Output sheet'!$C$2:$C$5000,M$27,'1. Output sheet'!$AC$2:$AC$5000,$B$23,'1. Output sheet'!$O$2:$O$5000,"&gt;="&amp;$B$204,'1. Output sheet'!$O$2:$O$5000,"&lt;"&amp;$C$204)</f>
        <v>0</v>
      </c>
      <c r="N214" s="13">
        <f>COUNTIFS('1. Output sheet'!$D$2:$D$5000,$B214,'1. Output sheet'!$C$2:$C$5000,N$27,'1. Output sheet'!$AC$2:$AC$5000,$B$22,'1. Output sheet'!$O$2:$O$5000,"&gt;="&amp;$B$204,'1. Output sheet'!$O$2:$O$5000,"&lt;"&amp;$C$204)+COUNTIFS('1. Output sheet'!$D$2:$D$5000,$B214,'1. Output sheet'!$C$2:$C$5000,N$27,'1. Output sheet'!$AC$2:$AC$5000,$B$23,'1. Output sheet'!$O$2:$O$5000,"&gt;="&amp;$B$204,'1. Output sheet'!$O$2:$O$5000,"&lt;"&amp;$C$204)</f>
        <v>0</v>
      </c>
      <c r="O214" s="13">
        <f>COUNTIFS('1. Output sheet'!$D$2:$D$5000,$B214,'1. Output sheet'!$C$2:$C$5000,O$27,'1. Output sheet'!$AC$2:$AC$5000,$B$22,'1. Output sheet'!$O$2:$O$5000,"&gt;="&amp;$B$204,'1. Output sheet'!$O$2:$O$5000,"&lt;"&amp;$C$204)+COUNTIFS('1. Output sheet'!$D$2:$D$5000,$B214,'1. Output sheet'!$C$2:$C$5000,O$27,'1. Output sheet'!$AC$2:$AC$5000,$B$23,'1. Output sheet'!$O$2:$O$5000,"&gt;="&amp;$B$204,'1. Output sheet'!$O$2:$O$5000,"&lt;"&amp;$C$204)</f>
        <v>0</v>
      </c>
      <c r="P214" s="14">
        <f>SUM(D214:O214)</f>
        <v>5</v>
      </c>
      <c r="Q214" s="14">
        <f>COUNTIFS('1. Output sheet'!$D$2:$D$5000,$B214,'1. Output sheet'!$AC$2:$AC$5000,$B$22,'1. Output sheet'!$O$2:$O$5000,"&gt;="&amp;$B$142,'1. Output sheet'!$O$2:$O$5000,"&lt;"&amp;$C$142)+COUNTIFS('1. Output sheet'!$D$2:$D$5000,$B214,'1. Output sheet'!$AC$2:$AC$5000,$B$23,'1. Output sheet'!$O$2:$O$5000,"&gt;="&amp;$B$142,'1. Output sheet'!$O$2:$O$5000,"&lt;"&amp;$C$142)</f>
        <v>24</v>
      </c>
      <c r="R214" s="14">
        <f>Q214-P214</f>
        <v>19</v>
      </c>
    </row>
    <row r="215" spans="2:18" ht="14.4" x14ac:dyDescent="0.3">
      <c r="B215" s="21" t="s">
        <v>221</v>
      </c>
      <c r="C215" s="20"/>
      <c r="D215" s="13">
        <f>COUNTIFS('1. Output sheet'!$D$2:$D$5000,$B215,'1. Output sheet'!$C$2:$C$5000,D$27,'1. Output sheet'!$AC$2:$AC$5000,$B$22,'1. Output sheet'!$O$2:$O$5000,"&gt;="&amp;$B$204,'1. Output sheet'!$O$2:$O$5000,"&lt;"&amp;$C$204)+COUNTIFS('1. Output sheet'!$D$2:$D$5000,$B215,'1. Output sheet'!$C$2:$C$5000,D$27,'1. Output sheet'!$AC$2:$AC$5000,$B$23,'1. Output sheet'!$O$2:$O$5000,"&gt;="&amp;$B$204,'1. Output sheet'!$O$2:$O$5000,"&lt;"&amp;$C$204)</f>
        <v>0</v>
      </c>
      <c r="E215" s="13">
        <f>COUNTIFS('1. Output sheet'!$D$2:$D$5000,$B215,'1. Output sheet'!$C$2:$C$5000,E$27,'1. Output sheet'!$AC$2:$AC$5000,$B$22,'1. Output sheet'!$O$2:$O$5000,"&gt;="&amp;$B$204,'1. Output sheet'!$O$2:$O$5000,"&lt;"&amp;$C$204)+COUNTIFS('1. Output sheet'!$D$2:$D$5000,$B215,'1. Output sheet'!$C$2:$C$5000,E$27,'1. Output sheet'!$AC$2:$AC$5000,$B$23,'1. Output sheet'!$O$2:$O$5000,"&gt;="&amp;$B$204,'1. Output sheet'!$O$2:$O$5000,"&lt;"&amp;$C$204)</f>
        <v>0</v>
      </c>
      <c r="F215" s="13">
        <f>COUNTIFS('1. Output sheet'!$D$2:$D$5000,$B215,'1. Output sheet'!$C$2:$C$5000,F$27,'1. Output sheet'!$AC$2:$AC$5000,$B$22,'1. Output sheet'!$O$2:$O$5000,"&gt;="&amp;$B$204,'1. Output sheet'!$O$2:$O$5000,"&lt;"&amp;$C$204)+COUNTIFS('1. Output sheet'!$D$2:$D$5000,$B215,'1. Output sheet'!$C$2:$C$5000,F$27,'1. Output sheet'!$AC$2:$AC$5000,$B$23,'1. Output sheet'!$O$2:$O$5000,"&gt;="&amp;$B$204,'1. Output sheet'!$O$2:$O$5000,"&lt;"&amp;$C$204)</f>
        <v>0</v>
      </c>
      <c r="G215" s="13">
        <f>COUNTIFS('1. Output sheet'!$D$2:$D$5000,$B215,'1. Output sheet'!$C$2:$C$5000,G$27,'1. Output sheet'!$AC$2:$AC$5000,$B$22,'1. Output sheet'!$O$2:$O$5000,"&gt;="&amp;$B$204,'1. Output sheet'!$O$2:$O$5000,"&lt;"&amp;$C$204)+COUNTIFS('1. Output sheet'!$D$2:$D$5000,$B215,'1. Output sheet'!$C$2:$C$5000,G$27,'1. Output sheet'!$AC$2:$AC$5000,$B$23,'1. Output sheet'!$O$2:$O$5000,"&gt;="&amp;$B$204,'1. Output sheet'!$O$2:$O$5000,"&lt;"&amp;$C$204)</f>
        <v>0</v>
      </c>
      <c r="H215" s="13">
        <f>COUNTIFS('1. Output sheet'!$D$2:$D$5000,$B215,'1. Output sheet'!$C$2:$C$5000,H$27,'1. Output sheet'!$AC$2:$AC$5000,$B$22,'1. Output sheet'!$O$2:$O$5000,"&gt;="&amp;$B$204,'1. Output sheet'!$O$2:$O$5000,"&lt;"&amp;$C$204)+COUNTIFS('1. Output sheet'!$D$2:$D$5000,$B215,'1. Output sheet'!$C$2:$C$5000,H$27,'1. Output sheet'!$AC$2:$AC$5000,$B$23,'1. Output sheet'!$O$2:$O$5000,"&gt;="&amp;$B$204,'1. Output sheet'!$O$2:$O$5000,"&lt;"&amp;$C$204)</f>
        <v>0</v>
      </c>
      <c r="I215" s="13">
        <f>COUNTIFS('1. Output sheet'!$D$2:$D$5000,$B215,'1. Output sheet'!$C$2:$C$5000,I$27,'1. Output sheet'!$AC$2:$AC$5000,$B$22,'1. Output sheet'!$O$2:$O$5000,"&gt;="&amp;$B$204,'1. Output sheet'!$O$2:$O$5000,"&lt;"&amp;$C$204)+COUNTIFS('1. Output sheet'!$D$2:$D$5000,$B215,'1. Output sheet'!$C$2:$C$5000,I$27,'1. Output sheet'!$AC$2:$AC$5000,$B$23,'1. Output sheet'!$O$2:$O$5000,"&gt;="&amp;$B$204,'1. Output sheet'!$O$2:$O$5000,"&lt;"&amp;$C$204)</f>
        <v>0</v>
      </c>
      <c r="J215" s="13">
        <f>COUNTIFS('1. Output sheet'!$D$2:$D$5000,$B215,'1. Output sheet'!$C$2:$C$5000,J$27,'1. Output sheet'!$AC$2:$AC$5000,$B$22,'1. Output sheet'!$O$2:$O$5000,"&gt;="&amp;$B$204,'1. Output sheet'!$O$2:$O$5000,"&lt;"&amp;$C$204)+COUNTIFS('1. Output sheet'!$D$2:$D$5000,$B215,'1. Output sheet'!$C$2:$C$5000,J$27,'1. Output sheet'!$AC$2:$AC$5000,$B$23,'1. Output sheet'!$O$2:$O$5000,"&gt;="&amp;$B$204,'1. Output sheet'!$O$2:$O$5000,"&lt;"&amp;$C$204)</f>
        <v>0</v>
      </c>
      <c r="K215" s="13">
        <f>COUNTIFS('1. Output sheet'!$D$2:$D$5000,$B215,'1. Output sheet'!$C$2:$C$5000,K$27,'1. Output sheet'!$AC$2:$AC$5000,$B$22,'1. Output sheet'!$O$2:$O$5000,"&gt;="&amp;$B$204,'1. Output sheet'!$O$2:$O$5000,"&lt;"&amp;$C$204)+COUNTIFS('1. Output sheet'!$D$2:$D$5000,$B215,'1. Output sheet'!$C$2:$C$5000,K$27,'1. Output sheet'!$AC$2:$AC$5000,$B$23,'1. Output sheet'!$O$2:$O$5000,"&gt;="&amp;$B$204,'1. Output sheet'!$O$2:$O$5000,"&lt;"&amp;$C$204)</f>
        <v>0</v>
      </c>
      <c r="L215" s="13">
        <f>COUNTIFS('1. Output sheet'!$D$2:$D$5000,$B215,'1. Output sheet'!$C$2:$C$5000,L$27,'1. Output sheet'!$AC$2:$AC$5000,$B$22,'1. Output sheet'!$O$2:$O$5000,"&gt;="&amp;$B$204,'1. Output sheet'!$O$2:$O$5000,"&lt;"&amp;$C$204)+COUNTIFS('1. Output sheet'!$D$2:$D$5000,$B215,'1. Output sheet'!$C$2:$C$5000,L$27,'1. Output sheet'!$AC$2:$AC$5000,$B$23,'1. Output sheet'!$O$2:$O$5000,"&gt;="&amp;$B$204,'1. Output sheet'!$O$2:$O$5000,"&lt;"&amp;$C$204)</f>
        <v>0</v>
      </c>
      <c r="M215" s="13">
        <f>COUNTIFS('1. Output sheet'!$D$2:$D$5000,$B215,'1. Output sheet'!$C$2:$C$5000,M$27,'1. Output sheet'!$AC$2:$AC$5000,$B$22,'1. Output sheet'!$O$2:$O$5000,"&gt;="&amp;$B$204,'1. Output sheet'!$O$2:$O$5000,"&lt;"&amp;$C$204)+COUNTIFS('1. Output sheet'!$D$2:$D$5000,$B215,'1. Output sheet'!$C$2:$C$5000,M$27,'1. Output sheet'!$AC$2:$AC$5000,$B$23,'1. Output sheet'!$O$2:$O$5000,"&gt;="&amp;$B$204,'1. Output sheet'!$O$2:$O$5000,"&lt;"&amp;$C$204)</f>
        <v>0</v>
      </c>
      <c r="N215" s="13">
        <f>COUNTIFS('1. Output sheet'!$D$2:$D$5000,$B215,'1. Output sheet'!$C$2:$C$5000,N$27,'1. Output sheet'!$AC$2:$AC$5000,$B$22,'1. Output sheet'!$O$2:$O$5000,"&gt;="&amp;$B$204,'1. Output sheet'!$O$2:$O$5000,"&lt;"&amp;$C$204)+COUNTIFS('1. Output sheet'!$D$2:$D$5000,$B215,'1. Output sheet'!$C$2:$C$5000,N$27,'1. Output sheet'!$AC$2:$AC$5000,$B$23,'1. Output sheet'!$O$2:$O$5000,"&gt;="&amp;$B$204,'1. Output sheet'!$O$2:$O$5000,"&lt;"&amp;$C$204)</f>
        <v>0</v>
      </c>
      <c r="O215" s="13">
        <f>COUNTIFS('1. Output sheet'!$D$2:$D$5000,$B215,'1. Output sheet'!$C$2:$C$5000,O$27,'1. Output sheet'!$AC$2:$AC$5000,$B$22,'1. Output sheet'!$O$2:$O$5000,"&gt;="&amp;$B$204,'1. Output sheet'!$O$2:$O$5000,"&lt;"&amp;$C$204)+COUNTIFS('1. Output sheet'!$D$2:$D$5000,$B215,'1. Output sheet'!$C$2:$C$5000,O$27,'1. Output sheet'!$AC$2:$AC$5000,$B$23,'1. Output sheet'!$O$2:$O$5000,"&gt;="&amp;$B$204,'1. Output sheet'!$O$2:$O$5000,"&lt;"&amp;$C$204)</f>
        <v>0</v>
      </c>
      <c r="P215" s="14">
        <f t="shared" ref="P215:P231" si="92">SUM(D215:O215)</f>
        <v>0</v>
      </c>
      <c r="Q215" s="14">
        <f>COUNTIFS('1. Output sheet'!$D$2:$D$5000,$B215,'1. Output sheet'!$AC$2:$AC$5000,$B$22,'1. Output sheet'!$O$2:$O$5000,"&gt;="&amp;$B$142,'1. Output sheet'!$O$2:$O$5000,"&lt;"&amp;$C$142)+COUNTIFS('1. Output sheet'!$D$2:$D$5000,$B215,'1. Output sheet'!$AC$2:$AC$5000,$B$23,'1. Output sheet'!$O$2:$O$5000,"&gt;="&amp;$B$142,'1. Output sheet'!$O$2:$O$5000,"&lt;"&amp;$C$142)</f>
        <v>16</v>
      </c>
      <c r="R215" s="14">
        <f t="shared" ref="R215:R231" si="93">Q215-P215</f>
        <v>16</v>
      </c>
    </row>
    <row r="216" spans="2:18" ht="28.8" x14ac:dyDescent="0.3">
      <c r="B216" s="21" t="s">
        <v>543</v>
      </c>
      <c r="C216" s="20"/>
      <c r="D216" s="13">
        <f>COUNTIFS('1. Output sheet'!$D$2:$D$5000,$B216,'1. Output sheet'!$C$2:$C$5000,D$27,'1. Output sheet'!$AC$2:$AC$5000,$B$22,'1. Output sheet'!$O$2:$O$5000,"&gt;="&amp;$B$204,'1. Output sheet'!$O$2:$O$5000,"&lt;"&amp;$C$204)+COUNTIFS('1. Output sheet'!$D$2:$D$5000,$B216,'1. Output sheet'!$C$2:$C$5000,D$27,'1. Output sheet'!$AC$2:$AC$5000,$B$23,'1. Output sheet'!$O$2:$O$5000,"&gt;="&amp;$B$204,'1. Output sheet'!$O$2:$O$5000,"&lt;"&amp;$C$204)</f>
        <v>0</v>
      </c>
      <c r="E216" s="13">
        <f>COUNTIFS('1. Output sheet'!$D$2:$D$5000,$B216,'1. Output sheet'!$C$2:$C$5000,E$27,'1. Output sheet'!$AC$2:$AC$5000,$B$22,'1. Output sheet'!$O$2:$O$5000,"&gt;="&amp;$B$204,'1. Output sheet'!$O$2:$O$5000,"&lt;"&amp;$C$204)+COUNTIFS('1. Output sheet'!$D$2:$D$5000,$B216,'1. Output sheet'!$C$2:$C$5000,E$27,'1. Output sheet'!$AC$2:$AC$5000,$B$23,'1. Output sheet'!$O$2:$O$5000,"&gt;="&amp;$B$204,'1. Output sheet'!$O$2:$O$5000,"&lt;"&amp;$C$204)</f>
        <v>0</v>
      </c>
      <c r="F216" s="13">
        <f>COUNTIFS('1. Output sheet'!$D$2:$D$5000,$B216,'1. Output sheet'!$C$2:$C$5000,F$27,'1. Output sheet'!$AC$2:$AC$5000,$B$22,'1. Output sheet'!$O$2:$O$5000,"&gt;="&amp;$B$204,'1. Output sheet'!$O$2:$O$5000,"&lt;"&amp;$C$204)+COUNTIFS('1. Output sheet'!$D$2:$D$5000,$B216,'1. Output sheet'!$C$2:$C$5000,F$27,'1. Output sheet'!$AC$2:$AC$5000,$B$23,'1. Output sheet'!$O$2:$O$5000,"&gt;="&amp;$B$204,'1. Output sheet'!$O$2:$O$5000,"&lt;"&amp;$C$204)</f>
        <v>1</v>
      </c>
      <c r="G216" s="13">
        <f>COUNTIFS('1. Output sheet'!$D$2:$D$5000,$B216,'1. Output sheet'!$C$2:$C$5000,G$27,'1. Output sheet'!$AC$2:$AC$5000,$B$22,'1. Output sheet'!$O$2:$O$5000,"&gt;="&amp;$B$204,'1. Output sheet'!$O$2:$O$5000,"&lt;"&amp;$C$204)+COUNTIFS('1. Output sheet'!$D$2:$D$5000,$B216,'1. Output sheet'!$C$2:$C$5000,G$27,'1. Output sheet'!$AC$2:$AC$5000,$B$23,'1. Output sheet'!$O$2:$O$5000,"&gt;="&amp;$B$204,'1. Output sheet'!$O$2:$O$5000,"&lt;"&amp;$C$204)</f>
        <v>4</v>
      </c>
      <c r="H216" s="13">
        <f>COUNTIFS('1. Output sheet'!$D$2:$D$5000,$B216,'1. Output sheet'!$C$2:$C$5000,H$27,'1. Output sheet'!$AC$2:$AC$5000,$B$22,'1. Output sheet'!$O$2:$O$5000,"&gt;="&amp;$B$204,'1. Output sheet'!$O$2:$O$5000,"&lt;"&amp;$C$204)+COUNTIFS('1. Output sheet'!$D$2:$D$5000,$B216,'1. Output sheet'!$C$2:$C$5000,H$27,'1. Output sheet'!$AC$2:$AC$5000,$B$23,'1. Output sheet'!$O$2:$O$5000,"&gt;="&amp;$B$204,'1. Output sheet'!$O$2:$O$5000,"&lt;"&amp;$C$204)</f>
        <v>0</v>
      </c>
      <c r="I216" s="13">
        <f>COUNTIFS('1. Output sheet'!$D$2:$D$5000,$B216,'1. Output sheet'!$C$2:$C$5000,I$27,'1. Output sheet'!$AC$2:$AC$5000,$B$22,'1. Output sheet'!$O$2:$O$5000,"&gt;="&amp;$B$204,'1. Output sheet'!$O$2:$O$5000,"&lt;"&amp;$C$204)+COUNTIFS('1. Output sheet'!$D$2:$D$5000,$B216,'1. Output sheet'!$C$2:$C$5000,I$27,'1. Output sheet'!$AC$2:$AC$5000,$B$23,'1. Output sheet'!$O$2:$O$5000,"&gt;="&amp;$B$204,'1. Output sheet'!$O$2:$O$5000,"&lt;"&amp;$C$204)</f>
        <v>1</v>
      </c>
      <c r="J216" s="13">
        <f>COUNTIFS('1. Output sheet'!$D$2:$D$5000,$B216,'1. Output sheet'!$C$2:$C$5000,J$27,'1. Output sheet'!$AC$2:$AC$5000,$B$22,'1. Output sheet'!$O$2:$O$5000,"&gt;="&amp;$B$204,'1. Output sheet'!$O$2:$O$5000,"&lt;"&amp;$C$204)+COUNTIFS('1. Output sheet'!$D$2:$D$5000,$B216,'1. Output sheet'!$C$2:$C$5000,J$27,'1. Output sheet'!$AC$2:$AC$5000,$B$23,'1. Output sheet'!$O$2:$O$5000,"&gt;="&amp;$B$204,'1. Output sheet'!$O$2:$O$5000,"&lt;"&amp;$C$204)</f>
        <v>0</v>
      </c>
      <c r="K216" s="13">
        <f>COUNTIFS('1. Output sheet'!$D$2:$D$5000,$B216,'1. Output sheet'!$C$2:$C$5000,K$27,'1. Output sheet'!$AC$2:$AC$5000,$B$22,'1. Output sheet'!$O$2:$O$5000,"&gt;="&amp;$B$204,'1. Output sheet'!$O$2:$O$5000,"&lt;"&amp;$C$204)+COUNTIFS('1. Output sheet'!$D$2:$D$5000,$B216,'1. Output sheet'!$C$2:$C$5000,K$27,'1. Output sheet'!$AC$2:$AC$5000,$B$23,'1. Output sheet'!$O$2:$O$5000,"&gt;="&amp;$B$204,'1. Output sheet'!$O$2:$O$5000,"&lt;"&amp;$C$204)</f>
        <v>0</v>
      </c>
      <c r="L216" s="13">
        <f>COUNTIFS('1. Output sheet'!$D$2:$D$5000,$B216,'1. Output sheet'!$C$2:$C$5000,L$27,'1. Output sheet'!$AC$2:$AC$5000,$B$22,'1. Output sheet'!$O$2:$O$5000,"&gt;="&amp;$B$204,'1. Output sheet'!$O$2:$O$5000,"&lt;"&amp;$C$204)+COUNTIFS('1. Output sheet'!$D$2:$D$5000,$B216,'1. Output sheet'!$C$2:$C$5000,L$27,'1. Output sheet'!$AC$2:$AC$5000,$B$23,'1. Output sheet'!$O$2:$O$5000,"&gt;="&amp;$B$204,'1. Output sheet'!$O$2:$O$5000,"&lt;"&amp;$C$204)</f>
        <v>0</v>
      </c>
      <c r="M216" s="13">
        <f>COUNTIFS('1. Output sheet'!$D$2:$D$5000,$B216,'1. Output sheet'!$C$2:$C$5000,M$27,'1. Output sheet'!$AC$2:$AC$5000,$B$22,'1. Output sheet'!$O$2:$O$5000,"&gt;="&amp;$B$204,'1. Output sheet'!$O$2:$O$5000,"&lt;"&amp;$C$204)+COUNTIFS('1. Output sheet'!$D$2:$D$5000,$B216,'1. Output sheet'!$C$2:$C$5000,M$27,'1. Output sheet'!$AC$2:$AC$5000,$B$23,'1. Output sheet'!$O$2:$O$5000,"&gt;="&amp;$B$204,'1. Output sheet'!$O$2:$O$5000,"&lt;"&amp;$C$204)</f>
        <v>0</v>
      </c>
      <c r="N216" s="13">
        <f>COUNTIFS('1. Output sheet'!$D$2:$D$5000,$B216,'1. Output sheet'!$C$2:$C$5000,N$27,'1. Output sheet'!$AC$2:$AC$5000,$B$22,'1. Output sheet'!$O$2:$O$5000,"&gt;="&amp;$B$204,'1. Output sheet'!$O$2:$O$5000,"&lt;"&amp;$C$204)+COUNTIFS('1. Output sheet'!$D$2:$D$5000,$B216,'1. Output sheet'!$C$2:$C$5000,N$27,'1. Output sheet'!$AC$2:$AC$5000,$B$23,'1. Output sheet'!$O$2:$O$5000,"&gt;="&amp;$B$204,'1. Output sheet'!$O$2:$O$5000,"&lt;"&amp;$C$204)</f>
        <v>0</v>
      </c>
      <c r="O216" s="13">
        <f>COUNTIFS('1. Output sheet'!$D$2:$D$5000,$B216,'1. Output sheet'!$C$2:$C$5000,O$27,'1. Output sheet'!$AC$2:$AC$5000,$B$22,'1. Output sheet'!$O$2:$O$5000,"&gt;="&amp;$B$204,'1. Output sheet'!$O$2:$O$5000,"&lt;"&amp;$C$204)+COUNTIFS('1. Output sheet'!$D$2:$D$5000,$B216,'1. Output sheet'!$C$2:$C$5000,O$27,'1. Output sheet'!$AC$2:$AC$5000,$B$23,'1. Output sheet'!$O$2:$O$5000,"&gt;="&amp;$B$204,'1. Output sheet'!$O$2:$O$5000,"&lt;"&amp;$C$204)</f>
        <v>0</v>
      </c>
      <c r="P216" s="14">
        <f t="shared" si="92"/>
        <v>6</v>
      </c>
      <c r="Q216" s="14">
        <f>COUNTIFS('1. Output sheet'!$D$2:$D$5000,$B216,'1. Output sheet'!$AC$2:$AC$5000,$B$22,'1. Output sheet'!$O$2:$O$5000,"&gt;="&amp;$B$142,'1. Output sheet'!$O$2:$O$5000,"&lt;"&amp;$C$142)+COUNTIFS('1. Output sheet'!$D$2:$D$5000,$B216,'1. Output sheet'!$AC$2:$AC$5000,$B$23,'1. Output sheet'!$O$2:$O$5000,"&gt;="&amp;$B$142,'1. Output sheet'!$O$2:$O$5000,"&lt;"&amp;$C$142)</f>
        <v>41</v>
      </c>
      <c r="R216" s="14">
        <f t="shared" si="93"/>
        <v>35</v>
      </c>
    </row>
    <row r="217" spans="2:18" ht="14.4" x14ac:dyDescent="0.3">
      <c r="B217" s="21" t="s">
        <v>1169</v>
      </c>
      <c r="C217" s="20"/>
      <c r="D217" s="13">
        <f>COUNTIFS('1. Output sheet'!$D$2:$D$5000,$B217,'1. Output sheet'!$C$2:$C$5000,D$27,'1. Output sheet'!$AC$2:$AC$5000,$B$22,'1. Output sheet'!$O$2:$O$5000,"&gt;="&amp;$B$204,'1. Output sheet'!$O$2:$O$5000,"&lt;"&amp;$C$204)+COUNTIFS('1. Output sheet'!$D$2:$D$5000,$B217,'1. Output sheet'!$C$2:$C$5000,D$27,'1. Output sheet'!$AC$2:$AC$5000,$B$23,'1. Output sheet'!$O$2:$O$5000,"&gt;="&amp;$B$204,'1. Output sheet'!$O$2:$O$5000,"&lt;"&amp;$C$204)</f>
        <v>0</v>
      </c>
      <c r="E217" s="13">
        <f>COUNTIFS('1. Output sheet'!$D$2:$D$5000,$B217,'1. Output sheet'!$C$2:$C$5000,E$27,'1. Output sheet'!$AC$2:$AC$5000,$B$22,'1. Output sheet'!$O$2:$O$5000,"&gt;="&amp;$B$204,'1. Output sheet'!$O$2:$O$5000,"&lt;"&amp;$C$204)+COUNTIFS('1. Output sheet'!$D$2:$D$5000,$B217,'1. Output sheet'!$C$2:$C$5000,E$27,'1. Output sheet'!$AC$2:$AC$5000,$B$23,'1. Output sheet'!$O$2:$O$5000,"&gt;="&amp;$B$204,'1. Output sheet'!$O$2:$O$5000,"&lt;"&amp;$C$204)</f>
        <v>0</v>
      </c>
      <c r="F217" s="13">
        <f>COUNTIFS('1. Output sheet'!$D$2:$D$5000,$B217,'1. Output sheet'!$C$2:$C$5000,F$27,'1. Output sheet'!$AC$2:$AC$5000,$B$22,'1. Output sheet'!$O$2:$O$5000,"&gt;="&amp;$B$204,'1. Output sheet'!$O$2:$O$5000,"&lt;"&amp;$C$204)+COUNTIFS('1. Output sheet'!$D$2:$D$5000,$B217,'1. Output sheet'!$C$2:$C$5000,F$27,'1. Output sheet'!$AC$2:$AC$5000,$B$23,'1. Output sheet'!$O$2:$O$5000,"&gt;="&amp;$B$204,'1. Output sheet'!$O$2:$O$5000,"&lt;"&amp;$C$204)</f>
        <v>0</v>
      </c>
      <c r="G217" s="13">
        <f>COUNTIFS('1. Output sheet'!$D$2:$D$5000,$B217,'1. Output sheet'!$C$2:$C$5000,G$27,'1. Output sheet'!$AC$2:$AC$5000,$B$22,'1. Output sheet'!$O$2:$O$5000,"&gt;="&amp;$B$204,'1. Output sheet'!$O$2:$O$5000,"&lt;"&amp;$C$204)+COUNTIFS('1. Output sheet'!$D$2:$D$5000,$B217,'1. Output sheet'!$C$2:$C$5000,G$27,'1. Output sheet'!$AC$2:$AC$5000,$B$23,'1. Output sheet'!$O$2:$O$5000,"&gt;="&amp;$B$204,'1. Output sheet'!$O$2:$O$5000,"&lt;"&amp;$C$204)</f>
        <v>0</v>
      </c>
      <c r="H217" s="13">
        <f>COUNTIFS('1. Output sheet'!$D$2:$D$5000,$B217,'1. Output sheet'!$C$2:$C$5000,H$27,'1. Output sheet'!$AC$2:$AC$5000,$B$22,'1. Output sheet'!$O$2:$O$5000,"&gt;="&amp;$B$204,'1. Output sheet'!$O$2:$O$5000,"&lt;"&amp;$C$204)+COUNTIFS('1. Output sheet'!$D$2:$D$5000,$B217,'1. Output sheet'!$C$2:$C$5000,H$27,'1. Output sheet'!$AC$2:$AC$5000,$B$23,'1. Output sheet'!$O$2:$O$5000,"&gt;="&amp;$B$204,'1. Output sheet'!$O$2:$O$5000,"&lt;"&amp;$C$204)</f>
        <v>0</v>
      </c>
      <c r="I217" s="13">
        <f>COUNTIFS('1. Output sheet'!$D$2:$D$5000,$B217,'1. Output sheet'!$C$2:$C$5000,I$27,'1. Output sheet'!$AC$2:$AC$5000,$B$22,'1. Output sheet'!$O$2:$O$5000,"&gt;="&amp;$B$204,'1. Output sheet'!$O$2:$O$5000,"&lt;"&amp;$C$204)+COUNTIFS('1. Output sheet'!$D$2:$D$5000,$B217,'1. Output sheet'!$C$2:$C$5000,I$27,'1. Output sheet'!$AC$2:$AC$5000,$B$23,'1. Output sheet'!$O$2:$O$5000,"&gt;="&amp;$B$204,'1. Output sheet'!$O$2:$O$5000,"&lt;"&amp;$C$204)</f>
        <v>0</v>
      </c>
      <c r="J217" s="13">
        <f>COUNTIFS('1. Output sheet'!$D$2:$D$5000,$B217,'1. Output sheet'!$C$2:$C$5000,J$27,'1. Output sheet'!$AC$2:$AC$5000,$B$22,'1. Output sheet'!$O$2:$O$5000,"&gt;="&amp;$B$204,'1. Output sheet'!$O$2:$O$5000,"&lt;"&amp;$C$204)+COUNTIFS('1. Output sheet'!$D$2:$D$5000,$B217,'1. Output sheet'!$C$2:$C$5000,J$27,'1. Output sheet'!$AC$2:$AC$5000,$B$23,'1. Output sheet'!$O$2:$O$5000,"&gt;="&amp;$B$204,'1. Output sheet'!$O$2:$O$5000,"&lt;"&amp;$C$204)</f>
        <v>0</v>
      </c>
      <c r="K217" s="13">
        <f>COUNTIFS('1. Output sheet'!$D$2:$D$5000,$B217,'1. Output sheet'!$C$2:$C$5000,K$27,'1. Output sheet'!$AC$2:$AC$5000,$B$22,'1. Output sheet'!$O$2:$O$5000,"&gt;="&amp;$B$204,'1. Output sheet'!$O$2:$O$5000,"&lt;"&amp;$C$204)+COUNTIFS('1. Output sheet'!$D$2:$D$5000,$B217,'1. Output sheet'!$C$2:$C$5000,K$27,'1. Output sheet'!$AC$2:$AC$5000,$B$23,'1. Output sheet'!$O$2:$O$5000,"&gt;="&amp;$B$204,'1. Output sheet'!$O$2:$O$5000,"&lt;"&amp;$C$204)</f>
        <v>0</v>
      </c>
      <c r="L217" s="13">
        <f>COUNTIFS('1. Output sheet'!$D$2:$D$5000,$B217,'1. Output sheet'!$C$2:$C$5000,L$27,'1. Output sheet'!$AC$2:$AC$5000,$B$22,'1. Output sheet'!$O$2:$O$5000,"&gt;="&amp;$B$204,'1. Output sheet'!$O$2:$O$5000,"&lt;"&amp;$C$204)+COUNTIFS('1. Output sheet'!$D$2:$D$5000,$B217,'1. Output sheet'!$C$2:$C$5000,L$27,'1. Output sheet'!$AC$2:$AC$5000,$B$23,'1. Output sheet'!$O$2:$O$5000,"&gt;="&amp;$B$204,'1. Output sheet'!$O$2:$O$5000,"&lt;"&amp;$C$204)</f>
        <v>0</v>
      </c>
      <c r="M217" s="13">
        <f>COUNTIFS('1. Output sheet'!$D$2:$D$5000,$B217,'1. Output sheet'!$C$2:$C$5000,M$27,'1. Output sheet'!$AC$2:$AC$5000,$B$22,'1. Output sheet'!$O$2:$O$5000,"&gt;="&amp;$B$204,'1. Output sheet'!$O$2:$O$5000,"&lt;"&amp;$C$204)+COUNTIFS('1. Output sheet'!$D$2:$D$5000,$B217,'1. Output sheet'!$C$2:$C$5000,M$27,'1. Output sheet'!$AC$2:$AC$5000,$B$23,'1. Output sheet'!$O$2:$O$5000,"&gt;="&amp;$B$204,'1. Output sheet'!$O$2:$O$5000,"&lt;"&amp;$C$204)</f>
        <v>0</v>
      </c>
      <c r="N217" s="13">
        <f>COUNTIFS('1. Output sheet'!$D$2:$D$5000,$B217,'1. Output sheet'!$C$2:$C$5000,N$27,'1. Output sheet'!$AC$2:$AC$5000,$B$22,'1. Output sheet'!$O$2:$O$5000,"&gt;="&amp;$B$204,'1. Output sheet'!$O$2:$O$5000,"&lt;"&amp;$C$204)+COUNTIFS('1. Output sheet'!$D$2:$D$5000,$B217,'1. Output sheet'!$C$2:$C$5000,N$27,'1. Output sheet'!$AC$2:$AC$5000,$B$23,'1. Output sheet'!$O$2:$O$5000,"&gt;="&amp;$B$204,'1. Output sheet'!$O$2:$O$5000,"&lt;"&amp;$C$204)</f>
        <v>0</v>
      </c>
      <c r="O217" s="13">
        <f>COUNTIFS('1. Output sheet'!$D$2:$D$5000,$B217,'1. Output sheet'!$C$2:$C$5000,O$27,'1. Output sheet'!$AC$2:$AC$5000,$B$22,'1. Output sheet'!$O$2:$O$5000,"&gt;="&amp;$B$204,'1. Output sheet'!$O$2:$O$5000,"&lt;"&amp;$C$204)+COUNTIFS('1. Output sheet'!$D$2:$D$5000,$B217,'1. Output sheet'!$C$2:$C$5000,O$27,'1. Output sheet'!$AC$2:$AC$5000,$B$23,'1. Output sheet'!$O$2:$O$5000,"&gt;="&amp;$B$204,'1. Output sheet'!$O$2:$O$5000,"&lt;"&amp;$C$204)</f>
        <v>0</v>
      </c>
      <c r="P217" s="14">
        <f t="shared" si="92"/>
        <v>0</v>
      </c>
      <c r="Q217" s="14">
        <f>COUNTIFS('1. Output sheet'!$D$2:$D$5000,$B217,'1. Output sheet'!$AC$2:$AC$5000,$B$22,'1. Output sheet'!$O$2:$O$5000,"&gt;="&amp;$B$142,'1. Output sheet'!$O$2:$O$5000,"&lt;"&amp;$C$142)+COUNTIFS('1. Output sheet'!$D$2:$D$5000,$B217,'1. Output sheet'!$AC$2:$AC$5000,$B$23,'1. Output sheet'!$O$2:$O$5000,"&gt;="&amp;$B$142,'1. Output sheet'!$O$2:$O$5000,"&lt;"&amp;$C$142)</f>
        <v>5</v>
      </c>
      <c r="R217" s="14">
        <f t="shared" si="93"/>
        <v>5</v>
      </c>
    </row>
    <row r="218" spans="2:18" ht="14.4" x14ac:dyDescent="0.3">
      <c r="B218" s="21" t="s">
        <v>199</v>
      </c>
      <c r="C218" s="20"/>
      <c r="D218" s="13">
        <f>COUNTIFS('1. Output sheet'!$D$2:$D$5000,$B218,'1. Output sheet'!$C$2:$C$5000,D$27,'1. Output sheet'!$AC$2:$AC$5000,$B$22,'1. Output sheet'!$O$2:$O$5000,"&gt;="&amp;$B$204,'1. Output sheet'!$O$2:$O$5000,"&lt;"&amp;$C$204)+COUNTIFS('1. Output sheet'!$D$2:$D$5000,$B218,'1. Output sheet'!$C$2:$C$5000,D$27,'1. Output sheet'!$AC$2:$AC$5000,$B$23,'1. Output sheet'!$O$2:$O$5000,"&gt;="&amp;$B$204,'1. Output sheet'!$O$2:$O$5000,"&lt;"&amp;$C$204)</f>
        <v>0</v>
      </c>
      <c r="E218" s="13">
        <f>COUNTIFS('1. Output sheet'!$D$2:$D$5000,$B218,'1. Output sheet'!$C$2:$C$5000,E$27,'1. Output sheet'!$AC$2:$AC$5000,$B$22,'1. Output sheet'!$O$2:$O$5000,"&gt;="&amp;$B$204,'1. Output sheet'!$O$2:$O$5000,"&lt;"&amp;$C$204)+COUNTIFS('1. Output sheet'!$D$2:$D$5000,$B218,'1. Output sheet'!$C$2:$C$5000,E$27,'1. Output sheet'!$AC$2:$AC$5000,$B$23,'1. Output sheet'!$O$2:$O$5000,"&gt;="&amp;$B$204,'1. Output sheet'!$O$2:$O$5000,"&lt;"&amp;$C$204)</f>
        <v>0</v>
      </c>
      <c r="F218" s="13">
        <f>COUNTIFS('1. Output sheet'!$D$2:$D$5000,$B218,'1. Output sheet'!$C$2:$C$5000,F$27,'1. Output sheet'!$AC$2:$AC$5000,$B$22,'1. Output sheet'!$O$2:$O$5000,"&gt;="&amp;$B$204,'1. Output sheet'!$O$2:$O$5000,"&lt;"&amp;$C$204)+COUNTIFS('1. Output sheet'!$D$2:$D$5000,$B218,'1. Output sheet'!$C$2:$C$5000,F$27,'1. Output sheet'!$AC$2:$AC$5000,$B$23,'1. Output sheet'!$O$2:$O$5000,"&gt;="&amp;$B$204,'1. Output sheet'!$O$2:$O$5000,"&lt;"&amp;$C$204)</f>
        <v>0</v>
      </c>
      <c r="G218" s="13">
        <f>COUNTIFS('1. Output sheet'!$D$2:$D$5000,$B218,'1. Output sheet'!$C$2:$C$5000,G$27,'1. Output sheet'!$AC$2:$AC$5000,$B$22,'1. Output sheet'!$O$2:$O$5000,"&gt;="&amp;$B$204,'1. Output sheet'!$O$2:$O$5000,"&lt;"&amp;$C$204)+COUNTIFS('1. Output sheet'!$D$2:$D$5000,$B218,'1. Output sheet'!$C$2:$C$5000,G$27,'1. Output sheet'!$AC$2:$AC$5000,$B$23,'1. Output sheet'!$O$2:$O$5000,"&gt;="&amp;$B$204,'1. Output sheet'!$O$2:$O$5000,"&lt;"&amp;$C$204)</f>
        <v>0</v>
      </c>
      <c r="H218" s="13">
        <f>COUNTIFS('1. Output sheet'!$D$2:$D$5000,$B218,'1. Output sheet'!$C$2:$C$5000,H$27,'1. Output sheet'!$AC$2:$AC$5000,$B$22,'1. Output sheet'!$O$2:$O$5000,"&gt;="&amp;$B$204,'1. Output sheet'!$O$2:$O$5000,"&lt;"&amp;$C$204)+COUNTIFS('1. Output sheet'!$D$2:$D$5000,$B218,'1. Output sheet'!$C$2:$C$5000,H$27,'1. Output sheet'!$AC$2:$AC$5000,$B$23,'1. Output sheet'!$O$2:$O$5000,"&gt;="&amp;$B$204,'1. Output sheet'!$O$2:$O$5000,"&lt;"&amp;$C$204)</f>
        <v>0</v>
      </c>
      <c r="I218" s="13">
        <f>COUNTIFS('1. Output sheet'!$D$2:$D$5000,$B218,'1. Output sheet'!$C$2:$C$5000,I$27,'1. Output sheet'!$AC$2:$AC$5000,$B$22,'1. Output sheet'!$O$2:$O$5000,"&gt;="&amp;$B$204,'1. Output sheet'!$O$2:$O$5000,"&lt;"&amp;$C$204)+COUNTIFS('1. Output sheet'!$D$2:$D$5000,$B218,'1. Output sheet'!$C$2:$C$5000,I$27,'1. Output sheet'!$AC$2:$AC$5000,$B$23,'1. Output sheet'!$O$2:$O$5000,"&gt;="&amp;$B$204,'1. Output sheet'!$O$2:$O$5000,"&lt;"&amp;$C$204)</f>
        <v>0</v>
      </c>
      <c r="J218" s="13">
        <f>COUNTIFS('1. Output sheet'!$D$2:$D$5000,$B218,'1. Output sheet'!$C$2:$C$5000,J$27,'1. Output sheet'!$AC$2:$AC$5000,$B$22,'1. Output sheet'!$O$2:$O$5000,"&gt;="&amp;$B$204,'1. Output sheet'!$O$2:$O$5000,"&lt;"&amp;$C$204)+COUNTIFS('1. Output sheet'!$D$2:$D$5000,$B218,'1. Output sheet'!$C$2:$C$5000,J$27,'1. Output sheet'!$AC$2:$AC$5000,$B$23,'1. Output sheet'!$O$2:$O$5000,"&gt;="&amp;$B$204,'1. Output sheet'!$O$2:$O$5000,"&lt;"&amp;$C$204)</f>
        <v>0</v>
      </c>
      <c r="K218" s="13">
        <f>COUNTIFS('1. Output sheet'!$D$2:$D$5000,$B218,'1. Output sheet'!$C$2:$C$5000,K$27,'1. Output sheet'!$AC$2:$AC$5000,$B$22,'1. Output sheet'!$O$2:$O$5000,"&gt;="&amp;$B$204,'1. Output sheet'!$O$2:$O$5000,"&lt;"&amp;$C$204)+COUNTIFS('1. Output sheet'!$D$2:$D$5000,$B218,'1. Output sheet'!$C$2:$C$5000,K$27,'1. Output sheet'!$AC$2:$AC$5000,$B$23,'1. Output sheet'!$O$2:$O$5000,"&gt;="&amp;$B$204,'1. Output sheet'!$O$2:$O$5000,"&lt;"&amp;$C$204)</f>
        <v>0</v>
      </c>
      <c r="L218" s="13">
        <f>COUNTIFS('1. Output sheet'!$D$2:$D$5000,$B218,'1. Output sheet'!$C$2:$C$5000,L$27,'1. Output sheet'!$AC$2:$AC$5000,$B$22,'1. Output sheet'!$O$2:$O$5000,"&gt;="&amp;$B$204,'1. Output sheet'!$O$2:$O$5000,"&lt;"&amp;$C$204)+COUNTIFS('1. Output sheet'!$D$2:$D$5000,$B218,'1. Output sheet'!$C$2:$C$5000,L$27,'1. Output sheet'!$AC$2:$AC$5000,$B$23,'1. Output sheet'!$O$2:$O$5000,"&gt;="&amp;$B$204,'1. Output sheet'!$O$2:$O$5000,"&lt;"&amp;$C$204)</f>
        <v>0</v>
      </c>
      <c r="M218" s="13">
        <f>COUNTIFS('1. Output sheet'!$D$2:$D$5000,$B218,'1. Output sheet'!$C$2:$C$5000,M$27,'1. Output sheet'!$AC$2:$AC$5000,$B$22,'1. Output sheet'!$O$2:$O$5000,"&gt;="&amp;$B$204,'1. Output sheet'!$O$2:$O$5000,"&lt;"&amp;$C$204)+COUNTIFS('1. Output sheet'!$D$2:$D$5000,$B218,'1. Output sheet'!$C$2:$C$5000,M$27,'1. Output sheet'!$AC$2:$AC$5000,$B$23,'1. Output sheet'!$O$2:$O$5000,"&gt;="&amp;$B$204,'1. Output sheet'!$O$2:$O$5000,"&lt;"&amp;$C$204)</f>
        <v>0</v>
      </c>
      <c r="N218" s="13">
        <f>COUNTIFS('1. Output sheet'!$D$2:$D$5000,$B218,'1. Output sheet'!$C$2:$C$5000,N$27,'1. Output sheet'!$AC$2:$AC$5000,$B$22,'1. Output sheet'!$O$2:$O$5000,"&gt;="&amp;$B$204,'1. Output sheet'!$O$2:$O$5000,"&lt;"&amp;$C$204)+COUNTIFS('1. Output sheet'!$D$2:$D$5000,$B218,'1. Output sheet'!$C$2:$C$5000,N$27,'1. Output sheet'!$AC$2:$AC$5000,$B$23,'1. Output sheet'!$O$2:$O$5000,"&gt;="&amp;$B$204,'1. Output sheet'!$O$2:$O$5000,"&lt;"&amp;$C$204)</f>
        <v>0</v>
      </c>
      <c r="O218" s="13">
        <f>COUNTIFS('1. Output sheet'!$D$2:$D$5000,$B218,'1. Output sheet'!$C$2:$C$5000,O$27,'1. Output sheet'!$AC$2:$AC$5000,$B$22,'1. Output sheet'!$O$2:$O$5000,"&gt;="&amp;$B$204,'1. Output sheet'!$O$2:$O$5000,"&lt;"&amp;$C$204)+COUNTIFS('1. Output sheet'!$D$2:$D$5000,$B218,'1. Output sheet'!$C$2:$C$5000,O$27,'1. Output sheet'!$AC$2:$AC$5000,$B$23,'1. Output sheet'!$O$2:$O$5000,"&gt;="&amp;$B$204,'1. Output sheet'!$O$2:$O$5000,"&lt;"&amp;$C$204)</f>
        <v>0</v>
      </c>
      <c r="P218" s="14">
        <f t="shared" si="92"/>
        <v>0</v>
      </c>
      <c r="Q218" s="14">
        <f>COUNTIFS('1. Output sheet'!$D$2:$D$5000,$B218,'1. Output sheet'!$AC$2:$AC$5000,$B$22,'1. Output sheet'!$O$2:$O$5000,"&gt;="&amp;$B$142,'1. Output sheet'!$O$2:$O$5000,"&lt;"&amp;$C$142)+COUNTIFS('1. Output sheet'!$D$2:$D$5000,$B218,'1. Output sheet'!$AC$2:$AC$5000,$B$23,'1. Output sheet'!$O$2:$O$5000,"&gt;="&amp;$B$142,'1. Output sheet'!$O$2:$O$5000,"&lt;"&amp;$C$142)</f>
        <v>2</v>
      </c>
      <c r="R218" s="14">
        <f t="shared" si="93"/>
        <v>2</v>
      </c>
    </row>
    <row r="219" spans="2:18" ht="28.8" x14ac:dyDescent="0.3">
      <c r="B219" s="21" t="s">
        <v>29</v>
      </c>
      <c r="C219" s="20"/>
      <c r="D219" s="13">
        <f>COUNTIFS('1. Output sheet'!$D$2:$D$5000,$B219,'1. Output sheet'!$C$2:$C$5000,D$27,'1. Output sheet'!$AC$2:$AC$5000,$B$22,'1. Output sheet'!$O$2:$O$5000,"&gt;="&amp;$B$204,'1. Output sheet'!$O$2:$O$5000,"&lt;"&amp;$C$204)+COUNTIFS('1. Output sheet'!$D$2:$D$5000,$B219,'1. Output sheet'!$C$2:$C$5000,D$27,'1. Output sheet'!$AC$2:$AC$5000,$B$23,'1. Output sheet'!$O$2:$O$5000,"&gt;="&amp;$B$204,'1. Output sheet'!$O$2:$O$5000,"&lt;"&amp;$C$204)</f>
        <v>0</v>
      </c>
      <c r="E219" s="13">
        <f>COUNTIFS('1. Output sheet'!$D$2:$D$5000,$B219,'1. Output sheet'!$C$2:$C$5000,E$27,'1. Output sheet'!$AC$2:$AC$5000,$B$22,'1. Output sheet'!$O$2:$O$5000,"&gt;="&amp;$B$204,'1. Output sheet'!$O$2:$O$5000,"&lt;"&amp;$C$204)+COUNTIFS('1. Output sheet'!$D$2:$D$5000,$B219,'1. Output sheet'!$C$2:$C$5000,E$27,'1. Output sheet'!$AC$2:$AC$5000,$B$23,'1. Output sheet'!$O$2:$O$5000,"&gt;="&amp;$B$204,'1. Output sheet'!$O$2:$O$5000,"&lt;"&amp;$C$204)</f>
        <v>0</v>
      </c>
      <c r="F219" s="13">
        <f>COUNTIFS('1. Output sheet'!$D$2:$D$5000,$B219,'1. Output sheet'!$C$2:$C$5000,F$27,'1. Output sheet'!$AC$2:$AC$5000,$B$22,'1. Output sheet'!$O$2:$O$5000,"&gt;="&amp;$B$204,'1. Output sheet'!$O$2:$O$5000,"&lt;"&amp;$C$204)+COUNTIFS('1. Output sheet'!$D$2:$D$5000,$B219,'1. Output sheet'!$C$2:$C$5000,F$27,'1. Output sheet'!$AC$2:$AC$5000,$B$23,'1. Output sheet'!$O$2:$O$5000,"&gt;="&amp;$B$204,'1. Output sheet'!$O$2:$O$5000,"&lt;"&amp;$C$204)</f>
        <v>0</v>
      </c>
      <c r="G219" s="13">
        <f>COUNTIFS('1. Output sheet'!$D$2:$D$5000,$B219,'1. Output sheet'!$C$2:$C$5000,G$27,'1. Output sheet'!$AC$2:$AC$5000,$B$22,'1. Output sheet'!$O$2:$O$5000,"&gt;="&amp;$B$204,'1. Output sheet'!$O$2:$O$5000,"&lt;"&amp;$C$204)+COUNTIFS('1. Output sheet'!$D$2:$D$5000,$B219,'1. Output sheet'!$C$2:$C$5000,G$27,'1. Output sheet'!$AC$2:$AC$5000,$B$23,'1. Output sheet'!$O$2:$O$5000,"&gt;="&amp;$B$204,'1. Output sheet'!$O$2:$O$5000,"&lt;"&amp;$C$204)</f>
        <v>3</v>
      </c>
      <c r="H219" s="13">
        <f>COUNTIFS('1. Output sheet'!$D$2:$D$5000,$B219,'1. Output sheet'!$C$2:$C$5000,H$27,'1. Output sheet'!$AC$2:$AC$5000,$B$22,'1. Output sheet'!$O$2:$O$5000,"&gt;="&amp;$B$204,'1. Output sheet'!$O$2:$O$5000,"&lt;"&amp;$C$204)+COUNTIFS('1. Output sheet'!$D$2:$D$5000,$B219,'1. Output sheet'!$C$2:$C$5000,H$27,'1. Output sheet'!$AC$2:$AC$5000,$B$23,'1. Output sheet'!$O$2:$O$5000,"&gt;="&amp;$B$204,'1. Output sheet'!$O$2:$O$5000,"&lt;"&amp;$C$204)</f>
        <v>0</v>
      </c>
      <c r="I219" s="13">
        <f>COUNTIFS('1. Output sheet'!$D$2:$D$5000,$B219,'1. Output sheet'!$C$2:$C$5000,I$27,'1. Output sheet'!$AC$2:$AC$5000,$B$22,'1. Output sheet'!$O$2:$O$5000,"&gt;="&amp;$B$204,'1. Output sheet'!$O$2:$O$5000,"&lt;"&amp;$C$204)+COUNTIFS('1. Output sheet'!$D$2:$D$5000,$B219,'1. Output sheet'!$C$2:$C$5000,I$27,'1. Output sheet'!$AC$2:$AC$5000,$B$23,'1. Output sheet'!$O$2:$O$5000,"&gt;="&amp;$B$204,'1. Output sheet'!$O$2:$O$5000,"&lt;"&amp;$C$204)</f>
        <v>0</v>
      </c>
      <c r="J219" s="13">
        <f>COUNTIFS('1. Output sheet'!$D$2:$D$5000,$B219,'1. Output sheet'!$C$2:$C$5000,J$27,'1. Output sheet'!$AC$2:$AC$5000,$B$22,'1. Output sheet'!$O$2:$O$5000,"&gt;="&amp;$B$204,'1. Output sheet'!$O$2:$O$5000,"&lt;"&amp;$C$204)+COUNTIFS('1. Output sheet'!$D$2:$D$5000,$B219,'1. Output sheet'!$C$2:$C$5000,J$27,'1. Output sheet'!$AC$2:$AC$5000,$B$23,'1. Output sheet'!$O$2:$O$5000,"&gt;="&amp;$B$204,'1. Output sheet'!$O$2:$O$5000,"&lt;"&amp;$C$204)</f>
        <v>1</v>
      </c>
      <c r="K219" s="13">
        <f>COUNTIFS('1. Output sheet'!$D$2:$D$5000,$B219,'1. Output sheet'!$C$2:$C$5000,K$27,'1. Output sheet'!$AC$2:$AC$5000,$B$22,'1. Output sheet'!$O$2:$O$5000,"&gt;="&amp;$B$204,'1. Output sheet'!$O$2:$O$5000,"&lt;"&amp;$C$204)+COUNTIFS('1. Output sheet'!$D$2:$D$5000,$B219,'1. Output sheet'!$C$2:$C$5000,K$27,'1. Output sheet'!$AC$2:$AC$5000,$B$23,'1. Output sheet'!$O$2:$O$5000,"&gt;="&amp;$B$204,'1. Output sheet'!$O$2:$O$5000,"&lt;"&amp;$C$204)</f>
        <v>0</v>
      </c>
      <c r="L219" s="13">
        <f>COUNTIFS('1. Output sheet'!$D$2:$D$5000,$B219,'1. Output sheet'!$C$2:$C$5000,L$27,'1. Output sheet'!$AC$2:$AC$5000,$B$22,'1. Output sheet'!$O$2:$O$5000,"&gt;="&amp;$B$204,'1. Output sheet'!$O$2:$O$5000,"&lt;"&amp;$C$204)+COUNTIFS('1. Output sheet'!$D$2:$D$5000,$B219,'1. Output sheet'!$C$2:$C$5000,L$27,'1. Output sheet'!$AC$2:$AC$5000,$B$23,'1. Output sheet'!$O$2:$O$5000,"&gt;="&amp;$B$204,'1. Output sheet'!$O$2:$O$5000,"&lt;"&amp;$C$204)</f>
        <v>0</v>
      </c>
      <c r="M219" s="13">
        <f>COUNTIFS('1. Output sheet'!$D$2:$D$5000,$B219,'1. Output sheet'!$C$2:$C$5000,M$27,'1. Output sheet'!$AC$2:$AC$5000,$B$22,'1. Output sheet'!$O$2:$O$5000,"&gt;="&amp;$B$204,'1. Output sheet'!$O$2:$O$5000,"&lt;"&amp;$C$204)+COUNTIFS('1. Output sheet'!$D$2:$D$5000,$B219,'1. Output sheet'!$C$2:$C$5000,M$27,'1. Output sheet'!$AC$2:$AC$5000,$B$23,'1. Output sheet'!$O$2:$O$5000,"&gt;="&amp;$B$204,'1. Output sheet'!$O$2:$O$5000,"&lt;"&amp;$C$204)</f>
        <v>0</v>
      </c>
      <c r="N219" s="13">
        <f>COUNTIFS('1. Output sheet'!$D$2:$D$5000,$B219,'1. Output sheet'!$C$2:$C$5000,N$27,'1. Output sheet'!$AC$2:$AC$5000,$B$22,'1. Output sheet'!$O$2:$O$5000,"&gt;="&amp;$B$204,'1. Output sheet'!$O$2:$O$5000,"&lt;"&amp;$C$204)+COUNTIFS('1. Output sheet'!$D$2:$D$5000,$B219,'1. Output sheet'!$C$2:$C$5000,N$27,'1. Output sheet'!$AC$2:$AC$5000,$B$23,'1. Output sheet'!$O$2:$O$5000,"&gt;="&amp;$B$204,'1. Output sheet'!$O$2:$O$5000,"&lt;"&amp;$C$204)</f>
        <v>0</v>
      </c>
      <c r="O219" s="13">
        <f>COUNTIFS('1. Output sheet'!$D$2:$D$5000,$B219,'1. Output sheet'!$C$2:$C$5000,O$27,'1. Output sheet'!$AC$2:$AC$5000,$B$22,'1. Output sheet'!$O$2:$O$5000,"&gt;="&amp;$B$204,'1. Output sheet'!$O$2:$O$5000,"&lt;"&amp;$C$204)+COUNTIFS('1. Output sheet'!$D$2:$D$5000,$B219,'1. Output sheet'!$C$2:$C$5000,O$27,'1. Output sheet'!$AC$2:$AC$5000,$B$23,'1. Output sheet'!$O$2:$O$5000,"&gt;="&amp;$B$204,'1. Output sheet'!$O$2:$O$5000,"&lt;"&amp;$C$204)</f>
        <v>0</v>
      </c>
      <c r="P219" s="14">
        <f t="shared" si="92"/>
        <v>4</v>
      </c>
      <c r="Q219" s="14">
        <f>COUNTIFS('1. Output sheet'!$D$2:$D$5000,$B219,'1. Output sheet'!$AC$2:$AC$5000,$B$22,'1. Output sheet'!$O$2:$O$5000,"&gt;="&amp;$B$142,'1. Output sheet'!$O$2:$O$5000,"&lt;"&amp;$C$142)+COUNTIFS('1. Output sheet'!$D$2:$D$5000,$B219,'1. Output sheet'!$AC$2:$AC$5000,$B$23,'1. Output sheet'!$O$2:$O$5000,"&gt;="&amp;$B$142,'1. Output sheet'!$O$2:$O$5000,"&lt;"&amp;$C$142)</f>
        <v>53</v>
      </c>
      <c r="R219" s="14">
        <f t="shared" si="93"/>
        <v>49</v>
      </c>
    </row>
    <row r="220" spans="2:18" ht="14.4" x14ac:dyDescent="0.3">
      <c r="B220" s="21" t="s">
        <v>44</v>
      </c>
      <c r="C220" s="20"/>
      <c r="D220" s="13">
        <f>COUNTIFS('1. Output sheet'!$D$2:$D$5000,$B220,'1. Output sheet'!$C$2:$C$5000,D$27,'1. Output sheet'!$AC$2:$AC$5000,$B$22,'1. Output sheet'!$O$2:$O$5000,"&gt;="&amp;$B$204,'1. Output sheet'!$O$2:$O$5000,"&lt;"&amp;$C$204)+COUNTIFS('1. Output sheet'!$D$2:$D$5000,$B220,'1. Output sheet'!$C$2:$C$5000,D$27,'1. Output sheet'!$AC$2:$AC$5000,$B$23,'1. Output sheet'!$O$2:$O$5000,"&gt;="&amp;$B$204,'1. Output sheet'!$O$2:$O$5000,"&lt;"&amp;$C$204)</f>
        <v>0</v>
      </c>
      <c r="E220" s="13">
        <f>COUNTIFS('1. Output sheet'!$D$2:$D$5000,$B220,'1. Output sheet'!$C$2:$C$5000,E$27,'1. Output sheet'!$AC$2:$AC$5000,$B$22,'1. Output sheet'!$O$2:$O$5000,"&gt;="&amp;$B$204,'1. Output sheet'!$O$2:$O$5000,"&lt;"&amp;$C$204)+COUNTIFS('1. Output sheet'!$D$2:$D$5000,$B220,'1. Output sheet'!$C$2:$C$5000,E$27,'1. Output sheet'!$AC$2:$AC$5000,$B$23,'1. Output sheet'!$O$2:$O$5000,"&gt;="&amp;$B$204,'1. Output sheet'!$O$2:$O$5000,"&lt;"&amp;$C$204)</f>
        <v>0</v>
      </c>
      <c r="F220" s="13">
        <f>COUNTIFS('1. Output sheet'!$D$2:$D$5000,$B220,'1. Output sheet'!$C$2:$C$5000,F$27,'1. Output sheet'!$AC$2:$AC$5000,$B$22,'1. Output sheet'!$O$2:$O$5000,"&gt;="&amp;$B$204,'1. Output sheet'!$O$2:$O$5000,"&lt;"&amp;$C$204)+COUNTIFS('1. Output sheet'!$D$2:$D$5000,$B220,'1. Output sheet'!$C$2:$C$5000,F$27,'1. Output sheet'!$AC$2:$AC$5000,$B$23,'1. Output sheet'!$O$2:$O$5000,"&gt;="&amp;$B$204,'1. Output sheet'!$O$2:$O$5000,"&lt;"&amp;$C$204)</f>
        <v>1</v>
      </c>
      <c r="G220" s="13">
        <f>COUNTIFS('1. Output sheet'!$D$2:$D$5000,$B220,'1. Output sheet'!$C$2:$C$5000,G$27,'1. Output sheet'!$AC$2:$AC$5000,$B$22,'1. Output sheet'!$O$2:$O$5000,"&gt;="&amp;$B$204,'1. Output sheet'!$O$2:$O$5000,"&lt;"&amp;$C$204)+COUNTIFS('1. Output sheet'!$D$2:$D$5000,$B220,'1. Output sheet'!$C$2:$C$5000,G$27,'1. Output sheet'!$AC$2:$AC$5000,$B$23,'1. Output sheet'!$O$2:$O$5000,"&gt;="&amp;$B$204,'1. Output sheet'!$O$2:$O$5000,"&lt;"&amp;$C$204)</f>
        <v>24</v>
      </c>
      <c r="H220" s="13">
        <f>COUNTIFS('1. Output sheet'!$D$2:$D$5000,$B220,'1. Output sheet'!$C$2:$C$5000,H$27,'1. Output sheet'!$AC$2:$AC$5000,$B$22,'1. Output sheet'!$O$2:$O$5000,"&gt;="&amp;$B$204,'1. Output sheet'!$O$2:$O$5000,"&lt;"&amp;$C$204)+COUNTIFS('1. Output sheet'!$D$2:$D$5000,$B220,'1. Output sheet'!$C$2:$C$5000,H$27,'1. Output sheet'!$AC$2:$AC$5000,$B$23,'1. Output sheet'!$O$2:$O$5000,"&gt;="&amp;$B$204,'1. Output sheet'!$O$2:$O$5000,"&lt;"&amp;$C$204)</f>
        <v>0</v>
      </c>
      <c r="I220" s="13">
        <f>COUNTIFS('1. Output sheet'!$D$2:$D$5000,$B220,'1. Output sheet'!$C$2:$C$5000,I$27,'1. Output sheet'!$AC$2:$AC$5000,$B$22,'1. Output sheet'!$O$2:$O$5000,"&gt;="&amp;$B$204,'1. Output sheet'!$O$2:$O$5000,"&lt;"&amp;$C$204)+COUNTIFS('1. Output sheet'!$D$2:$D$5000,$B220,'1. Output sheet'!$C$2:$C$5000,I$27,'1. Output sheet'!$AC$2:$AC$5000,$B$23,'1. Output sheet'!$O$2:$O$5000,"&gt;="&amp;$B$204,'1. Output sheet'!$O$2:$O$5000,"&lt;"&amp;$C$204)</f>
        <v>0</v>
      </c>
      <c r="J220" s="13">
        <f>COUNTIFS('1. Output sheet'!$D$2:$D$5000,$B220,'1. Output sheet'!$C$2:$C$5000,J$27,'1. Output sheet'!$AC$2:$AC$5000,$B$22,'1. Output sheet'!$O$2:$O$5000,"&gt;="&amp;$B$204,'1. Output sheet'!$O$2:$O$5000,"&lt;"&amp;$C$204)+COUNTIFS('1. Output sheet'!$D$2:$D$5000,$B220,'1. Output sheet'!$C$2:$C$5000,J$27,'1. Output sheet'!$AC$2:$AC$5000,$B$23,'1. Output sheet'!$O$2:$O$5000,"&gt;="&amp;$B$204,'1. Output sheet'!$O$2:$O$5000,"&lt;"&amp;$C$204)</f>
        <v>0</v>
      </c>
      <c r="K220" s="13">
        <f>COUNTIFS('1. Output sheet'!$D$2:$D$5000,$B220,'1. Output sheet'!$C$2:$C$5000,K$27,'1. Output sheet'!$AC$2:$AC$5000,$B$22,'1. Output sheet'!$O$2:$O$5000,"&gt;="&amp;$B$204,'1. Output sheet'!$O$2:$O$5000,"&lt;"&amp;$C$204)+COUNTIFS('1. Output sheet'!$D$2:$D$5000,$B220,'1. Output sheet'!$C$2:$C$5000,K$27,'1. Output sheet'!$AC$2:$AC$5000,$B$23,'1. Output sheet'!$O$2:$O$5000,"&gt;="&amp;$B$204,'1. Output sheet'!$O$2:$O$5000,"&lt;"&amp;$C$204)</f>
        <v>0</v>
      </c>
      <c r="L220" s="13">
        <f>COUNTIFS('1. Output sheet'!$D$2:$D$5000,$B220,'1. Output sheet'!$C$2:$C$5000,L$27,'1. Output sheet'!$AC$2:$AC$5000,$B$22,'1. Output sheet'!$O$2:$O$5000,"&gt;="&amp;$B$204,'1. Output sheet'!$O$2:$O$5000,"&lt;"&amp;$C$204)+COUNTIFS('1. Output sheet'!$D$2:$D$5000,$B220,'1. Output sheet'!$C$2:$C$5000,L$27,'1. Output sheet'!$AC$2:$AC$5000,$B$23,'1. Output sheet'!$O$2:$O$5000,"&gt;="&amp;$B$204,'1. Output sheet'!$O$2:$O$5000,"&lt;"&amp;$C$204)</f>
        <v>0</v>
      </c>
      <c r="M220" s="13">
        <f>COUNTIFS('1. Output sheet'!$D$2:$D$5000,$B220,'1. Output sheet'!$C$2:$C$5000,M$27,'1. Output sheet'!$AC$2:$AC$5000,$B$22,'1. Output sheet'!$O$2:$O$5000,"&gt;="&amp;$B$204,'1. Output sheet'!$O$2:$O$5000,"&lt;"&amp;$C$204)+COUNTIFS('1. Output sheet'!$D$2:$D$5000,$B220,'1. Output sheet'!$C$2:$C$5000,M$27,'1. Output sheet'!$AC$2:$AC$5000,$B$23,'1. Output sheet'!$O$2:$O$5000,"&gt;="&amp;$B$204,'1. Output sheet'!$O$2:$O$5000,"&lt;"&amp;$C$204)</f>
        <v>0</v>
      </c>
      <c r="N220" s="13">
        <f>COUNTIFS('1. Output sheet'!$D$2:$D$5000,$B220,'1. Output sheet'!$C$2:$C$5000,N$27,'1. Output sheet'!$AC$2:$AC$5000,$B$22,'1. Output sheet'!$O$2:$O$5000,"&gt;="&amp;$B$204,'1. Output sheet'!$O$2:$O$5000,"&lt;"&amp;$C$204)+COUNTIFS('1. Output sheet'!$D$2:$D$5000,$B220,'1. Output sheet'!$C$2:$C$5000,N$27,'1. Output sheet'!$AC$2:$AC$5000,$B$23,'1. Output sheet'!$O$2:$O$5000,"&gt;="&amp;$B$204,'1. Output sheet'!$O$2:$O$5000,"&lt;"&amp;$C$204)</f>
        <v>0</v>
      </c>
      <c r="O220" s="13">
        <f>COUNTIFS('1. Output sheet'!$D$2:$D$5000,$B220,'1. Output sheet'!$C$2:$C$5000,O$27,'1. Output sheet'!$AC$2:$AC$5000,$B$22,'1. Output sheet'!$O$2:$O$5000,"&gt;="&amp;$B$204,'1. Output sheet'!$O$2:$O$5000,"&lt;"&amp;$C$204)+COUNTIFS('1. Output sheet'!$D$2:$D$5000,$B220,'1. Output sheet'!$C$2:$C$5000,O$27,'1. Output sheet'!$AC$2:$AC$5000,$B$23,'1. Output sheet'!$O$2:$O$5000,"&gt;="&amp;$B$204,'1. Output sheet'!$O$2:$O$5000,"&lt;"&amp;$C$204)</f>
        <v>0</v>
      </c>
      <c r="P220" s="14">
        <f t="shared" si="92"/>
        <v>25</v>
      </c>
      <c r="Q220" s="14">
        <f>COUNTIFS('1. Output sheet'!$D$2:$D$5000,$B220,'1. Output sheet'!$AC$2:$AC$5000,$B$22,'1. Output sheet'!$O$2:$O$5000,"&gt;="&amp;$B$142,'1. Output sheet'!$O$2:$O$5000,"&lt;"&amp;$C$142)+COUNTIFS('1. Output sheet'!$D$2:$D$5000,$B220,'1. Output sheet'!$AC$2:$AC$5000,$B$23,'1. Output sheet'!$O$2:$O$5000,"&gt;="&amp;$B$142,'1. Output sheet'!$O$2:$O$5000,"&lt;"&amp;$C$142)</f>
        <v>26</v>
      </c>
      <c r="R220" s="14">
        <f t="shared" si="93"/>
        <v>1</v>
      </c>
    </row>
    <row r="221" spans="2:18" ht="28.8" x14ac:dyDescent="0.3">
      <c r="B221" s="21" t="s">
        <v>762</v>
      </c>
      <c r="C221" s="20"/>
      <c r="D221" s="13">
        <f>COUNTIFS('1. Output sheet'!$D$2:$D$5000,$B221,'1. Output sheet'!$C$2:$C$5000,D$27,'1. Output sheet'!$AC$2:$AC$5000,$B$22,'1. Output sheet'!$O$2:$O$5000,"&gt;="&amp;$B$204,'1. Output sheet'!$O$2:$O$5000,"&lt;"&amp;$C$204)+COUNTIFS('1. Output sheet'!$D$2:$D$5000,$B221,'1. Output sheet'!$C$2:$C$5000,D$27,'1. Output sheet'!$AC$2:$AC$5000,$B$23,'1. Output sheet'!$O$2:$O$5000,"&gt;="&amp;$B$204,'1. Output sheet'!$O$2:$O$5000,"&lt;"&amp;$C$204)</f>
        <v>0</v>
      </c>
      <c r="E221" s="13">
        <f>COUNTIFS('1. Output sheet'!$D$2:$D$5000,$B221,'1. Output sheet'!$C$2:$C$5000,E$27,'1. Output sheet'!$AC$2:$AC$5000,$B$22,'1. Output sheet'!$O$2:$O$5000,"&gt;="&amp;$B$204,'1. Output sheet'!$O$2:$O$5000,"&lt;"&amp;$C$204)+COUNTIFS('1. Output sheet'!$D$2:$D$5000,$B221,'1. Output sheet'!$C$2:$C$5000,E$27,'1. Output sheet'!$AC$2:$AC$5000,$B$23,'1. Output sheet'!$O$2:$O$5000,"&gt;="&amp;$B$204,'1. Output sheet'!$O$2:$O$5000,"&lt;"&amp;$C$204)</f>
        <v>0</v>
      </c>
      <c r="F221" s="13">
        <f>COUNTIFS('1. Output sheet'!$D$2:$D$5000,$B221,'1. Output sheet'!$C$2:$C$5000,F$27,'1. Output sheet'!$AC$2:$AC$5000,$B$22,'1. Output sheet'!$O$2:$O$5000,"&gt;="&amp;$B$204,'1. Output sheet'!$O$2:$O$5000,"&lt;"&amp;$C$204)+COUNTIFS('1. Output sheet'!$D$2:$D$5000,$B221,'1. Output sheet'!$C$2:$C$5000,F$27,'1. Output sheet'!$AC$2:$AC$5000,$B$23,'1. Output sheet'!$O$2:$O$5000,"&gt;="&amp;$B$204,'1. Output sheet'!$O$2:$O$5000,"&lt;"&amp;$C$204)</f>
        <v>0</v>
      </c>
      <c r="G221" s="13">
        <f>COUNTIFS('1. Output sheet'!$D$2:$D$5000,$B221,'1. Output sheet'!$C$2:$C$5000,G$27,'1. Output sheet'!$AC$2:$AC$5000,$B$22,'1. Output sheet'!$O$2:$O$5000,"&gt;="&amp;$B$204,'1. Output sheet'!$O$2:$O$5000,"&lt;"&amp;$C$204)+COUNTIFS('1. Output sheet'!$D$2:$D$5000,$B221,'1. Output sheet'!$C$2:$C$5000,G$27,'1. Output sheet'!$AC$2:$AC$5000,$B$23,'1. Output sheet'!$O$2:$O$5000,"&gt;="&amp;$B$204,'1. Output sheet'!$O$2:$O$5000,"&lt;"&amp;$C$204)</f>
        <v>0</v>
      </c>
      <c r="H221" s="13">
        <f>COUNTIFS('1. Output sheet'!$D$2:$D$5000,$B221,'1. Output sheet'!$C$2:$C$5000,H$27,'1. Output sheet'!$AC$2:$AC$5000,$B$22,'1. Output sheet'!$O$2:$O$5000,"&gt;="&amp;$B$204,'1. Output sheet'!$O$2:$O$5000,"&lt;"&amp;$C$204)+COUNTIFS('1. Output sheet'!$D$2:$D$5000,$B221,'1. Output sheet'!$C$2:$C$5000,H$27,'1. Output sheet'!$AC$2:$AC$5000,$B$23,'1. Output sheet'!$O$2:$O$5000,"&gt;="&amp;$B$204,'1. Output sheet'!$O$2:$O$5000,"&lt;"&amp;$C$204)</f>
        <v>0</v>
      </c>
      <c r="I221" s="13">
        <f>COUNTIFS('1. Output sheet'!$D$2:$D$5000,$B221,'1. Output sheet'!$C$2:$C$5000,I$27,'1. Output sheet'!$AC$2:$AC$5000,$B$22,'1. Output sheet'!$O$2:$O$5000,"&gt;="&amp;$B$204,'1. Output sheet'!$O$2:$O$5000,"&lt;"&amp;$C$204)+COUNTIFS('1. Output sheet'!$D$2:$D$5000,$B221,'1. Output sheet'!$C$2:$C$5000,I$27,'1. Output sheet'!$AC$2:$AC$5000,$B$23,'1. Output sheet'!$O$2:$O$5000,"&gt;="&amp;$B$204,'1. Output sheet'!$O$2:$O$5000,"&lt;"&amp;$C$204)</f>
        <v>0</v>
      </c>
      <c r="J221" s="13">
        <f>COUNTIFS('1. Output sheet'!$D$2:$D$5000,$B221,'1. Output sheet'!$C$2:$C$5000,J$27,'1. Output sheet'!$AC$2:$AC$5000,$B$22,'1. Output sheet'!$O$2:$O$5000,"&gt;="&amp;$B$204,'1. Output sheet'!$O$2:$O$5000,"&lt;"&amp;$C$204)+COUNTIFS('1. Output sheet'!$D$2:$D$5000,$B221,'1. Output sheet'!$C$2:$C$5000,J$27,'1. Output sheet'!$AC$2:$AC$5000,$B$23,'1. Output sheet'!$O$2:$O$5000,"&gt;="&amp;$B$204,'1. Output sheet'!$O$2:$O$5000,"&lt;"&amp;$C$204)</f>
        <v>0</v>
      </c>
      <c r="K221" s="13">
        <f>COUNTIFS('1. Output sheet'!$D$2:$D$5000,$B221,'1. Output sheet'!$C$2:$C$5000,K$27,'1. Output sheet'!$AC$2:$AC$5000,$B$22,'1. Output sheet'!$O$2:$O$5000,"&gt;="&amp;$B$204,'1. Output sheet'!$O$2:$O$5000,"&lt;"&amp;$C$204)+COUNTIFS('1. Output sheet'!$D$2:$D$5000,$B221,'1. Output sheet'!$C$2:$C$5000,K$27,'1. Output sheet'!$AC$2:$AC$5000,$B$23,'1. Output sheet'!$O$2:$O$5000,"&gt;="&amp;$B$204,'1. Output sheet'!$O$2:$O$5000,"&lt;"&amp;$C$204)</f>
        <v>0</v>
      </c>
      <c r="L221" s="13">
        <f>COUNTIFS('1. Output sheet'!$D$2:$D$5000,$B221,'1. Output sheet'!$C$2:$C$5000,L$27,'1. Output sheet'!$AC$2:$AC$5000,$B$22,'1. Output sheet'!$O$2:$O$5000,"&gt;="&amp;$B$204,'1. Output sheet'!$O$2:$O$5000,"&lt;"&amp;$C$204)+COUNTIFS('1. Output sheet'!$D$2:$D$5000,$B221,'1. Output sheet'!$C$2:$C$5000,L$27,'1. Output sheet'!$AC$2:$AC$5000,$B$23,'1. Output sheet'!$O$2:$O$5000,"&gt;="&amp;$B$204,'1. Output sheet'!$O$2:$O$5000,"&lt;"&amp;$C$204)</f>
        <v>0</v>
      </c>
      <c r="M221" s="13">
        <f>COUNTIFS('1. Output sheet'!$D$2:$D$5000,$B221,'1. Output sheet'!$C$2:$C$5000,M$27,'1. Output sheet'!$AC$2:$AC$5000,$B$22,'1. Output sheet'!$O$2:$O$5000,"&gt;="&amp;$B$204,'1. Output sheet'!$O$2:$O$5000,"&lt;"&amp;$C$204)+COUNTIFS('1. Output sheet'!$D$2:$D$5000,$B221,'1. Output sheet'!$C$2:$C$5000,M$27,'1. Output sheet'!$AC$2:$AC$5000,$B$23,'1. Output sheet'!$O$2:$O$5000,"&gt;="&amp;$B$204,'1. Output sheet'!$O$2:$O$5000,"&lt;"&amp;$C$204)</f>
        <v>0</v>
      </c>
      <c r="N221" s="13">
        <f>COUNTIFS('1. Output sheet'!$D$2:$D$5000,$B221,'1. Output sheet'!$C$2:$C$5000,N$27,'1. Output sheet'!$AC$2:$AC$5000,$B$22,'1. Output sheet'!$O$2:$O$5000,"&gt;="&amp;$B$204,'1. Output sheet'!$O$2:$O$5000,"&lt;"&amp;$C$204)+COUNTIFS('1. Output sheet'!$D$2:$D$5000,$B221,'1. Output sheet'!$C$2:$C$5000,N$27,'1. Output sheet'!$AC$2:$AC$5000,$B$23,'1. Output sheet'!$O$2:$O$5000,"&gt;="&amp;$B$204,'1. Output sheet'!$O$2:$O$5000,"&lt;"&amp;$C$204)</f>
        <v>0</v>
      </c>
      <c r="O221" s="13">
        <f>COUNTIFS('1. Output sheet'!$D$2:$D$5000,$B221,'1. Output sheet'!$C$2:$C$5000,O$27,'1. Output sheet'!$AC$2:$AC$5000,$B$22,'1. Output sheet'!$O$2:$O$5000,"&gt;="&amp;$B$204,'1. Output sheet'!$O$2:$O$5000,"&lt;"&amp;$C$204)+COUNTIFS('1. Output sheet'!$D$2:$D$5000,$B221,'1. Output sheet'!$C$2:$C$5000,O$27,'1. Output sheet'!$AC$2:$AC$5000,$B$23,'1. Output sheet'!$O$2:$O$5000,"&gt;="&amp;$B$204,'1. Output sheet'!$O$2:$O$5000,"&lt;"&amp;$C$204)</f>
        <v>0</v>
      </c>
      <c r="P221" s="14">
        <f t="shared" si="92"/>
        <v>0</v>
      </c>
      <c r="Q221" s="14">
        <f>COUNTIFS('1. Output sheet'!$D$2:$D$5000,$B221,'1. Output sheet'!$AC$2:$AC$5000,$B$22,'1. Output sheet'!$O$2:$O$5000,"&gt;="&amp;$B$142,'1. Output sheet'!$O$2:$O$5000,"&lt;"&amp;$C$142)+COUNTIFS('1. Output sheet'!$D$2:$D$5000,$B221,'1. Output sheet'!$AC$2:$AC$5000,$B$23,'1. Output sheet'!$O$2:$O$5000,"&gt;="&amp;$B$142,'1. Output sheet'!$O$2:$O$5000,"&lt;"&amp;$C$142)</f>
        <v>13</v>
      </c>
      <c r="R221" s="14">
        <f t="shared" si="93"/>
        <v>13</v>
      </c>
    </row>
    <row r="222" spans="2:18" ht="14.4" x14ac:dyDescent="0.3">
      <c r="B222" s="21" t="s">
        <v>105</v>
      </c>
      <c r="C222" s="20"/>
      <c r="D222" s="13">
        <f>COUNTIFS('1. Output sheet'!$D$2:$D$5000,$B222,'1. Output sheet'!$C$2:$C$5000,D$27,'1. Output sheet'!$AC$2:$AC$5000,$B$22,'1. Output sheet'!$O$2:$O$5000,"&gt;="&amp;$B$204,'1. Output sheet'!$O$2:$O$5000,"&lt;"&amp;$C$204)+COUNTIFS('1. Output sheet'!$D$2:$D$5000,$B222,'1. Output sheet'!$C$2:$C$5000,D$27,'1. Output sheet'!$AC$2:$AC$5000,$B$23,'1. Output sheet'!$O$2:$O$5000,"&gt;="&amp;$B$204,'1. Output sheet'!$O$2:$O$5000,"&lt;"&amp;$C$204)</f>
        <v>0</v>
      </c>
      <c r="E222" s="13">
        <f>COUNTIFS('1. Output sheet'!$D$2:$D$5000,$B222,'1. Output sheet'!$C$2:$C$5000,E$27,'1. Output sheet'!$AC$2:$AC$5000,$B$22,'1. Output sheet'!$O$2:$O$5000,"&gt;="&amp;$B$204,'1. Output sheet'!$O$2:$O$5000,"&lt;"&amp;$C$204)+COUNTIFS('1. Output sheet'!$D$2:$D$5000,$B222,'1. Output sheet'!$C$2:$C$5000,E$27,'1. Output sheet'!$AC$2:$AC$5000,$B$23,'1. Output sheet'!$O$2:$O$5000,"&gt;="&amp;$B$204,'1. Output sheet'!$O$2:$O$5000,"&lt;"&amp;$C$204)</f>
        <v>0</v>
      </c>
      <c r="F222" s="13">
        <f>COUNTIFS('1. Output sheet'!$D$2:$D$5000,$B222,'1. Output sheet'!$C$2:$C$5000,F$27,'1. Output sheet'!$AC$2:$AC$5000,$B$22,'1. Output sheet'!$O$2:$O$5000,"&gt;="&amp;$B$204,'1. Output sheet'!$O$2:$O$5000,"&lt;"&amp;$C$204)+COUNTIFS('1. Output sheet'!$D$2:$D$5000,$B222,'1. Output sheet'!$C$2:$C$5000,F$27,'1. Output sheet'!$AC$2:$AC$5000,$B$23,'1. Output sheet'!$O$2:$O$5000,"&gt;="&amp;$B$204,'1. Output sheet'!$O$2:$O$5000,"&lt;"&amp;$C$204)</f>
        <v>14</v>
      </c>
      <c r="G222" s="13">
        <f>COUNTIFS('1. Output sheet'!$D$2:$D$5000,$B222,'1. Output sheet'!$C$2:$C$5000,G$27,'1. Output sheet'!$AC$2:$AC$5000,$B$22,'1. Output sheet'!$O$2:$O$5000,"&gt;="&amp;$B$204,'1. Output sheet'!$O$2:$O$5000,"&lt;"&amp;$C$204)+COUNTIFS('1. Output sheet'!$D$2:$D$5000,$B222,'1. Output sheet'!$C$2:$C$5000,G$27,'1. Output sheet'!$AC$2:$AC$5000,$B$23,'1. Output sheet'!$O$2:$O$5000,"&gt;="&amp;$B$204,'1. Output sheet'!$O$2:$O$5000,"&lt;"&amp;$C$204)</f>
        <v>8</v>
      </c>
      <c r="H222" s="13">
        <f>COUNTIFS('1. Output sheet'!$D$2:$D$5000,$B222,'1. Output sheet'!$C$2:$C$5000,H$27,'1. Output sheet'!$AC$2:$AC$5000,$B$22,'1. Output sheet'!$O$2:$O$5000,"&gt;="&amp;$B$204,'1. Output sheet'!$O$2:$O$5000,"&lt;"&amp;$C$204)+COUNTIFS('1. Output sheet'!$D$2:$D$5000,$B222,'1. Output sheet'!$C$2:$C$5000,H$27,'1. Output sheet'!$AC$2:$AC$5000,$B$23,'1. Output sheet'!$O$2:$O$5000,"&gt;="&amp;$B$204,'1. Output sheet'!$O$2:$O$5000,"&lt;"&amp;$C$204)</f>
        <v>18</v>
      </c>
      <c r="I222" s="13">
        <f>COUNTIFS('1. Output sheet'!$D$2:$D$5000,$B222,'1. Output sheet'!$C$2:$C$5000,I$27,'1. Output sheet'!$AC$2:$AC$5000,$B$22,'1. Output sheet'!$O$2:$O$5000,"&gt;="&amp;$B$204,'1. Output sheet'!$O$2:$O$5000,"&lt;"&amp;$C$204)+COUNTIFS('1. Output sheet'!$D$2:$D$5000,$B222,'1. Output sheet'!$C$2:$C$5000,I$27,'1. Output sheet'!$AC$2:$AC$5000,$B$23,'1. Output sheet'!$O$2:$O$5000,"&gt;="&amp;$B$204,'1. Output sheet'!$O$2:$O$5000,"&lt;"&amp;$C$204)</f>
        <v>12</v>
      </c>
      <c r="J222" s="13">
        <f>COUNTIFS('1. Output sheet'!$D$2:$D$5000,$B222,'1. Output sheet'!$C$2:$C$5000,J$27,'1. Output sheet'!$AC$2:$AC$5000,$B$22,'1. Output sheet'!$O$2:$O$5000,"&gt;="&amp;$B$204,'1. Output sheet'!$O$2:$O$5000,"&lt;"&amp;$C$204)+COUNTIFS('1. Output sheet'!$D$2:$D$5000,$B222,'1. Output sheet'!$C$2:$C$5000,J$27,'1. Output sheet'!$AC$2:$AC$5000,$B$23,'1. Output sheet'!$O$2:$O$5000,"&gt;="&amp;$B$204,'1. Output sheet'!$O$2:$O$5000,"&lt;"&amp;$C$204)</f>
        <v>33</v>
      </c>
      <c r="K222" s="13">
        <f>COUNTIFS('1. Output sheet'!$D$2:$D$5000,$B222,'1. Output sheet'!$C$2:$C$5000,K$27,'1. Output sheet'!$AC$2:$AC$5000,$B$22,'1. Output sheet'!$O$2:$O$5000,"&gt;="&amp;$B$204,'1. Output sheet'!$O$2:$O$5000,"&lt;"&amp;$C$204)+COUNTIFS('1. Output sheet'!$D$2:$D$5000,$B222,'1. Output sheet'!$C$2:$C$5000,K$27,'1. Output sheet'!$AC$2:$AC$5000,$B$23,'1. Output sheet'!$O$2:$O$5000,"&gt;="&amp;$B$204,'1. Output sheet'!$O$2:$O$5000,"&lt;"&amp;$C$204)</f>
        <v>0</v>
      </c>
      <c r="L222" s="13">
        <f>COUNTIFS('1. Output sheet'!$D$2:$D$5000,$B222,'1. Output sheet'!$C$2:$C$5000,L$27,'1. Output sheet'!$AC$2:$AC$5000,$B$22,'1. Output sheet'!$O$2:$O$5000,"&gt;="&amp;$B$204,'1. Output sheet'!$O$2:$O$5000,"&lt;"&amp;$C$204)+COUNTIFS('1. Output sheet'!$D$2:$D$5000,$B222,'1. Output sheet'!$C$2:$C$5000,L$27,'1. Output sheet'!$AC$2:$AC$5000,$B$23,'1. Output sheet'!$O$2:$O$5000,"&gt;="&amp;$B$204,'1. Output sheet'!$O$2:$O$5000,"&lt;"&amp;$C$204)</f>
        <v>0</v>
      </c>
      <c r="M222" s="13">
        <f>COUNTIFS('1. Output sheet'!$D$2:$D$5000,$B222,'1. Output sheet'!$C$2:$C$5000,M$27,'1. Output sheet'!$AC$2:$AC$5000,$B$22,'1. Output sheet'!$O$2:$O$5000,"&gt;="&amp;$B$204,'1. Output sheet'!$O$2:$O$5000,"&lt;"&amp;$C$204)+COUNTIFS('1. Output sheet'!$D$2:$D$5000,$B222,'1. Output sheet'!$C$2:$C$5000,M$27,'1. Output sheet'!$AC$2:$AC$5000,$B$23,'1. Output sheet'!$O$2:$O$5000,"&gt;="&amp;$B$204,'1. Output sheet'!$O$2:$O$5000,"&lt;"&amp;$C$204)</f>
        <v>0</v>
      </c>
      <c r="N222" s="13">
        <f>COUNTIFS('1. Output sheet'!$D$2:$D$5000,$B222,'1. Output sheet'!$C$2:$C$5000,N$27,'1. Output sheet'!$AC$2:$AC$5000,$B$22,'1. Output sheet'!$O$2:$O$5000,"&gt;="&amp;$B$204,'1. Output sheet'!$O$2:$O$5000,"&lt;"&amp;$C$204)+COUNTIFS('1. Output sheet'!$D$2:$D$5000,$B222,'1. Output sheet'!$C$2:$C$5000,N$27,'1. Output sheet'!$AC$2:$AC$5000,$B$23,'1. Output sheet'!$O$2:$O$5000,"&gt;="&amp;$B$204,'1. Output sheet'!$O$2:$O$5000,"&lt;"&amp;$C$204)</f>
        <v>0</v>
      </c>
      <c r="O222" s="13">
        <f>COUNTIFS('1. Output sheet'!$D$2:$D$5000,$B222,'1. Output sheet'!$C$2:$C$5000,O$27,'1. Output sheet'!$AC$2:$AC$5000,$B$22,'1. Output sheet'!$O$2:$O$5000,"&gt;="&amp;$B$204,'1. Output sheet'!$O$2:$O$5000,"&lt;"&amp;$C$204)+COUNTIFS('1. Output sheet'!$D$2:$D$5000,$B222,'1. Output sheet'!$C$2:$C$5000,O$27,'1. Output sheet'!$AC$2:$AC$5000,$B$23,'1. Output sheet'!$O$2:$O$5000,"&gt;="&amp;$B$204,'1. Output sheet'!$O$2:$O$5000,"&lt;"&amp;$C$204)</f>
        <v>0</v>
      </c>
      <c r="P222" s="14">
        <f t="shared" si="92"/>
        <v>85</v>
      </c>
      <c r="Q222" s="14">
        <f>COUNTIFS('1. Output sheet'!$D$2:$D$5000,$B222,'1. Output sheet'!$AC$2:$AC$5000,$B$22,'1. Output sheet'!$O$2:$O$5000,"&gt;="&amp;$B$142,'1. Output sheet'!$O$2:$O$5000,"&lt;"&amp;$C$142)+COUNTIFS('1. Output sheet'!$D$2:$D$5000,$B222,'1. Output sheet'!$AC$2:$AC$5000,$B$23,'1. Output sheet'!$O$2:$O$5000,"&gt;="&amp;$B$142,'1. Output sheet'!$O$2:$O$5000,"&lt;"&amp;$C$142)</f>
        <v>195</v>
      </c>
      <c r="R222" s="14">
        <f t="shared" si="93"/>
        <v>110</v>
      </c>
    </row>
    <row r="223" spans="2:18" ht="14.4" x14ac:dyDescent="0.3">
      <c r="B223" s="21" t="s">
        <v>79</v>
      </c>
      <c r="C223" s="20"/>
      <c r="D223" s="13">
        <f>COUNTIFS('1. Output sheet'!$D$2:$D$5000,$B223,'1. Output sheet'!$C$2:$C$5000,D$27,'1. Output sheet'!$AC$2:$AC$5000,$B$22,'1. Output sheet'!$O$2:$O$5000,"&gt;="&amp;$B$204,'1. Output sheet'!$O$2:$O$5000,"&lt;"&amp;$C$204)+COUNTIFS('1. Output sheet'!$D$2:$D$5000,$B223,'1. Output sheet'!$C$2:$C$5000,D$27,'1. Output sheet'!$AC$2:$AC$5000,$B$23,'1. Output sheet'!$O$2:$O$5000,"&gt;="&amp;$B$204,'1. Output sheet'!$O$2:$O$5000,"&lt;"&amp;$C$204)</f>
        <v>1</v>
      </c>
      <c r="E223" s="13">
        <f>COUNTIFS('1. Output sheet'!$D$2:$D$5000,$B223,'1. Output sheet'!$C$2:$C$5000,E$27,'1. Output sheet'!$AC$2:$AC$5000,$B$22,'1. Output sheet'!$O$2:$O$5000,"&gt;="&amp;$B$204,'1. Output sheet'!$O$2:$O$5000,"&lt;"&amp;$C$204)+COUNTIFS('1. Output sheet'!$D$2:$D$5000,$B223,'1. Output sheet'!$C$2:$C$5000,E$27,'1. Output sheet'!$AC$2:$AC$5000,$B$23,'1. Output sheet'!$O$2:$O$5000,"&gt;="&amp;$B$204,'1. Output sheet'!$O$2:$O$5000,"&lt;"&amp;$C$204)</f>
        <v>0</v>
      </c>
      <c r="F223" s="13">
        <f>COUNTIFS('1. Output sheet'!$D$2:$D$5000,$B223,'1. Output sheet'!$C$2:$C$5000,F$27,'1. Output sheet'!$AC$2:$AC$5000,$B$22,'1. Output sheet'!$O$2:$O$5000,"&gt;="&amp;$B$204,'1. Output sheet'!$O$2:$O$5000,"&lt;"&amp;$C$204)+COUNTIFS('1. Output sheet'!$D$2:$D$5000,$B223,'1. Output sheet'!$C$2:$C$5000,F$27,'1. Output sheet'!$AC$2:$AC$5000,$B$23,'1. Output sheet'!$O$2:$O$5000,"&gt;="&amp;$B$204,'1. Output sheet'!$O$2:$O$5000,"&lt;"&amp;$C$204)</f>
        <v>4</v>
      </c>
      <c r="G223" s="13">
        <f>COUNTIFS('1. Output sheet'!$D$2:$D$5000,$B223,'1. Output sheet'!$C$2:$C$5000,G$27,'1. Output sheet'!$AC$2:$AC$5000,$B$22,'1. Output sheet'!$O$2:$O$5000,"&gt;="&amp;$B$204,'1. Output sheet'!$O$2:$O$5000,"&lt;"&amp;$C$204)+COUNTIFS('1. Output sheet'!$D$2:$D$5000,$B223,'1. Output sheet'!$C$2:$C$5000,G$27,'1. Output sheet'!$AC$2:$AC$5000,$B$23,'1. Output sheet'!$O$2:$O$5000,"&gt;="&amp;$B$204,'1. Output sheet'!$O$2:$O$5000,"&lt;"&amp;$C$204)</f>
        <v>16</v>
      </c>
      <c r="H223" s="13">
        <f>COUNTIFS('1. Output sheet'!$D$2:$D$5000,$B223,'1. Output sheet'!$C$2:$C$5000,H$27,'1. Output sheet'!$AC$2:$AC$5000,$B$22,'1. Output sheet'!$O$2:$O$5000,"&gt;="&amp;$B$204,'1. Output sheet'!$O$2:$O$5000,"&lt;"&amp;$C$204)+COUNTIFS('1. Output sheet'!$D$2:$D$5000,$B223,'1. Output sheet'!$C$2:$C$5000,H$27,'1. Output sheet'!$AC$2:$AC$5000,$B$23,'1. Output sheet'!$O$2:$O$5000,"&gt;="&amp;$B$204,'1. Output sheet'!$O$2:$O$5000,"&lt;"&amp;$C$204)</f>
        <v>0</v>
      </c>
      <c r="I223" s="13">
        <f>COUNTIFS('1. Output sheet'!$D$2:$D$5000,$B223,'1. Output sheet'!$C$2:$C$5000,I$27,'1. Output sheet'!$AC$2:$AC$5000,$B$22,'1. Output sheet'!$O$2:$O$5000,"&gt;="&amp;$B$204,'1. Output sheet'!$O$2:$O$5000,"&lt;"&amp;$C$204)+COUNTIFS('1. Output sheet'!$D$2:$D$5000,$B223,'1. Output sheet'!$C$2:$C$5000,I$27,'1. Output sheet'!$AC$2:$AC$5000,$B$23,'1. Output sheet'!$O$2:$O$5000,"&gt;="&amp;$B$204,'1. Output sheet'!$O$2:$O$5000,"&lt;"&amp;$C$204)</f>
        <v>0</v>
      </c>
      <c r="J223" s="13">
        <f>COUNTIFS('1. Output sheet'!$D$2:$D$5000,$B223,'1. Output sheet'!$C$2:$C$5000,J$27,'1. Output sheet'!$AC$2:$AC$5000,$B$22,'1. Output sheet'!$O$2:$O$5000,"&gt;="&amp;$B$204,'1. Output sheet'!$O$2:$O$5000,"&lt;"&amp;$C$204)+COUNTIFS('1. Output sheet'!$D$2:$D$5000,$B223,'1. Output sheet'!$C$2:$C$5000,J$27,'1. Output sheet'!$AC$2:$AC$5000,$B$23,'1. Output sheet'!$O$2:$O$5000,"&gt;="&amp;$B$204,'1. Output sheet'!$O$2:$O$5000,"&lt;"&amp;$C$204)</f>
        <v>6</v>
      </c>
      <c r="K223" s="13">
        <f>COUNTIFS('1. Output sheet'!$D$2:$D$5000,$B223,'1. Output sheet'!$C$2:$C$5000,K$27,'1. Output sheet'!$AC$2:$AC$5000,$B$22,'1. Output sheet'!$O$2:$O$5000,"&gt;="&amp;$B$204,'1. Output sheet'!$O$2:$O$5000,"&lt;"&amp;$C$204)+COUNTIFS('1. Output sheet'!$D$2:$D$5000,$B223,'1. Output sheet'!$C$2:$C$5000,K$27,'1. Output sheet'!$AC$2:$AC$5000,$B$23,'1. Output sheet'!$O$2:$O$5000,"&gt;="&amp;$B$204,'1. Output sheet'!$O$2:$O$5000,"&lt;"&amp;$C$204)</f>
        <v>0</v>
      </c>
      <c r="L223" s="13">
        <f>COUNTIFS('1. Output sheet'!$D$2:$D$5000,$B223,'1. Output sheet'!$C$2:$C$5000,L$27,'1. Output sheet'!$AC$2:$AC$5000,$B$22,'1. Output sheet'!$O$2:$O$5000,"&gt;="&amp;$B$204,'1. Output sheet'!$O$2:$O$5000,"&lt;"&amp;$C$204)+COUNTIFS('1. Output sheet'!$D$2:$D$5000,$B223,'1. Output sheet'!$C$2:$C$5000,L$27,'1. Output sheet'!$AC$2:$AC$5000,$B$23,'1. Output sheet'!$O$2:$O$5000,"&gt;="&amp;$B$204,'1. Output sheet'!$O$2:$O$5000,"&lt;"&amp;$C$204)</f>
        <v>0</v>
      </c>
      <c r="M223" s="13">
        <f>COUNTIFS('1. Output sheet'!$D$2:$D$5000,$B223,'1. Output sheet'!$C$2:$C$5000,M$27,'1. Output sheet'!$AC$2:$AC$5000,$B$22,'1. Output sheet'!$O$2:$O$5000,"&gt;="&amp;$B$204,'1. Output sheet'!$O$2:$O$5000,"&lt;"&amp;$C$204)+COUNTIFS('1. Output sheet'!$D$2:$D$5000,$B223,'1. Output sheet'!$C$2:$C$5000,M$27,'1. Output sheet'!$AC$2:$AC$5000,$B$23,'1. Output sheet'!$O$2:$O$5000,"&gt;="&amp;$B$204,'1. Output sheet'!$O$2:$O$5000,"&lt;"&amp;$C$204)</f>
        <v>0</v>
      </c>
      <c r="N223" s="13">
        <f>COUNTIFS('1. Output sheet'!$D$2:$D$5000,$B223,'1. Output sheet'!$C$2:$C$5000,N$27,'1. Output sheet'!$AC$2:$AC$5000,$B$22,'1. Output sheet'!$O$2:$O$5000,"&gt;="&amp;$B$204,'1. Output sheet'!$O$2:$O$5000,"&lt;"&amp;$C$204)+COUNTIFS('1. Output sheet'!$D$2:$D$5000,$B223,'1. Output sheet'!$C$2:$C$5000,N$27,'1. Output sheet'!$AC$2:$AC$5000,$B$23,'1. Output sheet'!$O$2:$O$5000,"&gt;="&amp;$B$204,'1. Output sheet'!$O$2:$O$5000,"&lt;"&amp;$C$204)</f>
        <v>0</v>
      </c>
      <c r="O223" s="13">
        <f>COUNTIFS('1. Output sheet'!$D$2:$D$5000,$B223,'1. Output sheet'!$C$2:$C$5000,O$27,'1. Output sheet'!$AC$2:$AC$5000,$B$22,'1. Output sheet'!$O$2:$O$5000,"&gt;="&amp;$B$204,'1. Output sheet'!$O$2:$O$5000,"&lt;"&amp;$C$204)+COUNTIFS('1. Output sheet'!$D$2:$D$5000,$B223,'1. Output sheet'!$C$2:$C$5000,O$27,'1. Output sheet'!$AC$2:$AC$5000,$B$23,'1. Output sheet'!$O$2:$O$5000,"&gt;="&amp;$B$204,'1. Output sheet'!$O$2:$O$5000,"&lt;"&amp;$C$204)</f>
        <v>0</v>
      </c>
      <c r="P223" s="14">
        <f t="shared" si="92"/>
        <v>27</v>
      </c>
      <c r="Q223" s="14">
        <f>COUNTIFS('1. Output sheet'!$D$2:$D$5000,$B223,'1. Output sheet'!$AC$2:$AC$5000,$B$22,'1. Output sheet'!$O$2:$O$5000,"&gt;="&amp;$B$142,'1. Output sheet'!$O$2:$O$5000,"&lt;"&amp;$C$142)+COUNTIFS('1. Output sheet'!$D$2:$D$5000,$B223,'1. Output sheet'!$AC$2:$AC$5000,$B$23,'1. Output sheet'!$O$2:$O$5000,"&gt;="&amp;$B$142,'1. Output sheet'!$O$2:$O$5000,"&lt;"&amp;$C$142)</f>
        <v>38</v>
      </c>
      <c r="R223" s="14">
        <f t="shared" si="93"/>
        <v>11</v>
      </c>
    </row>
    <row r="224" spans="2:18" ht="14.4" x14ac:dyDescent="0.3">
      <c r="B224" s="21" t="s">
        <v>49</v>
      </c>
      <c r="C224" s="20"/>
      <c r="D224" s="13">
        <f>COUNTIFS('1. Output sheet'!$D$2:$D$5000,$B224,'1. Output sheet'!$C$2:$C$5000,D$27,'1. Output sheet'!$AC$2:$AC$5000,$B$22,'1. Output sheet'!$O$2:$O$5000,"&gt;="&amp;$B$204,'1. Output sheet'!$O$2:$O$5000,"&lt;"&amp;$C$204)+COUNTIFS('1. Output sheet'!$D$2:$D$5000,$B224,'1. Output sheet'!$C$2:$C$5000,D$27,'1. Output sheet'!$AC$2:$AC$5000,$B$23,'1. Output sheet'!$O$2:$O$5000,"&gt;="&amp;$B$204,'1. Output sheet'!$O$2:$O$5000,"&lt;"&amp;$C$204)</f>
        <v>0</v>
      </c>
      <c r="E224" s="13">
        <f>COUNTIFS('1. Output sheet'!$D$2:$D$5000,$B224,'1. Output sheet'!$C$2:$C$5000,E$27,'1. Output sheet'!$AC$2:$AC$5000,$B$22,'1. Output sheet'!$O$2:$O$5000,"&gt;="&amp;$B$204,'1. Output sheet'!$O$2:$O$5000,"&lt;"&amp;$C$204)+COUNTIFS('1. Output sheet'!$D$2:$D$5000,$B224,'1. Output sheet'!$C$2:$C$5000,E$27,'1. Output sheet'!$AC$2:$AC$5000,$B$23,'1. Output sheet'!$O$2:$O$5000,"&gt;="&amp;$B$204,'1. Output sheet'!$O$2:$O$5000,"&lt;"&amp;$C$204)</f>
        <v>0</v>
      </c>
      <c r="F224" s="13">
        <f>COUNTIFS('1. Output sheet'!$D$2:$D$5000,$B224,'1. Output sheet'!$C$2:$C$5000,F$27,'1. Output sheet'!$AC$2:$AC$5000,$B$22,'1. Output sheet'!$O$2:$O$5000,"&gt;="&amp;$B$204,'1. Output sheet'!$O$2:$O$5000,"&lt;"&amp;$C$204)+COUNTIFS('1. Output sheet'!$D$2:$D$5000,$B224,'1. Output sheet'!$C$2:$C$5000,F$27,'1. Output sheet'!$AC$2:$AC$5000,$B$23,'1. Output sheet'!$O$2:$O$5000,"&gt;="&amp;$B$204,'1. Output sheet'!$O$2:$O$5000,"&lt;"&amp;$C$204)</f>
        <v>2</v>
      </c>
      <c r="G224" s="13">
        <f>COUNTIFS('1. Output sheet'!$D$2:$D$5000,$B224,'1. Output sheet'!$C$2:$C$5000,G$27,'1. Output sheet'!$AC$2:$AC$5000,$B$22,'1. Output sheet'!$O$2:$O$5000,"&gt;="&amp;$B$204,'1. Output sheet'!$O$2:$O$5000,"&lt;"&amp;$C$204)+COUNTIFS('1. Output sheet'!$D$2:$D$5000,$B224,'1. Output sheet'!$C$2:$C$5000,G$27,'1. Output sheet'!$AC$2:$AC$5000,$B$23,'1. Output sheet'!$O$2:$O$5000,"&gt;="&amp;$B$204,'1. Output sheet'!$O$2:$O$5000,"&lt;"&amp;$C$204)</f>
        <v>1</v>
      </c>
      <c r="H224" s="13">
        <f>COUNTIFS('1. Output sheet'!$D$2:$D$5000,$B224,'1. Output sheet'!$C$2:$C$5000,H$27,'1. Output sheet'!$AC$2:$AC$5000,$B$22,'1. Output sheet'!$O$2:$O$5000,"&gt;="&amp;$B$204,'1. Output sheet'!$O$2:$O$5000,"&lt;"&amp;$C$204)+COUNTIFS('1. Output sheet'!$D$2:$D$5000,$B224,'1. Output sheet'!$C$2:$C$5000,H$27,'1. Output sheet'!$AC$2:$AC$5000,$B$23,'1. Output sheet'!$O$2:$O$5000,"&gt;="&amp;$B$204,'1. Output sheet'!$O$2:$O$5000,"&lt;"&amp;$C$204)</f>
        <v>0</v>
      </c>
      <c r="I224" s="13">
        <f>COUNTIFS('1. Output sheet'!$D$2:$D$5000,$B224,'1. Output sheet'!$C$2:$C$5000,I$27,'1. Output sheet'!$AC$2:$AC$5000,$B$22,'1. Output sheet'!$O$2:$O$5000,"&gt;="&amp;$B$204,'1. Output sheet'!$O$2:$O$5000,"&lt;"&amp;$C$204)+COUNTIFS('1. Output sheet'!$D$2:$D$5000,$B224,'1. Output sheet'!$C$2:$C$5000,I$27,'1. Output sheet'!$AC$2:$AC$5000,$B$23,'1. Output sheet'!$O$2:$O$5000,"&gt;="&amp;$B$204,'1. Output sheet'!$O$2:$O$5000,"&lt;"&amp;$C$204)</f>
        <v>0</v>
      </c>
      <c r="J224" s="13">
        <f>COUNTIFS('1. Output sheet'!$D$2:$D$5000,$B224,'1. Output sheet'!$C$2:$C$5000,J$27,'1. Output sheet'!$AC$2:$AC$5000,$B$22,'1. Output sheet'!$O$2:$O$5000,"&gt;="&amp;$B$204,'1. Output sheet'!$O$2:$O$5000,"&lt;"&amp;$C$204)+COUNTIFS('1. Output sheet'!$D$2:$D$5000,$B224,'1. Output sheet'!$C$2:$C$5000,J$27,'1. Output sheet'!$AC$2:$AC$5000,$B$23,'1. Output sheet'!$O$2:$O$5000,"&gt;="&amp;$B$204,'1. Output sheet'!$O$2:$O$5000,"&lt;"&amp;$C$204)</f>
        <v>0</v>
      </c>
      <c r="K224" s="13">
        <f>COUNTIFS('1. Output sheet'!$D$2:$D$5000,$B224,'1. Output sheet'!$C$2:$C$5000,K$27,'1. Output sheet'!$AC$2:$AC$5000,$B$22,'1. Output sheet'!$O$2:$O$5000,"&gt;="&amp;$B$204,'1. Output sheet'!$O$2:$O$5000,"&lt;"&amp;$C$204)+COUNTIFS('1. Output sheet'!$D$2:$D$5000,$B224,'1. Output sheet'!$C$2:$C$5000,K$27,'1. Output sheet'!$AC$2:$AC$5000,$B$23,'1. Output sheet'!$O$2:$O$5000,"&gt;="&amp;$B$204,'1. Output sheet'!$O$2:$O$5000,"&lt;"&amp;$C$204)</f>
        <v>0</v>
      </c>
      <c r="L224" s="13">
        <f>COUNTIFS('1. Output sheet'!$D$2:$D$5000,$B224,'1. Output sheet'!$C$2:$C$5000,L$27,'1. Output sheet'!$AC$2:$AC$5000,$B$22,'1. Output sheet'!$O$2:$O$5000,"&gt;="&amp;$B$204,'1. Output sheet'!$O$2:$O$5000,"&lt;"&amp;$C$204)+COUNTIFS('1. Output sheet'!$D$2:$D$5000,$B224,'1. Output sheet'!$C$2:$C$5000,L$27,'1. Output sheet'!$AC$2:$AC$5000,$B$23,'1. Output sheet'!$O$2:$O$5000,"&gt;="&amp;$B$204,'1. Output sheet'!$O$2:$O$5000,"&lt;"&amp;$C$204)</f>
        <v>0</v>
      </c>
      <c r="M224" s="13">
        <f>COUNTIFS('1. Output sheet'!$D$2:$D$5000,$B224,'1. Output sheet'!$C$2:$C$5000,M$27,'1. Output sheet'!$AC$2:$AC$5000,$B$22,'1. Output sheet'!$O$2:$O$5000,"&gt;="&amp;$B$204,'1. Output sheet'!$O$2:$O$5000,"&lt;"&amp;$C$204)+COUNTIFS('1. Output sheet'!$D$2:$D$5000,$B224,'1. Output sheet'!$C$2:$C$5000,M$27,'1. Output sheet'!$AC$2:$AC$5000,$B$23,'1. Output sheet'!$O$2:$O$5000,"&gt;="&amp;$B$204,'1. Output sheet'!$O$2:$O$5000,"&lt;"&amp;$C$204)</f>
        <v>0</v>
      </c>
      <c r="N224" s="13">
        <f>COUNTIFS('1. Output sheet'!$D$2:$D$5000,$B224,'1. Output sheet'!$C$2:$C$5000,N$27,'1. Output sheet'!$AC$2:$AC$5000,$B$22,'1. Output sheet'!$O$2:$O$5000,"&gt;="&amp;$B$204,'1. Output sheet'!$O$2:$O$5000,"&lt;"&amp;$C$204)+COUNTIFS('1. Output sheet'!$D$2:$D$5000,$B224,'1. Output sheet'!$C$2:$C$5000,N$27,'1. Output sheet'!$AC$2:$AC$5000,$B$23,'1. Output sheet'!$O$2:$O$5000,"&gt;="&amp;$B$204,'1. Output sheet'!$O$2:$O$5000,"&lt;"&amp;$C$204)</f>
        <v>0</v>
      </c>
      <c r="O224" s="13">
        <f>COUNTIFS('1. Output sheet'!$D$2:$D$5000,$B224,'1. Output sheet'!$C$2:$C$5000,O$27,'1. Output sheet'!$AC$2:$AC$5000,$B$22,'1. Output sheet'!$O$2:$O$5000,"&gt;="&amp;$B$204,'1. Output sheet'!$O$2:$O$5000,"&lt;"&amp;$C$204)+COUNTIFS('1. Output sheet'!$D$2:$D$5000,$B224,'1. Output sheet'!$C$2:$C$5000,O$27,'1. Output sheet'!$AC$2:$AC$5000,$B$23,'1. Output sheet'!$O$2:$O$5000,"&gt;="&amp;$B$204,'1. Output sheet'!$O$2:$O$5000,"&lt;"&amp;$C$204)</f>
        <v>0</v>
      </c>
      <c r="P224" s="14">
        <f t="shared" si="92"/>
        <v>3</v>
      </c>
      <c r="Q224" s="14">
        <f>COUNTIFS('1. Output sheet'!$D$2:$D$5000,$B224,'1. Output sheet'!$AC$2:$AC$5000,$B$22,'1. Output sheet'!$O$2:$O$5000,"&gt;="&amp;$B$142,'1. Output sheet'!$O$2:$O$5000,"&lt;"&amp;$C$142)+COUNTIFS('1. Output sheet'!$D$2:$D$5000,$B224,'1. Output sheet'!$AC$2:$AC$5000,$B$23,'1. Output sheet'!$O$2:$O$5000,"&gt;="&amp;$B$142,'1. Output sheet'!$O$2:$O$5000,"&lt;"&amp;$C$142)</f>
        <v>5</v>
      </c>
      <c r="R224" s="14">
        <f t="shared" si="93"/>
        <v>2</v>
      </c>
    </row>
    <row r="225" spans="2:36" ht="14.4" x14ac:dyDescent="0.3">
      <c r="B225" s="21" t="s">
        <v>638</v>
      </c>
      <c r="C225" s="20"/>
      <c r="D225" s="13">
        <f>COUNTIFS('1. Output sheet'!$D$2:$D$5000,$B225,'1. Output sheet'!$C$2:$C$5000,D$27,'1. Output sheet'!$AC$2:$AC$5000,$B$22,'1. Output sheet'!$O$2:$O$5000,"&gt;="&amp;$B$204,'1. Output sheet'!$O$2:$O$5000,"&lt;"&amp;$C$204)+COUNTIFS('1. Output sheet'!$D$2:$D$5000,$B225,'1. Output sheet'!$C$2:$C$5000,D$27,'1. Output sheet'!$AC$2:$AC$5000,$B$23,'1. Output sheet'!$O$2:$O$5000,"&gt;="&amp;$B$204,'1. Output sheet'!$O$2:$O$5000,"&lt;"&amp;$C$204)</f>
        <v>0</v>
      </c>
      <c r="E225" s="13">
        <f>COUNTIFS('1. Output sheet'!$D$2:$D$5000,$B225,'1. Output sheet'!$C$2:$C$5000,E$27,'1. Output sheet'!$AC$2:$AC$5000,$B$22,'1. Output sheet'!$O$2:$O$5000,"&gt;="&amp;$B$204,'1. Output sheet'!$O$2:$O$5000,"&lt;"&amp;$C$204)+COUNTIFS('1. Output sheet'!$D$2:$D$5000,$B225,'1. Output sheet'!$C$2:$C$5000,E$27,'1. Output sheet'!$AC$2:$AC$5000,$B$23,'1. Output sheet'!$O$2:$O$5000,"&gt;="&amp;$B$204,'1. Output sheet'!$O$2:$O$5000,"&lt;"&amp;$C$204)</f>
        <v>0</v>
      </c>
      <c r="F225" s="13">
        <f>COUNTIFS('1. Output sheet'!$D$2:$D$5000,$B225,'1. Output sheet'!$C$2:$C$5000,F$27,'1. Output sheet'!$AC$2:$AC$5000,$B$22,'1. Output sheet'!$O$2:$O$5000,"&gt;="&amp;$B$204,'1. Output sheet'!$O$2:$O$5000,"&lt;"&amp;$C$204)+COUNTIFS('1. Output sheet'!$D$2:$D$5000,$B225,'1. Output sheet'!$C$2:$C$5000,F$27,'1. Output sheet'!$AC$2:$AC$5000,$B$23,'1. Output sheet'!$O$2:$O$5000,"&gt;="&amp;$B$204,'1. Output sheet'!$O$2:$O$5000,"&lt;"&amp;$C$204)</f>
        <v>0</v>
      </c>
      <c r="G225" s="13">
        <f>COUNTIFS('1. Output sheet'!$D$2:$D$5000,$B225,'1. Output sheet'!$C$2:$C$5000,G$27,'1. Output sheet'!$AC$2:$AC$5000,$B$22,'1. Output sheet'!$O$2:$O$5000,"&gt;="&amp;$B$204,'1. Output sheet'!$O$2:$O$5000,"&lt;"&amp;$C$204)+COUNTIFS('1. Output sheet'!$D$2:$D$5000,$B225,'1. Output sheet'!$C$2:$C$5000,G$27,'1. Output sheet'!$AC$2:$AC$5000,$B$23,'1. Output sheet'!$O$2:$O$5000,"&gt;="&amp;$B$204,'1. Output sheet'!$O$2:$O$5000,"&lt;"&amp;$C$204)</f>
        <v>0</v>
      </c>
      <c r="H225" s="13">
        <f>COUNTIFS('1. Output sheet'!$D$2:$D$5000,$B225,'1. Output sheet'!$C$2:$C$5000,H$27,'1. Output sheet'!$AC$2:$AC$5000,$B$22,'1. Output sheet'!$O$2:$O$5000,"&gt;="&amp;$B$204,'1. Output sheet'!$O$2:$O$5000,"&lt;"&amp;$C$204)+COUNTIFS('1. Output sheet'!$D$2:$D$5000,$B225,'1. Output sheet'!$C$2:$C$5000,H$27,'1. Output sheet'!$AC$2:$AC$5000,$B$23,'1. Output sheet'!$O$2:$O$5000,"&gt;="&amp;$B$204,'1. Output sheet'!$O$2:$O$5000,"&lt;"&amp;$C$204)</f>
        <v>0</v>
      </c>
      <c r="I225" s="13">
        <f>COUNTIFS('1. Output sheet'!$D$2:$D$5000,$B225,'1. Output sheet'!$C$2:$C$5000,I$27,'1. Output sheet'!$AC$2:$AC$5000,$B$22,'1. Output sheet'!$O$2:$O$5000,"&gt;="&amp;$B$204,'1. Output sheet'!$O$2:$O$5000,"&lt;"&amp;$C$204)+COUNTIFS('1. Output sheet'!$D$2:$D$5000,$B225,'1. Output sheet'!$C$2:$C$5000,I$27,'1. Output sheet'!$AC$2:$AC$5000,$B$23,'1. Output sheet'!$O$2:$O$5000,"&gt;="&amp;$B$204,'1. Output sheet'!$O$2:$O$5000,"&lt;"&amp;$C$204)</f>
        <v>0</v>
      </c>
      <c r="J225" s="13">
        <f>COUNTIFS('1. Output sheet'!$D$2:$D$5000,$B225,'1. Output sheet'!$C$2:$C$5000,J$27,'1. Output sheet'!$AC$2:$AC$5000,$B$22,'1. Output sheet'!$O$2:$O$5000,"&gt;="&amp;$B$204,'1. Output sheet'!$O$2:$O$5000,"&lt;"&amp;$C$204)+COUNTIFS('1. Output sheet'!$D$2:$D$5000,$B225,'1. Output sheet'!$C$2:$C$5000,J$27,'1. Output sheet'!$AC$2:$AC$5000,$B$23,'1. Output sheet'!$O$2:$O$5000,"&gt;="&amp;$B$204,'1. Output sheet'!$O$2:$O$5000,"&lt;"&amp;$C$204)</f>
        <v>0</v>
      </c>
      <c r="K225" s="13">
        <f>COUNTIFS('1. Output sheet'!$D$2:$D$5000,$B225,'1. Output sheet'!$C$2:$C$5000,K$27,'1. Output sheet'!$AC$2:$AC$5000,$B$22,'1. Output sheet'!$O$2:$O$5000,"&gt;="&amp;$B$204,'1. Output sheet'!$O$2:$O$5000,"&lt;"&amp;$C$204)+COUNTIFS('1. Output sheet'!$D$2:$D$5000,$B225,'1. Output sheet'!$C$2:$C$5000,K$27,'1. Output sheet'!$AC$2:$AC$5000,$B$23,'1. Output sheet'!$O$2:$O$5000,"&gt;="&amp;$B$204,'1. Output sheet'!$O$2:$O$5000,"&lt;"&amp;$C$204)</f>
        <v>0</v>
      </c>
      <c r="L225" s="13">
        <f>COUNTIFS('1. Output sheet'!$D$2:$D$5000,$B225,'1. Output sheet'!$C$2:$C$5000,L$27,'1. Output sheet'!$AC$2:$AC$5000,$B$22,'1. Output sheet'!$O$2:$O$5000,"&gt;="&amp;$B$204,'1. Output sheet'!$O$2:$O$5000,"&lt;"&amp;$C$204)+COUNTIFS('1. Output sheet'!$D$2:$D$5000,$B225,'1. Output sheet'!$C$2:$C$5000,L$27,'1. Output sheet'!$AC$2:$AC$5000,$B$23,'1. Output sheet'!$O$2:$O$5000,"&gt;="&amp;$B$204,'1. Output sheet'!$O$2:$O$5000,"&lt;"&amp;$C$204)</f>
        <v>0</v>
      </c>
      <c r="M225" s="13">
        <f>COUNTIFS('1. Output sheet'!$D$2:$D$5000,$B225,'1. Output sheet'!$C$2:$C$5000,M$27,'1. Output sheet'!$AC$2:$AC$5000,$B$22,'1. Output sheet'!$O$2:$O$5000,"&gt;="&amp;$B$204,'1. Output sheet'!$O$2:$O$5000,"&lt;"&amp;$C$204)+COUNTIFS('1. Output sheet'!$D$2:$D$5000,$B225,'1. Output sheet'!$C$2:$C$5000,M$27,'1. Output sheet'!$AC$2:$AC$5000,$B$23,'1. Output sheet'!$O$2:$O$5000,"&gt;="&amp;$B$204,'1. Output sheet'!$O$2:$O$5000,"&lt;"&amp;$C$204)</f>
        <v>0</v>
      </c>
      <c r="N225" s="13">
        <f>COUNTIFS('1. Output sheet'!$D$2:$D$5000,$B225,'1. Output sheet'!$C$2:$C$5000,N$27,'1. Output sheet'!$AC$2:$AC$5000,$B$22,'1. Output sheet'!$O$2:$O$5000,"&gt;="&amp;$B$204,'1. Output sheet'!$O$2:$O$5000,"&lt;"&amp;$C$204)+COUNTIFS('1. Output sheet'!$D$2:$D$5000,$B225,'1. Output sheet'!$C$2:$C$5000,N$27,'1. Output sheet'!$AC$2:$AC$5000,$B$23,'1. Output sheet'!$O$2:$O$5000,"&gt;="&amp;$B$204,'1. Output sheet'!$O$2:$O$5000,"&lt;"&amp;$C$204)</f>
        <v>0</v>
      </c>
      <c r="O225" s="13">
        <f>COUNTIFS('1. Output sheet'!$D$2:$D$5000,$B225,'1. Output sheet'!$C$2:$C$5000,O$27,'1. Output sheet'!$AC$2:$AC$5000,$B$22,'1. Output sheet'!$O$2:$O$5000,"&gt;="&amp;$B$204,'1. Output sheet'!$O$2:$O$5000,"&lt;"&amp;$C$204)+COUNTIFS('1. Output sheet'!$D$2:$D$5000,$B225,'1. Output sheet'!$C$2:$C$5000,O$27,'1. Output sheet'!$AC$2:$AC$5000,$B$23,'1. Output sheet'!$O$2:$O$5000,"&gt;="&amp;$B$204,'1. Output sheet'!$O$2:$O$5000,"&lt;"&amp;$C$204)</f>
        <v>0</v>
      </c>
      <c r="P225" s="14">
        <f t="shared" si="92"/>
        <v>0</v>
      </c>
      <c r="Q225" s="14">
        <f>COUNTIFS('1. Output sheet'!$D$2:$D$5000,$B225,'1. Output sheet'!$AC$2:$AC$5000,$B$22,'1. Output sheet'!$O$2:$O$5000,"&gt;="&amp;$B$142,'1. Output sheet'!$O$2:$O$5000,"&lt;"&amp;$C$142)+COUNTIFS('1. Output sheet'!$D$2:$D$5000,$B225,'1. Output sheet'!$AC$2:$AC$5000,$B$23,'1. Output sheet'!$O$2:$O$5000,"&gt;="&amp;$B$142,'1. Output sheet'!$O$2:$O$5000,"&lt;"&amp;$C$142)</f>
        <v>6</v>
      </c>
      <c r="R225" s="14">
        <f t="shared" si="93"/>
        <v>6</v>
      </c>
    </row>
    <row r="226" spans="2:36" ht="14.4" x14ac:dyDescent="0.3">
      <c r="B226" s="21" t="s">
        <v>2484</v>
      </c>
      <c r="C226" s="20"/>
      <c r="D226" s="13">
        <f>COUNTIFS('1. Output sheet'!$D$2:$D$5000,$B226,'1. Output sheet'!$C$2:$C$5000,D$27,'1. Output sheet'!$AC$2:$AC$5000,$B$22,'1. Output sheet'!$O$2:$O$5000,"&gt;="&amp;$B$204,'1. Output sheet'!$O$2:$O$5000,"&lt;"&amp;$C$204)+COUNTIFS('1. Output sheet'!$D$2:$D$5000,$B226,'1. Output sheet'!$C$2:$C$5000,D$27,'1. Output sheet'!$AC$2:$AC$5000,$B$23,'1. Output sheet'!$O$2:$O$5000,"&gt;="&amp;$B$204,'1. Output sheet'!$O$2:$O$5000,"&lt;"&amp;$C$204)</f>
        <v>0</v>
      </c>
      <c r="E226" s="13">
        <f>COUNTIFS('1. Output sheet'!$D$2:$D$5000,$B226,'1. Output sheet'!$C$2:$C$5000,E$27,'1. Output sheet'!$AC$2:$AC$5000,$B$22,'1. Output sheet'!$O$2:$O$5000,"&gt;="&amp;$B$204,'1. Output sheet'!$O$2:$O$5000,"&lt;"&amp;$C$204)+COUNTIFS('1. Output sheet'!$D$2:$D$5000,$B226,'1. Output sheet'!$C$2:$C$5000,E$27,'1. Output sheet'!$AC$2:$AC$5000,$B$23,'1. Output sheet'!$O$2:$O$5000,"&gt;="&amp;$B$204,'1. Output sheet'!$O$2:$O$5000,"&lt;"&amp;$C$204)</f>
        <v>0</v>
      </c>
      <c r="F226" s="13">
        <f>COUNTIFS('1. Output sheet'!$D$2:$D$5000,$B226,'1. Output sheet'!$C$2:$C$5000,F$27,'1. Output sheet'!$AC$2:$AC$5000,$B$22,'1. Output sheet'!$O$2:$O$5000,"&gt;="&amp;$B$204,'1. Output sheet'!$O$2:$O$5000,"&lt;"&amp;$C$204)+COUNTIFS('1. Output sheet'!$D$2:$D$5000,$B226,'1. Output sheet'!$C$2:$C$5000,F$27,'1. Output sheet'!$AC$2:$AC$5000,$B$23,'1. Output sheet'!$O$2:$O$5000,"&gt;="&amp;$B$204,'1. Output sheet'!$O$2:$O$5000,"&lt;"&amp;$C$204)</f>
        <v>0</v>
      </c>
      <c r="G226" s="13">
        <f>COUNTIFS('1. Output sheet'!$D$2:$D$5000,$B226,'1. Output sheet'!$C$2:$C$5000,G$27,'1. Output sheet'!$AC$2:$AC$5000,$B$22,'1. Output sheet'!$O$2:$O$5000,"&gt;="&amp;$B$204,'1. Output sheet'!$O$2:$O$5000,"&lt;"&amp;$C$204)+COUNTIFS('1. Output sheet'!$D$2:$D$5000,$B226,'1. Output sheet'!$C$2:$C$5000,G$27,'1. Output sheet'!$AC$2:$AC$5000,$B$23,'1. Output sheet'!$O$2:$O$5000,"&gt;="&amp;$B$204,'1. Output sheet'!$O$2:$O$5000,"&lt;"&amp;$C$204)</f>
        <v>0</v>
      </c>
      <c r="H226" s="13">
        <f>COUNTIFS('1. Output sheet'!$D$2:$D$5000,$B226,'1. Output sheet'!$C$2:$C$5000,H$27,'1. Output sheet'!$AC$2:$AC$5000,$B$22,'1. Output sheet'!$O$2:$O$5000,"&gt;="&amp;$B$204,'1. Output sheet'!$O$2:$O$5000,"&lt;"&amp;$C$204)+COUNTIFS('1. Output sheet'!$D$2:$D$5000,$B226,'1. Output sheet'!$C$2:$C$5000,H$27,'1. Output sheet'!$AC$2:$AC$5000,$B$23,'1. Output sheet'!$O$2:$O$5000,"&gt;="&amp;$B$204,'1. Output sheet'!$O$2:$O$5000,"&lt;"&amp;$C$204)</f>
        <v>0</v>
      </c>
      <c r="I226" s="13">
        <f>COUNTIFS('1. Output sheet'!$D$2:$D$5000,$B226,'1. Output sheet'!$C$2:$C$5000,I$27,'1. Output sheet'!$AC$2:$AC$5000,$B$22,'1. Output sheet'!$O$2:$O$5000,"&gt;="&amp;$B$204,'1. Output sheet'!$O$2:$O$5000,"&lt;"&amp;$C$204)+COUNTIFS('1. Output sheet'!$D$2:$D$5000,$B226,'1. Output sheet'!$C$2:$C$5000,I$27,'1. Output sheet'!$AC$2:$AC$5000,$B$23,'1. Output sheet'!$O$2:$O$5000,"&gt;="&amp;$B$204,'1. Output sheet'!$O$2:$O$5000,"&lt;"&amp;$C$204)</f>
        <v>0</v>
      </c>
      <c r="J226" s="13">
        <f>COUNTIFS('1. Output sheet'!$D$2:$D$5000,$B226,'1. Output sheet'!$C$2:$C$5000,J$27,'1. Output sheet'!$AC$2:$AC$5000,$B$22,'1. Output sheet'!$O$2:$O$5000,"&gt;="&amp;$B$204,'1. Output sheet'!$O$2:$O$5000,"&lt;"&amp;$C$204)+COUNTIFS('1. Output sheet'!$D$2:$D$5000,$B226,'1. Output sheet'!$C$2:$C$5000,J$27,'1. Output sheet'!$AC$2:$AC$5000,$B$23,'1. Output sheet'!$O$2:$O$5000,"&gt;="&amp;$B$204,'1. Output sheet'!$O$2:$O$5000,"&lt;"&amp;$C$204)</f>
        <v>0</v>
      </c>
      <c r="K226" s="13">
        <f>COUNTIFS('1. Output sheet'!$D$2:$D$5000,$B226,'1. Output sheet'!$C$2:$C$5000,K$27,'1. Output sheet'!$AC$2:$AC$5000,$B$22,'1. Output sheet'!$O$2:$O$5000,"&gt;="&amp;$B$204,'1. Output sheet'!$O$2:$O$5000,"&lt;"&amp;$C$204)+COUNTIFS('1. Output sheet'!$D$2:$D$5000,$B226,'1. Output sheet'!$C$2:$C$5000,K$27,'1. Output sheet'!$AC$2:$AC$5000,$B$23,'1. Output sheet'!$O$2:$O$5000,"&gt;="&amp;$B$204,'1. Output sheet'!$O$2:$O$5000,"&lt;"&amp;$C$204)</f>
        <v>0</v>
      </c>
      <c r="L226" s="13">
        <f>COUNTIFS('1. Output sheet'!$D$2:$D$5000,$B226,'1. Output sheet'!$C$2:$C$5000,L$27,'1. Output sheet'!$AC$2:$AC$5000,$B$22,'1. Output sheet'!$O$2:$O$5000,"&gt;="&amp;$B$204,'1. Output sheet'!$O$2:$O$5000,"&lt;"&amp;$C$204)+COUNTIFS('1. Output sheet'!$D$2:$D$5000,$B226,'1. Output sheet'!$C$2:$C$5000,L$27,'1. Output sheet'!$AC$2:$AC$5000,$B$23,'1. Output sheet'!$O$2:$O$5000,"&gt;="&amp;$B$204,'1. Output sheet'!$O$2:$O$5000,"&lt;"&amp;$C$204)</f>
        <v>0</v>
      </c>
      <c r="M226" s="13">
        <f>COUNTIFS('1. Output sheet'!$D$2:$D$5000,$B226,'1. Output sheet'!$C$2:$C$5000,M$27,'1. Output sheet'!$AC$2:$AC$5000,$B$22,'1. Output sheet'!$O$2:$O$5000,"&gt;="&amp;$B$204,'1. Output sheet'!$O$2:$O$5000,"&lt;"&amp;$C$204)+COUNTIFS('1. Output sheet'!$D$2:$D$5000,$B226,'1. Output sheet'!$C$2:$C$5000,M$27,'1. Output sheet'!$AC$2:$AC$5000,$B$23,'1. Output sheet'!$O$2:$O$5000,"&gt;="&amp;$B$204,'1. Output sheet'!$O$2:$O$5000,"&lt;"&amp;$C$204)</f>
        <v>0</v>
      </c>
      <c r="N226" s="13">
        <f>COUNTIFS('1. Output sheet'!$D$2:$D$5000,$B226,'1. Output sheet'!$C$2:$C$5000,N$27,'1. Output sheet'!$AC$2:$AC$5000,$B$22,'1. Output sheet'!$O$2:$O$5000,"&gt;="&amp;$B$204,'1. Output sheet'!$O$2:$O$5000,"&lt;"&amp;$C$204)+COUNTIFS('1. Output sheet'!$D$2:$D$5000,$B226,'1. Output sheet'!$C$2:$C$5000,N$27,'1. Output sheet'!$AC$2:$AC$5000,$B$23,'1. Output sheet'!$O$2:$O$5000,"&gt;="&amp;$B$204,'1. Output sheet'!$O$2:$O$5000,"&lt;"&amp;$C$204)</f>
        <v>0</v>
      </c>
      <c r="O226" s="13">
        <f>COUNTIFS('1. Output sheet'!$D$2:$D$5000,$B226,'1. Output sheet'!$C$2:$C$5000,O$27,'1. Output sheet'!$AC$2:$AC$5000,$B$22,'1. Output sheet'!$O$2:$O$5000,"&gt;="&amp;$B$204,'1. Output sheet'!$O$2:$O$5000,"&lt;"&amp;$C$204)+COUNTIFS('1. Output sheet'!$D$2:$D$5000,$B226,'1. Output sheet'!$C$2:$C$5000,O$27,'1. Output sheet'!$AC$2:$AC$5000,$B$23,'1. Output sheet'!$O$2:$O$5000,"&gt;="&amp;$B$204,'1. Output sheet'!$O$2:$O$5000,"&lt;"&amp;$C$204)</f>
        <v>0</v>
      </c>
      <c r="P226" s="14">
        <f t="shared" si="92"/>
        <v>0</v>
      </c>
      <c r="Q226" s="14">
        <f>COUNTIFS('1. Output sheet'!$D$2:$D$5000,$B226,'1. Output sheet'!$AC$2:$AC$5000,$B$22,'1. Output sheet'!$O$2:$O$5000,"&gt;="&amp;$B$142,'1. Output sheet'!$O$2:$O$5000,"&lt;"&amp;$C$142)+COUNTIFS('1. Output sheet'!$D$2:$D$5000,$B226,'1. Output sheet'!$AC$2:$AC$5000,$B$23,'1. Output sheet'!$O$2:$O$5000,"&gt;="&amp;$B$142,'1. Output sheet'!$O$2:$O$5000,"&lt;"&amp;$C$142)</f>
        <v>0</v>
      </c>
      <c r="R226" s="14">
        <f t="shared" si="93"/>
        <v>0</v>
      </c>
    </row>
    <row r="227" spans="2:36" ht="14.4" x14ac:dyDescent="0.3">
      <c r="B227" s="21" t="s">
        <v>2837</v>
      </c>
      <c r="C227" s="20"/>
      <c r="D227" s="13">
        <f>COUNTIFS('1. Output sheet'!$D$2:$D$5000,$B227,'1. Output sheet'!$C$2:$C$5000,D$27,'1. Output sheet'!$AC$2:$AC$5000,$B$22,'1. Output sheet'!$O$2:$O$5000,"&gt;="&amp;$B$204,'1. Output sheet'!$O$2:$O$5000,"&lt;"&amp;$C$204)+COUNTIFS('1. Output sheet'!$D$2:$D$5000,$B227,'1. Output sheet'!$C$2:$C$5000,D$27,'1. Output sheet'!$AC$2:$AC$5000,$B$23,'1. Output sheet'!$O$2:$O$5000,"&gt;="&amp;$B$204,'1. Output sheet'!$O$2:$O$5000,"&lt;"&amp;$C$204)</f>
        <v>0</v>
      </c>
      <c r="E227" s="13">
        <f>COUNTIFS('1. Output sheet'!$D$2:$D$5000,$B227,'1. Output sheet'!$C$2:$C$5000,E$27,'1. Output sheet'!$AC$2:$AC$5000,$B$22,'1. Output sheet'!$O$2:$O$5000,"&gt;="&amp;$B$204,'1. Output sheet'!$O$2:$O$5000,"&lt;"&amp;$C$204)+COUNTIFS('1. Output sheet'!$D$2:$D$5000,$B227,'1. Output sheet'!$C$2:$C$5000,E$27,'1. Output sheet'!$AC$2:$AC$5000,$B$23,'1. Output sheet'!$O$2:$O$5000,"&gt;="&amp;$B$204,'1. Output sheet'!$O$2:$O$5000,"&lt;"&amp;$C$204)</f>
        <v>0</v>
      </c>
      <c r="F227" s="13">
        <f>COUNTIFS('1. Output sheet'!$D$2:$D$5000,$B227,'1. Output sheet'!$C$2:$C$5000,F$27,'1. Output sheet'!$AC$2:$AC$5000,$B$22,'1. Output sheet'!$O$2:$O$5000,"&gt;="&amp;$B$204,'1. Output sheet'!$O$2:$O$5000,"&lt;"&amp;$C$204)+COUNTIFS('1. Output sheet'!$D$2:$D$5000,$B227,'1. Output sheet'!$C$2:$C$5000,F$27,'1. Output sheet'!$AC$2:$AC$5000,$B$23,'1. Output sheet'!$O$2:$O$5000,"&gt;="&amp;$B$204,'1. Output sheet'!$O$2:$O$5000,"&lt;"&amp;$C$204)</f>
        <v>0</v>
      </c>
      <c r="G227" s="13">
        <f>COUNTIFS('1. Output sheet'!$D$2:$D$5000,$B227,'1. Output sheet'!$C$2:$C$5000,G$27,'1. Output sheet'!$AC$2:$AC$5000,$B$22,'1. Output sheet'!$O$2:$O$5000,"&gt;="&amp;$B$204,'1. Output sheet'!$O$2:$O$5000,"&lt;"&amp;$C$204)+COUNTIFS('1. Output sheet'!$D$2:$D$5000,$B227,'1. Output sheet'!$C$2:$C$5000,G$27,'1. Output sheet'!$AC$2:$AC$5000,$B$23,'1. Output sheet'!$O$2:$O$5000,"&gt;="&amp;$B$204,'1. Output sheet'!$O$2:$O$5000,"&lt;"&amp;$C$204)</f>
        <v>2</v>
      </c>
      <c r="H227" s="13">
        <f>COUNTIFS('1. Output sheet'!$D$2:$D$5000,$B227,'1. Output sheet'!$C$2:$C$5000,H$27,'1. Output sheet'!$AC$2:$AC$5000,$B$22,'1. Output sheet'!$O$2:$O$5000,"&gt;="&amp;$B$204,'1. Output sheet'!$O$2:$O$5000,"&lt;"&amp;$C$204)+COUNTIFS('1. Output sheet'!$D$2:$D$5000,$B227,'1. Output sheet'!$C$2:$C$5000,H$27,'1. Output sheet'!$AC$2:$AC$5000,$B$23,'1. Output sheet'!$O$2:$O$5000,"&gt;="&amp;$B$204,'1. Output sheet'!$O$2:$O$5000,"&lt;"&amp;$C$204)</f>
        <v>0</v>
      </c>
      <c r="I227" s="13">
        <f>COUNTIFS('1. Output sheet'!$D$2:$D$5000,$B227,'1. Output sheet'!$C$2:$C$5000,I$27,'1. Output sheet'!$AC$2:$AC$5000,$B$22,'1. Output sheet'!$O$2:$O$5000,"&gt;="&amp;$B$204,'1. Output sheet'!$O$2:$O$5000,"&lt;"&amp;$C$204)+COUNTIFS('1. Output sheet'!$D$2:$D$5000,$B227,'1. Output sheet'!$C$2:$C$5000,I$27,'1. Output sheet'!$AC$2:$AC$5000,$B$23,'1. Output sheet'!$O$2:$O$5000,"&gt;="&amp;$B$204,'1. Output sheet'!$O$2:$O$5000,"&lt;"&amp;$C$204)</f>
        <v>0</v>
      </c>
      <c r="J227" s="13">
        <f>COUNTIFS('1. Output sheet'!$D$2:$D$5000,$B227,'1. Output sheet'!$C$2:$C$5000,J$27,'1. Output sheet'!$AC$2:$AC$5000,$B$22,'1. Output sheet'!$O$2:$O$5000,"&gt;="&amp;$B$204,'1. Output sheet'!$O$2:$O$5000,"&lt;"&amp;$C$204)+COUNTIFS('1. Output sheet'!$D$2:$D$5000,$B227,'1. Output sheet'!$C$2:$C$5000,J$27,'1. Output sheet'!$AC$2:$AC$5000,$B$23,'1. Output sheet'!$O$2:$O$5000,"&gt;="&amp;$B$204,'1. Output sheet'!$O$2:$O$5000,"&lt;"&amp;$C$204)</f>
        <v>0</v>
      </c>
      <c r="K227" s="13">
        <f>COUNTIFS('1. Output sheet'!$D$2:$D$5000,$B227,'1. Output sheet'!$C$2:$C$5000,K$27,'1. Output sheet'!$AC$2:$AC$5000,$B$22,'1. Output sheet'!$O$2:$O$5000,"&gt;="&amp;$B$204,'1. Output sheet'!$O$2:$O$5000,"&lt;"&amp;$C$204)+COUNTIFS('1. Output sheet'!$D$2:$D$5000,$B227,'1. Output sheet'!$C$2:$C$5000,K$27,'1. Output sheet'!$AC$2:$AC$5000,$B$23,'1. Output sheet'!$O$2:$O$5000,"&gt;="&amp;$B$204,'1. Output sheet'!$O$2:$O$5000,"&lt;"&amp;$C$204)</f>
        <v>0</v>
      </c>
      <c r="L227" s="13">
        <f>COUNTIFS('1. Output sheet'!$D$2:$D$5000,$B227,'1. Output sheet'!$C$2:$C$5000,L$27,'1. Output sheet'!$AC$2:$AC$5000,$B$22,'1. Output sheet'!$O$2:$O$5000,"&gt;="&amp;$B$204,'1. Output sheet'!$O$2:$O$5000,"&lt;"&amp;$C$204)+COUNTIFS('1. Output sheet'!$D$2:$D$5000,$B227,'1. Output sheet'!$C$2:$C$5000,L$27,'1. Output sheet'!$AC$2:$AC$5000,$B$23,'1. Output sheet'!$O$2:$O$5000,"&gt;="&amp;$B$204,'1. Output sheet'!$O$2:$O$5000,"&lt;"&amp;$C$204)</f>
        <v>0</v>
      </c>
      <c r="M227" s="13">
        <f>COUNTIFS('1. Output sheet'!$D$2:$D$5000,$B227,'1. Output sheet'!$C$2:$C$5000,M$27,'1. Output sheet'!$AC$2:$AC$5000,$B$22,'1. Output sheet'!$O$2:$O$5000,"&gt;="&amp;$B$204,'1. Output sheet'!$O$2:$O$5000,"&lt;"&amp;$C$204)+COUNTIFS('1. Output sheet'!$D$2:$D$5000,$B227,'1. Output sheet'!$C$2:$C$5000,M$27,'1. Output sheet'!$AC$2:$AC$5000,$B$23,'1. Output sheet'!$O$2:$O$5000,"&gt;="&amp;$B$204,'1. Output sheet'!$O$2:$O$5000,"&lt;"&amp;$C$204)</f>
        <v>0</v>
      </c>
      <c r="N227" s="13">
        <f>COUNTIFS('1. Output sheet'!$D$2:$D$5000,$B227,'1. Output sheet'!$C$2:$C$5000,N$27,'1. Output sheet'!$AC$2:$AC$5000,$B$22,'1. Output sheet'!$O$2:$O$5000,"&gt;="&amp;$B$204,'1. Output sheet'!$O$2:$O$5000,"&lt;"&amp;$C$204)+COUNTIFS('1. Output sheet'!$D$2:$D$5000,$B227,'1. Output sheet'!$C$2:$C$5000,N$27,'1. Output sheet'!$AC$2:$AC$5000,$B$23,'1. Output sheet'!$O$2:$O$5000,"&gt;="&amp;$B$204,'1. Output sheet'!$O$2:$O$5000,"&lt;"&amp;$C$204)</f>
        <v>0</v>
      </c>
      <c r="O227" s="13">
        <f>COUNTIFS('1. Output sheet'!$D$2:$D$5000,$B227,'1. Output sheet'!$C$2:$C$5000,O$27,'1. Output sheet'!$AC$2:$AC$5000,$B$22,'1. Output sheet'!$O$2:$O$5000,"&gt;="&amp;$B$204,'1. Output sheet'!$O$2:$O$5000,"&lt;"&amp;$C$204)+COUNTIFS('1. Output sheet'!$D$2:$D$5000,$B227,'1. Output sheet'!$C$2:$C$5000,O$27,'1. Output sheet'!$AC$2:$AC$5000,$B$23,'1. Output sheet'!$O$2:$O$5000,"&gt;="&amp;$B$204,'1. Output sheet'!$O$2:$O$5000,"&lt;"&amp;$C$204)</f>
        <v>0</v>
      </c>
      <c r="P227" s="14">
        <f t="shared" si="92"/>
        <v>2</v>
      </c>
      <c r="Q227" s="14">
        <f>COUNTIFS('1. Output sheet'!$D$2:$D$5000,$B227,'1. Output sheet'!$AC$2:$AC$5000,$B$22,'1. Output sheet'!$O$2:$O$5000,"&gt;="&amp;$B$142,'1. Output sheet'!$O$2:$O$5000,"&lt;"&amp;$C$142)+COUNTIFS('1. Output sheet'!$D$2:$D$5000,$B227,'1. Output sheet'!$AC$2:$AC$5000,$B$23,'1. Output sheet'!$O$2:$O$5000,"&gt;="&amp;$B$142,'1. Output sheet'!$O$2:$O$5000,"&lt;"&amp;$C$142)</f>
        <v>2</v>
      </c>
      <c r="R227" s="14">
        <f t="shared" si="93"/>
        <v>0</v>
      </c>
    </row>
    <row r="228" spans="2:36" ht="14.4" x14ac:dyDescent="0.3">
      <c r="B228" s="21" t="s">
        <v>749</v>
      </c>
      <c r="C228" s="20"/>
      <c r="D228" s="13">
        <f>COUNTIFS('1. Output sheet'!$D$2:$D$5000,$B228,'1. Output sheet'!$C$2:$C$5000,D$27,'1. Output sheet'!$AC$2:$AC$5000,$B$22,'1. Output sheet'!$O$2:$O$5000,"&gt;="&amp;$B$204,'1. Output sheet'!$O$2:$O$5000,"&lt;"&amp;$C$204)+COUNTIFS('1. Output sheet'!$D$2:$D$5000,$B228,'1. Output sheet'!$C$2:$C$5000,D$27,'1. Output sheet'!$AC$2:$AC$5000,$B$23,'1. Output sheet'!$O$2:$O$5000,"&gt;="&amp;$B$204,'1. Output sheet'!$O$2:$O$5000,"&lt;"&amp;$C$204)</f>
        <v>0</v>
      </c>
      <c r="E228" s="13">
        <f>COUNTIFS('1. Output sheet'!$D$2:$D$5000,$B228,'1. Output sheet'!$C$2:$C$5000,E$27,'1. Output sheet'!$AC$2:$AC$5000,$B$22,'1. Output sheet'!$O$2:$O$5000,"&gt;="&amp;$B$204,'1. Output sheet'!$O$2:$O$5000,"&lt;"&amp;$C$204)+COUNTIFS('1. Output sheet'!$D$2:$D$5000,$B228,'1. Output sheet'!$C$2:$C$5000,E$27,'1. Output sheet'!$AC$2:$AC$5000,$B$23,'1. Output sheet'!$O$2:$O$5000,"&gt;="&amp;$B$204,'1. Output sheet'!$O$2:$O$5000,"&lt;"&amp;$C$204)</f>
        <v>0</v>
      </c>
      <c r="F228" s="13">
        <f>COUNTIFS('1. Output sheet'!$D$2:$D$5000,$B228,'1. Output sheet'!$C$2:$C$5000,F$27,'1. Output sheet'!$AC$2:$AC$5000,$B$22,'1. Output sheet'!$O$2:$O$5000,"&gt;="&amp;$B$204,'1. Output sheet'!$O$2:$O$5000,"&lt;"&amp;$C$204)+COUNTIFS('1. Output sheet'!$D$2:$D$5000,$B228,'1. Output sheet'!$C$2:$C$5000,F$27,'1. Output sheet'!$AC$2:$AC$5000,$B$23,'1. Output sheet'!$O$2:$O$5000,"&gt;="&amp;$B$204,'1. Output sheet'!$O$2:$O$5000,"&lt;"&amp;$C$204)</f>
        <v>0</v>
      </c>
      <c r="G228" s="13">
        <f>COUNTIFS('1. Output sheet'!$D$2:$D$5000,$B228,'1. Output sheet'!$C$2:$C$5000,G$27,'1. Output sheet'!$AC$2:$AC$5000,$B$22,'1. Output sheet'!$O$2:$O$5000,"&gt;="&amp;$B$204,'1. Output sheet'!$O$2:$O$5000,"&lt;"&amp;$C$204)+COUNTIFS('1. Output sheet'!$D$2:$D$5000,$B228,'1. Output sheet'!$C$2:$C$5000,G$27,'1. Output sheet'!$AC$2:$AC$5000,$B$23,'1. Output sheet'!$O$2:$O$5000,"&gt;="&amp;$B$204,'1. Output sheet'!$O$2:$O$5000,"&lt;"&amp;$C$204)</f>
        <v>1</v>
      </c>
      <c r="H228" s="13">
        <f>COUNTIFS('1. Output sheet'!$D$2:$D$5000,$B228,'1. Output sheet'!$C$2:$C$5000,H$27,'1. Output sheet'!$AC$2:$AC$5000,$B$22,'1. Output sheet'!$O$2:$O$5000,"&gt;="&amp;$B$204,'1. Output sheet'!$O$2:$O$5000,"&lt;"&amp;$C$204)+COUNTIFS('1. Output sheet'!$D$2:$D$5000,$B228,'1. Output sheet'!$C$2:$C$5000,H$27,'1. Output sheet'!$AC$2:$AC$5000,$B$23,'1. Output sheet'!$O$2:$O$5000,"&gt;="&amp;$B$204,'1. Output sheet'!$O$2:$O$5000,"&lt;"&amp;$C$204)</f>
        <v>0</v>
      </c>
      <c r="I228" s="13">
        <f>COUNTIFS('1. Output sheet'!$D$2:$D$5000,$B228,'1. Output sheet'!$C$2:$C$5000,I$27,'1. Output sheet'!$AC$2:$AC$5000,$B$22,'1. Output sheet'!$O$2:$O$5000,"&gt;="&amp;$B$204,'1. Output sheet'!$O$2:$O$5000,"&lt;"&amp;$C$204)+COUNTIFS('1. Output sheet'!$D$2:$D$5000,$B228,'1. Output sheet'!$C$2:$C$5000,I$27,'1. Output sheet'!$AC$2:$AC$5000,$B$23,'1. Output sheet'!$O$2:$O$5000,"&gt;="&amp;$B$204,'1. Output sheet'!$O$2:$O$5000,"&lt;"&amp;$C$204)</f>
        <v>0</v>
      </c>
      <c r="J228" s="13">
        <f>COUNTIFS('1. Output sheet'!$D$2:$D$5000,$B228,'1. Output sheet'!$C$2:$C$5000,J$27,'1. Output sheet'!$AC$2:$AC$5000,$B$22,'1. Output sheet'!$O$2:$O$5000,"&gt;="&amp;$B$204,'1. Output sheet'!$O$2:$O$5000,"&lt;"&amp;$C$204)+COUNTIFS('1. Output sheet'!$D$2:$D$5000,$B228,'1. Output sheet'!$C$2:$C$5000,J$27,'1. Output sheet'!$AC$2:$AC$5000,$B$23,'1. Output sheet'!$O$2:$O$5000,"&gt;="&amp;$B$204,'1. Output sheet'!$O$2:$O$5000,"&lt;"&amp;$C$204)</f>
        <v>0</v>
      </c>
      <c r="K228" s="13">
        <f>COUNTIFS('1. Output sheet'!$D$2:$D$5000,$B228,'1. Output sheet'!$C$2:$C$5000,K$27,'1. Output sheet'!$AC$2:$AC$5000,$B$22,'1. Output sheet'!$O$2:$O$5000,"&gt;="&amp;$B$204,'1. Output sheet'!$O$2:$O$5000,"&lt;"&amp;$C$204)+COUNTIFS('1. Output sheet'!$D$2:$D$5000,$B228,'1. Output sheet'!$C$2:$C$5000,K$27,'1. Output sheet'!$AC$2:$AC$5000,$B$23,'1. Output sheet'!$O$2:$O$5000,"&gt;="&amp;$B$204,'1. Output sheet'!$O$2:$O$5000,"&lt;"&amp;$C$204)</f>
        <v>0</v>
      </c>
      <c r="L228" s="13">
        <f>COUNTIFS('1. Output sheet'!$D$2:$D$5000,$B228,'1. Output sheet'!$C$2:$C$5000,L$27,'1. Output sheet'!$AC$2:$AC$5000,$B$22,'1. Output sheet'!$O$2:$O$5000,"&gt;="&amp;$B$204,'1. Output sheet'!$O$2:$O$5000,"&lt;"&amp;$C$204)+COUNTIFS('1. Output sheet'!$D$2:$D$5000,$B228,'1. Output sheet'!$C$2:$C$5000,L$27,'1. Output sheet'!$AC$2:$AC$5000,$B$23,'1. Output sheet'!$O$2:$O$5000,"&gt;="&amp;$B$204,'1. Output sheet'!$O$2:$O$5000,"&lt;"&amp;$C$204)</f>
        <v>0</v>
      </c>
      <c r="M228" s="13">
        <f>COUNTIFS('1. Output sheet'!$D$2:$D$5000,$B228,'1. Output sheet'!$C$2:$C$5000,M$27,'1. Output sheet'!$AC$2:$AC$5000,$B$22,'1. Output sheet'!$O$2:$O$5000,"&gt;="&amp;$B$204,'1. Output sheet'!$O$2:$O$5000,"&lt;"&amp;$C$204)+COUNTIFS('1. Output sheet'!$D$2:$D$5000,$B228,'1. Output sheet'!$C$2:$C$5000,M$27,'1. Output sheet'!$AC$2:$AC$5000,$B$23,'1. Output sheet'!$O$2:$O$5000,"&gt;="&amp;$B$204,'1. Output sheet'!$O$2:$O$5000,"&lt;"&amp;$C$204)</f>
        <v>0</v>
      </c>
      <c r="N228" s="13">
        <f>COUNTIFS('1. Output sheet'!$D$2:$D$5000,$B228,'1. Output sheet'!$C$2:$C$5000,N$27,'1. Output sheet'!$AC$2:$AC$5000,$B$22,'1. Output sheet'!$O$2:$O$5000,"&gt;="&amp;$B$204,'1. Output sheet'!$O$2:$O$5000,"&lt;"&amp;$C$204)+COUNTIFS('1. Output sheet'!$D$2:$D$5000,$B228,'1. Output sheet'!$C$2:$C$5000,N$27,'1. Output sheet'!$AC$2:$AC$5000,$B$23,'1. Output sheet'!$O$2:$O$5000,"&gt;="&amp;$B$204,'1. Output sheet'!$O$2:$O$5000,"&lt;"&amp;$C$204)</f>
        <v>0</v>
      </c>
      <c r="O228" s="13">
        <f>COUNTIFS('1. Output sheet'!$D$2:$D$5000,$B228,'1. Output sheet'!$C$2:$C$5000,O$27,'1. Output sheet'!$AC$2:$AC$5000,$B$22,'1. Output sheet'!$O$2:$O$5000,"&gt;="&amp;$B$204,'1. Output sheet'!$O$2:$O$5000,"&lt;"&amp;$C$204)+COUNTIFS('1. Output sheet'!$D$2:$D$5000,$B228,'1. Output sheet'!$C$2:$C$5000,O$27,'1. Output sheet'!$AC$2:$AC$5000,$B$23,'1. Output sheet'!$O$2:$O$5000,"&gt;="&amp;$B$204,'1. Output sheet'!$O$2:$O$5000,"&lt;"&amp;$C$204)</f>
        <v>0</v>
      </c>
      <c r="P228" s="14">
        <f t="shared" si="92"/>
        <v>1</v>
      </c>
      <c r="Q228" s="14">
        <f>COUNTIFS('1. Output sheet'!$D$2:$D$5000,$B228,'1. Output sheet'!$AC$2:$AC$5000,$B$22,'1. Output sheet'!$O$2:$O$5000,"&gt;="&amp;$B$142,'1. Output sheet'!$O$2:$O$5000,"&lt;"&amp;$C$142)+COUNTIFS('1. Output sheet'!$D$2:$D$5000,$B228,'1. Output sheet'!$AC$2:$AC$5000,$B$23,'1. Output sheet'!$O$2:$O$5000,"&gt;="&amp;$B$142,'1. Output sheet'!$O$2:$O$5000,"&lt;"&amp;$C$142)</f>
        <v>18</v>
      </c>
      <c r="R228" s="14">
        <f t="shared" si="93"/>
        <v>17</v>
      </c>
    </row>
    <row r="229" spans="2:36" ht="14.4" x14ac:dyDescent="0.3">
      <c r="B229" s="21" t="s">
        <v>318</v>
      </c>
      <c r="C229" s="20"/>
      <c r="D229" s="13">
        <f>COUNTIFS('1. Output sheet'!$D$2:$D$5000,$B229,'1. Output sheet'!$C$2:$C$5000,D$27,'1. Output sheet'!$AC$2:$AC$5000,$B$22,'1. Output sheet'!$O$2:$O$5000,"&gt;="&amp;$B$204,'1. Output sheet'!$O$2:$O$5000,"&lt;"&amp;$C$204)+COUNTIFS('1. Output sheet'!$D$2:$D$5000,$B229,'1. Output sheet'!$C$2:$C$5000,D$27,'1. Output sheet'!$AC$2:$AC$5000,$B$23,'1. Output sheet'!$O$2:$O$5000,"&gt;="&amp;$B$204,'1. Output sheet'!$O$2:$O$5000,"&lt;"&amp;$C$204)</f>
        <v>0</v>
      </c>
      <c r="E229" s="13">
        <f>COUNTIFS('1. Output sheet'!$D$2:$D$5000,$B229,'1. Output sheet'!$C$2:$C$5000,E$27,'1. Output sheet'!$AC$2:$AC$5000,$B$22,'1. Output sheet'!$O$2:$O$5000,"&gt;="&amp;$B$204,'1. Output sheet'!$O$2:$O$5000,"&lt;"&amp;$C$204)+COUNTIFS('1. Output sheet'!$D$2:$D$5000,$B229,'1. Output sheet'!$C$2:$C$5000,E$27,'1. Output sheet'!$AC$2:$AC$5000,$B$23,'1. Output sheet'!$O$2:$O$5000,"&gt;="&amp;$B$204,'1. Output sheet'!$O$2:$O$5000,"&lt;"&amp;$C$204)</f>
        <v>0</v>
      </c>
      <c r="F229" s="13">
        <f>COUNTIFS('1. Output sheet'!$D$2:$D$5000,$B229,'1. Output sheet'!$C$2:$C$5000,F$27,'1. Output sheet'!$AC$2:$AC$5000,$B$22,'1. Output sheet'!$O$2:$O$5000,"&gt;="&amp;$B$204,'1. Output sheet'!$O$2:$O$5000,"&lt;"&amp;$C$204)+COUNTIFS('1. Output sheet'!$D$2:$D$5000,$B229,'1. Output sheet'!$C$2:$C$5000,F$27,'1. Output sheet'!$AC$2:$AC$5000,$B$23,'1. Output sheet'!$O$2:$O$5000,"&gt;="&amp;$B$204,'1. Output sheet'!$O$2:$O$5000,"&lt;"&amp;$C$204)</f>
        <v>0</v>
      </c>
      <c r="G229" s="13">
        <f>COUNTIFS('1. Output sheet'!$D$2:$D$5000,$B229,'1. Output sheet'!$C$2:$C$5000,G$27,'1. Output sheet'!$AC$2:$AC$5000,$B$22,'1. Output sheet'!$O$2:$O$5000,"&gt;="&amp;$B$204,'1. Output sheet'!$O$2:$O$5000,"&lt;"&amp;$C$204)+COUNTIFS('1. Output sheet'!$D$2:$D$5000,$B229,'1. Output sheet'!$C$2:$C$5000,G$27,'1. Output sheet'!$AC$2:$AC$5000,$B$23,'1. Output sheet'!$O$2:$O$5000,"&gt;="&amp;$B$204,'1. Output sheet'!$O$2:$O$5000,"&lt;"&amp;$C$204)</f>
        <v>0</v>
      </c>
      <c r="H229" s="13">
        <f>COUNTIFS('1. Output sheet'!$D$2:$D$5000,$B229,'1. Output sheet'!$C$2:$C$5000,H$27,'1. Output sheet'!$AC$2:$AC$5000,$B$22,'1. Output sheet'!$O$2:$O$5000,"&gt;="&amp;$B$204,'1. Output sheet'!$O$2:$O$5000,"&lt;"&amp;$C$204)+COUNTIFS('1. Output sheet'!$D$2:$D$5000,$B229,'1. Output sheet'!$C$2:$C$5000,H$27,'1. Output sheet'!$AC$2:$AC$5000,$B$23,'1. Output sheet'!$O$2:$O$5000,"&gt;="&amp;$B$204,'1. Output sheet'!$O$2:$O$5000,"&lt;"&amp;$C$204)</f>
        <v>0</v>
      </c>
      <c r="I229" s="13">
        <f>COUNTIFS('1. Output sheet'!$D$2:$D$5000,$B229,'1. Output sheet'!$C$2:$C$5000,I$27,'1. Output sheet'!$AC$2:$AC$5000,$B$22,'1. Output sheet'!$O$2:$O$5000,"&gt;="&amp;$B$204,'1. Output sheet'!$O$2:$O$5000,"&lt;"&amp;$C$204)+COUNTIFS('1. Output sheet'!$D$2:$D$5000,$B229,'1. Output sheet'!$C$2:$C$5000,I$27,'1. Output sheet'!$AC$2:$AC$5000,$B$23,'1. Output sheet'!$O$2:$O$5000,"&gt;="&amp;$B$204,'1. Output sheet'!$O$2:$O$5000,"&lt;"&amp;$C$204)</f>
        <v>0</v>
      </c>
      <c r="J229" s="13">
        <f>COUNTIFS('1. Output sheet'!$D$2:$D$5000,$B229,'1. Output sheet'!$C$2:$C$5000,J$27,'1. Output sheet'!$AC$2:$AC$5000,$B$22,'1. Output sheet'!$O$2:$O$5000,"&gt;="&amp;$B$204,'1. Output sheet'!$O$2:$O$5000,"&lt;"&amp;$C$204)+COUNTIFS('1. Output sheet'!$D$2:$D$5000,$B229,'1. Output sheet'!$C$2:$C$5000,J$27,'1. Output sheet'!$AC$2:$AC$5000,$B$23,'1. Output sheet'!$O$2:$O$5000,"&gt;="&amp;$B$204,'1. Output sheet'!$O$2:$O$5000,"&lt;"&amp;$C$204)</f>
        <v>0</v>
      </c>
      <c r="K229" s="13">
        <f>COUNTIFS('1. Output sheet'!$D$2:$D$5000,$B229,'1. Output sheet'!$C$2:$C$5000,K$27,'1. Output sheet'!$AC$2:$AC$5000,$B$22,'1. Output sheet'!$O$2:$O$5000,"&gt;="&amp;$B$204,'1. Output sheet'!$O$2:$O$5000,"&lt;"&amp;$C$204)+COUNTIFS('1. Output sheet'!$D$2:$D$5000,$B229,'1. Output sheet'!$C$2:$C$5000,K$27,'1. Output sheet'!$AC$2:$AC$5000,$B$23,'1. Output sheet'!$O$2:$O$5000,"&gt;="&amp;$B$204,'1. Output sheet'!$O$2:$O$5000,"&lt;"&amp;$C$204)</f>
        <v>0</v>
      </c>
      <c r="L229" s="13">
        <f>COUNTIFS('1. Output sheet'!$D$2:$D$5000,$B229,'1. Output sheet'!$C$2:$C$5000,L$27,'1. Output sheet'!$AC$2:$AC$5000,$B$22,'1. Output sheet'!$O$2:$O$5000,"&gt;="&amp;$B$204,'1. Output sheet'!$O$2:$O$5000,"&lt;"&amp;$C$204)+COUNTIFS('1. Output sheet'!$D$2:$D$5000,$B229,'1. Output sheet'!$C$2:$C$5000,L$27,'1. Output sheet'!$AC$2:$AC$5000,$B$23,'1. Output sheet'!$O$2:$O$5000,"&gt;="&amp;$B$204,'1. Output sheet'!$O$2:$O$5000,"&lt;"&amp;$C$204)</f>
        <v>0</v>
      </c>
      <c r="M229" s="13">
        <f>COUNTIFS('1. Output sheet'!$D$2:$D$5000,$B229,'1. Output sheet'!$C$2:$C$5000,M$27,'1. Output sheet'!$AC$2:$AC$5000,$B$22,'1. Output sheet'!$O$2:$O$5000,"&gt;="&amp;$B$204,'1. Output sheet'!$O$2:$O$5000,"&lt;"&amp;$C$204)+COUNTIFS('1. Output sheet'!$D$2:$D$5000,$B229,'1. Output sheet'!$C$2:$C$5000,M$27,'1. Output sheet'!$AC$2:$AC$5000,$B$23,'1. Output sheet'!$O$2:$O$5000,"&gt;="&amp;$B$204,'1. Output sheet'!$O$2:$O$5000,"&lt;"&amp;$C$204)</f>
        <v>0</v>
      </c>
      <c r="N229" s="13">
        <f>COUNTIFS('1. Output sheet'!$D$2:$D$5000,$B229,'1. Output sheet'!$C$2:$C$5000,N$27,'1. Output sheet'!$AC$2:$AC$5000,$B$22,'1. Output sheet'!$O$2:$O$5000,"&gt;="&amp;$B$204,'1. Output sheet'!$O$2:$O$5000,"&lt;"&amp;$C$204)+COUNTIFS('1. Output sheet'!$D$2:$D$5000,$B229,'1. Output sheet'!$C$2:$C$5000,N$27,'1. Output sheet'!$AC$2:$AC$5000,$B$23,'1. Output sheet'!$O$2:$O$5000,"&gt;="&amp;$B$204,'1. Output sheet'!$O$2:$O$5000,"&lt;"&amp;$C$204)</f>
        <v>1</v>
      </c>
      <c r="O229" s="13">
        <f>COUNTIFS('1. Output sheet'!$D$2:$D$5000,$B229,'1. Output sheet'!$C$2:$C$5000,O$27,'1. Output sheet'!$AC$2:$AC$5000,$B$22,'1. Output sheet'!$O$2:$O$5000,"&gt;="&amp;$B$204,'1. Output sheet'!$O$2:$O$5000,"&lt;"&amp;$C$204)+COUNTIFS('1. Output sheet'!$D$2:$D$5000,$B229,'1. Output sheet'!$C$2:$C$5000,O$27,'1. Output sheet'!$AC$2:$AC$5000,$B$23,'1. Output sheet'!$O$2:$O$5000,"&gt;="&amp;$B$204,'1. Output sheet'!$O$2:$O$5000,"&lt;"&amp;$C$204)</f>
        <v>0</v>
      </c>
      <c r="P229" s="14">
        <f t="shared" si="92"/>
        <v>1</v>
      </c>
      <c r="Q229" s="14">
        <f>COUNTIFS('1. Output sheet'!$D$2:$D$5000,$B229,'1. Output sheet'!$AC$2:$AC$5000,$B$22,'1. Output sheet'!$O$2:$O$5000,"&gt;="&amp;$B$142,'1. Output sheet'!$O$2:$O$5000,"&lt;"&amp;$C$142)+COUNTIFS('1. Output sheet'!$D$2:$D$5000,$B229,'1. Output sheet'!$AC$2:$AC$5000,$B$23,'1. Output sheet'!$O$2:$O$5000,"&gt;="&amp;$B$142,'1. Output sheet'!$O$2:$O$5000,"&lt;"&amp;$C$142)</f>
        <v>16</v>
      </c>
      <c r="R229" s="14">
        <f t="shared" si="93"/>
        <v>15</v>
      </c>
    </row>
    <row r="230" spans="2:36" ht="14.4" x14ac:dyDescent="0.3">
      <c r="B230" s="21" t="s">
        <v>72</v>
      </c>
      <c r="C230" s="20"/>
      <c r="D230" s="13">
        <f>COUNTIFS('1. Output sheet'!$D$2:$D$5000,$B230,'1. Output sheet'!$C$2:$C$5000,D$27,'1. Output sheet'!$AC$2:$AC$5000,$B$22,'1. Output sheet'!$O$2:$O$5000,"&gt;="&amp;$B$204,'1. Output sheet'!$O$2:$O$5000,"&lt;"&amp;$C$204)+COUNTIFS('1. Output sheet'!$D$2:$D$5000,$B230,'1. Output sheet'!$C$2:$C$5000,D$27,'1. Output sheet'!$AC$2:$AC$5000,$B$23,'1. Output sheet'!$O$2:$O$5000,"&gt;="&amp;$B$204,'1. Output sheet'!$O$2:$O$5000,"&lt;"&amp;$C$204)</f>
        <v>0</v>
      </c>
      <c r="E230" s="13">
        <f>COUNTIFS('1. Output sheet'!$D$2:$D$5000,$B230,'1. Output sheet'!$C$2:$C$5000,E$27,'1. Output sheet'!$AC$2:$AC$5000,$B$22,'1. Output sheet'!$O$2:$O$5000,"&gt;="&amp;$B$204,'1. Output sheet'!$O$2:$O$5000,"&lt;"&amp;$C$204)+COUNTIFS('1. Output sheet'!$D$2:$D$5000,$B230,'1. Output sheet'!$C$2:$C$5000,E$27,'1. Output sheet'!$AC$2:$AC$5000,$B$23,'1. Output sheet'!$O$2:$O$5000,"&gt;="&amp;$B$204,'1. Output sheet'!$O$2:$O$5000,"&lt;"&amp;$C$204)</f>
        <v>104</v>
      </c>
      <c r="F230" s="13">
        <f>COUNTIFS('1. Output sheet'!$D$2:$D$5000,$B230,'1. Output sheet'!$C$2:$C$5000,F$27,'1. Output sheet'!$AC$2:$AC$5000,$B$22,'1. Output sheet'!$O$2:$O$5000,"&gt;="&amp;$B$204,'1. Output sheet'!$O$2:$O$5000,"&lt;"&amp;$C$204)+COUNTIFS('1. Output sheet'!$D$2:$D$5000,$B230,'1. Output sheet'!$C$2:$C$5000,F$27,'1. Output sheet'!$AC$2:$AC$5000,$B$23,'1. Output sheet'!$O$2:$O$5000,"&gt;="&amp;$B$204,'1. Output sheet'!$O$2:$O$5000,"&lt;"&amp;$C$204)</f>
        <v>1</v>
      </c>
      <c r="G230" s="13">
        <f>COUNTIFS('1. Output sheet'!$D$2:$D$5000,$B230,'1. Output sheet'!$C$2:$C$5000,G$27,'1. Output sheet'!$AC$2:$AC$5000,$B$22,'1. Output sheet'!$O$2:$O$5000,"&gt;="&amp;$B$204,'1. Output sheet'!$O$2:$O$5000,"&lt;"&amp;$C$204)+COUNTIFS('1. Output sheet'!$D$2:$D$5000,$B230,'1. Output sheet'!$C$2:$C$5000,G$27,'1. Output sheet'!$AC$2:$AC$5000,$B$23,'1. Output sheet'!$O$2:$O$5000,"&gt;="&amp;$B$204,'1. Output sheet'!$O$2:$O$5000,"&lt;"&amp;$C$204)</f>
        <v>0</v>
      </c>
      <c r="H230" s="13">
        <f>COUNTIFS('1. Output sheet'!$D$2:$D$5000,$B230,'1. Output sheet'!$C$2:$C$5000,H$27,'1. Output sheet'!$AC$2:$AC$5000,$B$22,'1. Output sheet'!$O$2:$O$5000,"&gt;="&amp;$B$204,'1. Output sheet'!$O$2:$O$5000,"&lt;"&amp;$C$204)+COUNTIFS('1. Output sheet'!$D$2:$D$5000,$B230,'1. Output sheet'!$C$2:$C$5000,H$27,'1. Output sheet'!$AC$2:$AC$5000,$B$23,'1. Output sheet'!$O$2:$O$5000,"&gt;="&amp;$B$204,'1. Output sheet'!$O$2:$O$5000,"&lt;"&amp;$C$204)</f>
        <v>0</v>
      </c>
      <c r="I230" s="13">
        <f>COUNTIFS('1. Output sheet'!$D$2:$D$5000,$B230,'1. Output sheet'!$C$2:$C$5000,I$27,'1. Output sheet'!$AC$2:$AC$5000,$B$22,'1. Output sheet'!$O$2:$O$5000,"&gt;="&amp;$B$204,'1. Output sheet'!$O$2:$O$5000,"&lt;"&amp;$C$204)+COUNTIFS('1. Output sheet'!$D$2:$D$5000,$B230,'1. Output sheet'!$C$2:$C$5000,I$27,'1. Output sheet'!$AC$2:$AC$5000,$B$23,'1. Output sheet'!$O$2:$O$5000,"&gt;="&amp;$B$204,'1. Output sheet'!$O$2:$O$5000,"&lt;"&amp;$C$204)</f>
        <v>0</v>
      </c>
      <c r="J230" s="13">
        <f>COUNTIFS('1. Output sheet'!$D$2:$D$5000,$B230,'1. Output sheet'!$C$2:$C$5000,J$27,'1. Output sheet'!$AC$2:$AC$5000,$B$22,'1. Output sheet'!$O$2:$O$5000,"&gt;="&amp;$B$204,'1. Output sheet'!$O$2:$O$5000,"&lt;"&amp;$C$204)+COUNTIFS('1. Output sheet'!$D$2:$D$5000,$B230,'1. Output sheet'!$C$2:$C$5000,J$27,'1. Output sheet'!$AC$2:$AC$5000,$B$23,'1. Output sheet'!$O$2:$O$5000,"&gt;="&amp;$B$204,'1. Output sheet'!$O$2:$O$5000,"&lt;"&amp;$C$204)</f>
        <v>0</v>
      </c>
      <c r="K230" s="13">
        <f>COUNTIFS('1. Output sheet'!$D$2:$D$5000,$B230,'1. Output sheet'!$C$2:$C$5000,K$27,'1. Output sheet'!$AC$2:$AC$5000,$B$22,'1. Output sheet'!$O$2:$O$5000,"&gt;="&amp;$B$204,'1. Output sheet'!$O$2:$O$5000,"&lt;"&amp;$C$204)+COUNTIFS('1. Output sheet'!$D$2:$D$5000,$B230,'1. Output sheet'!$C$2:$C$5000,K$27,'1. Output sheet'!$AC$2:$AC$5000,$B$23,'1. Output sheet'!$O$2:$O$5000,"&gt;="&amp;$B$204,'1. Output sheet'!$O$2:$O$5000,"&lt;"&amp;$C$204)</f>
        <v>0</v>
      </c>
      <c r="L230" s="13">
        <f>COUNTIFS('1. Output sheet'!$D$2:$D$5000,$B230,'1. Output sheet'!$C$2:$C$5000,L$27,'1. Output sheet'!$AC$2:$AC$5000,$B$22,'1. Output sheet'!$O$2:$O$5000,"&gt;="&amp;$B$204,'1. Output sheet'!$O$2:$O$5000,"&lt;"&amp;$C$204)+COUNTIFS('1. Output sheet'!$D$2:$D$5000,$B230,'1. Output sheet'!$C$2:$C$5000,L$27,'1. Output sheet'!$AC$2:$AC$5000,$B$23,'1. Output sheet'!$O$2:$O$5000,"&gt;="&amp;$B$204,'1. Output sheet'!$O$2:$O$5000,"&lt;"&amp;$C$204)</f>
        <v>0</v>
      </c>
      <c r="M230" s="13">
        <f>COUNTIFS('1. Output sheet'!$D$2:$D$5000,$B230,'1. Output sheet'!$C$2:$C$5000,M$27,'1. Output sheet'!$AC$2:$AC$5000,$B$22,'1. Output sheet'!$O$2:$O$5000,"&gt;="&amp;$B$204,'1. Output sheet'!$O$2:$O$5000,"&lt;"&amp;$C$204)+COUNTIFS('1. Output sheet'!$D$2:$D$5000,$B230,'1. Output sheet'!$C$2:$C$5000,M$27,'1. Output sheet'!$AC$2:$AC$5000,$B$23,'1. Output sheet'!$O$2:$O$5000,"&gt;="&amp;$B$204,'1. Output sheet'!$O$2:$O$5000,"&lt;"&amp;$C$204)</f>
        <v>0</v>
      </c>
      <c r="N230" s="13">
        <f>COUNTIFS('1. Output sheet'!$D$2:$D$5000,$B230,'1. Output sheet'!$C$2:$C$5000,N$27,'1. Output sheet'!$AC$2:$AC$5000,$B$22,'1. Output sheet'!$O$2:$O$5000,"&gt;="&amp;$B$204,'1. Output sheet'!$O$2:$O$5000,"&lt;"&amp;$C$204)+COUNTIFS('1. Output sheet'!$D$2:$D$5000,$B230,'1. Output sheet'!$C$2:$C$5000,N$27,'1. Output sheet'!$AC$2:$AC$5000,$B$23,'1. Output sheet'!$O$2:$O$5000,"&gt;="&amp;$B$204,'1. Output sheet'!$O$2:$O$5000,"&lt;"&amp;$C$204)</f>
        <v>0</v>
      </c>
      <c r="O230" s="13">
        <f>COUNTIFS('1. Output sheet'!$D$2:$D$5000,$B230,'1. Output sheet'!$C$2:$C$5000,O$27,'1. Output sheet'!$AC$2:$AC$5000,$B$22,'1. Output sheet'!$O$2:$O$5000,"&gt;="&amp;$B$204,'1. Output sheet'!$O$2:$O$5000,"&lt;"&amp;$C$204)+COUNTIFS('1. Output sheet'!$D$2:$D$5000,$B230,'1. Output sheet'!$C$2:$C$5000,O$27,'1. Output sheet'!$AC$2:$AC$5000,$B$23,'1. Output sheet'!$O$2:$O$5000,"&gt;="&amp;$B$204,'1. Output sheet'!$O$2:$O$5000,"&lt;"&amp;$C$204)</f>
        <v>0</v>
      </c>
      <c r="P230" s="14">
        <f t="shared" si="92"/>
        <v>105</v>
      </c>
      <c r="Q230" s="14">
        <f>COUNTIFS('1. Output sheet'!$D$2:$D$5000,$B230,'1. Output sheet'!$AC$2:$AC$5000,$B$22,'1. Output sheet'!$O$2:$O$5000,"&gt;="&amp;$B$142,'1. Output sheet'!$O$2:$O$5000,"&lt;"&amp;$C$142)+COUNTIFS('1. Output sheet'!$D$2:$D$5000,$B230,'1. Output sheet'!$AC$2:$AC$5000,$B$23,'1. Output sheet'!$O$2:$O$5000,"&gt;="&amp;$B$142,'1. Output sheet'!$O$2:$O$5000,"&lt;"&amp;$C$142)</f>
        <v>91</v>
      </c>
      <c r="R230" s="14">
        <f t="shared" si="93"/>
        <v>-14</v>
      </c>
    </row>
    <row r="231" spans="2:36" ht="14.4" x14ac:dyDescent="0.3">
      <c r="B231" s="21" t="s">
        <v>4361</v>
      </c>
      <c r="C231" s="20"/>
      <c r="D231" s="13">
        <f t="shared" ref="D231:O231" si="94">D207-SUM(D214:D230)</f>
        <v>0</v>
      </c>
      <c r="E231" s="13">
        <f t="shared" si="94"/>
        <v>0</v>
      </c>
      <c r="F231" s="13">
        <f t="shared" si="94"/>
        <v>0</v>
      </c>
      <c r="G231" s="13">
        <f t="shared" si="94"/>
        <v>0</v>
      </c>
      <c r="H231" s="13">
        <f t="shared" si="94"/>
        <v>0</v>
      </c>
      <c r="I231" s="13">
        <f t="shared" si="94"/>
        <v>0</v>
      </c>
      <c r="J231" s="13">
        <f t="shared" si="94"/>
        <v>3</v>
      </c>
      <c r="K231" s="13">
        <f t="shared" si="94"/>
        <v>0</v>
      </c>
      <c r="L231" s="13">
        <f t="shared" si="94"/>
        <v>0</v>
      </c>
      <c r="M231" s="13">
        <f t="shared" si="94"/>
        <v>0</v>
      </c>
      <c r="N231" s="13">
        <f t="shared" si="94"/>
        <v>0</v>
      </c>
      <c r="O231" s="13">
        <f t="shared" si="94"/>
        <v>0</v>
      </c>
      <c r="P231" s="14">
        <f t="shared" si="92"/>
        <v>3</v>
      </c>
      <c r="Q231" s="14">
        <f>P231</f>
        <v>3</v>
      </c>
      <c r="R231" s="14">
        <f t="shared" si="93"/>
        <v>0</v>
      </c>
    </row>
    <row r="232" spans="2:36" ht="14.4" x14ac:dyDescent="0.3">
      <c r="B232" s="19" t="s">
        <v>4346</v>
      </c>
      <c r="C232" s="20"/>
      <c r="D232" s="13">
        <f>SUM(D214:D231)</f>
        <v>1</v>
      </c>
      <c r="E232" s="13">
        <f t="shared" ref="E232:O232" si="95">SUM(E214:E231)</f>
        <v>104</v>
      </c>
      <c r="F232" s="13">
        <f t="shared" si="95"/>
        <v>27</v>
      </c>
      <c r="G232" s="13">
        <f t="shared" si="95"/>
        <v>59</v>
      </c>
      <c r="H232" s="13">
        <f t="shared" si="95"/>
        <v>19</v>
      </c>
      <c r="I232" s="13">
        <f t="shared" si="95"/>
        <v>13</v>
      </c>
      <c r="J232" s="13">
        <f t="shared" si="95"/>
        <v>43</v>
      </c>
      <c r="K232" s="13">
        <f t="shared" si="95"/>
        <v>0</v>
      </c>
      <c r="L232" s="13">
        <f t="shared" si="95"/>
        <v>0</v>
      </c>
      <c r="M232" s="13">
        <f t="shared" si="95"/>
        <v>0</v>
      </c>
      <c r="N232" s="13">
        <f t="shared" si="95"/>
        <v>1</v>
      </c>
      <c r="O232" s="13">
        <f t="shared" si="95"/>
        <v>0</v>
      </c>
      <c r="P232" s="14">
        <f>SUM(P214:P231)</f>
        <v>267</v>
      </c>
      <c r="Q232" s="14">
        <f t="shared" ref="Q232" si="96">SUM(Q214:Q231)</f>
        <v>554</v>
      </c>
      <c r="R232" s="14">
        <f t="shared" ref="R232" si="97">SUM(R214:R231)</f>
        <v>287</v>
      </c>
    </row>
    <row r="234" spans="2:36" x14ac:dyDescent="0.25">
      <c r="T234">
        <v>0.13407881152541462</v>
      </c>
    </row>
    <row r="235" spans="2:36" ht="14.4" x14ac:dyDescent="0.3">
      <c r="B235" s="5" t="s">
        <v>4362</v>
      </c>
      <c r="C235" s="5"/>
      <c r="D235" s="5"/>
      <c r="E235" s="5"/>
      <c r="F235" s="5"/>
      <c r="G235" s="5"/>
      <c r="H235" s="5"/>
      <c r="I235" s="5"/>
      <c r="J235" s="5"/>
      <c r="K235" s="5"/>
      <c r="L235" s="5"/>
      <c r="M235" s="5"/>
      <c r="N235" s="5"/>
      <c r="O235" s="5"/>
      <c r="P235" s="5"/>
      <c r="Q235" s="5"/>
      <c r="R235" s="5"/>
      <c r="T235" s="5" t="s">
        <v>4362</v>
      </c>
      <c r="U235" s="5"/>
      <c r="V235" s="5"/>
      <c r="W235" s="5"/>
      <c r="X235" s="5"/>
      <c r="Y235" s="5"/>
      <c r="Z235" s="5"/>
      <c r="AA235" s="5"/>
      <c r="AB235" s="5"/>
      <c r="AC235" s="5"/>
      <c r="AD235" s="5"/>
      <c r="AE235" s="5"/>
      <c r="AF235" s="5"/>
      <c r="AG235" s="5"/>
      <c r="AH235" s="5"/>
      <c r="AI235" s="5"/>
      <c r="AJ235" s="5"/>
    </row>
    <row r="236" spans="2:36" ht="43.2" x14ac:dyDescent="0.3">
      <c r="B236" s="6" t="s">
        <v>4363</v>
      </c>
      <c r="C236" s="6"/>
      <c r="D236" s="10" t="s">
        <v>705</v>
      </c>
      <c r="E236" s="10" t="s">
        <v>206</v>
      </c>
      <c r="F236" s="10" t="s">
        <v>198</v>
      </c>
      <c r="G236" s="11" t="s">
        <v>28</v>
      </c>
      <c r="H236" s="11" t="s">
        <v>795</v>
      </c>
      <c r="I236" s="11" t="s">
        <v>43</v>
      </c>
      <c r="J236" s="11" t="s">
        <v>104</v>
      </c>
      <c r="K236" s="11" t="s">
        <v>808</v>
      </c>
      <c r="L236" s="11" t="s">
        <v>755</v>
      </c>
      <c r="M236" s="11" t="s">
        <v>4353</v>
      </c>
      <c r="N236" s="11" t="s">
        <v>318</v>
      </c>
      <c r="O236" s="11" t="s">
        <v>71</v>
      </c>
      <c r="P236" s="29" t="s">
        <v>4354</v>
      </c>
      <c r="Q236" s="29" t="s">
        <v>4355</v>
      </c>
      <c r="R236" s="29" t="s">
        <v>4356</v>
      </c>
      <c r="T236" s="6" t="s">
        <v>4364</v>
      </c>
      <c r="U236" s="6"/>
      <c r="V236" s="10" t="s">
        <v>705</v>
      </c>
      <c r="W236" s="10" t="s">
        <v>206</v>
      </c>
      <c r="X236" s="10" t="s">
        <v>198</v>
      </c>
      <c r="Y236" s="11" t="s">
        <v>28</v>
      </c>
      <c r="Z236" s="11" t="s">
        <v>795</v>
      </c>
      <c r="AA236" s="11" t="s">
        <v>43</v>
      </c>
      <c r="AB236" s="11" t="s">
        <v>104</v>
      </c>
      <c r="AC236" s="11" t="s">
        <v>808</v>
      </c>
      <c r="AD236" s="11" t="s">
        <v>755</v>
      </c>
      <c r="AE236" s="11" t="s">
        <v>4353</v>
      </c>
      <c r="AF236" s="11" t="s">
        <v>318</v>
      </c>
      <c r="AG236" s="11" t="s">
        <v>71</v>
      </c>
      <c r="AH236" s="29" t="s">
        <v>4354</v>
      </c>
      <c r="AI236" s="29"/>
      <c r="AJ236" s="29"/>
    </row>
    <row r="237" spans="2:36" ht="14.4" x14ac:dyDescent="0.3">
      <c r="B237" s="37" t="s">
        <v>4351</v>
      </c>
      <c r="C237" s="37" t="s">
        <v>4348</v>
      </c>
      <c r="D237" s="13">
        <f>SUM(D238:D239)</f>
        <v>4600</v>
      </c>
      <c r="E237" s="13">
        <f t="shared" ref="E237:O237" si="98">SUM(E238:E239)</f>
        <v>86750</v>
      </c>
      <c r="F237" s="13">
        <f t="shared" si="98"/>
        <v>22178.543333333335</v>
      </c>
      <c r="G237" s="13">
        <f t="shared" si="98"/>
        <v>42164.5</v>
      </c>
      <c r="H237" s="13">
        <f t="shared" si="98"/>
        <v>18614.5</v>
      </c>
      <c r="I237" s="13">
        <f t="shared" si="98"/>
        <v>9490</v>
      </c>
      <c r="J237" s="13">
        <f t="shared" si="98"/>
        <v>46651.253333333334</v>
      </c>
      <c r="K237" s="13">
        <f t="shared" si="98"/>
        <v>0</v>
      </c>
      <c r="L237" s="13">
        <f t="shared" si="98"/>
        <v>0</v>
      </c>
      <c r="M237" s="13">
        <f t="shared" si="98"/>
        <v>0</v>
      </c>
      <c r="N237" s="13">
        <f t="shared" si="98"/>
        <v>2047</v>
      </c>
      <c r="O237" s="13">
        <f t="shared" si="98"/>
        <v>0</v>
      </c>
      <c r="P237" s="14">
        <f t="shared" ref="P237:P239" si="99">SUM(D237:O237)</f>
        <v>232495.79666666666</v>
      </c>
      <c r="Q237" s="13">
        <f>SUM(Q238:Q239)</f>
        <v>243541.29666666672</v>
      </c>
      <c r="R237" s="14">
        <f>Q237-P237</f>
        <v>11045.500000000058</v>
      </c>
      <c r="T237" s="12" t="s">
        <v>4351</v>
      </c>
      <c r="U237" s="12"/>
      <c r="V237" s="13">
        <f t="shared" ref="V237:AH239" si="100">D237*$T$48</f>
        <v>616.76253301690724</v>
      </c>
      <c r="W237" s="13">
        <f t="shared" si="100"/>
        <v>11631.336899829719</v>
      </c>
      <c r="X237" s="13">
        <f t="shared" si="100"/>
        <v>2973.6727314982413</v>
      </c>
      <c r="Y237" s="13">
        <f t="shared" si="100"/>
        <v>5653.3660485633445</v>
      </c>
      <c r="Z237" s="13">
        <f t="shared" si="100"/>
        <v>2495.8100371398305</v>
      </c>
      <c r="AA237" s="13">
        <f t="shared" si="100"/>
        <v>1272.4079213761847</v>
      </c>
      <c r="AB237" s="13">
        <f t="shared" si="100"/>
        <v>6254.9446031043708</v>
      </c>
      <c r="AC237" s="13">
        <f t="shared" si="100"/>
        <v>0</v>
      </c>
      <c r="AD237" s="13">
        <f t="shared" si="100"/>
        <v>0</v>
      </c>
      <c r="AE237" s="13">
        <f t="shared" si="100"/>
        <v>0</v>
      </c>
      <c r="AF237" s="13">
        <f t="shared" si="100"/>
        <v>274.45932719252374</v>
      </c>
      <c r="AG237" s="13">
        <f t="shared" si="100"/>
        <v>0</v>
      </c>
      <c r="AH237" s="14">
        <f t="shared" si="100"/>
        <v>31172.76010172112</v>
      </c>
      <c r="AI237" s="14"/>
      <c r="AJ237" s="14"/>
    </row>
    <row r="238" spans="2:36" ht="14.4" x14ac:dyDescent="0.3">
      <c r="B238" s="7" t="s">
        <v>41</v>
      </c>
      <c r="C238" s="12"/>
      <c r="D238" s="13">
        <f>SUMIFS('1. Output sheet'!$F$2:$F$5000,'1. Output sheet'!$AC$2:$AC$5000,$B238,'1. Output sheet'!$C$2:$C$5000,D$20,'1. Output sheet'!$O$2:$O$5000,"&gt;="&amp;$B$204,'1. Output sheet'!$O$2:$O$5000,"&lt;"&amp;$C$204)</f>
        <v>4600</v>
      </c>
      <c r="E238" s="13">
        <f>SUMIFS('1. Output sheet'!$F$2:$F$5000,'1. Output sheet'!$AC$2:$AC$5000,$B238,'1. Output sheet'!$C$2:$C$5000,E$20,'1. Output sheet'!$O$2:$O$5000,"&gt;="&amp;$B$204,'1. Output sheet'!$O$2:$O$5000,"&lt;"&amp;$C$204)</f>
        <v>86750</v>
      </c>
      <c r="F238" s="13">
        <f>SUMIFS('1. Output sheet'!$F$2:$F$5000,'1. Output sheet'!$AC$2:$AC$5000,$B238,'1. Output sheet'!$C$2:$C$5000,F$20,'1. Output sheet'!$O$2:$O$5000,"&gt;="&amp;$B$204,'1. Output sheet'!$O$2:$O$5000,"&lt;"&amp;$C$204)</f>
        <v>16030.5</v>
      </c>
      <c r="G238" s="13">
        <f>SUMIFS('1. Output sheet'!$F$2:$F$5000,'1. Output sheet'!$AC$2:$AC$5000,$B238,'1. Output sheet'!$C$2:$C$5000,G$20,'1. Output sheet'!$O$2:$O$5000,"&gt;="&amp;$B$204,'1. Output sheet'!$O$2:$O$5000,"&lt;"&amp;$C$204)</f>
        <v>42164.5</v>
      </c>
      <c r="H238" s="13">
        <f>SUMIFS('1. Output sheet'!$F$2:$F$5000,'1. Output sheet'!$AC$2:$AC$5000,$B238,'1. Output sheet'!$C$2:$C$5000,H$20,'1. Output sheet'!$O$2:$O$5000,"&gt;="&amp;$B$204,'1. Output sheet'!$O$2:$O$5000,"&lt;"&amp;$C$204)</f>
        <v>18584.5</v>
      </c>
      <c r="I238" s="13">
        <f>SUMIFS('1. Output sheet'!$F$2:$F$5000,'1. Output sheet'!$AC$2:$AC$5000,$B238,'1. Output sheet'!$C$2:$C$5000,I$20,'1. Output sheet'!$O$2:$O$5000,"&gt;="&amp;$B$204,'1. Output sheet'!$O$2:$O$5000,"&lt;"&amp;$C$204)</f>
        <v>9490</v>
      </c>
      <c r="J238" s="13">
        <f>SUMIFS('1. Output sheet'!$F$2:$F$5000,'1. Output sheet'!$AC$2:$AC$5000,$B238,'1. Output sheet'!$C$2:$C$5000,J$20,'1. Output sheet'!$O$2:$O$5000,"&gt;="&amp;$B$204,'1. Output sheet'!$O$2:$O$5000,"&lt;"&amp;$C$204)</f>
        <v>46832.25</v>
      </c>
      <c r="K238" s="13">
        <f>SUMIFS('1. Output sheet'!$F$2:$F$5000,'1. Output sheet'!$AC$2:$AC$5000,$B238,'1. Output sheet'!$C$2:$C$5000,K$20,'1. Output sheet'!$O$2:$O$5000,"&gt;="&amp;$B$204,'1. Output sheet'!$O$2:$O$5000,"&lt;"&amp;$C$204)</f>
        <v>0</v>
      </c>
      <c r="L238" s="13">
        <f>SUMIFS('1. Output sheet'!$F$2:$F$5000,'1. Output sheet'!$AC$2:$AC$5000,$B238,'1. Output sheet'!$C$2:$C$5000,L$20,'1. Output sheet'!$O$2:$O$5000,"&gt;="&amp;$B$204,'1. Output sheet'!$O$2:$O$5000,"&lt;"&amp;$C$204)</f>
        <v>0</v>
      </c>
      <c r="M238" s="13">
        <f>SUMIFS('1. Output sheet'!$F$2:$F$5000,'1. Output sheet'!$AC$2:$AC$5000,$B238,'1. Output sheet'!$C$2:$C$5000,M$20,'1. Output sheet'!$O$2:$O$5000,"&gt;="&amp;$B$204,'1. Output sheet'!$O$2:$O$5000,"&lt;"&amp;$C$204)</f>
        <v>0</v>
      </c>
      <c r="N238" s="13">
        <f>SUMIFS('1. Output sheet'!$F$2:$F$5000,'1. Output sheet'!$AC$2:$AC$5000,$B238,'1. Output sheet'!$C$2:$C$5000,N$20,'1. Output sheet'!$O$2:$O$5000,"&gt;="&amp;$B$204,'1. Output sheet'!$O$2:$O$5000,"&lt;"&amp;$C$204)</f>
        <v>2047</v>
      </c>
      <c r="O238" s="13">
        <f>SUMIFS('1. Output sheet'!$F$2:$F$5000,'1. Output sheet'!$AC$2:$AC$5000,$B238,'1. Output sheet'!$C$2:$C$5000,O$20,'1. Output sheet'!$O$2:$O$5000,"&gt;="&amp;$B$204,'1. Output sheet'!$O$2:$O$5000,"&lt;"&amp;$C$204)</f>
        <v>0</v>
      </c>
      <c r="P238" s="14">
        <f t="shared" si="99"/>
        <v>226498.75</v>
      </c>
      <c r="Q238" s="13">
        <f>SUMIFS('1. Output sheet'!$F$2:$F$5000,'1. Output sheet'!$AC$2:$AC$5000,$B238,'1. Output sheet'!$O$2:$O$5000,"&gt;="&amp;$B$204,'1. Output sheet'!$O$2:$O$5000,"&lt;"&amp;$C$204)</f>
        <v>237544.25000000006</v>
      </c>
      <c r="R238" s="14">
        <f t="shared" ref="R238:R239" si="101">Q238-P238</f>
        <v>11045.500000000058</v>
      </c>
      <c r="T238" s="7" t="s">
        <v>41</v>
      </c>
      <c r="U238" s="12"/>
      <c r="V238" s="13">
        <f t="shared" si="100"/>
        <v>616.76253301690724</v>
      </c>
      <c r="W238" s="13">
        <f t="shared" si="100"/>
        <v>11631.336899829719</v>
      </c>
      <c r="X238" s="13">
        <f t="shared" si="100"/>
        <v>2149.3503881581591</v>
      </c>
      <c r="Y238" s="13">
        <f t="shared" si="100"/>
        <v>5653.3660485633445</v>
      </c>
      <c r="Z238" s="13">
        <f t="shared" si="100"/>
        <v>2491.7876727940679</v>
      </c>
      <c r="AA238" s="13">
        <f t="shared" si="100"/>
        <v>1272.4079213761847</v>
      </c>
      <c r="AB238" s="13">
        <f t="shared" si="100"/>
        <v>6279.2124210610991</v>
      </c>
      <c r="AC238" s="13">
        <f t="shared" si="100"/>
        <v>0</v>
      </c>
      <c r="AD238" s="13">
        <f t="shared" si="100"/>
        <v>0</v>
      </c>
      <c r="AE238" s="13">
        <f t="shared" si="100"/>
        <v>0</v>
      </c>
      <c r="AF238" s="13">
        <f t="shared" si="100"/>
        <v>274.45932719252374</v>
      </c>
      <c r="AG238" s="13">
        <f t="shared" si="100"/>
        <v>0</v>
      </c>
      <c r="AH238" s="14">
        <f t="shared" si="100"/>
        <v>30368.683211992004</v>
      </c>
      <c r="AI238" s="14"/>
      <c r="AJ238" s="14"/>
    </row>
    <row r="239" spans="2:36" ht="14.4" x14ac:dyDescent="0.3">
      <c r="B239" s="7" t="s">
        <v>64</v>
      </c>
      <c r="C239" s="12"/>
      <c r="D239" s="13">
        <f>SUMIFS('1. Output sheet'!$F$2:$F$5000,'1. Output sheet'!$AC$2:$AC$5000,$B239,'1. Output sheet'!$C$2:$C$5000,D$20,'1. Output sheet'!$O$2:$O$5000,"&gt;="&amp;$B$204,'1. Output sheet'!$O$2:$O$5000,"&lt;"&amp;$C$204)</f>
        <v>0</v>
      </c>
      <c r="E239" s="13">
        <f>SUMIFS('1. Output sheet'!$F$2:$F$5000,'1. Output sheet'!$AC$2:$AC$5000,$B239,'1. Output sheet'!$C$2:$C$5000,E$20,'1. Output sheet'!$O$2:$O$5000,"&gt;="&amp;$B$204,'1. Output sheet'!$O$2:$O$5000,"&lt;"&amp;$C$204)</f>
        <v>0</v>
      </c>
      <c r="F239" s="13">
        <f>SUMIFS('1. Output sheet'!$F$2:$F$5000,'1. Output sheet'!$AC$2:$AC$5000,$B239,'1. Output sheet'!$C$2:$C$5000,F$20,'1. Output sheet'!$O$2:$O$5000,"&gt;="&amp;$B$204,'1. Output sheet'!$O$2:$O$5000,"&lt;"&amp;$C$204)</f>
        <v>6148.0433333333331</v>
      </c>
      <c r="G239" s="13">
        <f>SUMIFS('1. Output sheet'!$F$2:$F$5000,'1. Output sheet'!$AC$2:$AC$5000,$B239,'1. Output sheet'!$C$2:$C$5000,G$20,'1. Output sheet'!$O$2:$O$5000,"&gt;="&amp;$B$204,'1. Output sheet'!$O$2:$O$5000,"&lt;"&amp;$C$204)</f>
        <v>0</v>
      </c>
      <c r="H239" s="13">
        <f>SUMIFS('1. Output sheet'!$F$2:$F$5000,'1. Output sheet'!$AC$2:$AC$5000,$B239,'1. Output sheet'!$C$2:$C$5000,H$20,'1. Output sheet'!$O$2:$O$5000,"&gt;="&amp;$B$204,'1. Output sheet'!$O$2:$O$5000,"&lt;"&amp;$C$204)</f>
        <v>30</v>
      </c>
      <c r="I239" s="13">
        <f>SUMIFS('1. Output sheet'!$F$2:$F$5000,'1. Output sheet'!$AC$2:$AC$5000,$B239,'1. Output sheet'!$C$2:$C$5000,I$20,'1. Output sheet'!$O$2:$O$5000,"&gt;="&amp;$B$204,'1. Output sheet'!$O$2:$O$5000,"&lt;"&amp;$C$204)</f>
        <v>0</v>
      </c>
      <c r="J239" s="13">
        <f>SUMIFS('1. Output sheet'!$F$2:$F$5000,'1. Output sheet'!$AC$2:$AC$5000,$B239,'1. Output sheet'!$C$2:$C$5000,J$20,'1. Output sheet'!$O$2:$O$5000,"&gt;="&amp;$B$204,'1. Output sheet'!$O$2:$O$5000,"&lt;"&amp;$C$204)</f>
        <v>-180.9966666666669</v>
      </c>
      <c r="K239" s="13">
        <f>SUMIFS('1. Output sheet'!$F$2:$F$5000,'1. Output sheet'!$AC$2:$AC$5000,$B239,'1. Output sheet'!$C$2:$C$5000,K$20,'1. Output sheet'!$O$2:$O$5000,"&gt;="&amp;$B$204,'1. Output sheet'!$O$2:$O$5000,"&lt;"&amp;$C$204)</f>
        <v>0</v>
      </c>
      <c r="L239" s="13">
        <f>SUMIFS('1. Output sheet'!$F$2:$F$5000,'1. Output sheet'!$AC$2:$AC$5000,$B239,'1. Output sheet'!$C$2:$C$5000,L$20,'1. Output sheet'!$O$2:$O$5000,"&gt;="&amp;$B$204,'1. Output sheet'!$O$2:$O$5000,"&lt;"&amp;$C$204)</f>
        <v>0</v>
      </c>
      <c r="M239" s="13">
        <f>SUMIFS('1. Output sheet'!$F$2:$F$5000,'1. Output sheet'!$AC$2:$AC$5000,$B239,'1. Output sheet'!$C$2:$C$5000,M$20,'1. Output sheet'!$O$2:$O$5000,"&gt;="&amp;$B$204,'1. Output sheet'!$O$2:$O$5000,"&lt;"&amp;$C$204)</f>
        <v>0</v>
      </c>
      <c r="N239" s="13">
        <f>SUMIFS('1. Output sheet'!$F$2:$F$5000,'1. Output sheet'!$AC$2:$AC$5000,$B239,'1. Output sheet'!$C$2:$C$5000,N$20,'1. Output sheet'!$O$2:$O$5000,"&gt;="&amp;$B$204,'1. Output sheet'!$O$2:$O$5000,"&lt;"&amp;$C$204)</f>
        <v>0</v>
      </c>
      <c r="O239" s="13">
        <f>SUMIFS('1. Output sheet'!$F$2:$F$5000,'1. Output sheet'!$AC$2:$AC$5000,$B239,'1. Output sheet'!$C$2:$C$5000,O$20,'1. Output sheet'!$O$2:$O$5000,"&gt;="&amp;$B$204,'1. Output sheet'!$O$2:$O$5000,"&lt;"&amp;$C$204)</f>
        <v>0</v>
      </c>
      <c r="P239" s="14">
        <f t="shared" si="99"/>
        <v>5997.0466666666662</v>
      </c>
      <c r="Q239" s="13">
        <f>SUMIFS('1. Output sheet'!$F$2:$F$5000,'1. Output sheet'!$AC$2:$AC$5000,$B239,'1. Output sheet'!$O$2:$O$5000,"&gt;="&amp;$B$204,'1. Output sheet'!$O$2:$O$5000,"&lt;"&amp;$C$204)</f>
        <v>5997.0466666666662</v>
      </c>
      <c r="R239" s="14">
        <f t="shared" si="101"/>
        <v>0</v>
      </c>
      <c r="T239" s="7" t="s">
        <v>64</v>
      </c>
      <c r="U239" s="12"/>
      <c r="V239" s="13">
        <f t="shared" si="100"/>
        <v>0</v>
      </c>
      <c r="W239" s="13">
        <f t="shared" si="100"/>
        <v>0</v>
      </c>
      <c r="X239" s="13">
        <f t="shared" si="100"/>
        <v>824.32234334008183</v>
      </c>
      <c r="Y239" s="13">
        <f t="shared" si="100"/>
        <v>0</v>
      </c>
      <c r="Z239" s="13">
        <f t="shared" si="100"/>
        <v>4.0223643457624387</v>
      </c>
      <c r="AA239" s="13">
        <f t="shared" si="100"/>
        <v>0</v>
      </c>
      <c r="AB239" s="13">
        <f t="shared" si="100"/>
        <v>-24.267817956728326</v>
      </c>
      <c r="AC239" s="13">
        <f t="shared" si="100"/>
        <v>0</v>
      </c>
      <c r="AD239" s="13">
        <f t="shared" si="100"/>
        <v>0</v>
      </c>
      <c r="AE239" s="13">
        <f t="shared" si="100"/>
        <v>0</v>
      </c>
      <c r="AF239" s="13">
        <f t="shared" si="100"/>
        <v>0</v>
      </c>
      <c r="AG239" s="13">
        <f t="shared" si="100"/>
        <v>0</v>
      </c>
      <c r="AH239" s="14">
        <f t="shared" si="100"/>
        <v>804.07688972911592</v>
      </c>
      <c r="AI239" s="14"/>
      <c r="AJ239" s="14"/>
    </row>
    <row r="242" spans="2:36" ht="14.4" x14ac:dyDescent="0.3">
      <c r="B242" s="5" t="s">
        <v>4365</v>
      </c>
      <c r="C242" s="5"/>
      <c r="D242" s="5"/>
      <c r="E242" s="5"/>
      <c r="F242" s="5"/>
      <c r="G242" s="5"/>
      <c r="H242" s="5"/>
      <c r="I242" s="5"/>
      <c r="J242" s="5"/>
      <c r="K242" s="5"/>
      <c r="L242" s="5"/>
      <c r="M242" s="5"/>
      <c r="N242" s="5"/>
      <c r="O242" s="5"/>
      <c r="P242" s="5"/>
      <c r="Q242" s="5"/>
      <c r="R242" s="5"/>
      <c r="T242" s="5" t="s">
        <v>4365</v>
      </c>
      <c r="U242" s="5" t="s">
        <v>4364</v>
      </c>
      <c r="V242" s="5"/>
      <c r="W242" s="5"/>
      <c r="X242" s="5"/>
      <c r="Y242" s="5"/>
      <c r="Z242" s="5"/>
      <c r="AA242" s="5"/>
      <c r="AB242" s="5"/>
      <c r="AC242" s="5"/>
      <c r="AD242" s="5"/>
      <c r="AE242" s="5"/>
      <c r="AF242" s="5"/>
      <c r="AG242" s="5"/>
      <c r="AH242" s="5"/>
      <c r="AI242" s="5"/>
      <c r="AJ242" s="5"/>
    </row>
    <row r="243" spans="2:36" ht="43.2" x14ac:dyDescent="0.3">
      <c r="B243" s="19" t="s">
        <v>4358</v>
      </c>
      <c r="C243" s="20"/>
      <c r="D243" s="10" t="s">
        <v>705</v>
      </c>
      <c r="E243" s="10" t="s">
        <v>206</v>
      </c>
      <c r="F243" s="10" t="s">
        <v>198</v>
      </c>
      <c r="G243" s="11" t="s">
        <v>28</v>
      </c>
      <c r="H243" s="11" t="s">
        <v>795</v>
      </c>
      <c r="I243" s="11" t="s">
        <v>43</v>
      </c>
      <c r="J243" s="11" t="s">
        <v>104</v>
      </c>
      <c r="K243" s="11" t="s">
        <v>808</v>
      </c>
      <c r="L243" s="11" t="s">
        <v>755</v>
      </c>
      <c r="M243" s="11" t="s">
        <v>4353</v>
      </c>
      <c r="N243" s="11" t="s">
        <v>318</v>
      </c>
      <c r="O243" s="11" t="s">
        <v>71</v>
      </c>
      <c r="P243" s="29" t="s">
        <v>4359</v>
      </c>
      <c r="Q243" s="29" t="s">
        <v>4360</v>
      </c>
      <c r="R243" s="29"/>
      <c r="T243" s="19" t="s">
        <v>4358</v>
      </c>
      <c r="U243" s="20"/>
      <c r="V243" s="10" t="s">
        <v>705</v>
      </c>
      <c r="W243" s="10" t="s">
        <v>206</v>
      </c>
      <c r="X243" s="10" t="s">
        <v>198</v>
      </c>
      <c r="Y243" s="11" t="s">
        <v>28</v>
      </c>
      <c r="Z243" s="11" t="s">
        <v>795</v>
      </c>
      <c r="AA243" s="11" t="s">
        <v>43</v>
      </c>
      <c r="AB243" s="11" t="s">
        <v>104</v>
      </c>
      <c r="AC243" s="11" t="s">
        <v>808</v>
      </c>
      <c r="AD243" s="11" t="s">
        <v>755</v>
      </c>
      <c r="AE243" s="11" t="s">
        <v>4353</v>
      </c>
      <c r="AF243" s="11" t="s">
        <v>318</v>
      </c>
      <c r="AG243" s="11" t="s">
        <v>71</v>
      </c>
      <c r="AH243" s="29" t="s">
        <v>4359</v>
      </c>
      <c r="AI243" s="29" t="s">
        <v>4360</v>
      </c>
      <c r="AJ243" s="29"/>
    </row>
    <row r="244" spans="2:36" ht="14.4" x14ac:dyDescent="0.3">
      <c r="B244" s="21" t="s">
        <v>232</v>
      </c>
      <c r="C244" s="20"/>
      <c r="D244" s="45">
        <f>SUMIFS('1. Output sheet'!$F$2:$F$5000,'1. Output sheet'!$D$2:$D$5000,$B244,'1. Output sheet'!$C$2:$C$5000,D$27,'1. Output sheet'!$AC$2:$AC$5000,$B$22,'1. Output sheet'!$O$2:$O$5000,"&gt;="&amp;$B$204,'1. Output sheet'!$O$2:$O$5000,"&lt;"&amp;$C$204)+SUMIFS('1. Output sheet'!$F$2:$F$5000,'1. Output sheet'!$D$2:$D$5000,$B244,'1. Output sheet'!$C$2:$C$5000,D$27,'1. Output sheet'!$AC$2:$AC$5000,$B$23,'1. Output sheet'!$O$2:$O$5000,"&gt;="&amp;$B$204,'1. Output sheet'!$O$2:$O$5000,"&lt;"&amp;$C$204)</f>
        <v>0</v>
      </c>
      <c r="E244" s="45">
        <f>SUMIFS('1. Output sheet'!$F$2:$F$5000,'1. Output sheet'!$D$2:$D$5000,$B244,'1. Output sheet'!$C$2:$C$5000,E$27,'1. Output sheet'!$AC$2:$AC$5000,$B$22,'1. Output sheet'!$O$2:$O$5000,"&gt;="&amp;$B$204,'1. Output sheet'!$O$2:$O$5000,"&lt;"&amp;$C$204)+SUMIFS('1. Output sheet'!$F$2:$F$5000,'1. Output sheet'!$D$2:$D$5000,$B244,'1. Output sheet'!$C$2:$C$5000,E$27,'1. Output sheet'!$AC$2:$AC$5000,$B$23,'1. Output sheet'!$O$2:$O$5000,"&gt;="&amp;$B$204,'1. Output sheet'!$O$2:$O$5000,"&lt;"&amp;$C$204)</f>
        <v>0</v>
      </c>
      <c r="F244" s="45">
        <f>SUMIFS('1. Output sheet'!$F$2:$F$5000,'1. Output sheet'!$D$2:$D$5000,$B244,'1. Output sheet'!$C$2:$C$5000,F$27,'1. Output sheet'!$AC$2:$AC$5000,$B$22,'1. Output sheet'!$O$2:$O$5000,"&gt;="&amp;$B$204,'1. Output sheet'!$O$2:$O$5000,"&lt;"&amp;$C$204)+SUMIFS('1. Output sheet'!$F$2:$F$5000,'1. Output sheet'!$D$2:$D$5000,$B244,'1. Output sheet'!$C$2:$C$5000,F$27,'1. Output sheet'!$AC$2:$AC$5000,$B$23,'1. Output sheet'!$O$2:$O$5000,"&gt;="&amp;$B$204,'1. Output sheet'!$O$2:$O$5000,"&lt;"&amp;$C$204)</f>
        <v>1977</v>
      </c>
      <c r="G244" s="45">
        <f>SUMIFS('1. Output sheet'!$F$2:$F$5000,'1. Output sheet'!$D$2:$D$5000,$B244,'1. Output sheet'!$C$2:$C$5000,G$27,'1. Output sheet'!$AC$2:$AC$5000,$B$22,'1. Output sheet'!$O$2:$O$5000,"&gt;="&amp;$B$204,'1. Output sheet'!$O$2:$O$5000,"&lt;"&amp;$C$204)+SUMIFS('1. Output sheet'!$F$2:$F$5000,'1. Output sheet'!$D$2:$D$5000,$B244,'1. Output sheet'!$C$2:$C$5000,G$27,'1. Output sheet'!$AC$2:$AC$5000,$B$23,'1. Output sheet'!$O$2:$O$5000,"&gt;="&amp;$B$204,'1. Output sheet'!$O$2:$O$5000,"&lt;"&amp;$C$204)</f>
        <v>0</v>
      </c>
      <c r="H244" s="45">
        <f>SUMIFS('1. Output sheet'!$F$2:$F$5000,'1. Output sheet'!$D$2:$D$5000,$B244,'1. Output sheet'!$C$2:$C$5000,H$27,'1. Output sheet'!$AC$2:$AC$5000,$B$22,'1. Output sheet'!$O$2:$O$5000,"&gt;="&amp;$B$204,'1. Output sheet'!$O$2:$O$5000,"&lt;"&amp;$C$204)+SUMIFS('1. Output sheet'!$F$2:$F$5000,'1. Output sheet'!$D$2:$D$5000,$B244,'1. Output sheet'!$C$2:$C$5000,H$27,'1. Output sheet'!$AC$2:$AC$5000,$B$23,'1. Output sheet'!$O$2:$O$5000,"&gt;="&amp;$B$204,'1. Output sheet'!$O$2:$O$5000,"&lt;"&amp;$C$204)</f>
        <v>845</v>
      </c>
      <c r="I244" s="45">
        <f>SUMIFS('1. Output sheet'!$F$2:$F$5000,'1. Output sheet'!$D$2:$D$5000,$B244,'1. Output sheet'!$C$2:$C$5000,I$27,'1. Output sheet'!$AC$2:$AC$5000,$B$22,'1. Output sheet'!$O$2:$O$5000,"&gt;="&amp;$B$204,'1. Output sheet'!$O$2:$O$5000,"&lt;"&amp;$C$204)+SUMIFS('1. Output sheet'!$F$2:$F$5000,'1. Output sheet'!$D$2:$D$5000,$B244,'1. Output sheet'!$C$2:$C$5000,I$27,'1. Output sheet'!$AC$2:$AC$5000,$B$23,'1. Output sheet'!$O$2:$O$5000,"&gt;="&amp;$B$204,'1. Output sheet'!$O$2:$O$5000,"&lt;"&amp;$C$204)</f>
        <v>0</v>
      </c>
      <c r="J244" s="45">
        <f>SUMIFS('1. Output sheet'!$F$2:$F$5000,'1. Output sheet'!$D$2:$D$5000,$B244,'1. Output sheet'!$C$2:$C$5000,J$27,'1. Output sheet'!$AC$2:$AC$5000,$B$22,'1. Output sheet'!$O$2:$O$5000,"&gt;="&amp;$B$204,'1. Output sheet'!$O$2:$O$5000,"&lt;"&amp;$C$204)+SUMIFS('1. Output sheet'!$F$2:$F$5000,'1. Output sheet'!$D$2:$D$5000,$B244,'1. Output sheet'!$C$2:$C$5000,J$27,'1. Output sheet'!$AC$2:$AC$5000,$B$23,'1. Output sheet'!$O$2:$O$5000,"&gt;="&amp;$B$204,'1. Output sheet'!$O$2:$O$5000,"&lt;"&amp;$C$204)</f>
        <v>0</v>
      </c>
      <c r="K244" s="45">
        <f>SUMIFS('1. Output sheet'!$F$2:$F$5000,'1. Output sheet'!$D$2:$D$5000,$B244,'1. Output sheet'!$C$2:$C$5000,K$27,'1. Output sheet'!$AC$2:$AC$5000,$B$22,'1. Output sheet'!$O$2:$O$5000,"&gt;="&amp;$B$204,'1. Output sheet'!$O$2:$O$5000,"&lt;"&amp;$C$204)+SUMIFS('1. Output sheet'!$F$2:$F$5000,'1. Output sheet'!$D$2:$D$5000,$B244,'1. Output sheet'!$C$2:$C$5000,K$27,'1. Output sheet'!$AC$2:$AC$5000,$B$23,'1. Output sheet'!$O$2:$O$5000,"&gt;="&amp;$B$204,'1. Output sheet'!$O$2:$O$5000,"&lt;"&amp;$C$204)</f>
        <v>0</v>
      </c>
      <c r="L244" s="45">
        <f>SUMIFS('1. Output sheet'!$F$2:$F$5000,'1. Output sheet'!$D$2:$D$5000,$B244,'1. Output sheet'!$C$2:$C$5000,L$27,'1. Output sheet'!$AC$2:$AC$5000,$B$22,'1. Output sheet'!$O$2:$O$5000,"&gt;="&amp;$B$204,'1. Output sheet'!$O$2:$O$5000,"&lt;"&amp;$C$204)+SUMIFS('1. Output sheet'!$F$2:$F$5000,'1. Output sheet'!$D$2:$D$5000,$B244,'1. Output sheet'!$C$2:$C$5000,L$27,'1. Output sheet'!$AC$2:$AC$5000,$B$23,'1. Output sheet'!$O$2:$O$5000,"&gt;="&amp;$B$204,'1. Output sheet'!$O$2:$O$5000,"&lt;"&amp;$C$204)</f>
        <v>0</v>
      </c>
      <c r="M244" s="45">
        <f>SUMIFS('1. Output sheet'!$F$2:$F$5000,'1. Output sheet'!$D$2:$D$5000,$B244,'1. Output sheet'!$C$2:$C$5000,M$27,'1. Output sheet'!$AC$2:$AC$5000,$B$22,'1. Output sheet'!$O$2:$O$5000,"&gt;="&amp;$B$204,'1. Output sheet'!$O$2:$O$5000,"&lt;"&amp;$C$204)+SUMIFS('1. Output sheet'!$F$2:$F$5000,'1. Output sheet'!$D$2:$D$5000,$B244,'1. Output sheet'!$C$2:$C$5000,M$27,'1. Output sheet'!$AC$2:$AC$5000,$B$23,'1. Output sheet'!$O$2:$O$5000,"&gt;="&amp;$B$204,'1. Output sheet'!$O$2:$O$5000,"&lt;"&amp;$C$204)</f>
        <v>0</v>
      </c>
      <c r="N244" s="45">
        <f>SUMIFS('1. Output sheet'!$F$2:$F$5000,'1. Output sheet'!$D$2:$D$5000,$B244,'1. Output sheet'!$C$2:$C$5000,N$27,'1. Output sheet'!$AC$2:$AC$5000,$B$22,'1. Output sheet'!$O$2:$O$5000,"&gt;="&amp;$B$204,'1. Output sheet'!$O$2:$O$5000,"&lt;"&amp;$C$204)+SUMIFS('1. Output sheet'!$F$2:$F$5000,'1. Output sheet'!$D$2:$D$5000,$B244,'1. Output sheet'!$C$2:$C$5000,N$27,'1. Output sheet'!$AC$2:$AC$5000,$B$23,'1. Output sheet'!$O$2:$O$5000,"&gt;="&amp;$B$204,'1. Output sheet'!$O$2:$O$5000,"&lt;"&amp;$C$204)</f>
        <v>0</v>
      </c>
      <c r="O244" s="45">
        <f>SUMIFS('1. Output sheet'!$F$2:$F$5000,'1. Output sheet'!$D$2:$D$5000,$B244,'1. Output sheet'!$C$2:$C$5000,O$27,'1. Output sheet'!$AC$2:$AC$5000,$B$22,'1. Output sheet'!$O$2:$O$5000,"&gt;="&amp;$B$204,'1. Output sheet'!$O$2:$O$5000,"&lt;"&amp;$C$204)+SUMIFS('1. Output sheet'!$F$2:$F$5000,'1. Output sheet'!$D$2:$D$5000,$B244,'1. Output sheet'!$C$2:$C$5000,O$27,'1. Output sheet'!$AC$2:$AC$5000,$B$23,'1. Output sheet'!$O$2:$O$5000,"&gt;="&amp;$B$204,'1. Output sheet'!$O$2:$O$5000,"&lt;"&amp;$C$204)</f>
        <v>0</v>
      </c>
      <c r="P244" s="14">
        <f t="shared" ref="P244:P261" si="102">SUM(D244:O244)</f>
        <v>2822</v>
      </c>
      <c r="Q244" s="14">
        <f>SUMIFS('1. Output sheet'!$F$2:$F$5000,'1. Output sheet'!$D$2:$D$5000,$B244,'1. Output sheet'!$AC$2:$AC$5000,$B$22,'1. Output sheet'!$O$2:$O$5000,"&gt;="&amp;$B$204,'1. Output sheet'!$O$2:$O$5000,"&lt;"&amp;$C$204)+SUMIFS('1. Output sheet'!$F$2:$F$5000,'1. Output sheet'!$D$2:$D$5000,$B244,'1. Output sheet'!$AC$2:$AC$5000,$B$23,'1. Output sheet'!$O$2:$O$5000,"&gt;="&amp;$B$204,'1. Output sheet'!$O$2:$O$5000,"&lt;"&amp;$C$204)</f>
        <v>2822</v>
      </c>
      <c r="R244" s="14"/>
      <c r="T244" s="21" t="s">
        <v>232</v>
      </c>
      <c r="U244" s="20"/>
      <c r="V244" s="45">
        <f t="shared" ref="V244:V262" si="103">D244*$T$55</f>
        <v>0</v>
      </c>
      <c r="W244" s="45">
        <f t="shared" ref="W244:W262" si="104">E244*$T$55</f>
        <v>0</v>
      </c>
      <c r="X244" s="45">
        <f t="shared" ref="X244:X262" si="105">F244*$T$55</f>
        <v>265.07381038574471</v>
      </c>
      <c r="Y244" s="45">
        <f t="shared" ref="Y244:Y262" si="106">G244*$T$55</f>
        <v>0</v>
      </c>
      <c r="Z244" s="45">
        <f t="shared" ref="Z244:Z262" si="107">H244*$T$55</f>
        <v>113.29659573897536</v>
      </c>
      <c r="AA244" s="45">
        <f t="shared" ref="AA244:AA262" si="108">I244*$T$55</f>
        <v>0</v>
      </c>
      <c r="AB244" s="45">
        <f t="shared" ref="AB244:AB262" si="109">J244*$T$55</f>
        <v>0</v>
      </c>
      <c r="AC244" s="45">
        <f t="shared" ref="AC244:AC262" si="110">K244*$T$55</f>
        <v>0</v>
      </c>
      <c r="AD244" s="45">
        <f t="shared" ref="AD244:AD262" si="111">L244*$T$55</f>
        <v>0</v>
      </c>
      <c r="AE244" s="45">
        <f t="shared" ref="AE244:AE262" si="112">M244*$T$55</f>
        <v>0</v>
      </c>
      <c r="AF244" s="45">
        <f t="shared" ref="AF244:AF262" si="113">N244*$T$55</f>
        <v>0</v>
      </c>
      <c r="AG244" s="45">
        <f t="shared" ref="AG244:AG262" si="114">O244*$T$55</f>
        <v>0</v>
      </c>
      <c r="AH244" s="45">
        <f t="shared" ref="AH244:AH262" si="115">P244*$T$55</f>
        <v>378.37040612472003</v>
      </c>
      <c r="AI244" s="45">
        <f t="shared" ref="AI244:AI262" si="116">Q244*$T$55</f>
        <v>378.37040612472003</v>
      </c>
      <c r="AJ244" s="14"/>
    </row>
    <row r="245" spans="2:36" ht="14.4" x14ac:dyDescent="0.3">
      <c r="B245" s="21" t="s">
        <v>221</v>
      </c>
      <c r="C245" s="20"/>
      <c r="D245" s="45">
        <f>SUMIFS('1. Output sheet'!$F$2:$F$5000,'1. Output sheet'!$D$2:$D$5000,$B245,'1. Output sheet'!$C$2:$C$5000,D$27,'1. Output sheet'!$AC$2:$AC$5000,$B$22,'1. Output sheet'!$O$2:$O$5000,"&gt;="&amp;$B$204,'1. Output sheet'!$O$2:$O$5000,"&lt;"&amp;$C$204)+SUMIFS('1. Output sheet'!$F$2:$F$5000,'1. Output sheet'!$D$2:$D$5000,$B245,'1. Output sheet'!$C$2:$C$5000,D$27,'1. Output sheet'!$AC$2:$AC$5000,$B$23,'1. Output sheet'!$O$2:$O$5000,"&gt;="&amp;$B$204,'1. Output sheet'!$O$2:$O$5000,"&lt;"&amp;$C$204)</f>
        <v>0</v>
      </c>
      <c r="E245" s="45">
        <f>SUMIFS('1. Output sheet'!$F$2:$F$5000,'1. Output sheet'!$D$2:$D$5000,$B245,'1. Output sheet'!$C$2:$C$5000,E$27,'1. Output sheet'!$AC$2:$AC$5000,$B$22,'1. Output sheet'!$O$2:$O$5000,"&gt;="&amp;$B$204,'1. Output sheet'!$O$2:$O$5000,"&lt;"&amp;$C$204)+SUMIFS('1. Output sheet'!$F$2:$F$5000,'1. Output sheet'!$D$2:$D$5000,$B245,'1. Output sheet'!$C$2:$C$5000,E$27,'1. Output sheet'!$AC$2:$AC$5000,$B$23,'1. Output sheet'!$O$2:$O$5000,"&gt;="&amp;$B$204,'1. Output sheet'!$O$2:$O$5000,"&lt;"&amp;$C$204)</f>
        <v>0</v>
      </c>
      <c r="F245" s="45">
        <f>SUMIFS('1. Output sheet'!$F$2:$F$5000,'1. Output sheet'!$D$2:$D$5000,$B245,'1. Output sheet'!$C$2:$C$5000,F$27,'1. Output sheet'!$AC$2:$AC$5000,$B$22,'1. Output sheet'!$O$2:$O$5000,"&gt;="&amp;$B$204,'1. Output sheet'!$O$2:$O$5000,"&lt;"&amp;$C$204)+SUMIFS('1. Output sheet'!$F$2:$F$5000,'1. Output sheet'!$D$2:$D$5000,$B245,'1. Output sheet'!$C$2:$C$5000,F$27,'1. Output sheet'!$AC$2:$AC$5000,$B$23,'1. Output sheet'!$O$2:$O$5000,"&gt;="&amp;$B$204,'1. Output sheet'!$O$2:$O$5000,"&lt;"&amp;$C$204)</f>
        <v>0</v>
      </c>
      <c r="G245" s="45">
        <f>SUMIFS('1. Output sheet'!$F$2:$F$5000,'1. Output sheet'!$D$2:$D$5000,$B245,'1. Output sheet'!$C$2:$C$5000,G$27,'1. Output sheet'!$AC$2:$AC$5000,$B$22,'1. Output sheet'!$O$2:$O$5000,"&gt;="&amp;$B$204,'1. Output sheet'!$O$2:$O$5000,"&lt;"&amp;$C$204)+SUMIFS('1. Output sheet'!$F$2:$F$5000,'1. Output sheet'!$D$2:$D$5000,$B245,'1. Output sheet'!$C$2:$C$5000,G$27,'1. Output sheet'!$AC$2:$AC$5000,$B$23,'1. Output sheet'!$O$2:$O$5000,"&gt;="&amp;$B$204,'1. Output sheet'!$O$2:$O$5000,"&lt;"&amp;$C$204)</f>
        <v>0</v>
      </c>
      <c r="H245" s="45">
        <f>SUMIFS('1. Output sheet'!$F$2:$F$5000,'1. Output sheet'!$D$2:$D$5000,$B245,'1. Output sheet'!$C$2:$C$5000,H$27,'1. Output sheet'!$AC$2:$AC$5000,$B$22,'1. Output sheet'!$O$2:$O$5000,"&gt;="&amp;$B$204,'1. Output sheet'!$O$2:$O$5000,"&lt;"&amp;$C$204)+SUMIFS('1. Output sheet'!$F$2:$F$5000,'1. Output sheet'!$D$2:$D$5000,$B245,'1. Output sheet'!$C$2:$C$5000,H$27,'1. Output sheet'!$AC$2:$AC$5000,$B$23,'1. Output sheet'!$O$2:$O$5000,"&gt;="&amp;$B$204,'1. Output sheet'!$O$2:$O$5000,"&lt;"&amp;$C$204)</f>
        <v>0</v>
      </c>
      <c r="I245" s="45">
        <f>SUMIFS('1. Output sheet'!$F$2:$F$5000,'1. Output sheet'!$D$2:$D$5000,$B245,'1. Output sheet'!$C$2:$C$5000,I$27,'1. Output sheet'!$AC$2:$AC$5000,$B$22,'1. Output sheet'!$O$2:$O$5000,"&gt;="&amp;$B$204,'1. Output sheet'!$O$2:$O$5000,"&lt;"&amp;$C$204)+SUMIFS('1. Output sheet'!$F$2:$F$5000,'1. Output sheet'!$D$2:$D$5000,$B245,'1. Output sheet'!$C$2:$C$5000,I$27,'1. Output sheet'!$AC$2:$AC$5000,$B$23,'1. Output sheet'!$O$2:$O$5000,"&gt;="&amp;$B$204,'1. Output sheet'!$O$2:$O$5000,"&lt;"&amp;$C$204)</f>
        <v>0</v>
      </c>
      <c r="J245" s="45">
        <f>SUMIFS('1. Output sheet'!$F$2:$F$5000,'1. Output sheet'!$D$2:$D$5000,$B245,'1. Output sheet'!$C$2:$C$5000,J$27,'1. Output sheet'!$AC$2:$AC$5000,$B$22,'1. Output sheet'!$O$2:$O$5000,"&gt;="&amp;$B$204,'1. Output sheet'!$O$2:$O$5000,"&lt;"&amp;$C$204)+SUMIFS('1. Output sheet'!$F$2:$F$5000,'1. Output sheet'!$D$2:$D$5000,$B245,'1. Output sheet'!$C$2:$C$5000,J$27,'1. Output sheet'!$AC$2:$AC$5000,$B$23,'1. Output sheet'!$O$2:$O$5000,"&gt;="&amp;$B$204,'1. Output sheet'!$O$2:$O$5000,"&lt;"&amp;$C$204)</f>
        <v>0</v>
      </c>
      <c r="K245" s="45">
        <f>SUMIFS('1. Output sheet'!$F$2:$F$5000,'1. Output sheet'!$D$2:$D$5000,$B245,'1. Output sheet'!$C$2:$C$5000,K$27,'1. Output sheet'!$AC$2:$AC$5000,$B$22,'1. Output sheet'!$O$2:$O$5000,"&gt;="&amp;$B$204,'1. Output sheet'!$O$2:$O$5000,"&lt;"&amp;$C$204)+SUMIFS('1. Output sheet'!$F$2:$F$5000,'1. Output sheet'!$D$2:$D$5000,$B245,'1. Output sheet'!$C$2:$C$5000,K$27,'1. Output sheet'!$AC$2:$AC$5000,$B$23,'1. Output sheet'!$O$2:$O$5000,"&gt;="&amp;$B$204,'1. Output sheet'!$O$2:$O$5000,"&lt;"&amp;$C$204)</f>
        <v>0</v>
      </c>
      <c r="L245" s="45">
        <f>SUMIFS('1. Output sheet'!$F$2:$F$5000,'1. Output sheet'!$D$2:$D$5000,$B245,'1. Output sheet'!$C$2:$C$5000,L$27,'1. Output sheet'!$AC$2:$AC$5000,$B$22,'1. Output sheet'!$O$2:$O$5000,"&gt;="&amp;$B$204,'1. Output sheet'!$O$2:$O$5000,"&lt;"&amp;$C$204)+SUMIFS('1. Output sheet'!$F$2:$F$5000,'1. Output sheet'!$D$2:$D$5000,$B245,'1. Output sheet'!$C$2:$C$5000,L$27,'1. Output sheet'!$AC$2:$AC$5000,$B$23,'1. Output sheet'!$O$2:$O$5000,"&gt;="&amp;$B$204,'1. Output sheet'!$O$2:$O$5000,"&lt;"&amp;$C$204)</f>
        <v>0</v>
      </c>
      <c r="M245" s="45">
        <f>SUMIFS('1. Output sheet'!$F$2:$F$5000,'1. Output sheet'!$D$2:$D$5000,$B245,'1. Output sheet'!$C$2:$C$5000,M$27,'1. Output sheet'!$AC$2:$AC$5000,$B$22,'1. Output sheet'!$O$2:$O$5000,"&gt;="&amp;$B$204,'1. Output sheet'!$O$2:$O$5000,"&lt;"&amp;$C$204)+SUMIFS('1. Output sheet'!$F$2:$F$5000,'1. Output sheet'!$D$2:$D$5000,$B245,'1. Output sheet'!$C$2:$C$5000,M$27,'1. Output sheet'!$AC$2:$AC$5000,$B$23,'1. Output sheet'!$O$2:$O$5000,"&gt;="&amp;$B$204,'1. Output sheet'!$O$2:$O$5000,"&lt;"&amp;$C$204)</f>
        <v>0</v>
      </c>
      <c r="N245" s="45">
        <f>SUMIFS('1. Output sheet'!$F$2:$F$5000,'1. Output sheet'!$D$2:$D$5000,$B245,'1. Output sheet'!$C$2:$C$5000,N$27,'1. Output sheet'!$AC$2:$AC$5000,$B$22,'1. Output sheet'!$O$2:$O$5000,"&gt;="&amp;$B$204,'1. Output sheet'!$O$2:$O$5000,"&lt;"&amp;$C$204)+SUMIFS('1. Output sheet'!$F$2:$F$5000,'1. Output sheet'!$D$2:$D$5000,$B245,'1. Output sheet'!$C$2:$C$5000,N$27,'1. Output sheet'!$AC$2:$AC$5000,$B$23,'1. Output sheet'!$O$2:$O$5000,"&gt;="&amp;$B$204,'1. Output sheet'!$O$2:$O$5000,"&lt;"&amp;$C$204)</f>
        <v>0</v>
      </c>
      <c r="O245" s="45">
        <f>SUMIFS('1. Output sheet'!$F$2:$F$5000,'1. Output sheet'!$D$2:$D$5000,$B245,'1. Output sheet'!$C$2:$C$5000,O$27,'1. Output sheet'!$AC$2:$AC$5000,$B$22,'1. Output sheet'!$O$2:$O$5000,"&gt;="&amp;$B$204,'1. Output sheet'!$O$2:$O$5000,"&lt;"&amp;$C$204)+SUMIFS('1. Output sheet'!$F$2:$F$5000,'1. Output sheet'!$D$2:$D$5000,$B245,'1. Output sheet'!$C$2:$C$5000,O$27,'1. Output sheet'!$AC$2:$AC$5000,$B$23,'1. Output sheet'!$O$2:$O$5000,"&gt;="&amp;$B$204,'1. Output sheet'!$O$2:$O$5000,"&lt;"&amp;$C$204)</f>
        <v>0</v>
      </c>
      <c r="P245" s="14">
        <f t="shared" si="102"/>
        <v>0</v>
      </c>
      <c r="Q245" s="14">
        <f>SUMIFS('1. Output sheet'!$F$2:$F$5000,'1. Output sheet'!$D$2:$D$5000,$B245,'1. Output sheet'!$AC$2:$AC$5000,$B$22,'1. Output sheet'!$O$2:$O$5000,"&gt;="&amp;$B$204,'1. Output sheet'!$O$2:$O$5000,"&lt;"&amp;$C$204)+SUMIFS('1. Output sheet'!$F$2:$F$5000,'1. Output sheet'!$D$2:$D$5000,$B245,'1. Output sheet'!$AC$2:$AC$5000,$B$23,'1. Output sheet'!$O$2:$O$5000,"&gt;="&amp;$B$204,'1. Output sheet'!$O$2:$O$5000,"&lt;"&amp;$C$204)</f>
        <v>0</v>
      </c>
      <c r="R245" s="14"/>
      <c r="T245" s="21" t="s">
        <v>221</v>
      </c>
      <c r="U245" s="20"/>
      <c r="V245" s="45">
        <f t="shared" si="103"/>
        <v>0</v>
      </c>
      <c r="W245" s="45">
        <f t="shared" si="104"/>
        <v>0</v>
      </c>
      <c r="X245" s="45">
        <f t="shared" si="105"/>
        <v>0</v>
      </c>
      <c r="Y245" s="45">
        <f t="shared" si="106"/>
        <v>0</v>
      </c>
      <c r="Z245" s="45">
        <f t="shared" si="107"/>
        <v>0</v>
      </c>
      <c r="AA245" s="45">
        <f t="shared" si="108"/>
        <v>0</v>
      </c>
      <c r="AB245" s="45">
        <f t="shared" si="109"/>
        <v>0</v>
      </c>
      <c r="AC245" s="45">
        <f t="shared" si="110"/>
        <v>0</v>
      </c>
      <c r="AD245" s="45">
        <f t="shared" si="111"/>
        <v>0</v>
      </c>
      <c r="AE245" s="45">
        <f t="shared" si="112"/>
        <v>0</v>
      </c>
      <c r="AF245" s="45">
        <f t="shared" si="113"/>
        <v>0</v>
      </c>
      <c r="AG245" s="45">
        <f t="shared" si="114"/>
        <v>0</v>
      </c>
      <c r="AH245" s="45">
        <f t="shared" si="115"/>
        <v>0</v>
      </c>
      <c r="AI245" s="45">
        <f t="shared" si="116"/>
        <v>0</v>
      </c>
      <c r="AJ245" s="14"/>
    </row>
    <row r="246" spans="2:36" ht="28.8" x14ac:dyDescent="0.3">
      <c r="B246" s="21" t="s">
        <v>543</v>
      </c>
      <c r="C246" s="20"/>
      <c r="D246" s="45">
        <f>SUMIFS('1. Output sheet'!$F$2:$F$5000,'1. Output sheet'!$D$2:$D$5000,$B246,'1. Output sheet'!$C$2:$C$5000,D$27,'1. Output sheet'!$AC$2:$AC$5000,$B$22,'1. Output sheet'!$O$2:$O$5000,"&gt;="&amp;$B$204,'1. Output sheet'!$O$2:$O$5000,"&lt;"&amp;$C$204)+SUMIFS('1. Output sheet'!$F$2:$F$5000,'1. Output sheet'!$D$2:$D$5000,$B246,'1. Output sheet'!$C$2:$C$5000,D$27,'1. Output sheet'!$AC$2:$AC$5000,$B$23,'1. Output sheet'!$O$2:$O$5000,"&gt;="&amp;$B$204,'1. Output sheet'!$O$2:$O$5000,"&lt;"&amp;$C$204)</f>
        <v>0</v>
      </c>
      <c r="E246" s="45">
        <f>SUMIFS('1. Output sheet'!$F$2:$F$5000,'1. Output sheet'!$D$2:$D$5000,$B246,'1. Output sheet'!$C$2:$C$5000,E$27,'1. Output sheet'!$AC$2:$AC$5000,$B$22,'1. Output sheet'!$O$2:$O$5000,"&gt;="&amp;$B$204,'1. Output sheet'!$O$2:$O$5000,"&lt;"&amp;$C$204)+SUMIFS('1. Output sheet'!$F$2:$F$5000,'1. Output sheet'!$D$2:$D$5000,$B246,'1. Output sheet'!$C$2:$C$5000,E$27,'1. Output sheet'!$AC$2:$AC$5000,$B$23,'1. Output sheet'!$O$2:$O$5000,"&gt;="&amp;$B$204,'1. Output sheet'!$O$2:$O$5000,"&lt;"&amp;$C$204)</f>
        <v>0</v>
      </c>
      <c r="F246" s="45">
        <f>SUMIFS('1. Output sheet'!$F$2:$F$5000,'1. Output sheet'!$D$2:$D$5000,$B246,'1. Output sheet'!$C$2:$C$5000,F$27,'1. Output sheet'!$AC$2:$AC$5000,$B$22,'1. Output sheet'!$O$2:$O$5000,"&gt;="&amp;$B$204,'1. Output sheet'!$O$2:$O$5000,"&lt;"&amp;$C$204)+SUMIFS('1. Output sheet'!$F$2:$F$5000,'1. Output sheet'!$D$2:$D$5000,$B246,'1. Output sheet'!$C$2:$C$5000,F$27,'1. Output sheet'!$AC$2:$AC$5000,$B$23,'1. Output sheet'!$O$2:$O$5000,"&gt;="&amp;$B$204,'1. Output sheet'!$O$2:$O$5000,"&lt;"&amp;$C$204)</f>
        <v>6000</v>
      </c>
      <c r="G246" s="45">
        <f>SUMIFS('1. Output sheet'!$F$2:$F$5000,'1. Output sheet'!$D$2:$D$5000,$B246,'1. Output sheet'!$C$2:$C$5000,G$27,'1. Output sheet'!$AC$2:$AC$5000,$B$22,'1. Output sheet'!$O$2:$O$5000,"&gt;="&amp;$B$204,'1. Output sheet'!$O$2:$O$5000,"&lt;"&amp;$C$204)+SUMIFS('1. Output sheet'!$F$2:$F$5000,'1. Output sheet'!$D$2:$D$5000,$B246,'1. Output sheet'!$C$2:$C$5000,G$27,'1. Output sheet'!$AC$2:$AC$5000,$B$23,'1. Output sheet'!$O$2:$O$5000,"&gt;="&amp;$B$204,'1. Output sheet'!$O$2:$O$5000,"&lt;"&amp;$C$204)</f>
        <v>4579</v>
      </c>
      <c r="H246" s="45">
        <f>SUMIFS('1. Output sheet'!$F$2:$F$5000,'1. Output sheet'!$D$2:$D$5000,$B246,'1. Output sheet'!$C$2:$C$5000,H$27,'1. Output sheet'!$AC$2:$AC$5000,$B$22,'1. Output sheet'!$O$2:$O$5000,"&gt;="&amp;$B$204,'1. Output sheet'!$O$2:$O$5000,"&lt;"&amp;$C$204)+SUMIFS('1. Output sheet'!$F$2:$F$5000,'1. Output sheet'!$D$2:$D$5000,$B246,'1. Output sheet'!$C$2:$C$5000,H$27,'1. Output sheet'!$AC$2:$AC$5000,$B$23,'1. Output sheet'!$O$2:$O$5000,"&gt;="&amp;$B$204,'1. Output sheet'!$O$2:$O$5000,"&lt;"&amp;$C$204)</f>
        <v>0</v>
      </c>
      <c r="I246" s="45">
        <f>SUMIFS('1. Output sheet'!$F$2:$F$5000,'1. Output sheet'!$D$2:$D$5000,$B246,'1. Output sheet'!$C$2:$C$5000,I$27,'1. Output sheet'!$AC$2:$AC$5000,$B$22,'1. Output sheet'!$O$2:$O$5000,"&gt;="&amp;$B$204,'1. Output sheet'!$O$2:$O$5000,"&lt;"&amp;$C$204)+SUMIFS('1. Output sheet'!$F$2:$F$5000,'1. Output sheet'!$D$2:$D$5000,$B246,'1. Output sheet'!$C$2:$C$5000,I$27,'1. Output sheet'!$AC$2:$AC$5000,$B$23,'1. Output sheet'!$O$2:$O$5000,"&gt;="&amp;$B$204,'1. Output sheet'!$O$2:$O$5000,"&lt;"&amp;$C$204)</f>
        <v>1160</v>
      </c>
      <c r="J246" s="45">
        <f>SUMIFS('1. Output sheet'!$F$2:$F$5000,'1. Output sheet'!$D$2:$D$5000,$B246,'1. Output sheet'!$C$2:$C$5000,J$27,'1. Output sheet'!$AC$2:$AC$5000,$B$22,'1. Output sheet'!$O$2:$O$5000,"&gt;="&amp;$B$204,'1. Output sheet'!$O$2:$O$5000,"&lt;"&amp;$C$204)+SUMIFS('1. Output sheet'!$F$2:$F$5000,'1. Output sheet'!$D$2:$D$5000,$B246,'1. Output sheet'!$C$2:$C$5000,J$27,'1. Output sheet'!$AC$2:$AC$5000,$B$23,'1. Output sheet'!$O$2:$O$5000,"&gt;="&amp;$B$204,'1. Output sheet'!$O$2:$O$5000,"&lt;"&amp;$C$204)</f>
        <v>0</v>
      </c>
      <c r="K246" s="45">
        <f>SUMIFS('1. Output sheet'!$F$2:$F$5000,'1. Output sheet'!$D$2:$D$5000,$B246,'1. Output sheet'!$C$2:$C$5000,K$27,'1. Output sheet'!$AC$2:$AC$5000,$B$22,'1. Output sheet'!$O$2:$O$5000,"&gt;="&amp;$B$204,'1. Output sheet'!$O$2:$O$5000,"&lt;"&amp;$C$204)+SUMIFS('1. Output sheet'!$F$2:$F$5000,'1. Output sheet'!$D$2:$D$5000,$B246,'1. Output sheet'!$C$2:$C$5000,K$27,'1. Output sheet'!$AC$2:$AC$5000,$B$23,'1. Output sheet'!$O$2:$O$5000,"&gt;="&amp;$B$204,'1. Output sheet'!$O$2:$O$5000,"&lt;"&amp;$C$204)</f>
        <v>0</v>
      </c>
      <c r="L246" s="45">
        <f>SUMIFS('1. Output sheet'!$F$2:$F$5000,'1. Output sheet'!$D$2:$D$5000,$B246,'1. Output sheet'!$C$2:$C$5000,L$27,'1. Output sheet'!$AC$2:$AC$5000,$B$22,'1. Output sheet'!$O$2:$O$5000,"&gt;="&amp;$B$204,'1. Output sheet'!$O$2:$O$5000,"&lt;"&amp;$C$204)+SUMIFS('1. Output sheet'!$F$2:$F$5000,'1. Output sheet'!$D$2:$D$5000,$B246,'1. Output sheet'!$C$2:$C$5000,L$27,'1. Output sheet'!$AC$2:$AC$5000,$B$23,'1. Output sheet'!$O$2:$O$5000,"&gt;="&amp;$B$204,'1. Output sheet'!$O$2:$O$5000,"&lt;"&amp;$C$204)</f>
        <v>0</v>
      </c>
      <c r="M246" s="45">
        <f>SUMIFS('1. Output sheet'!$F$2:$F$5000,'1. Output sheet'!$D$2:$D$5000,$B246,'1. Output sheet'!$C$2:$C$5000,M$27,'1. Output sheet'!$AC$2:$AC$5000,$B$22,'1. Output sheet'!$O$2:$O$5000,"&gt;="&amp;$B$204,'1. Output sheet'!$O$2:$O$5000,"&lt;"&amp;$C$204)+SUMIFS('1. Output sheet'!$F$2:$F$5000,'1. Output sheet'!$D$2:$D$5000,$B246,'1. Output sheet'!$C$2:$C$5000,M$27,'1. Output sheet'!$AC$2:$AC$5000,$B$23,'1. Output sheet'!$O$2:$O$5000,"&gt;="&amp;$B$204,'1. Output sheet'!$O$2:$O$5000,"&lt;"&amp;$C$204)</f>
        <v>0</v>
      </c>
      <c r="N246" s="45">
        <f>SUMIFS('1. Output sheet'!$F$2:$F$5000,'1. Output sheet'!$D$2:$D$5000,$B246,'1. Output sheet'!$C$2:$C$5000,N$27,'1. Output sheet'!$AC$2:$AC$5000,$B$22,'1. Output sheet'!$O$2:$O$5000,"&gt;="&amp;$B$204,'1. Output sheet'!$O$2:$O$5000,"&lt;"&amp;$C$204)+SUMIFS('1. Output sheet'!$F$2:$F$5000,'1. Output sheet'!$D$2:$D$5000,$B246,'1. Output sheet'!$C$2:$C$5000,N$27,'1. Output sheet'!$AC$2:$AC$5000,$B$23,'1. Output sheet'!$O$2:$O$5000,"&gt;="&amp;$B$204,'1. Output sheet'!$O$2:$O$5000,"&lt;"&amp;$C$204)</f>
        <v>0</v>
      </c>
      <c r="O246" s="45">
        <f>SUMIFS('1. Output sheet'!$F$2:$F$5000,'1. Output sheet'!$D$2:$D$5000,$B246,'1. Output sheet'!$C$2:$C$5000,O$27,'1. Output sheet'!$AC$2:$AC$5000,$B$22,'1. Output sheet'!$O$2:$O$5000,"&gt;="&amp;$B$204,'1. Output sheet'!$O$2:$O$5000,"&lt;"&amp;$C$204)+SUMIFS('1. Output sheet'!$F$2:$F$5000,'1. Output sheet'!$D$2:$D$5000,$B246,'1. Output sheet'!$C$2:$C$5000,O$27,'1. Output sheet'!$AC$2:$AC$5000,$B$23,'1. Output sheet'!$O$2:$O$5000,"&gt;="&amp;$B$204,'1. Output sheet'!$O$2:$O$5000,"&lt;"&amp;$C$204)</f>
        <v>0</v>
      </c>
      <c r="P246" s="14">
        <f t="shared" si="102"/>
        <v>11739</v>
      </c>
      <c r="Q246" s="14">
        <f>SUMIFS('1. Output sheet'!$F$2:$F$5000,'1. Output sheet'!$D$2:$D$5000,$B246,'1. Output sheet'!$AC$2:$AC$5000,$B$22,'1. Output sheet'!$O$2:$O$5000,"&gt;="&amp;$B$204,'1. Output sheet'!$O$2:$O$5000,"&lt;"&amp;$C$204)+SUMIFS('1. Output sheet'!$F$2:$F$5000,'1. Output sheet'!$D$2:$D$5000,$B246,'1. Output sheet'!$AC$2:$AC$5000,$B$23,'1. Output sheet'!$O$2:$O$5000,"&gt;="&amp;$B$204,'1. Output sheet'!$O$2:$O$5000,"&lt;"&amp;$C$204)</f>
        <v>11739</v>
      </c>
      <c r="R246" s="14"/>
      <c r="T246" s="21" t="s">
        <v>543</v>
      </c>
      <c r="U246" s="20"/>
      <c r="V246" s="45">
        <f t="shared" si="103"/>
        <v>0</v>
      </c>
      <c r="W246" s="45">
        <f t="shared" si="104"/>
        <v>0</v>
      </c>
      <c r="X246" s="45">
        <f t="shared" si="105"/>
        <v>804.47286915248776</v>
      </c>
      <c r="Y246" s="45">
        <f t="shared" si="106"/>
        <v>613.94687797487359</v>
      </c>
      <c r="Z246" s="45">
        <f t="shared" si="107"/>
        <v>0</v>
      </c>
      <c r="AA246" s="45">
        <f t="shared" si="108"/>
        <v>155.53142136948097</v>
      </c>
      <c r="AB246" s="45">
        <f t="shared" si="109"/>
        <v>0</v>
      </c>
      <c r="AC246" s="45">
        <f t="shared" si="110"/>
        <v>0</v>
      </c>
      <c r="AD246" s="45">
        <f t="shared" si="111"/>
        <v>0</v>
      </c>
      <c r="AE246" s="45">
        <f t="shared" si="112"/>
        <v>0</v>
      </c>
      <c r="AF246" s="45">
        <f t="shared" si="113"/>
        <v>0</v>
      </c>
      <c r="AG246" s="45">
        <f t="shared" si="114"/>
        <v>0</v>
      </c>
      <c r="AH246" s="45">
        <f t="shared" si="115"/>
        <v>1573.9511684968422</v>
      </c>
      <c r="AI246" s="45">
        <f t="shared" si="116"/>
        <v>1573.9511684968422</v>
      </c>
      <c r="AJ246" s="14"/>
    </row>
    <row r="247" spans="2:36" ht="14.4" x14ac:dyDescent="0.3">
      <c r="B247" s="21" t="s">
        <v>1169</v>
      </c>
      <c r="C247" s="20"/>
      <c r="D247" s="45">
        <f>SUMIFS('1. Output sheet'!$F$2:$F$5000,'1. Output sheet'!$D$2:$D$5000,$B247,'1. Output sheet'!$C$2:$C$5000,D$27,'1. Output sheet'!$AC$2:$AC$5000,$B$22,'1. Output sheet'!$O$2:$O$5000,"&gt;="&amp;$B$204,'1. Output sheet'!$O$2:$O$5000,"&lt;"&amp;$C$204)+SUMIFS('1. Output sheet'!$F$2:$F$5000,'1. Output sheet'!$D$2:$D$5000,$B247,'1. Output sheet'!$C$2:$C$5000,D$27,'1. Output sheet'!$AC$2:$AC$5000,$B$23,'1. Output sheet'!$O$2:$O$5000,"&gt;="&amp;$B$204,'1. Output sheet'!$O$2:$O$5000,"&lt;"&amp;$C$204)</f>
        <v>0</v>
      </c>
      <c r="E247" s="45">
        <f>SUMIFS('1. Output sheet'!$F$2:$F$5000,'1. Output sheet'!$D$2:$D$5000,$B247,'1. Output sheet'!$C$2:$C$5000,E$27,'1. Output sheet'!$AC$2:$AC$5000,$B$22,'1. Output sheet'!$O$2:$O$5000,"&gt;="&amp;$B$204,'1. Output sheet'!$O$2:$O$5000,"&lt;"&amp;$C$204)+SUMIFS('1. Output sheet'!$F$2:$F$5000,'1. Output sheet'!$D$2:$D$5000,$B247,'1. Output sheet'!$C$2:$C$5000,E$27,'1. Output sheet'!$AC$2:$AC$5000,$B$23,'1. Output sheet'!$O$2:$O$5000,"&gt;="&amp;$B$204,'1. Output sheet'!$O$2:$O$5000,"&lt;"&amp;$C$204)</f>
        <v>0</v>
      </c>
      <c r="F247" s="45">
        <f>SUMIFS('1. Output sheet'!$F$2:$F$5000,'1. Output sheet'!$D$2:$D$5000,$B247,'1. Output sheet'!$C$2:$C$5000,F$27,'1. Output sheet'!$AC$2:$AC$5000,$B$22,'1. Output sheet'!$O$2:$O$5000,"&gt;="&amp;$B$204,'1. Output sheet'!$O$2:$O$5000,"&lt;"&amp;$C$204)+SUMIFS('1. Output sheet'!$F$2:$F$5000,'1. Output sheet'!$D$2:$D$5000,$B247,'1. Output sheet'!$C$2:$C$5000,F$27,'1. Output sheet'!$AC$2:$AC$5000,$B$23,'1. Output sheet'!$O$2:$O$5000,"&gt;="&amp;$B$204,'1. Output sheet'!$O$2:$O$5000,"&lt;"&amp;$C$204)</f>
        <v>0</v>
      </c>
      <c r="G247" s="45">
        <f>SUMIFS('1. Output sheet'!$F$2:$F$5000,'1. Output sheet'!$D$2:$D$5000,$B247,'1. Output sheet'!$C$2:$C$5000,G$27,'1. Output sheet'!$AC$2:$AC$5000,$B$22,'1. Output sheet'!$O$2:$O$5000,"&gt;="&amp;$B$204,'1. Output sheet'!$O$2:$O$5000,"&lt;"&amp;$C$204)+SUMIFS('1. Output sheet'!$F$2:$F$5000,'1. Output sheet'!$D$2:$D$5000,$B247,'1. Output sheet'!$C$2:$C$5000,G$27,'1. Output sheet'!$AC$2:$AC$5000,$B$23,'1. Output sheet'!$O$2:$O$5000,"&gt;="&amp;$B$204,'1. Output sheet'!$O$2:$O$5000,"&lt;"&amp;$C$204)</f>
        <v>0</v>
      </c>
      <c r="H247" s="45">
        <f>SUMIFS('1. Output sheet'!$F$2:$F$5000,'1. Output sheet'!$D$2:$D$5000,$B247,'1. Output sheet'!$C$2:$C$5000,H$27,'1. Output sheet'!$AC$2:$AC$5000,$B$22,'1. Output sheet'!$O$2:$O$5000,"&gt;="&amp;$B$204,'1. Output sheet'!$O$2:$O$5000,"&lt;"&amp;$C$204)+SUMIFS('1. Output sheet'!$F$2:$F$5000,'1. Output sheet'!$D$2:$D$5000,$B247,'1. Output sheet'!$C$2:$C$5000,H$27,'1. Output sheet'!$AC$2:$AC$5000,$B$23,'1. Output sheet'!$O$2:$O$5000,"&gt;="&amp;$B$204,'1. Output sheet'!$O$2:$O$5000,"&lt;"&amp;$C$204)</f>
        <v>0</v>
      </c>
      <c r="I247" s="45">
        <f>SUMIFS('1. Output sheet'!$F$2:$F$5000,'1. Output sheet'!$D$2:$D$5000,$B247,'1. Output sheet'!$C$2:$C$5000,I$27,'1. Output sheet'!$AC$2:$AC$5000,$B$22,'1. Output sheet'!$O$2:$O$5000,"&gt;="&amp;$B$204,'1. Output sheet'!$O$2:$O$5000,"&lt;"&amp;$C$204)+SUMIFS('1. Output sheet'!$F$2:$F$5000,'1. Output sheet'!$D$2:$D$5000,$B247,'1. Output sheet'!$C$2:$C$5000,I$27,'1. Output sheet'!$AC$2:$AC$5000,$B$23,'1. Output sheet'!$O$2:$O$5000,"&gt;="&amp;$B$204,'1. Output sheet'!$O$2:$O$5000,"&lt;"&amp;$C$204)</f>
        <v>0</v>
      </c>
      <c r="J247" s="45">
        <f>SUMIFS('1. Output sheet'!$F$2:$F$5000,'1. Output sheet'!$D$2:$D$5000,$B247,'1. Output sheet'!$C$2:$C$5000,J$27,'1. Output sheet'!$AC$2:$AC$5000,$B$22,'1. Output sheet'!$O$2:$O$5000,"&gt;="&amp;$B$204,'1. Output sheet'!$O$2:$O$5000,"&lt;"&amp;$C$204)+SUMIFS('1. Output sheet'!$F$2:$F$5000,'1. Output sheet'!$D$2:$D$5000,$B247,'1. Output sheet'!$C$2:$C$5000,J$27,'1. Output sheet'!$AC$2:$AC$5000,$B$23,'1. Output sheet'!$O$2:$O$5000,"&gt;="&amp;$B$204,'1. Output sheet'!$O$2:$O$5000,"&lt;"&amp;$C$204)</f>
        <v>0</v>
      </c>
      <c r="K247" s="45">
        <f>SUMIFS('1. Output sheet'!$F$2:$F$5000,'1. Output sheet'!$D$2:$D$5000,$B247,'1. Output sheet'!$C$2:$C$5000,K$27,'1. Output sheet'!$AC$2:$AC$5000,$B$22,'1. Output sheet'!$O$2:$O$5000,"&gt;="&amp;$B$204,'1. Output sheet'!$O$2:$O$5000,"&lt;"&amp;$C$204)+SUMIFS('1. Output sheet'!$F$2:$F$5000,'1. Output sheet'!$D$2:$D$5000,$B247,'1. Output sheet'!$C$2:$C$5000,K$27,'1. Output sheet'!$AC$2:$AC$5000,$B$23,'1. Output sheet'!$O$2:$O$5000,"&gt;="&amp;$B$204,'1. Output sheet'!$O$2:$O$5000,"&lt;"&amp;$C$204)</f>
        <v>0</v>
      </c>
      <c r="L247" s="45">
        <f>SUMIFS('1. Output sheet'!$F$2:$F$5000,'1. Output sheet'!$D$2:$D$5000,$B247,'1. Output sheet'!$C$2:$C$5000,L$27,'1. Output sheet'!$AC$2:$AC$5000,$B$22,'1. Output sheet'!$O$2:$O$5000,"&gt;="&amp;$B$204,'1. Output sheet'!$O$2:$O$5000,"&lt;"&amp;$C$204)+SUMIFS('1. Output sheet'!$F$2:$F$5000,'1. Output sheet'!$D$2:$D$5000,$B247,'1. Output sheet'!$C$2:$C$5000,L$27,'1. Output sheet'!$AC$2:$AC$5000,$B$23,'1. Output sheet'!$O$2:$O$5000,"&gt;="&amp;$B$204,'1. Output sheet'!$O$2:$O$5000,"&lt;"&amp;$C$204)</f>
        <v>0</v>
      </c>
      <c r="M247" s="45">
        <f>SUMIFS('1. Output sheet'!$F$2:$F$5000,'1. Output sheet'!$D$2:$D$5000,$B247,'1. Output sheet'!$C$2:$C$5000,M$27,'1. Output sheet'!$AC$2:$AC$5000,$B$22,'1. Output sheet'!$O$2:$O$5000,"&gt;="&amp;$B$204,'1. Output sheet'!$O$2:$O$5000,"&lt;"&amp;$C$204)+SUMIFS('1. Output sheet'!$F$2:$F$5000,'1. Output sheet'!$D$2:$D$5000,$B247,'1. Output sheet'!$C$2:$C$5000,M$27,'1. Output sheet'!$AC$2:$AC$5000,$B$23,'1. Output sheet'!$O$2:$O$5000,"&gt;="&amp;$B$204,'1. Output sheet'!$O$2:$O$5000,"&lt;"&amp;$C$204)</f>
        <v>0</v>
      </c>
      <c r="N247" s="45">
        <f>SUMIFS('1. Output sheet'!$F$2:$F$5000,'1. Output sheet'!$D$2:$D$5000,$B247,'1. Output sheet'!$C$2:$C$5000,N$27,'1. Output sheet'!$AC$2:$AC$5000,$B$22,'1. Output sheet'!$O$2:$O$5000,"&gt;="&amp;$B$204,'1. Output sheet'!$O$2:$O$5000,"&lt;"&amp;$C$204)+SUMIFS('1. Output sheet'!$F$2:$F$5000,'1. Output sheet'!$D$2:$D$5000,$B247,'1. Output sheet'!$C$2:$C$5000,N$27,'1. Output sheet'!$AC$2:$AC$5000,$B$23,'1. Output sheet'!$O$2:$O$5000,"&gt;="&amp;$B$204,'1. Output sheet'!$O$2:$O$5000,"&lt;"&amp;$C$204)</f>
        <v>0</v>
      </c>
      <c r="O247" s="45">
        <f>SUMIFS('1. Output sheet'!$F$2:$F$5000,'1. Output sheet'!$D$2:$D$5000,$B247,'1. Output sheet'!$C$2:$C$5000,O$27,'1. Output sheet'!$AC$2:$AC$5000,$B$22,'1. Output sheet'!$O$2:$O$5000,"&gt;="&amp;$B$204,'1. Output sheet'!$O$2:$O$5000,"&lt;"&amp;$C$204)+SUMIFS('1. Output sheet'!$F$2:$F$5000,'1. Output sheet'!$D$2:$D$5000,$B247,'1. Output sheet'!$C$2:$C$5000,O$27,'1. Output sheet'!$AC$2:$AC$5000,$B$23,'1. Output sheet'!$O$2:$O$5000,"&gt;="&amp;$B$204,'1. Output sheet'!$O$2:$O$5000,"&lt;"&amp;$C$204)</f>
        <v>0</v>
      </c>
      <c r="P247" s="14">
        <f t="shared" si="102"/>
        <v>0</v>
      </c>
      <c r="Q247" s="14">
        <f>SUMIFS('1. Output sheet'!$F$2:$F$5000,'1. Output sheet'!$D$2:$D$5000,$B247,'1. Output sheet'!$AC$2:$AC$5000,$B$22,'1. Output sheet'!$O$2:$O$5000,"&gt;="&amp;$B$204,'1. Output sheet'!$O$2:$O$5000,"&lt;"&amp;$C$204)+SUMIFS('1. Output sheet'!$F$2:$F$5000,'1. Output sheet'!$D$2:$D$5000,$B247,'1. Output sheet'!$AC$2:$AC$5000,$B$23,'1. Output sheet'!$O$2:$O$5000,"&gt;="&amp;$B$204,'1. Output sheet'!$O$2:$O$5000,"&lt;"&amp;$C$204)</f>
        <v>0</v>
      </c>
      <c r="R247" s="14"/>
      <c r="T247" s="21" t="s">
        <v>1169</v>
      </c>
      <c r="U247" s="20"/>
      <c r="V247" s="45">
        <f t="shared" si="103"/>
        <v>0</v>
      </c>
      <c r="W247" s="45">
        <f t="shared" si="104"/>
        <v>0</v>
      </c>
      <c r="X247" s="45">
        <f t="shared" si="105"/>
        <v>0</v>
      </c>
      <c r="Y247" s="45">
        <f t="shared" si="106"/>
        <v>0</v>
      </c>
      <c r="Z247" s="45">
        <f t="shared" si="107"/>
        <v>0</v>
      </c>
      <c r="AA247" s="45">
        <f t="shared" si="108"/>
        <v>0</v>
      </c>
      <c r="AB247" s="45">
        <f t="shared" si="109"/>
        <v>0</v>
      </c>
      <c r="AC247" s="45">
        <f t="shared" si="110"/>
        <v>0</v>
      </c>
      <c r="AD247" s="45">
        <f t="shared" si="111"/>
        <v>0</v>
      </c>
      <c r="AE247" s="45">
        <f t="shared" si="112"/>
        <v>0</v>
      </c>
      <c r="AF247" s="45">
        <f t="shared" si="113"/>
        <v>0</v>
      </c>
      <c r="AG247" s="45">
        <f t="shared" si="114"/>
        <v>0</v>
      </c>
      <c r="AH247" s="45">
        <f t="shared" si="115"/>
        <v>0</v>
      </c>
      <c r="AI247" s="45">
        <f t="shared" si="116"/>
        <v>0</v>
      </c>
      <c r="AJ247" s="14"/>
    </row>
    <row r="248" spans="2:36" ht="14.4" x14ac:dyDescent="0.3">
      <c r="B248" s="21" t="s">
        <v>199</v>
      </c>
      <c r="C248" s="20"/>
      <c r="D248" s="45">
        <f>SUMIFS('1. Output sheet'!$F$2:$F$5000,'1. Output sheet'!$D$2:$D$5000,$B248,'1. Output sheet'!$C$2:$C$5000,D$27,'1. Output sheet'!$AC$2:$AC$5000,$B$22,'1. Output sheet'!$O$2:$O$5000,"&gt;="&amp;$B$204,'1. Output sheet'!$O$2:$O$5000,"&lt;"&amp;$C$204)+SUMIFS('1. Output sheet'!$F$2:$F$5000,'1. Output sheet'!$D$2:$D$5000,$B248,'1. Output sheet'!$C$2:$C$5000,D$27,'1. Output sheet'!$AC$2:$AC$5000,$B$23,'1. Output sheet'!$O$2:$O$5000,"&gt;="&amp;$B$204,'1. Output sheet'!$O$2:$O$5000,"&lt;"&amp;$C$204)</f>
        <v>0</v>
      </c>
      <c r="E248" s="45">
        <f>SUMIFS('1. Output sheet'!$F$2:$F$5000,'1. Output sheet'!$D$2:$D$5000,$B248,'1. Output sheet'!$C$2:$C$5000,E$27,'1. Output sheet'!$AC$2:$AC$5000,$B$22,'1. Output sheet'!$O$2:$O$5000,"&gt;="&amp;$B$204,'1. Output sheet'!$O$2:$O$5000,"&lt;"&amp;$C$204)+SUMIFS('1. Output sheet'!$F$2:$F$5000,'1. Output sheet'!$D$2:$D$5000,$B248,'1. Output sheet'!$C$2:$C$5000,E$27,'1. Output sheet'!$AC$2:$AC$5000,$B$23,'1. Output sheet'!$O$2:$O$5000,"&gt;="&amp;$B$204,'1. Output sheet'!$O$2:$O$5000,"&lt;"&amp;$C$204)</f>
        <v>0</v>
      </c>
      <c r="F248" s="45">
        <f>SUMIFS('1. Output sheet'!$F$2:$F$5000,'1. Output sheet'!$D$2:$D$5000,$B248,'1. Output sheet'!$C$2:$C$5000,F$27,'1. Output sheet'!$AC$2:$AC$5000,$B$22,'1. Output sheet'!$O$2:$O$5000,"&gt;="&amp;$B$204,'1. Output sheet'!$O$2:$O$5000,"&lt;"&amp;$C$204)+SUMIFS('1. Output sheet'!$F$2:$F$5000,'1. Output sheet'!$D$2:$D$5000,$B248,'1. Output sheet'!$C$2:$C$5000,F$27,'1. Output sheet'!$AC$2:$AC$5000,$B$23,'1. Output sheet'!$O$2:$O$5000,"&gt;="&amp;$B$204,'1. Output sheet'!$O$2:$O$5000,"&lt;"&amp;$C$204)</f>
        <v>0</v>
      </c>
      <c r="G248" s="45">
        <f>SUMIFS('1. Output sheet'!$F$2:$F$5000,'1. Output sheet'!$D$2:$D$5000,$B248,'1. Output sheet'!$C$2:$C$5000,G$27,'1. Output sheet'!$AC$2:$AC$5000,$B$22,'1. Output sheet'!$O$2:$O$5000,"&gt;="&amp;$B$204,'1. Output sheet'!$O$2:$O$5000,"&lt;"&amp;$C$204)+SUMIFS('1. Output sheet'!$F$2:$F$5000,'1. Output sheet'!$D$2:$D$5000,$B248,'1. Output sheet'!$C$2:$C$5000,G$27,'1. Output sheet'!$AC$2:$AC$5000,$B$23,'1. Output sheet'!$O$2:$O$5000,"&gt;="&amp;$B$204,'1. Output sheet'!$O$2:$O$5000,"&lt;"&amp;$C$204)</f>
        <v>0</v>
      </c>
      <c r="H248" s="45">
        <f>SUMIFS('1. Output sheet'!$F$2:$F$5000,'1. Output sheet'!$D$2:$D$5000,$B248,'1. Output sheet'!$C$2:$C$5000,H$27,'1. Output sheet'!$AC$2:$AC$5000,$B$22,'1. Output sheet'!$O$2:$O$5000,"&gt;="&amp;$B$204,'1. Output sheet'!$O$2:$O$5000,"&lt;"&amp;$C$204)+SUMIFS('1. Output sheet'!$F$2:$F$5000,'1. Output sheet'!$D$2:$D$5000,$B248,'1. Output sheet'!$C$2:$C$5000,H$27,'1. Output sheet'!$AC$2:$AC$5000,$B$23,'1. Output sheet'!$O$2:$O$5000,"&gt;="&amp;$B$204,'1. Output sheet'!$O$2:$O$5000,"&lt;"&amp;$C$204)</f>
        <v>0</v>
      </c>
      <c r="I248" s="45">
        <f>SUMIFS('1. Output sheet'!$F$2:$F$5000,'1. Output sheet'!$D$2:$D$5000,$B248,'1. Output sheet'!$C$2:$C$5000,I$27,'1. Output sheet'!$AC$2:$AC$5000,$B$22,'1. Output sheet'!$O$2:$O$5000,"&gt;="&amp;$B$204,'1. Output sheet'!$O$2:$O$5000,"&lt;"&amp;$C$204)+SUMIFS('1. Output sheet'!$F$2:$F$5000,'1. Output sheet'!$D$2:$D$5000,$B248,'1. Output sheet'!$C$2:$C$5000,I$27,'1. Output sheet'!$AC$2:$AC$5000,$B$23,'1. Output sheet'!$O$2:$O$5000,"&gt;="&amp;$B$204,'1. Output sheet'!$O$2:$O$5000,"&lt;"&amp;$C$204)</f>
        <v>0</v>
      </c>
      <c r="J248" s="45">
        <f>SUMIFS('1. Output sheet'!$F$2:$F$5000,'1. Output sheet'!$D$2:$D$5000,$B248,'1. Output sheet'!$C$2:$C$5000,J$27,'1. Output sheet'!$AC$2:$AC$5000,$B$22,'1. Output sheet'!$O$2:$O$5000,"&gt;="&amp;$B$204,'1. Output sheet'!$O$2:$O$5000,"&lt;"&amp;$C$204)+SUMIFS('1. Output sheet'!$F$2:$F$5000,'1. Output sheet'!$D$2:$D$5000,$B248,'1. Output sheet'!$C$2:$C$5000,J$27,'1. Output sheet'!$AC$2:$AC$5000,$B$23,'1. Output sheet'!$O$2:$O$5000,"&gt;="&amp;$B$204,'1. Output sheet'!$O$2:$O$5000,"&lt;"&amp;$C$204)</f>
        <v>0</v>
      </c>
      <c r="K248" s="45">
        <f>SUMIFS('1. Output sheet'!$F$2:$F$5000,'1. Output sheet'!$D$2:$D$5000,$B248,'1. Output sheet'!$C$2:$C$5000,K$27,'1. Output sheet'!$AC$2:$AC$5000,$B$22,'1. Output sheet'!$O$2:$O$5000,"&gt;="&amp;$B$204,'1. Output sheet'!$O$2:$O$5000,"&lt;"&amp;$C$204)+SUMIFS('1. Output sheet'!$F$2:$F$5000,'1. Output sheet'!$D$2:$D$5000,$B248,'1. Output sheet'!$C$2:$C$5000,K$27,'1. Output sheet'!$AC$2:$AC$5000,$B$23,'1. Output sheet'!$O$2:$O$5000,"&gt;="&amp;$B$204,'1. Output sheet'!$O$2:$O$5000,"&lt;"&amp;$C$204)</f>
        <v>0</v>
      </c>
      <c r="L248" s="45">
        <f>SUMIFS('1. Output sheet'!$F$2:$F$5000,'1. Output sheet'!$D$2:$D$5000,$B248,'1. Output sheet'!$C$2:$C$5000,L$27,'1. Output sheet'!$AC$2:$AC$5000,$B$22,'1. Output sheet'!$O$2:$O$5000,"&gt;="&amp;$B$204,'1. Output sheet'!$O$2:$O$5000,"&lt;"&amp;$C$204)+SUMIFS('1. Output sheet'!$F$2:$F$5000,'1. Output sheet'!$D$2:$D$5000,$B248,'1. Output sheet'!$C$2:$C$5000,L$27,'1. Output sheet'!$AC$2:$AC$5000,$B$23,'1. Output sheet'!$O$2:$O$5000,"&gt;="&amp;$B$204,'1. Output sheet'!$O$2:$O$5000,"&lt;"&amp;$C$204)</f>
        <v>0</v>
      </c>
      <c r="M248" s="45">
        <f>SUMIFS('1. Output sheet'!$F$2:$F$5000,'1. Output sheet'!$D$2:$D$5000,$B248,'1. Output sheet'!$C$2:$C$5000,M$27,'1. Output sheet'!$AC$2:$AC$5000,$B$22,'1. Output sheet'!$O$2:$O$5000,"&gt;="&amp;$B$204,'1. Output sheet'!$O$2:$O$5000,"&lt;"&amp;$C$204)+SUMIFS('1. Output sheet'!$F$2:$F$5000,'1. Output sheet'!$D$2:$D$5000,$B248,'1. Output sheet'!$C$2:$C$5000,M$27,'1. Output sheet'!$AC$2:$AC$5000,$B$23,'1. Output sheet'!$O$2:$O$5000,"&gt;="&amp;$B$204,'1. Output sheet'!$O$2:$O$5000,"&lt;"&amp;$C$204)</f>
        <v>0</v>
      </c>
      <c r="N248" s="45">
        <f>SUMIFS('1. Output sheet'!$F$2:$F$5000,'1. Output sheet'!$D$2:$D$5000,$B248,'1. Output sheet'!$C$2:$C$5000,N$27,'1. Output sheet'!$AC$2:$AC$5000,$B$22,'1. Output sheet'!$O$2:$O$5000,"&gt;="&amp;$B$204,'1. Output sheet'!$O$2:$O$5000,"&lt;"&amp;$C$204)+SUMIFS('1. Output sheet'!$F$2:$F$5000,'1. Output sheet'!$D$2:$D$5000,$B248,'1. Output sheet'!$C$2:$C$5000,N$27,'1. Output sheet'!$AC$2:$AC$5000,$B$23,'1. Output sheet'!$O$2:$O$5000,"&gt;="&amp;$B$204,'1. Output sheet'!$O$2:$O$5000,"&lt;"&amp;$C$204)</f>
        <v>0</v>
      </c>
      <c r="O248" s="45">
        <f>SUMIFS('1. Output sheet'!$F$2:$F$5000,'1. Output sheet'!$D$2:$D$5000,$B248,'1. Output sheet'!$C$2:$C$5000,O$27,'1. Output sheet'!$AC$2:$AC$5000,$B$22,'1. Output sheet'!$O$2:$O$5000,"&gt;="&amp;$B$204,'1. Output sheet'!$O$2:$O$5000,"&lt;"&amp;$C$204)+SUMIFS('1. Output sheet'!$F$2:$F$5000,'1. Output sheet'!$D$2:$D$5000,$B248,'1. Output sheet'!$C$2:$C$5000,O$27,'1. Output sheet'!$AC$2:$AC$5000,$B$23,'1. Output sheet'!$O$2:$O$5000,"&gt;="&amp;$B$204,'1. Output sheet'!$O$2:$O$5000,"&lt;"&amp;$C$204)</f>
        <v>0</v>
      </c>
      <c r="P248" s="14">
        <f t="shared" si="102"/>
        <v>0</v>
      </c>
      <c r="Q248" s="14">
        <f>SUMIFS('1. Output sheet'!$F$2:$F$5000,'1. Output sheet'!$D$2:$D$5000,$B248,'1. Output sheet'!$AC$2:$AC$5000,$B$22,'1. Output sheet'!$O$2:$O$5000,"&gt;="&amp;$B$204,'1. Output sheet'!$O$2:$O$5000,"&lt;"&amp;$C$204)+SUMIFS('1. Output sheet'!$F$2:$F$5000,'1. Output sheet'!$D$2:$D$5000,$B248,'1. Output sheet'!$AC$2:$AC$5000,$B$23,'1. Output sheet'!$O$2:$O$5000,"&gt;="&amp;$B$204,'1. Output sheet'!$O$2:$O$5000,"&lt;"&amp;$C$204)</f>
        <v>0</v>
      </c>
      <c r="R248" s="14"/>
      <c r="T248" s="21" t="s">
        <v>199</v>
      </c>
      <c r="U248" s="20"/>
      <c r="V248" s="45">
        <f t="shared" si="103"/>
        <v>0</v>
      </c>
      <c r="W248" s="45">
        <f t="shared" si="104"/>
        <v>0</v>
      </c>
      <c r="X248" s="45">
        <f t="shared" si="105"/>
        <v>0</v>
      </c>
      <c r="Y248" s="45">
        <f t="shared" si="106"/>
        <v>0</v>
      </c>
      <c r="Z248" s="45">
        <f t="shared" si="107"/>
        <v>0</v>
      </c>
      <c r="AA248" s="45">
        <f t="shared" si="108"/>
        <v>0</v>
      </c>
      <c r="AB248" s="45">
        <f t="shared" si="109"/>
        <v>0</v>
      </c>
      <c r="AC248" s="45">
        <f t="shared" si="110"/>
        <v>0</v>
      </c>
      <c r="AD248" s="45">
        <f t="shared" si="111"/>
        <v>0</v>
      </c>
      <c r="AE248" s="45">
        <f t="shared" si="112"/>
        <v>0</v>
      </c>
      <c r="AF248" s="45">
        <f t="shared" si="113"/>
        <v>0</v>
      </c>
      <c r="AG248" s="45">
        <f t="shared" si="114"/>
        <v>0</v>
      </c>
      <c r="AH248" s="45">
        <f t="shared" si="115"/>
        <v>0</v>
      </c>
      <c r="AI248" s="45">
        <f t="shared" si="116"/>
        <v>0</v>
      </c>
      <c r="AJ248" s="14"/>
    </row>
    <row r="249" spans="2:36" ht="28.8" x14ac:dyDescent="0.3">
      <c r="B249" s="21" t="s">
        <v>29</v>
      </c>
      <c r="C249" s="20"/>
      <c r="D249" s="45">
        <f>SUMIFS('1. Output sheet'!$F$2:$F$5000,'1. Output sheet'!$D$2:$D$5000,$B249,'1. Output sheet'!$C$2:$C$5000,D$27,'1. Output sheet'!$AC$2:$AC$5000,$B$22,'1. Output sheet'!$O$2:$O$5000,"&gt;="&amp;$B$204,'1. Output sheet'!$O$2:$O$5000,"&lt;"&amp;$C$204)+SUMIFS('1. Output sheet'!$F$2:$F$5000,'1. Output sheet'!$D$2:$D$5000,$B249,'1. Output sheet'!$C$2:$C$5000,D$27,'1. Output sheet'!$AC$2:$AC$5000,$B$23,'1. Output sheet'!$O$2:$O$5000,"&gt;="&amp;$B$204,'1. Output sheet'!$O$2:$O$5000,"&lt;"&amp;$C$204)</f>
        <v>0</v>
      </c>
      <c r="E249" s="45">
        <f>SUMIFS('1. Output sheet'!$F$2:$F$5000,'1. Output sheet'!$D$2:$D$5000,$B249,'1. Output sheet'!$C$2:$C$5000,E$27,'1. Output sheet'!$AC$2:$AC$5000,$B$22,'1. Output sheet'!$O$2:$O$5000,"&gt;="&amp;$B$204,'1. Output sheet'!$O$2:$O$5000,"&lt;"&amp;$C$204)+SUMIFS('1. Output sheet'!$F$2:$F$5000,'1. Output sheet'!$D$2:$D$5000,$B249,'1. Output sheet'!$C$2:$C$5000,E$27,'1. Output sheet'!$AC$2:$AC$5000,$B$23,'1. Output sheet'!$O$2:$O$5000,"&gt;="&amp;$B$204,'1. Output sheet'!$O$2:$O$5000,"&lt;"&amp;$C$204)</f>
        <v>0</v>
      </c>
      <c r="F249" s="45">
        <f>SUMIFS('1. Output sheet'!$F$2:$F$5000,'1. Output sheet'!$D$2:$D$5000,$B249,'1. Output sheet'!$C$2:$C$5000,F$27,'1. Output sheet'!$AC$2:$AC$5000,$B$22,'1. Output sheet'!$O$2:$O$5000,"&gt;="&amp;$B$204,'1. Output sheet'!$O$2:$O$5000,"&lt;"&amp;$C$204)+SUMIFS('1. Output sheet'!$F$2:$F$5000,'1. Output sheet'!$D$2:$D$5000,$B249,'1. Output sheet'!$C$2:$C$5000,F$27,'1. Output sheet'!$AC$2:$AC$5000,$B$23,'1. Output sheet'!$O$2:$O$5000,"&gt;="&amp;$B$204,'1. Output sheet'!$O$2:$O$5000,"&lt;"&amp;$C$204)</f>
        <v>0</v>
      </c>
      <c r="G249" s="45">
        <f>SUMIFS('1. Output sheet'!$F$2:$F$5000,'1. Output sheet'!$D$2:$D$5000,$B249,'1. Output sheet'!$C$2:$C$5000,G$27,'1. Output sheet'!$AC$2:$AC$5000,$B$22,'1. Output sheet'!$O$2:$O$5000,"&gt;="&amp;$B$204,'1. Output sheet'!$O$2:$O$5000,"&lt;"&amp;$C$204)+SUMIFS('1. Output sheet'!$F$2:$F$5000,'1. Output sheet'!$D$2:$D$5000,$B249,'1. Output sheet'!$C$2:$C$5000,G$27,'1. Output sheet'!$AC$2:$AC$5000,$B$23,'1. Output sheet'!$O$2:$O$5000,"&gt;="&amp;$B$204,'1. Output sheet'!$O$2:$O$5000,"&lt;"&amp;$C$204)</f>
        <v>1595</v>
      </c>
      <c r="H249" s="45">
        <f>SUMIFS('1. Output sheet'!$F$2:$F$5000,'1. Output sheet'!$D$2:$D$5000,$B249,'1. Output sheet'!$C$2:$C$5000,H$27,'1. Output sheet'!$AC$2:$AC$5000,$B$22,'1. Output sheet'!$O$2:$O$5000,"&gt;="&amp;$B$204,'1. Output sheet'!$O$2:$O$5000,"&lt;"&amp;$C$204)+SUMIFS('1. Output sheet'!$F$2:$F$5000,'1. Output sheet'!$D$2:$D$5000,$B249,'1. Output sheet'!$C$2:$C$5000,H$27,'1. Output sheet'!$AC$2:$AC$5000,$B$23,'1. Output sheet'!$O$2:$O$5000,"&gt;="&amp;$B$204,'1. Output sheet'!$O$2:$O$5000,"&lt;"&amp;$C$204)</f>
        <v>0</v>
      </c>
      <c r="I249" s="45">
        <f>SUMIFS('1. Output sheet'!$F$2:$F$5000,'1. Output sheet'!$D$2:$D$5000,$B249,'1. Output sheet'!$C$2:$C$5000,I$27,'1. Output sheet'!$AC$2:$AC$5000,$B$22,'1. Output sheet'!$O$2:$O$5000,"&gt;="&amp;$B$204,'1. Output sheet'!$O$2:$O$5000,"&lt;"&amp;$C$204)+SUMIFS('1. Output sheet'!$F$2:$F$5000,'1. Output sheet'!$D$2:$D$5000,$B249,'1. Output sheet'!$C$2:$C$5000,I$27,'1. Output sheet'!$AC$2:$AC$5000,$B$23,'1. Output sheet'!$O$2:$O$5000,"&gt;="&amp;$B$204,'1. Output sheet'!$O$2:$O$5000,"&lt;"&amp;$C$204)</f>
        <v>0</v>
      </c>
      <c r="J249" s="45">
        <f>SUMIFS('1. Output sheet'!$F$2:$F$5000,'1. Output sheet'!$D$2:$D$5000,$B249,'1. Output sheet'!$C$2:$C$5000,J$27,'1. Output sheet'!$AC$2:$AC$5000,$B$22,'1. Output sheet'!$O$2:$O$5000,"&gt;="&amp;$B$204,'1. Output sheet'!$O$2:$O$5000,"&lt;"&amp;$C$204)+SUMIFS('1. Output sheet'!$F$2:$F$5000,'1. Output sheet'!$D$2:$D$5000,$B249,'1. Output sheet'!$C$2:$C$5000,J$27,'1. Output sheet'!$AC$2:$AC$5000,$B$23,'1. Output sheet'!$O$2:$O$5000,"&gt;="&amp;$B$204,'1. Output sheet'!$O$2:$O$5000,"&lt;"&amp;$C$204)</f>
        <v>0</v>
      </c>
      <c r="K249" s="45">
        <f>SUMIFS('1. Output sheet'!$F$2:$F$5000,'1. Output sheet'!$D$2:$D$5000,$B249,'1. Output sheet'!$C$2:$C$5000,K$27,'1. Output sheet'!$AC$2:$AC$5000,$B$22,'1. Output sheet'!$O$2:$O$5000,"&gt;="&amp;$B$204,'1. Output sheet'!$O$2:$O$5000,"&lt;"&amp;$C$204)+SUMIFS('1. Output sheet'!$F$2:$F$5000,'1. Output sheet'!$D$2:$D$5000,$B249,'1. Output sheet'!$C$2:$C$5000,K$27,'1. Output sheet'!$AC$2:$AC$5000,$B$23,'1. Output sheet'!$O$2:$O$5000,"&gt;="&amp;$B$204,'1. Output sheet'!$O$2:$O$5000,"&lt;"&amp;$C$204)</f>
        <v>0</v>
      </c>
      <c r="L249" s="45">
        <f>SUMIFS('1. Output sheet'!$F$2:$F$5000,'1. Output sheet'!$D$2:$D$5000,$B249,'1. Output sheet'!$C$2:$C$5000,L$27,'1. Output sheet'!$AC$2:$AC$5000,$B$22,'1. Output sheet'!$O$2:$O$5000,"&gt;="&amp;$B$204,'1. Output sheet'!$O$2:$O$5000,"&lt;"&amp;$C$204)+SUMIFS('1. Output sheet'!$F$2:$F$5000,'1. Output sheet'!$D$2:$D$5000,$B249,'1. Output sheet'!$C$2:$C$5000,L$27,'1. Output sheet'!$AC$2:$AC$5000,$B$23,'1. Output sheet'!$O$2:$O$5000,"&gt;="&amp;$B$204,'1. Output sheet'!$O$2:$O$5000,"&lt;"&amp;$C$204)</f>
        <v>0</v>
      </c>
      <c r="M249" s="45">
        <f>SUMIFS('1. Output sheet'!$F$2:$F$5000,'1. Output sheet'!$D$2:$D$5000,$B249,'1. Output sheet'!$C$2:$C$5000,M$27,'1. Output sheet'!$AC$2:$AC$5000,$B$22,'1. Output sheet'!$O$2:$O$5000,"&gt;="&amp;$B$204,'1. Output sheet'!$O$2:$O$5000,"&lt;"&amp;$C$204)+SUMIFS('1. Output sheet'!$F$2:$F$5000,'1. Output sheet'!$D$2:$D$5000,$B249,'1. Output sheet'!$C$2:$C$5000,M$27,'1. Output sheet'!$AC$2:$AC$5000,$B$23,'1. Output sheet'!$O$2:$O$5000,"&gt;="&amp;$B$204,'1. Output sheet'!$O$2:$O$5000,"&lt;"&amp;$C$204)</f>
        <v>0</v>
      </c>
      <c r="N249" s="45">
        <f>SUMIFS('1. Output sheet'!$F$2:$F$5000,'1. Output sheet'!$D$2:$D$5000,$B249,'1. Output sheet'!$C$2:$C$5000,N$27,'1. Output sheet'!$AC$2:$AC$5000,$B$22,'1. Output sheet'!$O$2:$O$5000,"&gt;="&amp;$B$204,'1. Output sheet'!$O$2:$O$5000,"&lt;"&amp;$C$204)+SUMIFS('1. Output sheet'!$F$2:$F$5000,'1. Output sheet'!$D$2:$D$5000,$B249,'1. Output sheet'!$C$2:$C$5000,N$27,'1. Output sheet'!$AC$2:$AC$5000,$B$23,'1. Output sheet'!$O$2:$O$5000,"&gt;="&amp;$B$204,'1. Output sheet'!$O$2:$O$5000,"&lt;"&amp;$C$204)</f>
        <v>0</v>
      </c>
      <c r="O249" s="45">
        <f>SUMIFS('1. Output sheet'!$F$2:$F$5000,'1. Output sheet'!$D$2:$D$5000,$B249,'1. Output sheet'!$C$2:$C$5000,O$27,'1. Output sheet'!$AC$2:$AC$5000,$B$22,'1. Output sheet'!$O$2:$O$5000,"&gt;="&amp;$B$204,'1. Output sheet'!$O$2:$O$5000,"&lt;"&amp;$C$204)+SUMIFS('1. Output sheet'!$F$2:$F$5000,'1. Output sheet'!$D$2:$D$5000,$B249,'1. Output sheet'!$C$2:$C$5000,O$27,'1. Output sheet'!$AC$2:$AC$5000,$B$23,'1. Output sheet'!$O$2:$O$5000,"&gt;="&amp;$B$204,'1. Output sheet'!$O$2:$O$5000,"&lt;"&amp;$C$204)</f>
        <v>0</v>
      </c>
      <c r="P249" s="14">
        <f t="shared" si="102"/>
        <v>1595</v>
      </c>
      <c r="Q249" s="14">
        <f>SUMIFS('1. Output sheet'!$F$2:$F$5000,'1. Output sheet'!$D$2:$D$5000,$B249,'1. Output sheet'!$AC$2:$AC$5000,$B$22,'1. Output sheet'!$O$2:$O$5000,"&gt;="&amp;$B$204,'1. Output sheet'!$O$2:$O$5000,"&lt;"&amp;$C$204)+SUMIFS('1. Output sheet'!$F$2:$F$5000,'1. Output sheet'!$D$2:$D$5000,$B249,'1. Output sheet'!$AC$2:$AC$5000,$B$23,'1. Output sheet'!$O$2:$O$5000,"&gt;="&amp;$B$204,'1. Output sheet'!$O$2:$O$5000,"&lt;"&amp;$C$204)</f>
        <v>1595</v>
      </c>
      <c r="R249" s="14"/>
      <c r="T249" s="21" t="s">
        <v>29</v>
      </c>
      <c r="U249" s="20"/>
      <c r="V249" s="45">
        <f t="shared" si="103"/>
        <v>0</v>
      </c>
      <c r="W249" s="45">
        <f t="shared" si="104"/>
        <v>0</v>
      </c>
      <c r="X249" s="45">
        <f t="shared" si="105"/>
        <v>0</v>
      </c>
      <c r="Y249" s="45">
        <f t="shared" si="106"/>
        <v>213.85570438303631</v>
      </c>
      <c r="Z249" s="45">
        <f t="shared" si="107"/>
        <v>0</v>
      </c>
      <c r="AA249" s="45">
        <f t="shared" si="108"/>
        <v>0</v>
      </c>
      <c r="AB249" s="45">
        <f t="shared" si="109"/>
        <v>0</v>
      </c>
      <c r="AC249" s="45">
        <f t="shared" si="110"/>
        <v>0</v>
      </c>
      <c r="AD249" s="45">
        <f t="shared" si="111"/>
        <v>0</v>
      </c>
      <c r="AE249" s="45">
        <f t="shared" si="112"/>
        <v>0</v>
      </c>
      <c r="AF249" s="45">
        <f t="shared" si="113"/>
        <v>0</v>
      </c>
      <c r="AG249" s="45">
        <f t="shared" si="114"/>
        <v>0</v>
      </c>
      <c r="AH249" s="45">
        <f t="shared" si="115"/>
        <v>213.85570438303631</v>
      </c>
      <c r="AI249" s="45">
        <f t="shared" si="116"/>
        <v>213.85570438303631</v>
      </c>
      <c r="AJ249" s="14"/>
    </row>
    <row r="250" spans="2:36" ht="14.4" x14ac:dyDescent="0.3">
      <c r="B250" s="21" t="s">
        <v>44</v>
      </c>
      <c r="C250" s="20"/>
      <c r="D250" s="45">
        <f>SUMIFS('1. Output sheet'!$F$2:$F$5000,'1. Output sheet'!$D$2:$D$5000,$B250,'1. Output sheet'!$C$2:$C$5000,D$27,'1. Output sheet'!$AC$2:$AC$5000,$B$22,'1. Output sheet'!$O$2:$O$5000,"&gt;="&amp;$B$204,'1. Output sheet'!$O$2:$O$5000,"&lt;"&amp;$C$204)+SUMIFS('1. Output sheet'!$F$2:$F$5000,'1. Output sheet'!$D$2:$D$5000,$B250,'1. Output sheet'!$C$2:$C$5000,D$27,'1. Output sheet'!$AC$2:$AC$5000,$B$23,'1. Output sheet'!$O$2:$O$5000,"&gt;="&amp;$B$204,'1. Output sheet'!$O$2:$O$5000,"&lt;"&amp;$C$204)</f>
        <v>0</v>
      </c>
      <c r="E250" s="45">
        <f>SUMIFS('1. Output sheet'!$F$2:$F$5000,'1. Output sheet'!$D$2:$D$5000,$B250,'1. Output sheet'!$C$2:$C$5000,E$27,'1. Output sheet'!$AC$2:$AC$5000,$B$22,'1. Output sheet'!$O$2:$O$5000,"&gt;="&amp;$B$204,'1. Output sheet'!$O$2:$O$5000,"&lt;"&amp;$C$204)+SUMIFS('1. Output sheet'!$F$2:$F$5000,'1. Output sheet'!$D$2:$D$5000,$B250,'1. Output sheet'!$C$2:$C$5000,E$27,'1. Output sheet'!$AC$2:$AC$5000,$B$23,'1. Output sheet'!$O$2:$O$5000,"&gt;="&amp;$B$204,'1. Output sheet'!$O$2:$O$5000,"&lt;"&amp;$C$204)</f>
        <v>0</v>
      </c>
      <c r="F250" s="45">
        <f>SUMIFS('1. Output sheet'!$F$2:$F$5000,'1. Output sheet'!$D$2:$D$5000,$B250,'1. Output sheet'!$C$2:$C$5000,F$27,'1. Output sheet'!$AC$2:$AC$5000,$B$22,'1. Output sheet'!$O$2:$O$5000,"&gt;="&amp;$B$204,'1. Output sheet'!$O$2:$O$5000,"&lt;"&amp;$C$204)+SUMIFS('1. Output sheet'!$F$2:$F$5000,'1. Output sheet'!$D$2:$D$5000,$B250,'1. Output sheet'!$C$2:$C$5000,F$27,'1. Output sheet'!$AC$2:$AC$5000,$B$23,'1. Output sheet'!$O$2:$O$5000,"&gt;="&amp;$B$204,'1. Output sheet'!$O$2:$O$5000,"&lt;"&amp;$C$204)</f>
        <v>1282.04</v>
      </c>
      <c r="G250" s="45">
        <f>SUMIFS('1. Output sheet'!$F$2:$F$5000,'1. Output sheet'!$D$2:$D$5000,$B250,'1. Output sheet'!$C$2:$C$5000,G$27,'1. Output sheet'!$AC$2:$AC$5000,$B$22,'1. Output sheet'!$O$2:$O$5000,"&gt;="&amp;$B$204,'1. Output sheet'!$O$2:$O$5000,"&lt;"&amp;$C$204)+SUMIFS('1. Output sheet'!$F$2:$F$5000,'1. Output sheet'!$D$2:$D$5000,$B250,'1. Output sheet'!$C$2:$C$5000,G$27,'1. Output sheet'!$AC$2:$AC$5000,$B$23,'1. Output sheet'!$O$2:$O$5000,"&gt;="&amp;$B$204,'1. Output sheet'!$O$2:$O$5000,"&lt;"&amp;$C$204)</f>
        <v>12859</v>
      </c>
      <c r="H250" s="45">
        <f>SUMIFS('1. Output sheet'!$F$2:$F$5000,'1. Output sheet'!$D$2:$D$5000,$B250,'1. Output sheet'!$C$2:$C$5000,H$27,'1. Output sheet'!$AC$2:$AC$5000,$B$22,'1. Output sheet'!$O$2:$O$5000,"&gt;="&amp;$B$204,'1. Output sheet'!$O$2:$O$5000,"&lt;"&amp;$C$204)+SUMIFS('1. Output sheet'!$F$2:$F$5000,'1. Output sheet'!$D$2:$D$5000,$B250,'1. Output sheet'!$C$2:$C$5000,H$27,'1. Output sheet'!$AC$2:$AC$5000,$B$23,'1. Output sheet'!$O$2:$O$5000,"&gt;="&amp;$B$204,'1. Output sheet'!$O$2:$O$5000,"&lt;"&amp;$C$204)</f>
        <v>0</v>
      </c>
      <c r="I250" s="45">
        <f>SUMIFS('1. Output sheet'!$F$2:$F$5000,'1. Output sheet'!$D$2:$D$5000,$B250,'1. Output sheet'!$C$2:$C$5000,I$27,'1. Output sheet'!$AC$2:$AC$5000,$B$22,'1. Output sheet'!$O$2:$O$5000,"&gt;="&amp;$B$204,'1. Output sheet'!$O$2:$O$5000,"&lt;"&amp;$C$204)+SUMIFS('1. Output sheet'!$F$2:$F$5000,'1. Output sheet'!$D$2:$D$5000,$B250,'1. Output sheet'!$C$2:$C$5000,I$27,'1. Output sheet'!$AC$2:$AC$5000,$B$23,'1. Output sheet'!$O$2:$O$5000,"&gt;="&amp;$B$204,'1. Output sheet'!$O$2:$O$5000,"&lt;"&amp;$C$204)</f>
        <v>0</v>
      </c>
      <c r="J250" s="45">
        <f>SUMIFS('1. Output sheet'!$F$2:$F$5000,'1. Output sheet'!$D$2:$D$5000,$B250,'1. Output sheet'!$C$2:$C$5000,J$27,'1. Output sheet'!$AC$2:$AC$5000,$B$22,'1. Output sheet'!$O$2:$O$5000,"&gt;="&amp;$B$204,'1. Output sheet'!$O$2:$O$5000,"&lt;"&amp;$C$204)+SUMIFS('1. Output sheet'!$F$2:$F$5000,'1. Output sheet'!$D$2:$D$5000,$B250,'1. Output sheet'!$C$2:$C$5000,J$27,'1. Output sheet'!$AC$2:$AC$5000,$B$23,'1. Output sheet'!$O$2:$O$5000,"&gt;="&amp;$B$204,'1. Output sheet'!$O$2:$O$5000,"&lt;"&amp;$C$204)</f>
        <v>0</v>
      </c>
      <c r="K250" s="45">
        <f>SUMIFS('1. Output sheet'!$F$2:$F$5000,'1. Output sheet'!$D$2:$D$5000,$B250,'1. Output sheet'!$C$2:$C$5000,K$27,'1. Output sheet'!$AC$2:$AC$5000,$B$22,'1. Output sheet'!$O$2:$O$5000,"&gt;="&amp;$B$204,'1. Output sheet'!$O$2:$O$5000,"&lt;"&amp;$C$204)+SUMIFS('1. Output sheet'!$F$2:$F$5000,'1. Output sheet'!$D$2:$D$5000,$B250,'1. Output sheet'!$C$2:$C$5000,K$27,'1. Output sheet'!$AC$2:$AC$5000,$B$23,'1. Output sheet'!$O$2:$O$5000,"&gt;="&amp;$B$204,'1. Output sheet'!$O$2:$O$5000,"&lt;"&amp;$C$204)</f>
        <v>0</v>
      </c>
      <c r="L250" s="45">
        <f>SUMIFS('1. Output sheet'!$F$2:$F$5000,'1. Output sheet'!$D$2:$D$5000,$B250,'1. Output sheet'!$C$2:$C$5000,L$27,'1. Output sheet'!$AC$2:$AC$5000,$B$22,'1. Output sheet'!$O$2:$O$5000,"&gt;="&amp;$B$204,'1. Output sheet'!$O$2:$O$5000,"&lt;"&amp;$C$204)+SUMIFS('1. Output sheet'!$F$2:$F$5000,'1. Output sheet'!$D$2:$D$5000,$B250,'1. Output sheet'!$C$2:$C$5000,L$27,'1. Output sheet'!$AC$2:$AC$5000,$B$23,'1. Output sheet'!$O$2:$O$5000,"&gt;="&amp;$B$204,'1. Output sheet'!$O$2:$O$5000,"&lt;"&amp;$C$204)</f>
        <v>0</v>
      </c>
      <c r="M250" s="45">
        <f>SUMIFS('1. Output sheet'!$F$2:$F$5000,'1. Output sheet'!$D$2:$D$5000,$B250,'1. Output sheet'!$C$2:$C$5000,M$27,'1. Output sheet'!$AC$2:$AC$5000,$B$22,'1. Output sheet'!$O$2:$O$5000,"&gt;="&amp;$B$204,'1. Output sheet'!$O$2:$O$5000,"&lt;"&amp;$C$204)+SUMIFS('1. Output sheet'!$F$2:$F$5000,'1. Output sheet'!$D$2:$D$5000,$B250,'1. Output sheet'!$C$2:$C$5000,M$27,'1. Output sheet'!$AC$2:$AC$5000,$B$23,'1. Output sheet'!$O$2:$O$5000,"&gt;="&amp;$B$204,'1. Output sheet'!$O$2:$O$5000,"&lt;"&amp;$C$204)</f>
        <v>0</v>
      </c>
      <c r="N250" s="45">
        <f>SUMIFS('1. Output sheet'!$F$2:$F$5000,'1. Output sheet'!$D$2:$D$5000,$B250,'1. Output sheet'!$C$2:$C$5000,N$27,'1. Output sheet'!$AC$2:$AC$5000,$B$22,'1. Output sheet'!$O$2:$O$5000,"&gt;="&amp;$B$204,'1. Output sheet'!$O$2:$O$5000,"&lt;"&amp;$C$204)+SUMIFS('1. Output sheet'!$F$2:$F$5000,'1. Output sheet'!$D$2:$D$5000,$B250,'1. Output sheet'!$C$2:$C$5000,N$27,'1. Output sheet'!$AC$2:$AC$5000,$B$23,'1. Output sheet'!$O$2:$O$5000,"&gt;="&amp;$B$204,'1. Output sheet'!$O$2:$O$5000,"&lt;"&amp;$C$204)</f>
        <v>0</v>
      </c>
      <c r="O250" s="45">
        <f>SUMIFS('1. Output sheet'!$F$2:$F$5000,'1. Output sheet'!$D$2:$D$5000,$B250,'1. Output sheet'!$C$2:$C$5000,O$27,'1. Output sheet'!$AC$2:$AC$5000,$B$22,'1. Output sheet'!$O$2:$O$5000,"&gt;="&amp;$B$204,'1. Output sheet'!$O$2:$O$5000,"&lt;"&amp;$C$204)+SUMIFS('1. Output sheet'!$F$2:$F$5000,'1. Output sheet'!$D$2:$D$5000,$B250,'1. Output sheet'!$C$2:$C$5000,O$27,'1. Output sheet'!$AC$2:$AC$5000,$B$23,'1. Output sheet'!$O$2:$O$5000,"&gt;="&amp;$B$204,'1. Output sheet'!$O$2:$O$5000,"&lt;"&amp;$C$204)</f>
        <v>0</v>
      </c>
      <c r="P250" s="14">
        <f t="shared" si="102"/>
        <v>14141.04</v>
      </c>
      <c r="Q250" s="14">
        <f>SUMIFS('1. Output sheet'!$F$2:$F$5000,'1. Output sheet'!$D$2:$D$5000,$B250,'1. Output sheet'!$AC$2:$AC$5000,$B$22,'1. Output sheet'!$O$2:$O$5000,"&gt;="&amp;$B$204,'1. Output sheet'!$O$2:$O$5000,"&lt;"&amp;$C$204)+SUMIFS('1. Output sheet'!$F$2:$F$5000,'1. Output sheet'!$D$2:$D$5000,$B250,'1. Output sheet'!$AC$2:$AC$5000,$B$23,'1. Output sheet'!$O$2:$O$5000,"&gt;="&amp;$B$204,'1. Output sheet'!$O$2:$O$5000,"&lt;"&amp;$C$204)</f>
        <v>14141.04</v>
      </c>
      <c r="R250" s="14"/>
      <c r="T250" s="21" t="s">
        <v>44</v>
      </c>
      <c r="U250" s="20"/>
      <c r="V250" s="45">
        <f t="shared" si="103"/>
        <v>0</v>
      </c>
      <c r="W250" s="45">
        <f t="shared" si="104"/>
        <v>0</v>
      </c>
      <c r="X250" s="45">
        <f t="shared" si="105"/>
        <v>171.89439952804256</v>
      </c>
      <c r="Y250" s="45">
        <f t="shared" si="106"/>
        <v>1724.1194374053066</v>
      </c>
      <c r="Z250" s="45">
        <f t="shared" si="107"/>
        <v>0</v>
      </c>
      <c r="AA250" s="45">
        <f t="shared" si="108"/>
        <v>0</v>
      </c>
      <c r="AB250" s="45">
        <f t="shared" si="109"/>
        <v>0</v>
      </c>
      <c r="AC250" s="45">
        <f t="shared" si="110"/>
        <v>0</v>
      </c>
      <c r="AD250" s="45">
        <f t="shared" si="111"/>
        <v>0</v>
      </c>
      <c r="AE250" s="45">
        <f t="shared" si="112"/>
        <v>0</v>
      </c>
      <c r="AF250" s="45">
        <f t="shared" si="113"/>
        <v>0</v>
      </c>
      <c r="AG250" s="45">
        <f t="shared" si="114"/>
        <v>0</v>
      </c>
      <c r="AH250" s="45">
        <f t="shared" si="115"/>
        <v>1896.0138369333492</v>
      </c>
      <c r="AI250" s="45">
        <f t="shared" si="116"/>
        <v>1896.0138369333492</v>
      </c>
      <c r="AJ250" s="14"/>
    </row>
    <row r="251" spans="2:36" ht="28.8" x14ac:dyDescent="0.3">
      <c r="B251" s="21" t="s">
        <v>762</v>
      </c>
      <c r="C251" s="20"/>
      <c r="D251" s="45">
        <f>SUMIFS('1. Output sheet'!$F$2:$F$5000,'1. Output sheet'!$D$2:$D$5000,$B251,'1. Output sheet'!$C$2:$C$5000,D$27,'1. Output sheet'!$AC$2:$AC$5000,$B$22,'1. Output sheet'!$O$2:$O$5000,"&gt;="&amp;$B$204,'1. Output sheet'!$O$2:$O$5000,"&lt;"&amp;$C$204)+SUMIFS('1. Output sheet'!$F$2:$F$5000,'1. Output sheet'!$D$2:$D$5000,$B251,'1. Output sheet'!$C$2:$C$5000,D$27,'1. Output sheet'!$AC$2:$AC$5000,$B$23,'1. Output sheet'!$O$2:$O$5000,"&gt;="&amp;$B$204,'1. Output sheet'!$O$2:$O$5000,"&lt;"&amp;$C$204)</f>
        <v>0</v>
      </c>
      <c r="E251" s="45">
        <f>SUMIFS('1. Output sheet'!$F$2:$F$5000,'1. Output sheet'!$D$2:$D$5000,$B251,'1. Output sheet'!$C$2:$C$5000,E$27,'1. Output sheet'!$AC$2:$AC$5000,$B$22,'1. Output sheet'!$O$2:$O$5000,"&gt;="&amp;$B$204,'1. Output sheet'!$O$2:$O$5000,"&lt;"&amp;$C$204)+SUMIFS('1. Output sheet'!$F$2:$F$5000,'1. Output sheet'!$D$2:$D$5000,$B251,'1. Output sheet'!$C$2:$C$5000,E$27,'1. Output sheet'!$AC$2:$AC$5000,$B$23,'1. Output sheet'!$O$2:$O$5000,"&gt;="&amp;$B$204,'1. Output sheet'!$O$2:$O$5000,"&lt;"&amp;$C$204)</f>
        <v>0</v>
      </c>
      <c r="F251" s="45">
        <f>SUMIFS('1. Output sheet'!$F$2:$F$5000,'1. Output sheet'!$D$2:$D$5000,$B251,'1. Output sheet'!$C$2:$C$5000,F$27,'1. Output sheet'!$AC$2:$AC$5000,$B$22,'1. Output sheet'!$O$2:$O$5000,"&gt;="&amp;$B$204,'1. Output sheet'!$O$2:$O$5000,"&lt;"&amp;$C$204)+SUMIFS('1. Output sheet'!$F$2:$F$5000,'1. Output sheet'!$D$2:$D$5000,$B251,'1. Output sheet'!$C$2:$C$5000,F$27,'1. Output sheet'!$AC$2:$AC$5000,$B$23,'1. Output sheet'!$O$2:$O$5000,"&gt;="&amp;$B$204,'1. Output sheet'!$O$2:$O$5000,"&lt;"&amp;$C$204)</f>
        <v>0</v>
      </c>
      <c r="G251" s="45">
        <f>SUMIFS('1. Output sheet'!$F$2:$F$5000,'1. Output sheet'!$D$2:$D$5000,$B251,'1. Output sheet'!$C$2:$C$5000,G$27,'1. Output sheet'!$AC$2:$AC$5000,$B$22,'1. Output sheet'!$O$2:$O$5000,"&gt;="&amp;$B$204,'1. Output sheet'!$O$2:$O$5000,"&lt;"&amp;$C$204)+SUMIFS('1. Output sheet'!$F$2:$F$5000,'1. Output sheet'!$D$2:$D$5000,$B251,'1. Output sheet'!$C$2:$C$5000,G$27,'1. Output sheet'!$AC$2:$AC$5000,$B$23,'1. Output sheet'!$O$2:$O$5000,"&gt;="&amp;$B$204,'1. Output sheet'!$O$2:$O$5000,"&lt;"&amp;$C$204)</f>
        <v>0</v>
      </c>
      <c r="H251" s="45">
        <f>SUMIFS('1. Output sheet'!$F$2:$F$5000,'1. Output sheet'!$D$2:$D$5000,$B251,'1. Output sheet'!$C$2:$C$5000,H$27,'1. Output sheet'!$AC$2:$AC$5000,$B$22,'1. Output sheet'!$O$2:$O$5000,"&gt;="&amp;$B$204,'1. Output sheet'!$O$2:$O$5000,"&lt;"&amp;$C$204)+SUMIFS('1. Output sheet'!$F$2:$F$5000,'1. Output sheet'!$D$2:$D$5000,$B251,'1. Output sheet'!$C$2:$C$5000,H$27,'1. Output sheet'!$AC$2:$AC$5000,$B$23,'1. Output sheet'!$O$2:$O$5000,"&gt;="&amp;$B$204,'1. Output sheet'!$O$2:$O$5000,"&lt;"&amp;$C$204)</f>
        <v>0</v>
      </c>
      <c r="I251" s="45">
        <f>SUMIFS('1. Output sheet'!$F$2:$F$5000,'1. Output sheet'!$D$2:$D$5000,$B251,'1. Output sheet'!$C$2:$C$5000,I$27,'1. Output sheet'!$AC$2:$AC$5000,$B$22,'1. Output sheet'!$O$2:$O$5000,"&gt;="&amp;$B$204,'1. Output sheet'!$O$2:$O$5000,"&lt;"&amp;$C$204)+SUMIFS('1. Output sheet'!$F$2:$F$5000,'1. Output sheet'!$D$2:$D$5000,$B251,'1. Output sheet'!$C$2:$C$5000,I$27,'1. Output sheet'!$AC$2:$AC$5000,$B$23,'1. Output sheet'!$O$2:$O$5000,"&gt;="&amp;$B$204,'1. Output sheet'!$O$2:$O$5000,"&lt;"&amp;$C$204)</f>
        <v>0</v>
      </c>
      <c r="J251" s="45">
        <f>SUMIFS('1. Output sheet'!$F$2:$F$5000,'1. Output sheet'!$D$2:$D$5000,$B251,'1. Output sheet'!$C$2:$C$5000,J$27,'1. Output sheet'!$AC$2:$AC$5000,$B$22,'1. Output sheet'!$O$2:$O$5000,"&gt;="&amp;$B$204,'1. Output sheet'!$O$2:$O$5000,"&lt;"&amp;$C$204)+SUMIFS('1. Output sheet'!$F$2:$F$5000,'1. Output sheet'!$D$2:$D$5000,$B251,'1. Output sheet'!$C$2:$C$5000,J$27,'1. Output sheet'!$AC$2:$AC$5000,$B$23,'1. Output sheet'!$O$2:$O$5000,"&gt;="&amp;$B$204,'1. Output sheet'!$O$2:$O$5000,"&lt;"&amp;$C$204)</f>
        <v>0</v>
      </c>
      <c r="K251" s="45">
        <f>SUMIFS('1. Output sheet'!$F$2:$F$5000,'1. Output sheet'!$D$2:$D$5000,$B251,'1. Output sheet'!$C$2:$C$5000,K$27,'1. Output sheet'!$AC$2:$AC$5000,$B$22,'1. Output sheet'!$O$2:$O$5000,"&gt;="&amp;$B$204,'1. Output sheet'!$O$2:$O$5000,"&lt;"&amp;$C$204)+SUMIFS('1. Output sheet'!$F$2:$F$5000,'1. Output sheet'!$D$2:$D$5000,$B251,'1. Output sheet'!$C$2:$C$5000,K$27,'1. Output sheet'!$AC$2:$AC$5000,$B$23,'1. Output sheet'!$O$2:$O$5000,"&gt;="&amp;$B$204,'1. Output sheet'!$O$2:$O$5000,"&lt;"&amp;$C$204)</f>
        <v>0</v>
      </c>
      <c r="L251" s="45">
        <f>SUMIFS('1. Output sheet'!$F$2:$F$5000,'1. Output sheet'!$D$2:$D$5000,$B251,'1. Output sheet'!$C$2:$C$5000,L$27,'1. Output sheet'!$AC$2:$AC$5000,$B$22,'1. Output sheet'!$O$2:$O$5000,"&gt;="&amp;$B$204,'1. Output sheet'!$O$2:$O$5000,"&lt;"&amp;$C$204)+SUMIFS('1. Output sheet'!$F$2:$F$5000,'1. Output sheet'!$D$2:$D$5000,$B251,'1. Output sheet'!$C$2:$C$5000,L$27,'1. Output sheet'!$AC$2:$AC$5000,$B$23,'1. Output sheet'!$O$2:$O$5000,"&gt;="&amp;$B$204,'1. Output sheet'!$O$2:$O$5000,"&lt;"&amp;$C$204)</f>
        <v>0</v>
      </c>
      <c r="M251" s="45">
        <f>SUMIFS('1. Output sheet'!$F$2:$F$5000,'1. Output sheet'!$D$2:$D$5000,$B251,'1. Output sheet'!$C$2:$C$5000,M$27,'1. Output sheet'!$AC$2:$AC$5000,$B$22,'1. Output sheet'!$O$2:$O$5000,"&gt;="&amp;$B$204,'1. Output sheet'!$O$2:$O$5000,"&lt;"&amp;$C$204)+SUMIFS('1. Output sheet'!$F$2:$F$5000,'1. Output sheet'!$D$2:$D$5000,$B251,'1. Output sheet'!$C$2:$C$5000,M$27,'1. Output sheet'!$AC$2:$AC$5000,$B$23,'1. Output sheet'!$O$2:$O$5000,"&gt;="&amp;$B$204,'1. Output sheet'!$O$2:$O$5000,"&lt;"&amp;$C$204)</f>
        <v>0</v>
      </c>
      <c r="N251" s="45">
        <f>SUMIFS('1. Output sheet'!$F$2:$F$5000,'1. Output sheet'!$D$2:$D$5000,$B251,'1. Output sheet'!$C$2:$C$5000,N$27,'1. Output sheet'!$AC$2:$AC$5000,$B$22,'1. Output sheet'!$O$2:$O$5000,"&gt;="&amp;$B$204,'1. Output sheet'!$O$2:$O$5000,"&lt;"&amp;$C$204)+SUMIFS('1. Output sheet'!$F$2:$F$5000,'1. Output sheet'!$D$2:$D$5000,$B251,'1. Output sheet'!$C$2:$C$5000,N$27,'1. Output sheet'!$AC$2:$AC$5000,$B$23,'1. Output sheet'!$O$2:$O$5000,"&gt;="&amp;$B$204,'1. Output sheet'!$O$2:$O$5000,"&lt;"&amp;$C$204)</f>
        <v>0</v>
      </c>
      <c r="O251" s="45">
        <f>SUMIFS('1. Output sheet'!$F$2:$F$5000,'1. Output sheet'!$D$2:$D$5000,$B251,'1. Output sheet'!$C$2:$C$5000,O$27,'1. Output sheet'!$AC$2:$AC$5000,$B$22,'1. Output sheet'!$O$2:$O$5000,"&gt;="&amp;$B$204,'1. Output sheet'!$O$2:$O$5000,"&lt;"&amp;$C$204)+SUMIFS('1. Output sheet'!$F$2:$F$5000,'1. Output sheet'!$D$2:$D$5000,$B251,'1. Output sheet'!$C$2:$C$5000,O$27,'1. Output sheet'!$AC$2:$AC$5000,$B$23,'1. Output sheet'!$O$2:$O$5000,"&gt;="&amp;$B$204,'1. Output sheet'!$O$2:$O$5000,"&lt;"&amp;$C$204)</f>
        <v>0</v>
      </c>
      <c r="P251" s="14">
        <f t="shared" si="102"/>
        <v>0</v>
      </c>
      <c r="Q251" s="14">
        <f>SUMIFS('1. Output sheet'!$F$2:$F$5000,'1. Output sheet'!$D$2:$D$5000,$B251,'1. Output sheet'!$AC$2:$AC$5000,$B$22,'1. Output sheet'!$O$2:$O$5000,"&gt;="&amp;$B$204,'1. Output sheet'!$O$2:$O$5000,"&lt;"&amp;$C$204)+SUMIFS('1. Output sheet'!$F$2:$F$5000,'1. Output sheet'!$D$2:$D$5000,$B251,'1. Output sheet'!$AC$2:$AC$5000,$B$23,'1. Output sheet'!$O$2:$O$5000,"&gt;="&amp;$B$204,'1. Output sheet'!$O$2:$O$5000,"&lt;"&amp;$C$204)</f>
        <v>0</v>
      </c>
      <c r="R251" s="14"/>
      <c r="T251" s="21" t="s">
        <v>762</v>
      </c>
      <c r="U251" s="20"/>
      <c r="V251" s="45">
        <f t="shared" si="103"/>
        <v>0</v>
      </c>
      <c r="W251" s="45">
        <f t="shared" si="104"/>
        <v>0</v>
      </c>
      <c r="X251" s="45">
        <f t="shared" si="105"/>
        <v>0</v>
      </c>
      <c r="Y251" s="45">
        <f t="shared" si="106"/>
        <v>0</v>
      </c>
      <c r="Z251" s="45">
        <f t="shared" si="107"/>
        <v>0</v>
      </c>
      <c r="AA251" s="45">
        <f t="shared" si="108"/>
        <v>0</v>
      </c>
      <c r="AB251" s="45">
        <f t="shared" si="109"/>
        <v>0</v>
      </c>
      <c r="AC251" s="45">
        <f t="shared" si="110"/>
        <v>0</v>
      </c>
      <c r="AD251" s="45">
        <f t="shared" si="111"/>
        <v>0</v>
      </c>
      <c r="AE251" s="45">
        <f t="shared" si="112"/>
        <v>0</v>
      </c>
      <c r="AF251" s="45">
        <f t="shared" si="113"/>
        <v>0</v>
      </c>
      <c r="AG251" s="45">
        <f t="shared" si="114"/>
        <v>0</v>
      </c>
      <c r="AH251" s="45">
        <f t="shared" si="115"/>
        <v>0</v>
      </c>
      <c r="AI251" s="45">
        <f t="shared" si="116"/>
        <v>0</v>
      </c>
      <c r="AJ251" s="14"/>
    </row>
    <row r="252" spans="2:36" ht="14.4" x14ac:dyDescent="0.3">
      <c r="B252" s="21" t="s">
        <v>105</v>
      </c>
      <c r="C252" s="20"/>
      <c r="D252" s="45">
        <f>SUMIFS('1. Output sheet'!$F$2:$F$5000,'1. Output sheet'!$D$2:$D$5000,$B252,'1. Output sheet'!$C$2:$C$5000,D$27,'1. Output sheet'!$AC$2:$AC$5000,$B$22,'1. Output sheet'!$O$2:$O$5000,"&gt;="&amp;$B$204,'1. Output sheet'!$O$2:$O$5000,"&lt;"&amp;$C$204)+SUMIFS('1. Output sheet'!$F$2:$F$5000,'1. Output sheet'!$D$2:$D$5000,$B252,'1. Output sheet'!$C$2:$C$5000,D$27,'1. Output sheet'!$AC$2:$AC$5000,$B$23,'1. Output sheet'!$O$2:$O$5000,"&gt;="&amp;$B$204,'1. Output sheet'!$O$2:$O$5000,"&lt;"&amp;$C$204)</f>
        <v>0</v>
      </c>
      <c r="E252" s="45">
        <f>SUMIFS('1. Output sheet'!$F$2:$F$5000,'1. Output sheet'!$D$2:$D$5000,$B252,'1. Output sheet'!$C$2:$C$5000,E$27,'1. Output sheet'!$AC$2:$AC$5000,$B$22,'1. Output sheet'!$O$2:$O$5000,"&gt;="&amp;$B$204,'1. Output sheet'!$O$2:$O$5000,"&lt;"&amp;$C$204)+SUMIFS('1. Output sheet'!$F$2:$F$5000,'1. Output sheet'!$D$2:$D$5000,$B252,'1. Output sheet'!$C$2:$C$5000,E$27,'1. Output sheet'!$AC$2:$AC$5000,$B$23,'1. Output sheet'!$O$2:$O$5000,"&gt;="&amp;$B$204,'1. Output sheet'!$O$2:$O$5000,"&lt;"&amp;$C$204)</f>
        <v>0</v>
      </c>
      <c r="F252" s="45">
        <f>SUMIFS('1. Output sheet'!$F$2:$F$5000,'1. Output sheet'!$D$2:$D$5000,$B252,'1. Output sheet'!$C$2:$C$5000,F$27,'1. Output sheet'!$AC$2:$AC$5000,$B$22,'1. Output sheet'!$O$2:$O$5000,"&gt;="&amp;$B$204,'1. Output sheet'!$O$2:$O$5000,"&lt;"&amp;$C$204)+SUMIFS('1. Output sheet'!$F$2:$F$5000,'1. Output sheet'!$D$2:$D$5000,$B252,'1. Output sheet'!$C$2:$C$5000,F$27,'1. Output sheet'!$AC$2:$AC$5000,$B$23,'1. Output sheet'!$O$2:$O$5000,"&gt;="&amp;$B$204,'1. Output sheet'!$O$2:$O$5000,"&lt;"&amp;$C$204)</f>
        <v>6265.0433333333331</v>
      </c>
      <c r="G252" s="45">
        <f>SUMIFS('1. Output sheet'!$F$2:$F$5000,'1. Output sheet'!$D$2:$D$5000,$B252,'1. Output sheet'!$C$2:$C$5000,G$27,'1. Output sheet'!$AC$2:$AC$5000,$B$22,'1. Output sheet'!$O$2:$O$5000,"&gt;="&amp;$B$204,'1. Output sheet'!$O$2:$O$5000,"&lt;"&amp;$C$204)+SUMIFS('1. Output sheet'!$F$2:$F$5000,'1. Output sheet'!$D$2:$D$5000,$B252,'1. Output sheet'!$C$2:$C$5000,G$27,'1. Output sheet'!$AC$2:$AC$5000,$B$23,'1. Output sheet'!$O$2:$O$5000,"&gt;="&amp;$B$204,'1. Output sheet'!$O$2:$O$5000,"&lt;"&amp;$C$204)</f>
        <v>3282.5</v>
      </c>
      <c r="H252" s="45">
        <f>SUMIFS('1. Output sheet'!$F$2:$F$5000,'1. Output sheet'!$D$2:$D$5000,$B252,'1. Output sheet'!$C$2:$C$5000,H$27,'1. Output sheet'!$AC$2:$AC$5000,$B$22,'1. Output sheet'!$O$2:$O$5000,"&gt;="&amp;$B$204,'1. Output sheet'!$O$2:$O$5000,"&lt;"&amp;$C$204)+SUMIFS('1. Output sheet'!$F$2:$F$5000,'1. Output sheet'!$D$2:$D$5000,$B252,'1. Output sheet'!$C$2:$C$5000,H$27,'1. Output sheet'!$AC$2:$AC$5000,$B$23,'1. Output sheet'!$O$2:$O$5000,"&gt;="&amp;$B$204,'1. Output sheet'!$O$2:$O$5000,"&lt;"&amp;$C$204)</f>
        <v>17769.5</v>
      </c>
      <c r="I252" s="45">
        <f>SUMIFS('1. Output sheet'!$F$2:$F$5000,'1. Output sheet'!$D$2:$D$5000,$B252,'1. Output sheet'!$C$2:$C$5000,I$27,'1. Output sheet'!$AC$2:$AC$5000,$B$22,'1. Output sheet'!$O$2:$O$5000,"&gt;="&amp;$B$204,'1. Output sheet'!$O$2:$O$5000,"&lt;"&amp;$C$204)+SUMIFS('1. Output sheet'!$F$2:$F$5000,'1. Output sheet'!$D$2:$D$5000,$B252,'1. Output sheet'!$C$2:$C$5000,I$27,'1. Output sheet'!$AC$2:$AC$5000,$B$23,'1. Output sheet'!$O$2:$O$5000,"&gt;="&amp;$B$204,'1. Output sheet'!$O$2:$O$5000,"&lt;"&amp;$C$204)</f>
        <v>8330</v>
      </c>
      <c r="J252" s="45">
        <f>SUMIFS('1. Output sheet'!$F$2:$F$5000,'1. Output sheet'!$D$2:$D$5000,$B252,'1. Output sheet'!$C$2:$C$5000,J$27,'1. Output sheet'!$AC$2:$AC$5000,$B$22,'1. Output sheet'!$O$2:$O$5000,"&gt;="&amp;$B$204,'1. Output sheet'!$O$2:$O$5000,"&lt;"&amp;$C$204)+SUMIFS('1. Output sheet'!$F$2:$F$5000,'1. Output sheet'!$D$2:$D$5000,$B252,'1. Output sheet'!$C$2:$C$5000,J$27,'1. Output sheet'!$AC$2:$AC$5000,$B$23,'1. Output sheet'!$O$2:$O$5000,"&gt;="&amp;$B$204,'1. Output sheet'!$O$2:$O$5000,"&lt;"&amp;$C$204)</f>
        <v>35780.503333333334</v>
      </c>
      <c r="K252" s="45">
        <f>SUMIFS('1. Output sheet'!$F$2:$F$5000,'1. Output sheet'!$D$2:$D$5000,$B252,'1. Output sheet'!$C$2:$C$5000,K$27,'1. Output sheet'!$AC$2:$AC$5000,$B$22,'1. Output sheet'!$O$2:$O$5000,"&gt;="&amp;$B$204,'1. Output sheet'!$O$2:$O$5000,"&lt;"&amp;$C$204)+SUMIFS('1. Output sheet'!$F$2:$F$5000,'1. Output sheet'!$D$2:$D$5000,$B252,'1. Output sheet'!$C$2:$C$5000,K$27,'1. Output sheet'!$AC$2:$AC$5000,$B$23,'1. Output sheet'!$O$2:$O$5000,"&gt;="&amp;$B$204,'1. Output sheet'!$O$2:$O$5000,"&lt;"&amp;$C$204)</f>
        <v>0</v>
      </c>
      <c r="L252" s="45">
        <f>SUMIFS('1. Output sheet'!$F$2:$F$5000,'1. Output sheet'!$D$2:$D$5000,$B252,'1. Output sheet'!$C$2:$C$5000,L$27,'1. Output sheet'!$AC$2:$AC$5000,$B$22,'1. Output sheet'!$O$2:$O$5000,"&gt;="&amp;$B$204,'1. Output sheet'!$O$2:$O$5000,"&lt;"&amp;$C$204)+SUMIFS('1. Output sheet'!$F$2:$F$5000,'1. Output sheet'!$D$2:$D$5000,$B252,'1. Output sheet'!$C$2:$C$5000,L$27,'1. Output sheet'!$AC$2:$AC$5000,$B$23,'1. Output sheet'!$O$2:$O$5000,"&gt;="&amp;$B$204,'1. Output sheet'!$O$2:$O$5000,"&lt;"&amp;$C$204)</f>
        <v>0</v>
      </c>
      <c r="M252" s="45">
        <f>SUMIFS('1. Output sheet'!$F$2:$F$5000,'1. Output sheet'!$D$2:$D$5000,$B252,'1. Output sheet'!$C$2:$C$5000,M$27,'1. Output sheet'!$AC$2:$AC$5000,$B$22,'1. Output sheet'!$O$2:$O$5000,"&gt;="&amp;$B$204,'1. Output sheet'!$O$2:$O$5000,"&lt;"&amp;$C$204)+SUMIFS('1. Output sheet'!$F$2:$F$5000,'1. Output sheet'!$D$2:$D$5000,$B252,'1. Output sheet'!$C$2:$C$5000,M$27,'1. Output sheet'!$AC$2:$AC$5000,$B$23,'1. Output sheet'!$O$2:$O$5000,"&gt;="&amp;$B$204,'1. Output sheet'!$O$2:$O$5000,"&lt;"&amp;$C$204)</f>
        <v>0</v>
      </c>
      <c r="N252" s="45">
        <f>SUMIFS('1. Output sheet'!$F$2:$F$5000,'1. Output sheet'!$D$2:$D$5000,$B252,'1. Output sheet'!$C$2:$C$5000,N$27,'1. Output sheet'!$AC$2:$AC$5000,$B$22,'1. Output sheet'!$O$2:$O$5000,"&gt;="&amp;$B$204,'1. Output sheet'!$O$2:$O$5000,"&lt;"&amp;$C$204)+SUMIFS('1. Output sheet'!$F$2:$F$5000,'1. Output sheet'!$D$2:$D$5000,$B252,'1. Output sheet'!$C$2:$C$5000,N$27,'1. Output sheet'!$AC$2:$AC$5000,$B$23,'1. Output sheet'!$O$2:$O$5000,"&gt;="&amp;$B$204,'1. Output sheet'!$O$2:$O$5000,"&lt;"&amp;$C$204)</f>
        <v>0</v>
      </c>
      <c r="O252" s="45">
        <f>SUMIFS('1. Output sheet'!$F$2:$F$5000,'1. Output sheet'!$D$2:$D$5000,$B252,'1. Output sheet'!$C$2:$C$5000,O$27,'1. Output sheet'!$AC$2:$AC$5000,$B$22,'1. Output sheet'!$O$2:$O$5000,"&gt;="&amp;$B$204,'1. Output sheet'!$O$2:$O$5000,"&lt;"&amp;$C$204)+SUMIFS('1. Output sheet'!$F$2:$F$5000,'1. Output sheet'!$D$2:$D$5000,$B252,'1. Output sheet'!$C$2:$C$5000,O$27,'1. Output sheet'!$AC$2:$AC$5000,$B$23,'1. Output sheet'!$O$2:$O$5000,"&gt;="&amp;$B$204,'1. Output sheet'!$O$2:$O$5000,"&lt;"&amp;$C$204)</f>
        <v>0</v>
      </c>
      <c r="P252" s="14">
        <f t="shared" si="102"/>
        <v>71427.546666666662</v>
      </c>
      <c r="Q252" s="14">
        <f>SUMIFS('1. Output sheet'!$F$2:$F$5000,'1. Output sheet'!$D$2:$D$5000,$B252,'1. Output sheet'!$AC$2:$AC$5000,$B$22,'1. Output sheet'!$O$2:$O$5000,"&gt;="&amp;$B$204,'1. Output sheet'!$O$2:$O$5000,"&lt;"&amp;$C$204)+SUMIFS('1. Output sheet'!$F$2:$F$5000,'1. Output sheet'!$D$2:$D$5000,$B252,'1. Output sheet'!$AC$2:$AC$5000,$B$23,'1. Output sheet'!$O$2:$O$5000,"&gt;="&amp;$B$204,'1. Output sheet'!$O$2:$O$5000,"&lt;"&amp;$C$204)</f>
        <v>71427.546666666662</v>
      </c>
      <c r="R252" s="14"/>
      <c r="T252" s="21" t="s">
        <v>105</v>
      </c>
      <c r="U252" s="20"/>
      <c r="V252" s="45">
        <f t="shared" si="103"/>
        <v>0</v>
      </c>
      <c r="W252" s="45">
        <f t="shared" si="104"/>
        <v>0</v>
      </c>
      <c r="X252" s="45">
        <f t="shared" si="105"/>
        <v>840.00956428855534</v>
      </c>
      <c r="Y252" s="45">
        <f t="shared" si="106"/>
        <v>440.1136988321735</v>
      </c>
      <c r="Z252" s="45">
        <f t="shared" si="107"/>
        <v>2382.5134414008553</v>
      </c>
      <c r="AA252" s="45">
        <f t="shared" si="108"/>
        <v>1116.8765000067037</v>
      </c>
      <c r="AB252" s="45">
        <f t="shared" si="109"/>
        <v>4797.4073627144699</v>
      </c>
      <c r="AC252" s="45">
        <f t="shared" si="110"/>
        <v>0</v>
      </c>
      <c r="AD252" s="45">
        <f t="shared" si="111"/>
        <v>0</v>
      </c>
      <c r="AE252" s="45">
        <f t="shared" si="112"/>
        <v>0</v>
      </c>
      <c r="AF252" s="45">
        <f t="shared" si="113"/>
        <v>0</v>
      </c>
      <c r="AG252" s="45">
        <f t="shared" si="114"/>
        <v>0</v>
      </c>
      <c r="AH252" s="45">
        <f t="shared" si="115"/>
        <v>9576.9205672427561</v>
      </c>
      <c r="AI252" s="45">
        <f t="shared" si="116"/>
        <v>9576.9205672427561</v>
      </c>
      <c r="AJ252" s="14"/>
    </row>
    <row r="253" spans="2:36" ht="14.4" x14ac:dyDescent="0.3">
      <c r="B253" s="21" t="s">
        <v>79</v>
      </c>
      <c r="C253" s="20"/>
      <c r="D253" s="45">
        <f>SUMIFS('1. Output sheet'!$F$2:$F$5000,'1. Output sheet'!$D$2:$D$5000,$B253,'1. Output sheet'!$C$2:$C$5000,D$27,'1. Output sheet'!$AC$2:$AC$5000,$B$22,'1. Output sheet'!$O$2:$O$5000,"&gt;="&amp;$B$204,'1. Output sheet'!$O$2:$O$5000,"&lt;"&amp;$C$204)+SUMIFS('1. Output sheet'!$F$2:$F$5000,'1. Output sheet'!$D$2:$D$5000,$B253,'1. Output sheet'!$C$2:$C$5000,D$27,'1. Output sheet'!$AC$2:$AC$5000,$B$23,'1. Output sheet'!$O$2:$O$5000,"&gt;="&amp;$B$204,'1. Output sheet'!$O$2:$O$5000,"&lt;"&amp;$C$204)</f>
        <v>4600</v>
      </c>
      <c r="E253" s="45">
        <f>SUMIFS('1. Output sheet'!$F$2:$F$5000,'1. Output sheet'!$D$2:$D$5000,$B253,'1. Output sheet'!$C$2:$C$5000,E$27,'1. Output sheet'!$AC$2:$AC$5000,$B$22,'1. Output sheet'!$O$2:$O$5000,"&gt;="&amp;$B$204,'1. Output sheet'!$O$2:$O$5000,"&lt;"&amp;$C$204)+SUMIFS('1. Output sheet'!$F$2:$F$5000,'1. Output sheet'!$D$2:$D$5000,$B253,'1. Output sheet'!$C$2:$C$5000,E$27,'1. Output sheet'!$AC$2:$AC$5000,$B$23,'1. Output sheet'!$O$2:$O$5000,"&gt;="&amp;$B$204,'1. Output sheet'!$O$2:$O$5000,"&lt;"&amp;$C$204)</f>
        <v>0</v>
      </c>
      <c r="F253" s="45">
        <f>SUMIFS('1. Output sheet'!$F$2:$F$5000,'1. Output sheet'!$D$2:$D$5000,$B253,'1. Output sheet'!$C$2:$C$5000,F$27,'1. Output sheet'!$AC$2:$AC$5000,$B$22,'1. Output sheet'!$O$2:$O$5000,"&gt;="&amp;$B$204,'1. Output sheet'!$O$2:$O$5000,"&lt;"&amp;$C$204)+SUMIFS('1. Output sheet'!$F$2:$F$5000,'1. Output sheet'!$D$2:$D$5000,$B253,'1. Output sheet'!$C$2:$C$5000,F$27,'1. Output sheet'!$AC$2:$AC$5000,$B$23,'1. Output sheet'!$O$2:$O$5000,"&gt;="&amp;$B$204,'1. Output sheet'!$O$2:$O$5000,"&lt;"&amp;$C$204)</f>
        <v>4304.46</v>
      </c>
      <c r="G253" s="45">
        <f>SUMIFS('1. Output sheet'!$F$2:$F$5000,'1. Output sheet'!$D$2:$D$5000,$B253,'1. Output sheet'!$C$2:$C$5000,G$27,'1. Output sheet'!$AC$2:$AC$5000,$B$22,'1. Output sheet'!$O$2:$O$5000,"&gt;="&amp;$B$204,'1. Output sheet'!$O$2:$O$5000,"&lt;"&amp;$C$204)+SUMIFS('1. Output sheet'!$F$2:$F$5000,'1. Output sheet'!$D$2:$D$5000,$B253,'1. Output sheet'!$C$2:$C$5000,G$27,'1. Output sheet'!$AC$2:$AC$5000,$B$23,'1. Output sheet'!$O$2:$O$5000,"&gt;="&amp;$B$204,'1. Output sheet'!$O$2:$O$5000,"&lt;"&amp;$C$204)</f>
        <v>15819</v>
      </c>
      <c r="H253" s="45">
        <f>SUMIFS('1. Output sheet'!$F$2:$F$5000,'1. Output sheet'!$D$2:$D$5000,$B253,'1. Output sheet'!$C$2:$C$5000,H$27,'1. Output sheet'!$AC$2:$AC$5000,$B$22,'1. Output sheet'!$O$2:$O$5000,"&gt;="&amp;$B$204,'1. Output sheet'!$O$2:$O$5000,"&lt;"&amp;$C$204)+SUMIFS('1. Output sheet'!$F$2:$F$5000,'1. Output sheet'!$D$2:$D$5000,$B253,'1. Output sheet'!$C$2:$C$5000,H$27,'1. Output sheet'!$AC$2:$AC$5000,$B$23,'1. Output sheet'!$O$2:$O$5000,"&gt;="&amp;$B$204,'1. Output sheet'!$O$2:$O$5000,"&lt;"&amp;$C$204)</f>
        <v>0</v>
      </c>
      <c r="I253" s="45">
        <f>SUMIFS('1. Output sheet'!$F$2:$F$5000,'1. Output sheet'!$D$2:$D$5000,$B253,'1. Output sheet'!$C$2:$C$5000,I$27,'1. Output sheet'!$AC$2:$AC$5000,$B$22,'1. Output sheet'!$O$2:$O$5000,"&gt;="&amp;$B$204,'1. Output sheet'!$O$2:$O$5000,"&lt;"&amp;$C$204)+SUMIFS('1. Output sheet'!$F$2:$F$5000,'1. Output sheet'!$D$2:$D$5000,$B253,'1. Output sheet'!$C$2:$C$5000,I$27,'1. Output sheet'!$AC$2:$AC$5000,$B$23,'1. Output sheet'!$O$2:$O$5000,"&gt;="&amp;$B$204,'1. Output sheet'!$O$2:$O$5000,"&lt;"&amp;$C$204)</f>
        <v>0</v>
      </c>
      <c r="J253" s="45">
        <f>SUMIFS('1. Output sheet'!$F$2:$F$5000,'1. Output sheet'!$D$2:$D$5000,$B253,'1. Output sheet'!$C$2:$C$5000,J$27,'1. Output sheet'!$AC$2:$AC$5000,$B$22,'1. Output sheet'!$O$2:$O$5000,"&gt;="&amp;$B$204,'1. Output sheet'!$O$2:$O$5000,"&lt;"&amp;$C$204)+SUMIFS('1. Output sheet'!$F$2:$F$5000,'1. Output sheet'!$D$2:$D$5000,$B253,'1. Output sheet'!$C$2:$C$5000,J$27,'1. Output sheet'!$AC$2:$AC$5000,$B$23,'1. Output sheet'!$O$2:$O$5000,"&gt;="&amp;$B$204,'1. Output sheet'!$O$2:$O$5000,"&lt;"&amp;$C$204)</f>
        <v>9810.75</v>
      </c>
      <c r="K253" s="45">
        <f>SUMIFS('1. Output sheet'!$F$2:$F$5000,'1. Output sheet'!$D$2:$D$5000,$B253,'1. Output sheet'!$C$2:$C$5000,K$27,'1. Output sheet'!$AC$2:$AC$5000,$B$22,'1. Output sheet'!$O$2:$O$5000,"&gt;="&amp;$B$204,'1. Output sheet'!$O$2:$O$5000,"&lt;"&amp;$C$204)+SUMIFS('1. Output sheet'!$F$2:$F$5000,'1. Output sheet'!$D$2:$D$5000,$B253,'1. Output sheet'!$C$2:$C$5000,K$27,'1. Output sheet'!$AC$2:$AC$5000,$B$23,'1. Output sheet'!$O$2:$O$5000,"&gt;="&amp;$B$204,'1. Output sheet'!$O$2:$O$5000,"&lt;"&amp;$C$204)</f>
        <v>0</v>
      </c>
      <c r="L253" s="45">
        <f>SUMIFS('1. Output sheet'!$F$2:$F$5000,'1. Output sheet'!$D$2:$D$5000,$B253,'1. Output sheet'!$C$2:$C$5000,L$27,'1. Output sheet'!$AC$2:$AC$5000,$B$22,'1. Output sheet'!$O$2:$O$5000,"&gt;="&amp;$B$204,'1. Output sheet'!$O$2:$O$5000,"&lt;"&amp;$C$204)+SUMIFS('1. Output sheet'!$F$2:$F$5000,'1. Output sheet'!$D$2:$D$5000,$B253,'1. Output sheet'!$C$2:$C$5000,L$27,'1. Output sheet'!$AC$2:$AC$5000,$B$23,'1. Output sheet'!$O$2:$O$5000,"&gt;="&amp;$B$204,'1. Output sheet'!$O$2:$O$5000,"&lt;"&amp;$C$204)</f>
        <v>0</v>
      </c>
      <c r="M253" s="45">
        <f>SUMIFS('1. Output sheet'!$F$2:$F$5000,'1. Output sheet'!$D$2:$D$5000,$B253,'1. Output sheet'!$C$2:$C$5000,M$27,'1. Output sheet'!$AC$2:$AC$5000,$B$22,'1. Output sheet'!$O$2:$O$5000,"&gt;="&amp;$B$204,'1. Output sheet'!$O$2:$O$5000,"&lt;"&amp;$C$204)+SUMIFS('1. Output sheet'!$F$2:$F$5000,'1. Output sheet'!$D$2:$D$5000,$B253,'1. Output sheet'!$C$2:$C$5000,M$27,'1. Output sheet'!$AC$2:$AC$5000,$B$23,'1. Output sheet'!$O$2:$O$5000,"&gt;="&amp;$B$204,'1. Output sheet'!$O$2:$O$5000,"&lt;"&amp;$C$204)</f>
        <v>0</v>
      </c>
      <c r="N253" s="45">
        <f>SUMIFS('1. Output sheet'!$F$2:$F$5000,'1. Output sheet'!$D$2:$D$5000,$B253,'1. Output sheet'!$C$2:$C$5000,N$27,'1. Output sheet'!$AC$2:$AC$5000,$B$22,'1. Output sheet'!$O$2:$O$5000,"&gt;="&amp;$B$204,'1. Output sheet'!$O$2:$O$5000,"&lt;"&amp;$C$204)+SUMIFS('1. Output sheet'!$F$2:$F$5000,'1. Output sheet'!$D$2:$D$5000,$B253,'1. Output sheet'!$C$2:$C$5000,N$27,'1. Output sheet'!$AC$2:$AC$5000,$B$23,'1. Output sheet'!$O$2:$O$5000,"&gt;="&amp;$B$204,'1. Output sheet'!$O$2:$O$5000,"&lt;"&amp;$C$204)</f>
        <v>0</v>
      </c>
      <c r="O253" s="45">
        <f>SUMIFS('1. Output sheet'!$F$2:$F$5000,'1. Output sheet'!$D$2:$D$5000,$B253,'1. Output sheet'!$C$2:$C$5000,O$27,'1. Output sheet'!$AC$2:$AC$5000,$B$22,'1. Output sheet'!$O$2:$O$5000,"&gt;="&amp;$B$204,'1. Output sheet'!$O$2:$O$5000,"&lt;"&amp;$C$204)+SUMIFS('1. Output sheet'!$F$2:$F$5000,'1. Output sheet'!$D$2:$D$5000,$B253,'1. Output sheet'!$C$2:$C$5000,O$27,'1. Output sheet'!$AC$2:$AC$5000,$B$23,'1. Output sheet'!$O$2:$O$5000,"&gt;="&amp;$B$204,'1. Output sheet'!$O$2:$O$5000,"&lt;"&amp;$C$204)</f>
        <v>0</v>
      </c>
      <c r="P253" s="14">
        <f t="shared" si="102"/>
        <v>34534.21</v>
      </c>
      <c r="Q253" s="14">
        <f>SUMIFS('1. Output sheet'!$F$2:$F$5000,'1. Output sheet'!$D$2:$D$5000,$B253,'1. Output sheet'!$AC$2:$AC$5000,$B$22,'1. Output sheet'!$O$2:$O$5000,"&gt;="&amp;$B$204,'1. Output sheet'!$O$2:$O$5000,"&lt;"&amp;$C$204)+SUMIFS('1. Output sheet'!$F$2:$F$5000,'1. Output sheet'!$D$2:$D$5000,$B253,'1. Output sheet'!$AC$2:$AC$5000,$B$23,'1. Output sheet'!$O$2:$O$5000,"&gt;="&amp;$B$204,'1. Output sheet'!$O$2:$O$5000,"&lt;"&amp;$C$204)</f>
        <v>34534.21</v>
      </c>
      <c r="R253" s="14"/>
      <c r="T253" s="21" t="s">
        <v>79</v>
      </c>
      <c r="U253" s="20"/>
      <c r="V253" s="45">
        <f t="shared" si="103"/>
        <v>616.76253301690724</v>
      </c>
      <c r="W253" s="45">
        <f t="shared" si="104"/>
        <v>0</v>
      </c>
      <c r="X253" s="45">
        <f t="shared" si="105"/>
        <v>577.13688105868619</v>
      </c>
      <c r="Y253" s="45">
        <f t="shared" si="106"/>
        <v>2120.9927195205337</v>
      </c>
      <c r="Z253" s="45">
        <f t="shared" si="107"/>
        <v>0</v>
      </c>
      <c r="AA253" s="45">
        <f t="shared" si="108"/>
        <v>0</v>
      </c>
      <c r="AB253" s="45">
        <f t="shared" si="109"/>
        <v>1315.4137001729614</v>
      </c>
      <c r="AC253" s="45">
        <f t="shared" si="110"/>
        <v>0</v>
      </c>
      <c r="AD253" s="45">
        <f t="shared" si="111"/>
        <v>0</v>
      </c>
      <c r="AE253" s="45">
        <f t="shared" si="112"/>
        <v>0</v>
      </c>
      <c r="AF253" s="45">
        <f t="shared" si="113"/>
        <v>0</v>
      </c>
      <c r="AG253" s="45">
        <f t="shared" si="114"/>
        <v>0</v>
      </c>
      <c r="AH253" s="45">
        <f t="shared" si="115"/>
        <v>4630.3058337690891</v>
      </c>
      <c r="AI253" s="45">
        <f t="shared" si="116"/>
        <v>4630.3058337690891</v>
      </c>
      <c r="AJ253" s="14"/>
    </row>
    <row r="254" spans="2:36" ht="14.4" x14ac:dyDescent="0.3">
      <c r="B254" s="21" t="s">
        <v>49</v>
      </c>
      <c r="C254" s="20"/>
      <c r="D254" s="45">
        <f>SUMIFS('1. Output sheet'!$F$2:$F$5000,'1. Output sheet'!$D$2:$D$5000,$B254,'1. Output sheet'!$C$2:$C$5000,D$27,'1. Output sheet'!$AC$2:$AC$5000,$B$22,'1. Output sheet'!$O$2:$O$5000,"&gt;="&amp;$B$204,'1. Output sheet'!$O$2:$O$5000,"&lt;"&amp;$C$204)+SUMIFS('1. Output sheet'!$F$2:$F$5000,'1. Output sheet'!$D$2:$D$5000,$B254,'1. Output sheet'!$C$2:$C$5000,D$27,'1. Output sheet'!$AC$2:$AC$5000,$B$23,'1. Output sheet'!$O$2:$O$5000,"&gt;="&amp;$B$204,'1. Output sheet'!$O$2:$O$5000,"&lt;"&amp;$C$204)</f>
        <v>0</v>
      </c>
      <c r="E254" s="45">
        <f>SUMIFS('1. Output sheet'!$F$2:$F$5000,'1. Output sheet'!$D$2:$D$5000,$B254,'1. Output sheet'!$C$2:$C$5000,E$27,'1. Output sheet'!$AC$2:$AC$5000,$B$22,'1. Output sheet'!$O$2:$O$5000,"&gt;="&amp;$B$204,'1. Output sheet'!$O$2:$O$5000,"&lt;"&amp;$C$204)+SUMIFS('1. Output sheet'!$F$2:$F$5000,'1. Output sheet'!$D$2:$D$5000,$B254,'1. Output sheet'!$C$2:$C$5000,E$27,'1. Output sheet'!$AC$2:$AC$5000,$B$23,'1. Output sheet'!$O$2:$O$5000,"&gt;="&amp;$B$204,'1. Output sheet'!$O$2:$O$5000,"&lt;"&amp;$C$204)</f>
        <v>0</v>
      </c>
      <c r="F254" s="45">
        <f>SUMIFS('1. Output sheet'!$F$2:$F$5000,'1. Output sheet'!$D$2:$D$5000,$B254,'1. Output sheet'!$C$2:$C$5000,F$27,'1. Output sheet'!$AC$2:$AC$5000,$B$22,'1. Output sheet'!$O$2:$O$5000,"&gt;="&amp;$B$204,'1. Output sheet'!$O$2:$O$5000,"&lt;"&amp;$C$204)+SUMIFS('1. Output sheet'!$F$2:$F$5000,'1. Output sheet'!$D$2:$D$5000,$B254,'1. Output sheet'!$C$2:$C$5000,F$27,'1. Output sheet'!$AC$2:$AC$5000,$B$23,'1. Output sheet'!$O$2:$O$5000,"&gt;="&amp;$B$204,'1. Output sheet'!$O$2:$O$5000,"&lt;"&amp;$C$204)</f>
        <v>1700</v>
      </c>
      <c r="G254" s="45">
        <f>SUMIFS('1. Output sheet'!$F$2:$F$5000,'1. Output sheet'!$D$2:$D$5000,$B254,'1. Output sheet'!$C$2:$C$5000,G$27,'1. Output sheet'!$AC$2:$AC$5000,$B$22,'1. Output sheet'!$O$2:$O$5000,"&gt;="&amp;$B$204,'1. Output sheet'!$O$2:$O$5000,"&lt;"&amp;$C$204)+SUMIFS('1. Output sheet'!$F$2:$F$5000,'1. Output sheet'!$D$2:$D$5000,$B254,'1. Output sheet'!$C$2:$C$5000,G$27,'1. Output sheet'!$AC$2:$AC$5000,$B$23,'1. Output sheet'!$O$2:$O$5000,"&gt;="&amp;$B$204,'1. Output sheet'!$O$2:$O$5000,"&lt;"&amp;$C$204)</f>
        <v>600</v>
      </c>
      <c r="H254" s="45">
        <f>SUMIFS('1. Output sheet'!$F$2:$F$5000,'1. Output sheet'!$D$2:$D$5000,$B254,'1. Output sheet'!$C$2:$C$5000,H$27,'1. Output sheet'!$AC$2:$AC$5000,$B$22,'1. Output sheet'!$O$2:$O$5000,"&gt;="&amp;$B$204,'1. Output sheet'!$O$2:$O$5000,"&lt;"&amp;$C$204)+SUMIFS('1. Output sheet'!$F$2:$F$5000,'1. Output sheet'!$D$2:$D$5000,$B254,'1. Output sheet'!$C$2:$C$5000,H$27,'1. Output sheet'!$AC$2:$AC$5000,$B$23,'1. Output sheet'!$O$2:$O$5000,"&gt;="&amp;$B$204,'1. Output sheet'!$O$2:$O$5000,"&lt;"&amp;$C$204)</f>
        <v>0</v>
      </c>
      <c r="I254" s="45">
        <f>SUMIFS('1. Output sheet'!$F$2:$F$5000,'1. Output sheet'!$D$2:$D$5000,$B254,'1. Output sheet'!$C$2:$C$5000,I$27,'1. Output sheet'!$AC$2:$AC$5000,$B$22,'1. Output sheet'!$O$2:$O$5000,"&gt;="&amp;$B$204,'1. Output sheet'!$O$2:$O$5000,"&lt;"&amp;$C$204)+SUMIFS('1. Output sheet'!$F$2:$F$5000,'1. Output sheet'!$D$2:$D$5000,$B254,'1. Output sheet'!$C$2:$C$5000,I$27,'1. Output sheet'!$AC$2:$AC$5000,$B$23,'1. Output sheet'!$O$2:$O$5000,"&gt;="&amp;$B$204,'1. Output sheet'!$O$2:$O$5000,"&lt;"&amp;$C$204)</f>
        <v>0</v>
      </c>
      <c r="J254" s="45">
        <f>SUMIFS('1. Output sheet'!$F$2:$F$5000,'1. Output sheet'!$D$2:$D$5000,$B254,'1. Output sheet'!$C$2:$C$5000,J$27,'1. Output sheet'!$AC$2:$AC$5000,$B$22,'1. Output sheet'!$O$2:$O$5000,"&gt;="&amp;$B$204,'1. Output sheet'!$O$2:$O$5000,"&lt;"&amp;$C$204)+SUMIFS('1. Output sheet'!$F$2:$F$5000,'1. Output sheet'!$D$2:$D$5000,$B254,'1. Output sheet'!$C$2:$C$5000,J$27,'1. Output sheet'!$AC$2:$AC$5000,$B$23,'1. Output sheet'!$O$2:$O$5000,"&gt;="&amp;$B$204,'1. Output sheet'!$O$2:$O$5000,"&lt;"&amp;$C$204)</f>
        <v>0</v>
      </c>
      <c r="K254" s="45">
        <f>SUMIFS('1. Output sheet'!$F$2:$F$5000,'1. Output sheet'!$D$2:$D$5000,$B254,'1. Output sheet'!$C$2:$C$5000,K$27,'1. Output sheet'!$AC$2:$AC$5000,$B$22,'1. Output sheet'!$O$2:$O$5000,"&gt;="&amp;$B$204,'1. Output sheet'!$O$2:$O$5000,"&lt;"&amp;$C$204)+SUMIFS('1. Output sheet'!$F$2:$F$5000,'1. Output sheet'!$D$2:$D$5000,$B254,'1. Output sheet'!$C$2:$C$5000,K$27,'1. Output sheet'!$AC$2:$AC$5000,$B$23,'1. Output sheet'!$O$2:$O$5000,"&gt;="&amp;$B$204,'1. Output sheet'!$O$2:$O$5000,"&lt;"&amp;$C$204)</f>
        <v>0</v>
      </c>
      <c r="L254" s="45">
        <f>SUMIFS('1. Output sheet'!$F$2:$F$5000,'1. Output sheet'!$D$2:$D$5000,$B254,'1. Output sheet'!$C$2:$C$5000,L$27,'1. Output sheet'!$AC$2:$AC$5000,$B$22,'1. Output sheet'!$O$2:$O$5000,"&gt;="&amp;$B$204,'1. Output sheet'!$O$2:$O$5000,"&lt;"&amp;$C$204)+SUMIFS('1. Output sheet'!$F$2:$F$5000,'1. Output sheet'!$D$2:$D$5000,$B254,'1. Output sheet'!$C$2:$C$5000,L$27,'1. Output sheet'!$AC$2:$AC$5000,$B$23,'1. Output sheet'!$O$2:$O$5000,"&gt;="&amp;$B$204,'1. Output sheet'!$O$2:$O$5000,"&lt;"&amp;$C$204)</f>
        <v>0</v>
      </c>
      <c r="M254" s="45">
        <f>SUMIFS('1. Output sheet'!$F$2:$F$5000,'1. Output sheet'!$D$2:$D$5000,$B254,'1. Output sheet'!$C$2:$C$5000,M$27,'1. Output sheet'!$AC$2:$AC$5000,$B$22,'1. Output sheet'!$O$2:$O$5000,"&gt;="&amp;$B$204,'1. Output sheet'!$O$2:$O$5000,"&lt;"&amp;$C$204)+SUMIFS('1. Output sheet'!$F$2:$F$5000,'1. Output sheet'!$D$2:$D$5000,$B254,'1. Output sheet'!$C$2:$C$5000,M$27,'1. Output sheet'!$AC$2:$AC$5000,$B$23,'1. Output sheet'!$O$2:$O$5000,"&gt;="&amp;$B$204,'1. Output sheet'!$O$2:$O$5000,"&lt;"&amp;$C$204)</f>
        <v>0</v>
      </c>
      <c r="N254" s="45">
        <f>SUMIFS('1. Output sheet'!$F$2:$F$5000,'1. Output sheet'!$D$2:$D$5000,$B254,'1. Output sheet'!$C$2:$C$5000,N$27,'1. Output sheet'!$AC$2:$AC$5000,$B$22,'1. Output sheet'!$O$2:$O$5000,"&gt;="&amp;$B$204,'1. Output sheet'!$O$2:$O$5000,"&lt;"&amp;$C$204)+SUMIFS('1. Output sheet'!$F$2:$F$5000,'1. Output sheet'!$D$2:$D$5000,$B254,'1. Output sheet'!$C$2:$C$5000,N$27,'1. Output sheet'!$AC$2:$AC$5000,$B$23,'1. Output sheet'!$O$2:$O$5000,"&gt;="&amp;$B$204,'1. Output sheet'!$O$2:$O$5000,"&lt;"&amp;$C$204)</f>
        <v>0</v>
      </c>
      <c r="O254" s="45">
        <f>SUMIFS('1. Output sheet'!$F$2:$F$5000,'1. Output sheet'!$D$2:$D$5000,$B254,'1. Output sheet'!$C$2:$C$5000,O$27,'1. Output sheet'!$AC$2:$AC$5000,$B$22,'1. Output sheet'!$O$2:$O$5000,"&gt;="&amp;$B$204,'1. Output sheet'!$O$2:$O$5000,"&lt;"&amp;$C$204)+SUMIFS('1. Output sheet'!$F$2:$F$5000,'1. Output sheet'!$D$2:$D$5000,$B254,'1. Output sheet'!$C$2:$C$5000,O$27,'1. Output sheet'!$AC$2:$AC$5000,$B$23,'1. Output sheet'!$O$2:$O$5000,"&gt;="&amp;$B$204,'1. Output sheet'!$O$2:$O$5000,"&lt;"&amp;$C$204)</f>
        <v>0</v>
      </c>
      <c r="P254" s="14">
        <f t="shared" si="102"/>
        <v>2300</v>
      </c>
      <c r="Q254" s="14">
        <f>SUMIFS('1. Output sheet'!$F$2:$F$5000,'1. Output sheet'!$D$2:$D$5000,$B254,'1. Output sheet'!$AC$2:$AC$5000,$B$22,'1. Output sheet'!$O$2:$O$5000,"&gt;="&amp;$B$204,'1. Output sheet'!$O$2:$O$5000,"&lt;"&amp;$C$204)+SUMIFS('1. Output sheet'!$F$2:$F$5000,'1. Output sheet'!$D$2:$D$5000,$B254,'1. Output sheet'!$AC$2:$AC$5000,$B$23,'1. Output sheet'!$O$2:$O$5000,"&gt;="&amp;$B$204,'1. Output sheet'!$O$2:$O$5000,"&lt;"&amp;$C$204)</f>
        <v>2300</v>
      </c>
      <c r="R254" s="14"/>
      <c r="T254" s="21" t="s">
        <v>49</v>
      </c>
      <c r="U254" s="20"/>
      <c r="V254" s="45">
        <f t="shared" si="103"/>
        <v>0</v>
      </c>
      <c r="W254" s="45">
        <f t="shared" si="104"/>
        <v>0</v>
      </c>
      <c r="X254" s="45">
        <f t="shared" si="105"/>
        <v>227.93397959320487</v>
      </c>
      <c r="Y254" s="45">
        <f t="shared" si="106"/>
        <v>80.447286915248768</v>
      </c>
      <c r="Z254" s="45">
        <f t="shared" si="107"/>
        <v>0</v>
      </c>
      <c r="AA254" s="45">
        <f t="shared" si="108"/>
        <v>0</v>
      </c>
      <c r="AB254" s="45">
        <f t="shared" si="109"/>
        <v>0</v>
      </c>
      <c r="AC254" s="45">
        <f t="shared" si="110"/>
        <v>0</v>
      </c>
      <c r="AD254" s="45">
        <f t="shared" si="111"/>
        <v>0</v>
      </c>
      <c r="AE254" s="45">
        <f t="shared" si="112"/>
        <v>0</v>
      </c>
      <c r="AF254" s="45">
        <f t="shared" si="113"/>
        <v>0</v>
      </c>
      <c r="AG254" s="45">
        <f t="shared" si="114"/>
        <v>0</v>
      </c>
      <c r="AH254" s="45">
        <f t="shared" si="115"/>
        <v>308.38126650845362</v>
      </c>
      <c r="AI254" s="45">
        <f t="shared" si="116"/>
        <v>308.38126650845362</v>
      </c>
      <c r="AJ254" s="14"/>
    </row>
    <row r="255" spans="2:36" ht="14.4" x14ac:dyDescent="0.3">
      <c r="B255" s="21" t="s">
        <v>638</v>
      </c>
      <c r="C255" s="20"/>
      <c r="D255" s="45">
        <f>SUMIFS('1. Output sheet'!$F$2:$F$5000,'1. Output sheet'!$D$2:$D$5000,$B255,'1. Output sheet'!$C$2:$C$5000,D$27,'1. Output sheet'!$AC$2:$AC$5000,$B$22,'1. Output sheet'!$O$2:$O$5000,"&gt;="&amp;$B$204,'1. Output sheet'!$O$2:$O$5000,"&lt;"&amp;$C$204)+SUMIFS('1. Output sheet'!$F$2:$F$5000,'1. Output sheet'!$D$2:$D$5000,$B255,'1. Output sheet'!$C$2:$C$5000,D$27,'1. Output sheet'!$AC$2:$AC$5000,$B$23,'1. Output sheet'!$O$2:$O$5000,"&gt;="&amp;$B$204,'1. Output sheet'!$O$2:$O$5000,"&lt;"&amp;$C$204)</f>
        <v>0</v>
      </c>
      <c r="E255" s="45">
        <f>SUMIFS('1. Output sheet'!$F$2:$F$5000,'1. Output sheet'!$D$2:$D$5000,$B255,'1. Output sheet'!$C$2:$C$5000,E$27,'1. Output sheet'!$AC$2:$AC$5000,$B$22,'1. Output sheet'!$O$2:$O$5000,"&gt;="&amp;$B$204,'1. Output sheet'!$O$2:$O$5000,"&lt;"&amp;$C$204)+SUMIFS('1. Output sheet'!$F$2:$F$5000,'1. Output sheet'!$D$2:$D$5000,$B255,'1. Output sheet'!$C$2:$C$5000,E$27,'1. Output sheet'!$AC$2:$AC$5000,$B$23,'1. Output sheet'!$O$2:$O$5000,"&gt;="&amp;$B$204,'1. Output sheet'!$O$2:$O$5000,"&lt;"&amp;$C$204)</f>
        <v>0</v>
      </c>
      <c r="F255" s="45">
        <f>SUMIFS('1. Output sheet'!$F$2:$F$5000,'1. Output sheet'!$D$2:$D$5000,$B255,'1. Output sheet'!$C$2:$C$5000,F$27,'1. Output sheet'!$AC$2:$AC$5000,$B$22,'1. Output sheet'!$O$2:$O$5000,"&gt;="&amp;$B$204,'1. Output sheet'!$O$2:$O$5000,"&lt;"&amp;$C$204)+SUMIFS('1. Output sheet'!$F$2:$F$5000,'1. Output sheet'!$D$2:$D$5000,$B255,'1. Output sheet'!$C$2:$C$5000,F$27,'1. Output sheet'!$AC$2:$AC$5000,$B$23,'1. Output sheet'!$O$2:$O$5000,"&gt;="&amp;$B$204,'1. Output sheet'!$O$2:$O$5000,"&lt;"&amp;$C$204)</f>
        <v>0</v>
      </c>
      <c r="G255" s="45">
        <f>SUMIFS('1. Output sheet'!$F$2:$F$5000,'1. Output sheet'!$D$2:$D$5000,$B255,'1. Output sheet'!$C$2:$C$5000,G$27,'1. Output sheet'!$AC$2:$AC$5000,$B$22,'1. Output sheet'!$O$2:$O$5000,"&gt;="&amp;$B$204,'1. Output sheet'!$O$2:$O$5000,"&lt;"&amp;$C$204)+SUMIFS('1. Output sheet'!$F$2:$F$5000,'1. Output sheet'!$D$2:$D$5000,$B255,'1. Output sheet'!$C$2:$C$5000,G$27,'1. Output sheet'!$AC$2:$AC$5000,$B$23,'1. Output sheet'!$O$2:$O$5000,"&gt;="&amp;$B$204,'1. Output sheet'!$O$2:$O$5000,"&lt;"&amp;$C$204)</f>
        <v>0</v>
      </c>
      <c r="H255" s="45">
        <f>SUMIFS('1. Output sheet'!$F$2:$F$5000,'1. Output sheet'!$D$2:$D$5000,$B255,'1. Output sheet'!$C$2:$C$5000,H$27,'1. Output sheet'!$AC$2:$AC$5000,$B$22,'1. Output sheet'!$O$2:$O$5000,"&gt;="&amp;$B$204,'1. Output sheet'!$O$2:$O$5000,"&lt;"&amp;$C$204)+SUMIFS('1. Output sheet'!$F$2:$F$5000,'1. Output sheet'!$D$2:$D$5000,$B255,'1. Output sheet'!$C$2:$C$5000,H$27,'1. Output sheet'!$AC$2:$AC$5000,$B$23,'1. Output sheet'!$O$2:$O$5000,"&gt;="&amp;$B$204,'1. Output sheet'!$O$2:$O$5000,"&lt;"&amp;$C$204)</f>
        <v>0</v>
      </c>
      <c r="I255" s="45">
        <f>SUMIFS('1. Output sheet'!$F$2:$F$5000,'1. Output sheet'!$D$2:$D$5000,$B255,'1. Output sheet'!$C$2:$C$5000,I$27,'1. Output sheet'!$AC$2:$AC$5000,$B$22,'1. Output sheet'!$O$2:$O$5000,"&gt;="&amp;$B$204,'1. Output sheet'!$O$2:$O$5000,"&lt;"&amp;$C$204)+SUMIFS('1. Output sheet'!$F$2:$F$5000,'1. Output sheet'!$D$2:$D$5000,$B255,'1. Output sheet'!$C$2:$C$5000,I$27,'1. Output sheet'!$AC$2:$AC$5000,$B$23,'1. Output sheet'!$O$2:$O$5000,"&gt;="&amp;$B$204,'1. Output sheet'!$O$2:$O$5000,"&lt;"&amp;$C$204)</f>
        <v>0</v>
      </c>
      <c r="J255" s="45">
        <f>SUMIFS('1. Output sheet'!$F$2:$F$5000,'1. Output sheet'!$D$2:$D$5000,$B255,'1. Output sheet'!$C$2:$C$5000,J$27,'1. Output sheet'!$AC$2:$AC$5000,$B$22,'1. Output sheet'!$O$2:$O$5000,"&gt;="&amp;$B$204,'1. Output sheet'!$O$2:$O$5000,"&lt;"&amp;$C$204)+SUMIFS('1. Output sheet'!$F$2:$F$5000,'1. Output sheet'!$D$2:$D$5000,$B255,'1. Output sheet'!$C$2:$C$5000,J$27,'1. Output sheet'!$AC$2:$AC$5000,$B$23,'1. Output sheet'!$O$2:$O$5000,"&gt;="&amp;$B$204,'1. Output sheet'!$O$2:$O$5000,"&lt;"&amp;$C$204)</f>
        <v>0</v>
      </c>
      <c r="K255" s="45">
        <f>SUMIFS('1. Output sheet'!$F$2:$F$5000,'1. Output sheet'!$D$2:$D$5000,$B255,'1. Output sheet'!$C$2:$C$5000,K$27,'1. Output sheet'!$AC$2:$AC$5000,$B$22,'1. Output sheet'!$O$2:$O$5000,"&gt;="&amp;$B$204,'1. Output sheet'!$O$2:$O$5000,"&lt;"&amp;$C$204)+SUMIFS('1. Output sheet'!$F$2:$F$5000,'1. Output sheet'!$D$2:$D$5000,$B255,'1. Output sheet'!$C$2:$C$5000,K$27,'1. Output sheet'!$AC$2:$AC$5000,$B$23,'1. Output sheet'!$O$2:$O$5000,"&gt;="&amp;$B$204,'1. Output sheet'!$O$2:$O$5000,"&lt;"&amp;$C$204)</f>
        <v>0</v>
      </c>
      <c r="L255" s="45">
        <f>SUMIFS('1. Output sheet'!$F$2:$F$5000,'1. Output sheet'!$D$2:$D$5000,$B255,'1. Output sheet'!$C$2:$C$5000,L$27,'1. Output sheet'!$AC$2:$AC$5000,$B$22,'1. Output sheet'!$O$2:$O$5000,"&gt;="&amp;$B$204,'1. Output sheet'!$O$2:$O$5000,"&lt;"&amp;$C$204)+SUMIFS('1. Output sheet'!$F$2:$F$5000,'1. Output sheet'!$D$2:$D$5000,$B255,'1. Output sheet'!$C$2:$C$5000,L$27,'1. Output sheet'!$AC$2:$AC$5000,$B$23,'1. Output sheet'!$O$2:$O$5000,"&gt;="&amp;$B$204,'1. Output sheet'!$O$2:$O$5000,"&lt;"&amp;$C$204)</f>
        <v>0</v>
      </c>
      <c r="M255" s="45">
        <f>SUMIFS('1. Output sheet'!$F$2:$F$5000,'1. Output sheet'!$D$2:$D$5000,$B255,'1. Output sheet'!$C$2:$C$5000,M$27,'1. Output sheet'!$AC$2:$AC$5000,$B$22,'1. Output sheet'!$O$2:$O$5000,"&gt;="&amp;$B$204,'1. Output sheet'!$O$2:$O$5000,"&lt;"&amp;$C$204)+SUMIFS('1. Output sheet'!$F$2:$F$5000,'1. Output sheet'!$D$2:$D$5000,$B255,'1. Output sheet'!$C$2:$C$5000,M$27,'1. Output sheet'!$AC$2:$AC$5000,$B$23,'1. Output sheet'!$O$2:$O$5000,"&gt;="&amp;$B$204,'1. Output sheet'!$O$2:$O$5000,"&lt;"&amp;$C$204)</f>
        <v>0</v>
      </c>
      <c r="N255" s="45">
        <f>SUMIFS('1. Output sheet'!$F$2:$F$5000,'1. Output sheet'!$D$2:$D$5000,$B255,'1. Output sheet'!$C$2:$C$5000,N$27,'1. Output sheet'!$AC$2:$AC$5000,$B$22,'1. Output sheet'!$O$2:$O$5000,"&gt;="&amp;$B$204,'1. Output sheet'!$O$2:$O$5000,"&lt;"&amp;$C$204)+SUMIFS('1. Output sheet'!$F$2:$F$5000,'1. Output sheet'!$D$2:$D$5000,$B255,'1. Output sheet'!$C$2:$C$5000,N$27,'1. Output sheet'!$AC$2:$AC$5000,$B$23,'1. Output sheet'!$O$2:$O$5000,"&gt;="&amp;$B$204,'1. Output sheet'!$O$2:$O$5000,"&lt;"&amp;$C$204)</f>
        <v>0</v>
      </c>
      <c r="O255" s="45">
        <f>SUMIFS('1. Output sheet'!$F$2:$F$5000,'1. Output sheet'!$D$2:$D$5000,$B255,'1. Output sheet'!$C$2:$C$5000,O$27,'1. Output sheet'!$AC$2:$AC$5000,$B$22,'1. Output sheet'!$O$2:$O$5000,"&gt;="&amp;$B$204,'1. Output sheet'!$O$2:$O$5000,"&lt;"&amp;$C$204)+SUMIFS('1. Output sheet'!$F$2:$F$5000,'1. Output sheet'!$D$2:$D$5000,$B255,'1. Output sheet'!$C$2:$C$5000,O$27,'1. Output sheet'!$AC$2:$AC$5000,$B$23,'1. Output sheet'!$O$2:$O$5000,"&gt;="&amp;$B$204,'1. Output sheet'!$O$2:$O$5000,"&lt;"&amp;$C$204)</f>
        <v>0</v>
      </c>
      <c r="P255" s="14">
        <f t="shared" si="102"/>
        <v>0</v>
      </c>
      <c r="Q255" s="14">
        <f>SUMIFS('1. Output sheet'!$F$2:$F$5000,'1. Output sheet'!$D$2:$D$5000,$B255,'1. Output sheet'!$AC$2:$AC$5000,$B$22,'1. Output sheet'!$O$2:$O$5000,"&gt;="&amp;$B$204,'1. Output sheet'!$O$2:$O$5000,"&lt;"&amp;$C$204)+SUMIFS('1. Output sheet'!$F$2:$F$5000,'1. Output sheet'!$D$2:$D$5000,$B255,'1. Output sheet'!$AC$2:$AC$5000,$B$23,'1. Output sheet'!$O$2:$O$5000,"&gt;="&amp;$B$204,'1. Output sheet'!$O$2:$O$5000,"&lt;"&amp;$C$204)</f>
        <v>0</v>
      </c>
      <c r="R255" s="14"/>
      <c r="T255" s="21" t="s">
        <v>638</v>
      </c>
      <c r="U255" s="20"/>
      <c r="V255" s="45">
        <f t="shared" si="103"/>
        <v>0</v>
      </c>
      <c r="W255" s="45">
        <f t="shared" si="104"/>
        <v>0</v>
      </c>
      <c r="X255" s="45">
        <f t="shared" si="105"/>
        <v>0</v>
      </c>
      <c r="Y255" s="45">
        <f t="shared" si="106"/>
        <v>0</v>
      </c>
      <c r="Z255" s="45">
        <f t="shared" si="107"/>
        <v>0</v>
      </c>
      <c r="AA255" s="45">
        <f t="shared" si="108"/>
        <v>0</v>
      </c>
      <c r="AB255" s="45">
        <f t="shared" si="109"/>
        <v>0</v>
      </c>
      <c r="AC255" s="45">
        <f t="shared" si="110"/>
        <v>0</v>
      </c>
      <c r="AD255" s="45">
        <f t="shared" si="111"/>
        <v>0</v>
      </c>
      <c r="AE255" s="45">
        <f t="shared" si="112"/>
        <v>0</v>
      </c>
      <c r="AF255" s="45">
        <f t="shared" si="113"/>
        <v>0</v>
      </c>
      <c r="AG255" s="45">
        <f t="shared" si="114"/>
        <v>0</v>
      </c>
      <c r="AH255" s="45">
        <f t="shared" si="115"/>
        <v>0</v>
      </c>
      <c r="AI255" s="45">
        <f t="shared" si="116"/>
        <v>0</v>
      </c>
      <c r="AJ255" s="14"/>
    </row>
    <row r="256" spans="2:36" ht="14.4" x14ac:dyDescent="0.3">
      <c r="B256" s="21" t="s">
        <v>2484</v>
      </c>
      <c r="C256" s="20"/>
      <c r="D256" s="45">
        <f>SUMIFS('1. Output sheet'!$F$2:$F$5000,'1. Output sheet'!$D$2:$D$5000,$B256,'1. Output sheet'!$C$2:$C$5000,D$27,'1. Output sheet'!$AC$2:$AC$5000,$B$22,'1. Output sheet'!$O$2:$O$5000,"&gt;="&amp;$B$204,'1. Output sheet'!$O$2:$O$5000,"&lt;"&amp;$C$204)+SUMIFS('1. Output sheet'!$F$2:$F$5000,'1. Output sheet'!$D$2:$D$5000,$B256,'1. Output sheet'!$C$2:$C$5000,D$27,'1. Output sheet'!$AC$2:$AC$5000,$B$23,'1. Output sheet'!$O$2:$O$5000,"&gt;="&amp;$B$204,'1. Output sheet'!$O$2:$O$5000,"&lt;"&amp;$C$204)</f>
        <v>0</v>
      </c>
      <c r="E256" s="45">
        <f>SUMIFS('1. Output sheet'!$F$2:$F$5000,'1. Output sheet'!$D$2:$D$5000,$B256,'1. Output sheet'!$C$2:$C$5000,E$27,'1. Output sheet'!$AC$2:$AC$5000,$B$22,'1. Output sheet'!$O$2:$O$5000,"&gt;="&amp;$B$204,'1. Output sheet'!$O$2:$O$5000,"&lt;"&amp;$C$204)+SUMIFS('1. Output sheet'!$F$2:$F$5000,'1. Output sheet'!$D$2:$D$5000,$B256,'1. Output sheet'!$C$2:$C$5000,E$27,'1. Output sheet'!$AC$2:$AC$5000,$B$23,'1. Output sheet'!$O$2:$O$5000,"&gt;="&amp;$B$204,'1. Output sheet'!$O$2:$O$5000,"&lt;"&amp;$C$204)</f>
        <v>0</v>
      </c>
      <c r="F256" s="45">
        <f>SUMIFS('1. Output sheet'!$F$2:$F$5000,'1. Output sheet'!$D$2:$D$5000,$B256,'1. Output sheet'!$C$2:$C$5000,F$27,'1. Output sheet'!$AC$2:$AC$5000,$B$22,'1. Output sheet'!$O$2:$O$5000,"&gt;="&amp;$B$204,'1. Output sheet'!$O$2:$O$5000,"&lt;"&amp;$C$204)+SUMIFS('1. Output sheet'!$F$2:$F$5000,'1. Output sheet'!$D$2:$D$5000,$B256,'1. Output sheet'!$C$2:$C$5000,F$27,'1. Output sheet'!$AC$2:$AC$5000,$B$23,'1. Output sheet'!$O$2:$O$5000,"&gt;="&amp;$B$204,'1. Output sheet'!$O$2:$O$5000,"&lt;"&amp;$C$204)</f>
        <v>0</v>
      </c>
      <c r="G256" s="45">
        <f>SUMIFS('1. Output sheet'!$F$2:$F$5000,'1. Output sheet'!$D$2:$D$5000,$B256,'1. Output sheet'!$C$2:$C$5000,G$27,'1. Output sheet'!$AC$2:$AC$5000,$B$22,'1. Output sheet'!$O$2:$O$5000,"&gt;="&amp;$B$204,'1. Output sheet'!$O$2:$O$5000,"&lt;"&amp;$C$204)+SUMIFS('1. Output sheet'!$F$2:$F$5000,'1. Output sheet'!$D$2:$D$5000,$B256,'1. Output sheet'!$C$2:$C$5000,G$27,'1. Output sheet'!$AC$2:$AC$5000,$B$23,'1. Output sheet'!$O$2:$O$5000,"&gt;="&amp;$B$204,'1. Output sheet'!$O$2:$O$5000,"&lt;"&amp;$C$204)</f>
        <v>0</v>
      </c>
      <c r="H256" s="45">
        <f>SUMIFS('1. Output sheet'!$F$2:$F$5000,'1. Output sheet'!$D$2:$D$5000,$B256,'1. Output sheet'!$C$2:$C$5000,H$27,'1. Output sheet'!$AC$2:$AC$5000,$B$22,'1. Output sheet'!$O$2:$O$5000,"&gt;="&amp;$B$204,'1. Output sheet'!$O$2:$O$5000,"&lt;"&amp;$C$204)+SUMIFS('1. Output sheet'!$F$2:$F$5000,'1. Output sheet'!$D$2:$D$5000,$B256,'1. Output sheet'!$C$2:$C$5000,H$27,'1. Output sheet'!$AC$2:$AC$5000,$B$23,'1. Output sheet'!$O$2:$O$5000,"&gt;="&amp;$B$204,'1. Output sheet'!$O$2:$O$5000,"&lt;"&amp;$C$204)</f>
        <v>0</v>
      </c>
      <c r="I256" s="45">
        <f>SUMIFS('1. Output sheet'!$F$2:$F$5000,'1. Output sheet'!$D$2:$D$5000,$B256,'1. Output sheet'!$C$2:$C$5000,I$27,'1. Output sheet'!$AC$2:$AC$5000,$B$22,'1. Output sheet'!$O$2:$O$5000,"&gt;="&amp;$B$204,'1. Output sheet'!$O$2:$O$5000,"&lt;"&amp;$C$204)+SUMIFS('1. Output sheet'!$F$2:$F$5000,'1. Output sheet'!$D$2:$D$5000,$B256,'1. Output sheet'!$C$2:$C$5000,I$27,'1. Output sheet'!$AC$2:$AC$5000,$B$23,'1. Output sheet'!$O$2:$O$5000,"&gt;="&amp;$B$204,'1. Output sheet'!$O$2:$O$5000,"&lt;"&amp;$C$204)</f>
        <v>0</v>
      </c>
      <c r="J256" s="45">
        <f>SUMIFS('1. Output sheet'!$F$2:$F$5000,'1. Output sheet'!$D$2:$D$5000,$B256,'1. Output sheet'!$C$2:$C$5000,J$27,'1. Output sheet'!$AC$2:$AC$5000,$B$22,'1. Output sheet'!$O$2:$O$5000,"&gt;="&amp;$B$204,'1. Output sheet'!$O$2:$O$5000,"&lt;"&amp;$C$204)+SUMIFS('1. Output sheet'!$F$2:$F$5000,'1. Output sheet'!$D$2:$D$5000,$B256,'1. Output sheet'!$C$2:$C$5000,J$27,'1. Output sheet'!$AC$2:$AC$5000,$B$23,'1. Output sheet'!$O$2:$O$5000,"&gt;="&amp;$B$204,'1. Output sheet'!$O$2:$O$5000,"&lt;"&amp;$C$204)</f>
        <v>0</v>
      </c>
      <c r="K256" s="45">
        <f>SUMIFS('1. Output sheet'!$F$2:$F$5000,'1. Output sheet'!$D$2:$D$5000,$B256,'1. Output sheet'!$C$2:$C$5000,K$27,'1. Output sheet'!$AC$2:$AC$5000,$B$22,'1. Output sheet'!$O$2:$O$5000,"&gt;="&amp;$B$204,'1. Output sheet'!$O$2:$O$5000,"&lt;"&amp;$C$204)+SUMIFS('1. Output sheet'!$F$2:$F$5000,'1. Output sheet'!$D$2:$D$5000,$B256,'1. Output sheet'!$C$2:$C$5000,K$27,'1. Output sheet'!$AC$2:$AC$5000,$B$23,'1. Output sheet'!$O$2:$O$5000,"&gt;="&amp;$B$204,'1. Output sheet'!$O$2:$O$5000,"&lt;"&amp;$C$204)</f>
        <v>0</v>
      </c>
      <c r="L256" s="45">
        <f>SUMIFS('1. Output sheet'!$F$2:$F$5000,'1. Output sheet'!$D$2:$D$5000,$B256,'1. Output sheet'!$C$2:$C$5000,L$27,'1. Output sheet'!$AC$2:$AC$5000,$B$22,'1. Output sheet'!$O$2:$O$5000,"&gt;="&amp;$B$204,'1. Output sheet'!$O$2:$O$5000,"&lt;"&amp;$C$204)+SUMIFS('1. Output sheet'!$F$2:$F$5000,'1. Output sheet'!$D$2:$D$5000,$B256,'1. Output sheet'!$C$2:$C$5000,L$27,'1. Output sheet'!$AC$2:$AC$5000,$B$23,'1. Output sheet'!$O$2:$O$5000,"&gt;="&amp;$B$204,'1. Output sheet'!$O$2:$O$5000,"&lt;"&amp;$C$204)</f>
        <v>0</v>
      </c>
      <c r="M256" s="45">
        <f>SUMIFS('1. Output sheet'!$F$2:$F$5000,'1. Output sheet'!$D$2:$D$5000,$B256,'1. Output sheet'!$C$2:$C$5000,M$27,'1. Output sheet'!$AC$2:$AC$5000,$B$22,'1. Output sheet'!$O$2:$O$5000,"&gt;="&amp;$B$204,'1. Output sheet'!$O$2:$O$5000,"&lt;"&amp;$C$204)+SUMIFS('1. Output sheet'!$F$2:$F$5000,'1. Output sheet'!$D$2:$D$5000,$B256,'1. Output sheet'!$C$2:$C$5000,M$27,'1. Output sheet'!$AC$2:$AC$5000,$B$23,'1. Output sheet'!$O$2:$O$5000,"&gt;="&amp;$B$204,'1. Output sheet'!$O$2:$O$5000,"&lt;"&amp;$C$204)</f>
        <v>0</v>
      </c>
      <c r="N256" s="45">
        <f>SUMIFS('1. Output sheet'!$F$2:$F$5000,'1. Output sheet'!$D$2:$D$5000,$B256,'1. Output sheet'!$C$2:$C$5000,N$27,'1. Output sheet'!$AC$2:$AC$5000,$B$22,'1. Output sheet'!$O$2:$O$5000,"&gt;="&amp;$B$204,'1. Output sheet'!$O$2:$O$5000,"&lt;"&amp;$C$204)+SUMIFS('1. Output sheet'!$F$2:$F$5000,'1. Output sheet'!$D$2:$D$5000,$B256,'1. Output sheet'!$C$2:$C$5000,N$27,'1. Output sheet'!$AC$2:$AC$5000,$B$23,'1. Output sheet'!$O$2:$O$5000,"&gt;="&amp;$B$204,'1. Output sheet'!$O$2:$O$5000,"&lt;"&amp;$C$204)</f>
        <v>0</v>
      </c>
      <c r="O256" s="45">
        <f>SUMIFS('1. Output sheet'!$F$2:$F$5000,'1. Output sheet'!$D$2:$D$5000,$B256,'1. Output sheet'!$C$2:$C$5000,O$27,'1. Output sheet'!$AC$2:$AC$5000,$B$22,'1. Output sheet'!$O$2:$O$5000,"&gt;="&amp;$B$204,'1. Output sheet'!$O$2:$O$5000,"&lt;"&amp;$C$204)+SUMIFS('1. Output sheet'!$F$2:$F$5000,'1. Output sheet'!$D$2:$D$5000,$B256,'1. Output sheet'!$C$2:$C$5000,O$27,'1. Output sheet'!$AC$2:$AC$5000,$B$23,'1. Output sheet'!$O$2:$O$5000,"&gt;="&amp;$B$204,'1. Output sheet'!$O$2:$O$5000,"&lt;"&amp;$C$204)</f>
        <v>0</v>
      </c>
      <c r="P256" s="14">
        <f t="shared" si="102"/>
        <v>0</v>
      </c>
      <c r="Q256" s="14">
        <f>SUMIFS('1. Output sheet'!$F$2:$F$5000,'1. Output sheet'!$D$2:$D$5000,$B256,'1. Output sheet'!$AC$2:$AC$5000,$B$22,'1. Output sheet'!$O$2:$O$5000,"&gt;="&amp;$B$204,'1. Output sheet'!$O$2:$O$5000,"&lt;"&amp;$C$204)+SUMIFS('1. Output sheet'!$F$2:$F$5000,'1. Output sheet'!$D$2:$D$5000,$B256,'1. Output sheet'!$AC$2:$AC$5000,$B$23,'1. Output sheet'!$O$2:$O$5000,"&gt;="&amp;$B$204,'1. Output sheet'!$O$2:$O$5000,"&lt;"&amp;$C$204)</f>
        <v>0</v>
      </c>
      <c r="R256" s="14"/>
      <c r="T256" s="21" t="s">
        <v>2484</v>
      </c>
      <c r="U256" s="20"/>
      <c r="V256" s="45">
        <f t="shared" si="103"/>
        <v>0</v>
      </c>
      <c r="W256" s="45">
        <f t="shared" si="104"/>
        <v>0</v>
      </c>
      <c r="X256" s="45">
        <f t="shared" si="105"/>
        <v>0</v>
      </c>
      <c r="Y256" s="45">
        <f t="shared" si="106"/>
        <v>0</v>
      </c>
      <c r="Z256" s="45">
        <f t="shared" si="107"/>
        <v>0</v>
      </c>
      <c r="AA256" s="45">
        <f t="shared" si="108"/>
        <v>0</v>
      </c>
      <c r="AB256" s="45">
        <f t="shared" si="109"/>
        <v>0</v>
      </c>
      <c r="AC256" s="45">
        <f t="shared" si="110"/>
        <v>0</v>
      </c>
      <c r="AD256" s="45">
        <f t="shared" si="111"/>
        <v>0</v>
      </c>
      <c r="AE256" s="45">
        <f t="shared" si="112"/>
        <v>0</v>
      </c>
      <c r="AF256" s="45">
        <f t="shared" si="113"/>
        <v>0</v>
      </c>
      <c r="AG256" s="45">
        <f t="shared" si="114"/>
        <v>0</v>
      </c>
      <c r="AH256" s="45">
        <f t="shared" si="115"/>
        <v>0</v>
      </c>
      <c r="AI256" s="45">
        <f t="shared" si="116"/>
        <v>0</v>
      </c>
      <c r="AJ256" s="14"/>
    </row>
    <row r="257" spans="1:36" ht="14.4" x14ac:dyDescent="0.3">
      <c r="B257" s="21" t="s">
        <v>2837</v>
      </c>
      <c r="C257" s="20"/>
      <c r="D257" s="45">
        <f>SUMIFS('1. Output sheet'!$F$2:$F$5000,'1. Output sheet'!$D$2:$D$5000,$B257,'1. Output sheet'!$C$2:$C$5000,D$27,'1. Output sheet'!$AC$2:$AC$5000,$B$22,'1. Output sheet'!$O$2:$O$5000,"&gt;="&amp;$B$204,'1. Output sheet'!$O$2:$O$5000,"&lt;"&amp;$C$204)+SUMIFS('1. Output sheet'!$F$2:$F$5000,'1. Output sheet'!$D$2:$D$5000,$B257,'1. Output sheet'!$C$2:$C$5000,D$27,'1. Output sheet'!$AC$2:$AC$5000,$B$23,'1. Output sheet'!$O$2:$O$5000,"&gt;="&amp;$B$204,'1. Output sheet'!$O$2:$O$5000,"&lt;"&amp;$C$204)</f>
        <v>0</v>
      </c>
      <c r="E257" s="45">
        <f>SUMIFS('1. Output sheet'!$F$2:$F$5000,'1. Output sheet'!$D$2:$D$5000,$B257,'1. Output sheet'!$C$2:$C$5000,E$27,'1. Output sheet'!$AC$2:$AC$5000,$B$22,'1. Output sheet'!$O$2:$O$5000,"&gt;="&amp;$B$204,'1. Output sheet'!$O$2:$O$5000,"&lt;"&amp;$C$204)+SUMIFS('1. Output sheet'!$F$2:$F$5000,'1. Output sheet'!$D$2:$D$5000,$B257,'1. Output sheet'!$C$2:$C$5000,E$27,'1. Output sheet'!$AC$2:$AC$5000,$B$23,'1. Output sheet'!$O$2:$O$5000,"&gt;="&amp;$B$204,'1. Output sheet'!$O$2:$O$5000,"&lt;"&amp;$C$204)</f>
        <v>0</v>
      </c>
      <c r="F257" s="45">
        <f>SUMIFS('1. Output sheet'!$F$2:$F$5000,'1. Output sheet'!$D$2:$D$5000,$B257,'1. Output sheet'!$C$2:$C$5000,F$27,'1. Output sheet'!$AC$2:$AC$5000,$B$22,'1. Output sheet'!$O$2:$O$5000,"&gt;="&amp;$B$204,'1. Output sheet'!$O$2:$O$5000,"&lt;"&amp;$C$204)+SUMIFS('1. Output sheet'!$F$2:$F$5000,'1. Output sheet'!$D$2:$D$5000,$B257,'1. Output sheet'!$C$2:$C$5000,F$27,'1. Output sheet'!$AC$2:$AC$5000,$B$23,'1. Output sheet'!$O$2:$O$5000,"&gt;="&amp;$B$204,'1. Output sheet'!$O$2:$O$5000,"&lt;"&amp;$C$204)</f>
        <v>0</v>
      </c>
      <c r="G257" s="45">
        <f>SUMIFS('1. Output sheet'!$F$2:$F$5000,'1. Output sheet'!$D$2:$D$5000,$B257,'1. Output sheet'!$C$2:$C$5000,G$27,'1. Output sheet'!$AC$2:$AC$5000,$B$22,'1. Output sheet'!$O$2:$O$5000,"&gt;="&amp;$B$204,'1. Output sheet'!$O$2:$O$5000,"&lt;"&amp;$C$204)+SUMIFS('1. Output sheet'!$F$2:$F$5000,'1. Output sheet'!$D$2:$D$5000,$B257,'1. Output sheet'!$C$2:$C$5000,G$27,'1. Output sheet'!$AC$2:$AC$5000,$B$23,'1. Output sheet'!$O$2:$O$5000,"&gt;="&amp;$B$204,'1. Output sheet'!$O$2:$O$5000,"&lt;"&amp;$C$204)</f>
        <v>2160</v>
      </c>
      <c r="H257" s="45">
        <f>SUMIFS('1. Output sheet'!$F$2:$F$5000,'1. Output sheet'!$D$2:$D$5000,$B257,'1. Output sheet'!$C$2:$C$5000,H$27,'1. Output sheet'!$AC$2:$AC$5000,$B$22,'1. Output sheet'!$O$2:$O$5000,"&gt;="&amp;$B$204,'1. Output sheet'!$O$2:$O$5000,"&lt;"&amp;$C$204)+SUMIFS('1. Output sheet'!$F$2:$F$5000,'1. Output sheet'!$D$2:$D$5000,$B257,'1. Output sheet'!$C$2:$C$5000,H$27,'1. Output sheet'!$AC$2:$AC$5000,$B$23,'1. Output sheet'!$O$2:$O$5000,"&gt;="&amp;$B$204,'1. Output sheet'!$O$2:$O$5000,"&lt;"&amp;$C$204)</f>
        <v>0</v>
      </c>
      <c r="I257" s="45">
        <f>SUMIFS('1. Output sheet'!$F$2:$F$5000,'1. Output sheet'!$D$2:$D$5000,$B257,'1. Output sheet'!$C$2:$C$5000,I$27,'1. Output sheet'!$AC$2:$AC$5000,$B$22,'1. Output sheet'!$O$2:$O$5000,"&gt;="&amp;$B$204,'1. Output sheet'!$O$2:$O$5000,"&lt;"&amp;$C$204)+SUMIFS('1. Output sheet'!$F$2:$F$5000,'1. Output sheet'!$D$2:$D$5000,$B257,'1. Output sheet'!$C$2:$C$5000,I$27,'1. Output sheet'!$AC$2:$AC$5000,$B$23,'1. Output sheet'!$O$2:$O$5000,"&gt;="&amp;$B$204,'1. Output sheet'!$O$2:$O$5000,"&lt;"&amp;$C$204)</f>
        <v>0</v>
      </c>
      <c r="J257" s="45">
        <f>SUMIFS('1. Output sheet'!$F$2:$F$5000,'1. Output sheet'!$D$2:$D$5000,$B257,'1. Output sheet'!$C$2:$C$5000,J$27,'1. Output sheet'!$AC$2:$AC$5000,$B$22,'1. Output sheet'!$O$2:$O$5000,"&gt;="&amp;$B$204,'1. Output sheet'!$O$2:$O$5000,"&lt;"&amp;$C$204)+SUMIFS('1. Output sheet'!$F$2:$F$5000,'1. Output sheet'!$D$2:$D$5000,$B257,'1. Output sheet'!$C$2:$C$5000,J$27,'1. Output sheet'!$AC$2:$AC$5000,$B$23,'1. Output sheet'!$O$2:$O$5000,"&gt;="&amp;$B$204,'1. Output sheet'!$O$2:$O$5000,"&lt;"&amp;$C$204)</f>
        <v>0</v>
      </c>
      <c r="K257" s="45">
        <f>SUMIFS('1. Output sheet'!$F$2:$F$5000,'1. Output sheet'!$D$2:$D$5000,$B257,'1. Output sheet'!$C$2:$C$5000,K$27,'1. Output sheet'!$AC$2:$AC$5000,$B$22,'1. Output sheet'!$O$2:$O$5000,"&gt;="&amp;$B$204,'1. Output sheet'!$O$2:$O$5000,"&lt;"&amp;$C$204)+SUMIFS('1. Output sheet'!$F$2:$F$5000,'1. Output sheet'!$D$2:$D$5000,$B257,'1. Output sheet'!$C$2:$C$5000,K$27,'1. Output sheet'!$AC$2:$AC$5000,$B$23,'1. Output sheet'!$O$2:$O$5000,"&gt;="&amp;$B$204,'1. Output sheet'!$O$2:$O$5000,"&lt;"&amp;$C$204)</f>
        <v>0</v>
      </c>
      <c r="L257" s="45">
        <f>SUMIFS('1. Output sheet'!$F$2:$F$5000,'1. Output sheet'!$D$2:$D$5000,$B257,'1. Output sheet'!$C$2:$C$5000,L$27,'1. Output sheet'!$AC$2:$AC$5000,$B$22,'1. Output sheet'!$O$2:$O$5000,"&gt;="&amp;$B$204,'1. Output sheet'!$O$2:$O$5000,"&lt;"&amp;$C$204)+SUMIFS('1. Output sheet'!$F$2:$F$5000,'1. Output sheet'!$D$2:$D$5000,$B257,'1. Output sheet'!$C$2:$C$5000,L$27,'1. Output sheet'!$AC$2:$AC$5000,$B$23,'1. Output sheet'!$O$2:$O$5000,"&gt;="&amp;$B$204,'1. Output sheet'!$O$2:$O$5000,"&lt;"&amp;$C$204)</f>
        <v>0</v>
      </c>
      <c r="M257" s="45">
        <f>SUMIFS('1. Output sheet'!$F$2:$F$5000,'1. Output sheet'!$D$2:$D$5000,$B257,'1. Output sheet'!$C$2:$C$5000,M$27,'1. Output sheet'!$AC$2:$AC$5000,$B$22,'1. Output sheet'!$O$2:$O$5000,"&gt;="&amp;$B$204,'1. Output sheet'!$O$2:$O$5000,"&lt;"&amp;$C$204)+SUMIFS('1. Output sheet'!$F$2:$F$5000,'1. Output sheet'!$D$2:$D$5000,$B257,'1. Output sheet'!$C$2:$C$5000,M$27,'1. Output sheet'!$AC$2:$AC$5000,$B$23,'1. Output sheet'!$O$2:$O$5000,"&gt;="&amp;$B$204,'1. Output sheet'!$O$2:$O$5000,"&lt;"&amp;$C$204)</f>
        <v>0</v>
      </c>
      <c r="N257" s="45">
        <f>SUMIFS('1. Output sheet'!$F$2:$F$5000,'1. Output sheet'!$D$2:$D$5000,$B257,'1. Output sheet'!$C$2:$C$5000,N$27,'1. Output sheet'!$AC$2:$AC$5000,$B$22,'1. Output sheet'!$O$2:$O$5000,"&gt;="&amp;$B$204,'1. Output sheet'!$O$2:$O$5000,"&lt;"&amp;$C$204)+SUMIFS('1. Output sheet'!$F$2:$F$5000,'1. Output sheet'!$D$2:$D$5000,$B257,'1. Output sheet'!$C$2:$C$5000,N$27,'1. Output sheet'!$AC$2:$AC$5000,$B$23,'1. Output sheet'!$O$2:$O$5000,"&gt;="&amp;$B$204,'1. Output sheet'!$O$2:$O$5000,"&lt;"&amp;$C$204)</f>
        <v>0</v>
      </c>
      <c r="O257" s="45">
        <f>SUMIFS('1. Output sheet'!$F$2:$F$5000,'1. Output sheet'!$D$2:$D$5000,$B257,'1. Output sheet'!$C$2:$C$5000,O$27,'1. Output sheet'!$AC$2:$AC$5000,$B$22,'1. Output sheet'!$O$2:$O$5000,"&gt;="&amp;$B$204,'1. Output sheet'!$O$2:$O$5000,"&lt;"&amp;$C$204)+SUMIFS('1. Output sheet'!$F$2:$F$5000,'1. Output sheet'!$D$2:$D$5000,$B257,'1. Output sheet'!$C$2:$C$5000,O$27,'1. Output sheet'!$AC$2:$AC$5000,$B$23,'1. Output sheet'!$O$2:$O$5000,"&gt;="&amp;$B$204,'1. Output sheet'!$O$2:$O$5000,"&lt;"&amp;$C$204)</f>
        <v>0</v>
      </c>
      <c r="P257" s="14">
        <f t="shared" si="102"/>
        <v>2160</v>
      </c>
      <c r="Q257" s="14">
        <f>SUMIFS('1. Output sheet'!$F$2:$F$5000,'1. Output sheet'!$D$2:$D$5000,$B257,'1. Output sheet'!$AC$2:$AC$5000,$B$22,'1. Output sheet'!$O$2:$O$5000,"&gt;="&amp;$B$204,'1. Output sheet'!$O$2:$O$5000,"&lt;"&amp;$C$204)+SUMIFS('1. Output sheet'!$F$2:$F$5000,'1. Output sheet'!$D$2:$D$5000,$B257,'1. Output sheet'!$AC$2:$AC$5000,$B$23,'1. Output sheet'!$O$2:$O$5000,"&gt;="&amp;$B$204,'1. Output sheet'!$O$2:$O$5000,"&lt;"&amp;$C$204)</f>
        <v>2160</v>
      </c>
      <c r="R257" s="14"/>
      <c r="T257" s="21" t="s">
        <v>2837</v>
      </c>
      <c r="U257" s="20"/>
      <c r="V257" s="45">
        <f t="shared" si="103"/>
        <v>0</v>
      </c>
      <c r="W257" s="45">
        <f t="shared" si="104"/>
        <v>0</v>
      </c>
      <c r="X257" s="45">
        <f t="shared" si="105"/>
        <v>0</v>
      </c>
      <c r="Y257" s="45">
        <f t="shared" si="106"/>
        <v>289.6102328948956</v>
      </c>
      <c r="Z257" s="45">
        <f t="shared" si="107"/>
        <v>0</v>
      </c>
      <c r="AA257" s="45">
        <f t="shared" si="108"/>
        <v>0</v>
      </c>
      <c r="AB257" s="45">
        <f t="shared" si="109"/>
        <v>0</v>
      </c>
      <c r="AC257" s="45">
        <f t="shared" si="110"/>
        <v>0</v>
      </c>
      <c r="AD257" s="45">
        <f t="shared" si="111"/>
        <v>0</v>
      </c>
      <c r="AE257" s="45">
        <f t="shared" si="112"/>
        <v>0</v>
      </c>
      <c r="AF257" s="45">
        <f t="shared" si="113"/>
        <v>0</v>
      </c>
      <c r="AG257" s="45">
        <f t="shared" si="114"/>
        <v>0</v>
      </c>
      <c r="AH257" s="45">
        <f t="shared" si="115"/>
        <v>289.6102328948956</v>
      </c>
      <c r="AI257" s="45">
        <f t="shared" si="116"/>
        <v>289.6102328948956</v>
      </c>
      <c r="AJ257" s="14"/>
    </row>
    <row r="258" spans="1:36" ht="14.4" x14ac:dyDescent="0.3">
      <c r="B258" s="21" t="s">
        <v>749</v>
      </c>
      <c r="C258" s="20"/>
      <c r="D258" s="45">
        <f>SUMIFS('1. Output sheet'!$F$2:$F$5000,'1. Output sheet'!$D$2:$D$5000,$B258,'1. Output sheet'!$C$2:$C$5000,D$27,'1. Output sheet'!$AC$2:$AC$5000,$B$22,'1. Output sheet'!$O$2:$O$5000,"&gt;="&amp;$B$204,'1. Output sheet'!$O$2:$O$5000,"&lt;"&amp;$C$204)+SUMIFS('1. Output sheet'!$F$2:$F$5000,'1. Output sheet'!$D$2:$D$5000,$B258,'1. Output sheet'!$C$2:$C$5000,D$27,'1. Output sheet'!$AC$2:$AC$5000,$B$23,'1. Output sheet'!$O$2:$O$5000,"&gt;="&amp;$B$204,'1. Output sheet'!$O$2:$O$5000,"&lt;"&amp;$C$204)</f>
        <v>0</v>
      </c>
      <c r="E258" s="45">
        <f>SUMIFS('1. Output sheet'!$F$2:$F$5000,'1. Output sheet'!$D$2:$D$5000,$B258,'1. Output sheet'!$C$2:$C$5000,E$27,'1. Output sheet'!$AC$2:$AC$5000,$B$22,'1. Output sheet'!$O$2:$O$5000,"&gt;="&amp;$B$204,'1. Output sheet'!$O$2:$O$5000,"&lt;"&amp;$C$204)+SUMIFS('1. Output sheet'!$F$2:$F$5000,'1. Output sheet'!$D$2:$D$5000,$B258,'1. Output sheet'!$C$2:$C$5000,E$27,'1. Output sheet'!$AC$2:$AC$5000,$B$23,'1. Output sheet'!$O$2:$O$5000,"&gt;="&amp;$B$204,'1. Output sheet'!$O$2:$O$5000,"&lt;"&amp;$C$204)</f>
        <v>0</v>
      </c>
      <c r="F258" s="45">
        <f>SUMIFS('1. Output sheet'!$F$2:$F$5000,'1. Output sheet'!$D$2:$D$5000,$B258,'1. Output sheet'!$C$2:$C$5000,F$27,'1. Output sheet'!$AC$2:$AC$5000,$B$22,'1. Output sheet'!$O$2:$O$5000,"&gt;="&amp;$B$204,'1. Output sheet'!$O$2:$O$5000,"&lt;"&amp;$C$204)+SUMIFS('1. Output sheet'!$F$2:$F$5000,'1. Output sheet'!$D$2:$D$5000,$B258,'1. Output sheet'!$C$2:$C$5000,F$27,'1. Output sheet'!$AC$2:$AC$5000,$B$23,'1. Output sheet'!$O$2:$O$5000,"&gt;="&amp;$B$204,'1. Output sheet'!$O$2:$O$5000,"&lt;"&amp;$C$204)</f>
        <v>0</v>
      </c>
      <c r="G258" s="45">
        <f>SUMIFS('1. Output sheet'!$F$2:$F$5000,'1. Output sheet'!$D$2:$D$5000,$B258,'1. Output sheet'!$C$2:$C$5000,G$27,'1. Output sheet'!$AC$2:$AC$5000,$B$22,'1. Output sheet'!$O$2:$O$5000,"&gt;="&amp;$B$204,'1. Output sheet'!$O$2:$O$5000,"&lt;"&amp;$C$204)+SUMIFS('1. Output sheet'!$F$2:$F$5000,'1. Output sheet'!$D$2:$D$5000,$B258,'1. Output sheet'!$C$2:$C$5000,G$27,'1. Output sheet'!$AC$2:$AC$5000,$B$23,'1. Output sheet'!$O$2:$O$5000,"&gt;="&amp;$B$204,'1. Output sheet'!$O$2:$O$5000,"&lt;"&amp;$C$204)</f>
        <v>1270</v>
      </c>
      <c r="H258" s="45">
        <f>SUMIFS('1. Output sheet'!$F$2:$F$5000,'1. Output sheet'!$D$2:$D$5000,$B258,'1. Output sheet'!$C$2:$C$5000,H$27,'1. Output sheet'!$AC$2:$AC$5000,$B$22,'1. Output sheet'!$O$2:$O$5000,"&gt;="&amp;$B$204,'1. Output sheet'!$O$2:$O$5000,"&lt;"&amp;$C$204)+SUMIFS('1. Output sheet'!$F$2:$F$5000,'1. Output sheet'!$D$2:$D$5000,$B258,'1. Output sheet'!$C$2:$C$5000,H$27,'1. Output sheet'!$AC$2:$AC$5000,$B$23,'1. Output sheet'!$O$2:$O$5000,"&gt;="&amp;$B$204,'1. Output sheet'!$O$2:$O$5000,"&lt;"&amp;$C$204)</f>
        <v>0</v>
      </c>
      <c r="I258" s="45">
        <f>SUMIFS('1. Output sheet'!$F$2:$F$5000,'1. Output sheet'!$D$2:$D$5000,$B258,'1. Output sheet'!$C$2:$C$5000,I$27,'1. Output sheet'!$AC$2:$AC$5000,$B$22,'1. Output sheet'!$O$2:$O$5000,"&gt;="&amp;$B$204,'1. Output sheet'!$O$2:$O$5000,"&lt;"&amp;$C$204)+SUMIFS('1. Output sheet'!$F$2:$F$5000,'1. Output sheet'!$D$2:$D$5000,$B258,'1. Output sheet'!$C$2:$C$5000,I$27,'1. Output sheet'!$AC$2:$AC$5000,$B$23,'1. Output sheet'!$O$2:$O$5000,"&gt;="&amp;$B$204,'1. Output sheet'!$O$2:$O$5000,"&lt;"&amp;$C$204)</f>
        <v>0</v>
      </c>
      <c r="J258" s="45">
        <f>SUMIFS('1. Output sheet'!$F$2:$F$5000,'1. Output sheet'!$D$2:$D$5000,$B258,'1. Output sheet'!$C$2:$C$5000,J$27,'1. Output sheet'!$AC$2:$AC$5000,$B$22,'1. Output sheet'!$O$2:$O$5000,"&gt;="&amp;$B$204,'1. Output sheet'!$O$2:$O$5000,"&lt;"&amp;$C$204)+SUMIFS('1. Output sheet'!$F$2:$F$5000,'1. Output sheet'!$D$2:$D$5000,$B258,'1. Output sheet'!$C$2:$C$5000,J$27,'1. Output sheet'!$AC$2:$AC$5000,$B$23,'1. Output sheet'!$O$2:$O$5000,"&gt;="&amp;$B$204,'1. Output sheet'!$O$2:$O$5000,"&lt;"&amp;$C$204)</f>
        <v>0</v>
      </c>
      <c r="K258" s="45">
        <f>SUMIFS('1. Output sheet'!$F$2:$F$5000,'1. Output sheet'!$D$2:$D$5000,$B258,'1. Output sheet'!$C$2:$C$5000,K$27,'1. Output sheet'!$AC$2:$AC$5000,$B$22,'1. Output sheet'!$O$2:$O$5000,"&gt;="&amp;$B$204,'1. Output sheet'!$O$2:$O$5000,"&lt;"&amp;$C$204)+SUMIFS('1. Output sheet'!$F$2:$F$5000,'1. Output sheet'!$D$2:$D$5000,$B258,'1. Output sheet'!$C$2:$C$5000,K$27,'1. Output sheet'!$AC$2:$AC$5000,$B$23,'1. Output sheet'!$O$2:$O$5000,"&gt;="&amp;$B$204,'1. Output sheet'!$O$2:$O$5000,"&lt;"&amp;$C$204)</f>
        <v>0</v>
      </c>
      <c r="L258" s="45">
        <f>SUMIFS('1. Output sheet'!$F$2:$F$5000,'1. Output sheet'!$D$2:$D$5000,$B258,'1. Output sheet'!$C$2:$C$5000,L$27,'1. Output sheet'!$AC$2:$AC$5000,$B$22,'1. Output sheet'!$O$2:$O$5000,"&gt;="&amp;$B$204,'1. Output sheet'!$O$2:$O$5000,"&lt;"&amp;$C$204)+SUMIFS('1. Output sheet'!$F$2:$F$5000,'1. Output sheet'!$D$2:$D$5000,$B258,'1. Output sheet'!$C$2:$C$5000,L$27,'1. Output sheet'!$AC$2:$AC$5000,$B$23,'1. Output sheet'!$O$2:$O$5000,"&gt;="&amp;$B$204,'1. Output sheet'!$O$2:$O$5000,"&lt;"&amp;$C$204)</f>
        <v>0</v>
      </c>
      <c r="M258" s="45">
        <f>SUMIFS('1. Output sheet'!$F$2:$F$5000,'1. Output sheet'!$D$2:$D$5000,$B258,'1. Output sheet'!$C$2:$C$5000,M$27,'1. Output sheet'!$AC$2:$AC$5000,$B$22,'1. Output sheet'!$O$2:$O$5000,"&gt;="&amp;$B$204,'1. Output sheet'!$O$2:$O$5000,"&lt;"&amp;$C$204)+SUMIFS('1. Output sheet'!$F$2:$F$5000,'1. Output sheet'!$D$2:$D$5000,$B258,'1. Output sheet'!$C$2:$C$5000,M$27,'1. Output sheet'!$AC$2:$AC$5000,$B$23,'1. Output sheet'!$O$2:$O$5000,"&gt;="&amp;$B$204,'1. Output sheet'!$O$2:$O$5000,"&lt;"&amp;$C$204)</f>
        <v>0</v>
      </c>
      <c r="N258" s="45">
        <f>SUMIFS('1. Output sheet'!$F$2:$F$5000,'1. Output sheet'!$D$2:$D$5000,$B258,'1. Output sheet'!$C$2:$C$5000,N$27,'1. Output sheet'!$AC$2:$AC$5000,$B$22,'1. Output sheet'!$O$2:$O$5000,"&gt;="&amp;$B$204,'1. Output sheet'!$O$2:$O$5000,"&lt;"&amp;$C$204)+SUMIFS('1. Output sheet'!$F$2:$F$5000,'1. Output sheet'!$D$2:$D$5000,$B258,'1. Output sheet'!$C$2:$C$5000,N$27,'1. Output sheet'!$AC$2:$AC$5000,$B$23,'1. Output sheet'!$O$2:$O$5000,"&gt;="&amp;$B$204,'1. Output sheet'!$O$2:$O$5000,"&lt;"&amp;$C$204)</f>
        <v>0</v>
      </c>
      <c r="O258" s="45">
        <f>SUMIFS('1. Output sheet'!$F$2:$F$5000,'1. Output sheet'!$D$2:$D$5000,$B258,'1. Output sheet'!$C$2:$C$5000,O$27,'1. Output sheet'!$AC$2:$AC$5000,$B$22,'1. Output sheet'!$O$2:$O$5000,"&gt;="&amp;$B$204,'1. Output sheet'!$O$2:$O$5000,"&lt;"&amp;$C$204)+SUMIFS('1. Output sheet'!$F$2:$F$5000,'1. Output sheet'!$D$2:$D$5000,$B258,'1. Output sheet'!$C$2:$C$5000,O$27,'1. Output sheet'!$AC$2:$AC$5000,$B$23,'1. Output sheet'!$O$2:$O$5000,"&gt;="&amp;$B$204,'1. Output sheet'!$O$2:$O$5000,"&lt;"&amp;$C$204)</f>
        <v>0</v>
      </c>
      <c r="P258" s="14">
        <f t="shared" si="102"/>
        <v>1270</v>
      </c>
      <c r="Q258" s="14">
        <f>SUMIFS('1. Output sheet'!$F$2:$F$5000,'1. Output sheet'!$D$2:$D$5000,$B258,'1. Output sheet'!$AC$2:$AC$5000,$B$22,'1. Output sheet'!$O$2:$O$5000,"&gt;="&amp;$B$204,'1. Output sheet'!$O$2:$O$5000,"&lt;"&amp;$C$204)+SUMIFS('1. Output sheet'!$F$2:$F$5000,'1. Output sheet'!$D$2:$D$5000,$B258,'1. Output sheet'!$AC$2:$AC$5000,$B$23,'1. Output sheet'!$O$2:$O$5000,"&gt;="&amp;$B$204,'1. Output sheet'!$O$2:$O$5000,"&lt;"&amp;$C$204)</f>
        <v>1270</v>
      </c>
      <c r="R258" s="14"/>
      <c r="T258" s="21" t="s">
        <v>749</v>
      </c>
      <c r="U258" s="20"/>
      <c r="V258" s="45">
        <f t="shared" si="103"/>
        <v>0</v>
      </c>
      <c r="W258" s="45">
        <f t="shared" si="104"/>
        <v>0</v>
      </c>
      <c r="X258" s="45">
        <f t="shared" si="105"/>
        <v>0</v>
      </c>
      <c r="Y258" s="45">
        <f t="shared" si="106"/>
        <v>170.28009063727657</v>
      </c>
      <c r="Z258" s="45">
        <f t="shared" si="107"/>
        <v>0</v>
      </c>
      <c r="AA258" s="45">
        <f t="shared" si="108"/>
        <v>0</v>
      </c>
      <c r="AB258" s="45">
        <f t="shared" si="109"/>
        <v>0</v>
      </c>
      <c r="AC258" s="45">
        <f t="shared" si="110"/>
        <v>0</v>
      </c>
      <c r="AD258" s="45">
        <f t="shared" si="111"/>
        <v>0</v>
      </c>
      <c r="AE258" s="45">
        <f t="shared" si="112"/>
        <v>0</v>
      </c>
      <c r="AF258" s="45">
        <f t="shared" si="113"/>
        <v>0</v>
      </c>
      <c r="AG258" s="45">
        <f t="shared" si="114"/>
        <v>0</v>
      </c>
      <c r="AH258" s="45">
        <f t="shared" si="115"/>
        <v>170.28009063727657</v>
      </c>
      <c r="AI258" s="45">
        <f t="shared" si="116"/>
        <v>170.28009063727657</v>
      </c>
      <c r="AJ258" s="14"/>
    </row>
    <row r="259" spans="1:36" ht="14.4" x14ac:dyDescent="0.3">
      <c r="B259" s="21" t="s">
        <v>318</v>
      </c>
      <c r="C259" s="20"/>
      <c r="D259" s="45">
        <f>SUMIFS('1. Output sheet'!$F$2:$F$5000,'1. Output sheet'!$D$2:$D$5000,$B259,'1. Output sheet'!$C$2:$C$5000,D$27,'1. Output sheet'!$AC$2:$AC$5000,$B$22,'1. Output sheet'!$O$2:$O$5000,"&gt;="&amp;$B$204,'1. Output sheet'!$O$2:$O$5000,"&lt;"&amp;$C$204)+SUMIFS('1. Output sheet'!$F$2:$F$5000,'1. Output sheet'!$D$2:$D$5000,$B259,'1. Output sheet'!$C$2:$C$5000,D$27,'1. Output sheet'!$AC$2:$AC$5000,$B$23,'1. Output sheet'!$O$2:$O$5000,"&gt;="&amp;$B$204,'1. Output sheet'!$O$2:$O$5000,"&lt;"&amp;$C$204)</f>
        <v>0</v>
      </c>
      <c r="E259" s="45">
        <f>SUMIFS('1. Output sheet'!$F$2:$F$5000,'1. Output sheet'!$D$2:$D$5000,$B259,'1. Output sheet'!$C$2:$C$5000,E$27,'1. Output sheet'!$AC$2:$AC$5000,$B$22,'1. Output sheet'!$O$2:$O$5000,"&gt;="&amp;$B$204,'1. Output sheet'!$O$2:$O$5000,"&lt;"&amp;$C$204)+SUMIFS('1. Output sheet'!$F$2:$F$5000,'1. Output sheet'!$D$2:$D$5000,$B259,'1. Output sheet'!$C$2:$C$5000,E$27,'1. Output sheet'!$AC$2:$AC$5000,$B$23,'1. Output sheet'!$O$2:$O$5000,"&gt;="&amp;$B$204,'1. Output sheet'!$O$2:$O$5000,"&lt;"&amp;$C$204)</f>
        <v>0</v>
      </c>
      <c r="F259" s="45">
        <f>SUMIFS('1. Output sheet'!$F$2:$F$5000,'1. Output sheet'!$D$2:$D$5000,$B259,'1. Output sheet'!$C$2:$C$5000,F$27,'1. Output sheet'!$AC$2:$AC$5000,$B$22,'1. Output sheet'!$O$2:$O$5000,"&gt;="&amp;$B$204,'1. Output sheet'!$O$2:$O$5000,"&lt;"&amp;$C$204)+SUMIFS('1. Output sheet'!$F$2:$F$5000,'1. Output sheet'!$D$2:$D$5000,$B259,'1. Output sheet'!$C$2:$C$5000,F$27,'1. Output sheet'!$AC$2:$AC$5000,$B$23,'1. Output sheet'!$O$2:$O$5000,"&gt;="&amp;$B$204,'1. Output sheet'!$O$2:$O$5000,"&lt;"&amp;$C$204)</f>
        <v>0</v>
      </c>
      <c r="G259" s="45">
        <f>SUMIFS('1. Output sheet'!$F$2:$F$5000,'1. Output sheet'!$D$2:$D$5000,$B259,'1. Output sheet'!$C$2:$C$5000,G$27,'1. Output sheet'!$AC$2:$AC$5000,$B$22,'1. Output sheet'!$O$2:$O$5000,"&gt;="&amp;$B$204,'1. Output sheet'!$O$2:$O$5000,"&lt;"&amp;$C$204)+SUMIFS('1. Output sheet'!$F$2:$F$5000,'1. Output sheet'!$D$2:$D$5000,$B259,'1. Output sheet'!$C$2:$C$5000,G$27,'1. Output sheet'!$AC$2:$AC$5000,$B$23,'1. Output sheet'!$O$2:$O$5000,"&gt;="&amp;$B$204,'1. Output sheet'!$O$2:$O$5000,"&lt;"&amp;$C$204)</f>
        <v>0</v>
      </c>
      <c r="H259" s="45">
        <f>SUMIFS('1. Output sheet'!$F$2:$F$5000,'1. Output sheet'!$D$2:$D$5000,$B259,'1. Output sheet'!$C$2:$C$5000,H$27,'1. Output sheet'!$AC$2:$AC$5000,$B$22,'1. Output sheet'!$O$2:$O$5000,"&gt;="&amp;$B$204,'1. Output sheet'!$O$2:$O$5000,"&lt;"&amp;$C$204)+SUMIFS('1. Output sheet'!$F$2:$F$5000,'1. Output sheet'!$D$2:$D$5000,$B259,'1. Output sheet'!$C$2:$C$5000,H$27,'1. Output sheet'!$AC$2:$AC$5000,$B$23,'1. Output sheet'!$O$2:$O$5000,"&gt;="&amp;$B$204,'1. Output sheet'!$O$2:$O$5000,"&lt;"&amp;$C$204)</f>
        <v>0</v>
      </c>
      <c r="I259" s="45">
        <f>SUMIFS('1. Output sheet'!$F$2:$F$5000,'1. Output sheet'!$D$2:$D$5000,$B259,'1. Output sheet'!$C$2:$C$5000,I$27,'1. Output sheet'!$AC$2:$AC$5000,$B$22,'1. Output sheet'!$O$2:$O$5000,"&gt;="&amp;$B$204,'1. Output sheet'!$O$2:$O$5000,"&lt;"&amp;$C$204)+SUMIFS('1. Output sheet'!$F$2:$F$5000,'1. Output sheet'!$D$2:$D$5000,$B259,'1. Output sheet'!$C$2:$C$5000,I$27,'1. Output sheet'!$AC$2:$AC$5000,$B$23,'1. Output sheet'!$O$2:$O$5000,"&gt;="&amp;$B$204,'1. Output sheet'!$O$2:$O$5000,"&lt;"&amp;$C$204)</f>
        <v>0</v>
      </c>
      <c r="J259" s="45">
        <f>SUMIFS('1. Output sheet'!$F$2:$F$5000,'1. Output sheet'!$D$2:$D$5000,$B259,'1. Output sheet'!$C$2:$C$5000,J$27,'1. Output sheet'!$AC$2:$AC$5000,$B$22,'1. Output sheet'!$O$2:$O$5000,"&gt;="&amp;$B$204,'1. Output sheet'!$O$2:$O$5000,"&lt;"&amp;$C$204)+SUMIFS('1. Output sheet'!$F$2:$F$5000,'1. Output sheet'!$D$2:$D$5000,$B259,'1. Output sheet'!$C$2:$C$5000,J$27,'1. Output sheet'!$AC$2:$AC$5000,$B$23,'1. Output sheet'!$O$2:$O$5000,"&gt;="&amp;$B$204,'1. Output sheet'!$O$2:$O$5000,"&lt;"&amp;$C$204)</f>
        <v>0</v>
      </c>
      <c r="K259" s="45">
        <f>SUMIFS('1. Output sheet'!$F$2:$F$5000,'1. Output sheet'!$D$2:$D$5000,$B259,'1. Output sheet'!$C$2:$C$5000,K$27,'1. Output sheet'!$AC$2:$AC$5000,$B$22,'1. Output sheet'!$O$2:$O$5000,"&gt;="&amp;$B$204,'1. Output sheet'!$O$2:$O$5000,"&lt;"&amp;$C$204)+SUMIFS('1. Output sheet'!$F$2:$F$5000,'1. Output sheet'!$D$2:$D$5000,$B259,'1. Output sheet'!$C$2:$C$5000,K$27,'1. Output sheet'!$AC$2:$AC$5000,$B$23,'1. Output sheet'!$O$2:$O$5000,"&gt;="&amp;$B$204,'1. Output sheet'!$O$2:$O$5000,"&lt;"&amp;$C$204)</f>
        <v>0</v>
      </c>
      <c r="L259" s="45">
        <f>SUMIFS('1. Output sheet'!$F$2:$F$5000,'1. Output sheet'!$D$2:$D$5000,$B259,'1. Output sheet'!$C$2:$C$5000,L$27,'1. Output sheet'!$AC$2:$AC$5000,$B$22,'1. Output sheet'!$O$2:$O$5000,"&gt;="&amp;$B$204,'1. Output sheet'!$O$2:$O$5000,"&lt;"&amp;$C$204)+SUMIFS('1. Output sheet'!$F$2:$F$5000,'1. Output sheet'!$D$2:$D$5000,$B259,'1. Output sheet'!$C$2:$C$5000,L$27,'1. Output sheet'!$AC$2:$AC$5000,$B$23,'1. Output sheet'!$O$2:$O$5000,"&gt;="&amp;$B$204,'1. Output sheet'!$O$2:$O$5000,"&lt;"&amp;$C$204)</f>
        <v>0</v>
      </c>
      <c r="M259" s="45">
        <f>SUMIFS('1. Output sheet'!$F$2:$F$5000,'1. Output sheet'!$D$2:$D$5000,$B259,'1. Output sheet'!$C$2:$C$5000,M$27,'1. Output sheet'!$AC$2:$AC$5000,$B$22,'1. Output sheet'!$O$2:$O$5000,"&gt;="&amp;$B$204,'1. Output sheet'!$O$2:$O$5000,"&lt;"&amp;$C$204)+SUMIFS('1. Output sheet'!$F$2:$F$5000,'1. Output sheet'!$D$2:$D$5000,$B259,'1. Output sheet'!$C$2:$C$5000,M$27,'1. Output sheet'!$AC$2:$AC$5000,$B$23,'1. Output sheet'!$O$2:$O$5000,"&gt;="&amp;$B$204,'1. Output sheet'!$O$2:$O$5000,"&lt;"&amp;$C$204)</f>
        <v>0</v>
      </c>
      <c r="N259" s="45">
        <f>SUMIFS('1. Output sheet'!$F$2:$F$5000,'1. Output sheet'!$D$2:$D$5000,$B259,'1. Output sheet'!$C$2:$C$5000,N$27,'1. Output sheet'!$AC$2:$AC$5000,$B$22,'1. Output sheet'!$O$2:$O$5000,"&gt;="&amp;$B$204,'1. Output sheet'!$O$2:$O$5000,"&lt;"&amp;$C$204)+SUMIFS('1. Output sheet'!$F$2:$F$5000,'1. Output sheet'!$D$2:$D$5000,$B259,'1. Output sheet'!$C$2:$C$5000,N$27,'1. Output sheet'!$AC$2:$AC$5000,$B$23,'1. Output sheet'!$O$2:$O$5000,"&gt;="&amp;$B$204,'1. Output sheet'!$O$2:$O$5000,"&lt;"&amp;$C$204)</f>
        <v>2047</v>
      </c>
      <c r="O259" s="45">
        <f>SUMIFS('1. Output sheet'!$F$2:$F$5000,'1. Output sheet'!$D$2:$D$5000,$B259,'1. Output sheet'!$C$2:$C$5000,O$27,'1. Output sheet'!$AC$2:$AC$5000,$B$22,'1. Output sheet'!$O$2:$O$5000,"&gt;="&amp;$B$204,'1. Output sheet'!$O$2:$O$5000,"&lt;"&amp;$C$204)+SUMIFS('1. Output sheet'!$F$2:$F$5000,'1. Output sheet'!$D$2:$D$5000,$B259,'1. Output sheet'!$C$2:$C$5000,O$27,'1. Output sheet'!$AC$2:$AC$5000,$B$23,'1. Output sheet'!$O$2:$O$5000,"&gt;="&amp;$B$204,'1. Output sheet'!$O$2:$O$5000,"&lt;"&amp;$C$204)</f>
        <v>0</v>
      </c>
      <c r="P259" s="14">
        <f t="shared" si="102"/>
        <v>2047</v>
      </c>
      <c r="Q259" s="14">
        <f>SUMIFS('1. Output sheet'!$F$2:$F$5000,'1. Output sheet'!$D$2:$D$5000,$B259,'1. Output sheet'!$AC$2:$AC$5000,$B$22,'1. Output sheet'!$O$2:$O$5000,"&gt;="&amp;$B$204,'1. Output sheet'!$O$2:$O$5000,"&lt;"&amp;$C$204)+SUMIFS('1. Output sheet'!$F$2:$F$5000,'1. Output sheet'!$D$2:$D$5000,$B259,'1. Output sheet'!$AC$2:$AC$5000,$B$23,'1. Output sheet'!$O$2:$O$5000,"&gt;="&amp;$B$204,'1. Output sheet'!$O$2:$O$5000,"&lt;"&amp;$C$204)</f>
        <v>2047</v>
      </c>
      <c r="R259" s="14"/>
      <c r="T259" s="21" t="s">
        <v>318</v>
      </c>
      <c r="U259" s="20"/>
      <c r="V259" s="45">
        <f t="shared" si="103"/>
        <v>0</v>
      </c>
      <c r="W259" s="45">
        <f t="shared" si="104"/>
        <v>0</v>
      </c>
      <c r="X259" s="45">
        <f t="shared" si="105"/>
        <v>0</v>
      </c>
      <c r="Y259" s="45">
        <f t="shared" si="106"/>
        <v>0</v>
      </c>
      <c r="Z259" s="45">
        <f t="shared" si="107"/>
        <v>0</v>
      </c>
      <c r="AA259" s="45">
        <f t="shared" si="108"/>
        <v>0</v>
      </c>
      <c r="AB259" s="45">
        <f t="shared" si="109"/>
        <v>0</v>
      </c>
      <c r="AC259" s="45">
        <f t="shared" si="110"/>
        <v>0</v>
      </c>
      <c r="AD259" s="45">
        <f t="shared" si="111"/>
        <v>0</v>
      </c>
      <c r="AE259" s="45">
        <f t="shared" si="112"/>
        <v>0</v>
      </c>
      <c r="AF259" s="45">
        <f t="shared" si="113"/>
        <v>274.45932719252374</v>
      </c>
      <c r="AG259" s="45">
        <f t="shared" si="114"/>
        <v>0</v>
      </c>
      <c r="AH259" s="45">
        <f t="shared" si="115"/>
        <v>274.45932719252374</v>
      </c>
      <c r="AI259" s="45">
        <f t="shared" si="116"/>
        <v>274.45932719252374</v>
      </c>
      <c r="AJ259" s="14"/>
    </row>
    <row r="260" spans="1:36" ht="14.4" x14ac:dyDescent="0.3">
      <c r="B260" s="21" t="s">
        <v>72</v>
      </c>
      <c r="C260" s="20"/>
      <c r="D260" s="45">
        <f>SUMIFS('1. Output sheet'!$F$2:$F$5000,'1. Output sheet'!$D$2:$D$5000,$B260,'1. Output sheet'!$C$2:$C$5000,D$27,'1. Output sheet'!$AC$2:$AC$5000,$B$22,'1. Output sheet'!$O$2:$O$5000,"&gt;="&amp;$B$204,'1. Output sheet'!$O$2:$O$5000,"&lt;"&amp;$C$204)+SUMIFS('1. Output sheet'!$F$2:$F$5000,'1. Output sheet'!$D$2:$D$5000,$B260,'1. Output sheet'!$C$2:$C$5000,D$27,'1. Output sheet'!$AC$2:$AC$5000,$B$23,'1. Output sheet'!$O$2:$O$5000,"&gt;="&amp;$B$204,'1. Output sheet'!$O$2:$O$5000,"&lt;"&amp;$C$204)</f>
        <v>0</v>
      </c>
      <c r="E260" s="45">
        <f>SUMIFS('1. Output sheet'!$F$2:$F$5000,'1. Output sheet'!$D$2:$D$5000,$B260,'1. Output sheet'!$C$2:$C$5000,E$27,'1. Output sheet'!$AC$2:$AC$5000,$B$22,'1. Output sheet'!$O$2:$O$5000,"&gt;="&amp;$B$204,'1. Output sheet'!$O$2:$O$5000,"&lt;"&amp;$C$204)+SUMIFS('1. Output sheet'!$F$2:$F$5000,'1. Output sheet'!$D$2:$D$5000,$B260,'1. Output sheet'!$C$2:$C$5000,E$27,'1. Output sheet'!$AC$2:$AC$5000,$B$23,'1. Output sheet'!$O$2:$O$5000,"&gt;="&amp;$B$204,'1. Output sheet'!$O$2:$O$5000,"&lt;"&amp;$C$204)</f>
        <v>86750</v>
      </c>
      <c r="F260" s="45">
        <f>SUMIFS('1. Output sheet'!$F$2:$F$5000,'1. Output sheet'!$D$2:$D$5000,$B260,'1. Output sheet'!$C$2:$C$5000,F$27,'1. Output sheet'!$AC$2:$AC$5000,$B$22,'1. Output sheet'!$O$2:$O$5000,"&gt;="&amp;$B$204,'1. Output sheet'!$O$2:$O$5000,"&lt;"&amp;$C$204)+SUMIFS('1. Output sheet'!$F$2:$F$5000,'1. Output sheet'!$D$2:$D$5000,$B260,'1. Output sheet'!$C$2:$C$5000,F$27,'1. Output sheet'!$AC$2:$AC$5000,$B$23,'1. Output sheet'!$O$2:$O$5000,"&gt;="&amp;$B$204,'1. Output sheet'!$O$2:$O$5000,"&lt;"&amp;$C$204)</f>
        <v>650</v>
      </c>
      <c r="G260" s="45">
        <f>SUMIFS('1. Output sheet'!$F$2:$F$5000,'1. Output sheet'!$D$2:$D$5000,$B260,'1. Output sheet'!$C$2:$C$5000,G$27,'1. Output sheet'!$AC$2:$AC$5000,$B$22,'1. Output sheet'!$O$2:$O$5000,"&gt;="&amp;$B$204,'1. Output sheet'!$O$2:$O$5000,"&lt;"&amp;$C$204)+SUMIFS('1. Output sheet'!$F$2:$F$5000,'1. Output sheet'!$D$2:$D$5000,$B260,'1. Output sheet'!$C$2:$C$5000,G$27,'1. Output sheet'!$AC$2:$AC$5000,$B$23,'1. Output sheet'!$O$2:$O$5000,"&gt;="&amp;$B$204,'1. Output sheet'!$O$2:$O$5000,"&lt;"&amp;$C$204)</f>
        <v>0</v>
      </c>
      <c r="H260" s="45">
        <f>SUMIFS('1. Output sheet'!$F$2:$F$5000,'1. Output sheet'!$D$2:$D$5000,$B260,'1. Output sheet'!$C$2:$C$5000,H$27,'1. Output sheet'!$AC$2:$AC$5000,$B$22,'1. Output sheet'!$O$2:$O$5000,"&gt;="&amp;$B$204,'1. Output sheet'!$O$2:$O$5000,"&lt;"&amp;$C$204)+SUMIFS('1. Output sheet'!$F$2:$F$5000,'1. Output sheet'!$D$2:$D$5000,$B260,'1. Output sheet'!$C$2:$C$5000,H$27,'1. Output sheet'!$AC$2:$AC$5000,$B$23,'1. Output sheet'!$O$2:$O$5000,"&gt;="&amp;$B$204,'1. Output sheet'!$O$2:$O$5000,"&lt;"&amp;$C$204)</f>
        <v>0</v>
      </c>
      <c r="I260" s="45">
        <f>SUMIFS('1. Output sheet'!$F$2:$F$5000,'1. Output sheet'!$D$2:$D$5000,$B260,'1. Output sheet'!$C$2:$C$5000,I$27,'1. Output sheet'!$AC$2:$AC$5000,$B$22,'1. Output sheet'!$O$2:$O$5000,"&gt;="&amp;$B$204,'1. Output sheet'!$O$2:$O$5000,"&lt;"&amp;$C$204)+SUMIFS('1. Output sheet'!$F$2:$F$5000,'1. Output sheet'!$D$2:$D$5000,$B260,'1. Output sheet'!$C$2:$C$5000,I$27,'1. Output sheet'!$AC$2:$AC$5000,$B$23,'1. Output sheet'!$O$2:$O$5000,"&gt;="&amp;$B$204,'1. Output sheet'!$O$2:$O$5000,"&lt;"&amp;$C$204)</f>
        <v>0</v>
      </c>
      <c r="J260" s="45">
        <f>SUMIFS('1. Output sheet'!$F$2:$F$5000,'1. Output sheet'!$D$2:$D$5000,$B260,'1. Output sheet'!$C$2:$C$5000,J$27,'1. Output sheet'!$AC$2:$AC$5000,$B$22,'1. Output sheet'!$O$2:$O$5000,"&gt;="&amp;$B$204,'1. Output sheet'!$O$2:$O$5000,"&lt;"&amp;$C$204)+SUMIFS('1. Output sheet'!$F$2:$F$5000,'1. Output sheet'!$D$2:$D$5000,$B260,'1. Output sheet'!$C$2:$C$5000,J$27,'1. Output sheet'!$AC$2:$AC$5000,$B$23,'1. Output sheet'!$O$2:$O$5000,"&gt;="&amp;$B$204,'1. Output sheet'!$O$2:$O$5000,"&lt;"&amp;$C$204)</f>
        <v>0</v>
      </c>
      <c r="K260" s="45">
        <f>SUMIFS('1. Output sheet'!$F$2:$F$5000,'1. Output sheet'!$D$2:$D$5000,$B260,'1. Output sheet'!$C$2:$C$5000,K$27,'1. Output sheet'!$AC$2:$AC$5000,$B$22,'1. Output sheet'!$O$2:$O$5000,"&gt;="&amp;$B$204,'1. Output sheet'!$O$2:$O$5000,"&lt;"&amp;$C$204)+SUMIFS('1. Output sheet'!$F$2:$F$5000,'1. Output sheet'!$D$2:$D$5000,$B260,'1. Output sheet'!$C$2:$C$5000,K$27,'1. Output sheet'!$AC$2:$AC$5000,$B$23,'1. Output sheet'!$O$2:$O$5000,"&gt;="&amp;$B$204,'1. Output sheet'!$O$2:$O$5000,"&lt;"&amp;$C$204)</f>
        <v>0</v>
      </c>
      <c r="L260" s="45">
        <f>SUMIFS('1. Output sheet'!$F$2:$F$5000,'1. Output sheet'!$D$2:$D$5000,$B260,'1. Output sheet'!$C$2:$C$5000,L$27,'1. Output sheet'!$AC$2:$AC$5000,$B$22,'1. Output sheet'!$O$2:$O$5000,"&gt;="&amp;$B$204,'1. Output sheet'!$O$2:$O$5000,"&lt;"&amp;$C$204)+SUMIFS('1. Output sheet'!$F$2:$F$5000,'1. Output sheet'!$D$2:$D$5000,$B260,'1. Output sheet'!$C$2:$C$5000,L$27,'1. Output sheet'!$AC$2:$AC$5000,$B$23,'1. Output sheet'!$O$2:$O$5000,"&gt;="&amp;$B$204,'1. Output sheet'!$O$2:$O$5000,"&lt;"&amp;$C$204)</f>
        <v>0</v>
      </c>
      <c r="M260" s="45">
        <f>SUMIFS('1. Output sheet'!$F$2:$F$5000,'1. Output sheet'!$D$2:$D$5000,$B260,'1. Output sheet'!$C$2:$C$5000,M$27,'1. Output sheet'!$AC$2:$AC$5000,$B$22,'1. Output sheet'!$O$2:$O$5000,"&gt;="&amp;$B$204,'1. Output sheet'!$O$2:$O$5000,"&lt;"&amp;$C$204)+SUMIFS('1. Output sheet'!$F$2:$F$5000,'1. Output sheet'!$D$2:$D$5000,$B260,'1. Output sheet'!$C$2:$C$5000,M$27,'1. Output sheet'!$AC$2:$AC$5000,$B$23,'1. Output sheet'!$O$2:$O$5000,"&gt;="&amp;$B$204,'1. Output sheet'!$O$2:$O$5000,"&lt;"&amp;$C$204)</f>
        <v>0</v>
      </c>
      <c r="N260" s="45">
        <f>SUMIFS('1. Output sheet'!$F$2:$F$5000,'1. Output sheet'!$D$2:$D$5000,$B260,'1. Output sheet'!$C$2:$C$5000,N$27,'1. Output sheet'!$AC$2:$AC$5000,$B$22,'1. Output sheet'!$O$2:$O$5000,"&gt;="&amp;$B$204,'1. Output sheet'!$O$2:$O$5000,"&lt;"&amp;$C$204)+SUMIFS('1. Output sheet'!$F$2:$F$5000,'1. Output sheet'!$D$2:$D$5000,$B260,'1. Output sheet'!$C$2:$C$5000,N$27,'1. Output sheet'!$AC$2:$AC$5000,$B$23,'1. Output sheet'!$O$2:$O$5000,"&gt;="&amp;$B$204,'1. Output sheet'!$O$2:$O$5000,"&lt;"&amp;$C$204)</f>
        <v>0</v>
      </c>
      <c r="O260" s="45">
        <f>SUMIFS('1. Output sheet'!$F$2:$F$5000,'1. Output sheet'!$D$2:$D$5000,$B260,'1. Output sheet'!$C$2:$C$5000,O$27,'1. Output sheet'!$AC$2:$AC$5000,$B$22,'1. Output sheet'!$O$2:$O$5000,"&gt;="&amp;$B$204,'1. Output sheet'!$O$2:$O$5000,"&lt;"&amp;$C$204)+SUMIFS('1. Output sheet'!$F$2:$F$5000,'1. Output sheet'!$D$2:$D$5000,$B260,'1. Output sheet'!$C$2:$C$5000,O$27,'1. Output sheet'!$AC$2:$AC$5000,$B$23,'1. Output sheet'!$O$2:$O$5000,"&gt;="&amp;$B$204,'1. Output sheet'!$O$2:$O$5000,"&lt;"&amp;$C$204)</f>
        <v>0</v>
      </c>
      <c r="P260" s="14">
        <f t="shared" si="102"/>
        <v>87400</v>
      </c>
      <c r="Q260" s="14">
        <f>SUMIFS('1. Output sheet'!$F$2:$F$5000,'1. Output sheet'!$D$2:$D$5000,$B260,'1. Output sheet'!$AC$2:$AC$5000,$B$22,'1. Output sheet'!$O$2:$O$5000,"&gt;="&amp;$B$204,'1. Output sheet'!$O$2:$O$5000,"&lt;"&amp;$C$204)+SUMIFS('1. Output sheet'!$F$2:$F$5000,'1. Output sheet'!$D$2:$D$5000,$B260,'1. Output sheet'!$AC$2:$AC$5000,$B$23,'1. Output sheet'!$O$2:$O$5000,"&gt;="&amp;$B$204,'1. Output sheet'!$O$2:$O$5000,"&lt;"&amp;$C$204)</f>
        <v>87400</v>
      </c>
      <c r="R260" s="14"/>
      <c r="T260" s="21" t="s">
        <v>72</v>
      </c>
      <c r="U260" s="20"/>
      <c r="V260" s="45">
        <f t="shared" si="103"/>
        <v>0</v>
      </c>
      <c r="W260" s="45">
        <f t="shared" si="104"/>
        <v>11631.336899829719</v>
      </c>
      <c r="X260" s="45">
        <f t="shared" si="105"/>
        <v>87.151227491519506</v>
      </c>
      <c r="Y260" s="45">
        <f t="shared" si="106"/>
        <v>0</v>
      </c>
      <c r="Z260" s="45">
        <f t="shared" si="107"/>
        <v>0</v>
      </c>
      <c r="AA260" s="45">
        <f t="shared" si="108"/>
        <v>0</v>
      </c>
      <c r="AB260" s="45">
        <f t="shared" si="109"/>
        <v>0</v>
      </c>
      <c r="AC260" s="45">
        <f t="shared" si="110"/>
        <v>0</v>
      </c>
      <c r="AD260" s="45">
        <f t="shared" si="111"/>
        <v>0</v>
      </c>
      <c r="AE260" s="45">
        <f t="shared" si="112"/>
        <v>0</v>
      </c>
      <c r="AF260" s="45">
        <f t="shared" si="113"/>
        <v>0</v>
      </c>
      <c r="AG260" s="45">
        <f t="shared" si="114"/>
        <v>0</v>
      </c>
      <c r="AH260" s="45">
        <f t="shared" si="115"/>
        <v>11718.488127321238</v>
      </c>
      <c r="AI260" s="45">
        <f t="shared" si="116"/>
        <v>11718.488127321238</v>
      </c>
      <c r="AJ260" s="14"/>
    </row>
    <row r="261" spans="1:36" ht="14.4" x14ac:dyDescent="0.3">
      <c r="B261" s="21" t="s">
        <v>4361</v>
      </c>
      <c r="C261" s="20"/>
      <c r="D261" s="45">
        <f t="shared" ref="D261:O261" si="117">D237-SUM(D244:D260)</f>
        <v>0</v>
      </c>
      <c r="E261" s="45">
        <f t="shared" si="117"/>
        <v>0</v>
      </c>
      <c r="F261" s="45">
        <f t="shared" si="117"/>
        <v>0</v>
      </c>
      <c r="G261" s="45">
        <f t="shared" si="117"/>
        <v>0</v>
      </c>
      <c r="H261" s="45">
        <f t="shared" si="117"/>
        <v>0</v>
      </c>
      <c r="I261" s="45">
        <f t="shared" si="117"/>
        <v>0</v>
      </c>
      <c r="J261" s="45">
        <f t="shared" si="117"/>
        <v>1060</v>
      </c>
      <c r="K261" s="45">
        <f t="shared" si="117"/>
        <v>0</v>
      </c>
      <c r="L261" s="45">
        <f t="shared" si="117"/>
        <v>0</v>
      </c>
      <c r="M261" s="45">
        <f t="shared" si="117"/>
        <v>0</v>
      </c>
      <c r="N261" s="45">
        <f t="shared" si="117"/>
        <v>0</v>
      </c>
      <c r="O261" s="45">
        <f t="shared" si="117"/>
        <v>0</v>
      </c>
      <c r="P261" s="14">
        <f t="shared" si="102"/>
        <v>1060</v>
      </c>
      <c r="Q261" s="14">
        <f>SUM(D261:O261)</f>
        <v>1060</v>
      </c>
      <c r="R261" s="14"/>
      <c r="T261" s="21" t="s">
        <v>4361</v>
      </c>
      <c r="U261" s="20"/>
      <c r="V261" s="45">
        <f t="shared" si="103"/>
        <v>0</v>
      </c>
      <c r="W261" s="45">
        <f t="shared" si="104"/>
        <v>0</v>
      </c>
      <c r="X261" s="45">
        <f t="shared" si="105"/>
        <v>0</v>
      </c>
      <c r="Y261" s="45">
        <f t="shared" si="106"/>
        <v>0</v>
      </c>
      <c r="Z261" s="45">
        <f t="shared" si="107"/>
        <v>0</v>
      </c>
      <c r="AA261" s="45">
        <f t="shared" si="108"/>
        <v>0</v>
      </c>
      <c r="AB261" s="45">
        <f t="shared" si="109"/>
        <v>142.12354021693949</v>
      </c>
      <c r="AC261" s="45">
        <f t="shared" si="110"/>
        <v>0</v>
      </c>
      <c r="AD261" s="45">
        <f t="shared" si="111"/>
        <v>0</v>
      </c>
      <c r="AE261" s="45">
        <f t="shared" si="112"/>
        <v>0</v>
      </c>
      <c r="AF261" s="45">
        <f t="shared" si="113"/>
        <v>0</v>
      </c>
      <c r="AG261" s="45">
        <f t="shared" si="114"/>
        <v>0</v>
      </c>
      <c r="AH261" s="45">
        <f t="shared" si="115"/>
        <v>142.12354021693949</v>
      </c>
      <c r="AI261" s="45">
        <f t="shared" si="116"/>
        <v>142.12354021693949</v>
      </c>
      <c r="AJ261" s="14"/>
    </row>
    <row r="262" spans="1:36" ht="14.4" x14ac:dyDescent="0.3">
      <c r="B262" s="19" t="s">
        <v>4346</v>
      </c>
      <c r="C262" s="20"/>
      <c r="D262" s="45">
        <f t="shared" ref="D262:Q262" si="118">SUM(D244:D261)</f>
        <v>4600</v>
      </c>
      <c r="E262" s="45">
        <f t="shared" si="118"/>
        <v>86750</v>
      </c>
      <c r="F262" s="45">
        <f t="shared" si="118"/>
        <v>22178.543333333335</v>
      </c>
      <c r="G262" s="45">
        <f t="shared" si="118"/>
        <v>42164.5</v>
      </c>
      <c r="H262" s="45">
        <f t="shared" si="118"/>
        <v>18614.5</v>
      </c>
      <c r="I262" s="45">
        <f t="shared" si="118"/>
        <v>9490</v>
      </c>
      <c r="J262" s="45">
        <f t="shared" si="118"/>
        <v>46651.253333333334</v>
      </c>
      <c r="K262" s="45">
        <f t="shared" si="118"/>
        <v>0</v>
      </c>
      <c r="L262" s="45">
        <f t="shared" si="118"/>
        <v>0</v>
      </c>
      <c r="M262" s="45">
        <f t="shared" si="118"/>
        <v>0</v>
      </c>
      <c r="N262" s="45">
        <f t="shared" si="118"/>
        <v>2047</v>
      </c>
      <c r="O262" s="45">
        <f t="shared" si="118"/>
        <v>0</v>
      </c>
      <c r="P262" s="14">
        <f t="shared" si="118"/>
        <v>232495.79666666666</v>
      </c>
      <c r="Q262" s="14">
        <f t="shared" si="118"/>
        <v>232495.79666666666</v>
      </c>
      <c r="R262" s="14"/>
      <c r="T262" s="19" t="s">
        <v>4346</v>
      </c>
      <c r="U262" s="20"/>
      <c r="V262" s="45">
        <f t="shared" si="103"/>
        <v>616.76253301690724</v>
      </c>
      <c r="W262" s="45">
        <f t="shared" si="104"/>
        <v>11631.336899829719</v>
      </c>
      <c r="X262" s="45">
        <f t="shared" si="105"/>
        <v>2973.6727314982413</v>
      </c>
      <c r="Y262" s="45">
        <f t="shared" si="106"/>
        <v>5653.3660485633445</v>
      </c>
      <c r="Z262" s="45">
        <f t="shared" si="107"/>
        <v>2495.8100371398305</v>
      </c>
      <c r="AA262" s="45">
        <f t="shared" si="108"/>
        <v>1272.4079213761847</v>
      </c>
      <c r="AB262" s="45">
        <f t="shared" si="109"/>
        <v>6254.9446031043708</v>
      </c>
      <c r="AC262" s="45">
        <f t="shared" si="110"/>
        <v>0</v>
      </c>
      <c r="AD262" s="45">
        <f t="shared" si="111"/>
        <v>0</v>
      </c>
      <c r="AE262" s="45">
        <f t="shared" si="112"/>
        <v>0</v>
      </c>
      <c r="AF262" s="45">
        <f t="shared" si="113"/>
        <v>274.45932719252374</v>
      </c>
      <c r="AG262" s="45">
        <f t="shared" si="114"/>
        <v>0</v>
      </c>
      <c r="AH262" s="45">
        <f t="shared" si="115"/>
        <v>31172.76010172112</v>
      </c>
      <c r="AI262" s="45">
        <f t="shared" si="116"/>
        <v>31172.76010172112</v>
      </c>
      <c r="AJ262" s="14"/>
    </row>
    <row r="265" spans="1:36" x14ac:dyDescent="0.25">
      <c r="A265" s="36" t="s">
        <v>4370</v>
      </c>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row>
    <row r="266" spans="1:36" x14ac:dyDescent="0.25">
      <c r="A266" s="34" t="s">
        <v>12</v>
      </c>
      <c r="B266" s="8">
        <v>45870</v>
      </c>
      <c r="C266" s="8">
        <v>45901</v>
      </c>
    </row>
    <row r="267" spans="1:36" ht="14.4" x14ac:dyDescent="0.3">
      <c r="A267" s="34"/>
      <c r="B267" s="5" t="s">
        <v>4352</v>
      </c>
      <c r="C267" s="5"/>
      <c r="D267" s="5"/>
      <c r="E267" s="5"/>
      <c r="F267" s="5"/>
      <c r="G267" s="5"/>
      <c r="H267" s="5"/>
      <c r="I267" s="5"/>
      <c r="J267" s="5"/>
      <c r="K267" s="5"/>
      <c r="L267" s="5"/>
      <c r="M267" s="5"/>
      <c r="N267" s="5"/>
      <c r="O267" s="5"/>
      <c r="P267" s="5"/>
      <c r="Q267" s="5"/>
      <c r="R267" s="5"/>
    </row>
    <row r="268" spans="1:36" ht="43.2" x14ac:dyDescent="0.3">
      <c r="A268" s="34"/>
      <c r="B268" s="6" t="s">
        <v>4351</v>
      </c>
      <c r="C268" s="6"/>
      <c r="D268" s="10" t="s">
        <v>705</v>
      </c>
      <c r="E268" s="10" t="s">
        <v>206</v>
      </c>
      <c r="F268" s="10" t="s">
        <v>198</v>
      </c>
      <c r="G268" s="11" t="s">
        <v>28</v>
      </c>
      <c r="H268" s="11" t="s">
        <v>795</v>
      </c>
      <c r="I268" s="11" t="s">
        <v>43</v>
      </c>
      <c r="J268" s="11" t="s">
        <v>104</v>
      </c>
      <c r="K268" s="11" t="s">
        <v>808</v>
      </c>
      <c r="L268" s="11" t="s">
        <v>755</v>
      </c>
      <c r="M268" s="11" t="s">
        <v>4353</v>
      </c>
      <c r="N268" s="11" t="s">
        <v>318</v>
      </c>
      <c r="O268" s="11" t="s">
        <v>71</v>
      </c>
      <c r="P268" s="29" t="s">
        <v>4354</v>
      </c>
      <c r="Q268" s="29" t="s">
        <v>4355</v>
      </c>
      <c r="R268" s="29" t="s">
        <v>4356</v>
      </c>
    </row>
    <row r="269" spans="1:36" ht="14.4" x14ac:dyDescent="0.3">
      <c r="A269" s="34"/>
      <c r="B269" s="37" t="s">
        <v>4357</v>
      </c>
      <c r="C269" s="37" t="s">
        <v>4348</v>
      </c>
      <c r="D269" s="13">
        <f>SUM(D270:D271)</f>
        <v>3</v>
      </c>
      <c r="E269" s="13">
        <f t="shared" ref="E269:O269" si="119">SUM(E270:E271)</f>
        <v>42</v>
      </c>
      <c r="F269" s="13">
        <f t="shared" si="119"/>
        <v>45</v>
      </c>
      <c r="G269" s="13">
        <f t="shared" si="119"/>
        <v>10</v>
      </c>
      <c r="H269" s="13">
        <f t="shared" si="119"/>
        <v>4</v>
      </c>
      <c r="I269" s="13">
        <f t="shared" si="119"/>
        <v>56</v>
      </c>
      <c r="J269" s="13">
        <f t="shared" si="119"/>
        <v>9</v>
      </c>
      <c r="K269" s="13">
        <f t="shared" si="119"/>
        <v>0</v>
      </c>
      <c r="L269" s="13">
        <f t="shared" si="119"/>
        <v>1</v>
      </c>
      <c r="M269" s="13">
        <f t="shared" si="119"/>
        <v>0</v>
      </c>
      <c r="N269" s="13">
        <f t="shared" si="119"/>
        <v>2</v>
      </c>
      <c r="O269" s="13">
        <f t="shared" si="119"/>
        <v>2</v>
      </c>
      <c r="P269" s="14">
        <f>SUM(D269:O269)</f>
        <v>174</v>
      </c>
      <c r="Q269" s="13">
        <f>SUM(Q270:Q271)</f>
        <v>177</v>
      </c>
      <c r="R269" s="14">
        <f>Q269-P269</f>
        <v>3</v>
      </c>
    </row>
    <row r="270" spans="1:36" ht="14.4" x14ac:dyDescent="0.3">
      <c r="B270" s="7" t="s">
        <v>41</v>
      </c>
      <c r="C270" s="12"/>
      <c r="D270" s="13">
        <f>COUNTIFS('1. Output sheet'!$AC$2:$AC$5000,$B270,'1. Output sheet'!$C$2:$C$5000,D$20,'1. Output sheet'!$O$2:$O$5000,"&gt;="&amp;$B$266,'1. Output sheet'!$O$2:$O$5000,"&lt;"&amp;$C$266)</f>
        <v>3</v>
      </c>
      <c r="E270" s="13">
        <f>COUNTIFS('1. Output sheet'!$AC$2:$AC$5000,$B270,'1. Output sheet'!$C$2:$C$5000,E$20,'1. Output sheet'!$O$2:$O$5000,"&gt;="&amp;$B$266,'1. Output sheet'!$O$2:$O$5000,"&lt;"&amp;$C$266)</f>
        <v>42</v>
      </c>
      <c r="F270" s="13">
        <f>COUNTIFS('1. Output sheet'!$AC$2:$AC$5000,$B270,'1. Output sheet'!$C$2:$C$5000,F$20,'1. Output sheet'!$O$2:$O$5000,"&gt;="&amp;$B$266,'1. Output sheet'!$O$2:$O$5000,"&lt;"&amp;$C$266)</f>
        <v>35</v>
      </c>
      <c r="G270" s="13">
        <f>COUNTIFS('1. Output sheet'!$AC$2:$AC$5000,$B270,'1. Output sheet'!$C$2:$C$5000,G$20,'1. Output sheet'!$O$2:$O$5000,"&gt;="&amp;$B$266,'1. Output sheet'!$O$2:$O$5000,"&lt;"&amp;$C$266)</f>
        <v>10</v>
      </c>
      <c r="H270" s="13">
        <f>COUNTIFS('1. Output sheet'!$AC$2:$AC$5000,$B270,'1. Output sheet'!$C$2:$C$5000,H$20,'1. Output sheet'!$O$2:$O$5000,"&gt;="&amp;$B$266,'1. Output sheet'!$O$2:$O$5000,"&lt;"&amp;$C$266)</f>
        <v>4</v>
      </c>
      <c r="I270" s="13">
        <f>COUNTIFS('1. Output sheet'!$AC$2:$AC$5000,$B270,'1. Output sheet'!$C$2:$C$5000,I$20,'1. Output sheet'!$O$2:$O$5000,"&gt;="&amp;$B$266,'1. Output sheet'!$O$2:$O$5000,"&lt;"&amp;$C$266)</f>
        <v>56</v>
      </c>
      <c r="J270" s="13">
        <f>COUNTIFS('1. Output sheet'!$AC$2:$AC$5000,$B270,'1. Output sheet'!$C$2:$C$5000,J$20,'1. Output sheet'!$O$2:$O$5000,"&gt;="&amp;$B$266,'1. Output sheet'!$O$2:$O$5000,"&lt;"&amp;$C$266)</f>
        <v>9</v>
      </c>
      <c r="K270" s="13">
        <f>COUNTIFS('1. Output sheet'!$AC$2:$AC$5000,$B270,'1. Output sheet'!$C$2:$C$5000,K$20,'1. Output sheet'!$O$2:$O$5000,"&gt;="&amp;$B$266,'1. Output sheet'!$O$2:$O$5000,"&lt;"&amp;$C$266)</f>
        <v>0</v>
      </c>
      <c r="L270" s="13">
        <f>COUNTIFS('1. Output sheet'!$AC$2:$AC$5000,$B270,'1. Output sheet'!$C$2:$C$5000,L$20,'1. Output sheet'!$O$2:$O$5000,"&gt;="&amp;$B$266,'1. Output sheet'!$O$2:$O$5000,"&lt;"&amp;$C$266)</f>
        <v>1</v>
      </c>
      <c r="M270" s="13">
        <f>COUNTIFS('1. Output sheet'!$AC$2:$AC$5000,$B270,'1. Output sheet'!$C$2:$C$5000,M$20,'1. Output sheet'!$O$2:$O$5000,"&gt;="&amp;$B$266,'1. Output sheet'!$O$2:$O$5000,"&lt;"&amp;$C$266)</f>
        <v>0</v>
      </c>
      <c r="N270" s="13">
        <f>COUNTIFS('1. Output sheet'!$AC$2:$AC$5000,$B270,'1. Output sheet'!$C$2:$C$5000,N$20,'1. Output sheet'!$O$2:$O$5000,"&gt;="&amp;$B$266,'1. Output sheet'!$O$2:$O$5000,"&lt;"&amp;$C$266)</f>
        <v>2</v>
      </c>
      <c r="O270" s="13">
        <f>COUNTIFS('1. Output sheet'!$AC$2:$AC$5000,$B270,'1. Output sheet'!$C$2:$C$5000,O$20,'1. Output sheet'!$O$2:$O$5000,"&gt;="&amp;$B$266,'1. Output sheet'!$O$2:$O$5000,"&lt;"&amp;$C$266)</f>
        <v>2</v>
      </c>
      <c r="P270" s="14">
        <f t="shared" ref="P270:P271" si="120">SUM(D270:O270)</f>
        <v>164</v>
      </c>
      <c r="Q270" s="13">
        <f>COUNTIFS('1. Output sheet'!$AC$2:$AC$5000,$B270,'1. Output sheet'!$O$2:$O$5000,"&gt;="&amp;$B$266,'1. Output sheet'!$O$2:$O$5000,"&lt;"&amp;$C$266)</f>
        <v>167</v>
      </c>
      <c r="R270" s="14">
        <f>Q270-P270</f>
        <v>3</v>
      </c>
    </row>
    <row r="271" spans="1:36" ht="14.4" x14ac:dyDescent="0.3">
      <c r="B271" s="7" t="s">
        <v>64</v>
      </c>
      <c r="C271" s="12"/>
      <c r="D271" s="13">
        <f>COUNTIFS('1. Output sheet'!$AC$2:$AC$5000,$B271,'1. Output sheet'!$C$2:$C$5000,D$20,'1. Output sheet'!$O$2:$O$5000,"&gt;="&amp;$B$266,'1. Output sheet'!$O$2:$O$5000,"&lt;"&amp;$C$266)</f>
        <v>0</v>
      </c>
      <c r="E271" s="13">
        <f>COUNTIFS('1. Output sheet'!$AC$2:$AC$5000,$B271,'1. Output sheet'!$C$2:$C$5000,E$20,'1. Output sheet'!$O$2:$O$5000,"&gt;="&amp;$B$266,'1. Output sheet'!$O$2:$O$5000,"&lt;"&amp;$C$266)</f>
        <v>0</v>
      </c>
      <c r="F271" s="13">
        <f>COUNTIFS('1. Output sheet'!$AC$2:$AC$5000,$B271,'1. Output sheet'!$C$2:$C$5000,F$20,'1. Output sheet'!$O$2:$O$5000,"&gt;="&amp;$B$266,'1. Output sheet'!$O$2:$O$5000,"&lt;"&amp;$C$266)</f>
        <v>10</v>
      </c>
      <c r="G271" s="13">
        <f>COUNTIFS('1. Output sheet'!$AC$2:$AC$5000,$B271,'1. Output sheet'!$C$2:$C$5000,G$20,'1. Output sheet'!$O$2:$O$5000,"&gt;="&amp;$B$266,'1. Output sheet'!$O$2:$O$5000,"&lt;"&amp;$C$266)</f>
        <v>0</v>
      </c>
      <c r="H271" s="13">
        <f>COUNTIFS('1. Output sheet'!$AC$2:$AC$5000,$B271,'1. Output sheet'!$C$2:$C$5000,H$20,'1. Output sheet'!$O$2:$O$5000,"&gt;="&amp;$B$266,'1. Output sheet'!$O$2:$O$5000,"&lt;"&amp;$C$266)</f>
        <v>0</v>
      </c>
      <c r="I271" s="13">
        <f>COUNTIFS('1. Output sheet'!$AC$2:$AC$5000,$B271,'1. Output sheet'!$C$2:$C$5000,I$20,'1. Output sheet'!$O$2:$O$5000,"&gt;="&amp;$B$266,'1. Output sheet'!$O$2:$O$5000,"&lt;"&amp;$C$266)</f>
        <v>0</v>
      </c>
      <c r="J271" s="13">
        <f>COUNTIFS('1. Output sheet'!$AC$2:$AC$5000,$B271,'1. Output sheet'!$C$2:$C$5000,J$20,'1. Output sheet'!$O$2:$O$5000,"&gt;="&amp;$B$266,'1. Output sheet'!$O$2:$O$5000,"&lt;"&amp;$C$266)</f>
        <v>0</v>
      </c>
      <c r="K271" s="13">
        <f>COUNTIFS('1. Output sheet'!$AC$2:$AC$5000,$B271,'1. Output sheet'!$C$2:$C$5000,K$20,'1. Output sheet'!$O$2:$O$5000,"&gt;="&amp;$B$266,'1. Output sheet'!$O$2:$O$5000,"&lt;"&amp;$C$266)</f>
        <v>0</v>
      </c>
      <c r="L271" s="13">
        <f>COUNTIFS('1. Output sheet'!$AC$2:$AC$5000,$B271,'1. Output sheet'!$C$2:$C$5000,L$20,'1. Output sheet'!$O$2:$O$5000,"&gt;="&amp;$B$266,'1. Output sheet'!$O$2:$O$5000,"&lt;"&amp;$C$266)</f>
        <v>0</v>
      </c>
      <c r="M271" s="13">
        <f>COUNTIFS('1. Output sheet'!$AC$2:$AC$5000,$B271,'1. Output sheet'!$C$2:$C$5000,M$20,'1. Output sheet'!$O$2:$O$5000,"&gt;="&amp;$B$266,'1. Output sheet'!$O$2:$O$5000,"&lt;"&amp;$C$266)</f>
        <v>0</v>
      </c>
      <c r="N271" s="13">
        <f>COUNTIFS('1. Output sheet'!$AC$2:$AC$5000,$B271,'1. Output sheet'!$C$2:$C$5000,N$20,'1. Output sheet'!$O$2:$O$5000,"&gt;="&amp;$B$266,'1. Output sheet'!$O$2:$O$5000,"&lt;"&amp;$C$266)</f>
        <v>0</v>
      </c>
      <c r="O271" s="13">
        <f>COUNTIFS('1. Output sheet'!$AC$2:$AC$5000,$B271,'1. Output sheet'!$C$2:$C$5000,O$20,'1. Output sheet'!$O$2:$O$5000,"&gt;="&amp;$B$266,'1. Output sheet'!$O$2:$O$5000,"&lt;"&amp;$C$266)</f>
        <v>0</v>
      </c>
      <c r="P271" s="14">
        <f t="shared" si="120"/>
        <v>10</v>
      </c>
      <c r="Q271" s="13">
        <f>COUNTIFS('1. Output sheet'!$AC$2:$AC$5000,$B271,'1. Output sheet'!$O$2:$O$5000,"&gt;="&amp;$B$266,'1. Output sheet'!$O$2:$O$5000,"&lt;"&amp;$C$266)</f>
        <v>10</v>
      </c>
      <c r="R271" s="14">
        <f>Q271-P271</f>
        <v>0</v>
      </c>
    </row>
    <row r="274" spans="2:18" ht="14.4" x14ac:dyDescent="0.3">
      <c r="B274" s="5" t="s">
        <v>4352</v>
      </c>
      <c r="C274" s="5"/>
      <c r="D274" s="5"/>
      <c r="E274" s="5"/>
      <c r="F274" s="5"/>
      <c r="G274" s="5"/>
      <c r="H274" s="5"/>
      <c r="I274" s="5"/>
      <c r="J274" s="5"/>
      <c r="K274" s="5"/>
      <c r="L274" s="5"/>
      <c r="M274" s="5"/>
      <c r="N274" s="5"/>
      <c r="O274" s="5"/>
      <c r="P274" s="5"/>
      <c r="Q274" s="5"/>
      <c r="R274" s="5"/>
    </row>
    <row r="275" spans="2:18" ht="43.2" x14ac:dyDescent="0.3">
      <c r="B275" s="19" t="s">
        <v>4358</v>
      </c>
      <c r="C275" s="20"/>
      <c r="D275" s="10" t="s">
        <v>705</v>
      </c>
      <c r="E275" s="10" t="s">
        <v>206</v>
      </c>
      <c r="F275" s="10" t="s">
        <v>198</v>
      </c>
      <c r="G275" s="11" t="s">
        <v>28</v>
      </c>
      <c r="H275" s="11" t="s">
        <v>795</v>
      </c>
      <c r="I275" s="11" t="s">
        <v>43</v>
      </c>
      <c r="J275" s="11" t="s">
        <v>104</v>
      </c>
      <c r="K275" s="11" t="s">
        <v>808</v>
      </c>
      <c r="L275" s="11" t="s">
        <v>755</v>
      </c>
      <c r="M275" s="11" t="s">
        <v>4353</v>
      </c>
      <c r="N275" s="11" t="s">
        <v>318</v>
      </c>
      <c r="O275" s="11" t="s">
        <v>71</v>
      </c>
      <c r="P275" s="29" t="s">
        <v>4359</v>
      </c>
      <c r="Q275" s="29" t="s">
        <v>4355</v>
      </c>
      <c r="R275" s="29" t="s">
        <v>4356</v>
      </c>
    </row>
    <row r="276" spans="2:18" ht="14.4" x14ac:dyDescent="0.3">
      <c r="B276" s="21" t="s">
        <v>232</v>
      </c>
      <c r="C276" s="20"/>
      <c r="D276" s="13">
        <f>COUNTIFS('1. Output sheet'!$D$2:$D$5000,$B276,'1. Output sheet'!$C$2:$C$5000,D$27,'1. Output sheet'!$AC$2:$AC$5000,$B$22,'1. Output sheet'!$O$2:$O$5000,"&gt;="&amp;$B$266,'1. Output sheet'!$O$2:$O$5000,"&lt;"&amp;$C$266)+COUNTIFS('1. Output sheet'!$D$2:$D$5000,$B276,'1. Output sheet'!$C$2:$C$5000,D$27,'1. Output sheet'!$AC$2:$AC$5000,$B$23,'1. Output sheet'!$O$2:$O$5000,"&gt;="&amp;$B$266,'1. Output sheet'!$O$2:$O$5000,"&lt;"&amp;$C$266)</f>
        <v>0</v>
      </c>
      <c r="E276" s="13">
        <f>COUNTIFS('1. Output sheet'!$D$2:$D$5000,$B276,'1. Output sheet'!$C$2:$C$5000,E$27,'1. Output sheet'!$AC$2:$AC$5000,$B$22,'1. Output sheet'!$O$2:$O$5000,"&gt;="&amp;$B$266,'1. Output sheet'!$O$2:$O$5000,"&lt;"&amp;$C$266)+COUNTIFS('1. Output sheet'!$D$2:$D$5000,$B276,'1. Output sheet'!$C$2:$C$5000,E$27,'1. Output sheet'!$AC$2:$AC$5000,$B$23,'1. Output sheet'!$O$2:$O$5000,"&gt;="&amp;$B$266,'1. Output sheet'!$O$2:$O$5000,"&lt;"&amp;$C$266)</f>
        <v>0</v>
      </c>
      <c r="F276" s="13">
        <f>COUNTIFS('1. Output sheet'!$D$2:$D$5000,$B276,'1. Output sheet'!$C$2:$C$5000,F$27,'1. Output sheet'!$AC$2:$AC$5000,$B$22,'1. Output sheet'!$O$2:$O$5000,"&gt;="&amp;$B$266,'1. Output sheet'!$O$2:$O$5000,"&lt;"&amp;$C$266)+COUNTIFS('1. Output sheet'!$D$2:$D$5000,$B276,'1. Output sheet'!$C$2:$C$5000,F$27,'1. Output sheet'!$AC$2:$AC$5000,$B$23,'1. Output sheet'!$O$2:$O$5000,"&gt;="&amp;$B$266,'1. Output sheet'!$O$2:$O$5000,"&lt;"&amp;$C$266)</f>
        <v>20</v>
      </c>
      <c r="G276" s="13">
        <f>COUNTIFS('1. Output sheet'!$D$2:$D$5000,$B276,'1. Output sheet'!$C$2:$C$5000,G$27,'1. Output sheet'!$AC$2:$AC$5000,$B$22,'1. Output sheet'!$O$2:$O$5000,"&gt;="&amp;$B$266,'1. Output sheet'!$O$2:$O$5000,"&lt;"&amp;$C$266)+COUNTIFS('1. Output sheet'!$D$2:$D$5000,$B276,'1. Output sheet'!$C$2:$C$5000,G$27,'1. Output sheet'!$AC$2:$AC$5000,$B$23,'1. Output sheet'!$O$2:$O$5000,"&gt;="&amp;$B$266,'1. Output sheet'!$O$2:$O$5000,"&lt;"&amp;$C$266)</f>
        <v>0</v>
      </c>
      <c r="H276" s="13">
        <f>COUNTIFS('1. Output sheet'!$D$2:$D$5000,$B276,'1. Output sheet'!$C$2:$C$5000,H$27,'1. Output sheet'!$AC$2:$AC$5000,$B$22,'1. Output sheet'!$O$2:$O$5000,"&gt;="&amp;$B$266,'1. Output sheet'!$O$2:$O$5000,"&lt;"&amp;$C$266)+COUNTIFS('1. Output sheet'!$D$2:$D$5000,$B276,'1. Output sheet'!$C$2:$C$5000,H$27,'1. Output sheet'!$AC$2:$AC$5000,$B$23,'1. Output sheet'!$O$2:$O$5000,"&gt;="&amp;$B$266,'1. Output sheet'!$O$2:$O$5000,"&lt;"&amp;$C$266)</f>
        <v>0</v>
      </c>
      <c r="I276" s="13">
        <f>COUNTIFS('1. Output sheet'!$D$2:$D$5000,$B276,'1. Output sheet'!$C$2:$C$5000,I$27,'1. Output sheet'!$AC$2:$AC$5000,$B$22,'1. Output sheet'!$O$2:$O$5000,"&gt;="&amp;$B$266,'1. Output sheet'!$O$2:$O$5000,"&lt;"&amp;$C$266)+COUNTIFS('1. Output sheet'!$D$2:$D$5000,$B276,'1. Output sheet'!$C$2:$C$5000,I$27,'1. Output sheet'!$AC$2:$AC$5000,$B$23,'1. Output sheet'!$O$2:$O$5000,"&gt;="&amp;$B$266,'1. Output sheet'!$O$2:$O$5000,"&lt;"&amp;$C$266)</f>
        <v>0</v>
      </c>
      <c r="J276" s="13">
        <f>COUNTIFS('1. Output sheet'!$D$2:$D$5000,$B276,'1. Output sheet'!$C$2:$C$5000,J$27,'1. Output sheet'!$AC$2:$AC$5000,$B$22,'1. Output sheet'!$O$2:$O$5000,"&gt;="&amp;$B$266,'1. Output sheet'!$O$2:$O$5000,"&lt;"&amp;$C$266)+COUNTIFS('1. Output sheet'!$D$2:$D$5000,$B276,'1. Output sheet'!$C$2:$C$5000,J$27,'1. Output sheet'!$AC$2:$AC$5000,$B$23,'1. Output sheet'!$O$2:$O$5000,"&gt;="&amp;$B$266,'1. Output sheet'!$O$2:$O$5000,"&lt;"&amp;$C$266)</f>
        <v>2</v>
      </c>
      <c r="K276" s="13">
        <f>COUNTIFS('1. Output sheet'!$D$2:$D$5000,$B276,'1. Output sheet'!$C$2:$C$5000,K$27,'1. Output sheet'!$AC$2:$AC$5000,$B$22,'1. Output sheet'!$O$2:$O$5000,"&gt;="&amp;$B$266,'1. Output sheet'!$O$2:$O$5000,"&lt;"&amp;$C$266)+COUNTIFS('1. Output sheet'!$D$2:$D$5000,$B276,'1. Output sheet'!$C$2:$C$5000,K$27,'1. Output sheet'!$AC$2:$AC$5000,$B$23,'1. Output sheet'!$O$2:$O$5000,"&gt;="&amp;$B$266,'1. Output sheet'!$O$2:$O$5000,"&lt;"&amp;$C$266)</f>
        <v>0</v>
      </c>
      <c r="L276" s="13">
        <f>COUNTIFS('1. Output sheet'!$D$2:$D$5000,$B276,'1. Output sheet'!$C$2:$C$5000,L$27,'1. Output sheet'!$AC$2:$AC$5000,$B$22,'1. Output sheet'!$O$2:$O$5000,"&gt;="&amp;$B$266,'1. Output sheet'!$O$2:$O$5000,"&lt;"&amp;$C$266)+COUNTIFS('1. Output sheet'!$D$2:$D$5000,$B276,'1. Output sheet'!$C$2:$C$5000,L$27,'1. Output sheet'!$AC$2:$AC$5000,$B$23,'1. Output sheet'!$O$2:$O$5000,"&gt;="&amp;$B$266,'1. Output sheet'!$O$2:$O$5000,"&lt;"&amp;$C$266)</f>
        <v>0</v>
      </c>
      <c r="M276" s="13">
        <f>COUNTIFS('1. Output sheet'!$D$2:$D$5000,$B276,'1. Output sheet'!$C$2:$C$5000,M$27,'1. Output sheet'!$AC$2:$AC$5000,$B$22,'1. Output sheet'!$O$2:$O$5000,"&gt;="&amp;$B$266,'1. Output sheet'!$O$2:$O$5000,"&lt;"&amp;$C$266)+COUNTIFS('1. Output sheet'!$D$2:$D$5000,$B276,'1. Output sheet'!$C$2:$C$5000,M$27,'1. Output sheet'!$AC$2:$AC$5000,$B$23,'1. Output sheet'!$O$2:$O$5000,"&gt;="&amp;$B$266,'1. Output sheet'!$O$2:$O$5000,"&lt;"&amp;$C$266)</f>
        <v>0</v>
      </c>
      <c r="N276" s="13">
        <f>COUNTIFS('1. Output sheet'!$D$2:$D$5000,$B276,'1. Output sheet'!$C$2:$C$5000,N$27,'1. Output sheet'!$AC$2:$AC$5000,$B$22,'1. Output sheet'!$O$2:$O$5000,"&gt;="&amp;$B$266,'1. Output sheet'!$O$2:$O$5000,"&lt;"&amp;$C$266)+COUNTIFS('1. Output sheet'!$D$2:$D$5000,$B276,'1. Output sheet'!$C$2:$C$5000,N$27,'1. Output sheet'!$AC$2:$AC$5000,$B$23,'1. Output sheet'!$O$2:$O$5000,"&gt;="&amp;$B$266,'1. Output sheet'!$O$2:$O$5000,"&lt;"&amp;$C$266)</f>
        <v>0</v>
      </c>
      <c r="O276" s="13">
        <f>COUNTIFS('1. Output sheet'!$D$2:$D$5000,$B276,'1. Output sheet'!$C$2:$C$5000,O$27,'1. Output sheet'!$AC$2:$AC$5000,$B$22,'1. Output sheet'!$O$2:$O$5000,"&gt;="&amp;$B$266,'1. Output sheet'!$O$2:$O$5000,"&lt;"&amp;$C$266)+COUNTIFS('1. Output sheet'!$D$2:$D$5000,$B276,'1. Output sheet'!$C$2:$C$5000,O$27,'1. Output sheet'!$AC$2:$AC$5000,$B$23,'1. Output sheet'!$O$2:$O$5000,"&gt;="&amp;$B$266,'1. Output sheet'!$O$2:$O$5000,"&lt;"&amp;$C$266)</f>
        <v>0</v>
      </c>
      <c r="P276" s="14">
        <f>SUM(D276:O276)</f>
        <v>22</v>
      </c>
      <c r="Q276" s="14">
        <f>COUNTIFS('1. Output sheet'!$D$2:$D$5000,$B276,'1. Output sheet'!$AC$2:$AC$5000,$B$22,'1. Output sheet'!$O$2:$O$5000,"&gt;="&amp;$B$142,'1. Output sheet'!$O$2:$O$5000,"&lt;"&amp;$C$142)+COUNTIFS('1. Output sheet'!$D$2:$D$5000,$B276,'1. Output sheet'!$AC$2:$AC$5000,$B$23,'1. Output sheet'!$O$2:$O$5000,"&gt;="&amp;$B$142,'1. Output sheet'!$O$2:$O$5000,"&lt;"&amp;$C$142)</f>
        <v>24</v>
      </c>
      <c r="R276" s="14">
        <f>Q276-P276</f>
        <v>2</v>
      </c>
    </row>
    <row r="277" spans="2:18" ht="14.4" x14ac:dyDescent="0.3">
      <c r="B277" s="21" t="s">
        <v>221</v>
      </c>
      <c r="C277" s="20"/>
      <c r="D277" s="13">
        <f>COUNTIFS('1. Output sheet'!$D$2:$D$5000,$B277,'1. Output sheet'!$C$2:$C$5000,D$27,'1. Output sheet'!$AC$2:$AC$5000,$B$22,'1. Output sheet'!$O$2:$O$5000,"&gt;="&amp;$B$266,'1. Output sheet'!$O$2:$O$5000,"&lt;"&amp;$C$266)+COUNTIFS('1. Output sheet'!$D$2:$D$5000,$B277,'1. Output sheet'!$C$2:$C$5000,D$27,'1. Output sheet'!$AC$2:$AC$5000,$B$23,'1. Output sheet'!$O$2:$O$5000,"&gt;="&amp;$B$266,'1. Output sheet'!$O$2:$O$5000,"&lt;"&amp;$C$266)</f>
        <v>0</v>
      </c>
      <c r="E277" s="13">
        <f>COUNTIFS('1. Output sheet'!$D$2:$D$5000,$B277,'1. Output sheet'!$C$2:$C$5000,E$27,'1. Output sheet'!$AC$2:$AC$5000,$B$22,'1. Output sheet'!$O$2:$O$5000,"&gt;="&amp;$B$266,'1. Output sheet'!$O$2:$O$5000,"&lt;"&amp;$C$266)+COUNTIFS('1. Output sheet'!$D$2:$D$5000,$B277,'1. Output sheet'!$C$2:$C$5000,E$27,'1. Output sheet'!$AC$2:$AC$5000,$B$23,'1. Output sheet'!$O$2:$O$5000,"&gt;="&amp;$B$266,'1. Output sheet'!$O$2:$O$5000,"&lt;"&amp;$C$266)</f>
        <v>0</v>
      </c>
      <c r="F277" s="13">
        <f>COUNTIFS('1. Output sheet'!$D$2:$D$5000,$B277,'1. Output sheet'!$C$2:$C$5000,F$27,'1. Output sheet'!$AC$2:$AC$5000,$B$22,'1. Output sheet'!$O$2:$O$5000,"&gt;="&amp;$B$266,'1. Output sheet'!$O$2:$O$5000,"&lt;"&amp;$C$266)+COUNTIFS('1. Output sheet'!$D$2:$D$5000,$B277,'1. Output sheet'!$C$2:$C$5000,F$27,'1. Output sheet'!$AC$2:$AC$5000,$B$23,'1. Output sheet'!$O$2:$O$5000,"&gt;="&amp;$B$266,'1. Output sheet'!$O$2:$O$5000,"&lt;"&amp;$C$266)</f>
        <v>1</v>
      </c>
      <c r="G277" s="13">
        <f>COUNTIFS('1. Output sheet'!$D$2:$D$5000,$B277,'1. Output sheet'!$C$2:$C$5000,G$27,'1. Output sheet'!$AC$2:$AC$5000,$B$22,'1. Output sheet'!$O$2:$O$5000,"&gt;="&amp;$B$266,'1. Output sheet'!$O$2:$O$5000,"&lt;"&amp;$C$266)+COUNTIFS('1. Output sheet'!$D$2:$D$5000,$B277,'1. Output sheet'!$C$2:$C$5000,G$27,'1. Output sheet'!$AC$2:$AC$5000,$B$23,'1. Output sheet'!$O$2:$O$5000,"&gt;="&amp;$B$266,'1. Output sheet'!$O$2:$O$5000,"&lt;"&amp;$C$266)</f>
        <v>1</v>
      </c>
      <c r="H277" s="13">
        <f>COUNTIFS('1. Output sheet'!$D$2:$D$5000,$B277,'1. Output sheet'!$C$2:$C$5000,H$27,'1. Output sheet'!$AC$2:$AC$5000,$B$22,'1. Output sheet'!$O$2:$O$5000,"&gt;="&amp;$B$266,'1. Output sheet'!$O$2:$O$5000,"&lt;"&amp;$C$266)+COUNTIFS('1. Output sheet'!$D$2:$D$5000,$B277,'1. Output sheet'!$C$2:$C$5000,H$27,'1. Output sheet'!$AC$2:$AC$5000,$B$23,'1. Output sheet'!$O$2:$O$5000,"&gt;="&amp;$B$266,'1. Output sheet'!$O$2:$O$5000,"&lt;"&amp;$C$266)</f>
        <v>0</v>
      </c>
      <c r="I277" s="13">
        <f>COUNTIFS('1. Output sheet'!$D$2:$D$5000,$B277,'1. Output sheet'!$C$2:$C$5000,I$27,'1. Output sheet'!$AC$2:$AC$5000,$B$22,'1. Output sheet'!$O$2:$O$5000,"&gt;="&amp;$B$266,'1. Output sheet'!$O$2:$O$5000,"&lt;"&amp;$C$266)+COUNTIFS('1. Output sheet'!$D$2:$D$5000,$B277,'1. Output sheet'!$C$2:$C$5000,I$27,'1. Output sheet'!$AC$2:$AC$5000,$B$23,'1. Output sheet'!$O$2:$O$5000,"&gt;="&amp;$B$266,'1. Output sheet'!$O$2:$O$5000,"&lt;"&amp;$C$266)</f>
        <v>0</v>
      </c>
      <c r="J277" s="13">
        <f>COUNTIFS('1. Output sheet'!$D$2:$D$5000,$B277,'1. Output sheet'!$C$2:$C$5000,J$27,'1. Output sheet'!$AC$2:$AC$5000,$B$22,'1. Output sheet'!$O$2:$O$5000,"&gt;="&amp;$B$266,'1. Output sheet'!$O$2:$O$5000,"&lt;"&amp;$C$266)+COUNTIFS('1. Output sheet'!$D$2:$D$5000,$B277,'1. Output sheet'!$C$2:$C$5000,J$27,'1. Output sheet'!$AC$2:$AC$5000,$B$23,'1. Output sheet'!$O$2:$O$5000,"&gt;="&amp;$B$266,'1. Output sheet'!$O$2:$O$5000,"&lt;"&amp;$C$266)</f>
        <v>0</v>
      </c>
      <c r="K277" s="13">
        <f>COUNTIFS('1. Output sheet'!$D$2:$D$5000,$B277,'1. Output sheet'!$C$2:$C$5000,K$27,'1. Output sheet'!$AC$2:$AC$5000,$B$22,'1. Output sheet'!$O$2:$O$5000,"&gt;="&amp;$B$266,'1. Output sheet'!$O$2:$O$5000,"&lt;"&amp;$C$266)+COUNTIFS('1. Output sheet'!$D$2:$D$5000,$B277,'1. Output sheet'!$C$2:$C$5000,K$27,'1. Output sheet'!$AC$2:$AC$5000,$B$23,'1. Output sheet'!$O$2:$O$5000,"&gt;="&amp;$B$266,'1. Output sheet'!$O$2:$O$5000,"&lt;"&amp;$C$266)</f>
        <v>0</v>
      </c>
      <c r="L277" s="13">
        <f>COUNTIFS('1. Output sheet'!$D$2:$D$5000,$B277,'1. Output sheet'!$C$2:$C$5000,L$27,'1. Output sheet'!$AC$2:$AC$5000,$B$22,'1. Output sheet'!$O$2:$O$5000,"&gt;="&amp;$B$266,'1. Output sheet'!$O$2:$O$5000,"&lt;"&amp;$C$266)+COUNTIFS('1. Output sheet'!$D$2:$D$5000,$B277,'1. Output sheet'!$C$2:$C$5000,L$27,'1. Output sheet'!$AC$2:$AC$5000,$B$23,'1. Output sheet'!$O$2:$O$5000,"&gt;="&amp;$B$266,'1. Output sheet'!$O$2:$O$5000,"&lt;"&amp;$C$266)</f>
        <v>0</v>
      </c>
      <c r="M277" s="13">
        <f>COUNTIFS('1. Output sheet'!$D$2:$D$5000,$B277,'1. Output sheet'!$C$2:$C$5000,M$27,'1. Output sheet'!$AC$2:$AC$5000,$B$22,'1. Output sheet'!$O$2:$O$5000,"&gt;="&amp;$B$266,'1. Output sheet'!$O$2:$O$5000,"&lt;"&amp;$C$266)+COUNTIFS('1. Output sheet'!$D$2:$D$5000,$B277,'1. Output sheet'!$C$2:$C$5000,M$27,'1. Output sheet'!$AC$2:$AC$5000,$B$23,'1. Output sheet'!$O$2:$O$5000,"&gt;="&amp;$B$266,'1. Output sheet'!$O$2:$O$5000,"&lt;"&amp;$C$266)</f>
        <v>0</v>
      </c>
      <c r="N277" s="13">
        <f>COUNTIFS('1. Output sheet'!$D$2:$D$5000,$B277,'1. Output sheet'!$C$2:$C$5000,N$27,'1. Output sheet'!$AC$2:$AC$5000,$B$22,'1. Output sheet'!$O$2:$O$5000,"&gt;="&amp;$B$266,'1. Output sheet'!$O$2:$O$5000,"&lt;"&amp;$C$266)+COUNTIFS('1. Output sheet'!$D$2:$D$5000,$B277,'1. Output sheet'!$C$2:$C$5000,N$27,'1. Output sheet'!$AC$2:$AC$5000,$B$23,'1. Output sheet'!$O$2:$O$5000,"&gt;="&amp;$B$266,'1. Output sheet'!$O$2:$O$5000,"&lt;"&amp;$C$266)</f>
        <v>0</v>
      </c>
      <c r="O277" s="13">
        <f>COUNTIFS('1. Output sheet'!$D$2:$D$5000,$B277,'1. Output sheet'!$C$2:$C$5000,O$27,'1. Output sheet'!$AC$2:$AC$5000,$B$22,'1. Output sheet'!$O$2:$O$5000,"&gt;="&amp;$B$266,'1. Output sheet'!$O$2:$O$5000,"&lt;"&amp;$C$266)+COUNTIFS('1. Output sheet'!$D$2:$D$5000,$B277,'1. Output sheet'!$C$2:$C$5000,O$27,'1. Output sheet'!$AC$2:$AC$5000,$B$23,'1. Output sheet'!$O$2:$O$5000,"&gt;="&amp;$B$266,'1. Output sheet'!$O$2:$O$5000,"&lt;"&amp;$C$266)</f>
        <v>0</v>
      </c>
      <c r="P277" s="14">
        <f t="shared" ref="P277:P293" si="121">SUM(D277:O277)</f>
        <v>2</v>
      </c>
      <c r="Q277" s="14">
        <f>COUNTIFS('1. Output sheet'!$D$2:$D$5000,$B277,'1. Output sheet'!$AC$2:$AC$5000,$B$22,'1. Output sheet'!$O$2:$O$5000,"&gt;="&amp;$B$142,'1. Output sheet'!$O$2:$O$5000,"&lt;"&amp;$C$142)+COUNTIFS('1. Output sheet'!$D$2:$D$5000,$B277,'1. Output sheet'!$AC$2:$AC$5000,$B$23,'1. Output sheet'!$O$2:$O$5000,"&gt;="&amp;$B$142,'1. Output sheet'!$O$2:$O$5000,"&lt;"&amp;$C$142)</f>
        <v>16</v>
      </c>
      <c r="R277" s="14">
        <f t="shared" ref="R277:R293" si="122">Q277-P277</f>
        <v>14</v>
      </c>
    </row>
    <row r="278" spans="2:18" ht="28.8" x14ac:dyDescent="0.3">
      <c r="B278" s="21" t="s">
        <v>543</v>
      </c>
      <c r="C278" s="20"/>
      <c r="D278" s="13">
        <f>COUNTIFS('1. Output sheet'!$D$2:$D$5000,$B278,'1. Output sheet'!$C$2:$C$5000,D$27,'1. Output sheet'!$AC$2:$AC$5000,$B$22,'1. Output sheet'!$O$2:$O$5000,"&gt;="&amp;$B$266,'1. Output sheet'!$O$2:$O$5000,"&lt;"&amp;$C$266)+COUNTIFS('1. Output sheet'!$D$2:$D$5000,$B278,'1. Output sheet'!$C$2:$C$5000,D$27,'1. Output sheet'!$AC$2:$AC$5000,$B$23,'1. Output sheet'!$O$2:$O$5000,"&gt;="&amp;$B$266,'1. Output sheet'!$O$2:$O$5000,"&lt;"&amp;$C$266)</f>
        <v>0</v>
      </c>
      <c r="E278" s="13">
        <f>COUNTIFS('1. Output sheet'!$D$2:$D$5000,$B278,'1. Output sheet'!$C$2:$C$5000,E$27,'1. Output sheet'!$AC$2:$AC$5000,$B$22,'1. Output sheet'!$O$2:$O$5000,"&gt;="&amp;$B$266,'1. Output sheet'!$O$2:$O$5000,"&lt;"&amp;$C$266)+COUNTIFS('1. Output sheet'!$D$2:$D$5000,$B278,'1. Output sheet'!$C$2:$C$5000,E$27,'1. Output sheet'!$AC$2:$AC$5000,$B$23,'1. Output sheet'!$O$2:$O$5000,"&gt;="&amp;$B$266,'1. Output sheet'!$O$2:$O$5000,"&lt;"&amp;$C$266)</f>
        <v>0</v>
      </c>
      <c r="F278" s="13">
        <f>COUNTIFS('1. Output sheet'!$D$2:$D$5000,$B278,'1. Output sheet'!$C$2:$C$5000,F$27,'1. Output sheet'!$AC$2:$AC$5000,$B$22,'1. Output sheet'!$O$2:$O$5000,"&gt;="&amp;$B$266,'1. Output sheet'!$O$2:$O$5000,"&lt;"&amp;$C$266)+COUNTIFS('1. Output sheet'!$D$2:$D$5000,$B278,'1. Output sheet'!$C$2:$C$5000,F$27,'1. Output sheet'!$AC$2:$AC$5000,$B$23,'1. Output sheet'!$O$2:$O$5000,"&gt;="&amp;$B$266,'1. Output sheet'!$O$2:$O$5000,"&lt;"&amp;$C$266)</f>
        <v>0</v>
      </c>
      <c r="G278" s="13">
        <f>COUNTIFS('1. Output sheet'!$D$2:$D$5000,$B278,'1. Output sheet'!$C$2:$C$5000,G$27,'1. Output sheet'!$AC$2:$AC$5000,$B$22,'1. Output sheet'!$O$2:$O$5000,"&gt;="&amp;$B$266,'1. Output sheet'!$O$2:$O$5000,"&lt;"&amp;$C$266)+COUNTIFS('1. Output sheet'!$D$2:$D$5000,$B278,'1. Output sheet'!$C$2:$C$5000,G$27,'1. Output sheet'!$AC$2:$AC$5000,$B$23,'1. Output sheet'!$O$2:$O$5000,"&gt;="&amp;$B$266,'1. Output sheet'!$O$2:$O$5000,"&lt;"&amp;$C$266)</f>
        <v>0</v>
      </c>
      <c r="H278" s="13">
        <f>COUNTIFS('1. Output sheet'!$D$2:$D$5000,$B278,'1. Output sheet'!$C$2:$C$5000,H$27,'1. Output sheet'!$AC$2:$AC$5000,$B$22,'1. Output sheet'!$O$2:$O$5000,"&gt;="&amp;$B$266,'1. Output sheet'!$O$2:$O$5000,"&lt;"&amp;$C$266)+COUNTIFS('1. Output sheet'!$D$2:$D$5000,$B278,'1. Output sheet'!$C$2:$C$5000,H$27,'1. Output sheet'!$AC$2:$AC$5000,$B$23,'1. Output sheet'!$O$2:$O$5000,"&gt;="&amp;$B$266,'1. Output sheet'!$O$2:$O$5000,"&lt;"&amp;$C$266)</f>
        <v>1</v>
      </c>
      <c r="I278" s="13">
        <f>COUNTIFS('1. Output sheet'!$D$2:$D$5000,$B278,'1. Output sheet'!$C$2:$C$5000,I$27,'1. Output sheet'!$AC$2:$AC$5000,$B$22,'1. Output sheet'!$O$2:$O$5000,"&gt;="&amp;$B$266,'1. Output sheet'!$O$2:$O$5000,"&lt;"&amp;$C$266)+COUNTIFS('1. Output sheet'!$D$2:$D$5000,$B278,'1. Output sheet'!$C$2:$C$5000,I$27,'1. Output sheet'!$AC$2:$AC$5000,$B$23,'1. Output sheet'!$O$2:$O$5000,"&gt;="&amp;$B$266,'1. Output sheet'!$O$2:$O$5000,"&lt;"&amp;$C$266)</f>
        <v>2</v>
      </c>
      <c r="J278" s="13">
        <f>COUNTIFS('1. Output sheet'!$D$2:$D$5000,$B278,'1. Output sheet'!$C$2:$C$5000,J$27,'1. Output sheet'!$AC$2:$AC$5000,$B$22,'1. Output sheet'!$O$2:$O$5000,"&gt;="&amp;$B$266,'1. Output sheet'!$O$2:$O$5000,"&lt;"&amp;$C$266)+COUNTIFS('1. Output sheet'!$D$2:$D$5000,$B278,'1. Output sheet'!$C$2:$C$5000,J$27,'1. Output sheet'!$AC$2:$AC$5000,$B$23,'1. Output sheet'!$O$2:$O$5000,"&gt;="&amp;$B$266,'1. Output sheet'!$O$2:$O$5000,"&lt;"&amp;$C$266)</f>
        <v>2</v>
      </c>
      <c r="K278" s="13">
        <f>COUNTIFS('1. Output sheet'!$D$2:$D$5000,$B278,'1. Output sheet'!$C$2:$C$5000,K$27,'1. Output sheet'!$AC$2:$AC$5000,$B$22,'1. Output sheet'!$O$2:$O$5000,"&gt;="&amp;$B$266,'1. Output sheet'!$O$2:$O$5000,"&lt;"&amp;$C$266)+COUNTIFS('1. Output sheet'!$D$2:$D$5000,$B278,'1. Output sheet'!$C$2:$C$5000,K$27,'1. Output sheet'!$AC$2:$AC$5000,$B$23,'1. Output sheet'!$O$2:$O$5000,"&gt;="&amp;$B$266,'1. Output sheet'!$O$2:$O$5000,"&lt;"&amp;$C$266)</f>
        <v>0</v>
      </c>
      <c r="L278" s="13">
        <f>COUNTIFS('1. Output sheet'!$D$2:$D$5000,$B278,'1. Output sheet'!$C$2:$C$5000,L$27,'1. Output sheet'!$AC$2:$AC$5000,$B$22,'1. Output sheet'!$O$2:$O$5000,"&gt;="&amp;$B$266,'1. Output sheet'!$O$2:$O$5000,"&lt;"&amp;$C$266)+COUNTIFS('1. Output sheet'!$D$2:$D$5000,$B278,'1. Output sheet'!$C$2:$C$5000,L$27,'1. Output sheet'!$AC$2:$AC$5000,$B$23,'1. Output sheet'!$O$2:$O$5000,"&gt;="&amp;$B$266,'1. Output sheet'!$O$2:$O$5000,"&lt;"&amp;$C$266)</f>
        <v>0</v>
      </c>
      <c r="M278" s="13">
        <f>COUNTIFS('1. Output sheet'!$D$2:$D$5000,$B278,'1. Output sheet'!$C$2:$C$5000,M$27,'1. Output sheet'!$AC$2:$AC$5000,$B$22,'1. Output sheet'!$O$2:$O$5000,"&gt;="&amp;$B$266,'1. Output sheet'!$O$2:$O$5000,"&lt;"&amp;$C$266)+COUNTIFS('1. Output sheet'!$D$2:$D$5000,$B278,'1. Output sheet'!$C$2:$C$5000,M$27,'1. Output sheet'!$AC$2:$AC$5000,$B$23,'1. Output sheet'!$O$2:$O$5000,"&gt;="&amp;$B$266,'1. Output sheet'!$O$2:$O$5000,"&lt;"&amp;$C$266)</f>
        <v>0</v>
      </c>
      <c r="N278" s="13">
        <f>COUNTIFS('1. Output sheet'!$D$2:$D$5000,$B278,'1. Output sheet'!$C$2:$C$5000,N$27,'1. Output sheet'!$AC$2:$AC$5000,$B$22,'1. Output sheet'!$O$2:$O$5000,"&gt;="&amp;$B$266,'1. Output sheet'!$O$2:$O$5000,"&lt;"&amp;$C$266)+COUNTIFS('1. Output sheet'!$D$2:$D$5000,$B278,'1. Output sheet'!$C$2:$C$5000,N$27,'1. Output sheet'!$AC$2:$AC$5000,$B$23,'1. Output sheet'!$O$2:$O$5000,"&gt;="&amp;$B$266,'1. Output sheet'!$O$2:$O$5000,"&lt;"&amp;$C$266)</f>
        <v>0</v>
      </c>
      <c r="O278" s="13">
        <f>COUNTIFS('1. Output sheet'!$D$2:$D$5000,$B278,'1. Output sheet'!$C$2:$C$5000,O$27,'1. Output sheet'!$AC$2:$AC$5000,$B$22,'1. Output sheet'!$O$2:$O$5000,"&gt;="&amp;$B$266,'1. Output sheet'!$O$2:$O$5000,"&lt;"&amp;$C$266)+COUNTIFS('1. Output sheet'!$D$2:$D$5000,$B278,'1. Output sheet'!$C$2:$C$5000,O$27,'1. Output sheet'!$AC$2:$AC$5000,$B$23,'1. Output sheet'!$O$2:$O$5000,"&gt;="&amp;$B$266,'1. Output sheet'!$O$2:$O$5000,"&lt;"&amp;$C$266)</f>
        <v>2</v>
      </c>
      <c r="P278" s="14">
        <f t="shared" si="121"/>
        <v>7</v>
      </c>
      <c r="Q278" s="14">
        <f>COUNTIFS('1. Output sheet'!$D$2:$D$5000,$B278,'1. Output sheet'!$AC$2:$AC$5000,$B$22,'1. Output sheet'!$O$2:$O$5000,"&gt;="&amp;$B$142,'1. Output sheet'!$O$2:$O$5000,"&lt;"&amp;$C$142)+COUNTIFS('1. Output sheet'!$D$2:$D$5000,$B278,'1. Output sheet'!$AC$2:$AC$5000,$B$23,'1. Output sheet'!$O$2:$O$5000,"&gt;="&amp;$B$142,'1. Output sheet'!$O$2:$O$5000,"&lt;"&amp;$C$142)</f>
        <v>41</v>
      </c>
      <c r="R278" s="14">
        <f t="shared" si="122"/>
        <v>34</v>
      </c>
    </row>
    <row r="279" spans="2:18" ht="14.4" x14ac:dyDescent="0.3">
      <c r="B279" s="21" t="s">
        <v>1169</v>
      </c>
      <c r="C279" s="20"/>
      <c r="D279" s="13">
        <f>COUNTIFS('1. Output sheet'!$D$2:$D$5000,$B279,'1. Output sheet'!$C$2:$C$5000,D$27,'1. Output sheet'!$AC$2:$AC$5000,$B$22,'1. Output sheet'!$O$2:$O$5000,"&gt;="&amp;$B$266,'1. Output sheet'!$O$2:$O$5000,"&lt;"&amp;$C$266)+COUNTIFS('1. Output sheet'!$D$2:$D$5000,$B279,'1. Output sheet'!$C$2:$C$5000,D$27,'1. Output sheet'!$AC$2:$AC$5000,$B$23,'1. Output sheet'!$O$2:$O$5000,"&gt;="&amp;$B$266,'1. Output sheet'!$O$2:$O$5000,"&lt;"&amp;$C$266)</f>
        <v>0</v>
      </c>
      <c r="E279" s="13">
        <f>COUNTIFS('1. Output sheet'!$D$2:$D$5000,$B279,'1. Output sheet'!$C$2:$C$5000,E$27,'1. Output sheet'!$AC$2:$AC$5000,$B$22,'1. Output sheet'!$O$2:$O$5000,"&gt;="&amp;$B$266,'1. Output sheet'!$O$2:$O$5000,"&lt;"&amp;$C$266)+COUNTIFS('1. Output sheet'!$D$2:$D$5000,$B279,'1. Output sheet'!$C$2:$C$5000,E$27,'1. Output sheet'!$AC$2:$AC$5000,$B$23,'1. Output sheet'!$O$2:$O$5000,"&gt;="&amp;$B$266,'1. Output sheet'!$O$2:$O$5000,"&lt;"&amp;$C$266)</f>
        <v>0</v>
      </c>
      <c r="F279" s="13">
        <f>COUNTIFS('1. Output sheet'!$D$2:$D$5000,$B279,'1. Output sheet'!$C$2:$C$5000,F$27,'1. Output sheet'!$AC$2:$AC$5000,$B$22,'1. Output sheet'!$O$2:$O$5000,"&gt;="&amp;$B$266,'1. Output sheet'!$O$2:$O$5000,"&lt;"&amp;$C$266)+COUNTIFS('1. Output sheet'!$D$2:$D$5000,$B279,'1. Output sheet'!$C$2:$C$5000,F$27,'1. Output sheet'!$AC$2:$AC$5000,$B$23,'1. Output sheet'!$O$2:$O$5000,"&gt;="&amp;$B$266,'1. Output sheet'!$O$2:$O$5000,"&lt;"&amp;$C$266)</f>
        <v>0</v>
      </c>
      <c r="G279" s="13">
        <f>COUNTIFS('1. Output sheet'!$D$2:$D$5000,$B279,'1. Output sheet'!$C$2:$C$5000,G$27,'1. Output sheet'!$AC$2:$AC$5000,$B$22,'1. Output sheet'!$O$2:$O$5000,"&gt;="&amp;$B$266,'1. Output sheet'!$O$2:$O$5000,"&lt;"&amp;$C$266)+COUNTIFS('1. Output sheet'!$D$2:$D$5000,$B279,'1. Output sheet'!$C$2:$C$5000,G$27,'1. Output sheet'!$AC$2:$AC$5000,$B$23,'1. Output sheet'!$O$2:$O$5000,"&gt;="&amp;$B$266,'1. Output sheet'!$O$2:$O$5000,"&lt;"&amp;$C$266)</f>
        <v>0</v>
      </c>
      <c r="H279" s="13">
        <f>COUNTIFS('1. Output sheet'!$D$2:$D$5000,$B279,'1. Output sheet'!$C$2:$C$5000,H$27,'1. Output sheet'!$AC$2:$AC$5000,$B$22,'1. Output sheet'!$O$2:$O$5000,"&gt;="&amp;$B$266,'1. Output sheet'!$O$2:$O$5000,"&lt;"&amp;$C$266)+COUNTIFS('1. Output sheet'!$D$2:$D$5000,$B279,'1. Output sheet'!$C$2:$C$5000,H$27,'1. Output sheet'!$AC$2:$AC$5000,$B$23,'1. Output sheet'!$O$2:$O$5000,"&gt;="&amp;$B$266,'1. Output sheet'!$O$2:$O$5000,"&lt;"&amp;$C$266)</f>
        <v>0</v>
      </c>
      <c r="I279" s="13">
        <f>COUNTIFS('1. Output sheet'!$D$2:$D$5000,$B279,'1. Output sheet'!$C$2:$C$5000,I$27,'1. Output sheet'!$AC$2:$AC$5000,$B$22,'1. Output sheet'!$O$2:$O$5000,"&gt;="&amp;$B$266,'1. Output sheet'!$O$2:$O$5000,"&lt;"&amp;$C$266)+COUNTIFS('1. Output sheet'!$D$2:$D$5000,$B279,'1. Output sheet'!$C$2:$C$5000,I$27,'1. Output sheet'!$AC$2:$AC$5000,$B$23,'1. Output sheet'!$O$2:$O$5000,"&gt;="&amp;$B$266,'1. Output sheet'!$O$2:$O$5000,"&lt;"&amp;$C$266)</f>
        <v>0</v>
      </c>
      <c r="J279" s="13">
        <f>COUNTIFS('1. Output sheet'!$D$2:$D$5000,$B279,'1. Output sheet'!$C$2:$C$5000,J$27,'1. Output sheet'!$AC$2:$AC$5000,$B$22,'1. Output sheet'!$O$2:$O$5000,"&gt;="&amp;$B$266,'1. Output sheet'!$O$2:$O$5000,"&lt;"&amp;$C$266)+COUNTIFS('1. Output sheet'!$D$2:$D$5000,$B279,'1. Output sheet'!$C$2:$C$5000,J$27,'1. Output sheet'!$AC$2:$AC$5000,$B$23,'1. Output sheet'!$O$2:$O$5000,"&gt;="&amp;$B$266,'1. Output sheet'!$O$2:$O$5000,"&lt;"&amp;$C$266)</f>
        <v>0</v>
      </c>
      <c r="K279" s="13">
        <f>COUNTIFS('1. Output sheet'!$D$2:$D$5000,$B279,'1. Output sheet'!$C$2:$C$5000,K$27,'1. Output sheet'!$AC$2:$AC$5000,$B$22,'1. Output sheet'!$O$2:$O$5000,"&gt;="&amp;$B$266,'1. Output sheet'!$O$2:$O$5000,"&lt;"&amp;$C$266)+COUNTIFS('1. Output sheet'!$D$2:$D$5000,$B279,'1. Output sheet'!$C$2:$C$5000,K$27,'1. Output sheet'!$AC$2:$AC$5000,$B$23,'1. Output sheet'!$O$2:$O$5000,"&gt;="&amp;$B$266,'1. Output sheet'!$O$2:$O$5000,"&lt;"&amp;$C$266)</f>
        <v>0</v>
      </c>
      <c r="L279" s="13">
        <f>COUNTIFS('1. Output sheet'!$D$2:$D$5000,$B279,'1. Output sheet'!$C$2:$C$5000,L$27,'1. Output sheet'!$AC$2:$AC$5000,$B$22,'1. Output sheet'!$O$2:$O$5000,"&gt;="&amp;$B$266,'1. Output sheet'!$O$2:$O$5000,"&lt;"&amp;$C$266)+COUNTIFS('1. Output sheet'!$D$2:$D$5000,$B279,'1. Output sheet'!$C$2:$C$5000,L$27,'1. Output sheet'!$AC$2:$AC$5000,$B$23,'1. Output sheet'!$O$2:$O$5000,"&gt;="&amp;$B$266,'1. Output sheet'!$O$2:$O$5000,"&lt;"&amp;$C$266)</f>
        <v>0</v>
      </c>
      <c r="M279" s="13">
        <f>COUNTIFS('1. Output sheet'!$D$2:$D$5000,$B279,'1. Output sheet'!$C$2:$C$5000,M$27,'1. Output sheet'!$AC$2:$AC$5000,$B$22,'1. Output sheet'!$O$2:$O$5000,"&gt;="&amp;$B$266,'1. Output sheet'!$O$2:$O$5000,"&lt;"&amp;$C$266)+COUNTIFS('1. Output sheet'!$D$2:$D$5000,$B279,'1. Output sheet'!$C$2:$C$5000,M$27,'1. Output sheet'!$AC$2:$AC$5000,$B$23,'1. Output sheet'!$O$2:$O$5000,"&gt;="&amp;$B$266,'1. Output sheet'!$O$2:$O$5000,"&lt;"&amp;$C$266)</f>
        <v>0</v>
      </c>
      <c r="N279" s="13">
        <f>COUNTIFS('1. Output sheet'!$D$2:$D$5000,$B279,'1. Output sheet'!$C$2:$C$5000,N$27,'1. Output sheet'!$AC$2:$AC$5000,$B$22,'1. Output sheet'!$O$2:$O$5000,"&gt;="&amp;$B$266,'1. Output sheet'!$O$2:$O$5000,"&lt;"&amp;$C$266)+COUNTIFS('1. Output sheet'!$D$2:$D$5000,$B279,'1. Output sheet'!$C$2:$C$5000,N$27,'1. Output sheet'!$AC$2:$AC$5000,$B$23,'1. Output sheet'!$O$2:$O$5000,"&gt;="&amp;$B$266,'1. Output sheet'!$O$2:$O$5000,"&lt;"&amp;$C$266)</f>
        <v>0</v>
      </c>
      <c r="O279" s="13">
        <f>COUNTIFS('1. Output sheet'!$D$2:$D$5000,$B279,'1. Output sheet'!$C$2:$C$5000,O$27,'1. Output sheet'!$AC$2:$AC$5000,$B$22,'1. Output sheet'!$O$2:$O$5000,"&gt;="&amp;$B$266,'1. Output sheet'!$O$2:$O$5000,"&lt;"&amp;$C$266)+COUNTIFS('1. Output sheet'!$D$2:$D$5000,$B279,'1. Output sheet'!$C$2:$C$5000,O$27,'1. Output sheet'!$AC$2:$AC$5000,$B$23,'1. Output sheet'!$O$2:$O$5000,"&gt;="&amp;$B$266,'1. Output sheet'!$O$2:$O$5000,"&lt;"&amp;$C$266)</f>
        <v>0</v>
      </c>
      <c r="P279" s="14">
        <f t="shared" si="121"/>
        <v>0</v>
      </c>
      <c r="Q279" s="14">
        <f>COUNTIFS('1. Output sheet'!$D$2:$D$5000,$B279,'1. Output sheet'!$AC$2:$AC$5000,$B$22,'1. Output sheet'!$O$2:$O$5000,"&gt;="&amp;$B$142,'1. Output sheet'!$O$2:$O$5000,"&lt;"&amp;$C$142)+COUNTIFS('1. Output sheet'!$D$2:$D$5000,$B279,'1. Output sheet'!$AC$2:$AC$5000,$B$23,'1. Output sheet'!$O$2:$O$5000,"&gt;="&amp;$B$142,'1. Output sheet'!$O$2:$O$5000,"&lt;"&amp;$C$142)</f>
        <v>5</v>
      </c>
      <c r="R279" s="14">
        <f t="shared" si="122"/>
        <v>5</v>
      </c>
    </row>
    <row r="280" spans="2:18" ht="14.4" x14ac:dyDescent="0.3">
      <c r="B280" s="21" t="s">
        <v>199</v>
      </c>
      <c r="C280" s="20"/>
      <c r="D280" s="13">
        <f>COUNTIFS('1. Output sheet'!$D$2:$D$5000,$B280,'1. Output sheet'!$C$2:$C$5000,D$27,'1. Output sheet'!$AC$2:$AC$5000,$B$22,'1. Output sheet'!$O$2:$O$5000,"&gt;="&amp;$B$266,'1. Output sheet'!$O$2:$O$5000,"&lt;"&amp;$C$266)+COUNTIFS('1. Output sheet'!$D$2:$D$5000,$B280,'1. Output sheet'!$C$2:$C$5000,D$27,'1. Output sheet'!$AC$2:$AC$5000,$B$23,'1. Output sheet'!$O$2:$O$5000,"&gt;="&amp;$B$266,'1. Output sheet'!$O$2:$O$5000,"&lt;"&amp;$C$266)</f>
        <v>2</v>
      </c>
      <c r="E280" s="13">
        <f>COUNTIFS('1. Output sheet'!$D$2:$D$5000,$B280,'1. Output sheet'!$C$2:$C$5000,E$27,'1. Output sheet'!$AC$2:$AC$5000,$B$22,'1. Output sheet'!$O$2:$O$5000,"&gt;="&amp;$B$266,'1. Output sheet'!$O$2:$O$5000,"&lt;"&amp;$C$266)+COUNTIFS('1. Output sheet'!$D$2:$D$5000,$B280,'1. Output sheet'!$C$2:$C$5000,E$27,'1. Output sheet'!$AC$2:$AC$5000,$B$23,'1. Output sheet'!$O$2:$O$5000,"&gt;="&amp;$B$266,'1. Output sheet'!$O$2:$O$5000,"&lt;"&amp;$C$266)</f>
        <v>0</v>
      </c>
      <c r="F280" s="13">
        <f>COUNTIFS('1. Output sheet'!$D$2:$D$5000,$B280,'1. Output sheet'!$C$2:$C$5000,F$27,'1. Output sheet'!$AC$2:$AC$5000,$B$22,'1. Output sheet'!$O$2:$O$5000,"&gt;="&amp;$B$266,'1. Output sheet'!$O$2:$O$5000,"&lt;"&amp;$C$266)+COUNTIFS('1. Output sheet'!$D$2:$D$5000,$B280,'1. Output sheet'!$C$2:$C$5000,F$27,'1. Output sheet'!$AC$2:$AC$5000,$B$23,'1. Output sheet'!$O$2:$O$5000,"&gt;="&amp;$B$266,'1. Output sheet'!$O$2:$O$5000,"&lt;"&amp;$C$266)</f>
        <v>0</v>
      </c>
      <c r="G280" s="13">
        <f>COUNTIFS('1. Output sheet'!$D$2:$D$5000,$B280,'1. Output sheet'!$C$2:$C$5000,G$27,'1. Output sheet'!$AC$2:$AC$5000,$B$22,'1. Output sheet'!$O$2:$O$5000,"&gt;="&amp;$B$266,'1. Output sheet'!$O$2:$O$5000,"&lt;"&amp;$C$266)+COUNTIFS('1. Output sheet'!$D$2:$D$5000,$B280,'1. Output sheet'!$C$2:$C$5000,G$27,'1. Output sheet'!$AC$2:$AC$5000,$B$23,'1. Output sheet'!$O$2:$O$5000,"&gt;="&amp;$B$266,'1. Output sheet'!$O$2:$O$5000,"&lt;"&amp;$C$266)</f>
        <v>0</v>
      </c>
      <c r="H280" s="13">
        <f>COUNTIFS('1. Output sheet'!$D$2:$D$5000,$B280,'1. Output sheet'!$C$2:$C$5000,H$27,'1. Output sheet'!$AC$2:$AC$5000,$B$22,'1. Output sheet'!$O$2:$O$5000,"&gt;="&amp;$B$266,'1. Output sheet'!$O$2:$O$5000,"&lt;"&amp;$C$266)+COUNTIFS('1. Output sheet'!$D$2:$D$5000,$B280,'1. Output sheet'!$C$2:$C$5000,H$27,'1. Output sheet'!$AC$2:$AC$5000,$B$23,'1. Output sheet'!$O$2:$O$5000,"&gt;="&amp;$B$266,'1. Output sheet'!$O$2:$O$5000,"&lt;"&amp;$C$266)</f>
        <v>0</v>
      </c>
      <c r="I280" s="13">
        <f>COUNTIFS('1. Output sheet'!$D$2:$D$5000,$B280,'1. Output sheet'!$C$2:$C$5000,I$27,'1. Output sheet'!$AC$2:$AC$5000,$B$22,'1. Output sheet'!$O$2:$O$5000,"&gt;="&amp;$B$266,'1. Output sheet'!$O$2:$O$5000,"&lt;"&amp;$C$266)+COUNTIFS('1. Output sheet'!$D$2:$D$5000,$B280,'1. Output sheet'!$C$2:$C$5000,I$27,'1. Output sheet'!$AC$2:$AC$5000,$B$23,'1. Output sheet'!$O$2:$O$5000,"&gt;="&amp;$B$266,'1. Output sheet'!$O$2:$O$5000,"&lt;"&amp;$C$266)</f>
        <v>0</v>
      </c>
      <c r="J280" s="13">
        <f>COUNTIFS('1. Output sheet'!$D$2:$D$5000,$B280,'1. Output sheet'!$C$2:$C$5000,J$27,'1. Output sheet'!$AC$2:$AC$5000,$B$22,'1. Output sheet'!$O$2:$O$5000,"&gt;="&amp;$B$266,'1. Output sheet'!$O$2:$O$5000,"&lt;"&amp;$C$266)+COUNTIFS('1. Output sheet'!$D$2:$D$5000,$B280,'1. Output sheet'!$C$2:$C$5000,J$27,'1. Output sheet'!$AC$2:$AC$5000,$B$23,'1. Output sheet'!$O$2:$O$5000,"&gt;="&amp;$B$266,'1. Output sheet'!$O$2:$O$5000,"&lt;"&amp;$C$266)</f>
        <v>0</v>
      </c>
      <c r="K280" s="13">
        <f>COUNTIFS('1. Output sheet'!$D$2:$D$5000,$B280,'1. Output sheet'!$C$2:$C$5000,K$27,'1. Output sheet'!$AC$2:$AC$5000,$B$22,'1. Output sheet'!$O$2:$O$5000,"&gt;="&amp;$B$266,'1. Output sheet'!$O$2:$O$5000,"&lt;"&amp;$C$266)+COUNTIFS('1. Output sheet'!$D$2:$D$5000,$B280,'1. Output sheet'!$C$2:$C$5000,K$27,'1. Output sheet'!$AC$2:$AC$5000,$B$23,'1. Output sheet'!$O$2:$O$5000,"&gt;="&amp;$B$266,'1. Output sheet'!$O$2:$O$5000,"&lt;"&amp;$C$266)</f>
        <v>0</v>
      </c>
      <c r="L280" s="13">
        <f>COUNTIFS('1. Output sheet'!$D$2:$D$5000,$B280,'1. Output sheet'!$C$2:$C$5000,L$27,'1. Output sheet'!$AC$2:$AC$5000,$B$22,'1. Output sheet'!$O$2:$O$5000,"&gt;="&amp;$B$266,'1. Output sheet'!$O$2:$O$5000,"&lt;"&amp;$C$266)+COUNTIFS('1. Output sheet'!$D$2:$D$5000,$B280,'1. Output sheet'!$C$2:$C$5000,L$27,'1. Output sheet'!$AC$2:$AC$5000,$B$23,'1. Output sheet'!$O$2:$O$5000,"&gt;="&amp;$B$266,'1. Output sheet'!$O$2:$O$5000,"&lt;"&amp;$C$266)</f>
        <v>0</v>
      </c>
      <c r="M280" s="13">
        <f>COUNTIFS('1. Output sheet'!$D$2:$D$5000,$B280,'1. Output sheet'!$C$2:$C$5000,M$27,'1. Output sheet'!$AC$2:$AC$5000,$B$22,'1. Output sheet'!$O$2:$O$5000,"&gt;="&amp;$B$266,'1. Output sheet'!$O$2:$O$5000,"&lt;"&amp;$C$266)+COUNTIFS('1. Output sheet'!$D$2:$D$5000,$B280,'1. Output sheet'!$C$2:$C$5000,M$27,'1. Output sheet'!$AC$2:$AC$5000,$B$23,'1. Output sheet'!$O$2:$O$5000,"&gt;="&amp;$B$266,'1. Output sheet'!$O$2:$O$5000,"&lt;"&amp;$C$266)</f>
        <v>0</v>
      </c>
      <c r="N280" s="13">
        <f>COUNTIFS('1. Output sheet'!$D$2:$D$5000,$B280,'1. Output sheet'!$C$2:$C$5000,N$27,'1. Output sheet'!$AC$2:$AC$5000,$B$22,'1. Output sheet'!$O$2:$O$5000,"&gt;="&amp;$B$266,'1. Output sheet'!$O$2:$O$5000,"&lt;"&amp;$C$266)+COUNTIFS('1. Output sheet'!$D$2:$D$5000,$B280,'1. Output sheet'!$C$2:$C$5000,N$27,'1. Output sheet'!$AC$2:$AC$5000,$B$23,'1. Output sheet'!$O$2:$O$5000,"&gt;="&amp;$B$266,'1. Output sheet'!$O$2:$O$5000,"&lt;"&amp;$C$266)</f>
        <v>0</v>
      </c>
      <c r="O280" s="13">
        <f>COUNTIFS('1. Output sheet'!$D$2:$D$5000,$B280,'1. Output sheet'!$C$2:$C$5000,O$27,'1. Output sheet'!$AC$2:$AC$5000,$B$22,'1. Output sheet'!$O$2:$O$5000,"&gt;="&amp;$B$266,'1. Output sheet'!$O$2:$O$5000,"&lt;"&amp;$C$266)+COUNTIFS('1. Output sheet'!$D$2:$D$5000,$B280,'1. Output sheet'!$C$2:$C$5000,O$27,'1. Output sheet'!$AC$2:$AC$5000,$B$23,'1. Output sheet'!$O$2:$O$5000,"&gt;="&amp;$B$266,'1. Output sheet'!$O$2:$O$5000,"&lt;"&amp;$C$266)</f>
        <v>0</v>
      </c>
      <c r="P280" s="14">
        <f t="shared" si="121"/>
        <v>2</v>
      </c>
      <c r="Q280" s="14">
        <f>COUNTIFS('1. Output sheet'!$D$2:$D$5000,$B280,'1. Output sheet'!$AC$2:$AC$5000,$B$22,'1. Output sheet'!$O$2:$O$5000,"&gt;="&amp;$B$142,'1. Output sheet'!$O$2:$O$5000,"&lt;"&amp;$C$142)+COUNTIFS('1. Output sheet'!$D$2:$D$5000,$B280,'1. Output sheet'!$AC$2:$AC$5000,$B$23,'1. Output sheet'!$O$2:$O$5000,"&gt;="&amp;$B$142,'1. Output sheet'!$O$2:$O$5000,"&lt;"&amp;$C$142)</f>
        <v>2</v>
      </c>
      <c r="R280" s="14">
        <f t="shared" si="122"/>
        <v>0</v>
      </c>
    </row>
    <row r="281" spans="2:18" ht="28.8" x14ac:dyDescent="0.3">
      <c r="B281" s="21" t="s">
        <v>29</v>
      </c>
      <c r="C281" s="20"/>
      <c r="D281" s="13">
        <f>COUNTIFS('1. Output sheet'!$D$2:$D$5000,$B281,'1. Output sheet'!$C$2:$C$5000,D$27,'1. Output sheet'!$AC$2:$AC$5000,$B$22,'1. Output sheet'!$O$2:$O$5000,"&gt;="&amp;$B$266,'1. Output sheet'!$O$2:$O$5000,"&lt;"&amp;$C$266)+COUNTIFS('1. Output sheet'!$D$2:$D$5000,$B281,'1. Output sheet'!$C$2:$C$5000,D$27,'1. Output sheet'!$AC$2:$AC$5000,$B$23,'1. Output sheet'!$O$2:$O$5000,"&gt;="&amp;$B$266,'1. Output sheet'!$O$2:$O$5000,"&lt;"&amp;$C$266)</f>
        <v>0</v>
      </c>
      <c r="E281" s="13">
        <f>COUNTIFS('1. Output sheet'!$D$2:$D$5000,$B281,'1. Output sheet'!$C$2:$C$5000,E$27,'1. Output sheet'!$AC$2:$AC$5000,$B$22,'1. Output sheet'!$O$2:$O$5000,"&gt;="&amp;$B$266,'1. Output sheet'!$O$2:$O$5000,"&lt;"&amp;$C$266)+COUNTIFS('1. Output sheet'!$D$2:$D$5000,$B281,'1. Output sheet'!$C$2:$C$5000,E$27,'1. Output sheet'!$AC$2:$AC$5000,$B$23,'1. Output sheet'!$O$2:$O$5000,"&gt;="&amp;$B$266,'1. Output sheet'!$O$2:$O$5000,"&lt;"&amp;$C$266)</f>
        <v>0</v>
      </c>
      <c r="F281" s="13">
        <f>COUNTIFS('1. Output sheet'!$D$2:$D$5000,$B281,'1. Output sheet'!$C$2:$C$5000,F$27,'1. Output sheet'!$AC$2:$AC$5000,$B$22,'1. Output sheet'!$O$2:$O$5000,"&gt;="&amp;$B$266,'1. Output sheet'!$O$2:$O$5000,"&lt;"&amp;$C$266)+COUNTIFS('1. Output sheet'!$D$2:$D$5000,$B281,'1. Output sheet'!$C$2:$C$5000,F$27,'1. Output sheet'!$AC$2:$AC$5000,$B$23,'1. Output sheet'!$O$2:$O$5000,"&gt;="&amp;$B$266,'1. Output sheet'!$O$2:$O$5000,"&lt;"&amp;$C$266)</f>
        <v>6</v>
      </c>
      <c r="G281" s="13">
        <f>COUNTIFS('1. Output sheet'!$D$2:$D$5000,$B281,'1. Output sheet'!$C$2:$C$5000,G$27,'1. Output sheet'!$AC$2:$AC$5000,$B$22,'1. Output sheet'!$O$2:$O$5000,"&gt;="&amp;$B$266,'1. Output sheet'!$O$2:$O$5000,"&lt;"&amp;$C$266)+COUNTIFS('1. Output sheet'!$D$2:$D$5000,$B281,'1. Output sheet'!$C$2:$C$5000,G$27,'1. Output sheet'!$AC$2:$AC$5000,$B$23,'1. Output sheet'!$O$2:$O$5000,"&gt;="&amp;$B$266,'1. Output sheet'!$O$2:$O$5000,"&lt;"&amp;$C$266)</f>
        <v>4</v>
      </c>
      <c r="H281" s="13">
        <f>COUNTIFS('1. Output sheet'!$D$2:$D$5000,$B281,'1. Output sheet'!$C$2:$C$5000,H$27,'1. Output sheet'!$AC$2:$AC$5000,$B$22,'1. Output sheet'!$O$2:$O$5000,"&gt;="&amp;$B$266,'1. Output sheet'!$O$2:$O$5000,"&lt;"&amp;$C$266)+COUNTIFS('1. Output sheet'!$D$2:$D$5000,$B281,'1. Output sheet'!$C$2:$C$5000,H$27,'1. Output sheet'!$AC$2:$AC$5000,$B$23,'1. Output sheet'!$O$2:$O$5000,"&gt;="&amp;$B$266,'1. Output sheet'!$O$2:$O$5000,"&lt;"&amp;$C$266)</f>
        <v>0</v>
      </c>
      <c r="I281" s="13">
        <f>COUNTIFS('1. Output sheet'!$D$2:$D$5000,$B281,'1. Output sheet'!$C$2:$C$5000,I$27,'1. Output sheet'!$AC$2:$AC$5000,$B$22,'1. Output sheet'!$O$2:$O$5000,"&gt;="&amp;$B$266,'1. Output sheet'!$O$2:$O$5000,"&lt;"&amp;$C$266)+COUNTIFS('1. Output sheet'!$D$2:$D$5000,$B281,'1. Output sheet'!$C$2:$C$5000,I$27,'1. Output sheet'!$AC$2:$AC$5000,$B$23,'1. Output sheet'!$O$2:$O$5000,"&gt;="&amp;$B$266,'1. Output sheet'!$O$2:$O$5000,"&lt;"&amp;$C$266)</f>
        <v>0</v>
      </c>
      <c r="J281" s="13">
        <f>COUNTIFS('1. Output sheet'!$D$2:$D$5000,$B281,'1. Output sheet'!$C$2:$C$5000,J$27,'1. Output sheet'!$AC$2:$AC$5000,$B$22,'1. Output sheet'!$O$2:$O$5000,"&gt;="&amp;$B$266,'1. Output sheet'!$O$2:$O$5000,"&lt;"&amp;$C$266)+COUNTIFS('1. Output sheet'!$D$2:$D$5000,$B281,'1. Output sheet'!$C$2:$C$5000,J$27,'1. Output sheet'!$AC$2:$AC$5000,$B$23,'1. Output sheet'!$O$2:$O$5000,"&gt;="&amp;$B$266,'1. Output sheet'!$O$2:$O$5000,"&lt;"&amp;$C$266)</f>
        <v>0</v>
      </c>
      <c r="K281" s="13">
        <f>COUNTIFS('1. Output sheet'!$D$2:$D$5000,$B281,'1. Output sheet'!$C$2:$C$5000,K$27,'1. Output sheet'!$AC$2:$AC$5000,$B$22,'1. Output sheet'!$O$2:$O$5000,"&gt;="&amp;$B$266,'1. Output sheet'!$O$2:$O$5000,"&lt;"&amp;$C$266)+COUNTIFS('1. Output sheet'!$D$2:$D$5000,$B281,'1. Output sheet'!$C$2:$C$5000,K$27,'1. Output sheet'!$AC$2:$AC$5000,$B$23,'1. Output sheet'!$O$2:$O$5000,"&gt;="&amp;$B$266,'1. Output sheet'!$O$2:$O$5000,"&lt;"&amp;$C$266)</f>
        <v>0</v>
      </c>
      <c r="L281" s="13">
        <f>COUNTIFS('1. Output sheet'!$D$2:$D$5000,$B281,'1. Output sheet'!$C$2:$C$5000,L$27,'1. Output sheet'!$AC$2:$AC$5000,$B$22,'1. Output sheet'!$O$2:$O$5000,"&gt;="&amp;$B$266,'1. Output sheet'!$O$2:$O$5000,"&lt;"&amp;$C$266)+COUNTIFS('1. Output sheet'!$D$2:$D$5000,$B281,'1. Output sheet'!$C$2:$C$5000,L$27,'1. Output sheet'!$AC$2:$AC$5000,$B$23,'1. Output sheet'!$O$2:$O$5000,"&gt;="&amp;$B$266,'1. Output sheet'!$O$2:$O$5000,"&lt;"&amp;$C$266)</f>
        <v>1</v>
      </c>
      <c r="M281" s="13">
        <f>COUNTIFS('1. Output sheet'!$D$2:$D$5000,$B281,'1. Output sheet'!$C$2:$C$5000,M$27,'1. Output sheet'!$AC$2:$AC$5000,$B$22,'1. Output sheet'!$O$2:$O$5000,"&gt;="&amp;$B$266,'1. Output sheet'!$O$2:$O$5000,"&lt;"&amp;$C$266)+COUNTIFS('1. Output sheet'!$D$2:$D$5000,$B281,'1. Output sheet'!$C$2:$C$5000,M$27,'1. Output sheet'!$AC$2:$AC$5000,$B$23,'1. Output sheet'!$O$2:$O$5000,"&gt;="&amp;$B$266,'1. Output sheet'!$O$2:$O$5000,"&lt;"&amp;$C$266)</f>
        <v>0</v>
      </c>
      <c r="N281" s="13">
        <f>COUNTIFS('1. Output sheet'!$D$2:$D$5000,$B281,'1. Output sheet'!$C$2:$C$5000,N$27,'1. Output sheet'!$AC$2:$AC$5000,$B$22,'1. Output sheet'!$O$2:$O$5000,"&gt;="&amp;$B$266,'1. Output sheet'!$O$2:$O$5000,"&lt;"&amp;$C$266)+COUNTIFS('1. Output sheet'!$D$2:$D$5000,$B281,'1. Output sheet'!$C$2:$C$5000,N$27,'1. Output sheet'!$AC$2:$AC$5000,$B$23,'1. Output sheet'!$O$2:$O$5000,"&gt;="&amp;$B$266,'1. Output sheet'!$O$2:$O$5000,"&lt;"&amp;$C$266)</f>
        <v>0</v>
      </c>
      <c r="O281" s="13">
        <f>COUNTIFS('1. Output sheet'!$D$2:$D$5000,$B281,'1. Output sheet'!$C$2:$C$5000,O$27,'1. Output sheet'!$AC$2:$AC$5000,$B$22,'1. Output sheet'!$O$2:$O$5000,"&gt;="&amp;$B$266,'1. Output sheet'!$O$2:$O$5000,"&lt;"&amp;$C$266)+COUNTIFS('1. Output sheet'!$D$2:$D$5000,$B281,'1. Output sheet'!$C$2:$C$5000,O$27,'1. Output sheet'!$AC$2:$AC$5000,$B$23,'1. Output sheet'!$O$2:$O$5000,"&gt;="&amp;$B$266,'1. Output sheet'!$O$2:$O$5000,"&lt;"&amp;$C$266)</f>
        <v>0</v>
      </c>
      <c r="P281" s="14">
        <f t="shared" si="121"/>
        <v>11</v>
      </c>
      <c r="Q281" s="14">
        <f>COUNTIFS('1. Output sheet'!$D$2:$D$5000,$B281,'1. Output sheet'!$AC$2:$AC$5000,$B$22,'1. Output sheet'!$O$2:$O$5000,"&gt;="&amp;$B$142,'1. Output sheet'!$O$2:$O$5000,"&lt;"&amp;$C$142)+COUNTIFS('1. Output sheet'!$D$2:$D$5000,$B281,'1. Output sheet'!$AC$2:$AC$5000,$B$23,'1. Output sheet'!$O$2:$O$5000,"&gt;="&amp;$B$142,'1. Output sheet'!$O$2:$O$5000,"&lt;"&amp;$C$142)</f>
        <v>53</v>
      </c>
      <c r="R281" s="14">
        <f t="shared" si="122"/>
        <v>42</v>
      </c>
    </row>
    <row r="282" spans="2:18" ht="14.4" x14ac:dyDescent="0.3">
      <c r="B282" s="21" t="s">
        <v>44</v>
      </c>
      <c r="C282" s="20"/>
      <c r="D282" s="13">
        <f>COUNTIFS('1. Output sheet'!$D$2:$D$5000,$B282,'1. Output sheet'!$C$2:$C$5000,D$27,'1. Output sheet'!$AC$2:$AC$5000,$B$22,'1. Output sheet'!$O$2:$O$5000,"&gt;="&amp;$B$266,'1. Output sheet'!$O$2:$O$5000,"&lt;"&amp;$C$266)+COUNTIFS('1. Output sheet'!$D$2:$D$5000,$B282,'1. Output sheet'!$C$2:$C$5000,D$27,'1. Output sheet'!$AC$2:$AC$5000,$B$23,'1. Output sheet'!$O$2:$O$5000,"&gt;="&amp;$B$266,'1. Output sheet'!$O$2:$O$5000,"&lt;"&amp;$C$266)</f>
        <v>0</v>
      </c>
      <c r="E282" s="13">
        <f>COUNTIFS('1. Output sheet'!$D$2:$D$5000,$B282,'1. Output sheet'!$C$2:$C$5000,E$27,'1. Output sheet'!$AC$2:$AC$5000,$B$22,'1. Output sheet'!$O$2:$O$5000,"&gt;="&amp;$B$266,'1. Output sheet'!$O$2:$O$5000,"&lt;"&amp;$C$266)+COUNTIFS('1. Output sheet'!$D$2:$D$5000,$B282,'1. Output sheet'!$C$2:$C$5000,E$27,'1. Output sheet'!$AC$2:$AC$5000,$B$23,'1. Output sheet'!$O$2:$O$5000,"&gt;="&amp;$B$266,'1. Output sheet'!$O$2:$O$5000,"&lt;"&amp;$C$266)</f>
        <v>0</v>
      </c>
      <c r="F282" s="13">
        <f>COUNTIFS('1. Output sheet'!$D$2:$D$5000,$B282,'1. Output sheet'!$C$2:$C$5000,F$27,'1. Output sheet'!$AC$2:$AC$5000,$B$22,'1. Output sheet'!$O$2:$O$5000,"&gt;="&amp;$B$266,'1. Output sheet'!$O$2:$O$5000,"&lt;"&amp;$C$266)+COUNTIFS('1. Output sheet'!$D$2:$D$5000,$B282,'1. Output sheet'!$C$2:$C$5000,F$27,'1. Output sheet'!$AC$2:$AC$5000,$B$23,'1. Output sheet'!$O$2:$O$5000,"&gt;="&amp;$B$266,'1. Output sheet'!$O$2:$O$5000,"&lt;"&amp;$C$266)</f>
        <v>1</v>
      </c>
      <c r="G282" s="13">
        <f>COUNTIFS('1. Output sheet'!$D$2:$D$5000,$B282,'1. Output sheet'!$C$2:$C$5000,G$27,'1. Output sheet'!$AC$2:$AC$5000,$B$22,'1. Output sheet'!$O$2:$O$5000,"&gt;="&amp;$B$266,'1. Output sheet'!$O$2:$O$5000,"&lt;"&amp;$C$266)+COUNTIFS('1. Output sheet'!$D$2:$D$5000,$B282,'1. Output sheet'!$C$2:$C$5000,G$27,'1. Output sheet'!$AC$2:$AC$5000,$B$23,'1. Output sheet'!$O$2:$O$5000,"&gt;="&amp;$B$266,'1. Output sheet'!$O$2:$O$5000,"&lt;"&amp;$C$266)</f>
        <v>0</v>
      </c>
      <c r="H282" s="13">
        <f>COUNTIFS('1. Output sheet'!$D$2:$D$5000,$B282,'1. Output sheet'!$C$2:$C$5000,H$27,'1. Output sheet'!$AC$2:$AC$5000,$B$22,'1. Output sheet'!$O$2:$O$5000,"&gt;="&amp;$B$266,'1. Output sheet'!$O$2:$O$5000,"&lt;"&amp;$C$266)+COUNTIFS('1. Output sheet'!$D$2:$D$5000,$B282,'1. Output sheet'!$C$2:$C$5000,H$27,'1. Output sheet'!$AC$2:$AC$5000,$B$23,'1. Output sheet'!$O$2:$O$5000,"&gt;="&amp;$B$266,'1. Output sheet'!$O$2:$O$5000,"&lt;"&amp;$C$266)</f>
        <v>0</v>
      </c>
      <c r="I282" s="13">
        <f>COUNTIFS('1. Output sheet'!$D$2:$D$5000,$B282,'1. Output sheet'!$C$2:$C$5000,I$27,'1. Output sheet'!$AC$2:$AC$5000,$B$22,'1. Output sheet'!$O$2:$O$5000,"&gt;="&amp;$B$266,'1. Output sheet'!$O$2:$O$5000,"&lt;"&amp;$C$266)+COUNTIFS('1. Output sheet'!$D$2:$D$5000,$B282,'1. Output sheet'!$C$2:$C$5000,I$27,'1. Output sheet'!$AC$2:$AC$5000,$B$23,'1. Output sheet'!$O$2:$O$5000,"&gt;="&amp;$B$266,'1. Output sheet'!$O$2:$O$5000,"&lt;"&amp;$C$266)</f>
        <v>52</v>
      </c>
      <c r="J282" s="13">
        <f>COUNTIFS('1. Output sheet'!$D$2:$D$5000,$B282,'1. Output sheet'!$C$2:$C$5000,J$27,'1. Output sheet'!$AC$2:$AC$5000,$B$22,'1. Output sheet'!$O$2:$O$5000,"&gt;="&amp;$B$266,'1. Output sheet'!$O$2:$O$5000,"&lt;"&amp;$C$266)+COUNTIFS('1. Output sheet'!$D$2:$D$5000,$B282,'1. Output sheet'!$C$2:$C$5000,J$27,'1. Output sheet'!$AC$2:$AC$5000,$B$23,'1. Output sheet'!$O$2:$O$5000,"&gt;="&amp;$B$266,'1. Output sheet'!$O$2:$O$5000,"&lt;"&amp;$C$266)</f>
        <v>0</v>
      </c>
      <c r="K282" s="13">
        <f>COUNTIFS('1. Output sheet'!$D$2:$D$5000,$B282,'1. Output sheet'!$C$2:$C$5000,K$27,'1. Output sheet'!$AC$2:$AC$5000,$B$22,'1. Output sheet'!$O$2:$O$5000,"&gt;="&amp;$B$266,'1. Output sheet'!$O$2:$O$5000,"&lt;"&amp;$C$266)+COUNTIFS('1. Output sheet'!$D$2:$D$5000,$B282,'1. Output sheet'!$C$2:$C$5000,K$27,'1. Output sheet'!$AC$2:$AC$5000,$B$23,'1. Output sheet'!$O$2:$O$5000,"&gt;="&amp;$B$266,'1. Output sheet'!$O$2:$O$5000,"&lt;"&amp;$C$266)</f>
        <v>0</v>
      </c>
      <c r="L282" s="13">
        <f>COUNTIFS('1. Output sheet'!$D$2:$D$5000,$B282,'1. Output sheet'!$C$2:$C$5000,L$27,'1. Output sheet'!$AC$2:$AC$5000,$B$22,'1. Output sheet'!$O$2:$O$5000,"&gt;="&amp;$B$266,'1. Output sheet'!$O$2:$O$5000,"&lt;"&amp;$C$266)+COUNTIFS('1. Output sheet'!$D$2:$D$5000,$B282,'1. Output sheet'!$C$2:$C$5000,L$27,'1. Output sheet'!$AC$2:$AC$5000,$B$23,'1. Output sheet'!$O$2:$O$5000,"&gt;="&amp;$B$266,'1. Output sheet'!$O$2:$O$5000,"&lt;"&amp;$C$266)</f>
        <v>0</v>
      </c>
      <c r="M282" s="13">
        <f>COUNTIFS('1. Output sheet'!$D$2:$D$5000,$B282,'1. Output sheet'!$C$2:$C$5000,M$27,'1. Output sheet'!$AC$2:$AC$5000,$B$22,'1. Output sheet'!$O$2:$O$5000,"&gt;="&amp;$B$266,'1. Output sheet'!$O$2:$O$5000,"&lt;"&amp;$C$266)+COUNTIFS('1. Output sheet'!$D$2:$D$5000,$B282,'1. Output sheet'!$C$2:$C$5000,M$27,'1. Output sheet'!$AC$2:$AC$5000,$B$23,'1. Output sheet'!$O$2:$O$5000,"&gt;="&amp;$B$266,'1. Output sheet'!$O$2:$O$5000,"&lt;"&amp;$C$266)</f>
        <v>0</v>
      </c>
      <c r="N282" s="13">
        <f>COUNTIFS('1. Output sheet'!$D$2:$D$5000,$B282,'1. Output sheet'!$C$2:$C$5000,N$27,'1. Output sheet'!$AC$2:$AC$5000,$B$22,'1. Output sheet'!$O$2:$O$5000,"&gt;="&amp;$B$266,'1. Output sheet'!$O$2:$O$5000,"&lt;"&amp;$C$266)+COUNTIFS('1. Output sheet'!$D$2:$D$5000,$B282,'1. Output sheet'!$C$2:$C$5000,N$27,'1. Output sheet'!$AC$2:$AC$5000,$B$23,'1. Output sheet'!$O$2:$O$5000,"&gt;="&amp;$B$266,'1. Output sheet'!$O$2:$O$5000,"&lt;"&amp;$C$266)</f>
        <v>0</v>
      </c>
      <c r="O282" s="13">
        <f>COUNTIFS('1. Output sheet'!$D$2:$D$5000,$B282,'1. Output sheet'!$C$2:$C$5000,O$27,'1. Output sheet'!$AC$2:$AC$5000,$B$22,'1. Output sheet'!$O$2:$O$5000,"&gt;="&amp;$B$266,'1. Output sheet'!$O$2:$O$5000,"&lt;"&amp;$C$266)+COUNTIFS('1. Output sheet'!$D$2:$D$5000,$B282,'1. Output sheet'!$C$2:$C$5000,O$27,'1. Output sheet'!$AC$2:$AC$5000,$B$23,'1. Output sheet'!$O$2:$O$5000,"&gt;="&amp;$B$266,'1. Output sheet'!$O$2:$O$5000,"&lt;"&amp;$C$266)</f>
        <v>0</v>
      </c>
      <c r="P282" s="14">
        <f t="shared" si="121"/>
        <v>53</v>
      </c>
      <c r="Q282" s="14">
        <f>COUNTIFS('1. Output sheet'!$D$2:$D$5000,$B282,'1. Output sheet'!$AC$2:$AC$5000,$B$22,'1. Output sheet'!$O$2:$O$5000,"&gt;="&amp;$B$142,'1. Output sheet'!$O$2:$O$5000,"&lt;"&amp;$C$142)+COUNTIFS('1. Output sheet'!$D$2:$D$5000,$B282,'1. Output sheet'!$AC$2:$AC$5000,$B$23,'1. Output sheet'!$O$2:$O$5000,"&gt;="&amp;$B$142,'1. Output sheet'!$O$2:$O$5000,"&lt;"&amp;$C$142)</f>
        <v>26</v>
      </c>
      <c r="R282" s="14">
        <f t="shared" si="122"/>
        <v>-27</v>
      </c>
    </row>
    <row r="283" spans="2:18" ht="28.8" x14ac:dyDescent="0.3">
      <c r="B283" s="21" t="s">
        <v>762</v>
      </c>
      <c r="C283" s="20"/>
      <c r="D283" s="13">
        <f>COUNTIFS('1. Output sheet'!$D$2:$D$5000,$B283,'1. Output sheet'!$C$2:$C$5000,D$27,'1. Output sheet'!$AC$2:$AC$5000,$B$22,'1. Output sheet'!$O$2:$O$5000,"&gt;="&amp;$B$266,'1. Output sheet'!$O$2:$O$5000,"&lt;"&amp;$C$266)+COUNTIFS('1. Output sheet'!$D$2:$D$5000,$B283,'1. Output sheet'!$C$2:$C$5000,D$27,'1. Output sheet'!$AC$2:$AC$5000,$B$23,'1. Output sheet'!$O$2:$O$5000,"&gt;="&amp;$B$266,'1. Output sheet'!$O$2:$O$5000,"&lt;"&amp;$C$266)</f>
        <v>0</v>
      </c>
      <c r="E283" s="13">
        <f>COUNTIFS('1. Output sheet'!$D$2:$D$5000,$B283,'1. Output sheet'!$C$2:$C$5000,E$27,'1. Output sheet'!$AC$2:$AC$5000,$B$22,'1. Output sheet'!$O$2:$O$5000,"&gt;="&amp;$B$266,'1. Output sheet'!$O$2:$O$5000,"&lt;"&amp;$C$266)+COUNTIFS('1. Output sheet'!$D$2:$D$5000,$B283,'1. Output sheet'!$C$2:$C$5000,E$27,'1. Output sheet'!$AC$2:$AC$5000,$B$23,'1. Output sheet'!$O$2:$O$5000,"&gt;="&amp;$B$266,'1. Output sheet'!$O$2:$O$5000,"&lt;"&amp;$C$266)</f>
        <v>0</v>
      </c>
      <c r="F283" s="13">
        <f>COUNTIFS('1. Output sheet'!$D$2:$D$5000,$B283,'1. Output sheet'!$C$2:$C$5000,F$27,'1. Output sheet'!$AC$2:$AC$5000,$B$22,'1. Output sheet'!$O$2:$O$5000,"&gt;="&amp;$B$266,'1. Output sheet'!$O$2:$O$5000,"&lt;"&amp;$C$266)+COUNTIFS('1. Output sheet'!$D$2:$D$5000,$B283,'1. Output sheet'!$C$2:$C$5000,F$27,'1. Output sheet'!$AC$2:$AC$5000,$B$23,'1. Output sheet'!$O$2:$O$5000,"&gt;="&amp;$B$266,'1. Output sheet'!$O$2:$O$5000,"&lt;"&amp;$C$266)</f>
        <v>0</v>
      </c>
      <c r="G283" s="13">
        <f>COUNTIFS('1. Output sheet'!$D$2:$D$5000,$B283,'1. Output sheet'!$C$2:$C$5000,G$27,'1. Output sheet'!$AC$2:$AC$5000,$B$22,'1. Output sheet'!$O$2:$O$5000,"&gt;="&amp;$B$266,'1. Output sheet'!$O$2:$O$5000,"&lt;"&amp;$C$266)+COUNTIFS('1. Output sheet'!$D$2:$D$5000,$B283,'1. Output sheet'!$C$2:$C$5000,G$27,'1. Output sheet'!$AC$2:$AC$5000,$B$23,'1. Output sheet'!$O$2:$O$5000,"&gt;="&amp;$B$266,'1. Output sheet'!$O$2:$O$5000,"&lt;"&amp;$C$266)</f>
        <v>0</v>
      </c>
      <c r="H283" s="13">
        <f>COUNTIFS('1. Output sheet'!$D$2:$D$5000,$B283,'1. Output sheet'!$C$2:$C$5000,H$27,'1. Output sheet'!$AC$2:$AC$5000,$B$22,'1. Output sheet'!$O$2:$O$5000,"&gt;="&amp;$B$266,'1. Output sheet'!$O$2:$O$5000,"&lt;"&amp;$C$266)+COUNTIFS('1. Output sheet'!$D$2:$D$5000,$B283,'1. Output sheet'!$C$2:$C$5000,H$27,'1. Output sheet'!$AC$2:$AC$5000,$B$23,'1. Output sheet'!$O$2:$O$5000,"&gt;="&amp;$B$266,'1. Output sheet'!$O$2:$O$5000,"&lt;"&amp;$C$266)</f>
        <v>0</v>
      </c>
      <c r="I283" s="13">
        <f>COUNTIFS('1. Output sheet'!$D$2:$D$5000,$B283,'1. Output sheet'!$C$2:$C$5000,I$27,'1. Output sheet'!$AC$2:$AC$5000,$B$22,'1. Output sheet'!$O$2:$O$5000,"&gt;="&amp;$B$266,'1. Output sheet'!$O$2:$O$5000,"&lt;"&amp;$C$266)+COUNTIFS('1. Output sheet'!$D$2:$D$5000,$B283,'1. Output sheet'!$C$2:$C$5000,I$27,'1. Output sheet'!$AC$2:$AC$5000,$B$23,'1. Output sheet'!$O$2:$O$5000,"&gt;="&amp;$B$266,'1. Output sheet'!$O$2:$O$5000,"&lt;"&amp;$C$266)</f>
        <v>0</v>
      </c>
      <c r="J283" s="13">
        <f>COUNTIFS('1. Output sheet'!$D$2:$D$5000,$B283,'1. Output sheet'!$C$2:$C$5000,J$27,'1. Output sheet'!$AC$2:$AC$5000,$B$22,'1. Output sheet'!$O$2:$O$5000,"&gt;="&amp;$B$266,'1. Output sheet'!$O$2:$O$5000,"&lt;"&amp;$C$266)+COUNTIFS('1. Output sheet'!$D$2:$D$5000,$B283,'1. Output sheet'!$C$2:$C$5000,J$27,'1. Output sheet'!$AC$2:$AC$5000,$B$23,'1. Output sheet'!$O$2:$O$5000,"&gt;="&amp;$B$266,'1. Output sheet'!$O$2:$O$5000,"&lt;"&amp;$C$266)</f>
        <v>0</v>
      </c>
      <c r="K283" s="13">
        <f>COUNTIFS('1. Output sheet'!$D$2:$D$5000,$B283,'1. Output sheet'!$C$2:$C$5000,K$27,'1. Output sheet'!$AC$2:$AC$5000,$B$22,'1. Output sheet'!$O$2:$O$5000,"&gt;="&amp;$B$266,'1. Output sheet'!$O$2:$O$5000,"&lt;"&amp;$C$266)+COUNTIFS('1. Output sheet'!$D$2:$D$5000,$B283,'1. Output sheet'!$C$2:$C$5000,K$27,'1. Output sheet'!$AC$2:$AC$5000,$B$23,'1. Output sheet'!$O$2:$O$5000,"&gt;="&amp;$B$266,'1. Output sheet'!$O$2:$O$5000,"&lt;"&amp;$C$266)</f>
        <v>0</v>
      </c>
      <c r="L283" s="13">
        <f>COUNTIFS('1. Output sheet'!$D$2:$D$5000,$B283,'1. Output sheet'!$C$2:$C$5000,L$27,'1. Output sheet'!$AC$2:$AC$5000,$B$22,'1. Output sheet'!$O$2:$O$5000,"&gt;="&amp;$B$266,'1. Output sheet'!$O$2:$O$5000,"&lt;"&amp;$C$266)+COUNTIFS('1. Output sheet'!$D$2:$D$5000,$B283,'1. Output sheet'!$C$2:$C$5000,L$27,'1. Output sheet'!$AC$2:$AC$5000,$B$23,'1. Output sheet'!$O$2:$O$5000,"&gt;="&amp;$B$266,'1. Output sheet'!$O$2:$O$5000,"&lt;"&amp;$C$266)</f>
        <v>0</v>
      </c>
      <c r="M283" s="13">
        <f>COUNTIFS('1. Output sheet'!$D$2:$D$5000,$B283,'1. Output sheet'!$C$2:$C$5000,M$27,'1. Output sheet'!$AC$2:$AC$5000,$B$22,'1. Output sheet'!$O$2:$O$5000,"&gt;="&amp;$B$266,'1. Output sheet'!$O$2:$O$5000,"&lt;"&amp;$C$266)+COUNTIFS('1. Output sheet'!$D$2:$D$5000,$B283,'1. Output sheet'!$C$2:$C$5000,M$27,'1. Output sheet'!$AC$2:$AC$5000,$B$23,'1. Output sheet'!$O$2:$O$5000,"&gt;="&amp;$B$266,'1. Output sheet'!$O$2:$O$5000,"&lt;"&amp;$C$266)</f>
        <v>0</v>
      </c>
      <c r="N283" s="13">
        <f>COUNTIFS('1. Output sheet'!$D$2:$D$5000,$B283,'1. Output sheet'!$C$2:$C$5000,N$27,'1. Output sheet'!$AC$2:$AC$5000,$B$22,'1. Output sheet'!$O$2:$O$5000,"&gt;="&amp;$B$266,'1. Output sheet'!$O$2:$O$5000,"&lt;"&amp;$C$266)+COUNTIFS('1. Output sheet'!$D$2:$D$5000,$B283,'1. Output sheet'!$C$2:$C$5000,N$27,'1. Output sheet'!$AC$2:$AC$5000,$B$23,'1. Output sheet'!$O$2:$O$5000,"&gt;="&amp;$B$266,'1. Output sheet'!$O$2:$O$5000,"&lt;"&amp;$C$266)</f>
        <v>0</v>
      </c>
      <c r="O283" s="13">
        <f>COUNTIFS('1. Output sheet'!$D$2:$D$5000,$B283,'1. Output sheet'!$C$2:$C$5000,O$27,'1. Output sheet'!$AC$2:$AC$5000,$B$22,'1. Output sheet'!$O$2:$O$5000,"&gt;="&amp;$B$266,'1. Output sheet'!$O$2:$O$5000,"&lt;"&amp;$C$266)+COUNTIFS('1. Output sheet'!$D$2:$D$5000,$B283,'1. Output sheet'!$C$2:$C$5000,O$27,'1. Output sheet'!$AC$2:$AC$5000,$B$23,'1. Output sheet'!$O$2:$O$5000,"&gt;="&amp;$B$266,'1. Output sheet'!$O$2:$O$5000,"&lt;"&amp;$C$266)</f>
        <v>0</v>
      </c>
      <c r="P283" s="14">
        <f t="shared" si="121"/>
        <v>0</v>
      </c>
      <c r="Q283" s="14">
        <f>COUNTIFS('1. Output sheet'!$D$2:$D$5000,$B283,'1. Output sheet'!$AC$2:$AC$5000,$B$22,'1. Output sheet'!$O$2:$O$5000,"&gt;="&amp;$B$142,'1. Output sheet'!$O$2:$O$5000,"&lt;"&amp;$C$142)+COUNTIFS('1. Output sheet'!$D$2:$D$5000,$B283,'1. Output sheet'!$AC$2:$AC$5000,$B$23,'1. Output sheet'!$O$2:$O$5000,"&gt;="&amp;$B$142,'1. Output sheet'!$O$2:$O$5000,"&lt;"&amp;$C$142)</f>
        <v>13</v>
      </c>
      <c r="R283" s="14">
        <f t="shared" si="122"/>
        <v>13</v>
      </c>
    </row>
    <row r="284" spans="2:18" ht="14.4" x14ac:dyDescent="0.3">
      <c r="B284" s="21" t="s">
        <v>105</v>
      </c>
      <c r="C284" s="20"/>
      <c r="D284" s="13">
        <f>COUNTIFS('1. Output sheet'!$D$2:$D$5000,$B284,'1. Output sheet'!$C$2:$C$5000,D$27,'1. Output sheet'!$AC$2:$AC$5000,$B$22,'1. Output sheet'!$O$2:$O$5000,"&gt;="&amp;$B$266,'1. Output sheet'!$O$2:$O$5000,"&lt;"&amp;$C$266)+COUNTIFS('1. Output sheet'!$D$2:$D$5000,$B284,'1. Output sheet'!$C$2:$C$5000,D$27,'1. Output sheet'!$AC$2:$AC$5000,$B$23,'1. Output sheet'!$O$2:$O$5000,"&gt;="&amp;$B$266,'1. Output sheet'!$O$2:$O$5000,"&lt;"&amp;$C$266)</f>
        <v>0</v>
      </c>
      <c r="E284" s="13">
        <f>COUNTIFS('1. Output sheet'!$D$2:$D$5000,$B284,'1. Output sheet'!$C$2:$C$5000,E$27,'1. Output sheet'!$AC$2:$AC$5000,$B$22,'1. Output sheet'!$O$2:$O$5000,"&gt;="&amp;$B$266,'1. Output sheet'!$O$2:$O$5000,"&lt;"&amp;$C$266)+COUNTIFS('1. Output sheet'!$D$2:$D$5000,$B284,'1. Output sheet'!$C$2:$C$5000,E$27,'1. Output sheet'!$AC$2:$AC$5000,$B$23,'1. Output sheet'!$O$2:$O$5000,"&gt;="&amp;$B$266,'1. Output sheet'!$O$2:$O$5000,"&lt;"&amp;$C$266)</f>
        <v>0</v>
      </c>
      <c r="F284" s="13">
        <f>COUNTIFS('1. Output sheet'!$D$2:$D$5000,$B284,'1. Output sheet'!$C$2:$C$5000,F$27,'1. Output sheet'!$AC$2:$AC$5000,$B$22,'1. Output sheet'!$O$2:$O$5000,"&gt;="&amp;$B$266,'1. Output sheet'!$O$2:$O$5000,"&lt;"&amp;$C$266)+COUNTIFS('1. Output sheet'!$D$2:$D$5000,$B284,'1. Output sheet'!$C$2:$C$5000,F$27,'1. Output sheet'!$AC$2:$AC$5000,$B$23,'1. Output sheet'!$O$2:$O$5000,"&gt;="&amp;$B$266,'1. Output sheet'!$O$2:$O$5000,"&lt;"&amp;$C$266)</f>
        <v>14</v>
      </c>
      <c r="G284" s="13">
        <f>COUNTIFS('1. Output sheet'!$D$2:$D$5000,$B284,'1. Output sheet'!$C$2:$C$5000,G$27,'1. Output sheet'!$AC$2:$AC$5000,$B$22,'1. Output sheet'!$O$2:$O$5000,"&gt;="&amp;$B$266,'1. Output sheet'!$O$2:$O$5000,"&lt;"&amp;$C$266)+COUNTIFS('1. Output sheet'!$D$2:$D$5000,$B284,'1. Output sheet'!$C$2:$C$5000,G$27,'1. Output sheet'!$AC$2:$AC$5000,$B$23,'1. Output sheet'!$O$2:$O$5000,"&gt;="&amp;$B$266,'1. Output sheet'!$O$2:$O$5000,"&lt;"&amp;$C$266)</f>
        <v>2</v>
      </c>
      <c r="H284" s="13">
        <f>COUNTIFS('1. Output sheet'!$D$2:$D$5000,$B284,'1. Output sheet'!$C$2:$C$5000,H$27,'1. Output sheet'!$AC$2:$AC$5000,$B$22,'1. Output sheet'!$O$2:$O$5000,"&gt;="&amp;$B$266,'1. Output sheet'!$O$2:$O$5000,"&lt;"&amp;$C$266)+COUNTIFS('1. Output sheet'!$D$2:$D$5000,$B284,'1. Output sheet'!$C$2:$C$5000,H$27,'1. Output sheet'!$AC$2:$AC$5000,$B$23,'1. Output sheet'!$O$2:$O$5000,"&gt;="&amp;$B$266,'1. Output sheet'!$O$2:$O$5000,"&lt;"&amp;$C$266)</f>
        <v>2</v>
      </c>
      <c r="I284" s="13">
        <f>COUNTIFS('1. Output sheet'!$D$2:$D$5000,$B284,'1. Output sheet'!$C$2:$C$5000,I$27,'1. Output sheet'!$AC$2:$AC$5000,$B$22,'1. Output sheet'!$O$2:$O$5000,"&gt;="&amp;$B$266,'1. Output sheet'!$O$2:$O$5000,"&lt;"&amp;$C$266)+COUNTIFS('1. Output sheet'!$D$2:$D$5000,$B284,'1. Output sheet'!$C$2:$C$5000,I$27,'1. Output sheet'!$AC$2:$AC$5000,$B$23,'1. Output sheet'!$O$2:$O$5000,"&gt;="&amp;$B$266,'1. Output sheet'!$O$2:$O$5000,"&lt;"&amp;$C$266)</f>
        <v>2</v>
      </c>
      <c r="J284" s="13">
        <f>COUNTIFS('1. Output sheet'!$D$2:$D$5000,$B284,'1. Output sheet'!$C$2:$C$5000,J$27,'1. Output sheet'!$AC$2:$AC$5000,$B$22,'1. Output sheet'!$O$2:$O$5000,"&gt;="&amp;$B$266,'1. Output sheet'!$O$2:$O$5000,"&lt;"&amp;$C$266)+COUNTIFS('1. Output sheet'!$D$2:$D$5000,$B284,'1. Output sheet'!$C$2:$C$5000,J$27,'1. Output sheet'!$AC$2:$AC$5000,$B$23,'1. Output sheet'!$O$2:$O$5000,"&gt;="&amp;$B$266,'1. Output sheet'!$O$2:$O$5000,"&lt;"&amp;$C$266)</f>
        <v>4</v>
      </c>
      <c r="K284" s="13">
        <f>COUNTIFS('1. Output sheet'!$D$2:$D$5000,$B284,'1. Output sheet'!$C$2:$C$5000,K$27,'1. Output sheet'!$AC$2:$AC$5000,$B$22,'1. Output sheet'!$O$2:$O$5000,"&gt;="&amp;$B$266,'1. Output sheet'!$O$2:$O$5000,"&lt;"&amp;$C$266)+COUNTIFS('1. Output sheet'!$D$2:$D$5000,$B284,'1. Output sheet'!$C$2:$C$5000,K$27,'1. Output sheet'!$AC$2:$AC$5000,$B$23,'1. Output sheet'!$O$2:$O$5000,"&gt;="&amp;$B$266,'1. Output sheet'!$O$2:$O$5000,"&lt;"&amp;$C$266)</f>
        <v>0</v>
      </c>
      <c r="L284" s="13">
        <f>COUNTIFS('1. Output sheet'!$D$2:$D$5000,$B284,'1. Output sheet'!$C$2:$C$5000,L$27,'1. Output sheet'!$AC$2:$AC$5000,$B$22,'1. Output sheet'!$O$2:$O$5000,"&gt;="&amp;$B$266,'1. Output sheet'!$O$2:$O$5000,"&lt;"&amp;$C$266)+COUNTIFS('1. Output sheet'!$D$2:$D$5000,$B284,'1. Output sheet'!$C$2:$C$5000,L$27,'1. Output sheet'!$AC$2:$AC$5000,$B$23,'1. Output sheet'!$O$2:$O$5000,"&gt;="&amp;$B$266,'1. Output sheet'!$O$2:$O$5000,"&lt;"&amp;$C$266)</f>
        <v>0</v>
      </c>
      <c r="M284" s="13">
        <f>COUNTIFS('1. Output sheet'!$D$2:$D$5000,$B284,'1. Output sheet'!$C$2:$C$5000,M$27,'1. Output sheet'!$AC$2:$AC$5000,$B$22,'1. Output sheet'!$O$2:$O$5000,"&gt;="&amp;$B$266,'1. Output sheet'!$O$2:$O$5000,"&lt;"&amp;$C$266)+COUNTIFS('1. Output sheet'!$D$2:$D$5000,$B284,'1. Output sheet'!$C$2:$C$5000,M$27,'1. Output sheet'!$AC$2:$AC$5000,$B$23,'1. Output sheet'!$O$2:$O$5000,"&gt;="&amp;$B$266,'1. Output sheet'!$O$2:$O$5000,"&lt;"&amp;$C$266)</f>
        <v>0</v>
      </c>
      <c r="N284" s="13">
        <f>COUNTIFS('1. Output sheet'!$D$2:$D$5000,$B284,'1. Output sheet'!$C$2:$C$5000,N$27,'1. Output sheet'!$AC$2:$AC$5000,$B$22,'1. Output sheet'!$O$2:$O$5000,"&gt;="&amp;$B$266,'1. Output sheet'!$O$2:$O$5000,"&lt;"&amp;$C$266)+COUNTIFS('1. Output sheet'!$D$2:$D$5000,$B284,'1. Output sheet'!$C$2:$C$5000,N$27,'1. Output sheet'!$AC$2:$AC$5000,$B$23,'1. Output sheet'!$O$2:$O$5000,"&gt;="&amp;$B$266,'1. Output sheet'!$O$2:$O$5000,"&lt;"&amp;$C$266)</f>
        <v>0</v>
      </c>
      <c r="O284" s="13">
        <f>COUNTIFS('1. Output sheet'!$D$2:$D$5000,$B284,'1. Output sheet'!$C$2:$C$5000,O$27,'1. Output sheet'!$AC$2:$AC$5000,$B$22,'1. Output sheet'!$O$2:$O$5000,"&gt;="&amp;$B$266,'1. Output sheet'!$O$2:$O$5000,"&lt;"&amp;$C$266)+COUNTIFS('1. Output sheet'!$D$2:$D$5000,$B284,'1. Output sheet'!$C$2:$C$5000,O$27,'1. Output sheet'!$AC$2:$AC$5000,$B$23,'1. Output sheet'!$O$2:$O$5000,"&gt;="&amp;$B$266,'1. Output sheet'!$O$2:$O$5000,"&lt;"&amp;$C$266)</f>
        <v>0</v>
      </c>
      <c r="P284" s="14">
        <f t="shared" si="121"/>
        <v>24</v>
      </c>
      <c r="Q284" s="14">
        <f>COUNTIFS('1. Output sheet'!$D$2:$D$5000,$B284,'1. Output sheet'!$AC$2:$AC$5000,$B$22,'1. Output sheet'!$O$2:$O$5000,"&gt;="&amp;$B$142,'1. Output sheet'!$O$2:$O$5000,"&lt;"&amp;$C$142)+COUNTIFS('1. Output sheet'!$D$2:$D$5000,$B284,'1. Output sheet'!$AC$2:$AC$5000,$B$23,'1. Output sheet'!$O$2:$O$5000,"&gt;="&amp;$B$142,'1. Output sheet'!$O$2:$O$5000,"&lt;"&amp;$C$142)</f>
        <v>195</v>
      </c>
      <c r="R284" s="14">
        <f t="shared" si="122"/>
        <v>171</v>
      </c>
    </row>
    <row r="285" spans="2:18" ht="14.4" x14ac:dyDescent="0.3">
      <c r="B285" s="21" t="s">
        <v>79</v>
      </c>
      <c r="C285" s="20"/>
      <c r="D285" s="13">
        <f>COUNTIFS('1. Output sheet'!$D$2:$D$5000,$B285,'1. Output sheet'!$C$2:$C$5000,D$27,'1. Output sheet'!$AC$2:$AC$5000,$B$22,'1. Output sheet'!$O$2:$O$5000,"&gt;="&amp;$B$266,'1. Output sheet'!$O$2:$O$5000,"&lt;"&amp;$C$266)+COUNTIFS('1. Output sheet'!$D$2:$D$5000,$B285,'1. Output sheet'!$C$2:$C$5000,D$27,'1. Output sheet'!$AC$2:$AC$5000,$B$23,'1. Output sheet'!$O$2:$O$5000,"&gt;="&amp;$B$266,'1. Output sheet'!$O$2:$O$5000,"&lt;"&amp;$C$266)</f>
        <v>0</v>
      </c>
      <c r="E285" s="13">
        <f>COUNTIFS('1. Output sheet'!$D$2:$D$5000,$B285,'1. Output sheet'!$C$2:$C$5000,E$27,'1. Output sheet'!$AC$2:$AC$5000,$B$22,'1. Output sheet'!$O$2:$O$5000,"&gt;="&amp;$B$266,'1. Output sheet'!$O$2:$O$5000,"&lt;"&amp;$C$266)+COUNTIFS('1. Output sheet'!$D$2:$D$5000,$B285,'1. Output sheet'!$C$2:$C$5000,E$27,'1. Output sheet'!$AC$2:$AC$5000,$B$23,'1. Output sheet'!$O$2:$O$5000,"&gt;="&amp;$B$266,'1. Output sheet'!$O$2:$O$5000,"&lt;"&amp;$C$266)</f>
        <v>0</v>
      </c>
      <c r="F285" s="13">
        <f>COUNTIFS('1. Output sheet'!$D$2:$D$5000,$B285,'1. Output sheet'!$C$2:$C$5000,F$27,'1. Output sheet'!$AC$2:$AC$5000,$B$22,'1. Output sheet'!$O$2:$O$5000,"&gt;="&amp;$B$266,'1. Output sheet'!$O$2:$O$5000,"&lt;"&amp;$C$266)+COUNTIFS('1. Output sheet'!$D$2:$D$5000,$B285,'1. Output sheet'!$C$2:$C$5000,F$27,'1. Output sheet'!$AC$2:$AC$5000,$B$23,'1. Output sheet'!$O$2:$O$5000,"&gt;="&amp;$B$266,'1. Output sheet'!$O$2:$O$5000,"&lt;"&amp;$C$266)</f>
        <v>0</v>
      </c>
      <c r="G285" s="13">
        <f>COUNTIFS('1. Output sheet'!$D$2:$D$5000,$B285,'1. Output sheet'!$C$2:$C$5000,G$27,'1. Output sheet'!$AC$2:$AC$5000,$B$22,'1. Output sheet'!$O$2:$O$5000,"&gt;="&amp;$B$266,'1. Output sheet'!$O$2:$O$5000,"&lt;"&amp;$C$266)+COUNTIFS('1. Output sheet'!$D$2:$D$5000,$B285,'1. Output sheet'!$C$2:$C$5000,G$27,'1. Output sheet'!$AC$2:$AC$5000,$B$23,'1. Output sheet'!$O$2:$O$5000,"&gt;="&amp;$B$266,'1. Output sheet'!$O$2:$O$5000,"&lt;"&amp;$C$266)</f>
        <v>1</v>
      </c>
      <c r="H285" s="13">
        <f>COUNTIFS('1. Output sheet'!$D$2:$D$5000,$B285,'1. Output sheet'!$C$2:$C$5000,H$27,'1. Output sheet'!$AC$2:$AC$5000,$B$22,'1. Output sheet'!$O$2:$O$5000,"&gt;="&amp;$B$266,'1. Output sheet'!$O$2:$O$5000,"&lt;"&amp;$C$266)+COUNTIFS('1. Output sheet'!$D$2:$D$5000,$B285,'1. Output sheet'!$C$2:$C$5000,H$27,'1. Output sheet'!$AC$2:$AC$5000,$B$23,'1. Output sheet'!$O$2:$O$5000,"&gt;="&amp;$B$266,'1. Output sheet'!$O$2:$O$5000,"&lt;"&amp;$C$266)</f>
        <v>1</v>
      </c>
      <c r="I285" s="13">
        <f>COUNTIFS('1. Output sheet'!$D$2:$D$5000,$B285,'1. Output sheet'!$C$2:$C$5000,I$27,'1. Output sheet'!$AC$2:$AC$5000,$B$22,'1. Output sheet'!$O$2:$O$5000,"&gt;="&amp;$B$266,'1. Output sheet'!$O$2:$O$5000,"&lt;"&amp;$C$266)+COUNTIFS('1. Output sheet'!$D$2:$D$5000,$B285,'1. Output sheet'!$C$2:$C$5000,I$27,'1. Output sheet'!$AC$2:$AC$5000,$B$23,'1. Output sheet'!$O$2:$O$5000,"&gt;="&amp;$B$266,'1. Output sheet'!$O$2:$O$5000,"&lt;"&amp;$C$266)</f>
        <v>0</v>
      </c>
      <c r="J285" s="13">
        <f>COUNTIFS('1. Output sheet'!$D$2:$D$5000,$B285,'1. Output sheet'!$C$2:$C$5000,J$27,'1. Output sheet'!$AC$2:$AC$5000,$B$22,'1. Output sheet'!$O$2:$O$5000,"&gt;="&amp;$B$266,'1. Output sheet'!$O$2:$O$5000,"&lt;"&amp;$C$266)+COUNTIFS('1. Output sheet'!$D$2:$D$5000,$B285,'1. Output sheet'!$C$2:$C$5000,J$27,'1. Output sheet'!$AC$2:$AC$5000,$B$23,'1. Output sheet'!$O$2:$O$5000,"&gt;="&amp;$B$266,'1. Output sheet'!$O$2:$O$5000,"&lt;"&amp;$C$266)</f>
        <v>0</v>
      </c>
      <c r="K285" s="13">
        <f>COUNTIFS('1. Output sheet'!$D$2:$D$5000,$B285,'1. Output sheet'!$C$2:$C$5000,K$27,'1. Output sheet'!$AC$2:$AC$5000,$B$22,'1. Output sheet'!$O$2:$O$5000,"&gt;="&amp;$B$266,'1. Output sheet'!$O$2:$O$5000,"&lt;"&amp;$C$266)+COUNTIFS('1. Output sheet'!$D$2:$D$5000,$B285,'1. Output sheet'!$C$2:$C$5000,K$27,'1. Output sheet'!$AC$2:$AC$5000,$B$23,'1. Output sheet'!$O$2:$O$5000,"&gt;="&amp;$B$266,'1. Output sheet'!$O$2:$O$5000,"&lt;"&amp;$C$266)</f>
        <v>0</v>
      </c>
      <c r="L285" s="13">
        <f>COUNTIFS('1. Output sheet'!$D$2:$D$5000,$B285,'1. Output sheet'!$C$2:$C$5000,L$27,'1. Output sheet'!$AC$2:$AC$5000,$B$22,'1. Output sheet'!$O$2:$O$5000,"&gt;="&amp;$B$266,'1. Output sheet'!$O$2:$O$5000,"&lt;"&amp;$C$266)+COUNTIFS('1. Output sheet'!$D$2:$D$5000,$B285,'1. Output sheet'!$C$2:$C$5000,L$27,'1. Output sheet'!$AC$2:$AC$5000,$B$23,'1. Output sheet'!$O$2:$O$5000,"&gt;="&amp;$B$266,'1. Output sheet'!$O$2:$O$5000,"&lt;"&amp;$C$266)</f>
        <v>0</v>
      </c>
      <c r="M285" s="13">
        <f>COUNTIFS('1. Output sheet'!$D$2:$D$5000,$B285,'1. Output sheet'!$C$2:$C$5000,M$27,'1. Output sheet'!$AC$2:$AC$5000,$B$22,'1. Output sheet'!$O$2:$O$5000,"&gt;="&amp;$B$266,'1. Output sheet'!$O$2:$O$5000,"&lt;"&amp;$C$266)+COUNTIFS('1. Output sheet'!$D$2:$D$5000,$B285,'1. Output sheet'!$C$2:$C$5000,M$27,'1. Output sheet'!$AC$2:$AC$5000,$B$23,'1. Output sheet'!$O$2:$O$5000,"&gt;="&amp;$B$266,'1. Output sheet'!$O$2:$O$5000,"&lt;"&amp;$C$266)</f>
        <v>0</v>
      </c>
      <c r="N285" s="13">
        <f>COUNTIFS('1. Output sheet'!$D$2:$D$5000,$B285,'1. Output sheet'!$C$2:$C$5000,N$27,'1. Output sheet'!$AC$2:$AC$5000,$B$22,'1. Output sheet'!$O$2:$O$5000,"&gt;="&amp;$B$266,'1. Output sheet'!$O$2:$O$5000,"&lt;"&amp;$C$266)+COUNTIFS('1. Output sheet'!$D$2:$D$5000,$B285,'1. Output sheet'!$C$2:$C$5000,N$27,'1. Output sheet'!$AC$2:$AC$5000,$B$23,'1. Output sheet'!$O$2:$O$5000,"&gt;="&amp;$B$266,'1. Output sheet'!$O$2:$O$5000,"&lt;"&amp;$C$266)</f>
        <v>0</v>
      </c>
      <c r="O285" s="13">
        <f>COUNTIFS('1. Output sheet'!$D$2:$D$5000,$B285,'1. Output sheet'!$C$2:$C$5000,O$27,'1. Output sheet'!$AC$2:$AC$5000,$B$22,'1. Output sheet'!$O$2:$O$5000,"&gt;="&amp;$B$266,'1. Output sheet'!$O$2:$O$5000,"&lt;"&amp;$C$266)+COUNTIFS('1. Output sheet'!$D$2:$D$5000,$B285,'1. Output sheet'!$C$2:$C$5000,O$27,'1. Output sheet'!$AC$2:$AC$5000,$B$23,'1. Output sheet'!$O$2:$O$5000,"&gt;="&amp;$B$266,'1. Output sheet'!$O$2:$O$5000,"&lt;"&amp;$C$266)</f>
        <v>0</v>
      </c>
      <c r="P285" s="14">
        <f t="shared" si="121"/>
        <v>2</v>
      </c>
      <c r="Q285" s="14">
        <f>COUNTIFS('1. Output sheet'!$D$2:$D$5000,$B285,'1. Output sheet'!$AC$2:$AC$5000,$B$22,'1. Output sheet'!$O$2:$O$5000,"&gt;="&amp;$B$142,'1. Output sheet'!$O$2:$O$5000,"&lt;"&amp;$C$142)+COUNTIFS('1. Output sheet'!$D$2:$D$5000,$B285,'1. Output sheet'!$AC$2:$AC$5000,$B$23,'1. Output sheet'!$O$2:$O$5000,"&gt;="&amp;$B$142,'1. Output sheet'!$O$2:$O$5000,"&lt;"&amp;$C$142)</f>
        <v>38</v>
      </c>
      <c r="R285" s="14">
        <f t="shared" si="122"/>
        <v>36</v>
      </c>
    </row>
    <row r="286" spans="2:18" ht="14.4" x14ac:dyDescent="0.3">
      <c r="B286" s="21" t="s">
        <v>49</v>
      </c>
      <c r="C286" s="20"/>
      <c r="D286" s="13">
        <f>COUNTIFS('1. Output sheet'!$D$2:$D$5000,$B286,'1. Output sheet'!$C$2:$C$5000,D$27,'1. Output sheet'!$AC$2:$AC$5000,$B$22,'1. Output sheet'!$O$2:$O$5000,"&gt;="&amp;$B$266,'1. Output sheet'!$O$2:$O$5000,"&lt;"&amp;$C$266)+COUNTIFS('1. Output sheet'!$D$2:$D$5000,$B286,'1. Output sheet'!$C$2:$C$5000,D$27,'1. Output sheet'!$AC$2:$AC$5000,$B$23,'1. Output sheet'!$O$2:$O$5000,"&gt;="&amp;$B$266,'1. Output sheet'!$O$2:$O$5000,"&lt;"&amp;$C$266)</f>
        <v>1</v>
      </c>
      <c r="E286" s="13">
        <f>COUNTIFS('1. Output sheet'!$D$2:$D$5000,$B286,'1. Output sheet'!$C$2:$C$5000,E$27,'1. Output sheet'!$AC$2:$AC$5000,$B$22,'1. Output sheet'!$O$2:$O$5000,"&gt;="&amp;$B$266,'1. Output sheet'!$O$2:$O$5000,"&lt;"&amp;$C$266)+COUNTIFS('1. Output sheet'!$D$2:$D$5000,$B286,'1. Output sheet'!$C$2:$C$5000,E$27,'1. Output sheet'!$AC$2:$AC$5000,$B$23,'1. Output sheet'!$O$2:$O$5000,"&gt;="&amp;$B$266,'1. Output sheet'!$O$2:$O$5000,"&lt;"&amp;$C$266)</f>
        <v>0</v>
      </c>
      <c r="F286" s="13">
        <f>COUNTIFS('1. Output sheet'!$D$2:$D$5000,$B286,'1. Output sheet'!$C$2:$C$5000,F$27,'1. Output sheet'!$AC$2:$AC$5000,$B$22,'1. Output sheet'!$O$2:$O$5000,"&gt;="&amp;$B$266,'1. Output sheet'!$O$2:$O$5000,"&lt;"&amp;$C$266)+COUNTIFS('1. Output sheet'!$D$2:$D$5000,$B286,'1. Output sheet'!$C$2:$C$5000,F$27,'1. Output sheet'!$AC$2:$AC$5000,$B$23,'1. Output sheet'!$O$2:$O$5000,"&gt;="&amp;$B$266,'1. Output sheet'!$O$2:$O$5000,"&lt;"&amp;$C$266)</f>
        <v>0</v>
      </c>
      <c r="G286" s="13">
        <f>COUNTIFS('1. Output sheet'!$D$2:$D$5000,$B286,'1. Output sheet'!$C$2:$C$5000,G$27,'1. Output sheet'!$AC$2:$AC$5000,$B$22,'1. Output sheet'!$O$2:$O$5000,"&gt;="&amp;$B$266,'1. Output sheet'!$O$2:$O$5000,"&lt;"&amp;$C$266)+COUNTIFS('1. Output sheet'!$D$2:$D$5000,$B286,'1. Output sheet'!$C$2:$C$5000,G$27,'1. Output sheet'!$AC$2:$AC$5000,$B$23,'1. Output sheet'!$O$2:$O$5000,"&gt;="&amp;$B$266,'1. Output sheet'!$O$2:$O$5000,"&lt;"&amp;$C$266)</f>
        <v>0</v>
      </c>
      <c r="H286" s="13">
        <f>COUNTIFS('1. Output sheet'!$D$2:$D$5000,$B286,'1. Output sheet'!$C$2:$C$5000,H$27,'1. Output sheet'!$AC$2:$AC$5000,$B$22,'1. Output sheet'!$O$2:$O$5000,"&gt;="&amp;$B$266,'1. Output sheet'!$O$2:$O$5000,"&lt;"&amp;$C$266)+COUNTIFS('1. Output sheet'!$D$2:$D$5000,$B286,'1. Output sheet'!$C$2:$C$5000,H$27,'1. Output sheet'!$AC$2:$AC$5000,$B$23,'1. Output sheet'!$O$2:$O$5000,"&gt;="&amp;$B$266,'1. Output sheet'!$O$2:$O$5000,"&lt;"&amp;$C$266)</f>
        <v>0</v>
      </c>
      <c r="I286" s="13">
        <f>COUNTIFS('1. Output sheet'!$D$2:$D$5000,$B286,'1. Output sheet'!$C$2:$C$5000,I$27,'1. Output sheet'!$AC$2:$AC$5000,$B$22,'1. Output sheet'!$O$2:$O$5000,"&gt;="&amp;$B$266,'1. Output sheet'!$O$2:$O$5000,"&lt;"&amp;$C$266)+COUNTIFS('1. Output sheet'!$D$2:$D$5000,$B286,'1. Output sheet'!$C$2:$C$5000,I$27,'1. Output sheet'!$AC$2:$AC$5000,$B$23,'1. Output sheet'!$O$2:$O$5000,"&gt;="&amp;$B$266,'1. Output sheet'!$O$2:$O$5000,"&lt;"&amp;$C$266)</f>
        <v>0</v>
      </c>
      <c r="J286" s="13">
        <f>COUNTIFS('1. Output sheet'!$D$2:$D$5000,$B286,'1. Output sheet'!$C$2:$C$5000,J$27,'1. Output sheet'!$AC$2:$AC$5000,$B$22,'1. Output sheet'!$O$2:$O$5000,"&gt;="&amp;$B$266,'1. Output sheet'!$O$2:$O$5000,"&lt;"&amp;$C$266)+COUNTIFS('1. Output sheet'!$D$2:$D$5000,$B286,'1. Output sheet'!$C$2:$C$5000,J$27,'1. Output sheet'!$AC$2:$AC$5000,$B$23,'1. Output sheet'!$O$2:$O$5000,"&gt;="&amp;$B$266,'1. Output sheet'!$O$2:$O$5000,"&lt;"&amp;$C$266)</f>
        <v>0</v>
      </c>
      <c r="K286" s="13">
        <f>COUNTIFS('1. Output sheet'!$D$2:$D$5000,$B286,'1. Output sheet'!$C$2:$C$5000,K$27,'1. Output sheet'!$AC$2:$AC$5000,$B$22,'1. Output sheet'!$O$2:$O$5000,"&gt;="&amp;$B$266,'1. Output sheet'!$O$2:$O$5000,"&lt;"&amp;$C$266)+COUNTIFS('1. Output sheet'!$D$2:$D$5000,$B286,'1. Output sheet'!$C$2:$C$5000,K$27,'1. Output sheet'!$AC$2:$AC$5000,$B$23,'1. Output sheet'!$O$2:$O$5000,"&gt;="&amp;$B$266,'1. Output sheet'!$O$2:$O$5000,"&lt;"&amp;$C$266)</f>
        <v>0</v>
      </c>
      <c r="L286" s="13">
        <f>COUNTIFS('1. Output sheet'!$D$2:$D$5000,$B286,'1. Output sheet'!$C$2:$C$5000,L$27,'1. Output sheet'!$AC$2:$AC$5000,$B$22,'1. Output sheet'!$O$2:$O$5000,"&gt;="&amp;$B$266,'1. Output sheet'!$O$2:$O$5000,"&lt;"&amp;$C$266)+COUNTIFS('1. Output sheet'!$D$2:$D$5000,$B286,'1. Output sheet'!$C$2:$C$5000,L$27,'1. Output sheet'!$AC$2:$AC$5000,$B$23,'1. Output sheet'!$O$2:$O$5000,"&gt;="&amp;$B$266,'1. Output sheet'!$O$2:$O$5000,"&lt;"&amp;$C$266)</f>
        <v>0</v>
      </c>
      <c r="M286" s="13">
        <f>COUNTIFS('1. Output sheet'!$D$2:$D$5000,$B286,'1. Output sheet'!$C$2:$C$5000,M$27,'1. Output sheet'!$AC$2:$AC$5000,$B$22,'1. Output sheet'!$O$2:$O$5000,"&gt;="&amp;$B$266,'1. Output sheet'!$O$2:$O$5000,"&lt;"&amp;$C$266)+COUNTIFS('1. Output sheet'!$D$2:$D$5000,$B286,'1. Output sheet'!$C$2:$C$5000,M$27,'1. Output sheet'!$AC$2:$AC$5000,$B$23,'1. Output sheet'!$O$2:$O$5000,"&gt;="&amp;$B$266,'1. Output sheet'!$O$2:$O$5000,"&lt;"&amp;$C$266)</f>
        <v>0</v>
      </c>
      <c r="N286" s="13">
        <f>COUNTIFS('1. Output sheet'!$D$2:$D$5000,$B286,'1. Output sheet'!$C$2:$C$5000,N$27,'1. Output sheet'!$AC$2:$AC$5000,$B$22,'1. Output sheet'!$O$2:$O$5000,"&gt;="&amp;$B$266,'1. Output sheet'!$O$2:$O$5000,"&lt;"&amp;$C$266)+COUNTIFS('1. Output sheet'!$D$2:$D$5000,$B286,'1. Output sheet'!$C$2:$C$5000,N$27,'1. Output sheet'!$AC$2:$AC$5000,$B$23,'1. Output sheet'!$O$2:$O$5000,"&gt;="&amp;$B$266,'1. Output sheet'!$O$2:$O$5000,"&lt;"&amp;$C$266)</f>
        <v>0</v>
      </c>
      <c r="O286" s="13">
        <f>COUNTIFS('1. Output sheet'!$D$2:$D$5000,$B286,'1. Output sheet'!$C$2:$C$5000,O$27,'1. Output sheet'!$AC$2:$AC$5000,$B$22,'1. Output sheet'!$O$2:$O$5000,"&gt;="&amp;$B$266,'1. Output sheet'!$O$2:$O$5000,"&lt;"&amp;$C$266)+COUNTIFS('1. Output sheet'!$D$2:$D$5000,$B286,'1. Output sheet'!$C$2:$C$5000,O$27,'1. Output sheet'!$AC$2:$AC$5000,$B$23,'1. Output sheet'!$O$2:$O$5000,"&gt;="&amp;$B$266,'1. Output sheet'!$O$2:$O$5000,"&lt;"&amp;$C$266)</f>
        <v>0</v>
      </c>
      <c r="P286" s="14">
        <f t="shared" si="121"/>
        <v>1</v>
      </c>
      <c r="Q286" s="14">
        <f>COUNTIFS('1. Output sheet'!$D$2:$D$5000,$B286,'1. Output sheet'!$AC$2:$AC$5000,$B$22,'1. Output sheet'!$O$2:$O$5000,"&gt;="&amp;$B$142,'1. Output sheet'!$O$2:$O$5000,"&lt;"&amp;$C$142)+COUNTIFS('1. Output sheet'!$D$2:$D$5000,$B286,'1. Output sheet'!$AC$2:$AC$5000,$B$23,'1. Output sheet'!$O$2:$O$5000,"&gt;="&amp;$B$142,'1. Output sheet'!$O$2:$O$5000,"&lt;"&amp;$C$142)</f>
        <v>5</v>
      </c>
      <c r="R286" s="14">
        <f t="shared" si="122"/>
        <v>4</v>
      </c>
    </row>
    <row r="287" spans="2:18" ht="14.4" x14ac:dyDescent="0.3">
      <c r="B287" s="21" t="s">
        <v>638</v>
      </c>
      <c r="C287" s="20"/>
      <c r="D287" s="13">
        <f>COUNTIFS('1. Output sheet'!$D$2:$D$5000,$B287,'1. Output sheet'!$C$2:$C$5000,D$27,'1. Output sheet'!$AC$2:$AC$5000,$B$22,'1. Output sheet'!$O$2:$O$5000,"&gt;="&amp;$B$266,'1. Output sheet'!$O$2:$O$5000,"&lt;"&amp;$C$266)+COUNTIFS('1. Output sheet'!$D$2:$D$5000,$B287,'1. Output sheet'!$C$2:$C$5000,D$27,'1. Output sheet'!$AC$2:$AC$5000,$B$23,'1. Output sheet'!$O$2:$O$5000,"&gt;="&amp;$B$266,'1. Output sheet'!$O$2:$O$5000,"&lt;"&amp;$C$266)</f>
        <v>0</v>
      </c>
      <c r="E287" s="13">
        <f>COUNTIFS('1. Output sheet'!$D$2:$D$5000,$B287,'1. Output sheet'!$C$2:$C$5000,E$27,'1. Output sheet'!$AC$2:$AC$5000,$B$22,'1. Output sheet'!$O$2:$O$5000,"&gt;="&amp;$B$266,'1. Output sheet'!$O$2:$O$5000,"&lt;"&amp;$C$266)+COUNTIFS('1. Output sheet'!$D$2:$D$5000,$B287,'1. Output sheet'!$C$2:$C$5000,E$27,'1. Output sheet'!$AC$2:$AC$5000,$B$23,'1. Output sheet'!$O$2:$O$5000,"&gt;="&amp;$B$266,'1. Output sheet'!$O$2:$O$5000,"&lt;"&amp;$C$266)</f>
        <v>0</v>
      </c>
      <c r="F287" s="13">
        <f>COUNTIFS('1. Output sheet'!$D$2:$D$5000,$B287,'1. Output sheet'!$C$2:$C$5000,F$27,'1. Output sheet'!$AC$2:$AC$5000,$B$22,'1. Output sheet'!$O$2:$O$5000,"&gt;="&amp;$B$266,'1. Output sheet'!$O$2:$O$5000,"&lt;"&amp;$C$266)+COUNTIFS('1. Output sheet'!$D$2:$D$5000,$B287,'1. Output sheet'!$C$2:$C$5000,F$27,'1. Output sheet'!$AC$2:$AC$5000,$B$23,'1. Output sheet'!$O$2:$O$5000,"&gt;="&amp;$B$266,'1. Output sheet'!$O$2:$O$5000,"&lt;"&amp;$C$266)</f>
        <v>1</v>
      </c>
      <c r="G287" s="13">
        <f>COUNTIFS('1. Output sheet'!$D$2:$D$5000,$B287,'1. Output sheet'!$C$2:$C$5000,G$27,'1. Output sheet'!$AC$2:$AC$5000,$B$22,'1. Output sheet'!$O$2:$O$5000,"&gt;="&amp;$B$266,'1. Output sheet'!$O$2:$O$5000,"&lt;"&amp;$C$266)+COUNTIFS('1. Output sheet'!$D$2:$D$5000,$B287,'1. Output sheet'!$C$2:$C$5000,G$27,'1. Output sheet'!$AC$2:$AC$5000,$B$23,'1. Output sheet'!$O$2:$O$5000,"&gt;="&amp;$B$266,'1. Output sheet'!$O$2:$O$5000,"&lt;"&amp;$C$266)</f>
        <v>0</v>
      </c>
      <c r="H287" s="13">
        <f>COUNTIFS('1. Output sheet'!$D$2:$D$5000,$B287,'1. Output sheet'!$C$2:$C$5000,H$27,'1. Output sheet'!$AC$2:$AC$5000,$B$22,'1. Output sheet'!$O$2:$O$5000,"&gt;="&amp;$B$266,'1. Output sheet'!$O$2:$O$5000,"&lt;"&amp;$C$266)+COUNTIFS('1. Output sheet'!$D$2:$D$5000,$B287,'1. Output sheet'!$C$2:$C$5000,H$27,'1. Output sheet'!$AC$2:$AC$5000,$B$23,'1. Output sheet'!$O$2:$O$5000,"&gt;="&amp;$B$266,'1. Output sheet'!$O$2:$O$5000,"&lt;"&amp;$C$266)</f>
        <v>0</v>
      </c>
      <c r="I287" s="13">
        <f>COUNTIFS('1. Output sheet'!$D$2:$D$5000,$B287,'1. Output sheet'!$C$2:$C$5000,I$27,'1. Output sheet'!$AC$2:$AC$5000,$B$22,'1. Output sheet'!$O$2:$O$5000,"&gt;="&amp;$B$266,'1. Output sheet'!$O$2:$O$5000,"&lt;"&amp;$C$266)+COUNTIFS('1. Output sheet'!$D$2:$D$5000,$B287,'1. Output sheet'!$C$2:$C$5000,I$27,'1. Output sheet'!$AC$2:$AC$5000,$B$23,'1. Output sheet'!$O$2:$O$5000,"&gt;="&amp;$B$266,'1. Output sheet'!$O$2:$O$5000,"&lt;"&amp;$C$266)</f>
        <v>0</v>
      </c>
      <c r="J287" s="13">
        <f>COUNTIFS('1. Output sheet'!$D$2:$D$5000,$B287,'1. Output sheet'!$C$2:$C$5000,J$27,'1. Output sheet'!$AC$2:$AC$5000,$B$22,'1. Output sheet'!$O$2:$O$5000,"&gt;="&amp;$B$266,'1. Output sheet'!$O$2:$O$5000,"&lt;"&amp;$C$266)+COUNTIFS('1. Output sheet'!$D$2:$D$5000,$B287,'1. Output sheet'!$C$2:$C$5000,J$27,'1. Output sheet'!$AC$2:$AC$5000,$B$23,'1. Output sheet'!$O$2:$O$5000,"&gt;="&amp;$B$266,'1. Output sheet'!$O$2:$O$5000,"&lt;"&amp;$C$266)</f>
        <v>0</v>
      </c>
      <c r="K287" s="13">
        <f>COUNTIFS('1. Output sheet'!$D$2:$D$5000,$B287,'1. Output sheet'!$C$2:$C$5000,K$27,'1. Output sheet'!$AC$2:$AC$5000,$B$22,'1. Output sheet'!$O$2:$O$5000,"&gt;="&amp;$B$266,'1. Output sheet'!$O$2:$O$5000,"&lt;"&amp;$C$266)+COUNTIFS('1. Output sheet'!$D$2:$D$5000,$B287,'1. Output sheet'!$C$2:$C$5000,K$27,'1. Output sheet'!$AC$2:$AC$5000,$B$23,'1. Output sheet'!$O$2:$O$5000,"&gt;="&amp;$B$266,'1. Output sheet'!$O$2:$O$5000,"&lt;"&amp;$C$266)</f>
        <v>0</v>
      </c>
      <c r="L287" s="13">
        <f>COUNTIFS('1. Output sheet'!$D$2:$D$5000,$B287,'1. Output sheet'!$C$2:$C$5000,L$27,'1. Output sheet'!$AC$2:$AC$5000,$B$22,'1. Output sheet'!$O$2:$O$5000,"&gt;="&amp;$B$266,'1. Output sheet'!$O$2:$O$5000,"&lt;"&amp;$C$266)+COUNTIFS('1. Output sheet'!$D$2:$D$5000,$B287,'1. Output sheet'!$C$2:$C$5000,L$27,'1. Output sheet'!$AC$2:$AC$5000,$B$23,'1. Output sheet'!$O$2:$O$5000,"&gt;="&amp;$B$266,'1. Output sheet'!$O$2:$O$5000,"&lt;"&amp;$C$266)</f>
        <v>0</v>
      </c>
      <c r="M287" s="13">
        <f>COUNTIFS('1. Output sheet'!$D$2:$D$5000,$B287,'1. Output sheet'!$C$2:$C$5000,M$27,'1. Output sheet'!$AC$2:$AC$5000,$B$22,'1. Output sheet'!$O$2:$O$5000,"&gt;="&amp;$B$266,'1. Output sheet'!$O$2:$O$5000,"&lt;"&amp;$C$266)+COUNTIFS('1. Output sheet'!$D$2:$D$5000,$B287,'1. Output sheet'!$C$2:$C$5000,M$27,'1. Output sheet'!$AC$2:$AC$5000,$B$23,'1. Output sheet'!$O$2:$O$5000,"&gt;="&amp;$B$266,'1. Output sheet'!$O$2:$O$5000,"&lt;"&amp;$C$266)</f>
        <v>0</v>
      </c>
      <c r="N287" s="13">
        <f>COUNTIFS('1. Output sheet'!$D$2:$D$5000,$B287,'1. Output sheet'!$C$2:$C$5000,N$27,'1. Output sheet'!$AC$2:$AC$5000,$B$22,'1. Output sheet'!$O$2:$O$5000,"&gt;="&amp;$B$266,'1. Output sheet'!$O$2:$O$5000,"&lt;"&amp;$C$266)+COUNTIFS('1. Output sheet'!$D$2:$D$5000,$B287,'1. Output sheet'!$C$2:$C$5000,N$27,'1. Output sheet'!$AC$2:$AC$5000,$B$23,'1. Output sheet'!$O$2:$O$5000,"&gt;="&amp;$B$266,'1. Output sheet'!$O$2:$O$5000,"&lt;"&amp;$C$266)</f>
        <v>0</v>
      </c>
      <c r="O287" s="13">
        <f>COUNTIFS('1. Output sheet'!$D$2:$D$5000,$B287,'1. Output sheet'!$C$2:$C$5000,O$27,'1. Output sheet'!$AC$2:$AC$5000,$B$22,'1. Output sheet'!$O$2:$O$5000,"&gt;="&amp;$B$266,'1. Output sheet'!$O$2:$O$5000,"&lt;"&amp;$C$266)+COUNTIFS('1. Output sheet'!$D$2:$D$5000,$B287,'1. Output sheet'!$C$2:$C$5000,O$27,'1. Output sheet'!$AC$2:$AC$5000,$B$23,'1. Output sheet'!$O$2:$O$5000,"&gt;="&amp;$B$266,'1. Output sheet'!$O$2:$O$5000,"&lt;"&amp;$C$266)</f>
        <v>0</v>
      </c>
      <c r="P287" s="14">
        <f t="shared" si="121"/>
        <v>1</v>
      </c>
      <c r="Q287" s="14">
        <f>COUNTIFS('1. Output sheet'!$D$2:$D$5000,$B287,'1. Output sheet'!$AC$2:$AC$5000,$B$22,'1. Output sheet'!$O$2:$O$5000,"&gt;="&amp;$B$142,'1. Output sheet'!$O$2:$O$5000,"&lt;"&amp;$C$142)+COUNTIFS('1. Output sheet'!$D$2:$D$5000,$B287,'1. Output sheet'!$AC$2:$AC$5000,$B$23,'1. Output sheet'!$O$2:$O$5000,"&gt;="&amp;$B$142,'1. Output sheet'!$O$2:$O$5000,"&lt;"&amp;$C$142)</f>
        <v>6</v>
      </c>
      <c r="R287" s="14">
        <f t="shared" si="122"/>
        <v>5</v>
      </c>
    </row>
    <row r="288" spans="2:18" ht="14.4" x14ac:dyDescent="0.3">
      <c r="B288" s="21" t="s">
        <v>2484</v>
      </c>
      <c r="C288" s="20"/>
      <c r="D288" s="13">
        <f>COUNTIFS('1. Output sheet'!$D$2:$D$5000,$B288,'1. Output sheet'!$C$2:$C$5000,D$27,'1. Output sheet'!$AC$2:$AC$5000,$B$22,'1. Output sheet'!$O$2:$O$5000,"&gt;="&amp;$B$266,'1. Output sheet'!$O$2:$O$5000,"&lt;"&amp;$C$266)+COUNTIFS('1. Output sheet'!$D$2:$D$5000,$B288,'1. Output sheet'!$C$2:$C$5000,D$27,'1. Output sheet'!$AC$2:$AC$5000,$B$23,'1. Output sheet'!$O$2:$O$5000,"&gt;="&amp;$B$266,'1. Output sheet'!$O$2:$O$5000,"&lt;"&amp;$C$266)</f>
        <v>0</v>
      </c>
      <c r="E288" s="13">
        <f>COUNTIFS('1. Output sheet'!$D$2:$D$5000,$B288,'1. Output sheet'!$C$2:$C$5000,E$27,'1. Output sheet'!$AC$2:$AC$5000,$B$22,'1. Output sheet'!$O$2:$O$5000,"&gt;="&amp;$B$266,'1. Output sheet'!$O$2:$O$5000,"&lt;"&amp;$C$266)+COUNTIFS('1. Output sheet'!$D$2:$D$5000,$B288,'1. Output sheet'!$C$2:$C$5000,E$27,'1. Output sheet'!$AC$2:$AC$5000,$B$23,'1. Output sheet'!$O$2:$O$5000,"&gt;="&amp;$B$266,'1. Output sheet'!$O$2:$O$5000,"&lt;"&amp;$C$266)</f>
        <v>0</v>
      </c>
      <c r="F288" s="13">
        <f>COUNTIFS('1. Output sheet'!$D$2:$D$5000,$B288,'1. Output sheet'!$C$2:$C$5000,F$27,'1. Output sheet'!$AC$2:$AC$5000,$B$22,'1. Output sheet'!$O$2:$O$5000,"&gt;="&amp;$B$266,'1. Output sheet'!$O$2:$O$5000,"&lt;"&amp;$C$266)+COUNTIFS('1. Output sheet'!$D$2:$D$5000,$B288,'1. Output sheet'!$C$2:$C$5000,F$27,'1. Output sheet'!$AC$2:$AC$5000,$B$23,'1. Output sheet'!$O$2:$O$5000,"&gt;="&amp;$B$266,'1. Output sheet'!$O$2:$O$5000,"&lt;"&amp;$C$266)</f>
        <v>0</v>
      </c>
      <c r="G288" s="13">
        <f>COUNTIFS('1. Output sheet'!$D$2:$D$5000,$B288,'1. Output sheet'!$C$2:$C$5000,G$27,'1. Output sheet'!$AC$2:$AC$5000,$B$22,'1. Output sheet'!$O$2:$O$5000,"&gt;="&amp;$B$266,'1. Output sheet'!$O$2:$O$5000,"&lt;"&amp;$C$266)+COUNTIFS('1. Output sheet'!$D$2:$D$5000,$B288,'1. Output sheet'!$C$2:$C$5000,G$27,'1. Output sheet'!$AC$2:$AC$5000,$B$23,'1. Output sheet'!$O$2:$O$5000,"&gt;="&amp;$B$266,'1. Output sheet'!$O$2:$O$5000,"&lt;"&amp;$C$266)</f>
        <v>0</v>
      </c>
      <c r="H288" s="13">
        <f>COUNTIFS('1. Output sheet'!$D$2:$D$5000,$B288,'1. Output sheet'!$C$2:$C$5000,H$27,'1. Output sheet'!$AC$2:$AC$5000,$B$22,'1. Output sheet'!$O$2:$O$5000,"&gt;="&amp;$B$266,'1. Output sheet'!$O$2:$O$5000,"&lt;"&amp;$C$266)+COUNTIFS('1. Output sheet'!$D$2:$D$5000,$B288,'1. Output sheet'!$C$2:$C$5000,H$27,'1. Output sheet'!$AC$2:$AC$5000,$B$23,'1. Output sheet'!$O$2:$O$5000,"&gt;="&amp;$B$266,'1. Output sheet'!$O$2:$O$5000,"&lt;"&amp;$C$266)</f>
        <v>0</v>
      </c>
      <c r="I288" s="13">
        <f>COUNTIFS('1. Output sheet'!$D$2:$D$5000,$B288,'1. Output sheet'!$C$2:$C$5000,I$27,'1. Output sheet'!$AC$2:$AC$5000,$B$22,'1. Output sheet'!$O$2:$O$5000,"&gt;="&amp;$B$266,'1. Output sheet'!$O$2:$O$5000,"&lt;"&amp;$C$266)+COUNTIFS('1. Output sheet'!$D$2:$D$5000,$B288,'1. Output sheet'!$C$2:$C$5000,I$27,'1. Output sheet'!$AC$2:$AC$5000,$B$23,'1. Output sheet'!$O$2:$O$5000,"&gt;="&amp;$B$266,'1. Output sheet'!$O$2:$O$5000,"&lt;"&amp;$C$266)</f>
        <v>0</v>
      </c>
      <c r="J288" s="13">
        <f>COUNTIFS('1. Output sheet'!$D$2:$D$5000,$B288,'1. Output sheet'!$C$2:$C$5000,J$27,'1. Output sheet'!$AC$2:$AC$5000,$B$22,'1. Output sheet'!$O$2:$O$5000,"&gt;="&amp;$B$266,'1. Output sheet'!$O$2:$O$5000,"&lt;"&amp;$C$266)+COUNTIFS('1. Output sheet'!$D$2:$D$5000,$B288,'1. Output sheet'!$C$2:$C$5000,J$27,'1. Output sheet'!$AC$2:$AC$5000,$B$23,'1. Output sheet'!$O$2:$O$5000,"&gt;="&amp;$B$266,'1. Output sheet'!$O$2:$O$5000,"&lt;"&amp;$C$266)</f>
        <v>0</v>
      </c>
      <c r="K288" s="13">
        <f>COUNTIFS('1. Output sheet'!$D$2:$D$5000,$B288,'1. Output sheet'!$C$2:$C$5000,K$27,'1. Output sheet'!$AC$2:$AC$5000,$B$22,'1. Output sheet'!$O$2:$O$5000,"&gt;="&amp;$B$266,'1. Output sheet'!$O$2:$O$5000,"&lt;"&amp;$C$266)+COUNTIFS('1. Output sheet'!$D$2:$D$5000,$B288,'1. Output sheet'!$C$2:$C$5000,K$27,'1. Output sheet'!$AC$2:$AC$5000,$B$23,'1. Output sheet'!$O$2:$O$5000,"&gt;="&amp;$B$266,'1. Output sheet'!$O$2:$O$5000,"&lt;"&amp;$C$266)</f>
        <v>0</v>
      </c>
      <c r="L288" s="13">
        <f>COUNTIFS('1. Output sheet'!$D$2:$D$5000,$B288,'1. Output sheet'!$C$2:$C$5000,L$27,'1. Output sheet'!$AC$2:$AC$5000,$B$22,'1. Output sheet'!$O$2:$O$5000,"&gt;="&amp;$B$266,'1. Output sheet'!$O$2:$O$5000,"&lt;"&amp;$C$266)+COUNTIFS('1. Output sheet'!$D$2:$D$5000,$B288,'1. Output sheet'!$C$2:$C$5000,L$27,'1. Output sheet'!$AC$2:$AC$5000,$B$23,'1. Output sheet'!$O$2:$O$5000,"&gt;="&amp;$B$266,'1. Output sheet'!$O$2:$O$5000,"&lt;"&amp;$C$266)</f>
        <v>0</v>
      </c>
      <c r="M288" s="13">
        <f>COUNTIFS('1. Output sheet'!$D$2:$D$5000,$B288,'1. Output sheet'!$C$2:$C$5000,M$27,'1. Output sheet'!$AC$2:$AC$5000,$B$22,'1. Output sheet'!$O$2:$O$5000,"&gt;="&amp;$B$266,'1. Output sheet'!$O$2:$O$5000,"&lt;"&amp;$C$266)+COUNTIFS('1. Output sheet'!$D$2:$D$5000,$B288,'1. Output sheet'!$C$2:$C$5000,M$27,'1. Output sheet'!$AC$2:$AC$5000,$B$23,'1. Output sheet'!$O$2:$O$5000,"&gt;="&amp;$B$266,'1. Output sheet'!$O$2:$O$5000,"&lt;"&amp;$C$266)</f>
        <v>0</v>
      </c>
      <c r="N288" s="13">
        <f>COUNTIFS('1. Output sheet'!$D$2:$D$5000,$B288,'1. Output sheet'!$C$2:$C$5000,N$27,'1. Output sheet'!$AC$2:$AC$5000,$B$22,'1. Output sheet'!$O$2:$O$5000,"&gt;="&amp;$B$266,'1. Output sheet'!$O$2:$O$5000,"&lt;"&amp;$C$266)+COUNTIFS('1. Output sheet'!$D$2:$D$5000,$B288,'1. Output sheet'!$C$2:$C$5000,N$27,'1. Output sheet'!$AC$2:$AC$5000,$B$23,'1. Output sheet'!$O$2:$O$5000,"&gt;="&amp;$B$266,'1. Output sheet'!$O$2:$O$5000,"&lt;"&amp;$C$266)</f>
        <v>0</v>
      </c>
      <c r="O288" s="13">
        <f>COUNTIFS('1. Output sheet'!$D$2:$D$5000,$B288,'1. Output sheet'!$C$2:$C$5000,O$27,'1. Output sheet'!$AC$2:$AC$5000,$B$22,'1. Output sheet'!$O$2:$O$5000,"&gt;="&amp;$B$266,'1. Output sheet'!$O$2:$O$5000,"&lt;"&amp;$C$266)+COUNTIFS('1. Output sheet'!$D$2:$D$5000,$B288,'1. Output sheet'!$C$2:$C$5000,O$27,'1. Output sheet'!$AC$2:$AC$5000,$B$23,'1. Output sheet'!$O$2:$O$5000,"&gt;="&amp;$B$266,'1. Output sheet'!$O$2:$O$5000,"&lt;"&amp;$C$266)</f>
        <v>0</v>
      </c>
      <c r="P288" s="14">
        <f t="shared" si="121"/>
        <v>0</v>
      </c>
      <c r="Q288" s="14">
        <f>COUNTIFS('1. Output sheet'!$D$2:$D$5000,$B288,'1. Output sheet'!$AC$2:$AC$5000,$B$22,'1. Output sheet'!$O$2:$O$5000,"&gt;="&amp;$B$142,'1. Output sheet'!$O$2:$O$5000,"&lt;"&amp;$C$142)+COUNTIFS('1. Output sheet'!$D$2:$D$5000,$B288,'1. Output sheet'!$AC$2:$AC$5000,$B$23,'1. Output sheet'!$O$2:$O$5000,"&gt;="&amp;$B$142,'1. Output sheet'!$O$2:$O$5000,"&lt;"&amp;$C$142)</f>
        <v>0</v>
      </c>
      <c r="R288" s="14">
        <f t="shared" si="122"/>
        <v>0</v>
      </c>
    </row>
    <row r="289" spans="2:36" ht="14.4" x14ac:dyDescent="0.3">
      <c r="B289" s="21" t="s">
        <v>2837</v>
      </c>
      <c r="C289" s="20"/>
      <c r="D289" s="13">
        <f>COUNTIFS('1. Output sheet'!$D$2:$D$5000,$B289,'1. Output sheet'!$C$2:$C$5000,D$27,'1. Output sheet'!$AC$2:$AC$5000,$B$22,'1. Output sheet'!$O$2:$O$5000,"&gt;="&amp;$B$266,'1. Output sheet'!$O$2:$O$5000,"&lt;"&amp;$C$266)+COUNTIFS('1. Output sheet'!$D$2:$D$5000,$B289,'1. Output sheet'!$C$2:$C$5000,D$27,'1. Output sheet'!$AC$2:$AC$5000,$B$23,'1. Output sheet'!$O$2:$O$5000,"&gt;="&amp;$B$266,'1. Output sheet'!$O$2:$O$5000,"&lt;"&amp;$C$266)</f>
        <v>0</v>
      </c>
      <c r="E289" s="13">
        <f>COUNTIFS('1. Output sheet'!$D$2:$D$5000,$B289,'1. Output sheet'!$C$2:$C$5000,E$27,'1. Output sheet'!$AC$2:$AC$5000,$B$22,'1. Output sheet'!$O$2:$O$5000,"&gt;="&amp;$B$266,'1. Output sheet'!$O$2:$O$5000,"&lt;"&amp;$C$266)+COUNTIFS('1. Output sheet'!$D$2:$D$5000,$B289,'1. Output sheet'!$C$2:$C$5000,E$27,'1. Output sheet'!$AC$2:$AC$5000,$B$23,'1. Output sheet'!$O$2:$O$5000,"&gt;="&amp;$B$266,'1. Output sheet'!$O$2:$O$5000,"&lt;"&amp;$C$266)</f>
        <v>0</v>
      </c>
      <c r="F289" s="13">
        <f>COUNTIFS('1. Output sheet'!$D$2:$D$5000,$B289,'1. Output sheet'!$C$2:$C$5000,F$27,'1. Output sheet'!$AC$2:$AC$5000,$B$22,'1. Output sheet'!$O$2:$O$5000,"&gt;="&amp;$B$266,'1. Output sheet'!$O$2:$O$5000,"&lt;"&amp;$C$266)+COUNTIFS('1. Output sheet'!$D$2:$D$5000,$B289,'1. Output sheet'!$C$2:$C$5000,F$27,'1. Output sheet'!$AC$2:$AC$5000,$B$23,'1. Output sheet'!$O$2:$O$5000,"&gt;="&amp;$B$266,'1. Output sheet'!$O$2:$O$5000,"&lt;"&amp;$C$266)</f>
        <v>0</v>
      </c>
      <c r="G289" s="13">
        <f>COUNTIFS('1. Output sheet'!$D$2:$D$5000,$B289,'1. Output sheet'!$C$2:$C$5000,G$27,'1. Output sheet'!$AC$2:$AC$5000,$B$22,'1. Output sheet'!$O$2:$O$5000,"&gt;="&amp;$B$266,'1. Output sheet'!$O$2:$O$5000,"&lt;"&amp;$C$266)+COUNTIFS('1. Output sheet'!$D$2:$D$5000,$B289,'1. Output sheet'!$C$2:$C$5000,G$27,'1. Output sheet'!$AC$2:$AC$5000,$B$23,'1. Output sheet'!$O$2:$O$5000,"&gt;="&amp;$B$266,'1. Output sheet'!$O$2:$O$5000,"&lt;"&amp;$C$266)</f>
        <v>0</v>
      </c>
      <c r="H289" s="13">
        <f>COUNTIFS('1. Output sheet'!$D$2:$D$5000,$B289,'1. Output sheet'!$C$2:$C$5000,H$27,'1. Output sheet'!$AC$2:$AC$5000,$B$22,'1. Output sheet'!$O$2:$O$5000,"&gt;="&amp;$B$266,'1. Output sheet'!$O$2:$O$5000,"&lt;"&amp;$C$266)+COUNTIFS('1. Output sheet'!$D$2:$D$5000,$B289,'1. Output sheet'!$C$2:$C$5000,H$27,'1. Output sheet'!$AC$2:$AC$5000,$B$23,'1. Output sheet'!$O$2:$O$5000,"&gt;="&amp;$B$266,'1. Output sheet'!$O$2:$O$5000,"&lt;"&amp;$C$266)</f>
        <v>0</v>
      </c>
      <c r="I289" s="13">
        <f>COUNTIFS('1. Output sheet'!$D$2:$D$5000,$B289,'1. Output sheet'!$C$2:$C$5000,I$27,'1. Output sheet'!$AC$2:$AC$5000,$B$22,'1. Output sheet'!$O$2:$O$5000,"&gt;="&amp;$B$266,'1. Output sheet'!$O$2:$O$5000,"&lt;"&amp;$C$266)+COUNTIFS('1. Output sheet'!$D$2:$D$5000,$B289,'1. Output sheet'!$C$2:$C$5000,I$27,'1. Output sheet'!$AC$2:$AC$5000,$B$23,'1. Output sheet'!$O$2:$O$5000,"&gt;="&amp;$B$266,'1. Output sheet'!$O$2:$O$5000,"&lt;"&amp;$C$266)</f>
        <v>0</v>
      </c>
      <c r="J289" s="13">
        <f>COUNTIFS('1. Output sheet'!$D$2:$D$5000,$B289,'1. Output sheet'!$C$2:$C$5000,J$27,'1. Output sheet'!$AC$2:$AC$5000,$B$22,'1. Output sheet'!$O$2:$O$5000,"&gt;="&amp;$B$266,'1. Output sheet'!$O$2:$O$5000,"&lt;"&amp;$C$266)+COUNTIFS('1. Output sheet'!$D$2:$D$5000,$B289,'1. Output sheet'!$C$2:$C$5000,J$27,'1. Output sheet'!$AC$2:$AC$5000,$B$23,'1. Output sheet'!$O$2:$O$5000,"&gt;="&amp;$B$266,'1. Output sheet'!$O$2:$O$5000,"&lt;"&amp;$C$266)</f>
        <v>0</v>
      </c>
      <c r="K289" s="13">
        <f>COUNTIFS('1. Output sheet'!$D$2:$D$5000,$B289,'1. Output sheet'!$C$2:$C$5000,K$27,'1. Output sheet'!$AC$2:$AC$5000,$B$22,'1. Output sheet'!$O$2:$O$5000,"&gt;="&amp;$B$266,'1. Output sheet'!$O$2:$O$5000,"&lt;"&amp;$C$266)+COUNTIFS('1. Output sheet'!$D$2:$D$5000,$B289,'1. Output sheet'!$C$2:$C$5000,K$27,'1. Output sheet'!$AC$2:$AC$5000,$B$23,'1. Output sheet'!$O$2:$O$5000,"&gt;="&amp;$B$266,'1. Output sheet'!$O$2:$O$5000,"&lt;"&amp;$C$266)</f>
        <v>0</v>
      </c>
      <c r="L289" s="13">
        <f>COUNTIFS('1. Output sheet'!$D$2:$D$5000,$B289,'1. Output sheet'!$C$2:$C$5000,L$27,'1. Output sheet'!$AC$2:$AC$5000,$B$22,'1. Output sheet'!$O$2:$O$5000,"&gt;="&amp;$B$266,'1. Output sheet'!$O$2:$O$5000,"&lt;"&amp;$C$266)+COUNTIFS('1. Output sheet'!$D$2:$D$5000,$B289,'1. Output sheet'!$C$2:$C$5000,L$27,'1. Output sheet'!$AC$2:$AC$5000,$B$23,'1. Output sheet'!$O$2:$O$5000,"&gt;="&amp;$B$266,'1. Output sheet'!$O$2:$O$5000,"&lt;"&amp;$C$266)</f>
        <v>0</v>
      </c>
      <c r="M289" s="13">
        <f>COUNTIFS('1. Output sheet'!$D$2:$D$5000,$B289,'1. Output sheet'!$C$2:$C$5000,M$27,'1. Output sheet'!$AC$2:$AC$5000,$B$22,'1. Output sheet'!$O$2:$O$5000,"&gt;="&amp;$B$266,'1. Output sheet'!$O$2:$O$5000,"&lt;"&amp;$C$266)+COUNTIFS('1. Output sheet'!$D$2:$D$5000,$B289,'1. Output sheet'!$C$2:$C$5000,M$27,'1. Output sheet'!$AC$2:$AC$5000,$B$23,'1. Output sheet'!$O$2:$O$5000,"&gt;="&amp;$B$266,'1. Output sheet'!$O$2:$O$5000,"&lt;"&amp;$C$266)</f>
        <v>0</v>
      </c>
      <c r="N289" s="13">
        <f>COUNTIFS('1. Output sheet'!$D$2:$D$5000,$B289,'1. Output sheet'!$C$2:$C$5000,N$27,'1. Output sheet'!$AC$2:$AC$5000,$B$22,'1. Output sheet'!$O$2:$O$5000,"&gt;="&amp;$B$266,'1. Output sheet'!$O$2:$O$5000,"&lt;"&amp;$C$266)+COUNTIFS('1. Output sheet'!$D$2:$D$5000,$B289,'1. Output sheet'!$C$2:$C$5000,N$27,'1. Output sheet'!$AC$2:$AC$5000,$B$23,'1. Output sheet'!$O$2:$O$5000,"&gt;="&amp;$B$266,'1. Output sheet'!$O$2:$O$5000,"&lt;"&amp;$C$266)</f>
        <v>0</v>
      </c>
      <c r="O289" s="13">
        <f>COUNTIFS('1. Output sheet'!$D$2:$D$5000,$B289,'1. Output sheet'!$C$2:$C$5000,O$27,'1. Output sheet'!$AC$2:$AC$5000,$B$22,'1. Output sheet'!$O$2:$O$5000,"&gt;="&amp;$B$266,'1. Output sheet'!$O$2:$O$5000,"&lt;"&amp;$C$266)+COUNTIFS('1. Output sheet'!$D$2:$D$5000,$B289,'1. Output sheet'!$C$2:$C$5000,O$27,'1. Output sheet'!$AC$2:$AC$5000,$B$23,'1. Output sheet'!$O$2:$O$5000,"&gt;="&amp;$B$266,'1. Output sheet'!$O$2:$O$5000,"&lt;"&amp;$C$266)</f>
        <v>0</v>
      </c>
      <c r="P289" s="14">
        <f t="shared" si="121"/>
        <v>0</v>
      </c>
      <c r="Q289" s="14">
        <f>COUNTIFS('1. Output sheet'!$D$2:$D$5000,$B289,'1. Output sheet'!$AC$2:$AC$5000,$B$22,'1. Output sheet'!$O$2:$O$5000,"&gt;="&amp;$B$142,'1. Output sheet'!$O$2:$O$5000,"&lt;"&amp;$C$142)+COUNTIFS('1. Output sheet'!$D$2:$D$5000,$B289,'1. Output sheet'!$AC$2:$AC$5000,$B$23,'1. Output sheet'!$O$2:$O$5000,"&gt;="&amp;$B$142,'1. Output sheet'!$O$2:$O$5000,"&lt;"&amp;$C$142)</f>
        <v>2</v>
      </c>
      <c r="R289" s="14">
        <f t="shared" si="122"/>
        <v>2</v>
      </c>
    </row>
    <row r="290" spans="2:36" ht="14.4" x14ac:dyDescent="0.3">
      <c r="B290" s="21" t="s">
        <v>749</v>
      </c>
      <c r="C290" s="20"/>
      <c r="D290" s="13">
        <f>COUNTIFS('1. Output sheet'!$D$2:$D$5000,$B290,'1. Output sheet'!$C$2:$C$5000,D$27,'1. Output sheet'!$AC$2:$AC$5000,$B$22,'1. Output sheet'!$O$2:$O$5000,"&gt;="&amp;$B$266,'1. Output sheet'!$O$2:$O$5000,"&lt;"&amp;$C$266)+COUNTIFS('1. Output sheet'!$D$2:$D$5000,$B290,'1. Output sheet'!$C$2:$C$5000,D$27,'1. Output sheet'!$AC$2:$AC$5000,$B$23,'1. Output sheet'!$O$2:$O$5000,"&gt;="&amp;$B$266,'1. Output sheet'!$O$2:$O$5000,"&lt;"&amp;$C$266)</f>
        <v>0</v>
      </c>
      <c r="E290" s="13">
        <f>COUNTIFS('1. Output sheet'!$D$2:$D$5000,$B290,'1. Output sheet'!$C$2:$C$5000,E$27,'1. Output sheet'!$AC$2:$AC$5000,$B$22,'1. Output sheet'!$O$2:$O$5000,"&gt;="&amp;$B$266,'1. Output sheet'!$O$2:$O$5000,"&lt;"&amp;$C$266)+COUNTIFS('1. Output sheet'!$D$2:$D$5000,$B290,'1. Output sheet'!$C$2:$C$5000,E$27,'1. Output sheet'!$AC$2:$AC$5000,$B$23,'1. Output sheet'!$O$2:$O$5000,"&gt;="&amp;$B$266,'1. Output sheet'!$O$2:$O$5000,"&lt;"&amp;$C$266)</f>
        <v>0</v>
      </c>
      <c r="F290" s="13">
        <f>COUNTIFS('1. Output sheet'!$D$2:$D$5000,$B290,'1. Output sheet'!$C$2:$C$5000,F$27,'1. Output sheet'!$AC$2:$AC$5000,$B$22,'1. Output sheet'!$O$2:$O$5000,"&gt;="&amp;$B$266,'1. Output sheet'!$O$2:$O$5000,"&lt;"&amp;$C$266)+COUNTIFS('1. Output sheet'!$D$2:$D$5000,$B290,'1. Output sheet'!$C$2:$C$5000,F$27,'1. Output sheet'!$AC$2:$AC$5000,$B$23,'1. Output sheet'!$O$2:$O$5000,"&gt;="&amp;$B$266,'1. Output sheet'!$O$2:$O$5000,"&lt;"&amp;$C$266)</f>
        <v>2</v>
      </c>
      <c r="G290" s="13">
        <f>COUNTIFS('1. Output sheet'!$D$2:$D$5000,$B290,'1. Output sheet'!$C$2:$C$5000,G$27,'1. Output sheet'!$AC$2:$AC$5000,$B$22,'1. Output sheet'!$O$2:$O$5000,"&gt;="&amp;$B$266,'1. Output sheet'!$O$2:$O$5000,"&lt;"&amp;$C$266)+COUNTIFS('1. Output sheet'!$D$2:$D$5000,$B290,'1. Output sheet'!$C$2:$C$5000,G$27,'1. Output sheet'!$AC$2:$AC$5000,$B$23,'1. Output sheet'!$O$2:$O$5000,"&gt;="&amp;$B$266,'1. Output sheet'!$O$2:$O$5000,"&lt;"&amp;$C$266)</f>
        <v>2</v>
      </c>
      <c r="H290" s="13">
        <f>COUNTIFS('1. Output sheet'!$D$2:$D$5000,$B290,'1. Output sheet'!$C$2:$C$5000,H$27,'1. Output sheet'!$AC$2:$AC$5000,$B$22,'1. Output sheet'!$O$2:$O$5000,"&gt;="&amp;$B$266,'1. Output sheet'!$O$2:$O$5000,"&lt;"&amp;$C$266)+COUNTIFS('1. Output sheet'!$D$2:$D$5000,$B290,'1. Output sheet'!$C$2:$C$5000,H$27,'1. Output sheet'!$AC$2:$AC$5000,$B$23,'1. Output sheet'!$O$2:$O$5000,"&gt;="&amp;$B$266,'1. Output sheet'!$O$2:$O$5000,"&lt;"&amp;$C$266)</f>
        <v>0</v>
      </c>
      <c r="I290" s="13">
        <f>COUNTIFS('1. Output sheet'!$D$2:$D$5000,$B290,'1. Output sheet'!$C$2:$C$5000,I$27,'1. Output sheet'!$AC$2:$AC$5000,$B$22,'1. Output sheet'!$O$2:$O$5000,"&gt;="&amp;$B$266,'1. Output sheet'!$O$2:$O$5000,"&lt;"&amp;$C$266)+COUNTIFS('1. Output sheet'!$D$2:$D$5000,$B290,'1. Output sheet'!$C$2:$C$5000,I$27,'1. Output sheet'!$AC$2:$AC$5000,$B$23,'1. Output sheet'!$O$2:$O$5000,"&gt;="&amp;$B$266,'1. Output sheet'!$O$2:$O$5000,"&lt;"&amp;$C$266)</f>
        <v>0</v>
      </c>
      <c r="J290" s="13">
        <f>COUNTIFS('1. Output sheet'!$D$2:$D$5000,$B290,'1. Output sheet'!$C$2:$C$5000,J$27,'1. Output sheet'!$AC$2:$AC$5000,$B$22,'1. Output sheet'!$O$2:$O$5000,"&gt;="&amp;$B$266,'1. Output sheet'!$O$2:$O$5000,"&lt;"&amp;$C$266)+COUNTIFS('1. Output sheet'!$D$2:$D$5000,$B290,'1. Output sheet'!$C$2:$C$5000,J$27,'1. Output sheet'!$AC$2:$AC$5000,$B$23,'1. Output sheet'!$O$2:$O$5000,"&gt;="&amp;$B$266,'1. Output sheet'!$O$2:$O$5000,"&lt;"&amp;$C$266)</f>
        <v>1</v>
      </c>
      <c r="K290" s="13">
        <f>COUNTIFS('1. Output sheet'!$D$2:$D$5000,$B290,'1. Output sheet'!$C$2:$C$5000,K$27,'1. Output sheet'!$AC$2:$AC$5000,$B$22,'1. Output sheet'!$O$2:$O$5000,"&gt;="&amp;$B$266,'1. Output sheet'!$O$2:$O$5000,"&lt;"&amp;$C$266)+COUNTIFS('1. Output sheet'!$D$2:$D$5000,$B290,'1. Output sheet'!$C$2:$C$5000,K$27,'1. Output sheet'!$AC$2:$AC$5000,$B$23,'1. Output sheet'!$O$2:$O$5000,"&gt;="&amp;$B$266,'1. Output sheet'!$O$2:$O$5000,"&lt;"&amp;$C$266)</f>
        <v>0</v>
      </c>
      <c r="L290" s="13">
        <f>COUNTIFS('1. Output sheet'!$D$2:$D$5000,$B290,'1. Output sheet'!$C$2:$C$5000,L$27,'1. Output sheet'!$AC$2:$AC$5000,$B$22,'1. Output sheet'!$O$2:$O$5000,"&gt;="&amp;$B$266,'1. Output sheet'!$O$2:$O$5000,"&lt;"&amp;$C$266)+COUNTIFS('1. Output sheet'!$D$2:$D$5000,$B290,'1. Output sheet'!$C$2:$C$5000,L$27,'1. Output sheet'!$AC$2:$AC$5000,$B$23,'1. Output sheet'!$O$2:$O$5000,"&gt;="&amp;$B$266,'1. Output sheet'!$O$2:$O$5000,"&lt;"&amp;$C$266)</f>
        <v>0</v>
      </c>
      <c r="M290" s="13">
        <f>COUNTIFS('1. Output sheet'!$D$2:$D$5000,$B290,'1. Output sheet'!$C$2:$C$5000,M$27,'1. Output sheet'!$AC$2:$AC$5000,$B$22,'1. Output sheet'!$O$2:$O$5000,"&gt;="&amp;$B$266,'1. Output sheet'!$O$2:$O$5000,"&lt;"&amp;$C$266)+COUNTIFS('1. Output sheet'!$D$2:$D$5000,$B290,'1. Output sheet'!$C$2:$C$5000,M$27,'1. Output sheet'!$AC$2:$AC$5000,$B$23,'1. Output sheet'!$O$2:$O$5000,"&gt;="&amp;$B$266,'1. Output sheet'!$O$2:$O$5000,"&lt;"&amp;$C$266)</f>
        <v>0</v>
      </c>
      <c r="N290" s="13">
        <f>COUNTIFS('1. Output sheet'!$D$2:$D$5000,$B290,'1. Output sheet'!$C$2:$C$5000,N$27,'1. Output sheet'!$AC$2:$AC$5000,$B$22,'1. Output sheet'!$O$2:$O$5000,"&gt;="&amp;$B$266,'1. Output sheet'!$O$2:$O$5000,"&lt;"&amp;$C$266)+COUNTIFS('1. Output sheet'!$D$2:$D$5000,$B290,'1. Output sheet'!$C$2:$C$5000,N$27,'1. Output sheet'!$AC$2:$AC$5000,$B$23,'1. Output sheet'!$O$2:$O$5000,"&gt;="&amp;$B$266,'1. Output sheet'!$O$2:$O$5000,"&lt;"&amp;$C$266)</f>
        <v>0</v>
      </c>
      <c r="O290" s="13">
        <f>COUNTIFS('1. Output sheet'!$D$2:$D$5000,$B290,'1. Output sheet'!$C$2:$C$5000,O$27,'1. Output sheet'!$AC$2:$AC$5000,$B$22,'1. Output sheet'!$O$2:$O$5000,"&gt;="&amp;$B$266,'1. Output sheet'!$O$2:$O$5000,"&lt;"&amp;$C$266)+COUNTIFS('1. Output sheet'!$D$2:$D$5000,$B290,'1. Output sheet'!$C$2:$C$5000,O$27,'1. Output sheet'!$AC$2:$AC$5000,$B$23,'1. Output sheet'!$O$2:$O$5000,"&gt;="&amp;$B$266,'1. Output sheet'!$O$2:$O$5000,"&lt;"&amp;$C$266)</f>
        <v>0</v>
      </c>
      <c r="P290" s="14">
        <f t="shared" si="121"/>
        <v>5</v>
      </c>
      <c r="Q290" s="14">
        <f>COUNTIFS('1. Output sheet'!$D$2:$D$5000,$B290,'1. Output sheet'!$AC$2:$AC$5000,$B$22,'1. Output sheet'!$O$2:$O$5000,"&gt;="&amp;$B$142,'1. Output sheet'!$O$2:$O$5000,"&lt;"&amp;$C$142)+COUNTIFS('1. Output sheet'!$D$2:$D$5000,$B290,'1. Output sheet'!$AC$2:$AC$5000,$B$23,'1. Output sheet'!$O$2:$O$5000,"&gt;="&amp;$B$142,'1. Output sheet'!$O$2:$O$5000,"&lt;"&amp;$C$142)</f>
        <v>18</v>
      </c>
      <c r="R290" s="14">
        <f t="shared" si="122"/>
        <v>13</v>
      </c>
    </row>
    <row r="291" spans="2:36" ht="14.4" x14ac:dyDescent="0.3">
      <c r="B291" s="21" t="s">
        <v>318</v>
      </c>
      <c r="C291" s="20"/>
      <c r="D291" s="13">
        <f>COUNTIFS('1. Output sheet'!$D$2:$D$5000,$B291,'1. Output sheet'!$C$2:$C$5000,D$27,'1. Output sheet'!$AC$2:$AC$5000,$B$22,'1. Output sheet'!$O$2:$O$5000,"&gt;="&amp;$B$266,'1. Output sheet'!$O$2:$O$5000,"&lt;"&amp;$C$266)+COUNTIFS('1. Output sheet'!$D$2:$D$5000,$B291,'1. Output sheet'!$C$2:$C$5000,D$27,'1. Output sheet'!$AC$2:$AC$5000,$B$23,'1. Output sheet'!$O$2:$O$5000,"&gt;="&amp;$B$266,'1. Output sheet'!$O$2:$O$5000,"&lt;"&amp;$C$266)</f>
        <v>0</v>
      </c>
      <c r="E291" s="13">
        <f>COUNTIFS('1. Output sheet'!$D$2:$D$5000,$B291,'1. Output sheet'!$C$2:$C$5000,E$27,'1. Output sheet'!$AC$2:$AC$5000,$B$22,'1. Output sheet'!$O$2:$O$5000,"&gt;="&amp;$B$266,'1. Output sheet'!$O$2:$O$5000,"&lt;"&amp;$C$266)+COUNTIFS('1. Output sheet'!$D$2:$D$5000,$B291,'1. Output sheet'!$C$2:$C$5000,E$27,'1. Output sheet'!$AC$2:$AC$5000,$B$23,'1. Output sheet'!$O$2:$O$5000,"&gt;="&amp;$B$266,'1. Output sheet'!$O$2:$O$5000,"&lt;"&amp;$C$266)</f>
        <v>0</v>
      </c>
      <c r="F291" s="13">
        <f>COUNTIFS('1. Output sheet'!$D$2:$D$5000,$B291,'1. Output sheet'!$C$2:$C$5000,F$27,'1. Output sheet'!$AC$2:$AC$5000,$B$22,'1. Output sheet'!$O$2:$O$5000,"&gt;="&amp;$B$266,'1. Output sheet'!$O$2:$O$5000,"&lt;"&amp;$C$266)+COUNTIFS('1. Output sheet'!$D$2:$D$5000,$B291,'1. Output sheet'!$C$2:$C$5000,F$27,'1. Output sheet'!$AC$2:$AC$5000,$B$23,'1. Output sheet'!$O$2:$O$5000,"&gt;="&amp;$B$266,'1. Output sheet'!$O$2:$O$5000,"&lt;"&amp;$C$266)</f>
        <v>0</v>
      </c>
      <c r="G291" s="13">
        <f>COUNTIFS('1. Output sheet'!$D$2:$D$5000,$B291,'1. Output sheet'!$C$2:$C$5000,G$27,'1. Output sheet'!$AC$2:$AC$5000,$B$22,'1. Output sheet'!$O$2:$O$5000,"&gt;="&amp;$B$266,'1. Output sheet'!$O$2:$O$5000,"&lt;"&amp;$C$266)+COUNTIFS('1. Output sheet'!$D$2:$D$5000,$B291,'1. Output sheet'!$C$2:$C$5000,G$27,'1. Output sheet'!$AC$2:$AC$5000,$B$23,'1. Output sheet'!$O$2:$O$5000,"&gt;="&amp;$B$266,'1. Output sheet'!$O$2:$O$5000,"&lt;"&amp;$C$266)</f>
        <v>0</v>
      </c>
      <c r="H291" s="13">
        <f>COUNTIFS('1. Output sheet'!$D$2:$D$5000,$B291,'1. Output sheet'!$C$2:$C$5000,H$27,'1. Output sheet'!$AC$2:$AC$5000,$B$22,'1. Output sheet'!$O$2:$O$5000,"&gt;="&amp;$B$266,'1. Output sheet'!$O$2:$O$5000,"&lt;"&amp;$C$266)+COUNTIFS('1. Output sheet'!$D$2:$D$5000,$B291,'1. Output sheet'!$C$2:$C$5000,H$27,'1. Output sheet'!$AC$2:$AC$5000,$B$23,'1. Output sheet'!$O$2:$O$5000,"&gt;="&amp;$B$266,'1. Output sheet'!$O$2:$O$5000,"&lt;"&amp;$C$266)</f>
        <v>0</v>
      </c>
      <c r="I291" s="13">
        <f>COUNTIFS('1. Output sheet'!$D$2:$D$5000,$B291,'1. Output sheet'!$C$2:$C$5000,I$27,'1. Output sheet'!$AC$2:$AC$5000,$B$22,'1. Output sheet'!$O$2:$O$5000,"&gt;="&amp;$B$266,'1. Output sheet'!$O$2:$O$5000,"&lt;"&amp;$C$266)+COUNTIFS('1. Output sheet'!$D$2:$D$5000,$B291,'1. Output sheet'!$C$2:$C$5000,I$27,'1. Output sheet'!$AC$2:$AC$5000,$B$23,'1. Output sheet'!$O$2:$O$5000,"&gt;="&amp;$B$266,'1. Output sheet'!$O$2:$O$5000,"&lt;"&amp;$C$266)</f>
        <v>0</v>
      </c>
      <c r="J291" s="13">
        <f>COUNTIFS('1. Output sheet'!$D$2:$D$5000,$B291,'1. Output sheet'!$C$2:$C$5000,J$27,'1. Output sheet'!$AC$2:$AC$5000,$B$22,'1. Output sheet'!$O$2:$O$5000,"&gt;="&amp;$B$266,'1. Output sheet'!$O$2:$O$5000,"&lt;"&amp;$C$266)+COUNTIFS('1. Output sheet'!$D$2:$D$5000,$B291,'1. Output sheet'!$C$2:$C$5000,J$27,'1. Output sheet'!$AC$2:$AC$5000,$B$23,'1. Output sheet'!$O$2:$O$5000,"&gt;="&amp;$B$266,'1. Output sheet'!$O$2:$O$5000,"&lt;"&amp;$C$266)</f>
        <v>0</v>
      </c>
      <c r="K291" s="13">
        <f>COUNTIFS('1. Output sheet'!$D$2:$D$5000,$B291,'1. Output sheet'!$C$2:$C$5000,K$27,'1. Output sheet'!$AC$2:$AC$5000,$B$22,'1. Output sheet'!$O$2:$O$5000,"&gt;="&amp;$B$266,'1. Output sheet'!$O$2:$O$5000,"&lt;"&amp;$C$266)+COUNTIFS('1. Output sheet'!$D$2:$D$5000,$B291,'1. Output sheet'!$C$2:$C$5000,K$27,'1. Output sheet'!$AC$2:$AC$5000,$B$23,'1. Output sheet'!$O$2:$O$5000,"&gt;="&amp;$B$266,'1. Output sheet'!$O$2:$O$5000,"&lt;"&amp;$C$266)</f>
        <v>0</v>
      </c>
      <c r="L291" s="13">
        <f>COUNTIFS('1. Output sheet'!$D$2:$D$5000,$B291,'1. Output sheet'!$C$2:$C$5000,L$27,'1. Output sheet'!$AC$2:$AC$5000,$B$22,'1. Output sheet'!$O$2:$O$5000,"&gt;="&amp;$B$266,'1. Output sheet'!$O$2:$O$5000,"&lt;"&amp;$C$266)+COUNTIFS('1. Output sheet'!$D$2:$D$5000,$B291,'1. Output sheet'!$C$2:$C$5000,L$27,'1. Output sheet'!$AC$2:$AC$5000,$B$23,'1. Output sheet'!$O$2:$O$5000,"&gt;="&amp;$B$266,'1. Output sheet'!$O$2:$O$5000,"&lt;"&amp;$C$266)</f>
        <v>0</v>
      </c>
      <c r="M291" s="13">
        <f>COUNTIFS('1. Output sheet'!$D$2:$D$5000,$B291,'1. Output sheet'!$C$2:$C$5000,M$27,'1. Output sheet'!$AC$2:$AC$5000,$B$22,'1. Output sheet'!$O$2:$O$5000,"&gt;="&amp;$B$266,'1. Output sheet'!$O$2:$O$5000,"&lt;"&amp;$C$266)+COUNTIFS('1. Output sheet'!$D$2:$D$5000,$B291,'1. Output sheet'!$C$2:$C$5000,M$27,'1. Output sheet'!$AC$2:$AC$5000,$B$23,'1. Output sheet'!$O$2:$O$5000,"&gt;="&amp;$B$266,'1. Output sheet'!$O$2:$O$5000,"&lt;"&amp;$C$266)</f>
        <v>0</v>
      </c>
      <c r="N291" s="13">
        <f>COUNTIFS('1. Output sheet'!$D$2:$D$5000,$B291,'1. Output sheet'!$C$2:$C$5000,N$27,'1. Output sheet'!$AC$2:$AC$5000,$B$22,'1. Output sheet'!$O$2:$O$5000,"&gt;="&amp;$B$266,'1. Output sheet'!$O$2:$O$5000,"&lt;"&amp;$C$266)+COUNTIFS('1. Output sheet'!$D$2:$D$5000,$B291,'1. Output sheet'!$C$2:$C$5000,N$27,'1. Output sheet'!$AC$2:$AC$5000,$B$23,'1. Output sheet'!$O$2:$O$5000,"&gt;="&amp;$B$266,'1. Output sheet'!$O$2:$O$5000,"&lt;"&amp;$C$266)</f>
        <v>2</v>
      </c>
      <c r="O291" s="13">
        <f>COUNTIFS('1. Output sheet'!$D$2:$D$5000,$B291,'1. Output sheet'!$C$2:$C$5000,O$27,'1. Output sheet'!$AC$2:$AC$5000,$B$22,'1. Output sheet'!$O$2:$O$5000,"&gt;="&amp;$B$266,'1. Output sheet'!$O$2:$O$5000,"&lt;"&amp;$C$266)+COUNTIFS('1. Output sheet'!$D$2:$D$5000,$B291,'1. Output sheet'!$C$2:$C$5000,O$27,'1. Output sheet'!$AC$2:$AC$5000,$B$23,'1. Output sheet'!$O$2:$O$5000,"&gt;="&amp;$B$266,'1. Output sheet'!$O$2:$O$5000,"&lt;"&amp;$C$266)</f>
        <v>0</v>
      </c>
      <c r="P291" s="14">
        <f t="shared" si="121"/>
        <v>2</v>
      </c>
      <c r="Q291" s="14">
        <f>COUNTIFS('1. Output sheet'!$D$2:$D$5000,$B291,'1. Output sheet'!$AC$2:$AC$5000,$B$22,'1. Output sheet'!$O$2:$O$5000,"&gt;="&amp;$B$142,'1. Output sheet'!$O$2:$O$5000,"&lt;"&amp;$C$142)+COUNTIFS('1. Output sheet'!$D$2:$D$5000,$B291,'1. Output sheet'!$AC$2:$AC$5000,$B$23,'1. Output sheet'!$O$2:$O$5000,"&gt;="&amp;$B$142,'1. Output sheet'!$O$2:$O$5000,"&lt;"&amp;$C$142)</f>
        <v>16</v>
      </c>
      <c r="R291" s="14">
        <f t="shared" si="122"/>
        <v>14</v>
      </c>
    </row>
    <row r="292" spans="2:36" ht="14.4" x14ac:dyDescent="0.3">
      <c r="B292" s="21" t="s">
        <v>72</v>
      </c>
      <c r="C292" s="20"/>
      <c r="D292" s="13">
        <f>COUNTIFS('1. Output sheet'!$D$2:$D$5000,$B292,'1. Output sheet'!$C$2:$C$5000,D$27,'1. Output sheet'!$AC$2:$AC$5000,$B$22,'1. Output sheet'!$O$2:$O$5000,"&gt;="&amp;$B$266,'1. Output sheet'!$O$2:$O$5000,"&lt;"&amp;$C$266)+COUNTIFS('1. Output sheet'!$D$2:$D$5000,$B292,'1. Output sheet'!$C$2:$C$5000,D$27,'1. Output sheet'!$AC$2:$AC$5000,$B$23,'1. Output sheet'!$O$2:$O$5000,"&gt;="&amp;$B$266,'1. Output sheet'!$O$2:$O$5000,"&lt;"&amp;$C$266)</f>
        <v>0</v>
      </c>
      <c r="E292" s="13">
        <f>COUNTIFS('1. Output sheet'!$D$2:$D$5000,$B292,'1. Output sheet'!$C$2:$C$5000,E$27,'1. Output sheet'!$AC$2:$AC$5000,$B$22,'1. Output sheet'!$O$2:$O$5000,"&gt;="&amp;$B$266,'1. Output sheet'!$O$2:$O$5000,"&lt;"&amp;$C$266)+COUNTIFS('1. Output sheet'!$D$2:$D$5000,$B292,'1. Output sheet'!$C$2:$C$5000,E$27,'1. Output sheet'!$AC$2:$AC$5000,$B$23,'1. Output sheet'!$O$2:$O$5000,"&gt;="&amp;$B$266,'1. Output sheet'!$O$2:$O$5000,"&lt;"&amp;$C$266)</f>
        <v>42</v>
      </c>
      <c r="F292" s="13">
        <f>COUNTIFS('1. Output sheet'!$D$2:$D$5000,$B292,'1. Output sheet'!$C$2:$C$5000,F$27,'1. Output sheet'!$AC$2:$AC$5000,$B$22,'1. Output sheet'!$O$2:$O$5000,"&gt;="&amp;$B$266,'1. Output sheet'!$O$2:$O$5000,"&lt;"&amp;$C$266)+COUNTIFS('1. Output sheet'!$D$2:$D$5000,$B292,'1. Output sheet'!$C$2:$C$5000,F$27,'1. Output sheet'!$AC$2:$AC$5000,$B$23,'1. Output sheet'!$O$2:$O$5000,"&gt;="&amp;$B$266,'1. Output sheet'!$O$2:$O$5000,"&lt;"&amp;$C$266)</f>
        <v>0</v>
      </c>
      <c r="G292" s="13">
        <f>COUNTIFS('1. Output sheet'!$D$2:$D$5000,$B292,'1. Output sheet'!$C$2:$C$5000,G$27,'1. Output sheet'!$AC$2:$AC$5000,$B$22,'1. Output sheet'!$O$2:$O$5000,"&gt;="&amp;$B$266,'1. Output sheet'!$O$2:$O$5000,"&lt;"&amp;$C$266)+COUNTIFS('1. Output sheet'!$D$2:$D$5000,$B292,'1. Output sheet'!$C$2:$C$5000,G$27,'1. Output sheet'!$AC$2:$AC$5000,$B$23,'1. Output sheet'!$O$2:$O$5000,"&gt;="&amp;$B$266,'1. Output sheet'!$O$2:$O$5000,"&lt;"&amp;$C$266)</f>
        <v>0</v>
      </c>
      <c r="H292" s="13">
        <f>COUNTIFS('1. Output sheet'!$D$2:$D$5000,$B292,'1. Output sheet'!$C$2:$C$5000,H$27,'1. Output sheet'!$AC$2:$AC$5000,$B$22,'1. Output sheet'!$O$2:$O$5000,"&gt;="&amp;$B$266,'1. Output sheet'!$O$2:$O$5000,"&lt;"&amp;$C$266)+COUNTIFS('1. Output sheet'!$D$2:$D$5000,$B292,'1. Output sheet'!$C$2:$C$5000,H$27,'1. Output sheet'!$AC$2:$AC$5000,$B$23,'1. Output sheet'!$O$2:$O$5000,"&gt;="&amp;$B$266,'1. Output sheet'!$O$2:$O$5000,"&lt;"&amp;$C$266)</f>
        <v>0</v>
      </c>
      <c r="I292" s="13">
        <f>COUNTIFS('1. Output sheet'!$D$2:$D$5000,$B292,'1. Output sheet'!$C$2:$C$5000,I$27,'1. Output sheet'!$AC$2:$AC$5000,$B$22,'1. Output sheet'!$O$2:$O$5000,"&gt;="&amp;$B$266,'1. Output sheet'!$O$2:$O$5000,"&lt;"&amp;$C$266)+COUNTIFS('1. Output sheet'!$D$2:$D$5000,$B292,'1. Output sheet'!$C$2:$C$5000,I$27,'1. Output sheet'!$AC$2:$AC$5000,$B$23,'1. Output sheet'!$O$2:$O$5000,"&gt;="&amp;$B$266,'1. Output sheet'!$O$2:$O$5000,"&lt;"&amp;$C$266)</f>
        <v>0</v>
      </c>
      <c r="J292" s="13">
        <f>COUNTIFS('1. Output sheet'!$D$2:$D$5000,$B292,'1. Output sheet'!$C$2:$C$5000,J$27,'1. Output sheet'!$AC$2:$AC$5000,$B$22,'1. Output sheet'!$O$2:$O$5000,"&gt;="&amp;$B$266,'1. Output sheet'!$O$2:$O$5000,"&lt;"&amp;$C$266)+COUNTIFS('1. Output sheet'!$D$2:$D$5000,$B292,'1. Output sheet'!$C$2:$C$5000,J$27,'1. Output sheet'!$AC$2:$AC$5000,$B$23,'1. Output sheet'!$O$2:$O$5000,"&gt;="&amp;$B$266,'1. Output sheet'!$O$2:$O$5000,"&lt;"&amp;$C$266)</f>
        <v>0</v>
      </c>
      <c r="K292" s="13">
        <f>COUNTIFS('1. Output sheet'!$D$2:$D$5000,$B292,'1. Output sheet'!$C$2:$C$5000,K$27,'1. Output sheet'!$AC$2:$AC$5000,$B$22,'1. Output sheet'!$O$2:$O$5000,"&gt;="&amp;$B$266,'1. Output sheet'!$O$2:$O$5000,"&lt;"&amp;$C$266)+COUNTIFS('1. Output sheet'!$D$2:$D$5000,$B292,'1. Output sheet'!$C$2:$C$5000,K$27,'1. Output sheet'!$AC$2:$AC$5000,$B$23,'1. Output sheet'!$O$2:$O$5000,"&gt;="&amp;$B$266,'1. Output sheet'!$O$2:$O$5000,"&lt;"&amp;$C$266)</f>
        <v>0</v>
      </c>
      <c r="L292" s="13">
        <f>COUNTIFS('1. Output sheet'!$D$2:$D$5000,$B292,'1. Output sheet'!$C$2:$C$5000,L$27,'1. Output sheet'!$AC$2:$AC$5000,$B$22,'1. Output sheet'!$O$2:$O$5000,"&gt;="&amp;$B$266,'1. Output sheet'!$O$2:$O$5000,"&lt;"&amp;$C$266)+COUNTIFS('1. Output sheet'!$D$2:$D$5000,$B292,'1. Output sheet'!$C$2:$C$5000,L$27,'1. Output sheet'!$AC$2:$AC$5000,$B$23,'1. Output sheet'!$O$2:$O$5000,"&gt;="&amp;$B$266,'1. Output sheet'!$O$2:$O$5000,"&lt;"&amp;$C$266)</f>
        <v>0</v>
      </c>
      <c r="M292" s="13">
        <f>COUNTIFS('1. Output sheet'!$D$2:$D$5000,$B292,'1. Output sheet'!$C$2:$C$5000,M$27,'1. Output sheet'!$AC$2:$AC$5000,$B$22,'1. Output sheet'!$O$2:$O$5000,"&gt;="&amp;$B$266,'1. Output sheet'!$O$2:$O$5000,"&lt;"&amp;$C$266)+COUNTIFS('1. Output sheet'!$D$2:$D$5000,$B292,'1. Output sheet'!$C$2:$C$5000,M$27,'1. Output sheet'!$AC$2:$AC$5000,$B$23,'1. Output sheet'!$O$2:$O$5000,"&gt;="&amp;$B$266,'1. Output sheet'!$O$2:$O$5000,"&lt;"&amp;$C$266)</f>
        <v>0</v>
      </c>
      <c r="N292" s="13">
        <f>COUNTIFS('1. Output sheet'!$D$2:$D$5000,$B292,'1. Output sheet'!$C$2:$C$5000,N$27,'1. Output sheet'!$AC$2:$AC$5000,$B$22,'1. Output sheet'!$O$2:$O$5000,"&gt;="&amp;$B$266,'1. Output sheet'!$O$2:$O$5000,"&lt;"&amp;$C$266)+COUNTIFS('1. Output sheet'!$D$2:$D$5000,$B292,'1. Output sheet'!$C$2:$C$5000,N$27,'1. Output sheet'!$AC$2:$AC$5000,$B$23,'1. Output sheet'!$O$2:$O$5000,"&gt;="&amp;$B$266,'1. Output sheet'!$O$2:$O$5000,"&lt;"&amp;$C$266)</f>
        <v>0</v>
      </c>
      <c r="O292" s="13">
        <f>COUNTIFS('1. Output sheet'!$D$2:$D$5000,$B292,'1. Output sheet'!$C$2:$C$5000,O$27,'1. Output sheet'!$AC$2:$AC$5000,$B$22,'1. Output sheet'!$O$2:$O$5000,"&gt;="&amp;$B$266,'1. Output sheet'!$O$2:$O$5000,"&lt;"&amp;$C$266)+COUNTIFS('1. Output sheet'!$D$2:$D$5000,$B292,'1. Output sheet'!$C$2:$C$5000,O$27,'1. Output sheet'!$AC$2:$AC$5000,$B$23,'1. Output sheet'!$O$2:$O$5000,"&gt;="&amp;$B$266,'1. Output sheet'!$O$2:$O$5000,"&lt;"&amp;$C$266)</f>
        <v>0</v>
      </c>
      <c r="P292" s="14">
        <f t="shared" si="121"/>
        <v>42</v>
      </c>
      <c r="Q292" s="14">
        <f>COUNTIFS('1. Output sheet'!$D$2:$D$5000,$B292,'1. Output sheet'!$AC$2:$AC$5000,$B$22,'1. Output sheet'!$O$2:$O$5000,"&gt;="&amp;$B$142,'1. Output sheet'!$O$2:$O$5000,"&lt;"&amp;$C$142)+COUNTIFS('1. Output sheet'!$D$2:$D$5000,$B292,'1. Output sheet'!$AC$2:$AC$5000,$B$23,'1. Output sheet'!$O$2:$O$5000,"&gt;="&amp;$B$142,'1. Output sheet'!$O$2:$O$5000,"&lt;"&amp;$C$142)</f>
        <v>91</v>
      </c>
      <c r="R292" s="14">
        <f t="shared" si="122"/>
        <v>49</v>
      </c>
    </row>
    <row r="293" spans="2:36" ht="14.4" x14ac:dyDescent="0.3">
      <c r="B293" s="21" t="s">
        <v>4361</v>
      </c>
      <c r="C293" s="20"/>
      <c r="D293" s="13">
        <f t="shared" ref="D293:O293" si="123">D269-SUM(D276:D292)</f>
        <v>0</v>
      </c>
      <c r="E293" s="13">
        <f t="shared" si="123"/>
        <v>0</v>
      </c>
      <c r="F293" s="13">
        <f t="shared" si="123"/>
        <v>0</v>
      </c>
      <c r="G293" s="13">
        <f t="shared" si="123"/>
        <v>0</v>
      </c>
      <c r="H293" s="13">
        <f t="shared" si="123"/>
        <v>0</v>
      </c>
      <c r="I293" s="13">
        <f t="shared" si="123"/>
        <v>0</v>
      </c>
      <c r="J293" s="13">
        <f t="shared" si="123"/>
        <v>0</v>
      </c>
      <c r="K293" s="13">
        <f t="shared" si="123"/>
        <v>0</v>
      </c>
      <c r="L293" s="13">
        <f t="shared" si="123"/>
        <v>0</v>
      </c>
      <c r="M293" s="13">
        <f t="shared" si="123"/>
        <v>0</v>
      </c>
      <c r="N293" s="13">
        <f t="shared" si="123"/>
        <v>0</v>
      </c>
      <c r="O293" s="13">
        <f t="shared" si="123"/>
        <v>0</v>
      </c>
      <c r="P293" s="14">
        <f t="shared" si="121"/>
        <v>0</v>
      </c>
      <c r="Q293" s="14">
        <f>P293</f>
        <v>0</v>
      </c>
      <c r="R293" s="14">
        <f t="shared" si="122"/>
        <v>0</v>
      </c>
    </row>
    <row r="294" spans="2:36" ht="14.4" x14ac:dyDescent="0.3">
      <c r="B294" s="19" t="s">
        <v>4346</v>
      </c>
      <c r="C294" s="20"/>
      <c r="D294" s="13">
        <f>SUM(D276:D293)</f>
        <v>3</v>
      </c>
      <c r="E294" s="13">
        <f t="shared" ref="E294:O294" si="124">SUM(E276:E293)</f>
        <v>42</v>
      </c>
      <c r="F294" s="13">
        <f t="shared" si="124"/>
        <v>45</v>
      </c>
      <c r="G294" s="13">
        <f t="shared" si="124"/>
        <v>10</v>
      </c>
      <c r="H294" s="13">
        <f t="shared" si="124"/>
        <v>4</v>
      </c>
      <c r="I294" s="13">
        <f t="shared" si="124"/>
        <v>56</v>
      </c>
      <c r="J294" s="13">
        <f t="shared" si="124"/>
        <v>9</v>
      </c>
      <c r="K294" s="13">
        <f t="shared" si="124"/>
        <v>0</v>
      </c>
      <c r="L294" s="13">
        <f t="shared" si="124"/>
        <v>1</v>
      </c>
      <c r="M294" s="13">
        <f t="shared" si="124"/>
        <v>0</v>
      </c>
      <c r="N294" s="13">
        <f t="shared" si="124"/>
        <v>2</v>
      </c>
      <c r="O294" s="13">
        <f t="shared" si="124"/>
        <v>2</v>
      </c>
      <c r="P294" s="14">
        <f>SUM(P276:P293)</f>
        <v>174</v>
      </c>
      <c r="Q294" s="14">
        <f t="shared" ref="Q294" si="125">SUM(Q276:Q293)</f>
        <v>551</v>
      </c>
      <c r="R294" s="14">
        <f t="shared" ref="R294" si="126">SUM(R276:R293)</f>
        <v>377</v>
      </c>
    </row>
    <row r="296" spans="2:36" x14ac:dyDescent="0.25">
      <c r="T296">
        <v>0.13407881152541462</v>
      </c>
    </row>
    <row r="297" spans="2:36" ht="14.4" x14ac:dyDescent="0.3">
      <c r="B297" s="5" t="s">
        <v>4362</v>
      </c>
      <c r="C297" s="5"/>
      <c r="D297" s="5"/>
      <c r="E297" s="5"/>
      <c r="F297" s="5"/>
      <c r="G297" s="5"/>
      <c r="H297" s="5"/>
      <c r="I297" s="5"/>
      <c r="J297" s="5"/>
      <c r="K297" s="5"/>
      <c r="L297" s="5"/>
      <c r="M297" s="5"/>
      <c r="N297" s="5"/>
      <c r="O297" s="5"/>
      <c r="P297" s="5"/>
      <c r="Q297" s="5"/>
      <c r="R297" s="5"/>
      <c r="T297" s="5" t="s">
        <v>4362</v>
      </c>
      <c r="U297" s="5"/>
      <c r="V297" s="5"/>
      <c r="W297" s="5"/>
      <c r="X297" s="5"/>
      <c r="Y297" s="5"/>
      <c r="Z297" s="5"/>
      <c r="AA297" s="5"/>
      <c r="AB297" s="5"/>
      <c r="AC297" s="5"/>
      <c r="AD297" s="5"/>
      <c r="AE297" s="5"/>
      <c r="AF297" s="5"/>
      <c r="AG297" s="5"/>
      <c r="AH297" s="5"/>
      <c r="AI297" s="5"/>
      <c r="AJ297" s="5"/>
    </row>
    <row r="298" spans="2:36" ht="43.2" x14ac:dyDescent="0.3">
      <c r="B298" s="6" t="s">
        <v>4363</v>
      </c>
      <c r="C298" s="6"/>
      <c r="D298" s="10" t="s">
        <v>705</v>
      </c>
      <c r="E298" s="10" t="s">
        <v>206</v>
      </c>
      <c r="F298" s="10" t="s">
        <v>198</v>
      </c>
      <c r="G298" s="11" t="s">
        <v>28</v>
      </c>
      <c r="H298" s="11" t="s">
        <v>795</v>
      </c>
      <c r="I298" s="11" t="s">
        <v>43</v>
      </c>
      <c r="J298" s="11" t="s">
        <v>104</v>
      </c>
      <c r="K298" s="11" t="s">
        <v>808</v>
      </c>
      <c r="L298" s="11" t="s">
        <v>755</v>
      </c>
      <c r="M298" s="11" t="s">
        <v>4353</v>
      </c>
      <c r="N298" s="11" t="s">
        <v>318</v>
      </c>
      <c r="O298" s="11" t="s">
        <v>71</v>
      </c>
      <c r="P298" s="29" t="s">
        <v>4354</v>
      </c>
      <c r="Q298" s="29" t="s">
        <v>4355</v>
      </c>
      <c r="R298" s="29" t="s">
        <v>4356</v>
      </c>
      <c r="T298" s="6" t="s">
        <v>4364</v>
      </c>
      <c r="U298" s="6"/>
      <c r="V298" s="10" t="s">
        <v>705</v>
      </c>
      <c r="W298" s="10" t="s">
        <v>206</v>
      </c>
      <c r="X298" s="10" t="s">
        <v>198</v>
      </c>
      <c r="Y298" s="11" t="s">
        <v>28</v>
      </c>
      <c r="Z298" s="11" t="s">
        <v>795</v>
      </c>
      <c r="AA298" s="11" t="s">
        <v>43</v>
      </c>
      <c r="AB298" s="11" t="s">
        <v>104</v>
      </c>
      <c r="AC298" s="11" t="s">
        <v>808</v>
      </c>
      <c r="AD298" s="11" t="s">
        <v>755</v>
      </c>
      <c r="AE298" s="11" t="s">
        <v>4353</v>
      </c>
      <c r="AF298" s="11" t="s">
        <v>318</v>
      </c>
      <c r="AG298" s="11" t="s">
        <v>71</v>
      </c>
      <c r="AH298" s="29" t="s">
        <v>4354</v>
      </c>
      <c r="AI298" s="29"/>
      <c r="AJ298" s="29"/>
    </row>
    <row r="299" spans="2:36" ht="14.4" x14ac:dyDescent="0.3">
      <c r="B299" s="37" t="s">
        <v>4351</v>
      </c>
      <c r="C299" s="37" t="s">
        <v>4348</v>
      </c>
      <c r="D299" s="13">
        <f>SUM(D300:D301)</f>
        <v>2474</v>
      </c>
      <c r="E299" s="13">
        <f t="shared" ref="E299:O299" si="127">SUM(E300:E301)</f>
        <v>35665</v>
      </c>
      <c r="F299" s="13">
        <f t="shared" si="127"/>
        <v>49738.94</v>
      </c>
      <c r="G299" s="13">
        <f t="shared" si="127"/>
        <v>9884.75</v>
      </c>
      <c r="H299" s="13">
        <f t="shared" si="127"/>
        <v>5623.0599999999995</v>
      </c>
      <c r="I299" s="13">
        <f t="shared" si="127"/>
        <v>38750</v>
      </c>
      <c r="J299" s="13">
        <f t="shared" si="127"/>
        <v>15500</v>
      </c>
      <c r="K299" s="13">
        <f t="shared" si="127"/>
        <v>0</v>
      </c>
      <c r="L299" s="13">
        <f t="shared" si="127"/>
        <v>2550</v>
      </c>
      <c r="M299" s="13">
        <f t="shared" si="127"/>
        <v>0</v>
      </c>
      <c r="N299" s="13">
        <f t="shared" si="127"/>
        <v>9100</v>
      </c>
      <c r="O299" s="13">
        <f t="shared" si="127"/>
        <v>9100</v>
      </c>
      <c r="P299" s="14">
        <f t="shared" ref="P299:P301" si="128">SUM(D299:O299)</f>
        <v>178385.75</v>
      </c>
      <c r="Q299" s="13">
        <f>SUM(Q300:Q301)</f>
        <v>243541.29666666672</v>
      </c>
      <c r="R299" s="14">
        <f>Q299-P299</f>
        <v>65155.54666666672</v>
      </c>
      <c r="T299" s="12" t="s">
        <v>4351</v>
      </c>
      <c r="U299" s="12"/>
      <c r="V299" s="13">
        <f t="shared" ref="V299:AH301" si="129">D299*$T$48</f>
        <v>331.71097971387576</v>
      </c>
      <c r="W299" s="13">
        <f t="shared" si="129"/>
        <v>4781.9208130539128</v>
      </c>
      <c r="X299" s="13">
        <f t="shared" si="129"/>
        <v>6668.9379617339064</v>
      </c>
      <c r="Y299" s="13">
        <f t="shared" si="129"/>
        <v>1325.3355322258421</v>
      </c>
      <c r="Z299" s="13">
        <f t="shared" si="129"/>
        <v>753.93320193609782</v>
      </c>
      <c r="AA299" s="13">
        <f t="shared" si="129"/>
        <v>5195.5539466098162</v>
      </c>
      <c r="AB299" s="13">
        <f t="shared" si="129"/>
        <v>2078.2215786439265</v>
      </c>
      <c r="AC299" s="13">
        <f t="shared" si="129"/>
        <v>0</v>
      </c>
      <c r="AD299" s="13">
        <f t="shared" si="129"/>
        <v>341.9009693898073</v>
      </c>
      <c r="AE299" s="13">
        <f t="shared" si="129"/>
        <v>0</v>
      </c>
      <c r="AF299" s="13">
        <f t="shared" si="129"/>
        <v>1220.117184881273</v>
      </c>
      <c r="AG299" s="13">
        <f t="shared" si="129"/>
        <v>1220.117184881273</v>
      </c>
      <c r="AH299" s="14">
        <f t="shared" si="129"/>
        <v>23917.749353069732</v>
      </c>
      <c r="AI299" s="14"/>
      <c r="AJ299" s="14"/>
    </row>
    <row r="300" spans="2:36" ht="14.4" x14ac:dyDescent="0.3">
      <c r="B300" s="7" t="s">
        <v>41</v>
      </c>
      <c r="C300" s="12"/>
      <c r="D300" s="13">
        <f>SUMIFS('1. Output sheet'!$F$2:$F$5000,'1. Output sheet'!$AC$2:$AC$5000,$B300,'1. Output sheet'!$C$2:$C$5000,D$20,'1. Output sheet'!$O$2:$O$5000,"&gt;="&amp;$B$266,'1. Output sheet'!$O$2:$O$5000,"&lt;"&amp;$C$266)</f>
        <v>2474</v>
      </c>
      <c r="E300" s="13">
        <f>SUMIFS('1. Output sheet'!$F$2:$F$5000,'1. Output sheet'!$AC$2:$AC$5000,$B300,'1. Output sheet'!$C$2:$C$5000,E$20,'1. Output sheet'!$O$2:$O$5000,"&gt;="&amp;$B$266,'1. Output sheet'!$O$2:$O$5000,"&lt;"&amp;$C$266)</f>
        <v>35665</v>
      </c>
      <c r="F300" s="13">
        <f>SUMIFS('1. Output sheet'!$F$2:$F$5000,'1. Output sheet'!$AC$2:$AC$5000,$B300,'1. Output sheet'!$C$2:$C$5000,F$20,'1. Output sheet'!$O$2:$O$5000,"&gt;="&amp;$B$266,'1. Output sheet'!$O$2:$O$5000,"&lt;"&amp;$C$266)</f>
        <v>50418.96</v>
      </c>
      <c r="G300" s="13">
        <f>SUMIFS('1. Output sheet'!$F$2:$F$5000,'1. Output sheet'!$AC$2:$AC$5000,$B300,'1. Output sheet'!$C$2:$C$5000,G$20,'1. Output sheet'!$O$2:$O$5000,"&gt;="&amp;$B$266,'1. Output sheet'!$O$2:$O$5000,"&lt;"&amp;$C$266)</f>
        <v>9884.75</v>
      </c>
      <c r="H300" s="13">
        <f>SUMIFS('1. Output sheet'!$F$2:$F$5000,'1. Output sheet'!$AC$2:$AC$5000,$B300,'1. Output sheet'!$C$2:$C$5000,H$20,'1. Output sheet'!$O$2:$O$5000,"&gt;="&amp;$B$266,'1. Output sheet'!$O$2:$O$5000,"&lt;"&amp;$C$266)</f>
        <v>5623.0599999999995</v>
      </c>
      <c r="I300" s="13">
        <f>SUMIFS('1. Output sheet'!$F$2:$F$5000,'1. Output sheet'!$AC$2:$AC$5000,$B300,'1. Output sheet'!$C$2:$C$5000,I$20,'1. Output sheet'!$O$2:$O$5000,"&gt;="&amp;$B$266,'1. Output sheet'!$O$2:$O$5000,"&lt;"&amp;$C$266)</f>
        <v>38750</v>
      </c>
      <c r="J300" s="13">
        <f>SUMIFS('1. Output sheet'!$F$2:$F$5000,'1. Output sheet'!$AC$2:$AC$5000,$B300,'1. Output sheet'!$C$2:$C$5000,J$20,'1. Output sheet'!$O$2:$O$5000,"&gt;="&amp;$B$266,'1. Output sheet'!$O$2:$O$5000,"&lt;"&amp;$C$266)</f>
        <v>15500</v>
      </c>
      <c r="K300" s="13">
        <f>SUMIFS('1. Output sheet'!$F$2:$F$5000,'1. Output sheet'!$AC$2:$AC$5000,$B300,'1. Output sheet'!$C$2:$C$5000,K$20,'1. Output sheet'!$O$2:$O$5000,"&gt;="&amp;$B$266,'1. Output sheet'!$O$2:$O$5000,"&lt;"&amp;$C$266)</f>
        <v>0</v>
      </c>
      <c r="L300" s="13">
        <f>SUMIFS('1. Output sheet'!$F$2:$F$5000,'1. Output sheet'!$AC$2:$AC$5000,$B300,'1. Output sheet'!$C$2:$C$5000,L$20,'1. Output sheet'!$O$2:$O$5000,"&gt;="&amp;$B$266,'1. Output sheet'!$O$2:$O$5000,"&lt;"&amp;$C$266)</f>
        <v>2550</v>
      </c>
      <c r="M300" s="13">
        <f>SUMIFS('1. Output sheet'!$F$2:$F$5000,'1. Output sheet'!$AC$2:$AC$5000,$B300,'1. Output sheet'!$C$2:$C$5000,M$20,'1. Output sheet'!$O$2:$O$5000,"&gt;="&amp;$B$266,'1. Output sheet'!$O$2:$O$5000,"&lt;"&amp;$C$266)</f>
        <v>0</v>
      </c>
      <c r="N300" s="13">
        <f>SUMIFS('1. Output sheet'!$F$2:$F$5000,'1. Output sheet'!$AC$2:$AC$5000,$B300,'1. Output sheet'!$C$2:$C$5000,N$20,'1. Output sheet'!$O$2:$O$5000,"&gt;="&amp;$B$266,'1. Output sheet'!$O$2:$O$5000,"&lt;"&amp;$C$266)</f>
        <v>9100</v>
      </c>
      <c r="O300" s="13">
        <f>SUMIFS('1. Output sheet'!$F$2:$F$5000,'1. Output sheet'!$AC$2:$AC$5000,$B300,'1. Output sheet'!$C$2:$C$5000,O$20,'1. Output sheet'!$O$2:$O$5000,"&gt;="&amp;$B$266,'1. Output sheet'!$O$2:$O$5000,"&lt;"&amp;$C$266)</f>
        <v>9100</v>
      </c>
      <c r="P300" s="14">
        <f t="shared" si="128"/>
        <v>179065.77</v>
      </c>
      <c r="Q300" s="13">
        <f>SUMIFS('1. Output sheet'!$F$2:$F$5000,'1. Output sheet'!$AC$2:$AC$5000,$B300,'1. Output sheet'!$O$2:$O$5000,"&gt;="&amp;$B$204,'1. Output sheet'!$O$2:$O$5000,"&lt;"&amp;$C$204)</f>
        <v>237544.25000000006</v>
      </c>
      <c r="R300" s="14">
        <f t="shared" ref="R300:R301" si="130">Q300-P300</f>
        <v>58478.480000000069</v>
      </c>
      <c r="T300" s="7" t="s">
        <v>41</v>
      </c>
      <c r="U300" s="12"/>
      <c r="V300" s="13">
        <f t="shared" si="129"/>
        <v>331.71097971387576</v>
      </c>
      <c r="W300" s="13">
        <f t="shared" si="129"/>
        <v>4781.9208130539128</v>
      </c>
      <c r="X300" s="13">
        <f t="shared" si="129"/>
        <v>6760.1142351474182</v>
      </c>
      <c r="Y300" s="13">
        <f t="shared" si="129"/>
        <v>1325.3355322258421</v>
      </c>
      <c r="Z300" s="13">
        <f t="shared" si="129"/>
        <v>753.93320193609782</v>
      </c>
      <c r="AA300" s="13">
        <f t="shared" si="129"/>
        <v>5195.5539466098162</v>
      </c>
      <c r="AB300" s="13">
        <f t="shared" si="129"/>
        <v>2078.2215786439265</v>
      </c>
      <c r="AC300" s="13">
        <f t="shared" si="129"/>
        <v>0</v>
      </c>
      <c r="AD300" s="13">
        <f t="shared" si="129"/>
        <v>341.9009693898073</v>
      </c>
      <c r="AE300" s="13">
        <f t="shared" si="129"/>
        <v>0</v>
      </c>
      <c r="AF300" s="13">
        <f t="shared" si="129"/>
        <v>1220.117184881273</v>
      </c>
      <c r="AG300" s="13">
        <f t="shared" si="129"/>
        <v>1220.117184881273</v>
      </c>
      <c r="AH300" s="14">
        <f t="shared" si="129"/>
        <v>24008.925626483244</v>
      </c>
      <c r="AI300" s="14"/>
      <c r="AJ300" s="14"/>
    </row>
    <row r="301" spans="2:36" ht="14.4" x14ac:dyDescent="0.3">
      <c r="B301" s="7" t="s">
        <v>64</v>
      </c>
      <c r="C301" s="12"/>
      <c r="D301" s="13">
        <f>SUMIFS('1. Output sheet'!$F$2:$F$5000,'1. Output sheet'!$AC$2:$AC$5000,$B301,'1. Output sheet'!$C$2:$C$5000,D$20,'1. Output sheet'!$O$2:$O$5000,"&gt;="&amp;$B$266,'1. Output sheet'!$O$2:$O$5000,"&lt;"&amp;$C$266)</f>
        <v>0</v>
      </c>
      <c r="E301" s="13">
        <f>SUMIFS('1. Output sheet'!$F$2:$F$5000,'1. Output sheet'!$AC$2:$AC$5000,$B301,'1. Output sheet'!$C$2:$C$5000,E$20,'1. Output sheet'!$O$2:$O$5000,"&gt;="&amp;$B$266,'1. Output sheet'!$O$2:$O$5000,"&lt;"&amp;$C$266)</f>
        <v>0</v>
      </c>
      <c r="F301" s="13">
        <f>SUMIFS('1. Output sheet'!$F$2:$F$5000,'1. Output sheet'!$AC$2:$AC$5000,$B301,'1. Output sheet'!$C$2:$C$5000,F$20,'1. Output sheet'!$O$2:$O$5000,"&gt;="&amp;$B$266,'1. Output sheet'!$O$2:$O$5000,"&lt;"&amp;$C$266)</f>
        <v>-680.0199999999993</v>
      </c>
      <c r="G301" s="13">
        <f>SUMIFS('1. Output sheet'!$F$2:$F$5000,'1. Output sheet'!$AC$2:$AC$5000,$B301,'1. Output sheet'!$C$2:$C$5000,G$20,'1. Output sheet'!$O$2:$O$5000,"&gt;="&amp;$B$266,'1. Output sheet'!$O$2:$O$5000,"&lt;"&amp;$C$266)</f>
        <v>0</v>
      </c>
      <c r="H301" s="13">
        <f>SUMIFS('1. Output sheet'!$F$2:$F$5000,'1. Output sheet'!$AC$2:$AC$5000,$B301,'1. Output sheet'!$C$2:$C$5000,H$20,'1. Output sheet'!$O$2:$O$5000,"&gt;="&amp;$B$266,'1. Output sheet'!$O$2:$O$5000,"&lt;"&amp;$C$266)</f>
        <v>0</v>
      </c>
      <c r="I301" s="13">
        <f>SUMIFS('1. Output sheet'!$F$2:$F$5000,'1. Output sheet'!$AC$2:$AC$5000,$B301,'1. Output sheet'!$C$2:$C$5000,I$20,'1. Output sheet'!$O$2:$O$5000,"&gt;="&amp;$B$266,'1. Output sheet'!$O$2:$O$5000,"&lt;"&amp;$C$266)</f>
        <v>0</v>
      </c>
      <c r="J301" s="13">
        <f>SUMIFS('1. Output sheet'!$F$2:$F$5000,'1. Output sheet'!$AC$2:$AC$5000,$B301,'1. Output sheet'!$C$2:$C$5000,J$20,'1. Output sheet'!$O$2:$O$5000,"&gt;="&amp;$B$266,'1. Output sheet'!$O$2:$O$5000,"&lt;"&amp;$C$266)</f>
        <v>0</v>
      </c>
      <c r="K301" s="13">
        <f>SUMIFS('1. Output sheet'!$F$2:$F$5000,'1. Output sheet'!$AC$2:$AC$5000,$B301,'1. Output sheet'!$C$2:$C$5000,K$20,'1. Output sheet'!$O$2:$O$5000,"&gt;="&amp;$B$266,'1. Output sheet'!$O$2:$O$5000,"&lt;"&amp;$C$266)</f>
        <v>0</v>
      </c>
      <c r="L301" s="13">
        <f>SUMIFS('1. Output sheet'!$F$2:$F$5000,'1. Output sheet'!$AC$2:$AC$5000,$B301,'1. Output sheet'!$C$2:$C$5000,L$20,'1. Output sheet'!$O$2:$O$5000,"&gt;="&amp;$B$266,'1. Output sheet'!$O$2:$O$5000,"&lt;"&amp;$C$266)</f>
        <v>0</v>
      </c>
      <c r="M301" s="13">
        <f>SUMIFS('1. Output sheet'!$F$2:$F$5000,'1. Output sheet'!$AC$2:$AC$5000,$B301,'1. Output sheet'!$C$2:$C$5000,M$20,'1. Output sheet'!$O$2:$O$5000,"&gt;="&amp;$B$266,'1. Output sheet'!$O$2:$O$5000,"&lt;"&amp;$C$266)</f>
        <v>0</v>
      </c>
      <c r="N301" s="13">
        <f>SUMIFS('1. Output sheet'!$F$2:$F$5000,'1. Output sheet'!$AC$2:$AC$5000,$B301,'1. Output sheet'!$C$2:$C$5000,N$20,'1. Output sheet'!$O$2:$O$5000,"&gt;="&amp;$B$266,'1. Output sheet'!$O$2:$O$5000,"&lt;"&amp;$C$266)</f>
        <v>0</v>
      </c>
      <c r="O301" s="13">
        <f>SUMIFS('1. Output sheet'!$F$2:$F$5000,'1. Output sheet'!$AC$2:$AC$5000,$B301,'1. Output sheet'!$C$2:$C$5000,O$20,'1. Output sheet'!$O$2:$O$5000,"&gt;="&amp;$B$266,'1. Output sheet'!$O$2:$O$5000,"&lt;"&amp;$C$266)</f>
        <v>0</v>
      </c>
      <c r="P301" s="14">
        <f t="shared" si="128"/>
        <v>-680.0199999999993</v>
      </c>
      <c r="Q301" s="13">
        <f>SUMIFS('1. Output sheet'!$F$2:$F$5000,'1. Output sheet'!$AC$2:$AC$5000,$B301,'1. Output sheet'!$O$2:$O$5000,"&gt;="&amp;$B$204,'1. Output sheet'!$O$2:$O$5000,"&lt;"&amp;$C$204)</f>
        <v>5997.0466666666662</v>
      </c>
      <c r="R301" s="14">
        <f t="shared" si="130"/>
        <v>6677.0666666666657</v>
      </c>
      <c r="T301" s="7" t="s">
        <v>64</v>
      </c>
      <c r="U301" s="12"/>
      <c r="V301" s="13">
        <f t="shared" si="129"/>
        <v>0</v>
      </c>
      <c r="W301" s="13">
        <f t="shared" si="129"/>
        <v>0</v>
      </c>
      <c r="X301" s="13">
        <f t="shared" si="129"/>
        <v>-91.176273413512362</v>
      </c>
      <c r="Y301" s="13">
        <f t="shared" si="129"/>
        <v>0</v>
      </c>
      <c r="Z301" s="13">
        <f t="shared" si="129"/>
        <v>0</v>
      </c>
      <c r="AA301" s="13">
        <f t="shared" si="129"/>
        <v>0</v>
      </c>
      <c r="AB301" s="13">
        <f t="shared" si="129"/>
        <v>0</v>
      </c>
      <c r="AC301" s="13">
        <f t="shared" si="129"/>
        <v>0</v>
      </c>
      <c r="AD301" s="13">
        <f t="shared" si="129"/>
        <v>0</v>
      </c>
      <c r="AE301" s="13">
        <f t="shared" si="129"/>
        <v>0</v>
      </c>
      <c r="AF301" s="13">
        <f t="shared" si="129"/>
        <v>0</v>
      </c>
      <c r="AG301" s="13">
        <f t="shared" si="129"/>
        <v>0</v>
      </c>
      <c r="AH301" s="14">
        <f t="shared" si="129"/>
        <v>-91.176273413512362</v>
      </c>
      <c r="AI301" s="14"/>
      <c r="AJ301" s="14"/>
    </row>
    <row r="304" spans="2:36" ht="14.4" x14ac:dyDescent="0.3">
      <c r="B304" s="5" t="s">
        <v>4365</v>
      </c>
      <c r="C304" s="5"/>
      <c r="D304" s="5"/>
      <c r="E304" s="5"/>
      <c r="F304" s="5"/>
      <c r="G304" s="5"/>
      <c r="H304" s="5"/>
      <c r="I304" s="5"/>
      <c r="J304" s="5"/>
      <c r="K304" s="5"/>
      <c r="L304" s="5"/>
      <c r="M304" s="5"/>
      <c r="N304" s="5"/>
      <c r="O304" s="5"/>
      <c r="P304" s="5"/>
      <c r="Q304" s="5"/>
      <c r="R304" s="5"/>
      <c r="T304" s="5" t="s">
        <v>4365</v>
      </c>
      <c r="U304" s="5" t="s">
        <v>4364</v>
      </c>
      <c r="V304" s="5"/>
      <c r="W304" s="5"/>
      <c r="X304" s="5"/>
      <c r="Y304" s="5"/>
      <c r="Z304" s="5"/>
      <c r="AA304" s="5"/>
      <c r="AB304" s="5"/>
      <c r="AC304" s="5"/>
      <c r="AD304" s="5"/>
      <c r="AE304" s="5"/>
      <c r="AF304" s="5"/>
      <c r="AG304" s="5"/>
      <c r="AH304" s="5"/>
      <c r="AI304" s="5"/>
      <c r="AJ304" s="5"/>
    </row>
    <row r="305" spans="2:36" ht="43.2" x14ac:dyDescent="0.3">
      <c r="B305" s="19" t="s">
        <v>4358</v>
      </c>
      <c r="C305" s="20"/>
      <c r="D305" s="10" t="s">
        <v>705</v>
      </c>
      <c r="E305" s="10" t="s">
        <v>206</v>
      </c>
      <c r="F305" s="10" t="s">
        <v>198</v>
      </c>
      <c r="G305" s="11" t="s">
        <v>28</v>
      </c>
      <c r="H305" s="11" t="s">
        <v>795</v>
      </c>
      <c r="I305" s="11" t="s">
        <v>43</v>
      </c>
      <c r="J305" s="11" t="s">
        <v>104</v>
      </c>
      <c r="K305" s="11" t="s">
        <v>808</v>
      </c>
      <c r="L305" s="11" t="s">
        <v>755</v>
      </c>
      <c r="M305" s="11" t="s">
        <v>4353</v>
      </c>
      <c r="N305" s="11" t="s">
        <v>318</v>
      </c>
      <c r="O305" s="11" t="s">
        <v>71</v>
      </c>
      <c r="P305" s="29" t="s">
        <v>4359</v>
      </c>
      <c r="Q305" s="29" t="s">
        <v>4360</v>
      </c>
      <c r="R305" s="29"/>
      <c r="T305" s="19" t="s">
        <v>4358</v>
      </c>
      <c r="U305" s="20"/>
      <c r="V305" s="10" t="s">
        <v>705</v>
      </c>
      <c r="W305" s="10" t="s">
        <v>206</v>
      </c>
      <c r="X305" s="10" t="s">
        <v>198</v>
      </c>
      <c r="Y305" s="11" t="s">
        <v>28</v>
      </c>
      <c r="Z305" s="11" t="s">
        <v>795</v>
      </c>
      <c r="AA305" s="11" t="s">
        <v>43</v>
      </c>
      <c r="AB305" s="11" t="s">
        <v>104</v>
      </c>
      <c r="AC305" s="11" t="s">
        <v>808</v>
      </c>
      <c r="AD305" s="11" t="s">
        <v>755</v>
      </c>
      <c r="AE305" s="11" t="s">
        <v>4353</v>
      </c>
      <c r="AF305" s="11" t="s">
        <v>318</v>
      </c>
      <c r="AG305" s="11" t="s">
        <v>71</v>
      </c>
      <c r="AH305" s="29" t="s">
        <v>4359</v>
      </c>
      <c r="AI305" s="29" t="s">
        <v>4360</v>
      </c>
      <c r="AJ305" s="29"/>
    </row>
    <row r="306" spans="2:36" ht="14.4" x14ac:dyDescent="0.3">
      <c r="B306" s="21" t="s">
        <v>232</v>
      </c>
      <c r="C306" s="20"/>
      <c r="D306" s="45">
        <f>SUMIFS('1. Output sheet'!$F$2:$F$5000,'1. Output sheet'!$D$2:$D$5000,$B306,'1. Output sheet'!$C$2:$C$5000,D$27,'1. Output sheet'!$AC$2:$AC$5000,$B$22,'1. Output sheet'!$O$2:$O$5000,"&gt;="&amp;$B$266,'1. Output sheet'!$O$2:$O$5000,"&lt;"&amp;$C$266)+SUMIFS('1. Output sheet'!$F$2:$F$5000,'1. Output sheet'!$D$2:$D$5000,$B306,'1. Output sheet'!$C$2:$C$5000,D$27,'1. Output sheet'!$AC$2:$AC$5000,$B$23,'1. Output sheet'!$O$2:$O$5000,"&gt;="&amp;$B$266,'1. Output sheet'!$O$2:$O$5000,"&lt;"&amp;$C$266)</f>
        <v>0</v>
      </c>
      <c r="E306" s="45">
        <f>SUMIFS('1. Output sheet'!$F$2:$F$5000,'1. Output sheet'!$D$2:$D$5000,$B306,'1. Output sheet'!$C$2:$C$5000,E$27,'1. Output sheet'!$AC$2:$AC$5000,$B$22,'1. Output sheet'!$O$2:$O$5000,"&gt;="&amp;$B$266,'1. Output sheet'!$O$2:$O$5000,"&lt;"&amp;$C$266)+SUMIFS('1. Output sheet'!$F$2:$F$5000,'1. Output sheet'!$D$2:$D$5000,$B306,'1. Output sheet'!$C$2:$C$5000,E$27,'1. Output sheet'!$AC$2:$AC$5000,$B$23,'1. Output sheet'!$O$2:$O$5000,"&gt;="&amp;$B$266,'1. Output sheet'!$O$2:$O$5000,"&lt;"&amp;$C$266)</f>
        <v>0</v>
      </c>
      <c r="F306" s="45">
        <f>SUMIFS('1. Output sheet'!$F$2:$F$5000,'1. Output sheet'!$D$2:$D$5000,$B306,'1. Output sheet'!$C$2:$C$5000,F$27,'1. Output sheet'!$AC$2:$AC$5000,$B$22,'1. Output sheet'!$O$2:$O$5000,"&gt;="&amp;$B$266,'1. Output sheet'!$O$2:$O$5000,"&lt;"&amp;$C$266)+SUMIFS('1. Output sheet'!$F$2:$F$5000,'1. Output sheet'!$D$2:$D$5000,$B306,'1. Output sheet'!$C$2:$C$5000,F$27,'1. Output sheet'!$AC$2:$AC$5000,$B$23,'1. Output sheet'!$O$2:$O$5000,"&gt;="&amp;$B$266,'1. Output sheet'!$O$2:$O$5000,"&lt;"&amp;$C$266)</f>
        <v>35740</v>
      </c>
      <c r="G306" s="45">
        <f>SUMIFS('1. Output sheet'!$F$2:$F$5000,'1. Output sheet'!$D$2:$D$5000,$B306,'1. Output sheet'!$C$2:$C$5000,G$27,'1. Output sheet'!$AC$2:$AC$5000,$B$22,'1. Output sheet'!$O$2:$O$5000,"&gt;="&amp;$B$266,'1. Output sheet'!$O$2:$O$5000,"&lt;"&amp;$C$266)+SUMIFS('1. Output sheet'!$F$2:$F$5000,'1. Output sheet'!$D$2:$D$5000,$B306,'1. Output sheet'!$C$2:$C$5000,G$27,'1. Output sheet'!$AC$2:$AC$5000,$B$23,'1. Output sheet'!$O$2:$O$5000,"&gt;="&amp;$B$266,'1. Output sheet'!$O$2:$O$5000,"&lt;"&amp;$C$266)</f>
        <v>0</v>
      </c>
      <c r="H306" s="45">
        <f>SUMIFS('1. Output sheet'!$F$2:$F$5000,'1. Output sheet'!$D$2:$D$5000,$B306,'1. Output sheet'!$C$2:$C$5000,H$27,'1. Output sheet'!$AC$2:$AC$5000,$B$22,'1. Output sheet'!$O$2:$O$5000,"&gt;="&amp;$B$266,'1. Output sheet'!$O$2:$O$5000,"&lt;"&amp;$C$266)+SUMIFS('1. Output sheet'!$F$2:$F$5000,'1. Output sheet'!$D$2:$D$5000,$B306,'1. Output sheet'!$C$2:$C$5000,H$27,'1. Output sheet'!$AC$2:$AC$5000,$B$23,'1. Output sheet'!$O$2:$O$5000,"&gt;="&amp;$B$266,'1. Output sheet'!$O$2:$O$5000,"&lt;"&amp;$C$266)</f>
        <v>0</v>
      </c>
      <c r="I306" s="45">
        <f>SUMIFS('1. Output sheet'!$F$2:$F$5000,'1. Output sheet'!$D$2:$D$5000,$B306,'1. Output sheet'!$C$2:$C$5000,I$27,'1. Output sheet'!$AC$2:$AC$5000,$B$22,'1. Output sheet'!$O$2:$O$5000,"&gt;="&amp;$B$266,'1. Output sheet'!$O$2:$O$5000,"&lt;"&amp;$C$266)+SUMIFS('1. Output sheet'!$F$2:$F$5000,'1. Output sheet'!$D$2:$D$5000,$B306,'1. Output sheet'!$C$2:$C$5000,I$27,'1. Output sheet'!$AC$2:$AC$5000,$B$23,'1. Output sheet'!$O$2:$O$5000,"&gt;="&amp;$B$266,'1. Output sheet'!$O$2:$O$5000,"&lt;"&amp;$C$266)</f>
        <v>0</v>
      </c>
      <c r="J306" s="45">
        <f>SUMIFS('1. Output sheet'!$F$2:$F$5000,'1. Output sheet'!$D$2:$D$5000,$B306,'1. Output sheet'!$C$2:$C$5000,J$27,'1. Output sheet'!$AC$2:$AC$5000,$B$22,'1. Output sheet'!$O$2:$O$5000,"&gt;="&amp;$B$266,'1. Output sheet'!$O$2:$O$5000,"&lt;"&amp;$C$266)+SUMIFS('1. Output sheet'!$F$2:$F$5000,'1. Output sheet'!$D$2:$D$5000,$B306,'1. Output sheet'!$C$2:$C$5000,J$27,'1. Output sheet'!$AC$2:$AC$5000,$B$23,'1. Output sheet'!$O$2:$O$5000,"&gt;="&amp;$B$266,'1. Output sheet'!$O$2:$O$5000,"&lt;"&amp;$C$266)</f>
        <v>1040</v>
      </c>
      <c r="K306" s="45">
        <f>SUMIFS('1. Output sheet'!$F$2:$F$5000,'1. Output sheet'!$D$2:$D$5000,$B306,'1. Output sheet'!$C$2:$C$5000,K$27,'1. Output sheet'!$AC$2:$AC$5000,$B$22,'1. Output sheet'!$O$2:$O$5000,"&gt;="&amp;$B$266,'1. Output sheet'!$O$2:$O$5000,"&lt;"&amp;$C$266)+SUMIFS('1. Output sheet'!$F$2:$F$5000,'1. Output sheet'!$D$2:$D$5000,$B306,'1. Output sheet'!$C$2:$C$5000,K$27,'1. Output sheet'!$AC$2:$AC$5000,$B$23,'1. Output sheet'!$O$2:$O$5000,"&gt;="&amp;$B$266,'1. Output sheet'!$O$2:$O$5000,"&lt;"&amp;$C$266)</f>
        <v>0</v>
      </c>
      <c r="L306" s="45">
        <f>SUMIFS('1. Output sheet'!$F$2:$F$5000,'1. Output sheet'!$D$2:$D$5000,$B306,'1. Output sheet'!$C$2:$C$5000,L$27,'1. Output sheet'!$AC$2:$AC$5000,$B$22,'1. Output sheet'!$O$2:$O$5000,"&gt;="&amp;$B$266,'1. Output sheet'!$O$2:$O$5000,"&lt;"&amp;$C$266)+SUMIFS('1. Output sheet'!$F$2:$F$5000,'1. Output sheet'!$D$2:$D$5000,$B306,'1. Output sheet'!$C$2:$C$5000,L$27,'1. Output sheet'!$AC$2:$AC$5000,$B$23,'1. Output sheet'!$O$2:$O$5000,"&gt;="&amp;$B$266,'1. Output sheet'!$O$2:$O$5000,"&lt;"&amp;$C$266)</f>
        <v>0</v>
      </c>
      <c r="M306" s="45">
        <f>SUMIFS('1. Output sheet'!$F$2:$F$5000,'1. Output sheet'!$D$2:$D$5000,$B306,'1. Output sheet'!$C$2:$C$5000,M$27,'1. Output sheet'!$AC$2:$AC$5000,$B$22,'1. Output sheet'!$O$2:$O$5000,"&gt;="&amp;$B$266,'1. Output sheet'!$O$2:$O$5000,"&lt;"&amp;$C$266)+SUMIFS('1. Output sheet'!$F$2:$F$5000,'1. Output sheet'!$D$2:$D$5000,$B306,'1. Output sheet'!$C$2:$C$5000,M$27,'1. Output sheet'!$AC$2:$AC$5000,$B$23,'1. Output sheet'!$O$2:$O$5000,"&gt;="&amp;$B$266,'1. Output sheet'!$O$2:$O$5000,"&lt;"&amp;$C$266)</f>
        <v>0</v>
      </c>
      <c r="N306" s="45">
        <f>SUMIFS('1. Output sheet'!$F$2:$F$5000,'1. Output sheet'!$D$2:$D$5000,$B306,'1. Output sheet'!$C$2:$C$5000,N$27,'1. Output sheet'!$AC$2:$AC$5000,$B$22,'1. Output sheet'!$O$2:$O$5000,"&gt;="&amp;$B$266,'1. Output sheet'!$O$2:$O$5000,"&lt;"&amp;$C$266)+SUMIFS('1. Output sheet'!$F$2:$F$5000,'1. Output sheet'!$D$2:$D$5000,$B306,'1. Output sheet'!$C$2:$C$5000,N$27,'1. Output sheet'!$AC$2:$AC$5000,$B$23,'1. Output sheet'!$O$2:$O$5000,"&gt;="&amp;$B$266,'1. Output sheet'!$O$2:$O$5000,"&lt;"&amp;$C$266)</f>
        <v>0</v>
      </c>
      <c r="O306" s="45">
        <f>SUMIFS('1. Output sheet'!$F$2:$F$5000,'1. Output sheet'!$D$2:$D$5000,$B306,'1. Output sheet'!$C$2:$C$5000,O$27,'1. Output sheet'!$AC$2:$AC$5000,$B$22,'1. Output sheet'!$O$2:$O$5000,"&gt;="&amp;$B$266,'1. Output sheet'!$O$2:$O$5000,"&lt;"&amp;$C$266)+SUMIFS('1. Output sheet'!$F$2:$F$5000,'1. Output sheet'!$D$2:$D$5000,$B306,'1. Output sheet'!$C$2:$C$5000,O$27,'1. Output sheet'!$AC$2:$AC$5000,$B$23,'1. Output sheet'!$O$2:$O$5000,"&gt;="&amp;$B$266,'1. Output sheet'!$O$2:$O$5000,"&lt;"&amp;$C$266)</f>
        <v>0</v>
      </c>
      <c r="P306" s="14">
        <f t="shared" ref="P306:P323" si="131">SUM(D306:O306)</f>
        <v>36780</v>
      </c>
      <c r="Q306" s="14">
        <f>SUMIFS('1. Output sheet'!$F$2:$F$5000,'1. Output sheet'!$D$2:$D$5000,$B306,'1. Output sheet'!$AC$2:$AC$5000,$B$22,'1. Output sheet'!$O$2:$O$5000,"&gt;="&amp;$B$266,'1. Output sheet'!$O$2:$O$5000,"&lt;"&amp;$C$266)+SUMIFS('1. Output sheet'!$F$2:$F$5000,'1. Output sheet'!$D$2:$D$5000,$B306,'1. Output sheet'!$AC$2:$AC$5000,$B$23,'1. Output sheet'!$O$2:$O$5000,"&gt;="&amp;$B$266,'1. Output sheet'!$O$2:$O$5000,"&lt;"&amp;$C$266)</f>
        <v>36780</v>
      </c>
      <c r="R306" s="14"/>
      <c r="T306" s="21" t="s">
        <v>232</v>
      </c>
      <c r="U306" s="20"/>
      <c r="V306" s="45">
        <f t="shared" ref="V306:V324" si="132">D306*$T$55</f>
        <v>0</v>
      </c>
      <c r="W306" s="45">
        <f t="shared" ref="W306:W324" si="133">E306*$T$55</f>
        <v>0</v>
      </c>
      <c r="X306" s="45">
        <f t="shared" ref="X306:X324" si="134">F306*$T$55</f>
        <v>4791.9767239183184</v>
      </c>
      <c r="Y306" s="45">
        <f t="shared" ref="Y306:Y324" si="135">G306*$T$55</f>
        <v>0</v>
      </c>
      <c r="Z306" s="45">
        <f t="shared" ref="Z306:Z324" si="136">H306*$T$55</f>
        <v>0</v>
      </c>
      <c r="AA306" s="45">
        <f t="shared" ref="AA306:AA324" si="137">I306*$T$55</f>
        <v>0</v>
      </c>
      <c r="AB306" s="45">
        <f t="shared" ref="AB306:AB324" si="138">J306*$T$55</f>
        <v>139.4419639864312</v>
      </c>
      <c r="AC306" s="45">
        <f t="shared" ref="AC306:AC324" si="139">K306*$T$55</f>
        <v>0</v>
      </c>
      <c r="AD306" s="45">
        <f t="shared" ref="AD306:AD324" si="140">L306*$T$55</f>
        <v>0</v>
      </c>
      <c r="AE306" s="45">
        <f t="shared" ref="AE306:AE324" si="141">M306*$T$55</f>
        <v>0</v>
      </c>
      <c r="AF306" s="45">
        <f t="shared" ref="AF306:AF324" si="142">N306*$T$55</f>
        <v>0</v>
      </c>
      <c r="AG306" s="45">
        <f t="shared" ref="AG306:AG324" si="143">O306*$T$55</f>
        <v>0</v>
      </c>
      <c r="AH306" s="45">
        <f t="shared" ref="AH306:AH324" si="144">P306*$T$55</f>
        <v>4931.4186879047502</v>
      </c>
      <c r="AI306" s="45">
        <f t="shared" ref="AI306:AI324" si="145">Q306*$T$55</f>
        <v>4931.4186879047502</v>
      </c>
      <c r="AJ306" s="14"/>
    </row>
    <row r="307" spans="2:36" ht="14.4" x14ac:dyDescent="0.3">
      <c r="B307" s="21" t="s">
        <v>221</v>
      </c>
      <c r="C307" s="20"/>
      <c r="D307" s="45">
        <f>SUMIFS('1. Output sheet'!$F$2:$F$5000,'1. Output sheet'!$D$2:$D$5000,$B307,'1. Output sheet'!$C$2:$C$5000,D$27,'1. Output sheet'!$AC$2:$AC$5000,$B$22,'1. Output sheet'!$O$2:$O$5000,"&gt;="&amp;$B$266,'1. Output sheet'!$O$2:$O$5000,"&lt;"&amp;$C$266)+SUMIFS('1. Output sheet'!$F$2:$F$5000,'1. Output sheet'!$D$2:$D$5000,$B307,'1. Output sheet'!$C$2:$C$5000,D$27,'1. Output sheet'!$AC$2:$AC$5000,$B$23,'1. Output sheet'!$O$2:$O$5000,"&gt;="&amp;$B$266,'1. Output sheet'!$O$2:$O$5000,"&lt;"&amp;$C$266)</f>
        <v>0</v>
      </c>
      <c r="E307" s="45">
        <f>SUMIFS('1. Output sheet'!$F$2:$F$5000,'1. Output sheet'!$D$2:$D$5000,$B307,'1. Output sheet'!$C$2:$C$5000,E$27,'1. Output sheet'!$AC$2:$AC$5000,$B$22,'1. Output sheet'!$O$2:$O$5000,"&gt;="&amp;$B$266,'1. Output sheet'!$O$2:$O$5000,"&lt;"&amp;$C$266)+SUMIFS('1. Output sheet'!$F$2:$F$5000,'1. Output sheet'!$D$2:$D$5000,$B307,'1. Output sheet'!$C$2:$C$5000,E$27,'1. Output sheet'!$AC$2:$AC$5000,$B$23,'1. Output sheet'!$O$2:$O$5000,"&gt;="&amp;$B$266,'1. Output sheet'!$O$2:$O$5000,"&lt;"&amp;$C$266)</f>
        <v>0</v>
      </c>
      <c r="F307" s="45">
        <f>SUMIFS('1. Output sheet'!$F$2:$F$5000,'1. Output sheet'!$D$2:$D$5000,$B307,'1. Output sheet'!$C$2:$C$5000,F$27,'1. Output sheet'!$AC$2:$AC$5000,$B$22,'1. Output sheet'!$O$2:$O$5000,"&gt;="&amp;$B$266,'1. Output sheet'!$O$2:$O$5000,"&lt;"&amp;$C$266)+SUMIFS('1. Output sheet'!$F$2:$F$5000,'1. Output sheet'!$D$2:$D$5000,$B307,'1. Output sheet'!$C$2:$C$5000,F$27,'1. Output sheet'!$AC$2:$AC$5000,$B$23,'1. Output sheet'!$O$2:$O$5000,"&gt;="&amp;$B$266,'1. Output sheet'!$O$2:$O$5000,"&lt;"&amp;$C$266)</f>
        <v>5100</v>
      </c>
      <c r="G307" s="45">
        <f>SUMIFS('1. Output sheet'!$F$2:$F$5000,'1. Output sheet'!$D$2:$D$5000,$B307,'1. Output sheet'!$C$2:$C$5000,G$27,'1. Output sheet'!$AC$2:$AC$5000,$B$22,'1. Output sheet'!$O$2:$O$5000,"&gt;="&amp;$B$266,'1. Output sheet'!$O$2:$O$5000,"&lt;"&amp;$C$266)+SUMIFS('1. Output sheet'!$F$2:$F$5000,'1. Output sheet'!$D$2:$D$5000,$B307,'1. Output sheet'!$C$2:$C$5000,G$27,'1. Output sheet'!$AC$2:$AC$5000,$B$23,'1. Output sheet'!$O$2:$O$5000,"&gt;="&amp;$B$266,'1. Output sheet'!$O$2:$O$5000,"&lt;"&amp;$C$266)</f>
        <v>662</v>
      </c>
      <c r="H307" s="45">
        <f>SUMIFS('1. Output sheet'!$F$2:$F$5000,'1. Output sheet'!$D$2:$D$5000,$B307,'1. Output sheet'!$C$2:$C$5000,H$27,'1. Output sheet'!$AC$2:$AC$5000,$B$22,'1. Output sheet'!$O$2:$O$5000,"&gt;="&amp;$B$266,'1. Output sheet'!$O$2:$O$5000,"&lt;"&amp;$C$266)+SUMIFS('1. Output sheet'!$F$2:$F$5000,'1. Output sheet'!$D$2:$D$5000,$B307,'1. Output sheet'!$C$2:$C$5000,H$27,'1. Output sheet'!$AC$2:$AC$5000,$B$23,'1. Output sheet'!$O$2:$O$5000,"&gt;="&amp;$B$266,'1. Output sheet'!$O$2:$O$5000,"&lt;"&amp;$C$266)</f>
        <v>0</v>
      </c>
      <c r="I307" s="45">
        <f>SUMIFS('1. Output sheet'!$F$2:$F$5000,'1. Output sheet'!$D$2:$D$5000,$B307,'1. Output sheet'!$C$2:$C$5000,I$27,'1. Output sheet'!$AC$2:$AC$5000,$B$22,'1. Output sheet'!$O$2:$O$5000,"&gt;="&amp;$B$266,'1. Output sheet'!$O$2:$O$5000,"&lt;"&amp;$C$266)+SUMIFS('1. Output sheet'!$F$2:$F$5000,'1. Output sheet'!$D$2:$D$5000,$B307,'1. Output sheet'!$C$2:$C$5000,I$27,'1. Output sheet'!$AC$2:$AC$5000,$B$23,'1. Output sheet'!$O$2:$O$5000,"&gt;="&amp;$B$266,'1. Output sheet'!$O$2:$O$5000,"&lt;"&amp;$C$266)</f>
        <v>0</v>
      </c>
      <c r="J307" s="45">
        <f>SUMIFS('1. Output sheet'!$F$2:$F$5000,'1. Output sheet'!$D$2:$D$5000,$B307,'1. Output sheet'!$C$2:$C$5000,J$27,'1. Output sheet'!$AC$2:$AC$5000,$B$22,'1. Output sheet'!$O$2:$O$5000,"&gt;="&amp;$B$266,'1. Output sheet'!$O$2:$O$5000,"&lt;"&amp;$C$266)+SUMIFS('1. Output sheet'!$F$2:$F$5000,'1. Output sheet'!$D$2:$D$5000,$B307,'1. Output sheet'!$C$2:$C$5000,J$27,'1. Output sheet'!$AC$2:$AC$5000,$B$23,'1. Output sheet'!$O$2:$O$5000,"&gt;="&amp;$B$266,'1. Output sheet'!$O$2:$O$5000,"&lt;"&amp;$C$266)</f>
        <v>0</v>
      </c>
      <c r="K307" s="45">
        <f>SUMIFS('1. Output sheet'!$F$2:$F$5000,'1. Output sheet'!$D$2:$D$5000,$B307,'1. Output sheet'!$C$2:$C$5000,K$27,'1. Output sheet'!$AC$2:$AC$5000,$B$22,'1. Output sheet'!$O$2:$O$5000,"&gt;="&amp;$B$266,'1. Output sheet'!$O$2:$O$5000,"&lt;"&amp;$C$266)+SUMIFS('1. Output sheet'!$F$2:$F$5000,'1. Output sheet'!$D$2:$D$5000,$B307,'1. Output sheet'!$C$2:$C$5000,K$27,'1. Output sheet'!$AC$2:$AC$5000,$B$23,'1. Output sheet'!$O$2:$O$5000,"&gt;="&amp;$B$266,'1. Output sheet'!$O$2:$O$5000,"&lt;"&amp;$C$266)</f>
        <v>0</v>
      </c>
      <c r="L307" s="45">
        <f>SUMIFS('1. Output sheet'!$F$2:$F$5000,'1. Output sheet'!$D$2:$D$5000,$B307,'1. Output sheet'!$C$2:$C$5000,L$27,'1. Output sheet'!$AC$2:$AC$5000,$B$22,'1. Output sheet'!$O$2:$O$5000,"&gt;="&amp;$B$266,'1. Output sheet'!$O$2:$O$5000,"&lt;"&amp;$C$266)+SUMIFS('1. Output sheet'!$F$2:$F$5000,'1. Output sheet'!$D$2:$D$5000,$B307,'1. Output sheet'!$C$2:$C$5000,L$27,'1. Output sheet'!$AC$2:$AC$5000,$B$23,'1. Output sheet'!$O$2:$O$5000,"&gt;="&amp;$B$266,'1. Output sheet'!$O$2:$O$5000,"&lt;"&amp;$C$266)</f>
        <v>0</v>
      </c>
      <c r="M307" s="45">
        <f>SUMIFS('1. Output sheet'!$F$2:$F$5000,'1. Output sheet'!$D$2:$D$5000,$B307,'1. Output sheet'!$C$2:$C$5000,M$27,'1. Output sheet'!$AC$2:$AC$5000,$B$22,'1. Output sheet'!$O$2:$O$5000,"&gt;="&amp;$B$266,'1. Output sheet'!$O$2:$O$5000,"&lt;"&amp;$C$266)+SUMIFS('1. Output sheet'!$F$2:$F$5000,'1. Output sheet'!$D$2:$D$5000,$B307,'1. Output sheet'!$C$2:$C$5000,M$27,'1. Output sheet'!$AC$2:$AC$5000,$B$23,'1. Output sheet'!$O$2:$O$5000,"&gt;="&amp;$B$266,'1. Output sheet'!$O$2:$O$5000,"&lt;"&amp;$C$266)</f>
        <v>0</v>
      </c>
      <c r="N307" s="45">
        <f>SUMIFS('1. Output sheet'!$F$2:$F$5000,'1. Output sheet'!$D$2:$D$5000,$B307,'1. Output sheet'!$C$2:$C$5000,N$27,'1. Output sheet'!$AC$2:$AC$5000,$B$22,'1. Output sheet'!$O$2:$O$5000,"&gt;="&amp;$B$266,'1. Output sheet'!$O$2:$O$5000,"&lt;"&amp;$C$266)+SUMIFS('1. Output sheet'!$F$2:$F$5000,'1. Output sheet'!$D$2:$D$5000,$B307,'1. Output sheet'!$C$2:$C$5000,N$27,'1. Output sheet'!$AC$2:$AC$5000,$B$23,'1. Output sheet'!$O$2:$O$5000,"&gt;="&amp;$B$266,'1. Output sheet'!$O$2:$O$5000,"&lt;"&amp;$C$266)</f>
        <v>0</v>
      </c>
      <c r="O307" s="45">
        <f>SUMIFS('1. Output sheet'!$F$2:$F$5000,'1. Output sheet'!$D$2:$D$5000,$B307,'1. Output sheet'!$C$2:$C$5000,O$27,'1. Output sheet'!$AC$2:$AC$5000,$B$22,'1. Output sheet'!$O$2:$O$5000,"&gt;="&amp;$B$266,'1. Output sheet'!$O$2:$O$5000,"&lt;"&amp;$C$266)+SUMIFS('1. Output sheet'!$F$2:$F$5000,'1. Output sheet'!$D$2:$D$5000,$B307,'1. Output sheet'!$C$2:$C$5000,O$27,'1. Output sheet'!$AC$2:$AC$5000,$B$23,'1. Output sheet'!$O$2:$O$5000,"&gt;="&amp;$B$266,'1. Output sheet'!$O$2:$O$5000,"&lt;"&amp;$C$266)</f>
        <v>0</v>
      </c>
      <c r="P307" s="14">
        <f t="shared" si="131"/>
        <v>5762</v>
      </c>
      <c r="Q307" s="14">
        <f>SUMIFS('1. Output sheet'!$F$2:$F$5000,'1. Output sheet'!$D$2:$D$5000,$B307,'1. Output sheet'!$AC$2:$AC$5000,$B$22,'1. Output sheet'!$O$2:$O$5000,"&gt;="&amp;$B$266,'1. Output sheet'!$O$2:$O$5000,"&lt;"&amp;$C$266)+SUMIFS('1. Output sheet'!$F$2:$F$5000,'1. Output sheet'!$D$2:$D$5000,$B307,'1. Output sheet'!$AC$2:$AC$5000,$B$23,'1. Output sheet'!$O$2:$O$5000,"&gt;="&amp;$B$266,'1. Output sheet'!$O$2:$O$5000,"&lt;"&amp;$C$266)</f>
        <v>5762</v>
      </c>
      <c r="R307" s="14"/>
      <c r="T307" s="21" t="s">
        <v>221</v>
      </c>
      <c r="U307" s="20"/>
      <c r="V307" s="45">
        <f t="shared" si="132"/>
        <v>0</v>
      </c>
      <c r="W307" s="45">
        <f t="shared" si="133"/>
        <v>0</v>
      </c>
      <c r="X307" s="45">
        <f t="shared" si="134"/>
        <v>683.8019387796146</v>
      </c>
      <c r="Y307" s="45">
        <f t="shared" si="135"/>
        <v>88.760173229824474</v>
      </c>
      <c r="Z307" s="45">
        <f t="shared" si="136"/>
        <v>0</v>
      </c>
      <c r="AA307" s="45">
        <f t="shared" si="137"/>
        <v>0</v>
      </c>
      <c r="AB307" s="45">
        <f t="shared" si="138"/>
        <v>0</v>
      </c>
      <c r="AC307" s="45">
        <f t="shared" si="139"/>
        <v>0</v>
      </c>
      <c r="AD307" s="45">
        <f t="shared" si="140"/>
        <v>0</v>
      </c>
      <c r="AE307" s="45">
        <f t="shared" si="141"/>
        <v>0</v>
      </c>
      <c r="AF307" s="45">
        <f t="shared" si="142"/>
        <v>0</v>
      </c>
      <c r="AG307" s="45">
        <f t="shared" si="143"/>
        <v>0</v>
      </c>
      <c r="AH307" s="45">
        <f t="shared" si="144"/>
        <v>772.56211200943903</v>
      </c>
      <c r="AI307" s="45">
        <f t="shared" si="145"/>
        <v>772.56211200943903</v>
      </c>
      <c r="AJ307" s="14"/>
    </row>
    <row r="308" spans="2:36" ht="28.8" x14ac:dyDescent="0.3">
      <c r="B308" s="21" t="s">
        <v>543</v>
      </c>
      <c r="C308" s="20"/>
      <c r="D308" s="45">
        <f>SUMIFS('1. Output sheet'!$F$2:$F$5000,'1. Output sheet'!$D$2:$D$5000,$B308,'1. Output sheet'!$C$2:$C$5000,D$27,'1. Output sheet'!$AC$2:$AC$5000,$B$22,'1. Output sheet'!$O$2:$O$5000,"&gt;="&amp;$B$266,'1. Output sheet'!$O$2:$O$5000,"&lt;"&amp;$C$266)+SUMIFS('1. Output sheet'!$F$2:$F$5000,'1. Output sheet'!$D$2:$D$5000,$B308,'1. Output sheet'!$C$2:$C$5000,D$27,'1. Output sheet'!$AC$2:$AC$5000,$B$23,'1. Output sheet'!$O$2:$O$5000,"&gt;="&amp;$B$266,'1. Output sheet'!$O$2:$O$5000,"&lt;"&amp;$C$266)</f>
        <v>0</v>
      </c>
      <c r="E308" s="45">
        <f>SUMIFS('1. Output sheet'!$F$2:$F$5000,'1. Output sheet'!$D$2:$D$5000,$B308,'1. Output sheet'!$C$2:$C$5000,E$27,'1. Output sheet'!$AC$2:$AC$5000,$B$22,'1. Output sheet'!$O$2:$O$5000,"&gt;="&amp;$B$266,'1. Output sheet'!$O$2:$O$5000,"&lt;"&amp;$C$266)+SUMIFS('1. Output sheet'!$F$2:$F$5000,'1. Output sheet'!$D$2:$D$5000,$B308,'1. Output sheet'!$C$2:$C$5000,E$27,'1. Output sheet'!$AC$2:$AC$5000,$B$23,'1. Output sheet'!$O$2:$O$5000,"&gt;="&amp;$B$266,'1. Output sheet'!$O$2:$O$5000,"&lt;"&amp;$C$266)</f>
        <v>0</v>
      </c>
      <c r="F308" s="45">
        <f>SUMIFS('1. Output sheet'!$F$2:$F$5000,'1. Output sheet'!$D$2:$D$5000,$B308,'1. Output sheet'!$C$2:$C$5000,F$27,'1. Output sheet'!$AC$2:$AC$5000,$B$22,'1. Output sheet'!$O$2:$O$5000,"&gt;="&amp;$B$266,'1. Output sheet'!$O$2:$O$5000,"&lt;"&amp;$C$266)+SUMIFS('1. Output sheet'!$F$2:$F$5000,'1. Output sheet'!$D$2:$D$5000,$B308,'1. Output sheet'!$C$2:$C$5000,F$27,'1. Output sheet'!$AC$2:$AC$5000,$B$23,'1. Output sheet'!$O$2:$O$5000,"&gt;="&amp;$B$266,'1. Output sheet'!$O$2:$O$5000,"&lt;"&amp;$C$266)</f>
        <v>0</v>
      </c>
      <c r="G308" s="45">
        <f>SUMIFS('1. Output sheet'!$F$2:$F$5000,'1. Output sheet'!$D$2:$D$5000,$B308,'1. Output sheet'!$C$2:$C$5000,G$27,'1. Output sheet'!$AC$2:$AC$5000,$B$22,'1. Output sheet'!$O$2:$O$5000,"&gt;="&amp;$B$266,'1. Output sheet'!$O$2:$O$5000,"&lt;"&amp;$C$266)+SUMIFS('1. Output sheet'!$F$2:$F$5000,'1. Output sheet'!$D$2:$D$5000,$B308,'1. Output sheet'!$C$2:$C$5000,G$27,'1. Output sheet'!$AC$2:$AC$5000,$B$23,'1. Output sheet'!$O$2:$O$5000,"&gt;="&amp;$B$266,'1. Output sheet'!$O$2:$O$5000,"&lt;"&amp;$C$266)</f>
        <v>0</v>
      </c>
      <c r="H308" s="45">
        <f>SUMIFS('1. Output sheet'!$F$2:$F$5000,'1. Output sheet'!$D$2:$D$5000,$B308,'1. Output sheet'!$C$2:$C$5000,H$27,'1. Output sheet'!$AC$2:$AC$5000,$B$22,'1. Output sheet'!$O$2:$O$5000,"&gt;="&amp;$B$266,'1. Output sheet'!$O$2:$O$5000,"&lt;"&amp;$C$266)+SUMIFS('1. Output sheet'!$F$2:$F$5000,'1. Output sheet'!$D$2:$D$5000,$B308,'1. Output sheet'!$C$2:$C$5000,H$27,'1. Output sheet'!$AC$2:$AC$5000,$B$23,'1. Output sheet'!$O$2:$O$5000,"&gt;="&amp;$B$266,'1. Output sheet'!$O$2:$O$5000,"&lt;"&amp;$C$266)</f>
        <v>2580.06</v>
      </c>
      <c r="I308" s="45">
        <f>SUMIFS('1. Output sheet'!$F$2:$F$5000,'1. Output sheet'!$D$2:$D$5000,$B308,'1. Output sheet'!$C$2:$C$5000,I$27,'1. Output sheet'!$AC$2:$AC$5000,$B$22,'1. Output sheet'!$O$2:$O$5000,"&gt;="&amp;$B$266,'1. Output sheet'!$O$2:$O$5000,"&lt;"&amp;$C$266)+SUMIFS('1. Output sheet'!$F$2:$F$5000,'1. Output sheet'!$D$2:$D$5000,$B308,'1. Output sheet'!$C$2:$C$5000,I$27,'1. Output sheet'!$AC$2:$AC$5000,$B$23,'1. Output sheet'!$O$2:$O$5000,"&gt;="&amp;$B$266,'1. Output sheet'!$O$2:$O$5000,"&lt;"&amp;$C$266)</f>
        <v>5495</v>
      </c>
      <c r="J308" s="45">
        <f>SUMIFS('1. Output sheet'!$F$2:$F$5000,'1. Output sheet'!$D$2:$D$5000,$B308,'1. Output sheet'!$C$2:$C$5000,J$27,'1. Output sheet'!$AC$2:$AC$5000,$B$22,'1. Output sheet'!$O$2:$O$5000,"&gt;="&amp;$B$266,'1. Output sheet'!$O$2:$O$5000,"&lt;"&amp;$C$266)+SUMIFS('1. Output sheet'!$F$2:$F$5000,'1. Output sheet'!$D$2:$D$5000,$B308,'1. Output sheet'!$C$2:$C$5000,J$27,'1. Output sheet'!$AC$2:$AC$5000,$B$23,'1. Output sheet'!$O$2:$O$5000,"&gt;="&amp;$B$266,'1. Output sheet'!$O$2:$O$5000,"&lt;"&amp;$C$266)</f>
        <v>9100</v>
      </c>
      <c r="K308" s="45">
        <f>SUMIFS('1. Output sheet'!$F$2:$F$5000,'1. Output sheet'!$D$2:$D$5000,$B308,'1. Output sheet'!$C$2:$C$5000,K$27,'1. Output sheet'!$AC$2:$AC$5000,$B$22,'1. Output sheet'!$O$2:$O$5000,"&gt;="&amp;$B$266,'1. Output sheet'!$O$2:$O$5000,"&lt;"&amp;$C$266)+SUMIFS('1. Output sheet'!$F$2:$F$5000,'1. Output sheet'!$D$2:$D$5000,$B308,'1. Output sheet'!$C$2:$C$5000,K$27,'1. Output sheet'!$AC$2:$AC$5000,$B$23,'1. Output sheet'!$O$2:$O$5000,"&gt;="&amp;$B$266,'1. Output sheet'!$O$2:$O$5000,"&lt;"&amp;$C$266)</f>
        <v>0</v>
      </c>
      <c r="L308" s="45">
        <f>SUMIFS('1. Output sheet'!$F$2:$F$5000,'1. Output sheet'!$D$2:$D$5000,$B308,'1. Output sheet'!$C$2:$C$5000,L$27,'1. Output sheet'!$AC$2:$AC$5000,$B$22,'1. Output sheet'!$O$2:$O$5000,"&gt;="&amp;$B$266,'1. Output sheet'!$O$2:$O$5000,"&lt;"&amp;$C$266)+SUMIFS('1. Output sheet'!$F$2:$F$5000,'1. Output sheet'!$D$2:$D$5000,$B308,'1. Output sheet'!$C$2:$C$5000,L$27,'1. Output sheet'!$AC$2:$AC$5000,$B$23,'1. Output sheet'!$O$2:$O$5000,"&gt;="&amp;$B$266,'1. Output sheet'!$O$2:$O$5000,"&lt;"&amp;$C$266)</f>
        <v>0</v>
      </c>
      <c r="M308" s="45">
        <f>SUMIFS('1. Output sheet'!$F$2:$F$5000,'1. Output sheet'!$D$2:$D$5000,$B308,'1. Output sheet'!$C$2:$C$5000,M$27,'1. Output sheet'!$AC$2:$AC$5000,$B$22,'1. Output sheet'!$O$2:$O$5000,"&gt;="&amp;$B$266,'1. Output sheet'!$O$2:$O$5000,"&lt;"&amp;$C$266)+SUMIFS('1. Output sheet'!$F$2:$F$5000,'1. Output sheet'!$D$2:$D$5000,$B308,'1. Output sheet'!$C$2:$C$5000,M$27,'1. Output sheet'!$AC$2:$AC$5000,$B$23,'1. Output sheet'!$O$2:$O$5000,"&gt;="&amp;$B$266,'1. Output sheet'!$O$2:$O$5000,"&lt;"&amp;$C$266)</f>
        <v>0</v>
      </c>
      <c r="N308" s="45">
        <f>SUMIFS('1. Output sheet'!$F$2:$F$5000,'1. Output sheet'!$D$2:$D$5000,$B308,'1. Output sheet'!$C$2:$C$5000,N$27,'1. Output sheet'!$AC$2:$AC$5000,$B$22,'1. Output sheet'!$O$2:$O$5000,"&gt;="&amp;$B$266,'1. Output sheet'!$O$2:$O$5000,"&lt;"&amp;$C$266)+SUMIFS('1. Output sheet'!$F$2:$F$5000,'1. Output sheet'!$D$2:$D$5000,$B308,'1. Output sheet'!$C$2:$C$5000,N$27,'1. Output sheet'!$AC$2:$AC$5000,$B$23,'1. Output sheet'!$O$2:$O$5000,"&gt;="&amp;$B$266,'1. Output sheet'!$O$2:$O$5000,"&lt;"&amp;$C$266)</f>
        <v>0</v>
      </c>
      <c r="O308" s="45">
        <f>SUMIFS('1. Output sheet'!$F$2:$F$5000,'1. Output sheet'!$D$2:$D$5000,$B308,'1. Output sheet'!$C$2:$C$5000,O$27,'1. Output sheet'!$AC$2:$AC$5000,$B$22,'1. Output sheet'!$O$2:$O$5000,"&gt;="&amp;$B$266,'1. Output sheet'!$O$2:$O$5000,"&lt;"&amp;$C$266)+SUMIFS('1. Output sheet'!$F$2:$F$5000,'1. Output sheet'!$D$2:$D$5000,$B308,'1. Output sheet'!$C$2:$C$5000,O$27,'1. Output sheet'!$AC$2:$AC$5000,$B$23,'1. Output sheet'!$O$2:$O$5000,"&gt;="&amp;$B$266,'1. Output sheet'!$O$2:$O$5000,"&lt;"&amp;$C$266)</f>
        <v>9100</v>
      </c>
      <c r="P308" s="14">
        <f t="shared" si="131"/>
        <v>26275.059999999998</v>
      </c>
      <c r="Q308" s="14">
        <f>SUMIFS('1. Output sheet'!$F$2:$F$5000,'1. Output sheet'!$D$2:$D$5000,$B308,'1. Output sheet'!$AC$2:$AC$5000,$B$22,'1. Output sheet'!$O$2:$O$5000,"&gt;="&amp;$B$266,'1. Output sheet'!$O$2:$O$5000,"&lt;"&amp;$C$266)+SUMIFS('1. Output sheet'!$F$2:$F$5000,'1. Output sheet'!$D$2:$D$5000,$B308,'1. Output sheet'!$AC$2:$AC$5000,$B$23,'1. Output sheet'!$O$2:$O$5000,"&gt;="&amp;$B$266,'1. Output sheet'!$O$2:$O$5000,"&lt;"&amp;$C$266)</f>
        <v>26275.06</v>
      </c>
      <c r="R308" s="14"/>
      <c r="T308" s="21" t="s">
        <v>543</v>
      </c>
      <c r="U308" s="20"/>
      <c r="V308" s="45">
        <f t="shared" si="132"/>
        <v>0</v>
      </c>
      <c r="W308" s="45">
        <f t="shared" si="133"/>
        <v>0</v>
      </c>
      <c r="X308" s="45">
        <f t="shared" si="134"/>
        <v>0</v>
      </c>
      <c r="Y308" s="45">
        <f t="shared" si="135"/>
        <v>0</v>
      </c>
      <c r="Z308" s="45">
        <f t="shared" si="136"/>
        <v>345.93137846426123</v>
      </c>
      <c r="AA308" s="45">
        <f t="shared" si="137"/>
        <v>736.76306933215335</v>
      </c>
      <c r="AB308" s="45">
        <f t="shared" si="138"/>
        <v>1220.117184881273</v>
      </c>
      <c r="AC308" s="45">
        <f t="shared" si="139"/>
        <v>0</v>
      </c>
      <c r="AD308" s="45">
        <f t="shared" si="140"/>
        <v>0</v>
      </c>
      <c r="AE308" s="45">
        <f t="shared" si="141"/>
        <v>0</v>
      </c>
      <c r="AF308" s="45">
        <f t="shared" si="142"/>
        <v>0</v>
      </c>
      <c r="AG308" s="45">
        <f t="shared" si="143"/>
        <v>1220.117184881273</v>
      </c>
      <c r="AH308" s="45">
        <f t="shared" si="144"/>
        <v>3522.9288175589604</v>
      </c>
      <c r="AI308" s="45">
        <f t="shared" si="145"/>
        <v>3522.9288175589609</v>
      </c>
      <c r="AJ308" s="14"/>
    </row>
    <row r="309" spans="2:36" ht="14.4" x14ac:dyDescent="0.3">
      <c r="B309" s="21" t="s">
        <v>1169</v>
      </c>
      <c r="C309" s="20"/>
      <c r="D309" s="45">
        <f>SUMIFS('1. Output sheet'!$F$2:$F$5000,'1. Output sheet'!$D$2:$D$5000,$B309,'1. Output sheet'!$C$2:$C$5000,D$27,'1. Output sheet'!$AC$2:$AC$5000,$B$22,'1. Output sheet'!$O$2:$O$5000,"&gt;="&amp;$B$266,'1. Output sheet'!$O$2:$O$5000,"&lt;"&amp;$C$266)+SUMIFS('1. Output sheet'!$F$2:$F$5000,'1. Output sheet'!$D$2:$D$5000,$B309,'1. Output sheet'!$C$2:$C$5000,D$27,'1. Output sheet'!$AC$2:$AC$5000,$B$23,'1. Output sheet'!$O$2:$O$5000,"&gt;="&amp;$B$266,'1. Output sheet'!$O$2:$O$5000,"&lt;"&amp;$C$266)</f>
        <v>0</v>
      </c>
      <c r="E309" s="45">
        <f>SUMIFS('1. Output sheet'!$F$2:$F$5000,'1. Output sheet'!$D$2:$D$5000,$B309,'1. Output sheet'!$C$2:$C$5000,E$27,'1. Output sheet'!$AC$2:$AC$5000,$B$22,'1. Output sheet'!$O$2:$O$5000,"&gt;="&amp;$B$266,'1. Output sheet'!$O$2:$O$5000,"&lt;"&amp;$C$266)+SUMIFS('1. Output sheet'!$F$2:$F$5000,'1. Output sheet'!$D$2:$D$5000,$B309,'1. Output sheet'!$C$2:$C$5000,E$27,'1. Output sheet'!$AC$2:$AC$5000,$B$23,'1. Output sheet'!$O$2:$O$5000,"&gt;="&amp;$B$266,'1. Output sheet'!$O$2:$O$5000,"&lt;"&amp;$C$266)</f>
        <v>0</v>
      </c>
      <c r="F309" s="45">
        <f>SUMIFS('1. Output sheet'!$F$2:$F$5000,'1. Output sheet'!$D$2:$D$5000,$B309,'1. Output sheet'!$C$2:$C$5000,F$27,'1. Output sheet'!$AC$2:$AC$5000,$B$22,'1. Output sheet'!$O$2:$O$5000,"&gt;="&amp;$B$266,'1. Output sheet'!$O$2:$O$5000,"&lt;"&amp;$C$266)+SUMIFS('1. Output sheet'!$F$2:$F$5000,'1. Output sheet'!$D$2:$D$5000,$B309,'1. Output sheet'!$C$2:$C$5000,F$27,'1. Output sheet'!$AC$2:$AC$5000,$B$23,'1. Output sheet'!$O$2:$O$5000,"&gt;="&amp;$B$266,'1. Output sheet'!$O$2:$O$5000,"&lt;"&amp;$C$266)</f>
        <v>0</v>
      </c>
      <c r="G309" s="45">
        <f>SUMIFS('1. Output sheet'!$F$2:$F$5000,'1. Output sheet'!$D$2:$D$5000,$B309,'1. Output sheet'!$C$2:$C$5000,G$27,'1. Output sheet'!$AC$2:$AC$5000,$B$22,'1. Output sheet'!$O$2:$O$5000,"&gt;="&amp;$B$266,'1. Output sheet'!$O$2:$O$5000,"&lt;"&amp;$C$266)+SUMIFS('1. Output sheet'!$F$2:$F$5000,'1. Output sheet'!$D$2:$D$5000,$B309,'1. Output sheet'!$C$2:$C$5000,G$27,'1. Output sheet'!$AC$2:$AC$5000,$B$23,'1. Output sheet'!$O$2:$O$5000,"&gt;="&amp;$B$266,'1. Output sheet'!$O$2:$O$5000,"&lt;"&amp;$C$266)</f>
        <v>0</v>
      </c>
      <c r="H309" s="45">
        <f>SUMIFS('1. Output sheet'!$F$2:$F$5000,'1. Output sheet'!$D$2:$D$5000,$B309,'1. Output sheet'!$C$2:$C$5000,H$27,'1. Output sheet'!$AC$2:$AC$5000,$B$22,'1. Output sheet'!$O$2:$O$5000,"&gt;="&amp;$B$266,'1. Output sheet'!$O$2:$O$5000,"&lt;"&amp;$C$266)+SUMIFS('1. Output sheet'!$F$2:$F$5000,'1. Output sheet'!$D$2:$D$5000,$B309,'1. Output sheet'!$C$2:$C$5000,H$27,'1. Output sheet'!$AC$2:$AC$5000,$B$23,'1. Output sheet'!$O$2:$O$5000,"&gt;="&amp;$B$266,'1. Output sheet'!$O$2:$O$5000,"&lt;"&amp;$C$266)</f>
        <v>0</v>
      </c>
      <c r="I309" s="45">
        <f>SUMIFS('1. Output sheet'!$F$2:$F$5000,'1. Output sheet'!$D$2:$D$5000,$B309,'1. Output sheet'!$C$2:$C$5000,I$27,'1. Output sheet'!$AC$2:$AC$5000,$B$22,'1. Output sheet'!$O$2:$O$5000,"&gt;="&amp;$B$266,'1. Output sheet'!$O$2:$O$5000,"&lt;"&amp;$C$266)+SUMIFS('1. Output sheet'!$F$2:$F$5000,'1. Output sheet'!$D$2:$D$5000,$B309,'1. Output sheet'!$C$2:$C$5000,I$27,'1. Output sheet'!$AC$2:$AC$5000,$B$23,'1. Output sheet'!$O$2:$O$5000,"&gt;="&amp;$B$266,'1. Output sheet'!$O$2:$O$5000,"&lt;"&amp;$C$266)</f>
        <v>0</v>
      </c>
      <c r="J309" s="45">
        <f>SUMIFS('1. Output sheet'!$F$2:$F$5000,'1. Output sheet'!$D$2:$D$5000,$B309,'1. Output sheet'!$C$2:$C$5000,J$27,'1. Output sheet'!$AC$2:$AC$5000,$B$22,'1. Output sheet'!$O$2:$O$5000,"&gt;="&amp;$B$266,'1. Output sheet'!$O$2:$O$5000,"&lt;"&amp;$C$266)+SUMIFS('1. Output sheet'!$F$2:$F$5000,'1. Output sheet'!$D$2:$D$5000,$B309,'1. Output sheet'!$C$2:$C$5000,J$27,'1. Output sheet'!$AC$2:$AC$5000,$B$23,'1. Output sheet'!$O$2:$O$5000,"&gt;="&amp;$B$266,'1. Output sheet'!$O$2:$O$5000,"&lt;"&amp;$C$266)</f>
        <v>0</v>
      </c>
      <c r="K309" s="45">
        <f>SUMIFS('1. Output sheet'!$F$2:$F$5000,'1. Output sheet'!$D$2:$D$5000,$B309,'1. Output sheet'!$C$2:$C$5000,K$27,'1. Output sheet'!$AC$2:$AC$5000,$B$22,'1. Output sheet'!$O$2:$O$5000,"&gt;="&amp;$B$266,'1. Output sheet'!$O$2:$O$5000,"&lt;"&amp;$C$266)+SUMIFS('1. Output sheet'!$F$2:$F$5000,'1. Output sheet'!$D$2:$D$5000,$B309,'1. Output sheet'!$C$2:$C$5000,K$27,'1. Output sheet'!$AC$2:$AC$5000,$B$23,'1. Output sheet'!$O$2:$O$5000,"&gt;="&amp;$B$266,'1. Output sheet'!$O$2:$O$5000,"&lt;"&amp;$C$266)</f>
        <v>0</v>
      </c>
      <c r="L309" s="45">
        <f>SUMIFS('1. Output sheet'!$F$2:$F$5000,'1. Output sheet'!$D$2:$D$5000,$B309,'1. Output sheet'!$C$2:$C$5000,L$27,'1. Output sheet'!$AC$2:$AC$5000,$B$22,'1. Output sheet'!$O$2:$O$5000,"&gt;="&amp;$B$266,'1. Output sheet'!$O$2:$O$5000,"&lt;"&amp;$C$266)+SUMIFS('1. Output sheet'!$F$2:$F$5000,'1. Output sheet'!$D$2:$D$5000,$B309,'1. Output sheet'!$C$2:$C$5000,L$27,'1. Output sheet'!$AC$2:$AC$5000,$B$23,'1. Output sheet'!$O$2:$O$5000,"&gt;="&amp;$B$266,'1. Output sheet'!$O$2:$O$5000,"&lt;"&amp;$C$266)</f>
        <v>0</v>
      </c>
      <c r="M309" s="45">
        <f>SUMIFS('1. Output sheet'!$F$2:$F$5000,'1. Output sheet'!$D$2:$D$5000,$B309,'1. Output sheet'!$C$2:$C$5000,M$27,'1. Output sheet'!$AC$2:$AC$5000,$B$22,'1. Output sheet'!$O$2:$O$5000,"&gt;="&amp;$B$266,'1. Output sheet'!$O$2:$O$5000,"&lt;"&amp;$C$266)+SUMIFS('1. Output sheet'!$F$2:$F$5000,'1. Output sheet'!$D$2:$D$5000,$B309,'1. Output sheet'!$C$2:$C$5000,M$27,'1. Output sheet'!$AC$2:$AC$5000,$B$23,'1. Output sheet'!$O$2:$O$5000,"&gt;="&amp;$B$266,'1. Output sheet'!$O$2:$O$5000,"&lt;"&amp;$C$266)</f>
        <v>0</v>
      </c>
      <c r="N309" s="45">
        <f>SUMIFS('1. Output sheet'!$F$2:$F$5000,'1. Output sheet'!$D$2:$D$5000,$B309,'1. Output sheet'!$C$2:$C$5000,N$27,'1. Output sheet'!$AC$2:$AC$5000,$B$22,'1. Output sheet'!$O$2:$O$5000,"&gt;="&amp;$B$266,'1. Output sheet'!$O$2:$O$5000,"&lt;"&amp;$C$266)+SUMIFS('1. Output sheet'!$F$2:$F$5000,'1. Output sheet'!$D$2:$D$5000,$B309,'1. Output sheet'!$C$2:$C$5000,N$27,'1. Output sheet'!$AC$2:$AC$5000,$B$23,'1. Output sheet'!$O$2:$O$5000,"&gt;="&amp;$B$266,'1. Output sheet'!$O$2:$O$5000,"&lt;"&amp;$C$266)</f>
        <v>0</v>
      </c>
      <c r="O309" s="45">
        <f>SUMIFS('1. Output sheet'!$F$2:$F$5000,'1. Output sheet'!$D$2:$D$5000,$B309,'1. Output sheet'!$C$2:$C$5000,O$27,'1. Output sheet'!$AC$2:$AC$5000,$B$22,'1. Output sheet'!$O$2:$O$5000,"&gt;="&amp;$B$266,'1. Output sheet'!$O$2:$O$5000,"&lt;"&amp;$C$266)+SUMIFS('1. Output sheet'!$F$2:$F$5000,'1. Output sheet'!$D$2:$D$5000,$B309,'1. Output sheet'!$C$2:$C$5000,O$27,'1. Output sheet'!$AC$2:$AC$5000,$B$23,'1. Output sheet'!$O$2:$O$5000,"&gt;="&amp;$B$266,'1. Output sheet'!$O$2:$O$5000,"&lt;"&amp;$C$266)</f>
        <v>0</v>
      </c>
      <c r="P309" s="14">
        <f t="shared" si="131"/>
        <v>0</v>
      </c>
      <c r="Q309" s="14">
        <f>SUMIFS('1. Output sheet'!$F$2:$F$5000,'1. Output sheet'!$D$2:$D$5000,$B309,'1. Output sheet'!$AC$2:$AC$5000,$B$22,'1. Output sheet'!$O$2:$O$5000,"&gt;="&amp;$B$266,'1. Output sheet'!$O$2:$O$5000,"&lt;"&amp;$C$266)+SUMIFS('1. Output sheet'!$F$2:$F$5000,'1. Output sheet'!$D$2:$D$5000,$B309,'1. Output sheet'!$AC$2:$AC$5000,$B$23,'1. Output sheet'!$O$2:$O$5000,"&gt;="&amp;$B$266,'1. Output sheet'!$O$2:$O$5000,"&lt;"&amp;$C$266)</f>
        <v>0</v>
      </c>
      <c r="R309" s="14"/>
      <c r="T309" s="21" t="s">
        <v>1169</v>
      </c>
      <c r="U309" s="20"/>
      <c r="V309" s="45">
        <f t="shared" si="132"/>
        <v>0</v>
      </c>
      <c r="W309" s="45">
        <f t="shared" si="133"/>
        <v>0</v>
      </c>
      <c r="X309" s="45">
        <f t="shared" si="134"/>
        <v>0</v>
      </c>
      <c r="Y309" s="45">
        <f t="shared" si="135"/>
        <v>0</v>
      </c>
      <c r="Z309" s="45">
        <f t="shared" si="136"/>
        <v>0</v>
      </c>
      <c r="AA309" s="45">
        <f t="shared" si="137"/>
        <v>0</v>
      </c>
      <c r="AB309" s="45">
        <f t="shared" si="138"/>
        <v>0</v>
      </c>
      <c r="AC309" s="45">
        <f t="shared" si="139"/>
        <v>0</v>
      </c>
      <c r="AD309" s="45">
        <f t="shared" si="140"/>
        <v>0</v>
      </c>
      <c r="AE309" s="45">
        <f t="shared" si="141"/>
        <v>0</v>
      </c>
      <c r="AF309" s="45">
        <f t="shared" si="142"/>
        <v>0</v>
      </c>
      <c r="AG309" s="45">
        <f t="shared" si="143"/>
        <v>0</v>
      </c>
      <c r="AH309" s="45">
        <f t="shared" si="144"/>
        <v>0</v>
      </c>
      <c r="AI309" s="45">
        <f t="shared" si="145"/>
        <v>0</v>
      </c>
      <c r="AJ309" s="14"/>
    </row>
    <row r="310" spans="2:36" ht="14.4" x14ac:dyDescent="0.3">
      <c r="B310" s="21" t="s">
        <v>199</v>
      </c>
      <c r="C310" s="20"/>
      <c r="D310" s="45">
        <f>SUMIFS('1. Output sheet'!$F$2:$F$5000,'1. Output sheet'!$D$2:$D$5000,$B310,'1. Output sheet'!$C$2:$C$5000,D$27,'1. Output sheet'!$AC$2:$AC$5000,$B$22,'1. Output sheet'!$O$2:$O$5000,"&gt;="&amp;$B$266,'1. Output sheet'!$O$2:$O$5000,"&lt;"&amp;$C$266)+SUMIFS('1. Output sheet'!$F$2:$F$5000,'1. Output sheet'!$D$2:$D$5000,$B310,'1. Output sheet'!$C$2:$C$5000,D$27,'1. Output sheet'!$AC$2:$AC$5000,$B$23,'1. Output sheet'!$O$2:$O$5000,"&gt;="&amp;$B$266,'1. Output sheet'!$O$2:$O$5000,"&lt;"&amp;$C$266)</f>
        <v>1495</v>
      </c>
      <c r="E310" s="45">
        <f>SUMIFS('1. Output sheet'!$F$2:$F$5000,'1. Output sheet'!$D$2:$D$5000,$B310,'1. Output sheet'!$C$2:$C$5000,E$27,'1. Output sheet'!$AC$2:$AC$5000,$B$22,'1. Output sheet'!$O$2:$O$5000,"&gt;="&amp;$B$266,'1. Output sheet'!$O$2:$O$5000,"&lt;"&amp;$C$266)+SUMIFS('1. Output sheet'!$F$2:$F$5000,'1. Output sheet'!$D$2:$D$5000,$B310,'1. Output sheet'!$C$2:$C$5000,E$27,'1. Output sheet'!$AC$2:$AC$5000,$B$23,'1. Output sheet'!$O$2:$O$5000,"&gt;="&amp;$B$266,'1. Output sheet'!$O$2:$O$5000,"&lt;"&amp;$C$266)</f>
        <v>0</v>
      </c>
      <c r="F310" s="45">
        <f>SUMIFS('1. Output sheet'!$F$2:$F$5000,'1. Output sheet'!$D$2:$D$5000,$B310,'1. Output sheet'!$C$2:$C$5000,F$27,'1. Output sheet'!$AC$2:$AC$5000,$B$22,'1. Output sheet'!$O$2:$O$5000,"&gt;="&amp;$B$266,'1. Output sheet'!$O$2:$O$5000,"&lt;"&amp;$C$266)+SUMIFS('1. Output sheet'!$F$2:$F$5000,'1. Output sheet'!$D$2:$D$5000,$B310,'1. Output sheet'!$C$2:$C$5000,F$27,'1. Output sheet'!$AC$2:$AC$5000,$B$23,'1. Output sheet'!$O$2:$O$5000,"&gt;="&amp;$B$266,'1. Output sheet'!$O$2:$O$5000,"&lt;"&amp;$C$266)</f>
        <v>0</v>
      </c>
      <c r="G310" s="45">
        <f>SUMIFS('1. Output sheet'!$F$2:$F$5000,'1. Output sheet'!$D$2:$D$5000,$B310,'1. Output sheet'!$C$2:$C$5000,G$27,'1. Output sheet'!$AC$2:$AC$5000,$B$22,'1. Output sheet'!$O$2:$O$5000,"&gt;="&amp;$B$266,'1. Output sheet'!$O$2:$O$5000,"&lt;"&amp;$C$266)+SUMIFS('1. Output sheet'!$F$2:$F$5000,'1. Output sheet'!$D$2:$D$5000,$B310,'1. Output sheet'!$C$2:$C$5000,G$27,'1. Output sheet'!$AC$2:$AC$5000,$B$23,'1. Output sheet'!$O$2:$O$5000,"&gt;="&amp;$B$266,'1. Output sheet'!$O$2:$O$5000,"&lt;"&amp;$C$266)</f>
        <v>0</v>
      </c>
      <c r="H310" s="45">
        <f>SUMIFS('1. Output sheet'!$F$2:$F$5000,'1. Output sheet'!$D$2:$D$5000,$B310,'1. Output sheet'!$C$2:$C$5000,H$27,'1. Output sheet'!$AC$2:$AC$5000,$B$22,'1. Output sheet'!$O$2:$O$5000,"&gt;="&amp;$B$266,'1. Output sheet'!$O$2:$O$5000,"&lt;"&amp;$C$266)+SUMIFS('1. Output sheet'!$F$2:$F$5000,'1. Output sheet'!$D$2:$D$5000,$B310,'1. Output sheet'!$C$2:$C$5000,H$27,'1. Output sheet'!$AC$2:$AC$5000,$B$23,'1. Output sheet'!$O$2:$O$5000,"&gt;="&amp;$B$266,'1. Output sheet'!$O$2:$O$5000,"&lt;"&amp;$C$266)</f>
        <v>0</v>
      </c>
      <c r="I310" s="45">
        <f>SUMIFS('1. Output sheet'!$F$2:$F$5000,'1. Output sheet'!$D$2:$D$5000,$B310,'1. Output sheet'!$C$2:$C$5000,I$27,'1. Output sheet'!$AC$2:$AC$5000,$B$22,'1. Output sheet'!$O$2:$O$5000,"&gt;="&amp;$B$266,'1. Output sheet'!$O$2:$O$5000,"&lt;"&amp;$C$266)+SUMIFS('1. Output sheet'!$F$2:$F$5000,'1. Output sheet'!$D$2:$D$5000,$B310,'1. Output sheet'!$C$2:$C$5000,I$27,'1. Output sheet'!$AC$2:$AC$5000,$B$23,'1. Output sheet'!$O$2:$O$5000,"&gt;="&amp;$B$266,'1. Output sheet'!$O$2:$O$5000,"&lt;"&amp;$C$266)</f>
        <v>0</v>
      </c>
      <c r="J310" s="45">
        <f>SUMIFS('1. Output sheet'!$F$2:$F$5000,'1. Output sheet'!$D$2:$D$5000,$B310,'1. Output sheet'!$C$2:$C$5000,J$27,'1. Output sheet'!$AC$2:$AC$5000,$B$22,'1. Output sheet'!$O$2:$O$5000,"&gt;="&amp;$B$266,'1. Output sheet'!$O$2:$O$5000,"&lt;"&amp;$C$266)+SUMIFS('1. Output sheet'!$F$2:$F$5000,'1. Output sheet'!$D$2:$D$5000,$B310,'1. Output sheet'!$C$2:$C$5000,J$27,'1. Output sheet'!$AC$2:$AC$5000,$B$23,'1. Output sheet'!$O$2:$O$5000,"&gt;="&amp;$B$266,'1. Output sheet'!$O$2:$O$5000,"&lt;"&amp;$C$266)</f>
        <v>0</v>
      </c>
      <c r="K310" s="45">
        <f>SUMIFS('1. Output sheet'!$F$2:$F$5000,'1. Output sheet'!$D$2:$D$5000,$B310,'1. Output sheet'!$C$2:$C$5000,K$27,'1. Output sheet'!$AC$2:$AC$5000,$B$22,'1. Output sheet'!$O$2:$O$5000,"&gt;="&amp;$B$266,'1. Output sheet'!$O$2:$O$5000,"&lt;"&amp;$C$266)+SUMIFS('1. Output sheet'!$F$2:$F$5000,'1. Output sheet'!$D$2:$D$5000,$B310,'1. Output sheet'!$C$2:$C$5000,K$27,'1. Output sheet'!$AC$2:$AC$5000,$B$23,'1. Output sheet'!$O$2:$O$5000,"&gt;="&amp;$B$266,'1. Output sheet'!$O$2:$O$5000,"&lt;"&amp;$C$266)</f>
        <v>0</v>
      </c>
      <c r="L310" s="45">
        <f>SUMIFS('1. Output sheet'!$F$2:$F$5000,'1. Output sheet'!$D$2:$D$5000,$B310,'1. Output sheet'!$C$2:$C$5000,L$27,'1. Output sheet'!$AC$2:$AC$5000,$B$22,'1. Output sheet'!$O$2:$O$5000,"&gt;="&amp;$B$266,'1. Output sheet'!$O$2:$O$5000,"&lt;"&amp;$C$266)+SUMIFS('1. Output sheet'!$F$2:$F$5000,'1. Output sheet'!$D$2:$D$5000,$B310,'1. Output sheet'!$C$2:$C$5000,L$27,'1. Output sheet'!$AC$2:$AC$5000,$B$23,'1. Output sheet'!$O$2:$O$5000,"&gt;="&amp;$B$266,'1. Output sheet'!$O$2:$O$5000,"&lt;"&amp;$C$266)</f>
        <v>0</v>
      </c>
      <c r="M310" s="45">
        <f>SUMIFS('1. Output sheet'!$F$2:$F$5000,'1. Output sheet'!$D$2:$D$5000,$B310,'1. Output sheet'!$C$2:$C$5000,M$27,'1. Output sheet'!$AC$2:$AC$5000,$B$22,'1. Output sheet'!$O$2:$O$5000,"&gt;="&amp;$B$266,'1. Output sheet'!$O$2:$O$5000,"&lt;"&amp;$C$266)+SUMIFS('1. Output sheet'!$F$2:$F$5000,'1. Output sheet'!$D$2:$D$5000,$B310,'1. Output sheet'!$C$2:$C$5000,M$27,'1. Output sheet'!$AC$2:$AC$5000,$B$23,'1. Output sheet'!$O$2:$O$5000,"&gt;="&amp;$B$266,'1. Output sheet'!$O$2:$O$5000,"&lt;"&amp;$C$266)</f>
        <v>0</v>
      </c>
      <c r="N310" s="45">
        <f>SUMIFS('1. Output sheet'!$F$2:$F$5000,'1. Output sheet'!$D$2:$D$5000,$B310,'1. Output sheet'!$C$2:$C$5000,N$27,'1. Output sheet'!$AC$2:$AC$5000,$B$22,'1. Output sheet'!$O$2:$O$5000,"&gt;="&amp;$B$266,'1. Output sheet'!$O$2:$O$5000,"&lt;"&amp;$C$266)+SUMIFS('1. Output sheet'!$F$2:$F$5000,'1. Output sheet'!$D$2:$D$5000,$B310,'1. Output sheet'!$C$2:$C$5000,N$27,'1. Output sheet'!$AC$2:$AC$5000,$B$23,'1. Output sheet'!$O$2:$O$5000,"&gt;="&amp;$B$266,'1. Output sheet'!$O$2:$O$5000,"&lt;"&amp;$C$266)</f>
        <v>0</v>
      </c>
      <c r="O310" s="45">
        <f>SUMIFS('1. Output sheet'!$F$2:$F$5000,'1. Output sheet'!$D$2:$D$5000,$B310,'1. Output sheet'!$C$2:$C$5000,O$27,'1. Output sheet'!$AC$2:$AC$5000,$B$22,'1. Output sheet'!$O$2:$O$5000,"&gt;="&amp;$B$266,'1. Output sheet'!$O$2:$O$5000,"&lt;"&amp;$C$266)+SUMIFS('1. Output sheet'!$F$2:$F$5000,'1. Output sheet'!$D$2:$D$5000,$B310,'1. Output sheet'!$C$2:$C$5000,O$27,'1. Output sheet'!$AC$2:$AC$5000,$B$23,'1. Output sheet'!$O$2:$O$5000,"&gt;="&amp;$B$266,'1. Output sheet'!$O$2:$O$5000,"&lt;"&amp;$C$266)</f>
        <v>0</v>
      </c>
      <c r="P310" s="14">
        <f t="shared" si="131"/>
        <v>1495</v>
      </c>
      <c r="Q310" s="14">
        <f>SUMIFS('1. Output sheet'!$F$2:$F$5000,'1. Output sheet'!$D$2:$D$5000,$B310,'1. Output sheet'!$AC$2:$AC$5000,$B$22,'1. Output sheet'!$O$2:$O$5000,"&gt;="&amp;$B$266,'1. Output sheet'!$O$2:$O$5000,"&lt;"&amp;$C$266)+SUMIFS('1. Output sheet'!$F$2:$F$5000,'1. Output sheet'!$D$2:$D$5000,$B310,'1. Output sheet'!$AC$2:$AC$5000,$B$23,'1. Output sheet'!$O$2:$O$5000,"&gt;="&amp;$B$266,'1. Output sheet'!$O$2:$O$5000,"&lt;"&amp;$C$266)</f>
        <v>1495</v>
      </c>
      <c r="R310" s="14"/>
      <c r="T310" s="21" t="s">
        <v>199</v>
      </c>
      <c r="U310" s="20"/>
      <c r="V310" s="45">
        <f t="shared" si="132"/>
        <v>200.44782323049486</v>
      </c>
      <c r="W310" s="45">
        <f t="shared" si="133"/>
        <v>0</v>
      </c>
      <c r="X310" s="45">
        <f t="shared" si="134"/>
        <v>0</v>
      </c>
      <c r="Y310" s="45">
        <f t="shared" si="135"/>
        <v>0</v>
      </c>
      <c r="Z310" s="45">
        <f t="shared" si="136"/>
        <v>0</v>
      </c>
      <c r="AA310" s="45">
        <f t="shared" si="137"/>
        <v>0</v>
      </c>
      <c r="AB310" s="45">
        <f t="shared" si="138"/>
        <v>0</v>
      </c>
      <c r="AC310" s="45">
        <f t="shared" si="139"/>
        <v>0</v>
      </c>
      <c r="AD310" s="45">
        <f t="shared" si="140"/>
        <v>0</v>
      </c>
      <c r="AE310" s="45">
        <f t="shared" si="141"/>
        <v>0</v>
      </c>
      <c r="AF310" s="45">
        <f t="shared" si="142"/>
        <v>0</v>
      </c>
      <c r="AG310" s="45">
        <f t="shared" si="143"/>
        <v>0</v>
      </c>
      <c r="AH310" s="45">
        <f t="shared" si="144"/>
        <v>200.44782323049486</v>
      </c>
      <c r="AI310" s="45">
        <f t="shared" si="145"/>
        <v>200.44782323049486</v>
      </c>
      <c r="AJ310" s="14"/>
    </row>
    <row r="311" spans="2:36" ht="28.8" x14ac:dyDescent="0.3">
      <c r="B311" s="21" t="s">
        <v>29</v>
      </c>
      <c r="C311" s="20"/>
      <c r="D311" s="45">
        <f>SUMIFS('1. Output sheet'!$F$2:$F$5000,'1. Output sheet'!$D$2:$D$5000,$B311,'1. Output sheet'!$C$2:$C$5000,D$27,'1. Output sheet'!$AC$2:$AC$5000,$B$22,'1. Output sheet'!$O$2:$O$5000,"&gt;="&amp;$B$266,'1. Output sheet'!$O$2:$O$5000,"&lt;"&amp;$C$266)+SUMIFS('1. Output sheet'!$F$2:$F$5000,'1. Output sheet'!$D$2:$D$5000,$B311,'1. Output sheet'!$C$2:$C$5000,D$27,'1. Output sheet'!$AC$2:$AC$5000,$B$23,'1. Output sheet'!$O$2:$O$5000,"&gt;="&amp;$B$266,'1. Output sheet'!$O$2:$O$5000,"&lt;"&amp;$C$266)</f>
        <v>0</v>
      </c>
      <c r="E311" s="45">
        <f>SUMIFS('1. Output sheet'!$F$2:$F$5000,'1. Output sheet'!$D$2:$D$5000,$B311,'1. Output sheet'!$C$2:$C$5000,E$27,'1. Output sheet'!$AC$2:$AC$5000,$B$22,'1. Output sheet'!$O$2:$O$5000,"&gt;="&amp;$B$266,'1. Output sheet'!$O$2:$O$5000,"&lt;"&amp;$C$266)+SUMIFS('1. Output sheet'!$F$2:$F$5000,'1. Output sheet'!$D$2:$D$5000,$B311,'1. Output sheet'!$C$2:$C$5000,E$27,'1. Output sheet'!$AC$2:$AC$5000,$B$23,'1. Output sheet'!$O$2:$O$5000,"&gt;="&amp;$B$266,'1. Output sheet'!$O$2:$O$5000,"&lt;"&amp;$C$266)</f>
        <v>0</v>
      </c>
      <c r="F311" s="45">
        <f>SUMIFS('1. Output sheet'!$F$2:$F$5000,'1. Output sheet'!$D$2:$D$5000,$B311,'1. Output sheet'!$C$2:$C$5000,F$27,'1. Output sheet'!$AC$2:$AC$5000,$B$22,'1. Output sheet'!$O$2:$O$5000,"&gt;="&amp;$B$266,'1. Output sheet'!$O$2:$O$5000,"&lt;"&amp;$C$266)+SUMIFS('1. Output sheet'!$F$2:$F$5000,'1. Output sheet'!$D$2:$D$5000,$B311,'1. Output sheet'!$C$2:$C$5000,F$27,'1. Output sheet'!$AC$2:$AC$5000,$B$23,'1. Output sheet'!$O$2:$O$5000,"&gt;="&amp;$B$266,'1. Output sheet'!$O$2:$O$5000,"&lt;"&amp;$C$266)</f>
        <v>214.9800000000007</v>
      </c>
      <c r="G311" s="45">
        <f>SUMIFS('1. Output sheet'!$F$2:$F$5000,'1. Output sheet'!$D$2:$D$5000,$B311,'1. Output sheet'!$C$2:$C$5000,G$27,'1. Output sheet'!$AC$2:$AC$5000,$B$22,'1. Output sheet'!$O$2:$O$5000,"&gt;="&amp;$B$266,'1. Output sheet'!$O$2:$O$5000,"&lt;"&amp;$C$266)+SUMIFS('1. Output sheet'!$F$2:$F$5000,'1. Output sheet'!$D$2:$D$5000,$B311,'1. Output sheet'!$C$2:$C$5000,G$27,'1. Output sheet'!$AC$2:$AC$5000,$B$23,'1. Output sheet'!$O$2:$O$5000,"&gt;="&amp;$B$266,'1. Output sheet'!$O$2:$O$5000,"&lt;"&amp;$C$266)</f>
        <v>4980</v>
      </c>
      <c r="H311" s="45">
        <f>SUMIFS('1. Output sheet'!$F$2:$F$5000,'1. Output sheet'!$D$2:$D$5000,$B311,'1. Output sheet'!$C$2:$C$5000,H$27,'1. Output sheet'!$AC$2:$AC$5000,$B$22,'1. Output sheet'!$O$2:$O$5000,"&gt;="&amp;$B$266,'1. Output sheet'!$O$2:$O$5000,"&lt;"&amp;$C$266)+SUMIFS('1. Output sheet'!$F$2:$F$5000,'1. Output sheet'!$D$2:$D$5000,$B311,'1. Output sheet'!$C$2:$C$5000,H$27,'1. Output sheet'!$AC$2:$AC$5000,$B$23,'1. Output sheet'!$O$2:$O$5000,"&gt;="&amp;$B$266,'1. Output sheet'!$O$2:$O$5000,"&lt;"&amp;$C$266)</f>
        <v>0</v>
      </c>
      <c r="I311" s="45">
        <f>SUMIFS('1. Output sheet'!$F$2:$F$5000,'1. Output sheet'!$D$2:$D$5000,$B311,'1. Output sheet'!$C$2:$C$5000,I$27,'1. Output sheet'!$AC$2:$AC$5000,$B$22,'1. Output sheet'!$O$2:$O$5000,"&gt;="&amp;$B$266,'1. Output sheet'!$O$2:$O$5000,"&lt;"&amp;$C$266)+SUMIFS('1. Output sheet'!$F$2:$F$5000,'1. Output sheet'!$D$2:$D$5000,$B311,'1. Output sheet'!$C$2:$C$5000,I$27,'1. Output sheet'!$AC$2:$AC$5000,$B$23,'1. Output sheet'!$O$2:$O$5000,"&gt;="&amp;$B$266,'1. Output sheet'!$O$2:$O$5000,"&lt;"&amp;$C$266)</f>
        <v>0</v>
      </c>
      <c r="J311" s="45">
        <f>SUMIFS('1. Output sheet'!$F$2:$F$5000,'1. Output sheet'!$D$2:$D$5000,$B311,'1. Output sheet'!$C$2:$C$5000,J$27,'1. Output sheet'!$AC$2:$AC$5000,$B$22,'1. Output sheet'!$O$2:$O$5000,"&gt;="&amp;$B$266,'1. Output sheet'!$O$2:$O$5000,"&lt;"&amp;$C$266)+SUMIFS('1. Output sheet'!$F$2:$F$5000,'1. Output sheet'!$D$2:$D$5000,$B311,'1. Output sheet'!$C$2:$C$5000,J$27,'1. Output sheet'!$AC$2:$AC$5000,$B$23,'1. Output sheet'!$O$2:$O$5000,"&gt;="&amp;$B$266,'1. Output sheet'!$O$2:$O$5000,"&lt;"&amp;$C$266)</f>
        <v>0</v>
      </c>
      <c r="K311" s="45">
        <f>SUMIFS('1. Output sheet'!$F$2:$F$5000,'1. Output sheet'!$D$2:$D$5000,$B311,'1. Output sheet'!$C$2:$C$5000,K$27,'1. Output sheet'!$AC$2:$AC$5000,$B$22,'1. Output sheet'!$O$2:$O$5000,"&gt;="&amp;$B$266,'1. Output sheet'!$O$2:$O$5000,"&lt;"&amp;$C$266)+SUMIFS('1. Output sheet'!$F$2:$F$5000,'1. Output sheet'!$D$2:$D$5000,$B311,'1. Output sheet'!$C$2:$C$5000,K$27,'1. Output sheet'!$AC$2:$AC$5000,$B$23,'1. Output sheet'!$O$2:$O$5000,"&gt;="&amp;$B$266,'1. Output sheet'!$O$2:$O$5000,"&lt;"&amp;$C$266)</f>
        <v>0</v>
      </c>
      <c r="L311" s="45">
        <f>SUMIFS('1. Output sheet'!$F$2:$F$5000,'1. Output sheet'!$D$2:$D$5000,$B311,'1. Output sheet'!$C$2:$C$5000,L$27,'1. Output sheet'!$AC$2:$AC$5000,$B$22,'1. Output sheet'!$O$2:$O$5000,"&gt;="&amp;$B$266,'1. Output sheet'!$O$2:$O$5000,"&lt;"&amp;$C$266)+SUMIFS('1. Output sheet'!$F$2:$F$5000,'1. Output sheet'!$D$2:$D$5000,$B311,'1. Output sheet'!$C$2:$C$5000,L$27,'1. Output sheet'!$AC$2:$AC$5000,$B$23,'1. Output sheet'!$O$2:$O$5000,"&gt;="&amp;$B$266,'1. Output sheet'!$O$2:$O$5000,"&lt;"&amp;$C$266)</f>
        <v>2550</v>
      </c>
      <c r="M311" s="45">
        <f>SUMIFS('1. Output sheet'!$F$2:$F$5000,'1. Output sheet'!$D$2:$D$5000,$B311,'1. Output sheet'!$C$2:$C$5000,M$27,'1. Output sheet'!$AC$2:$AC$5000,$B$22,'1. Output sheet'!$O$2:$O$5000,"&gt;="&amp;$B$266,'1. Output sheet'!$O$2:$O$5000,"&lt;"&amp;$C$266)+SUMIFS('1. Output sheet'!$F$2:$F$5000,'1. Output sheet'!$D$2:$D$5000,$B311,'1. Output sheet'!$C$2:$C$5000,M$27,'1. Output sheet'!$AC$2:$AC$5000,$B$23,'1. Output sheet'!$O$2:$O$5000,"&gt;="&amp;$B$266,'1. Output sheet'!$O$2:$O$5000,"&lt;"&amp;$C$266)</f>
        <v>0</v>
      </c>
      <c r="N311" s="45">
        <f>SUMIFS('1. Output sheet'!$F$2:$F$5000,'1. Output sheet'!$D$2:$D$5000,$B311,'1. Output sheet'!$C$2:$C$5000,N$27,'1. Output sheet'!$AC$2:$AC$5000,$B$22,'1. Output sheet'!$O$2:$O$5000,"&gt;="&amp;$B$266,'1. Output sheet'!$O$2:$O$5000,"&lt;"&amp;$C$266)+SUMIFS('1. Output sheet'!$F$2:$F$5000,'1. Output sheet'!$D$2:$D$5000,$B311,'1. Output sheet'!$C$2:$C$5000,N$27,'1. Output sheet'!$AC$2:$AC$5000,$B$23,'1. Output sheet'!$O$2:$O$5000,"&gt;="&amp;$B$266,'1. Output sheet'!$O$2:$O$5000,"&lt;"&amp;$C$266)</f>
        <v>0</v>
      </c>
      <c r="O311" s="45">
        <f>SUMIFS('1. Output sheet'!$F$2:$F$5000,'1. Output sheet'!$D$2:$D$5000,$B311,'1. Output sheet'!$C$2:$C$5000,O$27,'1. Output sheet'!$AC$2:$AC$5000,$B$22,'1. Output sheet'!$O$2:$O$5000,"&gt;="&amp;$B$266,'1. Output sheet'!$O$2:$O$5000,"&lt;"&amp;$C$266)+SUMIFS('1. Output sheet'!$F$2:$F$5000,'1. Output sheet'!$D$2:$D$5000,$B311,'1. Output sheet'!$C$2:$C$5000,O$27,'1. Output sheet'!$AC$2:$AC$5000,$B$23,'1. Output sheet'!$O$2:$O$5000,"&gt;="&amp;$B$266,'1. Output sheet'!$O$2:$O$5000,"&lt;"&amp;$C$266)</f>
        <v>0</v>
      </c>
      <c r="P311" s="14">
        <f t="shared" si="131"/>
        <v>7744.9800000000005</v>
      </c>
      <c r="Q311" s="14">
        <f>SUMIFS('1. Output sheet'!$F$2:$F$5000,'1. Output sheet'!$D$2:$D$5000,$B311,'1. Output sheet'!$AC$2:$AC$5000,$B$22,'1. Output sheet'!$O$2:$O$5000,"&gt;="&amp;$B$266,'1. Output sheet'!$O$2:$O$5000,"&lt;"&amp;$C$266)+SUMIFS('1. Output sheet'!$F$2:$F$5000,'1. Output sheet'!$D$2:$D$5000,$B311,'1. Output sheet'!$AC$2:$AC$5000,$B$23,'1. Output sheet'!$O$2:$O$5000,"&gt;="&amp;$B$266,'1. Output sheet'!$O$2:$O$5000,"&lt;"&amp;$C$266)</f>
        <v>7744.9800000000005</v>
      </c>
      <c r="R311" s="14"/>
      <c r="T311" s="21" t="s">
        <v>29</v>
      </c>
      <c r="U311" s="20"/>
      <c r="V311" s="45">
        <f t="shared" si="132"/>
        <v>0</v>
      </c>
      <c r="W311" s="45">
        <f t="shared" si="133"/>
        <v>0</v>
      </c>
      <c r="X311" s="45">
        <f t="shared" si="134"/>
        <v>28.824262901733729</v>
      </c>
      <c r="Y311" s="45">
        <f t="shared" si="135"/>
        <v>667.71248139656484</v>
      </c>
      <c r="Z311" s="45">
        <f t="shared" si="136"/>
        <v>0</v>
      </c>
      <c r="AA311" s="45">
        <f t="shared" si="137"/>
        <v>0</v>
      </c>
      <c r="AB311" s="45">
        <f t="shared" si="138"/>
        <v>0</v>
      </c>
      <c r="AC311" s="45">
        <f t="shared" si="139"/>
        <v>0</v>
      </c>
      <c r="AD311" s="45">
        <f t="shared" si="140"/>
        <v>341.9009693898073</v>
      </c>
      <c r="AE311" s="45">
        <f t="shared" si="141"/>
        <v>0</v>
      </c>
      <c r="AF311" s="45">
        <f t="shared" si="142"/>
        <v>0</v>
      </c>
      <c r="AG311" s="45">
        <f t="shared" si="143"/>
        <v>0</v>
      </c>
      <c r="AH311" s="45">
        <f t="shared" si="144"/>
        <v>1038.4377136881058</v>
      </c>
      <c r="AI311" s="45">
        <f t="shared" si="145"/>
        <v>1038.4377136881058</v>
      </c>
      <c r="AJ311" s="14"/>
    </row>
    <row r="312" spans="2:36" ht="14.4" x14ac:dyDescent="0.3">
      <c r="B312" s="21" t="s">
        <v>44</v>
      </c>
      <c r="C312" s="20"/>
      <c r="D312" s="45">
        <f>SUMIFS('1. Output sheet'!$F$2:$F$5000,'1. Output sheet'!$D$2:$D$5000,$B312,'1. Output sheet'!$C$2:$C$5000,D$27,'1. Output sheet'!$AC$2:$AC$5000,$B$22,'1. Output sheet'!$O$2:$O$5000,"&gt;="&amp;$B$266,'1. Output sheet'!$O$2:$O$5000,"&lt;"&amp;$C$266)+SUMIFS('1. Output sheet'!$F$2:$F$5000,'1. Output sheet'!$D$2:$D$5000,$B312,'1. Output sheet'!$C$2:$C$5000,D$27,'1. Output sheet'!$AC$2:$AC$5000,$B$23,'1. Output sheet'!$O$2:$O$5000,"&gt;="&amp;$B$266,'1. Output sheet'!$O$2:$O$5000,"&lt;"&amp;$C$266)</f>
        <v>0</v>
      </c>
      <c r="E312" s="45">
        <f>SUMIFS('1. Output sheet'!$F$2:$F$5000,'1. Output sheet'!$D$2:$D$5000,$B312,'1. Output sheet'!$C$2:$C$5000,E$27,'1. Output sheet'!$AC$2:$AC$5000,$B$22,'1. Output sheet'!$O$2:$O$5000,"&gt;="&amp;$B$266,'1. Output sheet'!$O$2:$O$5000,"&lt;"&amp;$C$266)+SUMIFS('1. Output sheet'!$F$2:$F$5000,'1. Output sheet'!$D$2:$D$5000,$B312,'1. Output sheet'!$C$2:$C$5000,E$27,'1. Output sheet'!$AC$2:$AC$5000,$B$23,'1. Output sheet'!$O$2:$O$5000,"&gt;="&amp;$B$266,'1. Output sheet'!$O$2:$O$5000,"&lt;"&amp;$C$266)</f>
        <v>0</v>
      </c>
      <c r="F312" s="45">
        <f>SUMIFS('1. Output sheet'!$F$2:$F$5000,'1. Output sheet'!$D$2:$D$5000,$B312,'1. Output sheet'!$C$2:$C$5000,F$27,'1. Output sheet'!$AC$2:$AC$5000,$B$22,'1. Output sheet'!$O$2:$O$5000,"&gt;="&amp;$B$266,'1. Output sheet'!$O$2:$O$5000,"&lt;"&amp;$C$266)+SUMIFS('1. Output sheet'!$F$2:$F$5000,'1. Output sheet'!$D$2:$D$5000,$B312,'1. Output sheet'!$C$2:$C$5000,F$27,'1. Output sheet'!$AC$2:$AC$5000,$B$23,'1. Output sheet'!$O$2:$O$5000,"&gt;="&amp;$B$266,'1. Output sheet'!$O$2:$O$5000,"&lt;"&amp;$C$266)</f>
        <v>1247.96</v>
      </c>
      <c r="G312" s="45">
        <f>SUMIFS('1. Output sheet'!$F$2:$F$5000,'1. Output sheet'!$D$2:$D$5000,$B312,'1. Output sheet'!$C$2:$C$5000,G$27,'1. Output sheet'!$AC$2:$AC$5000,$B$22,'1. Output sheet'!$O$2:$O$5000,"&gt;="&amp;$B$266,'1. Output sheet'!$O$2:$O$5000,"&lt;"&amp;$C$266)+SUMIFS('1. Output sheet'!$F$2:$F$5000,'1. Output sheet'!$D$2:$D$5000,$B312,'1. Output sheet'!$C$2:$C$5000,G$27,'1. Output sheet'!$AC$2:$AC$5000,$B$23,'1. Output sheet'!$O$2:$O$5000,"&gt;="&amp;$B$266,'1. Output sheet'!$O$2:$O$5000,"&lt;"&amp;$C$266)</f>
        <v>0</v>
      </c>
      <c r="H312" s="45">
        <f>SUMIFS('1. Output sheet'!$F$2:$F$5000,'1. Output sheet'!$D$2:$D$5000,$B312,'1. Output sheet'!$C$2:$C$5000,H$27,'1. Output sheet'!$AC$2:$AC$5000,$B$22,'1. Output sheet'!$O$2:$O$5000,"&gt;="&amp;$B$266,'1. Output sheet'!$O$2:$O$5000,"&lt;"&amp;$C$266)+SUMIFS('1. Output sheet'!$F$2:$F$5000,'1. Output sheet'!$D$2:$D$5000,$B312,'1. Output sheet'!$C$2:$C$5000,H$27,'1. Output sheet'!$AC$2:$AC$5000,$B$23,'1. Output sheet'!$O$2:$O$5000,"&gt;="&amp;$B$266,'1. Output sheet'!$O$2:$O$5000,"&lt;"&amp;$C$266)</f>
        <v>0</v>
      </c>
      <c r="I312" s="45">
        <f>SUMIFS('1. Output sheet'!$F$2:$F$5000,'1. Output sheet'!$D$2:$D$5000,$B312,'1. Output sheet'!$C$2:$C$5000,I$27,'1. Output sheet'!$AC$2:$AC$5000,$B$22,'1. Output sheet'!$O$2:$O$5000,"&gt;="&amp;$B$266,'1. Output sheet'!$O$2:$O$5000,"&lt;"&amp;$C$266)+SUMIFS('1. Output sheet'!$F$2:$F$5000,'1. Output sheet'!$D$2:$D$5000,$B312,'1. Output sheet'!$C$2:$C$5000,I$27,'1. Output sheet'!$AC$2:$AC$5000,$B$23,'1. Output sheet'!$O$2:$O$5000,"&gt;="&amp;$B$266,'1. Output sheet'!$O$2:$O$5000,"&lt;"&amp;$C$266)</f>
        <v>31410</v>
      </c>
      <c r="J312" s="45">
        <f>SUMIFS('1. Output sheet'!$F$2:$F$5000,'1. Output sheet'!$D$2:$D$5000,$B312,'1. Output sheet'!$C$2:$C$5000,J$27,'1. Output sheet'!$AC$2:$AC$5000,$B$22,'1. Output sheet'!$O$2:$O$5000,"&gt;="&amp;$B$266,'1. Output sheet'!$O$2:$O$5000,"&lt;"&amp;$C$266)+SUMIFS('1. Output sheet'!$F$2:$F$5000,'1. Output sheet'!$D$2:$D$5000,$B312,'1. Output sheet'!$C$2:$C$5000,J$27,'1. Output sheet'!$AC$2:$AC$5000,$B$23,'1. Output sheet'!$O$2:$O$5000,"&gt;="&amp;$B$266,'1. Output sheet'!$O$2:$O$5000,"&lt;"&amp;$C$266)</f>
        <v>0</v>
      </c>
      <c r="K312" s="45">
        <f>SUMIFS('1. Output sheet'!$F$2:$F$5000,'1. Output sheet'!$D$2:$D$5000,$B312,'1. Output sheet'!$C$2:$C$5000,K$27,'1. Output sheet'!$AC$2:$AC$5000,$B$22,'1. Output sheet'!$O$2:$O$5000,"&gt;="&amp;$B$266,'1. Output sheet'!$O$2:$O$5000,"&lt;"&amp;$C$266)+SUMIFS('1. Output sheet'!$F$2:$F$5000,'1. Output sheet'!$D$2:$D$5000,$B312,'1. Output sheet'!$C$2:$C$5000,K$27,'1. Output sheet'!$AC$2:$AC$5000,$B$23,'1. Output sheet'!$O$2:$O$5000,"&gt;="&amp;$B$266,'1. Output sheet'!$O$2:$O$5000,"&lt;"&amp;$C$266)</f>
        <v>0</v>
      </c>
      <c r="L312" s="45">
        <f>SUMIFS('1. Output sheet'!$F$2:$F$5000,'1. Output sheet'!$D$2:$D$5000,$B312,'1. Output sheet'!$C$2:$C$5000,L$27,'1. Output sheet'!$AC$2:$AC$5000,$B$22,'1. Output sheet'!$O$2:$O$5000,"&gt;="&amp;$B$266,'1. Output sheet'!$O$2:$O$5000,"&lt;"&amp;$C$266)+SUMIFS('1. Output sheet'!$F$2:$F$5000,'1. Output sheet'!$D$2:$D$5000,$B312,'1. Output sheet'!$C$2:$C$5000,L$27,'1. Output sheet'!$AC$2:$AC$5000,$B$23,'1. Output sheet'!$O$2:$O$5000,"&gt;="&amp;$B$266,'1. Output sheet'!$O$2:$O$5000,"&lt;"&amp;$C$266)</f>
        <v>0</v>
      </c>
      <c r="M312" s="45">
        <f>SUMIFS('1. Output sheet'!$F$2:$F$5000,'1. Output sheet'!$D$2:$D$5000,$B312,'1. Output sheet'!$C$2:$C$5000,M$27,'1. Output sheet'!$AC$2:$AC$5000,$B$22,'1. Output sheet'!$O$2:$O$5000,"&gt;="&amp;$B$266,'1. Output sheet'!$O$2:$O$5000,"&lt;"&amp;$C$266)+SUMIFS('1. Output sheet'!$F$2:$F$5000,'1. Output sheet'!$D$2:$D$5000,$B312,'1. Output sheet'!$C$2:$C$5000,M$27,'1. Output sheet'!$AC$2:$AC$5000,$B$23,'1. Output sheet'!$O$2:$O$5000,"&gt;="&amp;$B$266,'1. Output sheet'!$O$2:$O$5000,"&lt;"&amp;$C$266)</f>
        <v>0</v>
      </c>
      <c r="N312" s="45">
        <f>SUMIFS('1. Output sheet'!$F$2:$F$5000,'1. Output sheet'!$D$2:$D$5000,$B312,'1. Output sheet'!$C$2:$C$5000,N$27,'1. Output sheet'!$AC$2:$AC$5000,$B$22,'1. Output sheet'!$O$2:$O$5000,"&gt;="&amp;$B$266,'1. Output sheet'!$O$2:$O$5000,"&lt;"&amp;$C$266)+SUMIFS('1. Output sheet'!$F$2:$F$5000,'1. Output sheet'!$D$2:$D$5000,$B312,'1. Output sheet'!$C$2:$C$5000,N$27,'1. Output sheet'!$AC$2:$AC$5000,$B$23,'1. Output sheet'!$O$2:$O$5000,"&gt;="&amp;$B$266,'1. Output sheet'!$O$2:$O$5000,"&lt;"&amp;$C$266)</f>
        <v>0</v>
      </c>
      <c r="O312" s="45">
        <f>SUMIFS('1. Output sheet'!$F$2:$F$5000,'1. Output sheet'!$D$2:$D$5000,$B312,'1. Output sheet'!$C$2:$C$5000,O$27,'1. Output sheet'!$AC$2:$AC$5000,$B$22,'1. Output sheet'!$O$2:$O$5000,"&gt;="&amp;$B$266,'1. Output sheet'!$O$2:$O$5000,"&lt;"&amp;$C$266)+SUMIFS('1. Output sheet'!$F$2:$F$5000,'1. Output sheet'!$D$2:$D$5000,$B312,'1. Output sheet'!$C$2:$C$5000,O$27,'1. Output sheet'!$AC$2:$AC$5000,$B$23,'1. Output sheet'!$O$2:$O$5000,"&gt;="&amp;$B$266,'1. Output sheet'!$O$2:$O$5000,"&lt;"&amp;$C$266)</f>
        <v>0</v>
      </c>
      <c r="P312" s="14">
        <f t="shared" si="131"/>
        <v>32657.96</v>
      </c>
      <c r="Q312" s="14">
        <f>SUMIFS('1. Output sheet'!$F$2:$F$5000,'1. Output sheet'!$D$2:$D$5000,$B312,'1. Output sheet'!$AC$2:$AC$5000,$B$22,'1. Output sheet'!$O$2:$O$5000,"&gt;="&amp;$B$266,'1. Output sheet'!$O$2:$O$5000,"&lt;"&amp;$C$266)+SUMIFS('1. Output sheet'!$F$2:$F$5000,'1. Output sheet'!$D$2:$D$5000,$B312,'1. Output sheet'!$AC$2:$AC$5000,$B$23,'1. Output sheet'!$O$2:$O$5000,"&gt;="&amp;$B$266,'1. Output sheet'!$O$2:$O$5000,"&lt;"&amp;$C$266)</f>
        <v>32657.96</v>
      </c>
      <c r="R312" s="14"/>
      <c r="T312" s="21" t="s">
        <v>44</v>
      </c>
      <c r="U312" s="20"/>
      <c r="V312" s="45">
        <f t="shared" si="132"/>
        <v>0</v>
      </c>
      <c r="W312" s="45">
        <f t="shared" si="133"/>
        <v>0</v>
      </c>
      <c r="X312" s="45">
        <f t="shared" si="134"/>
        <v>167.32499363125643</v>
      </c>
      <c r="Y312" s="45">
        <f t="shared" si="135"/>
        <v>0</v>
      </c>
      <c r="Z312" s="45">
        <f t="shared" si="136"/>
        <v>0</v>
      </c>
      <c r="AA312" s="45">
        <f t="shared" si="137"/>
        <v>4211.4154700132731</v>
      </c>
      <c r="AB312" s="45">
        <f t="shared" si="138"/>
        <v>0</v>
      </c>
      <c r="AC312" s="45">
        <f t="shared" si="139"/>
        <v>0</v>
      </c>
      <c r="AD312" s="45">
        <f t="shared" si="140"/>
        <v>0</v>
      </c>
      <c r="AE312" s="45">
        <f t="shared" si="141"/>
        <v>0</v>
      </c>
      <c r="AF312" s="45">
        <f t="shared" si="142"/>
        <v>0</v>
      </c>
      <c r="AG312" s="45">
        <f t="shared" si="143"/>
        <v>0</v>
      </c>
      <c r="AH312" s="45">
        <f t="shared" si="144"/>
        <v>4378.7404636445299</v>
      </c>
      <c r="AI312" s="45">
        <f t="shared" si="145"/>
        <v>4378.7404636445299</v>
      </c>
      <c r="AJ312" s="14"/>
    </row>
    <row r="313" spans="2:36" ht="28.8" x14ac:dyDescent="0.3">
      <c r="B313" s="21" t="s">
        <v>762</v>
      </c>
      <c r="C313" s="20"/>
      <c r="D313" s="45">
        <f>SUMIFS('1. Output sheet'!$F$2:$F$5000,'1. Output sheet'!$D$2:$D$5000,$B313,'1. Output sheet'!$C$2:$C$5000,D$27,'1. Output sheet'!$AC$2:$AC$5000,$B$22,'1. Output sheet'!$O$2:$O$5000,"&gt;="&amp;$B$266,'1. Output sheet'!$O$2:$O$5000,"&lt;"&amp;$C$266)+SUMIFS('1. Output sheet'!$F$2:$F$5000,'1. Output sheet'!$D$2:$D$5000,$B313,'1. Output sheet'!$C$2:$C$5000,D$27,'1. Output sheet'!$AC$2:$AC$5000,$B$23,'1. Output sheet'!$O$2:$O$5000,"&gt;="&amp;$B$266,'1. Output sheet'!$O$2:$O$5000,"&lt;"&amp;$C$266)</f>
        <v>0</v>
      </c>
      <c r="E313" s="45">
        <f>SUMIFS('1. Output sheet'!$F$2:$F$5000,'1. Output sheet'!$D$2:$D$5000,$B313,'1. Output sheet'!$C$2:$C$5000,E$27,'1. Output sheet'!$AC$2:$AC$5000,$B$22,'1. Output sheet'!$O$2:$O$5000,"&gt;="&amp;$B$266,'1. Output sheet'!$O$2:$O$5000,"&lt;"&amp;$C$266)+SUMIFS('1. Output sheet'!$F$2:$F$5000,'1. Output sheet'!$D$2:$D$5000,$B313,'1. Output sheet'!$C$2:$C$5000,E$27,'1. Output sheet'!$AC$2:$AC$5000,$B$23,'1. Output sheet'!$O$2:$O$5000,"&gt;="&amp;$B$266,'1. Output sheet'!$O$2:$O$5000,"&lt;"&amp;$C$266)</f>
        <v>0</v>
      </c>
      <c r="F313" s="45">
        <f>SUMIFS('1. Output sheet'!$F$2:$F$5000,'1. Output sheet'!$D$2:$D$5000,$B313,'1. Output sheet'!$C$2:$C$5000,F$27,'1. Output sheet'!$AC$2:$AC$5000,$B$22,'1. Output sheet'!$O$2:$O$5000,"&gt;="&amp;$B$266,'1. Output sheet'!$O$2:$O$5000,"&lt;"&amp;$C$266)+SUMIFS('1. Output sheet'!$F$2:$F$5000,'1. Output sheet'!$D$2:$D$5000,$B313,'1. Output sheet'!$C$2:$C$5000,F$27,'1. Output sheet'!$AC$2:$AC$5000,$B$23,'1. Output sheet'!$O$2:$O$5000,"&gt;="&amp;$B$266,'1. Output sheet'!$O$2:$O$5000,"&lt;"&amp;$C$266)</f>
        <v>0</v>
      </c>
      <c r="G313" s="45">
        <f>SUMIFS('1. Output sheet'!$F$2:$F$5000,'1. Output sheet'!$D$2:$D$5000,$B313,'1. Output sheet'!$C$2:$C$5000,G$27,'1. Output sheet'!$AC$2:$AC$5000,$B$22,'1. Output sheet'!$O$2:$O$5000,"&gt;="&amp;$B$266,'1. Output sheet'!$O$2:$O$5000,"&lt;"&amp;$C$266)+SUMIFS('1. Output sheet'!$F$2:$F$5000,'1. Output sheet'!$D$2:$D$5000,$B313,'1. Output sheet'!$C$2:$C$5000,G$27,'1. Output sheet'!$AC$2:$AC$5000,$B$23,'1. Output sheet'!$O$2:$O$5000,"&gt;="&amp;$B$266,'1. Output sheet'!$O$2:$O$5000,"&lt;"&amp;$C$266)</f>
        <v>0</v>
      </c>
      <c r="H313" s="45">
        <f>SUMIFS('1. Output sheet'!$F$2:$F$5000,'1. Output sheet'!$D$2:$D$5000,$B313,'1. Output sheet'!$C$2:$C$5000,H$27,'1. Output sheet'!$AC$2:$AC$5000,$B$22,'1. Output sheet'!$O$2:$O$5000,"&gt;="&amp;$B$266,'1. Output sheet'!$O$2:$O$5000,"&lt;"&amp;$C$266)+SUMIFS('1. Output sheet'!$F$2:$F$5000,'1. Output sheet'!$D$2:$D$5000,$B313,'1. Output sheet'!$C$2:$C$5000,H$27,'1. Output sheet'!$AC$2:$AC$5000,$B$23,'1. Output sheet'!$O$2:$O$5000,"&gt;="&amp;$B$266,'1. Output sheet'!$O$2:$O$5000,"&lt;"&amp;$C$266)</f>
        <v>0</v>
      </c>
      <c r="I313" s="45">
        <f>SUMIFS('1. Output sheet'!$F$2:$F$5000,'1. Output sheet'!$D$2:$D$5000,$B313,'1. Output sheet'!$C$2:$C$5000,I$27,'1. Output sheet'!$AC$2:$AC$5000,$B$22,'1. Output sheet'!$O$2:$O$5000,"&gt;="&amp;$B$266,'1. Output sheet'!$O$2:$O$5000,"&lt;"&amp;$C$266)+SUMIFS('1. Output sheet'!$F$2:$F$5000,'1. Output sheet'!$D$2:$D$5000,$B313,'1. Output sheet'!$C$2:$C$5000,I$27,'1. Output sheet'!$AC$2:$AC$5000,$B$23,'1. Output sheet'!$O$2:$O$5000,"&gt;="&amp;$B$266,'1. Output sheet'!$O$2:$O$5000,"&lt;"&amp;$C$266)</f>
        <v>0</v>
      </c>
      <c r="J313" s="45">
        <f>SUMIFS('1. Output sheet'!$F$2:$F$5000,'1. Output sheet'!$D$2:$D$5000,$B313,'1. Output sheet'!$C$2:$C$5000,J$27,'1. Output sheet'!$AC$2:$AC$5000,$B$22,'1. Output sheet'!$O$2:$O$5000,"&gt;="&amp;$B$266,'1. Output sheet'!$O$2:$O$5000,"&lt;"&amp;$C$266)+SUMIFS('1. Output sheet'!$F$2:$F$5000,'1. Output sheet'!$D$2:$D$5000,$B313,'1. Output sheet'!$C$2:$C$5000,J$27,'1. Output sheet'!$AC$2:$AC$5000,$B$23,'1. Output sheet'!$O$2:$O$5000,"&gt;="&amp;$B$266,'1. Output sheet'!$O$2:$O$5000,"&lt;"&amp;$C$266)</f>
        <v>0</v>
      </c>
      <c r="K313" s="45">
        <f>SUMIFS('1. Output sheet'!$F$2:$F$5000,'1. Output sheet'!$D$2:$D$5000,$B313,'1. Output sheet'!$C$2:$C$5000,K$27,'1. Output sheet'!$AC$2:$AC$5000,$B$22,'1. Output sheet'!$O$2:$O$5000,"&gt;="&amp;$B$266,'1. Output sheet'!$O$2:$O$5000,"&lt;"&amp;$C$266)+SUMIFS('1. Output sheet'!$F$2:$F$5000,'1. Output sheet'!$D$2:$D$5000,$B313,'1. Output sheet'!$C$2:$C$5000,K$27,'1. Output sheet'!$AC$2:$AC$5000,$B$23,'1. Output sheet'!$O$2:$O$5000,"&gt;="&amp;$B$266,'1. Output sheet'!$O$2:$O$5000,"&lt;"&amp;$C$266)</f>
        <v>0</v>
      </c>
      <c r="L313" s="45">
        <f>SUMIFS('1. Output sheet'!$F$2:$F$5000,'1. Output sheet'!$D$2:$D$5000,$B313,'1. Output sheet'!$C$2:$C$5000,L$27,'1. Output sheet'!$AC$2:$AC$5000,$B$22,'1. Output sheet'!$O$2:$O$5000,"&gt;="&amp;$B$266,'1. Output sheet'!$O$2:$O$5000,"&lt;"&amp;$C$266)+SUMIFS('1. Output sheet'!$F$2:$F$5000,'1. Output sheet'!$D$2:$D$5000,$B313,'1. Output sheet'!$C$2:$C$5000,L$27,'1. Output sheet'!$AC$2:$AC$5000,$B$23,'1. Output sheet'!$O$2:$O$5000,"&gt;="&amp;$B$266,'1. Output sheet'!$O$2:$O$5000,"&lt;"&amp;$C$266)</f>
        <v>0</v>
      </c>
      <c r="M313" s="45">
        <f>SUMIFS('1. Output sheet'!$F$2:$F$5000,'1. Output sheet'!$D$2:$D$5000,$B313,'1. Output sheet'!$C$2:$C$5000,M$27,'1. Output sheet'!$AC$2:$AC$5000,$B$22,'1. Output sheet'!$O$2:$O$5000,"&gt;="&amp;$B$266,'1. Output sheet'!$O$2:$O$5000,"&lt;"&amp;$C$266)+SUMIFS('1. Output sheet'!$F$2:$F$5000,'1. Output sheet'!$D$2:$D$5000,$B313,'1. Output sheet'!$C$2:$C$5000,M$27,'1. Output sheet'!$AC$2:$AC$5000,$B$23,'1. Output sheet'!$O$2:$O$5000,"&gt;="&amp;$B$266,'1. Output sheet'!$O$2:$O$5000,"&lt;"&amp;$C$266)</f>
        <v>0</v>
      </c>
      <c r="N313" s="45">
        <f>SUMIFS('1. Output sheet'!$F$2:$F$5000,'1. Output sheet'!$D$2:$D$5000,$B313,'1. Output sheet'!$C$2:$C$5000,N$27,'1. Output sheet'!$AC$2:$AC$5000,$B$22,'1. Output sheet'!$O$2:$O$5000,"&gt;="&amp;$B$266,'1. Output sheet'!$O$2:$O$5000,"&lt;"&amp;$C$266)+SUMIFS('1. Output sheet'!$F$2:$F$5000,'1. Output sheet'!$D$2:$D$5000,$B313,'1. Output sheet'!$C$2:$C$5000,N$27,'1. Output sheet'!$AC$2:$AC$5000,$B$23,'1. Output sheet'!$O$2:$O$5000,"&gt;="&amp;$B$266,'1. Output sheet'!$O$2:$O$5000,"&lt;"&amp;$C$266)</f>
        <v>0</v>
      </c>
      <c r="O313" s="45">
        <f>SUMIFS('1. Output sheet'!$F$2:$F$5000,'1. Output sheet'!$D$2:$D$5000,$B313,'1. Output sheet'!$C$2:$C$5000,O$27,'1. Output sheet'!$AC$2:$AC$5000,$B$22,'1. Output sheet'!$O$2:$O$5000,"&gt;="&amp;$B$266,'1. Output sheet'!$O$2:$O$5000,"&lt;"&amp;$C$266)+SUMIFS('1. Output sheet'!$F$2:$F$5000,'1. Output sheet'!$D$2:$D$5000,$B313,'1. Output sheet'!$C$2:$C$5000,O$27,'1. Output sheet'!$AC$2:$AC$5000,$B$23,'1. Output sheet'!$O$2:$O$5000,"&gt;="&amp;$B$266,'1. Output sheet'!$O$2:$O$5000,"&lt;"&amp;$C$266)</f>
        <v>0</v>
      </c>
      <c r="P313" s="14">
        <f t="shared" si="131"/>
        <v>0</v>
      </c>
      <c r="Q313" s="14">
        <f>SUMIFS('1. Output sheet'!$F$2:$F$5000,'1. Output sheet'!$D$2:$D$5000,$B313,'1. Output sheet'!$AC$2:$AC$5000,$B$22,'1. Output sheet'!$O$2:$O$5000,"&gt;="&amp;$B$266,'1. Output sheet'!$O$2:$O$5000,"&lt;"&amp;$C$266)+SUMIFS('1. Output sheet'!$F$2:$F$5000,'1. Output sheet'!$D$2:$D$5000,$B313,'1. Output sheet'!$AC$2:$AC$5000,$B$23,'1. Output sheet'!$O$2:$O$5000,"&gt;="&amp;$B$266,'1. Output sheet'!$O$2:$O$5000,"&lt;"&amp;$C$266)</f>
        <v>0</v>
      </c>
      <c r="R313" s="14"/>
      <c r="T313" s="21" t="s">
        <v>762</v>
      </c>
      <c r="U313" s="20"/>
      <c r="V313" s="45">
        <f t="shared" si="132"/>
        <v>0</v>
      </c>
      <c r="W313" s="45">
        <f t="shared" si="133"/>
        <v>0</v>
      </c>
      <c r="X313" s="45">
        <f t="shared" si="134"/>
        <v>0</v>
      </c>
      <c r="Y313" s="45">
        <f t="shared" si="135"/>
        <v>0</v>
      </c>
      <c r="Z313" s="45">
        <f t="shared" si="136"/>
        <v>0</v>
      </c>
      <c r="AA313" s="45">
        <f t="shared" si="137"/>
        <v>0</v>
      </c>
      <c r="AB313" s="45">
        <f t="shared" si="138"/>
        <v>0</v>
      </c>
      <c r="AC313" s="45">
        <f t="shared" si="139"/>
        <v>0</v>
      </c>
      <c r="AD313" s="45">
        <f t="shared" si="140"/>
        <v>0</v>
      </c>
      <c r="AE313" s="45">
        <f t="shared" si="141"/>
        <v>0</v>
      </c>
      <c r="AF313" s="45">
        <f t="shared" si="142"/>
        <v>0</v>
      </c>
      <c r="AG313" s="45">
        <f t="shared" si="143"/>
        <v>0</v>
      </c>
      <c r="AH313" s="45">
        <f t="shared" si="144"/>
        <v>0</v>
      </c>
      <c r="AI313" s="45">
        <f t="shared" si="145"/>
        <v>0</v>
      </c>
      <c r="AJ313" s="14"/>
    </row>
    <row r="314" spans="2:36" ht="14.4" x14ac:dyDescent="0.3">
      <c r="B314" s="21" t="s">
        <v>105</v>
      </c>
      <c r="C314" s="20"/>
      <c r="D314" s="45">
        <f>SUMIFS('1. Output sheet'!$F$2:$F$5000,'1. Output sheet'!$D$2:$D$5000,$B314,'1. Output sheet'!$C$2:$C$5000,D$27,'1. Output sheet'!$AC$2:$AC$5000,$B$22,'1. Output sheet'!$O$2:$O$5000,"&gt;="&amp;$B$266,'1. Output sheet'!$O$2:$O$5000,"&lt;"&amp;$C$266)+SUMIFS('1. Output sheet'!$F$2:$F$5000,'1. Output sheet'!$D$2:$D$5000,$B314,'1. Output sheet'!$C$2:$C$5000,D$27,'1. Output sheet'!$AC$2:$AC$5000,$B$23,'1. Output sheet'!$O$2:$O$5000,"&gt;="&amp;$B$266,'1. Output sheet'!$O$2:$O$5000,"&lt;"&amp;$C$266)</f>
        <v>0</v>
      </c>
      <c r="E314" s="45">
        <f>SUMIFS('1. Output sheet'!$F$2:$F$5000,'1. Output sheet'!$D$2:$D$5000,$B314,'1. Output sheet'!$C$2:$C$5000,E$27,'1. Output sheet'!$AC$2:$AC$5000,$B$22,'1. Output sheet'!$O$2:$O$5000,"&gt;="&amp;$B$266,'1. Output sheet'!$O$2:$O$5000,"&lt;"&amp;$C$266)+SUMIFS('1. Output sheet'!$F$2:$F$5000,'1. Output sheet'!$D$2:$D$5000,$B314,'1. Output sheet'!$C$2:$C$5000,E$27,'1. Output sheet'!$AC$2:$AC$5000,$B$23,'1. Output sheet'!$O$2:$O$5000,"&gt;="&amp;$B$266,'1. Output sheet'!$O$2:$O$5000,"&lt;"&amp;$C$266)</f>
        <v>0</v>
      </c>
      <c r="F314" s="45">
        <f>SUMIFS('1. Output sheet'!$F$2:$F$5000,'1. Output sheet'!$D$2:$D$5000,$B314,'1. Output sheet'!$C$2:$C$5000,F$27,'1. Output sheet'!$AC$2:$AC$5000,$B$22,'1. Output sheet'!$O$2:$O$5000,"&gt;="&amp;$B$266,'1. Output sheet'!$O$2:$O$5000,"&lt;"&amp;$C$266)+SUMIFS('1. Output sheet'!$F$2:$F$5000,'1. Output sheet'!$D$2:$D$5000,$B314,'1. Output sheet'!$C$2:$C$5000,F$27,'1. Output sheet'!$AC$2:$AC$5000,$B$23,'1. Output sheet'!$O$2:$O$5000,"&gt;="&amp;$B$266,'1. Output sheet'!$O$2:$O$5000,"&lt;"&amp;$C$266)</f>
        <v>4000</v>
      </c>
      <c r="G314" s="45">
        <f>SUMIFS('1. Output sheet'!$F$2:$F$5000,'1. Output sheet'!$D$2:$D$5000,$B314,'1. Output sheet'!$C$2:$C$5000,G$27,'1. Output sheet'!$AC$2:$AC$5000,$B$22,'1. Output sheet'!$O$2:$O$5000,"&gt;="&amp;$B$266,'1. Output sheet'!$O$2:$O$5000,"&lt;"&amp;$C$266)+SUMIFS('1. Output sheet'!$F$2:$F$5000,'1. Output sheet'!$D$2:$D$5000,$B314,'1. Output sheet'!$C$2:$C$5000,G$27,'1. Output sheet'!$AC$2:$AC$5000,$B$23,'1. Output sheet'!$O$2:$O$5000,"&gt;="&amp;$B$266,'1. Output sheet'!$O$2:$O$5000,"&lt;"&amp;$C$266)</f>
        <v>2034</v>
      </c>
      <c r="H314" s="45">
        <f>SUMIFS('1. Output sheet'!$F$2:$F$5000,'1. Output sheet'!$D$2:$D$5000,$B314,'1. Output sheet'!$C$2:$C$5000,H$27,'1. Output sheet'!$AC$2:$AC$5000,$B$22,'1. Output sheet'!$O$2:$O$5000,"&gt;="&amp;$B$266,'1. Output sheet'!$O$2:$O$5000,"&lt;"&amp;$C$266)+SUMIFS('1. Output sheet'!$F$2:$F$5000,'1. Output sheet'!$D$2:$D$5000,$B314,'1. Output sheet'!$C$2:$C$5000,H$27,'1. Output sheet'!$AC$2:$AC$5000,$B$23,'1. Output sheet'!$O$2:$O$5000,"&gt;="&amp;$B$266,'1. Output sheet'!$O$2:$O$5000,"&lt;"&amp;$C$266)</f>
        <v>400</v>
      </c>
      <c r="I314" s="45">
        <f>SUMIFS('1. Output sheet'!$F$2:$F$5000,'1. Output sheet'!$D$2:$D$5000,$B314,'1. Output sheet'!$C$2:$C$5000,I$27,'1. Output sheet'!$AC$2:$AC$5000,$B$22,'1. Output sheet'!$O$2:$O$5000,"&gt;="&amp;$B$266,'1. Output sheet'!$O$2:$O$5000,"&lt;"&amp;$C$266)+SUMIFS('1. Output sheet'!$F$2:$F$5000,'1. Output sheet'!$D$2:$D$5000,$B314,'1. Output sheet'!$C$2:$C$5000,I$27,'1. Output sheet'!$AC$2:$AC$5000,$B$23,'1. Output sheet'!$O$2:$O$5000,"&gt;="&amp;$B$266,'1. Output sheet'!$O$2:$O$5000,"&lt;"&amp;$C$266)</f>
        <v>1845</v>
      </c>
      <c r="J314" s="45">
        <f>SUMIFS('1. Output sheet'!$F$2:$F$5000,'1. Output sheet'!$D$2:$D$5000,$B314,'1. Output sheet'!$C$2:$C$5000,J$27,'1. Output sheet'!$AC$2:$AC$5000,$B$22,'1. Output sheet'!$O$2:$O$5000,"&gt;="&amp;$B$266,'1. Output sheet'!$O$2:$O$5000,"&lt;"&amp;$C$266)+SUMIFS('1. Output sheet'!$F$2:$F$5000,'1. Output sheet'!$D$2:$D$5000,$B314,'1. Output sheet'!$C$2:$C$5000,J$27,'1. Output sheet'!$AC$2:$AC$5000,$B$23,'1. Output sheet'!$O$2:$O$5000,"&gt;="&amp;$B$266,'1. Output sheet'!$O$2:$O$5000,"&lt;"&amp;$C$266)</f>
        <v>4410</v>
      </c>
      <c r="K314" s="45">
        <f>SUMIFS('1. Output sheet'!$F$2:$F$5000,'1. Output sheet'!$D$2:$D$5000,$B314,'1. Output sheet'!$C$2:$C$5000,K$27,'1. Output sheet'!$AC$2:$AC$5000,$B$22,'1. Output sheet'!$O$2:$O$5000,"&gt;="&amp;$B$266,'1. Output sheet'!$O$2:$O$5000,"&lt;"&amp;$C$266)+SUMIFS('1. Output sheet'!$F$2:$F$5000,'1. Output sheet'!$D$2:$D$5000,$B314,'1. Output sheet'!$C$2:$C$5000,K$27,'1. Output sheet'!$AC$2:$AC$5000,$B$23,'1. Output sheet'!$O$2:$O$5000,"&gt;="&amp;$B$266,'1. Output sheet'!$O$2:$O$5000,"&lt;"&amp;$C$266)</f>
        <v>0</v>
      </c>
      <c r="L314" s="45">
        <f>SUMIFS('1. Output sheet'!$F$2:$F$5000,'1. Output sheet'!$D$2:$D$5000,$B314,'1. Output sheet'!$C$2:$C$5000,L$27,'1. Output sheet'!$AC$2:$AC$5000,$B$22,'1. Output sheet'!$O$2:$O$5000,"&gt;="&amp;$B$266,'1. Output sheet'!$O$2:$O$5000,"&lt;"&amp;$C$266)+SUMIFS('1. Output sheet'!$F$2:$F$5000,'1. Output sheet'!$D$2:$D$5000,$B314,'1. Output sheet'!$C$2:$C$5000,L$27,'1. Output sheet'!$AC$2:$AC$5000,$B$23,'1. Output sheet'!$O$2:$O$5000,"&gt;="&amp;$B$266,'1. Output sheet'!$O$2:$O$5000,"&lt;"&amp;$C$266)</f>
        <v>0</v>
      </c>
      <c r="M314" s="45">
        <f>SUMIFS('1. Output sheet'!$F$2:$F$5000,'1. Output sheet'!$D$2:$D$5000,$B314,'1. Output sheet'!$C$2:$C$5000,M$27,'1. Output sheet'!$AC$2:$AC$5000,$B$22,'1. Output sheet'!$O$2:$O$5000,"&gt;="&amp;$B$266,'1. Output sheet'!$O$2:$O$5000,"&lt;"&amp;$C$266)+SUMIFS('1. Output sheet'!$F$2:$F$5000,'1. Output sheet'!$D$2:$D$5000,$B314,'1. Output sheet'!$C$2:$C$5000,M$27,'1. Output sheet'!$AC$2:$AC$5000,$B$23,'1. Output sheet'!$O$2:$O$5000,"&gt;="&amp;$B$266,'1. Output sheet'!$O$2:$O$5000,"&lt;"&amp;$C$266)</f>
        <v>0</v>
      </c>
      <c r="N314" s="45">
        <f>SUMIFS('1. Output sheet'!$F$2:$F$5000,'1. Output sheet'!$D$2:$D$5000,$B314,'1. Output sheet'!$C$2:$C$5000,N$27,'1. Output sheet'!$AC$2:$AC$5000,$B$22,'1. Output sheet'!$O$2:$O$5000,"&gt;="&amp;$B$266,'1. Output sheet'!$O$2:$O$5000,"&lt;"&amp;$C$266)+SUMIFS('1. Output sheet'!$F$2:$F$5000,'1. Output sheet'!$D$2:$D$5000,$B314,'1. Output sheet'!$C$2:$C$5000,N$27,'1. Output sheet'!$AC$2:$AC$5000,$B$23,'1. Output sheet'!$O$2:$O$5000,"&gt;="&amp;$B$266,'1. Output sheet'!$O$2:$O$5000,"&lt;"&amp;$C$266)</f>
        <v>0</v>
      </c>
      <c r="O314" s="45">
        <f>SUMIFS('1. Output sheet'!$F$2:$F$5000,'1. Output sheet'!$D$2:$D$5000,$B314,'1. Output sheet'!$C$2:$C$5000,O$27,'1. Output sheet'!$AC$2:$AC$5000,$B$22,'1. Output sheet'!$O$2:$O$5000,"&gt;="&amp;$B$266,'1. Output sheet'!$O$2:$O$5000,"&lt;"&amp;$C$266)+SUMIFS('1. Output sheet'!$F$2:$F$5000,'1. Output sheet'!$D$2:$D$5000,$B314,'1. Output sheet'!$C$2:$C$5000,O$27,'1. Output sheet'!$AC$2:$AC$5000,$B$23,'1. Output sheet'!$O$2:$O$5000,"&gt;="&amp;$B$266,'1. Output sheet'!$O$2:$O$5000,"&lt;"&amp;$C$266)</f>
        <v>0</v>
      </c>
      <c r="P314" s="14">
        <f t="shared" si="131"/>
        <v>12689</v>
      </c>
      <c r="Q314" s="14">
        <f>SUMIFS('1. Output sheet'!$F$2:$F$5000,'1. Output sheet'!$D$2:$D$5000,$B314,'1. Output sheet'!$AC$2:$AC$5000,$B$22,'1. Output sheet'!$O$2:$O$5000,"&gt;="&amp;$B$266,'1. Output sheet'!$O$2:$O$5000,"&lt;"&amp;$C$266)+SUMIFS('1. Output sheet'!$F$2:$F$5000,'1. Output sheet'!$D$2:$D$5000,$B314,'1. Output sheet'!$AC$2:$AC$5000,$B$23,'1. Output sheet'!$O$2:$O$5000,"&gt;="&amp;$B$266,'1. Output sheet'!$O$2:$O$5000,"&lt;"&amp;$C$266)</f>
        <v>12689</v>
      </c>
      <c r="R314" s="14"/>
      <c r="T314" s="21" t="s">
        <v>105</v>
      </c>
      <c r="U314" s="20"/>
      <c r="V314" s="45">
        <f t="shared" si="132"/>
        <v>0</v>
      </c>
      <c r="W314" s="45">
        <f t="shared" si="133"/>
        <v>0</v>
      </c>
      <c r="X314" s="45">
        <f t="shared" si="134"/>
        <v>536.31524610165843</v>
      </c>
      <c r="Y314" s="45">
        <f t="shared" si="135"/>
        <v>272.71630264269334</v>
      </c>
      <c r="Z314" s="45">
        <f t="shared" si="136"/>
        <v>53.631524610165847</v>
      </c>
      <c r="AA314" s="45">
        <f t="shared" si="137"/>
        <v>247.37540726438996</v>
      </c>
      <c r="AB314" s="45">
        <f t="shared" si="138"/>
        <v>591.28755882707844</v>
      </c>
      <c r="AC314" s="45">
        <f t="shared" si="139"/>
        <v>0</v>
      </c>
      <c r="AD314" s="45">
        <f t="shared" si="140"/>
        <v>0</v>
      </c>
      <c r="AE314" s="45">
        <f t="shared" si="141"/>
        <v>0</v>
      </c>
      <c r="AF314" s="45">
        <f t="shared" si="142"/>
        <v>0</v>
      </c>
      <c r="AG314" s="45">
        <f t="shared" si="143"/>
        <v>0</v>
      </c>
      <c r="AH314" s="45">
        <f t="shared" si="144"/>
        <v>1701.3260394459862</v>
      </c>
      <c r="AI314" s="45">
        <f t="shared" si="145"/>
        <v>1701.3260394459862</v>
      </c>
      <c r="AJ314" s="14"/>
    </row>
    <row r="315" spans="2:36" ht="14.4" x14ac:dyDescent="0.3">
      <c r="B315" s="21" t="s">
        <v>79</v>
      </c>
      <c r="C315" s="20"/>
      <c r="D315" s="45">
        <f>SUMIFS('1. Output sheet'!$F$2:$F$5000,'1. Output sheet'!$D$2:$D$5000,$B315,'1. Output sheet'!$C$2:$C$5000,D$27,'1. Output sheet'!$AC$2:$AC$5000,$B$22,'1. Output sheet'!$O$2:$O$5000,"&gt;="&amp;$B$266,'1. Output sheet'!$O$2:$O$5000,"&lt;"&amp;$C$266)+SUMIFS('1. Output sheet'!$F$2:$F$5000,'1. Output sheet'!$D$2:$D$5000,$B315,'1. Output sheet'!$C$2:$C$5000,D$27,'1. Output sheet'!$AC$2:$AC$5000,$B$23,'1. Output sheet'!$O$2:$O$5000,"&gt;="&amp;$B$266,'1. Output sheet'!$O$2:$O$5000,"&lt;"&amp;$C$266)</f>
        <v>0</v>
      </c>
      <c r="E315" s="45">
        <f>SUMIFS('1. Output sheet'!$F$2:$F$5000,'1. Output sheet'!$D$2:$D$5000,$B315,'1. Output sheet'!$C$2:$C$5000,E$27,'1. Output sheet'!$AC$2:$AC$5000,$B$22,'1. Output sheet'!$O$2:$O$5000,"&gt;="&amp;$B$266,'1. Output sheet'!$O$2:$O$5000,"&lt;"&amp;$C$266)+SUMIFS('1. Output sheet'!$F$2:$F$5000,'1. Output sheet'!$D$2:$D$5000,$B315,'1. Output sheet'!$C$2:$C$5000,E$27,'1. Output sheet'!$AC$2:$AC$5000,$B$23,'1. Output sheet'!$O$2:$O$5000,"&gt;="&amp;$B$266,'1. Output sheet'!$O$2:$O$5000,"&lt;"&amp;$C$266)</f>
        <v>0</v>
      </c>
      <c r="F315" s="45">
        <f>SUMIFS('1. Output sheet'!$F$2:$F$5000,'1. Output sheet'!$D$2:$D$5000,$B315,'1. Output sheet'!$C$2:$C$5000,F$27,'1. Output sheet'!$AC$2:$AC$5000,$B$22,'1. Output sheet'!$O$2:$O$5000,"&gt;="&amp;$B$266,'1. Output sheet'!$O$2:$O$5000,"&lt;"&amp;$C$266)+SUMIFS('1. Output sheet'!$F$2:$F$5000,'1. Output sheet'!$D$2:$D$5000,$B315,'1. Output sheet'!$C$2:$C$5000,F$27,'1. Output sheet'!$AC$2:$AC$5000,$B$23,'1. Output sheet'!$O$2:$O$5000,"&gt;="&amp;$B$266,'1. Output sheet'!$O$2:$O$5000,"&lt;"&amp;$C$266)</f>
        <v>0</v>
      </c>
      <c r="G315" s="45">
        <f>SUMIFS('1. Output sheet'!$F$2:$F$5000,'1. Output sheet'!$D$2:$D$5000,$B315,'1. Output sheet'!$C$2:$C$5000,G$27,'1. Output sheet'!$AC$2:$AC$5000,$B$22,'1. Output sheet'!$O$2:$O$5000,"&gt;="&amp;$B$266,'1. Output sheet'!$O$2:$O$5000,"&lt;"&amp;$C$266)+SUMIFS('1. Output sheet'!$F$2:$F$5000,'1. Output sheet'!$D$2:$D$5000,$B315,'1. Output sheet'!$C$2:$C$5000,G$27,'1. Output sheet'!$AC$2:$AC$5000,$B$23,'1. Output sheet'!$O$2:$O$5000,"&gt;="&amp;$B$266,'1. Output sheet'!$O$2:$O$5000,"&lt;"&amp;$C$266)</f>
        <v>845</v>
      </c>
      <c r="H315" s="45">
        <f>SUMIFS('1. Output sheet'!$F$2:$F$5000,'1. Output sheet'!$D$2:$D$5000,$B315,'1. Output sheet'!$C$2:$C$5000,H$27,'1. Output sheet'!$AC$2:$AC$5000,$B$22,'1. Output sheet'!$O$2:$O$5000,"&gt;="&amp;$B$266,'1. Output sheet'!$O$2:$O$5000,"&lt;"&amp;$C$266)+SUMIFS('1. Output sheet'!$F$2:$F$5000,'1. Output sheet'!$D$2:$D$5000,$B315,'1. Output sheet'!$C$2:$C$5000,H$27,'1. Output sheet'!$AC$2:$AC$5000,$B$23,'1. Output sheet'!$O$2:$O$5000,"&gt;="&amp;$B$266,'1. Output sheet'!$O$2:$O$5000,"&lt;"&amp;$C$266)</f>
        <v>2643</v>
      </c>
      <c r="I315" s="45">
        <f>SUMIFS('1. Output sheet'!$F$2:$F$5000,'1. Output sheet'!$D$2:$D$5000,$B315,'1. Output sheet'!$C$2:$C$5000,I$27,'1. Output sheet'!$AC$2:$AC$5000,$B$22,'1. Output sheet'!$O$2:$O$5000,"&gt;="&amp;$B$266,'1. Output sheet'!$O$2:$O$5000,"&lt;"&amp;$C$266)+SUMIFS('1. Output sheet'!$F$2:$F$5000,'1. Output sheet'!$D$2:$D$5000,$B315,'1. Output sheet'!$C$2:$C$5000,I$27,'1. Output sheet'!$AC$2:$AC$5000,$B$23,'1. Output sheet'!$O$2:$O$5000,"&gt;="&amp;$B$266,'1. Output sheet'!$O$2:$O$5000,"&lt;"&amp;$C$266)</f>
        <v>0</v>
      </c>
      <c r="J315" s="45">
        <f>SUMIFS('1. Output sheet'!$F$2:$F$5000,'1. Output sheet'!$D$2:$D$5000,$B315,'1. Output sheet'!$C$2:$C$5000,J$27,'1. Output sheet'!$AC$2:$AC$5000,$B$22,'1. Output sheet'!$O$2:$O$5000,"&gt;="&amp;$B$266,'1. Output sheet'!$O$2:$O$5000,"&lt;"&amp;$C$266)+SUMIFS('1. Output sheet'!$F$2:$F$5000,'1. Output sheet'!$D$2:$D$5000,$B315,'1. Output sheet'!$C$2:$C$5000,J$27,'1. Output sheet'!$AC$2:$AC$5000,$B$23,'1. Output sheet'!$O$2:$O$5000,"&gt;="&amp;$B$266,'1. Output sheet'!$O$2:$O$5000,"&lt;"&amp;$C$266)</f>
        <v>0</v>
      </c>
      <c r="K315" s="45">
        <f>SUMIFS('1. Output sheet'!$F$2:$F$5000,'1. Output sheet'!$D$2:$D$5000,$B315,'1. Output sheet'!$C$2:$C$5000,K$27,'1. Output sheet'!$AC$2:$AC$5000,$B$22,'1. Output sheet'!$O$2:$O$5000,"&gt;="&amp;$B$266,'1. Output sheet'!$O$2:$O$5000,"&lt;"&amp;$C$266)+SUMIFS('1. Output sheet'!$F$2:$F$5000,'1. Output sheet'!$D$2:$D$5000,$B315,'1. Output sheet'!$C$2:$C$5000,K$27,'1. Output sheet'!$AC$2:$AC$5000,$B$23,'1. Output sheet'!$O$2:$O$5000,"&gt;="&amp;$B$266,'1. Output sheet'!$O$2:$O$5000,"&lt;"&amp;$C$266)</f>
        <v>0</v>
      </c>
      <c r="L315" s="45">
        <f>SUMIFS('1. Output sheet'!$F$2:$F$5000,'1. Output sheet'!$D$2:$D$5000,$B315,'1. Output sheet'!$C$2:$C$5000,L$27,'1. Output sheet'!$AC$2:$AC$5000,$B$22,'1. Output sheet'!$O$2:$O$5000,"&gt;="&amp;$B$266,'1. Output sheet'!$O$2:$O$5000,"&lt;"&amp;$C$266)+SUMIFS('1. Output sheet'!$F$2:$F$5000,'1. Output sheet'!$D$2:$D$5000,$B315,'1. Output sheet'!$C$2:$C$5000,L$27,'1. Output sheet'!$AC$2:$AC$5000,$B$23,'1. Output sheet'!$O$2:$O$5000,"&gt;="&amp;$B$266,'1. Output sheet'!$O$2:$O$5000,"&lt;"&amp;$C$266)</f>
        <v>0</v>
      </c>
      <c r="M315" s="45">
        <f>SUMIFS('1. Output sheet'!$F$2:$F$5000,'1. Output sheet'!$D$2:$D$5000,$B315,'1. Output sheet'!$C$2:$C$5000,M$27,'1. Output sheet'!$AC$2:$AC$5000,$B$22,'1. Output sheet'!$O$2:$O$5000,"&gt;="&amp;$B$266,'1. Output sheet'!$O$2:$O$5000,"&lt;"&amp;$C$266)+SUMIFS('1. Output sheet'!$F$2:$F$5000,'1. Output sheet'!$D$2:$D$5000,$B315,'1. Output sheet'!$C$2:$C$5000,M$27,'1. Output sheet'!$AC$2:$AC$5000,$B$23,'1. Output sheet'!$O$2:$O$5000,"&gt;="&amp;$B$266,'1. Output sheet'!$O$2:$O$5000,"&lt;"&amp;$C$266)</f>
        <v>0</v>
      </c>
      <c r="N315" s="45">
        <f>SUMIFS('1. Output sheet'!$F$2:$F$5000,'1. Output sheet'!$D$2:$D$5000,$B315,'1. Output sheet'!$C$2:$C$5000,N$27,'1. Output sheet'!$AC$2:$AC$5000,$B$22,'1. Output sheet'!$O$2:$O$5000,"&gt;="&amp;$B$266,'1. Output sheet'!$O$2:$O$5000,"&lt;"&amp;$C$266)+SUMIFS('1. Output sheet'!$F$2:$F$5000,'1. Output sheet'!$D$2:$D$5000,$B315,'1. Output sheet'!$C$2:$C$5000,N$27,'1. Output sheet'!$AC$2:$AC$5000,$B$23,'1. Output sheet'!$O$2:$O$5000,"&gt;="&amp;$B$266,'1. Output sheet'!$O$2:$O$5000,"&lt;"&amp;$C$266)</f>
        <v>0</v>
      </c>
      <c r="O315" s="45">
        <f>SUMIFS('1. Output sheet'!$F$2:$F$5000,'1. Output sheet'!$D$2:$D$5000,$B315,'1. Output sheet'!$C$2:$C$5000,O$27,'1. Output sheet'!$AC$2:$AC$5000,$B$22,'1. Output sheet'!$O$2:$O$5000,"&gt;="&amp;$B$266,'1. Output sheet'!$O$2:$O$5000,"&lt;"&amp;$C$266)+SUMIFS('1. Output sheet'!$F$2:$F$5000,'1. Output sheet'!$D$2:$D$5000,$B315,'1. Output sheet'!$C$2:$C$5000,O$27,'1. Output sheet'!$AC$2:$AC$5000,$B$23,'1. Output sheet'!$O$2:$O$5000,"&gt;="&amp;$B$266,'1. Output sheet'!$O$2:$O$5000,"&lt;"&amp;$C$266)</f>
        <v>0</v>
      </c>
      <c r="P315" s="14">
        <f t="shared" si="131"/>
        <v>3488</v>
      </c>
      <c r="Q315" s="14">
        <f>SUMIFS('1. Output sheet'!$F$2:$F$5000,'1. Output sheet'!$D$2:$D$5000,$B315,'1. Output sheet'!$AC$2:$AC$5000,$B$22,'1. Output sheet'!$O$2:$O$5000,"&gt;="&amp;$B$266,'1. Output sheet'!$O$2:$O$5000,"&lt;"&amp;$C$266)+SUMIFS('1. Output sheet'!$F$2:$F$5000,'1. Output sheet'!$D$2:$D$5000,$B315,'1. Output sheet'!$AC$2:$AC$5000,$B$23,'1. Output sheet'!$O$2:$O$5000,"&gt;="&amp;$B$266,'1. Output sheet'!$O$2:$O$5000,"&lt;"&amp;$C$266)</f>
        <v>3488</v>
      </c>
      <c r="R315" s="14"/>
      <c r="T315" s="21" t="s">
        <v>79</v>
      </c>
      <c r="U315" s="20"/>
      <c r="V315" s="45">
        <f t="shared" si="132"/>
        <v>0</v>
      </c>
      <c r="W315" s="45">
        <f t="shared" si="133"/>
        <v>0</v>
      </c>
      <c r="X315" s="45">
        <f t="shared" si="134"/>
        <v>0</v>
      </c>
      <c r="Y315" s="45">
        <f t="shared" si="135"/>
        <v>113.29659573897536</v>
      </c>
      <c r="Z315" s="45">
        <f t="shared" si="136"/>
        <v>354.37029886167085</v>
      </c>
      <c r="AA315" s="45">
        <f t="shared" si="137"/>
        <v>0</v>
      </c>
      <c r="AB315" s="45">
        <f t="shared" si="138"/>
        <v>0</v>
      </c>
      <c r="AC315" s="45">
        <f t="shared" si="139"/>
        <v>0</v>
      </c>
      <c r="AD315" s="45">
        <f t="shared" si="140"/>
        <v>0</v>
      </c>
      <c r="AE315" s="45">
        <f t="shared" si="141"/>
        <v>0</v>
      </c>
      <c r="AF315" s="45">
        <f t="shared" si="142"/>
        <v>0</v>
      </c>
      <c r="AG315" s="45">
        <f t="shared" si="143"/>
        <v>0</v>
      </c>
      <c r="AH315" s="45">
        <f t="shared" si="144"/>
        <v>467.66689460064617</v>
      </c>
      <c r="AI315" s="45">
        <f t="shared" si="145"/>
        <v>467.66689460064617</v>
      </c>
      <c r="AJ315" s="14"/>
    </row>
    <row r="316" spans="2:36" ht="14.4" x14ac:dyDescent="0.3">
      <c r="B316" s="21" t="s">
        <v>49</v>
      </c>
      <c r="C316" s="20"/>
      <c r="D316" s="45">
        <f>SUMIFS('1. Output sheet'!$F$2:$F$5000,'1. Output sheet'!$D$2:$D$5000,$B316,'1. Output sheet'!$C$2:$C$5000,D$27,'1. Output sheet'!$AC$2:$AC$5000,$B$22,'1. Output sheet'!$O$2:$O$5000,"&gt;="&amp;$B$266,'1. Output sheet'!$O$2:$O$5000,"&lt;"&amp;$C$266)+SUMIFS('1. Output sheet'!$F$2:$F$5000,'1. Output sheet'!$D$2:$D$5000,$B316,'1. Output sheet'!$C$2:$C$5000,D$27,'1. Output sheet'!$AC$2:$AC$5000,$B$23,'1. Output sheet'!$O$2:$O$5000,"&gt;="&amp;$B$266,'1. Output sheet'!$O$2:$O$5000,"&lt;"&amp;$C$266)</f>
        <v>979</v>
      </c>
      <c r="E316" s="45">
        <f>SUMIFS('1. Output sheet'!$F$2:$F$5000,'1. Output sheet'!$D$2:$D$5000,$B316,'1. Output sheet'!$C$2:$C$5000,E$27,'1. Output sheet'!$AC$2:$AC$5000,$B$22,'1. Output sheet'!$O$2:$O$5000,"&gt;="&amp;$B$266,'1. Output sheet'!$O$2:$O$5000,"&lt;"&amp;$C$266)+SUMIFS('1. Output sheet'!$F$2:$F$5000,'1. Output sheet'!$D$2:$D$5000,$B316,'1. Output sheet'!$C$2:$C$5000,E$27,'1. Output sheet'!$AC$2:$AC$5000,$B$23,'1. Output sheet'!$O$2:$O$5000,"&gt;="&amp;$B$266,'1. Output sheet'!$O$2:$O$5000,"&lt;"&amp;$C$266)</f>
        <v>0</v>
      </c>
      <c r="F316" s="45">
        <f>SUMIFS('1. Output sheet'!$F$2:$F$5000,'1. Output sheet'!$D$2:$D$5000,$B316,'1. Output sheet'!$C$2:$C$5000,F$27,'1. Output sheet'!$AC$2:$AC$5000,$B$22,'1. Output sheet'!$O$2:$O$5000,"&gt;="&amp;$B$266,'1. Output sheet'!$O$2:$O$5000,"&lt;"&amp;$C$266)+SUMIFS('1. Output sheet'!$F$2:$F$5000,'1. Output sheet'!$D$2:$D$5000,$B316,'1. Output sheet'!$C$2:$C$5000,F$27,'1. Output sheet'!$AC$2:$AC$5000,$B$23,'1. Output sheet'!$O$2:$O$5000,"&gt;="&amp;$B$266,'1. Output sheet'!$O$2:$O$5000,"&lt;"&amp;$C$266)</f>
        <v>0</v>
      </c>
      <c r="G316" s="45">
        <f>SUMIFS('1. Output sheet'!$F$2:$F$5000,'1. Output sheet'!$D$2:$D$5000,$B316,'1. Output sheet'!$C$2:$C$5000,G$27,'1. Output sheet'!$AC$2:$AC$5000,$B$22,'1. Output sheet'!$O$2:$O$5000,"&gt;="&amp;$B$266,'1. Output sheet'!$O$2:$O$5000,"&lt;"&amp;$C$266)+SUMIFS('1. Output sheet'!$F$2:$F$5000,'1. Output sheet'!$D$2:$D$5000,$B316,'1. Output sheet'!$C$2:$C$5000,G$27,'1. Output sheet'!$AC$2:$AC$5000,$B$23,'1. Output sheet'!$O$2:$O$5000,"&gt;="&amp;$B$266,'1. Output sheet'!$O$2:$O$5000,"&lt;"&amp;$C$266)</f>
        <v>0</v>
      </c>
      <c r="H316" s="45">
        <f>SUMIFS('1. Output sheet'!$F$2:$F$5000,'1. Output sheet'!$D$2:$D$5000,$B316,'1. Output sheet'!$C$2:$C$5000,H$27,'1. Output sheet'!$AC$2:$AC$5000,$B$22,'1. Output sheet'!$O$2:$O$5000,"&gt;="&amp;$B$266,'1. Output sheet'!$O$2:$O$5000,"&lt;"&amp;$C$266)+SUMIFS('1. Output sheet'!$F$2:$F$5000,'1. Output sheet'!$D$2:$D$5000,$B316,'1. Output sheet'!$C$2:$C$5000,H$27,'1. Output sheet'!$AC$2:$AC$5000,$B$23,'1. Output sheet'!$O$2:$O$5000,"&gt;="&amp;$B$266,'1. Output sheet'!$O$2:$O$5000,"&lt;"&amp;$C$266)</f>
        <v>0</v>
      </c>
      <c r="I316" s="45">
        <f>SUMIFS('1. Output sheet'!$F$2:$F$5000,'1. Output sheet'!$D$2:$D$5000,$B316,'1. Output sheet'!$C$2:$C$5000,I$27,'1. Output sheet'!$AC$2:$AC$5000,$B$22,'1. Output sheet'!$O$2:$O$5000,"&gt;="&amp;$B$266,'1. Output sheet'!$O$2:$O$5000,"&lt;"&amp;$C$266)+SUMIFS('1. Output sheet'!$F$2:$F$5000,'1. Output sheet'!$D$2:$D$5000,$B316,'1. Output sheet'!$C$2:$C$5000,I$27,'1. Output sheet'!$AC$2:$AC$5000,$B$23,'1. Output sheet'!$O$2:$O$5000,"&gt;="&amp;$B$266,'1. Output sheet'!$O$2:$O$5000,"&lt;"&amp;$C$266)</f>
        <v>0</v>
      </c>
      <c r="J316" s="45">
        <f>SUMIFS('1. Output sheet'!$F$2:$F$5000,'1. Output sheet'!$D$2:$D$5000,$B316,'1. Output sheet'!$C$2:$C$5000,J$27,'1. Output sheet'!$AC$2:$AC$5000,$B$22,'1. Output sheet'!$O$2:$O$5000,"&gt;="&amp;$B$266,'1. Output sheet'!$O$2:$O$5000,"&lt;"&amp;$C$266)+SUMIFS('1. Output sheet'!$F$2:$F$5000,'1. Output sheet'!$D$2:$D$5000,$B316,'1. Output sheet'!$C$2:$C$5000,J$27,'1. Output sheet'!$AC$2:$AC$5000,$B$23,'1. Output sheet'!$O$2:$O$5000,"&gt;="&amp;$B$266,'1. Output sheet'!$O$2:$O$5000,"&lt;"&amp;$C$266)</f>
        <v>0</v>
      </c>
      <c r="K316" s="45">
        <f>SUMIFS('1. Output sheet'!$F$2:$F$5000,'1. Output sheet'!$D$2:$D$5000,$B316,'1. Output sheet'!$C$2:$C$5000,K$27,'1. Output sheet'!$AC$2:$AC$5000,$B$22,'1. Output sheet'!$O$2:$O$5000,"&gt;="&amp;$B$266,'1. Output sheet'!$O$2:$O$5000,"&lt;"&amp;$C$266)+SUMIFS('1. Output sheet'!$F$2:$F$5000,'1. Output sheet'!$D$2:$D$5000,$B316,'1. Output sheet'!$C$2:$C$5000,K$27,'1. Output sheet'!$AC$2:$AC$5000,$B$23,'1. Output sheet'!$O$2:$O$5000,"&gt;="&amp;$B$266,'1. Output sheet'!$O$2:$O$5000,"&lt;"&amp;$C$266)</f>
        <v>0</v>
      </c>
      <c r="L316" s="45">
        <f>SUMIFS('1. Output sheet'!$F$2:$F$5000,'1. Output sheet'!$D$2:$D$5000,$B316,'1. Output sheet'!$C$2:$C$5000,L$27,'1. Output sheet'!$AC$2:$AC$5000,$B$22,'1. Output sheet'!$O$2:$O$5000,"&gt;="&amp;$B$266,'1. Output sheet'!$O$2:$O$5000,"&lt;"&amp;$C$266)+SUMIFS('1. Output sheet'!$F$2:$F$5000,'1. Output sheet'!$D$2:$D$5000,$B316,'1. Output sheet'!$C$2:$C$5000,L$27,'1. Output sheet'!$AC$2:$AC$5000,$B$23,'1. Output sheet'!$O$2:$O$5000,"&gt;="&amp;$B$266,'1. Output sheet'!$O$2:$O$5000,"&lt;"&amp;$C$266)</f>
        <v>0</v>
      </c>
      <c r="M316" s="45">
        <f>SUMIFS('1. Output sheet'!$F$2:$F$5000,'1. Output sheet'!$D$2:$D$5000,$B316,'1. Output sheet'!$C$2:$C$5000,M$27,'1. Output sheet'!$AC$2:$AC$5000,$B$22,'1. Output sheet'!$O$2:$O$5000,"&gt;="&amp;$B$266,'1. Output sheet'!$O$2:$O$5000,"&lt;"&amp;$C$266)+SUMIFS('1. Output sheet'!$F$2:$F$5000,'1. Output sheet'!$D$2:$D$5000,$B316,'1. Output sheet'!$C$2:$C$5000,M$27,'1. Output sheet'!$AC$2:$AC$5000,$B$23,'1. Output sheet'!$O$2:$O$5000,"&gt;="&amp;$B$266,'1. Output sheet'!$O$2:$O$5000,"&lt;"&amp;$C$266)</f>
        <v>0</v>
      </c>
      <c r="N316" s="45">
        <f>SUMIFS('1. Output sheet'!$F$2:$F$5000,'1. Output sheet'!$D$2:$D$5000,$B316,'1. Output sheet'!$C$2:$C$5000,N$27,'1. Output sheet'!$AC$2:$AC$5000,$B$22,'1. Output sheet'!$O$2:$O$5000,"&gt;="&amp;$B$266,'1. Output sheet'!$O$2:$O$5000,"&lt;"&amp;$C$266)+SUMIFS('1. Output sheet'!$F$2:$F$5000,'1. Output sheet'!$D$2:$D$5000,$B316,'1. Output sheet'!$C$2:$C$5000,N$27,'1. Output sheet'!$AC$2:$AC$5000,$B$23,'1. Output sheet'!$O$2:$O$5000,"&gt;="&amp;$B$266,'1. Output sheet'!$O$2:$O$5000,"&lt;"&amp;$C$266)</f>
        <v>0</v>
      </c>
      <c r="O316" s="45">
        <f>SUMIFS('1. Output sheet'!$F$2:$F$5000,'1. Output sheet'!$D$2:$D$5000,$B316,'1. Output sheet'!$C$2:$C$5000,O$27,'1. Output sheet'!$AC$2:$AC$5000,$B$22,'1. Output sheet'!$O$2:$O$5000,"&gt;="&amp;$B$266,'1. Output sheet'!$O$2:$O$5000,"&lt;"&amp;$C$266)+SUMIFS('1. Output sheet'!$F$2:$F$5000,'1. Output sheet'!$D$2:$D$5000,$B316,'1. Output sheet'!$C$2:$C$5000,O$27,'1. Output sheet'!$AC$2:$AC$5000,$B$23,'1. Output sheet'!$O$2:$O$5000,"&gt;="&amp;$B$266,'1. Output sheet'!$O$2:$O$5000,"&lt;"&amp;$C$266)</f>
        <v>0</v>
      </c>
      <c r="P316" s="14">
        <f t="shared" si="131"/>
        <v>979</v>
      </c>
      <c r="Q316" s="14">
        <f>SUMIFS('1. Output sheet'!$F$2:$F$5000,'1. Output sheet'!$D$2:$D$5000,$B316,'1. Output sheet'!$AC$2:$AC$5000,$B$22,'1. Output sheet'!$O$2:$O$5000,"&gt;="&amp;$B$266,'1. Output sheet'!$O$2:$O$5000,"&lt;"&amp;$C$266)+SUMIFS('1. Output sheet'!$F$2:$F$5000,'1. Output sheet'!$D$2:$D$5000,$B316,'1. Output sheet'!$AC$2:$AC$5000,$B$23,'1. Output sheet'!$O$2:$O$5000,"&gt;="&amp;$B$266,'1. Output sheet'!$O$2:$O$5000,"&lt;"&amp;$C$266)</f>
        <v>979</v>
      </c>
      <c r="R316" s="14"/>
      <c r="T316" s="21" t="s">
        <v>49</v>
      </c>
      <c r="U316" s="20"/>
      <c r="V316" s="45">
        <f t="shared" si="132"/>
        <v>131.26315648338093</v>
      </c>
      <c r="W316" s="45">
        <f t="shared" si="133"/>
        <v>0</v>
      </c>
      <c r="X316" s="45">
        <f t="shared" si="134"/>
        <v>0</v>
      </c>
      <c r="Y316" s="45">
        <f t="shared" si="135"/>
        <v>0</v>
      </c>
      <c r="Z316" s="45">
        <f t="shared" si="136"/>
        <v>0</v>
      </c>
      <c r="AA316" s="45">
        <f t="shared" si="137"/>
        <v>0</v>
      </c>
      <c r="AB316" s="45">
        <f t="shared" si="138"/>
        <v>0</v>
      </c>
      <c r="AC316" s="45">
        <f t="shared" si="139"/>
        <v>0</v>
      </c>
      <c r="AD316" s="45">
        <f t="shared" si="140"/>
        <v>0</v>
      </c>
      <c r="AE316" s="45">
        <f t="shared" si="141"/>
        <v>0</v>
      </c>
      <c r="AF316" s="45">
        <f t="shared" si="142"/>
        <v>0</v>
      </c>
      <c r="AG316" s="45">
        <f t="shared" si="143"/>
        <v>0</v>
      </c>
      <c r="AH316" s="45">
        <f t="shared" si="144"/>
        <v>131.26315648338093</v>
      </c>
      <c r="AI316" s="45">
        <f t="shared" si="145"/>
        <v>131.26315648338093</v>
      </c>
      <c r="AJ316" s="14"/>
    </row>
    <row r="317" spans="2:36" ht="14.4" x14ac:dyDescent="0.3">
      <c r="B317" s="21" t="s">
        <v>638</v>
      </c>
      <c r="C317" s="20"/>
      <c r="D317" s="45">
        <f>SUMIFS('1. Output sheet'!$F$2:$F$5000,'1. Output sheet'!$D$2:$D$5000,$B317,'1. Output sheet'!$C$2:$C$5000,D$27,'1. Output sheet'!$AC$2:$AC$5000,$B$22,'1. Output sheet'!$O$2:$O$5000,"&gt;="&amp;$B$266,'1. Output sheet'!$O$2:$O$5000,"&lt;"&amp;$C$266)+SUMIFS('1. Output sheet'!$F$2:$F$5000,'1. Output sheet'!$D$2:$D$5000,$B317,'1. Output sheet'!$C$2:$C$5000,D$27,'1. Output sheet'!$AC$2:$AC$5000,$B$23,'1. Output sheet'!$O$2:$O$5000,"&gt;="&amp;$B$266,'1. Output sheet'!$O$2:$O$5000,"&lt;"&amp;$C$266)</f>
        <v>0</v>
      </c>
      <c r="E317" s="45">
        <f>SUMIFS('1. Output sheet'!$F$2:$F$5000,'1. Output sheet'!$D$2:$D$5000,$B317,'1. Output sheet'!$C$2:$C$5000,E$27,'1. Output sheet'!$AC$2:$AC$5000,$B$22,'1. Output sheet'!$O$2:$O$5000,"&gt;="&amp;$B$266,'1. Output sheet'!$O$2:$O$5000,"&lt;"&amp;$C$266)+SUMIFS('1. Output sheet'!$F$2:$F$5000,'1. Output sheet'!$D$2:$D$5000,$B317,'1. Output sheet'!$C$2:$C$5000,E$27,'1. Output sheet'!$AC$2:$AC$5000,$B$23,'1. Output sheet'!$O$2:$O$5000,"&gt;="&amp;$B$266,'1. Output sheet'!$O$2:$O$5000,"&lt;"&amp;$C$266)</f>
        <v>0</v>
      </c>
      <c r="F317" s="45">
        <f>SUMIFS('1. Output sheet'!$F$2:$F$5000,'1. Output sheet'!$D$2:$D$5000,$B317,'1. Output sheet'!$C$2:$C$5000,F$27,'1. Output sheet'!$AC$2:$AC$5000,$B$22,'1. Output sheet'!$O$2:$O$5000,"&gt;="&amp;$B$266,'1. Output sheet'!$O$2:$O$5000,"&lt;"&amp;$C$266)+SUMIFS('1. Output sheet'!$F$2:$F$5000,'1. Output sheet'!$D$2:$D$5000,$B317,'1. Output sheet'!$C$2:$C$5000,F$27,'1. Output sheet'!$AC$2:$AC$5000,$B$23,'1. Output sheet'!$O$2:$O$5000,"&gt;="&amp;$B$266,'1. Output sheet'!$O$2:$O$5000,"&lt;"&amp;$C$266)</f>
        <v>900</v>
      </c>
      <c r="G317" s="45">
        <f>SUMIFS('1. Output sheet'!$F$2:$F$5000,'1. Output sheet'!$D$2:$D$5000,$B317,'1. Output sheet'!$C$2:$C$5000,G$27,'1. Output sheet'!$AC$2:$AC$5000,$B$22,'1. Output sheet'!$O$2:$O$5000,"&gt;="&amp;$B$266,'1. Output sheet'!$O$2:$O$5000,"&lt;"&amp;$C$266)+SUMIFS('1. Output sheet'!$F$2:$F$5000,'1. Output sheet'!$D$2:$D$5000,$B317,'1. Output sheet'!$C$2:$C$5000,G$27,'1. Output sheet'!$AC$2:$AC$5000,$B$23,'1. Output sheet'!$O$2:$O$5000,"&gt;="&amp;$B$266,'1. Output sheet'!$O$2:$O$5000,"&lt;"&amp;$C$266)</f>
        <v>0</v>
      </c>
      <c r="H317" s="45">
        <f>SUMIFS('1. Output sheet'!$F$2:$F$5000,'1. Output sheet'!$D$2:$D$5000,$B317,'1. Output sheet'!$C$2:$C$5000,H$27,'1. Output sheet'!$AC$2:$AC$5000,$B$22,'1. Output sheet'!$O$2:$O$5000,"&gt;="&amp;$B$266,'1. Output sheet'!$O$2:$O$5000,"&lt;"&amp;$C$266)+SUMIFS('1. Output sheet'!$F$2:$F$5000,'1. Output sheet'!$D$2:$D$5000,$B317,'1. Output sheet'!$C$2:$C$5000,H$27,'1. Output sheet'!$AC$2:$AC$5000,$B$23,'1. Output sheet'!$O$2:$O$5000,"&gt;="&amp;$B$266,'1. Output sheet'!$O$2:$O$5000,"&lt;"&amp;$C$266)</f>
        <v>0</v>
      </c>
      <c r="I317" s="45">
        <f>SUMIFS('1. Output sheet'!$F$2:$F$5000,'1. Output sheet'!$D$2:$D$5000,$B317,'1. Output sheet'!$C$2:$C$5000,I$27,'1. Output sheet'!$AC$2:$AC$5000,$B$22,'1. Output sheet'!$O$2:$O$5000,"&gt;="&amp;$B$266,'1. Output sheet'!$O$2:$O$5000,"&lt;"&amp;$C$266)+SUMIFS('1. Output sheet'!$F$2:$F$5000,'1. Output sheet'!$D$2:$D$5000,$B317,'1. Output sheet'!$C$2:$C$5000,I$27,'1. Output sheet'!$AC$2:$AC$5000,$B$23,'1. Output sheet'!$O$2:$O$5000,"&gt;="&amp;$B$266,'1. Output sheet'!$O$2:$O$5000,"&lt;"&amp;$C$266)</f>
        <v>0</v>
      </c>
      <c r="J317" s="45">
        <f>SUMIFS('1. Output sheet'!$F$2:$F$5000,'1. Output sheet'!$D$2:$D$5000,$B317,'1. Output sheet'!$C$2:$C$5000,J$27,'1. Output sheet'!$AC$2:$AC$5000,$B$22,'1. Output sheet'!$O$2:$O$5000,"&gt;="&amp;$B$266,'1. Output sheet'!$O$2:$O$5000,"&lt;"&amp;$C$266)+SUMIFS('1. Output sheet'!$F$2:$F$5000,'1. Output sheet'!$D$2:$D$5000,$B317,'1. Output sheet'!$C$2:$C$5000,J$27,'1. Output sheet'!$AC$2:$AC$5000,$B$23,'1. Output sheet'!$O$2:$O$5000,"&gt;="&amp;$B$266,'1. Output sheet'!$O$2:$O$5000,"&lt;"&amp;$C$266)</f>
        <v>0</v>
      </c>
      <c r="K317" s="45">
        <f>SUMIFS('1. Output sheet'!$F$2:$F$5000,'1. Output sheet'!$D$2:$D$5000,$B317,'1. Output sheet'!$C$2:$C$5000,K$27,'1. Output sheet'!$AC$2:$AC$5000,$B$22,'1. Output sheet'!$O$2:$O$5000,"&gt;="&amp;$B$266,'1. Output sheet'!$O$2:$O$5000,"&lt;"&amp;$C$266)+SUMIFS('1. Output sheet'!$F$2:$F$5000,'1. Output sheet'!$D$2:$D$5000,$B317,'1. Output sheet'!$C$2:$C$5000,K$27,'1. Output sheet'!$AC$2:$AC$5000,$B$23,'1. Output sheet'!$O$2:$O$5000,"&gt;="&amp;$B$266,'1. Output sheet'!$O$2:$O$5000,"&lt;"&amp;$C$266)</f>
        <v>0</v>
      </c>
      <c r="L317" s="45">
        <f>SUMIFS('1. Output sheet'!$F$2:$F$5000,'1. Output sheet'!$D$2:$D$5000,$B317,'1. Output sheet'!$C$2:$C$5000,L$27,'1. Output sheet'!$AC$2:$AC$5000,$B$22,'1. Output sheet'!$O$2:$O$5000,"&gt;="&amp;$B$266,'1. Output sheet'!$O$2:$O$5000,"&lt;"&amp;$C$266)+SUMIFS('1. Output sheet'!$F$2:$F$5000,'1. Output sheet'!$D$2:$D$5000,$B317,'1. Output sheet'!$C$2:$C$5000,L$27,'1. Output sheet'!$AC$2:$AC$5000,$B$23,'1. Output sheet'!$O$2:$O$5000,"&gt;="&amp;$B$266,'1. Output sheet'!$O$2:$O$5000,"&lt;"&amp;$C$266)</f>
        <v>0</v>
      </c>
      <c r="M317" s="45">
        <f>SUMIFS('1. Output sheet'!$F$2:$F$5000,'1. Output sheet'!$D$2:$D$5000,$B317,'1. Output sheet'!$C$2:$C$5000,M$27,'1. Output sheet'!$AC$2:$AC$5000,$B$22,'1. Output sheet'!$O$2:$O$5000,"&gt;="&amp;$B$266,'1. Output sheet'!$O$2:$O$5000,"&lt;"&amp;$C$266)+SUMIFS('1. Output sheet'!$F$2:$F$5000,'1. Output sheet'!$D$2:$D$5000,$B317,'1. Output sheet'!$C$2:$C$5000,M$27,'1. Output sheet'!$AC$2:$AC$5000,$B$23,'1. Output sheet'!$O$2:$O$5000,"&gt;="&amp;$B$266,'1. Output sheet'!$O$2:$O$5000,"&lt;"&amp;$C$266)</f>
        <v>0</v>
      </c>
      <c r="N317" s="45">
        <f>SUMIFS('1. Output sheet'!$F$2:$F$5000,'1. Output sheet'!$D$2:$D$5000,$B317,'1. Output sheet'!$C$2:$C$5000,N$27,'1. Output sheet'!$AC$2:$AC$5000,$B$22,'1. Output sheet'!$O$2:$O$5000,"&gt;="&amp;$B$266,'1. Output sheet'!$O$2:$O$5000,"&lt;"&amp;$C$266)+SUMIFS('1. Output sheet'!$F$2:$F$5000,'1. Output sheet'!$D$2:$D$5000,$B317,'1. Output sheet'!$C$2:$C$5000,N$27,'1. Output sheet'!$AC$2:$AC$5000,$B$23,'1. Output sheet'!$O$2:$O$5000,"&gt;="&amp;$B$266,'1. Output sheet'!$O$2:$O$5000,"&lt;"&amp;$C$266)</f>
        <v>0</v>
      </c>
      <c r="O317" s="45">
        <f>SUMIFS('1. Output sheet'!$F$2:$F$5000,'1. Output sheet'!$D$2:$D$5000,$B317,'1. Output sheet'!$C$2:$C$5000,O$27,'1. Output sheet'!$AC$2:$AC$5000,$B$22,'1. Output sheet'!$O$2:$O$5000,"&gt;="&amp;$B$266,'1. Output sheet'!$O$2:$O$5000,"&lt;"&amp;$C$266)+SUMIFS('1. Output sheet'!$F$2:$F$5000,'1. Output sheet'!$D$2:$D$5000,$B317,'1. Output sheet'!$C$2:$C$5000,O$27,'1. Output sheet'!$AC$2:$AC$5000,$B$23,'1. Output sheet'!$O$2:$O$5000,"&gt;="&amp;$B$266,'1. Output sheet'!$O$2:$O$5000,"&lt;"&amp;$C$266)</f>
        <v>0</v>
      </c>
      <c r="P317" s="14">
        <f t="shared" si="131"/>
        <v>900</v>
      </c>
      <c r="Q317" s="14">
        <f>SUMIFS('1. Output sheet'!$F$2:$F$5000,'1. Output sheet'!$D$2:$D$5000,$B317,'1. Output sheet'!$AC$2:$AC$5000,$B$22,'1. Output sheet'!$O$2:$O$5000,"&gt;="&amp;$B$266,'1. Output sheet'!$O$2:$O$5000,"&lt;"&amp;$C$266)+SUMIFS('1. Output sheet'!$F$2:$F$5000,'1. Output sheet'!$D$2:$D$5000,$B317,'1. Output sheet'!$AC$2:$AC$5000,$B$23,'1. Output sheet'!$O$2:$O$5000,"&gt;="&amp;$B$266,'1. Output sheet'!$O$2:$O$5000,"&lt;"&amp;$C$266)</f>
        <v>900</v>
      </c>
      <c r="R317" s="14"/>
      <c r="T317" s="21" t="s">
        <v>638</v>
      </c>
      <c r="U317" s="20"/>
      <c r="V317" s="45">
        <f t="shared" si="132"/>
        <v>0</v>
      </c>
      <c r="W317" s="45">
        <f t="shared" si="133"/>
        <v>0</v>
      </c>
      <c r="X317" s="45">
        <f t="shared" si="134"/>
        <v>120.67093037287316</v>
      </c>
      <c r="Y317" s="45">
        <f t="shared" si="135"/>
        <v>0</v>
      </c>
      <c r="Z317" s="45">
        <f t="shared" si="136"/>
        <v>0</v>
      </c>
      <c r="AA317" s="45">
        <f t="shared" si="137"/>
        <v>0</v>
      </c>
      <c r="AB317" s="45">
        <f t="shared" si="138"/>
        <v>0</v>
      </c>
      <c r="AC317" s="45">
        <f t="shared" si="139"/>
        <v>0</v>
      </c>
      <c r="AD317" s="45">
        <f t="shared" si="140"/>
        <v>0</v>
      </c>
      <c r="AE317" s="45">
        <f t="shared" si="141"/>
        <v>0</v>
      </c>
      <c r="AF317" s="45">
        <f t="shared" si="142"/>
        <v>0</v>
      </c>
      <c r="AG317" s="45">
        <f t="shared" si="143"/>
        <v>0</v>
      </c>
      <c r="AH317" s="45">
        <f t="shared" si="144"/>
        <v>120.67093037287316</v>
      </c>
      <c r="AI317" s="45">
        <f t="shared" si="145"/>
        <v>120.67093037287316</v>
      </c>
      <c r="AJ317" s="14"/>
    </row>
    <row r="318" spans="2:36" ht="14.4" x14ac:dyDescent="0.3">
      <c r="B318" s="21" t="s">
        <v>2484</v>
      </c>
      <c r="C318" s="20"/>
      <c r="D318" s="45">
        <f>SUMIFS('1. Output sheet'!$F$2:$F$5000,'1. Output sheet'!$D$2:$D$5000,$B318,'1. Output sheet'!$C$2:$C$5000,D$27,'1. Output sheet'!$AC$2:$AC$5000,$B$22,'1. Output sheet'!$O$2:$O$5000,"&gt;="&amp;$B$266,'1. Output sheet'!$O$2:$O$5000,"&lt;"&amp;$C$266)+SUMIFS('1. Output sheet'!$F$2:$F$5000,'1. Output sheet'!$D$2:$D$5000,$B318,'1. Output sheet'!$C$2:$C$5000,D$27,'1. Output sheet'!$AC$2:$AC$5000,$B$23,'1. Output sheet'!$O$2:$O$5000,"&gt;="&amp;$B$266,'1. Output sheet'!$O$2:$O$5000,"&lt;"&amp;$C$266)</f>
        <v>0</v>
      </c>
      <c r="E318" s="45">
        <f>SUMIFS('1. Output sheet'!$F$2:$F$5000,'1. Output sheet'!$D$2:$D$5000,$B318,'1. Output sheet'!$C$2:$C$5000,E$27,'1. Output sheet'!$AC$2:$AC$5000,$B$22,'1. Output sheet'!$O$2:$O$5000,"&gt;="&amp;$B$266,'1. Output sheet'!$O$2:$O$5000,"&lt;"&amp;$C$266)+SUMIFS('1. Output sheet'!$F$2:$F$5000,'1. Output sheet'!$D$2:$D$5000,$B318,'1. Output sheet'!$C$2:$C$5000,E$27,'1. Output sheet'!$AC$2:$AC$5000,$B$23,'1. Output sheet'!$O$2:$O$5000,"&gt;="&amp;$B$266,'1. Output sheet'!$O$2:$O$5000,"&lt;"&amp;$C$266)</f>
        <v>0</v>
      </c>
      <c r="F318" s="45">
        <f>SUMIFS('1. Output sheet'!$F$2:$F$5000,'1. Output sheet'!$D$2:$D$5000,$B318,'1. Output sheet'!$C$2:$C$5000,F$27,'1. Output sheet'!$AC$2:$AC$5000,$B$22,'1. Output sheet'!$O$2:$O$5000,"&gt;="&amp;$B$266,'1. Output sheet'!$O$2:$O$5000,"&lt;"&amp;$C$266)+SUMIFS('1. Output sheet'!$F$2:$F$5000,'1. Output sheet'!$D$2:$D$5000,$B318,'1. Output sheet'!$C$2:$C$5000,F$27,'1. Output sheet'!$AC$2:$AC$5000,$B$23,'1. Output sheet'!$O$2:$O$5000,"&gt;="&amp;$B$266,'1. Output sheet'!$O$2:$O$5000,"&lt;"&amp;$C$266)</f>
        <v>0</v>
      </c>
      <c r="G318" s="45">
        <f>SUMIFS('1. Output sheet'!$F$2:$F$5000,'1. Output sheet'!$D$2:$D$5000,$B318,'1. Output sheet'!$C$2:$C$5000,G$27,'1. Output sheet'!$AC$2:$AC$5000,$B$22,'1. Output sheet'!$O$2:$O$5000,"&gt;="&amp;$B$266,'1. Output sheet'!$O$2:$O$5000,"&lt;"&amp;$C$266)+SUMIFS('1. Output sheet'!$F$2:$F$5000,'1. Output sheet'!$D$2:$D$5000,$B318,'1. Output sheet'!$C$2:$C$5000,G$27,'1. Output sheet'!$AC$2:$AC$5000,$B$23,'1. Output sheet'!$O$2:$O$5000,"&gt;="&amp;$B$266,'1. Output sheet'!$O$2:$O$5000,"&lt;"&amp;$C$266)</f>
        <v>0</v>
      </c>
      <c r="H318" s="45">
        <f>SUMIFS('1. Output sheet'!$F$2:$F$5000,'1. Output sheet'!$D$2:$D$5000,$B318,'1. Output sheet'!$C$2:$C$5000,H$27,'1. Output sheet'!$AC$2:$AC$5000,$B$22,'1. Output sheet'!$O$2:$O$5000,"&gt;="&amp;$B$266,'1. Output sheet'!$O$2:$O$5000,"&lt;"&amp;$C$266)+SUMIFS('1. Output sheet'!$F$2:$F$5000,'1. Output sheet'!$D$2:$D$5000,$B318,'1. Output sheet'!$C$2:$C$5000,H$27,'1. Output sheet'!$AC$2:$AC$5000,$B$23,'1. Output sheet'!$O$2:$O$5000,"&gt;="&amp;$B$266,'1. Output sheet'!$O$2:$O$5000,"&lt;"&amp;$C$266)</f>
        <v>0</v>
      </c>
      <c r="I318" s="45">
        <f>SUMIFS('1. Output sheet'!$F$2:$F$5000,'1. Output sheet'!$D$2:$D$5000,$B318,'1. Output sheet'!$C$2:$C$5000,I$27,'1. Output sheet'!$AC$2:$AC$5000,$B$22,'1. Output sheet'!$O$2:$O$5000,"&gt;="&amp;$B$266,'1. Output sheet'!$O$2:$O$5000,"&lt;"&amp;$C$266)+SUMIFS('1. Output sheet'!$F$2:$F$5000,'1. Output sheet'!$D$2:$D$5000,$B318,'1. Output sheet'!$C$2:$C$5000,I$27,'1. Output sheet'!$AC$2:$AC$5000,$B$23,'1. Output sheet'!$O$2:$O$5000,"&gt;="&amp;$B$266,'1. Output sheet'!$O$2:$O$5000,"&lt;"&amp;$C$266)</f>
        <v>0</v>
      </c>
      <c r="J318" s="45">
        <f>SUMIFS('1. Output sheet'!$F$2:$F$5000,'1. Output sheet'!$D$2:$D$5000,$B318,'1. Output sheet'!$C$2:$C$5000,J$27,'1. Output sheet'!$AC$2:$AC$5000,$B$22,'1. Output sheet'!$O$2:$O$5000,"&gt;="&amp;$B$266,'1. Output sheet'!$O$2:$O$5000,"&lt;"&amp;$C$266)+SUMIFS('1. Output sheet'!$F$2:$F$5000,'1. Output sheet'!$D$2:$D$5000,$B318,'1. Output sheet'!$C$2:$C$5000,J$27,'1. Output sheet'!$AC$2:$AC$5000,$B$23,'1. Output sheet'!$O$2:$O$5000,"&gt;="&amp;$B$266,'1. Output sheet'!$O$2:$O$5000,"&lt;"&amp;$C$266)</f>
        <v>0</v>
      </c>
      <c r="K318" s="45">
        <f>SUMIFS('1. Output sheet'!$F$2:$F$5000,'1. Output sheet'!$D$2:$D$5000,$B318,'1. Output sheet'!$C$2:$C$5000,K$27,'1. Output sheet'!$AC$2:$AC$5000,$B$22,'1. Output sheet'!$O$2:$O$5000,"&gt;="&amp;$B$266,'1. Output sheet'!$O$2:$O$5000,"&lt;"&amp;$C$266)+SUMIFS('1. Output sheet'!$F$2:$F$5000,'1. Output sheet'!$D$2:$D$5000,$B318,'1. Output sheet'!$C$2:$C$5000,K$27,'1. Output sheet'!$AC$2:$AC$5000,$B$23,'1. Output sheet'!$O$2:$O$5000,"&gt;="&amp;$B$266,'1. Output sheet'!$O$2:$O$5000,"&lt;"&amp;$C$266)</f>
        <v>0</v>
      </c>
      <c r="L318" s="45">
        <f>SUMIFS('1. Output sheet'!$F$2:$F$5000,'1. Output sheet'!$D$2:$D$5000,$B318,'1. Output sheet'!$C$2:$C$5000,L$27,'1. Output sheet'!$AC$2:$AC$5000,$B$22,'1. Output sheet'!$O$2:$O$5000,"&gt;="&amp;$B$266,'1. Output sheet'!$O$2:$O$5000,"&lt;"&amp;$C$266)+SUMIFS('1. Output sheet'!$F$2:$F$5000,'1. Output sheet'!$D$2:$D$5000,$B318,'1. Output sheet'!$C$2:$C$5000,L$27,'1. Output sheet'!$AC$2:$AC$5000,$B$23,'1. Output sheet'!$O$2:$O$5000,"&gt;="&amp;$B$266,'1. Output sheet'!$O$2:$O$5000,"&lt;"&amp;$C$266)</f>
        <v>0</v>
      </c>
      <c r="M318" s="45">
        <f>SUMIFS('1. Output sheet'!$F$2:$F$5000,'1. Output sheet'!$D$2:$D$5000,$B318,'1. Output sheet'!$C$2:$C$5000,M$27,'1. Output sheet'!$AC$2:$AC$5000,$B$22,'1. Output sheet'!$O$2:$O$5000,"&gt;="&amp;$B$266,'1. Output sheet'!$O$2:$O$5000,"&lt;"&amp;$C$266)+SUMIFS('1. Output sheet'!$F$2:$F$5000,'1. Output sheet'!$D$2:$D$5000,$B318,'1. Output sheet'!$C$2:$C$5000,M$27,'1. Output sheet'!$AC$2:$AC$5000,$B$23,'1. Output sheet'!$O$2:$O$5000,"&gt;="&amp;$B$266,'1. Output sheet'!$O$2:$O$5000,"&lt;"&amp;$C$266)</f>
        <v>0</v>
      </c>
      <c r="N318" s="45">
        <f>SUMIFS('1. Output sheet'!$F$2:$F$5000,'1. Output sheet'!$D$2:$D$5000,$B318,'1. Output sheet'!$C$2:$C$5000,N$27,'1. Output sheet'!$AC$2:$AC$5000,$B$22,'1. Output sheet'!$O$2:$O$5000,"&gt;="&amp;$B$266,'1. Output sheet'!$O$2:$O$5000,"&lt;"&amp;$C$266)+SUMIFS('1. Output sheet'!$F$2:$F$5000,'1. Output sheet'!$D$2:$D$5000,$B318,'1. Output sheet'!$C$2:$C$5000,N$27,'1. Output sheet'!$AC$2:$AC$5000,$B$23,'1. Output sheet'!$O$2:$O$5000,"&gt;="&amp;$B$266,'1. Output sheet'!$O$2:$O$5000,"&lt;"&amp;$C$266)</f>
        <v>0</v>
      </c>
      <c r="O318" s="45">
        <f>SUMIFS('1. Output sheet'!$F$2:$F$5000,'1. Output sheet'!$D$2:$D$5000,$B318,'1. Output sheet'!$C$2:$C$5000,O$27,'1. Output sheet'!$AC$2:$AC$5000,$B$22,'1. Output sheet'!$O$2:$O$5000,"&gt;="&amp;$B$266,'1. Output sheet'!$O$2:$O$5000,"&lt;"&amp;$C$266)+SUMIFS('1. Output sheet'!$F$2:$F$5000,'1. Output sheet'!$D$2:$D$5000,$B318,'1. Output sheet'!$C$2:$C$5000,O$27,'1. Output sheet'!$AC$2:$AC$5000,$B$23,'1. Output sheet'!$O$2:$O$5000,"&gt;="&amp;$B$266,'1. Output sheet'!$O$2:$O$5000,"&lt;"&amp;$C$266)</f>
        <v>0</v>
      </c>
      <c r="P318" s="14">
        <f t="shared" si="131"/>
        <v>0</v>
      </c>
      <c r="Q318" s="14">
        <f>SUMIFS('1. Output sheet'!$F$2:$F$5000,'1. Output sheet'!$D$2:$D$5000,$B318,'1. Output sheet'!$AC$2:$AC$5000,$B$22,'1. Output sheet'!$O$2:$O$5000,"&gt;="&amp;$B$266,'1. Output sheet'!$O$2:$O$5000,"&lt;"&amp;$C$266)+SUMIFS('1. Output sheet'!$F$2:$F$5000,'1. Output sheet'!$D$2:$D$5000,$B318,'1. Output sheet'!$AC$2:$AC$5000,$B$23,'1. Output sheet'!$O$2:$O$5000,"&gt;="&amp;$B$266,'1. Output sheet'!$O$2:$O$5000,"&lt;"&amp;$C$266)</f>
        <v>0</v>
      </c>
      <c r="R318" s="14"/>
      <c r="T318" s="21" t="s">
        <v>2484</v>
      </c>
      <c r="U318" s="20"/>
      <c r="V318" s="45">
        <f t="shared" si="132"/>
        <v>0</v>
      </c>
      <c r="W318" s="45">
        <f t="shared" si="133"/>
        <v>0</v>
      </c>
      <c r="X318" s="45">
        <f t="shared" si="134"/>
        <v>0</v>
      </c>
      <c r="Y318" s="45">
        <f t="shared" si="135"/>
        <v>0</v>
      </c>
      <c r="Z318" s="45">
        <f t="shared" si="136"/>
        <v>0</v>
      </c>
      <c r="AA318" s="45">
        <f t="shared" si="137"/>
        <v>0</v>
      </c>
      <c r="AB318" s="45">
        <f t="shared" si="138"/>
        <v>0</v>
      </c>
      <c r="AC318" s="45">
        <f t="shared" si="139"/>
        <v>0</v>
      </c>
      <c r="AD318" s="45">
        <f t="shared" si="140"/>
        <v>0</v>
      </c>
      <c r="AE318" s="45">
        <f t="shared" si="141"/>
        <v>0</v>
      </c>
      <c r="AF318" s="45">
        <f t="shared" si="142"/>
        <v>0</v>
      </c>
      <c r="AG318" s="45">
        <f t="shared" si="143"/>
        <v>0</v>
      </c>
      <c r="AH318" s="45">
        <f t="shared" si="144"/>
        <v>0</v>
      </c>
      <c r="AI318" s="45">
        <f t="shared" si="145"/>
        <v>0</v>
      </c>
      <c r="AJ318" s="14"/>
    </row>
    <row r="319" spans="2:36" ht="14.4" x14ac:dyDescent="0.3">
      <c r="B319" s="21" t="s">
        <v>2837</v>
      </c>
      <c r="C319" s="20"/>
      <c r="D319" s="45">
        <f>SUMIFS('1. Output sheet'!$F$2:$F$5000,'1. Output sheet'!$D$2:$D$5000,$B319,'1. Output sheet'!$C$2:$C$5000,D$27,'1. Output sheet'!$AC$2:$AC$5000,$B$22,'1. Output sheet'!$O$2:$O$5000,"&gt;="&amp;$B$266,'1. Output sheet'!$O$2:$O$5000,"&lt;"&amp;$C$266)+SUMIFS('1. Output sheet'!$F$2:$F$5000,'1. Output sheet'!$D$2:$D$5000,$B319,'1. Output sheet'!$C$2:$C$5000,D$27,'1. Output sheet'!$AC$2:$AC$5000,$B$23,'1. Output sheet'!$O$2:$O$5000,"&gt;="&amp;$B$266,'1. Output sheet'!$O$2:$O$5000,"&lt;"&amp;$C$266)</f>
        <v>0</v>
      </c>
      <c r="E319" s="45">
        <f>SUMIFS('1. Output sheet'!$F$2:$F$5000,'1. Output sheet'!$D$2:$D$5000,$B319,'1. Output sheet'!$C$2:$C$5000,E$27,'1. Output sheet'!$AC$2:$AC$5000,$B$22,'1. Output sheet'!$O$2:$O$5000,"&gt;="&amp;$B$266,'1. Output sheet'!$O$2:$O$5000,"&lt;"&amp;$C$266)+SUMIFS('1. Output sheet'!$F$2:$F$5000,'1. Output sheet'!$D$2:$D$5000,$B319,'1. Output sheet'!$C$2:$C$5000,E$27,'1. Output sheet'!$AC$2:$AC$5000,$B$23,'1. Output sheet'!$O$2:$O$5000,"&gt;="&amp;$B$266,'1. Output sheet'!$O$2:$O$5000,"&lt;"&amp;$C$266)</f>
        <v>0</v>
      </c>
      <c r="F319" s="45">
        <f>SUMIFS('1. Output sheet'!$F$2:$F$5000,'1. Output sheet'!$D$2:$D$5000,$B319,'1. Output sheet'!$C$2:$C$5000,F$27,'1. Output sheet'!$AC$2:$AC$5000,$B$22,'1. Output sheet'!$O$2:$O$5000,"&gt;="&amp;$B$266,'1. Output sheet'!$O$2:$O$5000,"&lt;"&amp;$C$266)+SUMIFS('1. Output sheet'!$F$2:$F$5000,'1. Output sheet'!$D$2:$D$5000,$B319,'1. Output sheet'!$C$2:$C$5000,F$27,'1. Output sheet'!$AC$2:$AC$5000,$B$23,'1. Output sheet'!$O$2:$O$5000,"&gt;="&amp;$B$266,'1. Output sheet'!$O$2:$O$5000,"&lt;"&amp;$C$266)</f>
        <v>0</v>
      </c>
      <c r="G319" s="45">
        <f>SUMIFS('1. Output sheet'!$F$2:$F$5000,'1. Output sheet'!$D$2:$D$5000,$B319,'1. Output sheet'!$C$2:$C$5000,G$27,'1. Output sheet'!$AC$2:$AC$5000,$B$22,'1. Output sheet'!$O$2:$O$5000,"&gt;="&amp;$B$266,'1. Output sheet'!$O$2:$O$5000,"&lt;"&amp;$C$266)+SUMIFS('1. Output sheet'!$F$2:$F$5000,'1. Output sheet'!$D$2:$D$5000,$B319,'1. Output sheet'!$C$2:$C$5000,G$27,'1. Output sheet'!$AC$2:$AC$5000,$B$23,'1. Output sheet'!$O$2:$O$5000,"&gt;="&amp;$B$266,'1. Output sheet'!$O$2:$O$5000,"&lt;"&amp;$C$266)</f>
        <v>0</v>
      </c>
      <c r="H319" s="45">
        <f>SUMIFS('1. Output sheet'!$F$2:$F$5000,'1. Output sheet'!$D$2:$D$5000,$B319,'1. Output sheet'!$C$2:$C$5000,H$27,'1. Output sheet'!$AC$2:$AC$5000,$B$22,'1. Output sheet'!$O$2:$O$5000,"&gt;="&amp;$B$266,'1. Output sheet'!$O$2:$O$5000,"&lt;"&amp;$C$266)+SUMIFS('1. Output sheet'!$F$2:$F$5000,'1. Output sheet'!$D$2:$D$5000,$B319,'1. Output sheet'!$C$2:$C$5000,H$27,'1. Output sheet'!$AC$2:$AC$5000,$B$23,'1. Output sheet'!$O$2:$O$5000,"&gt;="&amp;$B$266,'1. Output sheet'!$O$2:$O$5000,"&lt;"&amp;$C$266)</f>
        <v>0</v>
      </c>
      <c r="I319" s="45">
        <f>SUMIFS('1. Output sheet'!$F$2:$F$5000,'1. Output sheet'!$D$2:$D$5000,$B319,'1. Output sheet'!$C$2:$C$5000,I$27,'1. Output sheet'!$AC$2:$AC$5000,$B$22,'1. Output sheet'!$O$2:$O$5000,"&gt;="&amp;$B$266,'1. Output sheet'!$O$2:$O$5000,"&lt;"&amp;$C$266)+SUMIFS('1. Output sheet'!$F$2:$F$5000,'1. Output sheet'!$D$2:$D$5000,$B319,'1. Output sheet'!$C$2:$C$5000,I$27,'1. Output sheet'!$AC$2:$AC$5000,$B$23,'1. Output sheet'!$O$2:$O$5000,"&gt;="&amp;$B$266,'1. Output sheet'!$O$2:$O$5000,"&lt;"&amp;$C$266)</f>
        <v>0</v>
      </c>
      <c r="J319" s="45">
        <f>SUMIFS('1. Output sheet'!$F$2:$F$5000,'1. Output sheet'!$D$2:$D$5000,$B319,'1. Output sheet'!$C$2:$C$5000,J$27,'1. Output sheet'!$AC$2:$AC$5000,$B$22,'1. Output sheet'!$O$2:$O$5000,"&gt;="&amp;$B$266,'1. Output sheet'!$O$2:$O$5000,"&lt;"&amp;$C$266)+SUMIFS('1. Output sheet'!$F$2:$F$5000,'1. Output sheet'!$D$2:$D$5000,$B319,'1. Output sheet'!$C$2:$C$5000,J$27,'1. Output sheet'!$AC$2:$AC$5000,$B$23,'1. Output sheet'!$O$2:$O$5000,"&gt;="&amp;$B$266,'1. Output sheet'!$O$2:$O$5000,"&lt;"&amp;$C$266)</f>
        <v>0</v>
      </c>
      <c r="K319" s="45">
        <f>SUMIFS('1. Output sheet'!$F$2:$F$5000,'1. Output sheet'!$D$2:$D$5000,$B319,'1. Output sheet'!$C$2:$C$5000,K$27,'1. Output sheet'!$AC$2:$AC$5000,$B$22,'1. Output sheet'!$O$2:$O$5000,"&gt;="&amp;$B$266,'1. Output sheet'!$O$2:$O$5000,"&lt;"&amp;$C$266)+SUMIFS('1. Output sheet'!$F$2:$F$5000,'1. Output sheet'!$D$2:$D$5000,$B319,'1. Output sheet'!$C$2:$C$5000,K$27,'1. Output sheet'!$AC$2:$AC$5000,$B$23,'1. Output sheet'!$O$2:$O$5000,"&gt;="&amp;$B$266,'1. Output sheet'!$O$2:$O$5000,"&lt;"&amp;$C$266)</f>
        <v>0</v>
      </c>
      <c r="L319" s="45">
        <f>SUMIFS('1. Output sheet'!$F$2:$F$5000,'1. Output sheet'!$D$2:$D$5000,$B319,'1. Output sheet'!$C$2:$C$5000,L$27,'1. Output sheet'!$AC$2:$AC$5000,$B$22,'1. Output sheet'!$O$2:$O$5000,"&gt;="&amp;$B$266,'1. Output sheet'!$O$2:$O$5000,"&lt;"&amp;$C$266)+SUMIFS('1. Output sheet'!$F$2:$F$5000,'1. Output sheet'!$D$2:$D$5000,$B319,'1. Output sheet'!$C$2:$C$5000,L$27,'1. Output sheet'!$AC$2:$AC$5000,$B$23,'1. Output sheet'!$O$2:$O$5000,"&gt;="&amp;$B$266,'1. Output sheet'!$O$2:$O$5000,"&lt;"&amp;$C$266)</f>
        <v>0</v>
      </c>
      <c r="M319" s="45">
        <f>SUMIFS('1. Output sheet'!$F$2:$F$5000,'1. Output sheet'!$D$2:$D$5000,$B319,'1. Output sheet'!$C$2:$C$5000,M$27,'1. Output sheet'!$AC$2:$AC$5000,$B$22,'1. Output sheet'!$O$2:$O$5000,"&gt;="&amp;$B$266,'1. Output sheet'!$O$2:$O$5000,"&lt;"&amp;$C$266)+SUMIFS('1. Output sheet'!$F$2:$F$5000,'1. Output sheet'!$D$2:$D$5000,$B319,'1. Output sheet'!$C$2:$C$5000,M$27,'1. Output sheet'!$AC$2:$AC$5000,$B$23,'1. Output sheet'!$O$2:$O$5000,"&gt;="&amp;$B$266,'1. Output sheet'!$O$2:$O$5000,"&lt;"&amp;$C$266)</f>
        <v>0</v>
      </c>
      <c r="N319" s="45">
        <f>SUMIFS('1. Output sheet'!$F$2:$F$5000,'1. Output sheet'!$D$2:$D$5000,$B319,'1. Output sheet'!$C$2:$C$5000,N$27,'1. Output sheet'!$AC$2:$AC$5000,$B$22,'1. Output sheet'!$O$2:$O$5000,"&gt;="&amp;$B$266,'1. Output sheet'!$O$2:$O$5000,"&lt;"&amp;$C$266)+SUMIFS('1. Output sheet'!$F$2:$F$5000,'1. Output sheet'!$D$2:$D$5000,$B319,'1. Output sheet'!$C$2:$C$5000,N$27,'1. Output sheet'!$AC$2:$AC$5000,$B$23,'1. Output sheet'!$O$2:$O$5000,"&gt;="&amp;$B$266,'1. Output sheet'!$O$2:$O$5000,"&lt;"&amp;$C$266)</f>
        <v>0</v>
      </c>
      <c r="O319" s="45">
        <f>SUMIFS('1. Output sheet'!$F$2:$F$5000,'1. Output sheet'!$D$2:$D$5000,$B319,'1. Output sheet'!$C$2:$C$5000,O$27,'1. Output sheet'!$AC$2:$AC$5000,$B$22,'1. Output sheet'!$O$2:$O$5000,"&gt;="&amp;$B$266,'1. Output sheet'!$O$2:$O$5000,"&lt;"&amp;$C$266)+SUMIFS('1. Output sheet'!$F$2:$F$5000,'1. Output sheet'!$D$2:$D$5000,$B319,'1. Output sheet'!$C$2:$C$5000,O$27,'1. Output sheet'!$AC$2:$AC$5000,$B$23,'1. Output sheet'!$O$2:$O$5000,"&gt;="&amp;$B$266,'1. Output sheet'!$O$2:$O$5000,"&lt;"&amp;$C$266)</f>
        <v>0</v>
      </c>
      <c r="P319" s="14">
        <f t="shared" si="131"/>
        <v>0</v>
      </c>
      <c r="Q319" s="14">
        <f>SUMIFS('1. Output sheet'!$F$2:$F$5000,'1. Output sheet'!$D$2:$D$5000,$B319,'1. Output sheet'!$AC$2:$AC$5000,$B$22,'1. Output sheet'!$O$2:$O$5000,"&gt;="&amp;$B$266,'1. Output sheet'!$O$2:$O$5000,"&lt;"&amp;$C$266)+SUMIFS('1. Output sheet'!$F$2:$F$5000,'1. Output sheet'!$D$2:$D$5000,$B319,'1. Output sheet'!$AC$2:$AC$5000,$B$23,'1. Output sheet'!$O$2:$O$5000,"&gt;="&amp;$B$266,'1. Output sheet'!$O$2:$O$5000,"&lt;"&amp;$C$266)</f>
        <v>0</v>
      </c>
      <c r="R319" s="14"/>
      <c r="T319" s="21" t="s">
        <v>2837</v>
      </c>
      <c r="U319" s="20"/>
      <c r="V319" s="45">
        <f t="shared" si="132"/>
        <v>0</v>
      </c>
      <c r="W319" s="45">
        <f t="shared" si="133"/>
        <v>0</v>
      </c>
      <c r="X319" s="45">
        <f t="shared" si="134"/>
        <v>0</v>
      </c>
      <c r="Y319" s="45">
        <f t="shared" si="135"/>
        <v>0</v>
      </c>
      <c r="Z319" s="45">
        <f t="shared" si="136"/>
        <v>0</v>
      </c>
      <c r="AA319" s="45">
        <f t="shared" si="137"/>
        <v>0</v>
      </c>
      <c r="AB319" s="45">
        <f t="shared" si="138"/>
        <v>0</v>
      </c>
      <c r="AC319" s="45">
        <f t="shared" si="139"/>
        <v>0</v>
      </c>
      <c r="AD319" s="45">
        <f t="shared" si="140"/>
        <v>0</v>
      </c>
      <c r="AE319" s="45">
        <f t="shared" si="141"/>
        <v>0</v>
      </c>
      <c r="AF319" s="45">
        <f t="shared" si="142"/>
        <v>0</v>
      </c>
      <c r="AG319" s="45">
        <f t="shared" si="143"/>
        <v>0</v>
      </c>
      <c r="AH319" s="45">
        <f t="shared" si="144"/>
        <v>0</v>
      </c>
      <c r="AI319" s="45">
        <f t="shared" si="145"/>
        <v>0</v>
      </c>
      <c r="AJ319" s="14"/>
    </row>
    <row r="320" spans="2:36" ht="14.4" x14ac:dyDescent="0.3">
      <c r="B320" s="21" t="s">
        <v>749</v>
      </c>
      <c r="C320" s="20"/>
      <c r="D320" s="45">
        <f>SUMIFS('1. Output sheet'!$F$2:$F$5000,'1. Output sheet'!$D$2:$D$5000,$B320,'1. Output sheet'!$C$2:$C$5000,D$27,'1. Output sheet'!$AC$2:$AC$5000,$B$22,'1. Output sheet'!$O$2:$O$5000,"&gt;="&amp;$B$266,'1. Output sheet'!$O$2:$O$5000,"&lt;"&amp;$C$266)+SUMIFS('1. Output sheet'!$F$2:$F$5000,'1. Output sheet'!$D$2:$D$5000,$B320,'1. Output sheet'!$C$2:$C$5000,D$27,'1. Output sheet'!$AC$2:$AC$5000,$B$23,'1. Output sheet'!$O$2:$O$5000,"&gt;="&amp;$B$266,'1. Output sheet'!$O$2:$O$5000,"&lt;"&amp;$C$266)</f>
        <v>0</v>
      </c>
      <c r="E320" s="45">
        <f>SUMIFS('1. Output sheet'!$F$2:$F$5000,'1. Output sheet'!$D$2:$D$5000,$B320,'1. Output sheet'!$C$2:$C$5000,E$27,'1. Output sheet'!$AC$2:$AC$5000,$B$22,'1. Output sheet'!$O$2:$O$5000,"&gt;="&amp;$B$266,'1. Output sheet'!$O$2:$O$5000,"&lt;"&amp;$C$266)+SUMIFS('1. Output sheet'!$F$2:$F$5000,'1. Output sheet'!$D$2:$D$5000,$B320,'1. Output sheet'!$C$2:$C$5000,E$27,'1. Output sheet'!$AC$2:$AC$5000,$B$23,'1. Output sheet'!$O$2:$O$5000,"&gt;="&amp;$B$266,'1. Output sheet'!$O$2:$O$5000,"&lt;"&amp;$C$266)</f>
        <v>0</v>
      </c>
      <c r="F320" s="45">
        <f>SUMIFS('1. Output sheet'!$F$2:$F$5000,'1. Output sheet'!$D$2:$D$5000,$B320,'1. Output sheet'!$C$2:$C$5000,F$27,'1. Output sheet'!$AC$2:$AC$5000,$B$22,'1. Output sheet'!$O$2:$O$5000,"&gt;="&amp;$B$266,'1. Output sheet'!$O$2:$O$5000,"&lt;"&amp;$C$266)+SUMIFS('1. Output sheet'!$F$2:$F$5000,'1. Output sheet'!$D$2:$D$5000,$B320,'1. Output sheet'!$C$2:$C$5000,F$27,'1. Output sheet'!$AC$2:$AC$5000,$B$23,'1. Output sheet'!$O$2:$O$5000,"&gt;="&amp;$B$266,'1. Output sheet'!$O$2:$O$5000,"&lt;"&amp;$C$266)</f>
        <v>2536</v>
      </c>
      <c r="G320" s="45">
        <f>SUMIFS('1. Output sheet'!$F$2:$F$5000,'1. Output sheet'!$D$2:$D$5000,$B320,'1. Output sheet'!$C$2:$C$5000,G$27,'1. Output sheet'!$AC$2:$AC$5000,$B$22,'1. Output sheet'!$O$2:$O$5000,"&gt;="&amp;$B$266,'1. Output sheet'!$O$2:$O$5000,"&lt;"&amp;$C$266)+SUMIFS('1. Output sheet'!$F$2:$F$5000,'1. Output sheet'!$D$2:$D$5000,$B320,'1. Output sheet'!$C$2:$C$5000,G$27,'1. Output sheet'!$AC$2:$AC$5000,$B$23,'1. Output sheet'!$O$2:$O$5000,"&gt;="&amp;$B$266,'1. Output sheet'!$O$2:$O$5000,"&lt;"&amp;$C$266)</f>
        <v>1363.75</v>
      </c>
      <c r="H320" s="45">
        <f>SUMIFS('1. Output sheet'!$F$2:$F$5000,'1. Output sheet'!$D$2:$D$5000,$B320,'1. Output sheet'!$C$2:$C$5000,H$27,'1. Output sheet'!$AC$2:$AC$5000,$B$22,'1. Output sheet'!$O$2:$O$5000,"&gt;="&amp;$B$266,'1. Output sheet'!$O$2:$O$5000,"&lt;"&amp;$C$266)+SUMIFS('1. Output sheet'!$F$2:$F$5000,'1. Output sheet'!$D$2:$D$5000,$B320,'1. Output sheet'!$C$2:$C$5000,H$27,'1. Output sheet'!$AC$2:$AC$5000,$B$23,'1. Output sheet'!$O$2:$O$5000,"&gt;="&amp;$B$266,'1. Output sheet'!$O$2:$O$5000,"&lt;"&amp;$C$266)</f>
        <v>0</v>
      </c>
      <c r="I320" s="45">
        <f>SUMIFS('1. Output sheet'!$F$2:$F$5000,'1. Output sheet'!$D$2:$D$5000,$B320,'1. Output sheet'!$C$2:$C$5000,I$27,'1. Output sheet'!$AC$2:$AC$5000,$B$22,'1. Output sheet'!$O$2:$O$5000,"&gt;="&amp;$B$266,'1. Output sheet'!$O$2:$O$5000,"&lt;"&amp;$C$266)+SUMIFS('1. Output sheet'!$F$2:$F$5000,'1. Output sheet'!$D$2:$D$5000,$B320,'1. Output sheet'!$C$2:$C$5000,I$27,'1. Output sheet'!$AC$2:$AC$5000,$B$23,'1. Output sheet'!$O$2:$O$5000,"&gt;="&amp;$B$266,'1. Output sheet'!$O$2:$O$5000,"&lt;"&amp;$C$266)</f>
        <v>0</v>
      </c>
      <c r="J320" s="45">
        <f>SUMIFS('1. Output sheet'!$F$2:$F$5000,'1. Output sheet'!$D$2:$D$5000,$B320,'1. Output sheet'!$C$2:$C$5000,J$27,'1. Output sheet'!$AC$2:$AC$5000,$B$22,'1. Output sheet'!$O$2:$O$5000,"&gt;="&amp;$B$266,'1. Output sheet'!$O$2:$O$5000,"&lt;"&amp;$C$266)+SUMIFS('1. Output sheet'!$F$2:$F$5000,'1. Output sheet'!$D$2:$D$5000,$B320,'1. Output sheet'!$C$2:$C$5000,J$27,'1. Output sheet'!$AC$2:$AC$5000,$B$23,'1. Output sheet'!$O$2:$O$5000,"&gt;="&amp;$B$266,'1. Output sheet'!$O$2:$O$5000,"&lt;"&amp;$C$266)</f>
        <v>950</v>
      </c>
      <c r="K320" s="45">
        <f>SUMIFS('1. Output sheet'!$F$2:$F$5000,'1. Output sheet'!$D$2:$D$5000,$B320,'1. Output sheet'!$C$2:$C$5000,K$27,'1. Output sheet'!$AC$2:$AC$5000,$B$22,'1. Output sheet'!$O$2:$O$5000,"&gt;="&amp;$B$266,'1. Output sheet'!$O$2:$O$5000,"&lt;"&amp;$C$266)+SUMIFS('1. Output sheet'!$F$2:$F$5000,'1. Output sheet'!$D$2:$D$5000,$B320,'1. Output sheet'!$C$2:$C$5000,K$27,'1. Output sheet'!$AC$2:$AC$5000,$B$23,'1. Output sheet'!$O$2:$O$5000,"&gt;="&amp;$B$266,'1. Output sheet'!$O$2:$O$5000,"&lt;"&amp;$C$266)</f>
        <v>0</v>
      </c>
      <c r="L320" s="45">
        <f>SUMIFS('1. Output sheet'!$F$2:$F$5000,'1. Output sheet'!$D$2:$D$5000,$B320,'1. Output sheet'!$C$2:$C$5000,L$27,'1. Output sheet'!$AC$2:$AC$5000,$B$22,'1. Output sheet'!$O$2:$O$5000,"&gt;="&amp;$B$266,'1. Output sheet'!$O$2:$O$5000,"&lt;"&amp;$C$266)+SUMIFS('1. Output sheet'!$F$2:$F$5000,'1. Output sheet'!$D$2:$D$5000,$B320,'1. Output sheet'!$C$2:$C$5000,L$27,'1. Output sheet'!$AC$2:$AC$5000,$B$23,'1. Output sheet'!$O$2:$O$5000,"&gt;="&amp;$B$266,'1. Output sheet'!$O$2:$O$5000,"&lt;"&amp;$C$266)</f>
        <v>0</v>
      </c>
      <c r="M320" s="45">
        <f>SUMIFS('1. Output sheet'!$F$2:$F$5000,'1. Output sheet'!$D$2:$D$5000,$B320,'1. Output sheet'!$C$2:$C$5000,M$27,'1. Output sheet'!$AC$2:$AC$5000,$B$22,'1. Output sheet'!$O$2:$O$5000,"&gt;="&amp;$B$266,'1. Output sheet'!$O$2:$O$5000,"&lt;"&amp;$C$266)+SUMIFS('1. Output sheet'!$F$2:$F$5000,'1. Output sheet'!$D$2:$D$5000,$B320,'1. Output sheet'!$C$2:$C$5000,M$27,'1. Output sheet'!$AC$2:$AC$5000,$B$23,'1. Output sheet'!$O$2:$O$5000,"&gt;="&amp;$B$266,'1. Output sheet'!$O$2:$O$5000,"&lt;"&amp;$C$266)</f>
        <v>0</v>
      </c>
      <c r="N320" s="45">
        <f>SUMIFS('1. Output sheet'!$F$2:$F$5000,'1. Output sheet'!$D$2:$D$5000,$B320,'1. Output sheet'!$C$2:$C$5000,N$27,'1. Output sheet'!$AC$2:$AC$5000,$B$22,'1. Output sheet'!$O$2:$O$5000,"&gt;="&amp;$B$266,'1. Output sheet'!$O$2:$O$5000,"&lt;"&amp;$C$266)+SUMIFS('1. Output sheet'!$F$2:$F$5000,'1. Output sheet'!$D$2:$D$5000,$B320,'1. Output sheet'!$C$2:$C$5000,N$27,'1. Output sheet'!$AC$2:$AC$5000,$B$23,'1. Output sheet'!$O$2:$O$5000,"&gt;="&amp;$B$266,'1. Output sheet'!$O$2:$O$5000,"&lt;"&amp;$C$266)</f>
        <v>0</v>
      </c>
      <c r="O320" s="45">
        <f>SUMIFS('1. Output sheet'!$F$2:$F$5000,'1. Output sheet'!$D$2:$D$5000,$B320,'1. Output sheet'!$C$2:$C$5000,O$27,'1. Output sheet'!$AC$2:$AC$5000,$B$22,'1. Output sheet'!$O$2:$O$5000,"&gt;="&amp;$B$266,'1. Output sheet'!$O$2:$O$5000,"&lt;"&amp;$C$266)+SUMIFS('1. Output sheet'!$F$2:$F$5000,'1. Output sheet'!$D$2:$D$5000,$B320,'1. Output sheet'!$C$2:$C$5000,O$27,'1. Output sheet'!$AC$2:$AC$5000,$B$23,'1. Output sheet'!$O$2:$O$5000,"&gt;="&amp;$B$266,'1. Output sheet'!$O$2:$O$5000,"&lt;"&amp;$C$266)</f>
        <v>0</v>
      </c>
      <c r="P320" s="14">
        <f t="shared" si="131"/>
        <v>4849.75</v>
      </c>
      <c r="Q320" s="14">
        <f>SUMIFS('1. Output sheet'!$F$2:$F$5000,'1. Output sheet'!$D$2:$D$5000,$B320,'1. Output sheet'!$AC$2:$AC$5000,$B$22,'1. Output sheet'!$O$2:$O$5000,"&gt;="&amp;$B$266,'1. Output sheet'!$O$2:$O$5000,"&lt;"&amp;$C$266)+SUMIFS('1. Output sheet'!$F$2:$F$5000,'1. Output sheet'!$D$2:$D$5000,$B320,'1. Output sheet'!$AC$2:$AC$5000,$B$23,'1. Output sheet'!$O$2:$O$5000,"&gt;="&amp;$B$266,'1. Output sheet'!$O$2:$O$5000,"&lt;"&amp;$C$266)</f>
        <v>4849.75</v>
      </c>
      <c r="R320" s="14"/>
      <c r="T320" s="21" t="s">
        <v>749</v>
      </c>
      <c r="U320" s="20"/>
      <c r="V320" s="45">
        <f t="shared" si="132"/>
        <v>0</v>
      </c>
      <c r="W320" s="45">
        <f t="shared" si="133"/>
        <v>0</v>
      </c>
      <c r="X320" s="45">
        <f t="shared" si="134"/>
        <v>340.02386602845149</v>
      </c>
      <c r="Y320" s="45">
        <f t="shared" si="135"/>
        <v>182.84997921778418</v>
      </c>
      <c r="Z320" s="45">
        <f t="shared" si="136"/>
        <v>0</v>
      </c>
      <c r="AA320" s="45">
        <f t="shared" si="137"/>
        <v>0</v>
      </c>
      <c r="AB320" s="45">
        <f t="shared" si="138"/>
        <v>127.37487094914388</v>
      </c>
      <c r="AC320" s="45">
        <f t="shared" si="139"/>
        <v>0</v>
      </c>
      <c r="AD320" s="45">
        <f t="shared" si="140"/>
        <v>0</v>
      </c>
      <c r="AE320" s="45">
        <f t="shared" si="141"/>
        <v>0</v>
      </c>
      <c r="AF320" s="45">
        <f t="shared" si="142"/>
        <v>0</v>
      </c>
      <c r="AG320" s="45">
        <f t="shared" si="143"/>
        <v>0</v>
      </c>
      <c r="AH320" s="45">
        <f t="shared" si="144"/>
        <v>650.24871619537953</v>
      </c>
      <c r="AI320" s="45">
        <f t="shared" si="145"/>
        <v>650.24871619537953</v>
      </c>
      <c r="AJ320" s="14"/>
    </row>
    <row r="321" spans="1:36" ht="14.4" x14ac:dyDescent="0.3">
      <c r="B321" s="21" t="s">
        <v>318</v>
      </c>
      <c r="C321" s="20"/>
      <c r="D321" s="45">
        <f>SUMIFS('1. Output sheet'!$F$2:$F$5000,'1. Output sheet'!$D$2:$D$5000,$B321,'1. Output sheet'!$C$2:$C$5000,D$27,'1. Output sheet'!$AC$2:$AC$5000,$B$22,'1. Output sheet'!$O$2:$O$5000,"&gt;="&amp;$B$266,'1. Output sheet'!$O$2:$O$5000,"&lt;"&amp;$C$266)+SUMIFS('1. Output sheet'!$F$2:$F$5000,'1. Output sheet'!$D$2:$D$5000,$B321,'1. Output sheet'!$C$2:$C$5000,D$27,'1. Output sheet'!$AC$2:$AC$5000,$B$23,'1. Output sheet'!$O$2:$O$5000,"&gt;="&amp;$B$266,'1. Output sheet'!$O$2:$O$5000,"&lt;"&amp;$C$266)</f>
        <v>0</v>
      </c>
      <c r="E321" s="45">
        <f>SUMIFS('1. Output sheet'!$F$2:$F$5000,'1. Output sheet'!$D$2:$D$5000,$B321,'1. Output sheet'!$C$2:$C$5000,E$27,'1. Output sheet'!$AC$2:$AC$5000,$B$22,'1. Output sheet'!$O$2:$O$5000,"&gt;="&amp;$B$266,'1. Output sheet'!$O$2:$O$5000,"&lt;"&amp;$C$266)+SUMIFS('1. Output sheet'!$F$2:$F$5000,'1. Output sheet'!$D$2:$D$5000,$B321,'1. Output sheet'!$C$2:$C$5000,E$27,'1. Output sheet'!$AC$2:$AC$5000,$B$23,'1. Output sheet'!$O$2:$O$5000,"&gt;="&amp;$B$266,'1. Output sheet'!$O$2:$O$5000,"&lt;"&amp;$C$266)</f>
        <v>0</v>
      </c>
      <c r="F321" s="45">
        <f>SUMIFS('1. Output sheet'!$F$2:$F$5000,'1. Output sheet'!$D$2:$D$5000,$B321,'1. Output sheet'!$C$2:$C$5000,F$27,'1. Output sheet'!$AC$2:$AC$5000,$B$22,'1. Output sheet'!$O$2:$O$5000,"&gt;="&amp;$B$266,'1. Output sheet'!$O$2:$O$5000,"&lt;"&amp;$C$266)+SUMIFS('1. Output sheet'!$F$2:$F$5000,'1. Output sheet'!$D$2:$D$5000,$B321,'1. Output sheet'!$C$2:$C$5000,F$27,'1. Output sheet'!$AC$2:$AC$5000,$B$23,'1. Output sheet'!$O$2:$O$5000,"&gt;="&amp;$B$266,'1. Output sheet'!$O$2:$O$5000,"&lt;"&amp;$C$266)</f>
        <v>0</v>
      </c>
      <c r="G321" s="45">
        <f>SUMIFS('1. Output sheet'!$F$2:$F$5000,'1. Output sheet'!$D$2:$D$5000,$B321,'1. Output sheet'!$C$2:$C$5000,G$27,'1. Output sheet'!$AC$2:$AC$5000,$B$22,'1. Output sheet'!$O$2:$O$5000,"&gt;="&amp;$B$266,'1. Output sheet'!$O$2:$O$5000,"&lt;"&amp;$C$266)+SUMIFS('1. Output sheet'!$F$2:$F$5000,'1. Output sheet'!$D$2:$D$5000,$B321,'1. Output sheet'!$C$2:$C$5000,G$27,'1. Output sheet'!$AC$2:$AC$5000,$B$23,'1. Output sheet'!$O$2:$O$5000,"&gt;="&amp;$B$266,'1. Output sheet'!$O$2:$O$5000,"&lt;"&amp;$C$266)</f>
        <v>0</v>
      </c>
      <c r="H321" s="45">
        <f>SUMIFS('1. Output sheet'!$F$2:$F$5000,'1. Output sheet'!$D$2:$D$5000,$B321,'1. Output sheet'!$C$2:$C$5000,H$27,'1. Output sheet'!$AC$2:$AC$5000,$B$22,'1. Output sheet'!$O$2:$O$5000,"&gt;="&amp;$B$266,'1. Output sheet'!$O$2:$O$5000,"&lt;"&amp;$C$266)+SUMIFS('1. Output sheet'!$F$2:$F$5000,'1. Output sheet'!$D$2:$D$5000,$B321,'1. Output sheet'!$C$2:$C$5000,H$27,'1. Output sheet'!$AC$2:$AC$5000,$B$23,'1. Output sheet'!$O$2:$O$5000,"&gt;="&amp;$B$266,'1. Output sheet'!$O$2:$O$5000,"&lt;"&amp;$C$266)</f>
        <v>0</v>
      </c>
      <c r="I321" s="45">
        <f>SUMIFS('1. Output sheet'!$F$2:$F$5000,'1. Output sheet'!$D$2:$D$5000,$B321,'1. Output sheet'!$C$2:$C$5000,I$27,'1. Output sheet'!$AC$2:$AC$5000,$B$22,'1. Output sheet'!$O$2:$O$5000,"&gt;="&amp;$B$266,'1. Output sheet'!$O$2:$O$5000,"&lt;"&amp;$C$266)+SUMIFS('1. Output sheet'!$F$2:$F$5000,'1. Output sheet'!$D$2:$D$5000,$B321,'1. Output sheet'!$C$2:$C$5000,I$27,'1. Output sheet'!$AC$2:$AC$5000,$B$23,'1. Output sheet'!$O$2:$O$5000,"&gt;="&amp;$B$266,'1. Output sheet'!$O$2:$O$5000,"&lt;"&amp;$C$266)</f>
        <v>0</v>
      </c>
      <c r="J321" s="45">
        <f>SUMIFS('1. Output sheet'!$F$2:$F$5000,'1. Output sheet'!$D$2:$D$5000,$B321,'1. Output sheet'!$C$2:$C$5000,J$27,'1. Output sheet'!$AC$2:$AC$5000,$B$22,'1. Output sheet'!$O$2:$O$5000,"&gt;="&amp;$B$266,'1. Output sheet'!$O$2:$O$5000,"&lt;"&amp;$C$266)+SUMIFS('1. Output sheet'!$F$2:$F$5000,'1. Output sheet'!$D$2:$D$5000,$B321,'1. Output sheet'!$C$2:$C$5000,J$27,'1. Output sheet'!$AC$2:$AC$5000,$B$23,'1. Output sheet'!$O$2:$O$5000,"&gt;="&amp;$B$266,'1. Output sheet'!$O$2:$O$5000,"&lt;"&amp;$C$266)</f>
        <v>0</v>
      </c>
      <c r="K321" s="45">
        <f>SUMIFS('1. Output sheet'!$F$2:$F$5000,'1. Output sheet'!$D$2:$D$5000,$B321,'1. Output sheet'!$C$2:$C$5000,K$27,'1. Output sheet'!$AC$2:$AC$5000,$B$22,'1. Output sheet'!$O$2:$O$5000,"&gt;="&amp;$B$266,'1. Output sheet'!$O$2:$O$5000,"&lt;"&amp;$C$266)+SUMIFS('1. Output sheet'!$F$2:$F$5000,'1. Output sheet'!$D$2:$D$5000,$B321,'1. Output sheet'!$C$2:$C$5000,K$27,'1. Output sheet'!$AC$2:$AC$5000,$B$23,'1. Output sheet'!$O$2:$O$5000,"&gt;="&amp;$B$266,'1. Output sheet'!$O$2:$O$5000,"&lt;"&amp;$C$266)</f>
        <v>0</v>
      </c>
      <c r="L321" s="45">
        <f>SUMIFS('1. Output sheet'!$F$2:$F$5000,'1. Output sheet'!$D$2:$D$5000,$B321,'1. Output sheet'!$C$2:$C$5000,L$27,'1. Output sheet'!$AC$2:$AC$5000,$B$22,'1. Output sheet'!$O$2:$O$5000,"&gt;="&amp;$B$266,'1. Output sheet'!$O$2:$O$5000,"&lt;"&amp;$C$266)+SUMIFS('1. Output sheet'!$F$2:$F$5000,'1. Output sheet'!$D$2:$D$5000,$B321,'1. Output sheet'!$C$2:$C$5000,L$27,'1. Output sheet'!$AC$2:$AC$5000,$B$23,'1. Output sheet'!$O$2:$O$5000,"&gt;="&amp;$B$266,'1. Output sheet'!$O$2:$O$5000,"&lt;"&amp;$C$266)</f>
        <v>0</v>
      </c>
      <c r="M321" s="45">
        <f>SUMIFS('1. Output sheet'!$F$2:$F$5000,'1. Output sheet'!$D$2:$D$5000,$B321,'1. Output sheet'!$C$2:$C$5000,M$27,'1. Output sheet'!$AC$2:$AC$5000,$B$22,'1. Output sheet'!$O$2:$O$5000,"&gt;="&amp;$B$266,'1. Output sheet'!$O$2:$O$5000,"&lt;"&amp;$C$266)+SUMIFS('1. Output sheet'!$F$2:$F$5000,'1. Output sheet'!$D$2:$D$5000,$B321,'1. Output sheet'!$C$2:$C$5000,M$27,'1. Output sheet'!$AC$2:$AC$5000,$B$23,'1. Output sheet'!$O$2:$O$5000,"&gt;="&amp;$B$266,'1. Output sheet'!$O$2:$O$5000,"&lt;"&amp;$C$266)</f>
        <v>0</v>
      </c>
      <c r="N321" s="45">
        <f>SUMIFS('1. Output sheet'!$F$2:$F$5000,'1. Output sheet'!$D$2:$D$5000,$B321,'1. Output sheet'!$C$2:$C$5000,N$27,'1. Output sheet'!$AC$2:$AC$5000,$B$22,'1. Output sheet'!$O$2:$O$5000,"&gt;="&amp;$B$266,'1. Output sheet'!$O$2:$O$5000,"&lt;"&amp;$C$266)+SUMIFS('1. Output sheet'!$F$2:$F$5000,'1. Output sheet'!$D$2:$D$5000,$B321,'1. Output sheet'!$C$2:$C$5000,N$27,'1. Output sheet'!$AC$2:$AC$5000,$B$23,'1. Output sheet'!$O$2:$O$5000,"&gt;="&amp;$B$266,'1. Output sheet'!$O$2:$O$5000,"&lt;"&amp;$C$266)</f>
        <v>9100</v>
      </c>
      <c r="O321" s="45">
        <f>SUMIFS('1. Output sheet'!$F$2:$F$5000,'1. Output sheet'!$D$2:$D$5000,$B321,'1. Output sheet'!$C$2:$C$5000,O$27,'1. Output sheet'!$AC$2:$AC$5000,$B$22,'1. Output sheet'!$O$2:$O$5000,"&gt;="&amp;$B$266,'1. Output sheet'!$O$2:$O$5000,"&lt;"&amp;$C$266)+SUMIFS('1. Output sheet'!$F$2:$F$5000,'1. Output sheet'!$D$2:$D$5000,$B321,'1. Output sheet'!$C$2:$C$5000,O$27,'1. Output sheet'!$AC$2:$AC$5000,$B$23,'1. Output sheet'!$O$2:$O$5000,"&gt;="&amp;$B$266,'1. Output sheet'!$O$2:$O$5000,"&lt;"&amp;$C$266)</f>
        <v>0</v>
      </c>
      <c r="P321" s="14">
        <f t="shared" si="131"/>
        <v>9100</v>
      </c>
      <c r="Q321" s="14">
        <f>SUMIFS('1. Output sheet'!$F$2:$F$5000,'1. Output sheet'!$D$2:$D$5000,$B321,'1. Output sheet'!$AC$2:$AC$5000,$B$22,'1. Output sheet'!$O$2:$O$5000,"&gt;="&amp;$B$266,'1. Output sheet'!$O$2:$O$5000,"&lt;"&amp;$C$266)+SUMIFS('1. Output sheet'!$F$2:$F$5000,'1. Output sheet'!$D$2:$D$5000,$B321,'1. Output sheet'!$AC$2:$AC$5000,$B$23,'1. Output sheet'!$O$2:$O$5000,"&gt;="&amp;$B$266,'1. Output sheet'!$O$2:$O$5000,"&lt;"&amp;$C$266)</f>
        <v>9100</v>
      </c>
      <c r="R321" s="14"/>
      <c r="T321" s="21" t="s">
        <v>318</v>
      </c>
      <c r="U321" s="20"/>
      <c r="V321" s="45">
        <f t="shared" si="132"/>
        <v>0</v>
      </c>
      <c r="W321" s="45">
        <f t="shared" si="133"/>
        <v>0</v>
      </c>
      <c r="X321" s="45">
        <f t="shared" si="134"/>
        <v>0</v>
      </c>
      <c r="Y321" s="45">
        <f t="shared" si="135"/>
        <v>0</v>
      </c>
      <c r="Z321" s="45">
        <f t="shared" si="136"/>
        <v>0</v>
      </c>
      <c r="AA321" s="45">
        <f t="shared" si="137"/>
        <v>0</v>
      </c>
      <c r="AB321" s="45">
        <f t="shared" si="138"/>
        <v>0</v>
      </c>
      <c r="AC321" s="45">
        <f t="shared" si="139"/>
        <v>0</v>
      </c>
      <c r="AD321" s="45">
        <f t="shared" si="140"/>
        <v>0</v>
      </c>
      <c r="AE321" s="45">
        <f t="shared" si="141"/>
        <v>0</v>
      </c>
      <c r="AF321" s="45">
        <f t="shared" si="142"/>
        <v>1220.117184881273</v>
      </c>
      <c r="AG321" s="45">
        <f t="shared" si="143"/>
        <v>0</v>
      </c>
      <c r="AH321" s="45">
        <f t="shared" si="144"/>
        <v>1220.117184881273</v>
      </c>
      <c r="AI321" s="45">
        <f t="shared" si="145"/>
        <v>1220.117184881273</v>
      </c>
      <c r="AJ321" s="14"/>
    </row>
    <row r="322" spans="1:36" ht="14.4" x14ac:dyDescent="0.3">
      <c r="B322" s="21" t="s">
        <v>72</v>
      </c>
      <c r="C322" s="20"/>
      <c r="D322" s="45">
        <f>SUMIFS('1. Output sheet'!$F$2:$F$5000,'1. Output sheet'!$D$2:$D$5000,$B322,'1. Output sheet'!$C$2:$C$5000,D$27,'1. Output sheet'!$AC$2:$AC$5000,$B$22,'1. Output sheet'!$O$2:$O$5000,"&gt;="&amp;$B$266,'1. Output sheet'!$O$2:$O$5000,"&lt;"&amp;$C$266)+SUMIFS('1. Output sheet'!$F$2:$F$5000,'1. Output sheet'!$D$2:$D$5000,$B322,'1. Output sheet'!$C$2:$C$5000,D$27,'1. Output sheet'!$AC$2:$AC$5000,$B$23,'1. Output sheet'!$O$2:$O$5000,"&gt;="&amp;$B$266,'1. Output sheet'!$O$2:$O$5000,"&lt;"&amp;$C$266)</f>
        <v>0</v>
      </c>
      <c r="E322" s="45">
        <f>SUMIFS('1. Output sheet'!$F$2:$F$5000,'1. Output sheet'!$D$2:$D$5000,$B322,'1. Output sheet'!$C$2:$C$5000,E$27,'1. Output sheet'!$AC$2:$AC$5000,$B$22,'1. Output sheet'!$O$2:$O$5000,"&gt;="&amp;$B$266,'1. Output sheet'!$O$2:$O$5000,"&lt;"&amp;$C$266)+SUMIFS('1. Output sheet'!$F$2:$F$5000,'1. Output sheet'!$D$2:$D$5000,$B322,'1. Output sheet'!$C$2:$C$5000,E$27,'1. Output sheet'!$AC$2:$AC$5000,$B$23,'1. Output sheet'!$O$2:$O$5000,"&gt;="&amp;$B$266,'1. Output sheet'!$O$2:$O$5000,"&lt;"&amp;$C$266)</f>
        <v>35665</v>
      </c>
      <c r="F322" s="45">
        <f>SUMIFS('1. Output sheet'!$F$2:$F$5000,'1. Output sheet'!$D$2:$D$5000,$B322,'1. Output sheet'!$C$2:$C$5000,F$27,'1. Output sheet'!$AC$2:$AC$5000,$B$22,'1. Output sheet'!$O$2:$O$5000,"&gt;="&amp;$B$266,'1. Output sheet'!$O$2:$O$5000,"&lt;"&amp;$C$266)+SUMIFS('1. Output sheet'!$F$2:$F$5000,'1. Output sheet'!$D$2:$D$5000,$B322,'1. Output sheet'!$C$2:$C$5000,F$27,'1. Output sheet'!$AC$2:$AC$5000,$B$23,'1. Output sheet'!$O$2:$O$5000,"&gt;="&amp;$B$266,'1. Output sheet'!$O$2:$O$5000,"&lt;"&amp;$C$266)</f>
        <v>0</v>
      </c>
      <c r="G322" s="45">
        <f>SUMIFS('1. Output sheet'!$F$2:$F$5000,'1. Output sheet'!$D$2:$D$5000,$B322,'1. Output sheet'!$C$2:$C$5000,G$27,'1. Output sheet'!$AC$2:$AC$5000,$B$22,'1. Output sheet'!$O$2:$O$5000,"&gt;="&amp;$B$266,'1. Output sheet'!$O$2:$O$5000,"&lt;"&amp;$C$266)+SUMIFS('1. Output sheet'!$F$2:$F$5000,'1. Output sheet'!$D$2:$D$5000,$B322,'1. Output sheet'!$C$2:$C$5000,G$27,'1. Output sheet'!$AC$2:$AC$5000,$B$23,'1. Output sheet'!$O$2:$O$5000,"&gt;="&amp;$B$266,'1. Output sheet'!$O$2:$O$5000,"&lt;"&amp;$C$266)</f>
        <v>0</v>
      </c>
      <c r="H322" s="45">
        <f>SUMIFS('1. Output sheet'!$F$2:$F$5000,'1. Output sheet'!$D$2:$D$5000,$B322,'1. Output sheet'!$C$2:$C$5000,H$27,'1. Output sheet'!$AC$2:$AC$5000,$B$22,'1. Output sheet'!$O$2:$O$5000,"&gt;="&amp;$B$266,'1. Output sheet'!$O$2:$O$5000,"&lt;"&amp;$C$266)+SUMIFS('1. Output sheet'!$F$2:$F$5000,'1. Output sheet'!$D$2:$D$5000,$B322,'1. Output sheet'!$C$2:$C$5000,H$27,'1. Output sheet'!$AC$2:$AC$5000,$B$23,'1. Output sheet'!$O$2:$O$5000,"&gt;="&amp;$B$266,'1. Output sheet'!$O$2:$O$5000,"&lt;"&amp;$C$266)</f>
        <v>0</v>
      </c>
      <c r="I322" s="45">
        <f>SUMIFS('1. Output sheet'!$F$2:$F$5000,'1. Output sheet'!$D$2:$D$5000,$B322,'1. Output sheet'!$C$2:$C$5000,I$27,'1. Output sheet'!$AC$2:$AC$5000,$B$22,'1. Output sheet'!$O$2:$O$5000,"&gt;="&amp;$B$266,'1. Output sheet'!$O$2:$O$5000,"&lt;"&amp;$C$266)+SUMIFS('1. Output sheet'!$F$2:$F$5000,'1. Output sheet'!$D$2:$D$5000,$B322,'1. Output sheet'!$C$2:$C$5000,I$27,'1. Output sheet'!$AC$2:$AC$5000,$B$23,'1. Output sheet'!$O$2:$O$5000,"&gt;="&amp;$B$266,'1. Output sheet'!$O$2:$O$5000,"&lt;"&amp;$C$266)</f>
        <v>0</v>
      </c>
      <c r="J322" s="45">
        <f>SUMIFS('1. Output sheet'!$F$2:$F$5000,'1. Output sheet'!$D$2:$D$5000,$B322,'1. Output sheet'!$C$2:$C$5000,J$27,'1. Output sheet'!$AC$2:$AC$5000,$B$22,'1. Output sheet'!$O$2:$O$5000,"&gt;="&amp;$B$266,'1. Output sheet'!$O$2:$O$5000,"&lt;"&amp;$C$266)+SUMIFS('1. Output sheet'!$F$2:$F$5000,'1. Output sheet'!$D$2:$D$5000,$B322,'1. Output sheet'!$C$2:$C$5000,J$27,'1. Output sheet'!$AC$2:$AC$5000,$B$23,'1. Output sheet'!$O$2:$O$5000,"&gt;="&amp;$B$266,'1. Output sheet'!$O$2:$O$5000,"&lt;"&amp;$C$266)</f>
        <v>0</v>
      </c>
      <c r="K322" s="45">
        <f>SUMIFS('1. Output sheet'!$F$2:$F$5000,'1. Output sheet'!$D$2:$D$5000,$B322,'1. Output sheet'!$C$2:$C$5000,K$27,'1. Output sheet'!$AC$2:$AC$5000,$B$22,'1. Output sheet'!$O$2:$O$5000,"&gt;="&amp;$B$266,'1. Output sheet'!$O$2:$O$5000,"&lt;"&amp;$C$266)+SUMIFS('1. Output sheet'!$F$2:$F$5000,'1. Output sheet'!$D$2:$D$5000,$B322,'1. Output sheet'!$C$2:$C$5000,K$27,'1. Output sheet'!$AC$2:$AC$5000,$B$23,'1. Output sheet'!$O$2:$O$5000,"&gt;="&amp;$B$266,'1. Output sheet'!$O$2:$O$5000,"&lt;"&amp;$C$266)</f>
        <v>0</v>
      </c>
      <c r="L322" s="45">
        <f>SUMIFS('1. Output sheet'!$F$2:$F$5000,'1. Output sheet'!$D$2:$D$5000,$B322,'1. Output sheet'!$C$2:$C$5000,L$27,'1. Output sheet'!$AC$2:$AC$5000,$B$22,'1. Output sheet'!$O$2:$O$5000,"&gt;="&amp;$B$266,'1. Output sheet'!$O$2:$O$5000,"&lt;"&amp;$C$266)+SUMIFS('1. Output sheet'!$F$2:$F$5000,'1. Output sheet'!$D$2:$D$5000,$B322,'1. Output sheet'!$C$2:$C$5000,L$27,'1. Output sheet'!$AC$2:$AC$5000,$B$23,'1. Output sheet'!$O$2:$O$5000,"&gt;="&amp;$B$266,'1. Output sheet'!$O$2:$O$5000,"&lt;"&amp;$C$266)</f>
        <v>0</v>
      </c>
      <c r="M322" s="45">
        <f>SUMIFS('1. Output sheet'!$F$2:$F$5000,'1. Output sheet'!$D$2:$D$5000,$B322,'1. Output sheet'!$C$2:$C$5000,M$27,'1. Output sheet'!$AC$2:$AC$5000,$B$22,'1. Output sheet'!$O$2:$O$5000,"&gt;="&amp;$B$266,'1. Output sheet'!$O$2:$O$5000,"&lt;"&amp;$C$266)+SUMIFS('1. Output sheet'!$F$2:$F$5000,'1. Output sheet'!$D$2:$D$5000,$B322,'1. Output sheet'!$C$2:$C$5000,M$27,'1. Output sheet'!$AC$2:$AC$5000,$B$23,'1. Output sheet'!$O$2:$O$5000,"&gt;="&amp;$B$266,'1. Output sheet'!$O$2:$O$5000,"&lt;"&amp;$C$266)</f>
        <v>0</v>
      </c>
      <c r="N322" s="45">
        <f>SUMIFS('1. Output sheet'!$F$2:$F$5000,'1. Output sheet'!$D$2:$D$5000,$B322,'1. Output sheet'!$C$2:$C$5000,N$27,'1. Output sheet'!$AC$2:$AC$5000,$B$22,'1. Output sheet'!$O$2:$O$5000,"&gt;="&amp;$B$266,'1. Output sheet'!$O$2:$O$5000,"&lt;"&amp;$C$266)+SUMIFS('1. Output sheet'!$F$2:$F$5000,'1. Output sheet'!$D$2:$D$5000,$B322,'1. Output sheet'!$C$2:$C$5000,N$27,'1. Output sheet'!$AC$2:$AC$5000,$B$23,'1. Output sheet'!$O$2:$O$5000,"&gt;="&amp;$B$266,'1. Output sheet'!$O$2:$O$5000,"&lt;"&amp;$C$266)</f>
        <v>0</v>
      </c>
      <c r="O322" s="45">
        <f>SUMIFS('1. Output sheet'!$F$2:$F$5000,'1. Output sheet'!$D$2:$D$5000,$B322,'1. Output sheet'!$C$2:$C$5000,O$27,'1. Output sheet'!$AC$2:$AC$5000,$B$22,'1. Output sheet'!$O$2:$O$5000,"&gt;="&amp;$B$266,'1. Output sheet'!$O$2:$O$5000,"&lt;"&amp;$C$266)+SUMIFS('1. Output sheet'!$F$2:$F$5000,'1. Output sheet'!$D$2:$D$5000,$B322,'1. Output sheet'!$C$2:$C$5000,O$27,'1. Output sheet'!$AC$2:$AC$5000,$B$23,'1. Output sheet'!$O$2:$O$5000,"&gt;="&amp;$B$266,'1. Output sheet'!$O$2:$O$5000,"&lt;"&amp;$C$266)</f>
        <v>0</v>
      </c>
      <c r="P322" s="14">
        <f t="shared" si="131"/>
        <v>35665</v>
      </c>
      <c r="Q322" s="14">
        <f>SUMIFS('1. Output sheet'!$F$2:$F$5000,'1. Output sheet'!$D$2:$D$5000,$B322,'1. Output sheet'!$AC$2:$AC$5000,$B$22,'1. Output sheet'!$O$2:$O$5000,"&gt;="&amp;$B$266,'1. Output sheet'!$O$2:$O$5000,"&lt;"&amp;$C$266)+SUMIFS('1. Output sheet'!$F$2:$F$5000,'1. Output sheet'!$D$2:$D$5000,$B322,'1. Output sheet'!$AC$2:$AC$5000,$B$23,'1. Output sheet'!$O$2:$O$5000,"&gt;="&amp;$B$266,'1. Output sheet'!$O$2:$O$5000,"&lt;"&amp;$C$266)</f>
        <v>35665</v>
      </c>
      <c r="R322" s="14"/>
      <c r="T322" s="21" t="s">
        <v>72</v>
      </c>
      <c r="U322" s="20"/>
      <c r="V322" s="45">
        <f t="shared" si="132"/>
        <v>0</v>
      </c>
      <c r="W322" s="45">
        <f t="shared" si="133"/>
        <v>4781.9208130539128</v>
      </c>
      <c r="X322" s="45">
        <f t="shared" si="134"/>
        <v>0</v>
      </c>
      <c r="Y322" s="45">
        <f t="shared" si="135"/>
        <v>0</v>
      </c>
      <c r="Z322" s="45">
        <f t="shared" si="136"/>
        <v>0</v>
      </c>
      <c r="AA322" s="45">
        <f t="shared" si="137"/>
        <v>0</v>
      </c>
      <c r="AB322" s="45">
        <f t="shared" si="138"/>
        <v>0</v>
      </c>
      <c r="AC322" s="45">
        <f t="shared" si="139"/>
        <v>0</v>
      </c>
      <c r="AD322" s="45">
        <f t="shared" si="140"/>
        <v>0</v>
      </c>
      <c r="AE322" s="45">
        <f t="shared" si="141"/>
        <v>0</v>
      </c>
      <c r="AF322" s="45">
        <f t="shared" si="142"/>
        <v>0</v>
      </c>
      <c r="AG322" s="45">
        <f t="shared" si="143"/>
        <v>0</v>
      </c>
      <c r="AH322" s="45">
        <f t="shared" si="144"/>
        <v>4781.9208130539128</v>
      </c>
      <c r="AI322" s="45">
        <f t="shared" si="145"/>
        <v>4781.9208130539128</v>
      </c>
      <c r="AJ322" s="14"/>
    </row>
    <row r="323" spans="1:36" ht="14.4" x14ac:dyDescent="0.3">
      <c r="B323" s="21" t="s">
        <v>4361</v>
      </c>
      <c r="C323" s="20"/>
      <c r="D323" s="45">
        <f t="shared" ref="D323:O323" si="146">D299-SUM(D306:D322)</f>
        <v>0</v>
      </c>
      <c r="E323" s="45">
        <f t="shared" si="146"/>
        <v>0</v>
      </c>
      <c r="F323" s="45">
        <f t="shared" si="146"/>
        <v>0</v>
      </c>
      <c r="G323" s="45">
        <f t="shared" si="146"/>
        <v>0</v>
      </c>
      <c r="H323" s="45">
        <f t="shared" si="146"/>
        <v>0</v>
      </c>
      <c r="I323" s="45">
        <f t="shared" si="146"/>
        <v>0</v>
      </c>
      <c r="J323" s="45">
        <f t="shared" si="146"/>
        <v>0</v>
      </c>
      <c r="K323" s="45">
        <f t="shared" si="146"/>
        <v>0</v>
      </c>
      <c r="L323" s="45">
        <f t="shared" si="146"/>
        <v>0</v>
      </c>
      <c r="M323" s="45">
        <f t="shared" si="146"/>
        <v>0</v>
      </c>
      <c r="N323" s="45">
        <f t="shared" si="146"/>
        <v>0</v>
      </c>
      <c r="O323" s="45">
        <f t="shared" si="146"/>
        <v>0</v>
      </c>
      <c r="P323" s="14">
        <f t="shared" si="131"/>
        <v>0</v>
      </c>
      <c r="Q323" s="14">
        <f>SUM(D323:O323)</f>
        <v>0</v>
      </c>
      <c r="R323" s="14"/>
      <c r="T323" s="21" t="s">
        <v>4361</v>
      </c>
      <c r="U323" s="20"/>
      <c r="V323" s="45">
        <f t="shared" si="132"/>
        <v>0</v>
      </c>
      <c r="W323" s="45">
        <f t="shared" si="133"/>
        <v>0</v>
      </c>
      <c r="X323" s="45">
        <f t="shared" si="134"/>
        <v>0</v>
      </c>
      <c r="Y323" s="45">
        <f t="shared" si="135"/>
        <v>0</v>
      </c>
      <c r="Z323" s="45">
        <f t="shared" si="136"/>
        <v>0</v>
      </c>
      <c r="AA323" s="45">
        <f t="shared" si="137"/>
        <v>0</v>
      </c>
      <c r="AB323" s="45">
        <f t="shared" si="138"/>
        <v>0</v>
      </c>
      <c r="AC323" s="45">
        <f t="shared" si="139"/>
        <v>0</v>
      </c>
      <c r="AD323" s="45">
        <f t="shared" si="140"/>
        <v>0</v>
      </c>
      <c r="AE323" s="45">
        <f t="shared" si="141"/>
        <v>0</v>
      </c>
      <c r="AF323" s="45">
        <f t="shared" si="142"/>
        <v>0</v>
      </c>
      <c r="AG323" s="45">
        <f t="shared" si="143"/>
        <v>0</v>
      </c>
      <c r="AH323" s="45">
        <f t="shared" si="144"/>
        <v>0</v>
      </c>
      <c r="AI323" s="45">
        <f t="shared" si="145"/>
        <v>0</v>
      </c>
      <c r="AJ323" s="14"/>
    </row>
    <row r="324" spans="1:36" ht="14.4" x14ac:dyDescent="0.3">
      <c r="B324" s="19" t="s">
        <v>4346</v>
      </c>
      <c r="C324" s="20"/>
      <c r="D324" s="45">
        <f t="shared" ref="D324:Q324" si="147">SUM(D306:D323)</f>
        <v>2474</v>
      </c>
      <c r="E324" s="45">
        <f t="shared" si="147"/>
        <v>35665</v>
      </c>
      <c r="F324" s="45">
        <f t="shared" si="147"/>
        <v>49738.94</v>
      </c>
      <c r="G324" s="45">
        <f t="shared" si="147"/>
        <v>9884.75</v>
      </c>
      <c r="H324" s="45">
        <f t="shared" si="147"/>
        <v>5623.0599999999995</v>
      </c>
      <c r="I324" s="45">
        <f t="shared" si="147"/>
        <v>38750</v>
      </c>
      <c r="J324" s="45">
        <f t="shared" si="147"/>
        <v>15500</v>
      </c>
      <c r="K324" s="45">
        <f t="shared" si="147"/>
        <v>0</v>
      </c>
      <c r="L324" s="45">
        <f t="shared" si="147"/>
        <v>2550</v>
      </c>
      <c r="M324" s="45">
        <f t="shared" si="147"/>
        <v>0</v>
      </c>
      <c r="N324" s="45">
        <f t="shared" si="147"/>
        <v>9100</v>
      </c>
      <c r="O324" s="45">
        <f t="shared" si="147"/>
        <v>9100</v>
      </c>
      <c r="P324" s="14">
        <f t="shared" si="147"/>
        <v>178385.75</v>
      </c>
      <c r="Q324" s="14">
        <f t="shared" si="147"/>
        <v>178385.75</v>
      </c>
      <c r="R324" s="14"/>
      <c r="T324" s="19" t="s">
        <v>4346</v>
      </c>
      <c r="U324" s="20"/>
      <c r="V324" s="45">
        <f t="shared" si="132"/>
        <v>331.71097971387576</v>
      </c>
      <c r="W324" s="45">
        <f t="shared" si="133"/>
        <v>4781.9208130539128</v>
      </c>
      <c r="X324" s="45">
        <f t="shared" si="134"/>
        <v>6668.9379617339064</v>
      </c>
      <c r="Y324" s="45">
        <f t="shared" si="135"/>
        <v>1325.3355322258421</v>
      </c>
      <c r="Z324" s="45">
        <f t="shared" si="136"/>
        <v>753.93320193609782</v>
      </c>
      <c r="AA324" s="45">
        <f t="shared" si="137"/>
        <v>5195.5539466098162</v>
      </c>
      <c r="AB324" s="45">
        <f t="shared" si="138"/>
        <v>2078.2215786439265</v>
      </c>
      <c r="AC324" s="45">
        <f t="shared" si="139"/>
        <v>0</v>
      </c>
      <c r="AD324" s="45">
        <f t="shared" si="140"/>
        <v>341.9009693898073</v>
      </c>
      <c r="AE324" s="45">
        <f t="shared" si="141"/>
        <v>0</v>
      </c>
      <c r="AF324" s="45">
        <f t="shared" si="142"/>
        <v>1220.117184881273</v>
      </c>
      <c r="AG324" s="45">
        <f t="shared" si="143"/>
        <v>1220.117184881273</v>
      </c>
      <c r="AH324" s="45">
        <f t="shared" si="144"/>
        <v>23917.749353069732</v>
      </c>
      <c r="AI324" s="45">
        <f t="shared" si="145"/>
        <v>23917.749353069732</v>
      </c>
      <c r="AJ324" s="14"/>
    </row>
    <row r="327" spans="1:36" x14ac:dyDescent="0.25">
      <c r="A327" s="36" t="s">
        <v>4371</v>
      </c>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row>
    <row r="328" spans="1:36" x14ac:dyDescent="0.25">
      <c r="A328" s="34" t="s">
        <v>12</v>
      </c>
      <c r="B328" s="8">
        <v>45901</v>
      </c>
      <c r="C328" s="8">
        <v>45931</v>
      </c>
    </row>
    <row r="329" spans="1:36" ht="14.4" x14ac:dyDescent="0.3">
      <c r="A329" s="34"/>
      <c r="B329" s="5" t="s">
        <v>4352</v>
      </c>
      <c r="C329" s="5"/>
      <c r="D329" s="5"/>
      <c r="E329" s="5"/>
      <c r="F329" s="5"/>
      <c r="G329" s="5"/>
      <c r="H329" s="5"/>
      <c r="I329" s="5"/>
      <c r="J329" s="5"/>
      <c r="K329" s="5"/>
      <c r="L329" s="5"/>
      <c r="M329" s="5"/>
      <c r="N329" s="5"/>
      <c r="O329" s="5"/>
      <c r="P329" s="5"/>
      <c r="Q329" s="5"/>
      <c r="R329" s="5"/>
    </row>
    <row r="330" spans="1:36" ht="43.2" x14ac:dyDescent="0.3">
      <c r="A330" s="34"/>
      <c r="B330" s="6" t="s">
        <v>4351</v>
      </c>
      <c r="C330" s="6"/>
      <c r="D330" s="10" t="s">
        <v>705</v>
      </c>
      <c r="E330" s="10" t="s">
        <v>206</v>
      </c>
      <c r="F330" s="10" t="s">
        <v>198</v>
      </c>
      <c r="G330" s="11" t="s">
        <v>28</v>
      </c>
      <c r="H330" s="11" t="s">
        <v>795</v>
      </c>
      <c r="I330" s="11" t="s">
        <v>43</v>
      </c>
      <c r="J330" s="11" t="s">
        <v>104</v>
      </c>
      <c r="K330" s="11" t="s">
        <v>808</v>
      </c>
      <c r="L330" s="11" t="s">
        <v>755</v>
      </c>
      <c r="M330" s="11" t="s">
        <v>4353</v>
      </c>
      <c r="N330" s="11" t="s">
        <v>318</v>
      </c>
      <c r="O330" s="11" t="s">
        <v>71</v>
      </c>
      <c r="P330" s="29" t="s">
        <v>4354</v>
      </c>
      <c r="Q330" s="29" t="s">
        <v>4355</v>
      </c>
      <c r="R330" s="29" t="s">
        <v>4356</v>
      </c>
    </row>
    <row r="331" spans="1:36" ht="14.4" x14ac:dyDescent="0.3">
      <c r="A331" s="34"/>
      <c r="B331" s="37" t="s">
        <v>4357</v>
      </c>
      <c r="C331" s="37" t="s">
        <v>4348</v>
      </c>
      <c r="D331" s="13">
        <f>SUM(D332:D333)</f>
        <v>0</v>
      </c>
      <c r="E331" s="13">
        <f t="shared" ref="E331:O331" si="148">SUM(E332:E333)</f>
        <v>3</v>
      </c>
      <c r="F331" s="13">
        <f t="shared" si="148"/>
        <v>1</v>
      </c>
      <c r="G331" s="13">
        <f t="shared" si="148"/>
        <v>18</v>
      </c>
      <c r="H331" s="13">
        <f t="shared" si="148"/>
        <v>3</v>
      </c>
      <c r="I331" s="13">
        <f t="shared" si="148"/>
        <v>1</v>
      </c>
      <c r="J331" s="13">
        <f t="shared" si="148"/>
        <v>3</v>
      </c>
      <c r="K331" s="13">
        <f t="shared" si="148"/>
        <v>0</v>
      </c>
      <c r="L331" s="13">
        <f t="shared" si="148"/>
        <v>0</v>
      </c>
      <c r="M331" s="13">
        <f t="shared" si="148"/>
        <v>0</v>
      </c>
      <c r="N331" s="13">
        <f t="shared" si="148"/>
        <v>1</v>
      </c>
      <c r="O331" s="13">
        <f t="shared" si="148"/>
        <v>0</v>
      </c>
      <c r="P331" s="14">
        <f>SUM(D331:O331)</f>
        <v>30</v>
      </c>
      <c r="Q331" s="13">
        <f>SUM(Q332:Q333)</f>
        <v>177</v>
      </c>
      <c r="R331" s="14">
        <f>Q331-P331</f>
        <v>147</v>
      </c>
    </row>
    <row r="332" spans="1:36" ht="14.4" x14ac:dyDescent="0.3">
      <c r="B332" s="7" t="s">
        <v>41</v>
      </c>
      <c r="C332" s="12"/>
      <c r="D332" s="13">
        <f>COUNTIFS('1. Output sheet'!$AC$2:$AC$5000,$B332,'1. Output sheet'!$C$2:$C$5000,D$20,'1. Output sheet'!$O$2:$O$5000,"&gt;="&amp;$B$328,'1. Output sheet'!$O$2:$O$5000,"&lt;"&amp;$C$328)</f>
        <v>0</v>
      </c>
      <c r="E332" s="13">
        <f>COUNTIFS('1. Output sheet'!$AC$2:$AC$5000,$B332,'1. Output sheet'!$C$2:$C$5000,E$20,'1. Output sheet'!$O$2:$O$5000,"&gt;="&amp;$B$328,'1. Output sheet'!$O$2:$O$5000,"&lt;"&amp;$C$328)</f>
        <v>3</v>
      </c>
      <c r="F332" s="13">
        <f>COUNTIFS('1. Output sheet'!$AC$2:$AC$5000,$B332,'1. Output sheet'!$C$2:$C$5000,F$20,'1. Output sheet'!$O$2:$O$5000,"&gt;="&amp;$B$328,'1. Output sheet'!$O$2:$O$5000,"&lt;"&amp;$C$328)</f>
        <v>1</v>
      </c>
      <c r="G332" s="13">
        <f>COUNTIFS('1. Output sheet'!$AC$2:$AC$5000,$B332,'1. Output sheet'!$C$2:$C$5000,G$20,'1. Output sheet'!$O$2:$O$5000,"&gt;="&amp;$B$328,'1. Output sheet'!$O$2:$O$5000,"&lt;"&amp;$C$328)</f>
        <v>18</v>
      </c>
      <c r="H332" s="13">
        <f>COUNTIFS('1. Output sheet'!$AC$2:$AC$5000,$B332,'1. Output sheet'!$C$2:$C$5000,H$20,'1. Output sheet'!$O$2:$O$5000,"&gt;="&amp;$B$328,'1. Output sheet'!$O$2:$O$5000,"&lt;"&amp;$C$328)</f>
        <v>3</v>
      </c>
      <c r="I332" s="13">
        <f>COUNTIFS('1. Output sheet'!$AC$2:$AC$5000,$B332,'1. Output sheet'!$C$2:$C$5000,I$20,'1. Output sheet'!$O$2:$O$5000,"&gt;="&amp;$B$328,'1. Output sheet'!$O$2:$O$5000,"&lt;"&amp;$C$328)</f>
        <v>1</v>
      </c>
      <c r="J332" s="13">
        <f>COUNTIFS('1. Output sheet'!$AC$2:$AC$5000,$B332,'1. Output sheet'!$C$2:$C$5000,J$20,'1. Output sheet'!$O$2:$O$5000,"&gt;="&amp;$B$328,'1. Output sheet'!$O$2:$O$5000,"&lt;"&amp;$C$328)</f>
        <v>3</v>
      </c>
      <c r="K332" s="13">
        <f>COUNTIFS('1. Output sheet'!$AC$2:$AC$5000,$B332,'1. Output sheet'!$C$2:$C$5000,K$20,'1. Output sheet'!$O$2:$O$5000,"&gt;="&amp;$B$328,'1. Output sheet'!$O$2:$O$5000,"&lt;"&amp;$C$328)</f>
        <v>0</v>
      </c>
      <c r="L332" s="13">
        <f>COUNTIFS('1. Output sheet'!$AC$2:$AC$5000,$B332,'1. Output sheet'!$C$2:$C$5000,L$20,'1. Output sheet'!$O$2:$O$5000,"&gt;="&amp;$B$328,'1. Output sheet'!$O$2:$O$5000,"&lt;"&amp;$C$328)</f>
        <v>0</v>
      </c>
      <c r="M332" s="13">
        <f>COUNTIFS('1. Output sheet'!$AC$2:$AC$5000,$B332,'1. Output sheet'!$C$2:$C$5000,M$20,'1. Output sheet'!$O$2:$O$5000,"&gt;="&amp;$B$328,'1. Output sheet'!$O$2:$O$5000,"&lt;"&amp;$C$328)</f>
        <v>0</v>
      </c>
      <c r="N332" s="13">
        <f>COUNTIFS('1. Output sheet'!$AC$2:$AC$5000,$B332,'1. Output sheet'!$C$2:$C$5000,N$20,'1. Output sheet'!$O$2:$O$5000,"&gt;="&amp;$B$328,'1. Output sheet'!$O$2:$O$5000,"&lt;"&amp;$C$328)</f>
        <v>1</v>
      </c>
      <c r="O332" s="13">
        <f>COUNTIFS('1. Output sheet'!$AC$2:$AC$5000,$B332,'1. Output sheet'!$C$2:$C$5000,O$20,'1. Output sheet'!$O$2:$O$5000,"&gt;="&amp;$B$328,'1. Output sheet'!$O$2:$O$5000,"&lt;"&amp;$C$328)</f>
        <v>0</v>
      </c>
      <c r="P332" s="14">
        <f t="shared" ref="P332:P333" si="149">SUM(D332:O332)</f>
        <v>30</v>
      </c>
      <c r="Q332" s="13">
        <f>COUNTIFS('1. Output sheet'!$AC$2:$AC$5000,$B332,'1. Output sheet'!$O$2:$O$5000,"&gt;="&amp;$B$266,'1. Output sheet'!$O$2:$O$5000,"&lt;"&amp;$C$266)</f>
        <v>167</v>
      </c>
      <c r="R332" s="14">
        <f>Q332-P332</f>
        <v>137</v>
      </c>
    </row>
    <row r="333" spans="1:36" ht="14.4" x14ac:dyDescent="0.3">
      <c r="B333" s="7" t="s">
        <v>64</v>
      </c>
      <c r="C333" s="12"/>
      <c r="D333" s="13">
        <f>COUNTIFS('1. Output sheet'!$AC$2:$AC$5000,$B333,'1. Output sheet'!$C$2:$C$5000,D$20,'1. Output sheet'!$O$2:$O$5000,"&gt;="&amp;$B$328,'1. Output sheet'!$O$2:$O$5000,"&lt;"&amp;$C$328)</f>
        <v>0</v>
      </c>
      <c r="E333" s="13">
        <f>COUNTIFS('1. Output sheet'!$AC$2:$AC$5000,$B333,'1. Output sheet'!$C$2:$C$5000,E$20,'1. Output sheet'!$O$2:$O$5000,"&gt;="&amp;$B$328,'1. Output sheet'!$O$2:$O$5000,"&lt;"&amp;$C$328)</f>
        <v>0</v>
      </c>
      <c r="F333" s="13">
        <f>COUNTIFS('1. Output sheet'!$AC$2:$AC$5000,$B333,'1. Output sheet'!$C$2:$C$5000,F$20,'1. Output sheet'!$O$2:$O$5000,"&gt;="&amp;$B$328,'1. Output sheet'!$O$2:$O$5000,"&lt;"&amp;$C$328)</f>
        <v>0</v>
      </c>
      <c r="G333" s="13">
        <f>COUNTIFS('1. Output sheet'!$AC$2:$AC$5000,$B333,'1. Output sheet'!$C$2:$C$5000,G$20,'1. Output sheet'!$O$2:$O$5000,"&gt;="&amp;$B$328,'1. Output sheet'!$O$2:$O$5000,"&lt;"&amp;$C$328)</f>
        <v>0</v>
      </c>
      <c r="H333" s="13">
        <f>COUNTIFS('1. Output sheet'!$AC$2:$AC$5000,$B333,'1. Output sheet'!$C$2:$C$5000,H$20,'1. Output sheet'!$O$2:$O$5000,"&gt;="&amp;$B$328,'1. Output sheet'!$O$2:$O$5000,"&lt;"&amp;$C$328)</f>
        <v>0</v>
      </c>
      <c r="I333" s="13">
        <f>COUNTIFS('1. Output sheet'!$AC$2:$AC$5000,$B333,'1. Output sheet'!$C$2:$C$5000,I$20,'1. Output sheet'!$O$2:$O$5000,"&gt;="&amp;$B$328,'1. Output sheet'!$O$2:$O$5000,"&lt;"&amp;$C$328)</f>
        <v>0</v>
      </c>
      <c r="J333" s="13">
        <f>COUNTIFS('1. Output sheet'!$AC$2:$AC$5000,$B333,'1. Output sheet'!$C$2:$C$5000,J$20,'1. Output sheet'!$O$2:$O$5000,"&gt;="&amp;$B$328,'1. Output sheet'!$O$2:$O$5000,"&lt;"&amp;$C$328)</f>
        <v>0</v>
      </c>
      <c r="K333" s="13">
        <f>COUNTIFS('1. Output sheet'!$AC$2:$AC$5000,$B333,'1. Output sheet'!$C$2:$C$5000,K$20,'1. Output sheet'!$O$2:$O$5000,"&gt;="&amp;$B$328,'1. Output sheet'!$O$2:$O$5000,"&lt;"&amp;$C$328)</f>
        <v>0</v>
      </c>
      <c r="L333" s="13">
        <f>COUNTIFS('1. Output sheet'!$AC$2:$AC$5000,$B333,'1. Output sheet'!$C$2:$C$5000,L$20,'1. Output sheet'!$O$2:$O$5000,"&gt;="&amp;$B$328,'1. Output sheet'!$O$2:$O$5000,"&lt;"&amp;$C$328)</f>
        <v>0</v>
      </c>
      <c r="M333" s="13">
        <f>COUNTIFS('1. Output sheet'!$AC$2:$AC$5000,$B333,'1. Output sheet'!$C$2:$C$5000,M$20,'1. Output sheet'!$O$2:$O$5000,"&gt;="&amp;$B$328,'1. Output sheet'!$O$2:$O$5000,"&lt;"&amp;$C$328)</f>
        <v>0</v>
      </c>
      <c r="N333" s="13">
        <f>COUNTIFS('1. Output sheet'!$AC$2:$AC$5000,$B333,'1. Output sheet'!$C$2:$C$5000,N$20,'1. Output sheet'!$O$2:$O$5000,"&gt;="&amp;$B$328,'1. Output sheet'!$O$2:$O$5000,"&lt;"&amp;$C$328)</f>
        <v>0</v>
      </c>
      <c r="O333" s="13">
        <f>COUNTIFS('1. Output sheet'!$AC$2:$AC$5000,$B333,'1. Output sheet'!$C$2:$C$5000,O$20,'1. Output sheet'!$O$2:$O$5000,"&gt;="&amp;$B$328,'1. Output sheet'!$O$2:$O$5000,"&lt;"&amp;$C$328)</f>
        <v>0</v>
      </c>
      <c r="P333" s="14">
        <f t="shared" si="149"/>
        <v>0</v>
      </c>
      <c r="Q333" s="13">
        <f>COUNTIFS('1. Output sheet'!$AC$2:$AC$5000,$B333,'1. Output sheet'!$O$2:$O$5000,"&gt;="&amp;$B$266,'1. Output sheet'!$O$2:$O$5000,"&lt;"&amp;$C$266)</f>
        <v>10</v>
      </c>
      <c r="R333" s="14">
        <f>Q333-P333</f>
        <v>10</v>
      </c>
    </row>
    <row r="336" spans="1:36" ht="14.4" x14ac:dyDescent="0.3">
      <c r="B336" s="5" t="s">
        <v>4352</v>
      </c>
      <c r="C336" s="5"/>
      <c r="D336" s="5"/>
      <c r="E336" s="5"/>
      <c r="F336" s="5"/>
      <c r="G336" s="5"/>
      <c r="H336" s="5"/>
      <c r="I336" s="5"/>
      <c r="J336" s="5"/>
      <c r="K336" s="5"/>
      <c r="L336" s="5"/>
      <c r="M336" s="5"/>
      <c r="N336" s="5"/>
      <c r="O336" s="5"/>
      <c r="P336" s="5"/>
      <c r="Q336" s="5"/>
      <c r="R336" s="5"/>
    </row>
    <row r="337" spans="2:18" ht="43.2" x14ac:dyDescent="0.3">
      <c r="B337" s="19" t="s">
        <v>4358</v>
      </c>
      <c r="C337" s="20"/>
      <c r="D337" s="10" t="s">
        <v>705</v>
      </c>
      <c r="E337" s="10" t="s">
        <v>206</v>
      </c>
      <c r="F337" s="10" t="s">
        <v>198</v>
      </c>
      <c r="G337" s="11" t="s">
        <v>28</v>
      </c>
      <c r="H337" s="11" t="s">
        <v>795</v>
      </c>
      <c r="I337" s="11" t="s">
        <v>43</v>
      </c>
      <c r="J337" s="11" t="s">
        <v>104</v>
      </c>
      <c r="K337" s="11" t="s">
        <v>808</v>
      </c>
      <c r="L337" s="11" t="s">
        <v>755</v>
      </c>
      <c r="M337" s="11" t="s">
        <v>4353</v>
      </c>
      <c r="N337" s="11" t="s">
        <v>318</v>
      </c>
      <c r="O337" s="11" t="s">
        <v>71</v>
      </c>
      <c r="P337" s="29" t="s">
        <v>4359</v>
      </c>
      <c r="Q337" s="29" t="s">
        <v>4355</v>
      </c>
      <c r="R337" s="29" t="s">
        <v>4356</v>
      </c>
    </row>
    <row r="338" spans="2:18" ht="14.4" x14ac:dyDescent="0.3">
      <c r="B338" s="21" t="s">
        <v>232</v>
      </c>
      <c r="C338" s="20"/>
      <c r="D338" s="13">
        <f>COUNTIFS('1. Output sheet'!$D$2:$D$5000,$B338,'1. Output sheet'!$C$2:$C$5000,D$27,'1. Output sheet'!$AC$2:$AC$5000,$B$22,'1. Output sheet'!$O$2:$O$5000,"&gt;="&amp;$B$328,'1. Output sheet'!$O$2:$O$5000,"&lt;"&amp;$C$328)+COUNTIFS('1. Output sheet'!$D$2:$D$5000,$B338,'1. Output sheet'!$C$2:$C$5000,D$27,'1. Output sheet'!$AC$2:$AC$5000,$B$23,'1. Output sheet'!$O$2:$O$5000,"&gt;="&amp;$B$328,'1. Output sheet'!$O$2:$O$5000,"&lt;"&amp;$C$328)</f>
        <v>0</v>
      </c>
      <c r="E338" s="13">
        <f>COUNTIFS('1. Output sheet'!$D$2:$D$5000,$B338,'1. Output sheet'!$C$2:$C$5000,E$27,'1. Output sheet'!$AC$2:$AC$5000,$B$22,'1. Output sheet'!$O$2:$O$5000,"&gt;="&amp;$B$328,'1. Output sheet'!$O$2:$O$5000,"&lt;"&amp;$C$328)+COUNTIFS('1. Output sheet'!$D$2:$D$5000,$B338,'1. Output sheet'!$C$2:$C$5000,E$27,'1. Output sheet'!$AC$2:$AC$5000,$B$23,'1. Output sheet'!$O$2:$O$5000,"&gt;="&amp;$B$328,'1. Output sheet'!$O$2:$O$5000,"&lt;"&amp;$C$328)</f>
        <v>2</v>
      </c>
      <c r="F338" s="13">
        <f>COUNTIFS('1. Output sheet'!$D$2:$D$5000,$B338,'1. Output sheet'!$C$2:$C$5000,F$27,'1. Output sheet'!$AC$2:$AC$5000,$B$22,'1. Output sheet'!$O$2:$O$5000,"&gt;="&amp;$B$328,'1. Output sheet'!$O$2:$O$5000,"&lt;"&amp;$C$328)+COUNTIFS('1. Output sheet'!$D$2:$D$5000,$B338,'1. Output sheet'!$C$2:$C$5000,F$27,'1. Output sheet'!$AC$2:$AC$5000,$B$23,'1. Output sheet'!$O$2:$O$5000,"&gt;="&amp;$B$328,'1. Output sheet'!$O$2:$O$5000,"&lt;"&amp;$C$328)</f>
        <v>1</v>
      </c>
      <c r="G338" s="13">
        <f>COUNTIFS('1. Output sheet'!$D$2:$D$5000,$B338,'1. Output sheet'!$C$2:$C$5000,G$27,'1. Output sheet'!$AC$2:$AC$5000,$B$22,'1. Output sheet'!$O$2:$O$5000,"&gt;="&amp;$B$328,'1. Output sheet'!$O$2:$O$5000,"&lt;"&amp;$C$328)+COUNTIFS('1. Output sheet'!$D$2:$D$5000,$B338,'1. Output sheet'!$C$2:$C$5000,G$27,'1. Output sheet'!$AC$2:$AC$5000,$B$23,'1. Output sheet'!$O$2:$O$5000,"&gt;="&amp;$B$328,'1. Output sheet'!$O$2:$O$5000,"&lt;"&amp;$C$328)</f>
        <v>0</v>
      </c>
      <c r="H338" s="13">
        <f>COUNTIFS('1. Output sheet'!$D$2:$D$5000,$B338,'1. Output sheet'!$C$2:$C$5000,H$27,'1. Output sheet'!$AC$2:$AC$5000,$B$22,'1. Output sheet'!$O$2:$O$5000,"&gt;="&amp;$B$328,'1. Output sheet'!$O$2:$O$5000,"&lt;"&amp;$C$328)+COUNTIFS('1. Output sheet'!$D$2:$D$5000,$B338,'1. Output sheet'!$C$2:$C$5000,H$27,'1. Output sheet'!$AC$2:$AC$5000,$B$23,'1. Output sheet'!$O$2:$O$5000,"&gt;="&amp;$B$328,'1. Output sheet'!$O$2:$O$5000,"&lt;"&amp;$C$328)</f>
        <v>0</v>
      </c>
      <c r="I338" s="13">
        <f>COUNTIFS('1. Output sheet'!$D$2:$D$5000,$B338,'1. Output sheet'!$C$2:$C$5000,I$27,'1. Output sheet'!$AC$2:$AC$5000,$B$22,'1. Output sheet'!$O$2:$O$5000,"&gt;="&amp;$B$328,'1. Output sheet'!$O$2:$O$5000,"&lt;"&amp;$C$328)+COUNTIFS('1. Output sheet'!$D$2:$D$5000,$B338,'1. Output sheet'!$C$2:$C$5000,I$27,'1. Output sheet'!$AC$2:$AC$5000,$B$23,'1. Output sheet'!$O$2:$O$5000,"&gt;="&amp;$B$328,'1. Output sheet'!$O$2:$O$5000,"&lt;"&amp;$C$328)</f>
        <v>0</v>
      </c>
      <c r="J338" s="13">
        <f>COUNTIFS('1. Output sheet'!$D$2:$D$5000,$B338,'1. Output sheet'!$C$2:$C$5000,J$27,'1. Output sheet'!$AC$2:$AC$5000,$B$22,'1. Output sheet'!$O$2:$O$5000,"&gt;="&amp;$B$328,'1. Output sheet'!$O$2:$O$5000,"&lt;"&amp;$C$328)+COUNTIFS('1. Output sheet'!$D$2:$D$5000,$B338,'1. Output sheet'!$C$2:$C$5000,J$27,'1. Output sheet'!$AC$2:$AC$5000,$B$23,'1. Output sheet'!$O$2:$O$5000,"&gt;="&amp;$B$328,'1. Output sheet'!$O$2:$O$5000,"&lt;"&amp;$C$328)</f>
        <v>0</v>
      </c>
      <c r="K338" s="13">
        <f>COUNTIFS('1. Output sheet'!$D$2:$D$5000,$B338,'1. Output sheet'!$C$2:$C$5000,K$27,'1. Output sheet'!$AC$2:$AC$5000,$B$22,'1. Output sheet'!$O$2:$O$5000,"&gt;="&amp;$B$328,'1. Output sheet'!$O$2:$O$5000,"&lt;"&amp;$C$328)+COUNTIFS('1. Output sheet'!$D$2:$D$5000,$B338,'1. Output sheet'!$C$2:$C$5000,K$27,'1. Output sheet'!$AC$2:$AC$5000,$B$23,'1. Output sheet'!$O$2:$O$5000,"&gt;="&amp;$B$328,'1. Output sheet'!$O$2:$O$5000,"&lt;"&amp;$C$328)</f>
        <v>0</v>
      </c>
      <c r="L338" s="13">
        <f>COUNTIFS('1. Output sheet'!$D$2:$D$5000,$B338,'1. Output sheet'!$C$2:$C$5000,L$27,'1. Output sheet'!$AC$2:$AC$5000,$B$22,'1. Output sheet'!$O$2:$O$5000,"&gt;="&amp;$B$328,'1. Output sheet'!$O$2:$O$5000,"&lt;"&amp;$C$328)+COUNTIFS('1. Output sheet'!$D$2:$D$5000,$B338,'1. Output sheet'!$C$2:$C$5000,L$27,'1. Output sheet'!$AC$2:$AC$5000,$B$23,'1. Output sheet'!$O$2:$O$5000,"&gt;="&amp;$B$328,'1. Output sheet'!$O$2:$O$5000,"&lt;"&amp;$C$328)</f>
        <v>0</v>
      </c>
      <c r="M338" s="13">
        <f>COUNTIFS('1. Output sheet'!$D$2:$D$5000,$B338,'1. Output sheet'!$C$2:$C$5000,M$27,'1. Output sheet'!$AC$2:$AC$5000,$B$22,'1. Output sheet'!$O$2:$O$5000,"&gt;="&amp;$B$328,'1. Output sheet'!$O$2:$O$5000,"&lt;"&amp;$C$328)+COUNTIFS('1. Output sheet'!$D$2:$D$5000,$B338,'1. Output sheet'!$C$2:$C$5000,M$27,'1. Output sheet'!$AC$2:$AC$5000,$B$23,'1. Output sheet'!$O$2:$O$5000,"&gt;="&amp;$B$328,'1. Output sheet'!$O$2:$O$5000,"&lt;"&amp;$C$328)</f>
        <v>0</v>
      </c>
      <c r="N338" s="13">
        <f>COUNTIFS('1. Output sheet'!$D$2:$D$5000,$B338,'1. Output sheet'!$C$2:$C$5000,N$27,'1. Output sheet'!$AC$2:$AC$5000,$B$22,'1. Output sheet'!$O$2:$O$5000,"&gt;="&amp;$B$328,'1. Output sheet'!$O$2:$O$5000,"&lt;"&amp;$C$328)+COUNTIFS('1. Output sheet'!$D$2:$D$5000,$B338,'1. Output sheet'!$C$2:$C$5000,N$27,'1. Output sheet'!$AC$2:$AC$5000,$B$23,'1. Output sheet'!$O$2:$O$5000,"&gt;="&amp;$B$328,'1. Output sheet'!$O$2:$O$5000,"&lt;"&amp;$C$328)</f>
        <v>0</v>
      </c>
      <c r="O338" s="13">
        <f>COUNTIFS('1. Output sheet'!$D$2:$D$5000,$B338,'1. Output sheet'!$C$2:$C$5000,O$27,'1. Output sheet'!$AC$2:$AC$5000,$B$22,'1. Output sheet'!$O$2:$O$5000,"&gt;="&amp;$B$328,'1. Output sheet'!$O$2:$O$5000,"&lt;"&amp;$C$328)+COUNTIFS('1. Output sheet'!$D$2:$D$5000,$B338,'1. Output sheet'!$C$2:$C$5000,O$27,'1. Output sheet'!$AC$2:$AC$5000,$B$23,'1. Output sheet'!$O$2:$O$5000,"&gt;="&amp;$B$328,'1. Output sheet'!$O$2:$O$5000,"&lt;"&amp;$C$328)</f>
        <v>0</v>
      </c>
      <c r="P338" s="14">
        <f>SUM(D338:O338)</f>
        <v>3</v>
      </c>
      <c r="Q338" s="14">
        <f>COUNTIFS('1. Output sheet'!$D$2:$D$5000,$B338,'1. Output sheet'!$AC$2:$AC$5000,$B$22,'1. Output sheet'!$O$2:$O$5000,"&gt;="&amp;$B$142,'1. Output sheet'!$O$2:$O$5000,"&lt;"&amp;$C$142)+COUNTIFS('1. Output sheet'!$D$2:$D$5000,$B338,'1. Output sheet'!$AC$2:$AC$5000,$B$23,'1. Output sheet'!$O$2:$O$5000,"&gt;="&amp;$B$142,'1. Output sheet'!$O$2:$O$5000,"&lt;"&amp;$C$142)</f>
        <v>24</v>
      </c>
      <c r="R338" s="14">
        <f>Q338-P338</f>
        <v>21</v>
      </c>
    </row>
    <row r="339" spans="2:18" ht="14.4" x14ac:dyDescent="0.3">
      <c r="B339" s="21" t="s">
        <v>221</v>
      </c>
      <c r="C339" s="20"/>
      <c r="D339" s="13">
        <f>COUNTIFS('1. Output sheet'!$D$2:$D$5000,$B339,'1. Output sheet'!$C$2:$C$5000,D$27,'1. Output sheet'!$AC$2:$AC$5000,$B$22,'1. Output sheet'!$O$2:$O$5000,"&gt;="&amp;$B$328,'1. Output sheet'!$O$2:$O$5000,"&lt;"&amp;$C$328)+COUNTIFS('1. Output sheet'!$D$2:$D$5000,$B339,'1. Output sheet'!$C$2:$C$5000,D$27,'1. Output sheet'!$AC$2:$AC$5000,$B$23,'1. Output sheet'!$O$2:$O$5000,"&gt;="&amp;$B$328,'1. Output sheet'!$O$2:$O$5000,"&lt;"&amp;$C$328)</f>
        <v>0</v>
      </c>
      <c r="E339" s="13">
        <f>COUNTIFS('1. Output sheet'!$D$2:$D$5000,$B339,'1. Output sheet'!$C$2:$C$5000,E$27,'1. Output sheet'!$AC$2:$AC$5000,$B$22,'1. Output sheet'!$O$2:$O$5000,"&gt;="&amp;$B$328,'1. Output sheet'!$O$2:$O$5000,"&lt;"&amp;$C$328)+COUNTIFS('1. Output sheet'!$D$2:$D$5000,$B339,'1. Output sheet'!$C$2:$C$5000,E$27,'1. Output sheet'!$AC$2:$AC$5000,$B$23,'1. Output sheet'!$O$2:$O$5000,"&gt;="&amp;$B$328,'1. Output sheet'!$O$2:$O$5000,"&lt;"&amp;$C$328)</f>
        <v>0</v>
      </c>
      <c r="F339" s="13">
        <f>COUNTIFS('1. Output sheet'!$D$2:$D$5000,$B339,'1. Output sheet'!$C$2:$C$5000,F$27,'1. Output sheet'!$AC$2:$AC$5000,$B$22,'1. Output sheet'!$O$2:$O$5000,"&gt;="&amp;$B$328,'1. Output sheet'!$O$2:$O$5000,"&lt;"&amp;$C$328)+COUNTIFS('1. Output sheet'!$D$2:$D$5000,$B339,'1. Output sheet'!$C$2:$C$5000,F$27,'1. Output sheet'!$AC$2:$AC$5000,$B$23,'1. Output sheet'!$O$2:$O$5000,"&gt;="&amp;$B$328,'1. Output sheet'!$O$2:$O$5000,"&lt;"&amp;$C$328)</f>
        <v>0</v>
      </c>
      <c r="G339" s="13">
        <f>COUNTIFS('1. Output sheet'!$D$2:$D$5000,$B339,'1. Output sheet'!$C$2:$C$5000,G$27,'1. Output sheet'!$AC$2:$AC$5000,$B$22,'1. Output sheet'!$O$2:$O$5000,"&gt;="&amp;$B$328,'1. Output sheet'!$O$2:$O$5000,"&lt;"&amp;$C$328)+COUNTIFS('1. Output sheet'!$D$2:$D$5000,$B339,'1. Output sheet'!$C$2:$C$5000,G$27,'1. Output sheet'!$AC$2:$AC$5000,$B$23,'1. Output sheet'!$O$2:$O$5000,"&gt;="&amp;$B$328,'1. Output sheet'!$O$2:$O$5000,"&lt;"&amp;$C$328)</f>
        <v>0</v>
      </c>
      <c r="H339" s="13">
        <f>COUNTIFS('1. Output sheet'!$D$2:$D$5000,$B339,'1. Output sheet'!$C$2:$C$5000,H$27,'1. Output sheet'!$AC$2:$AC$5000,$B$22,'1. Output sheet'!$O$2:$O$5000,"&gt;="&amp;$B$328,'1. Output sheet'!$O$2:$O$5000,"&lt;"&amp;$C$328)+COUNTIFS('1. Output sheet'!$D$2:$D$5000,$B339,'1. Output sheet'!$C$2:$C$5000,H$27,'1. Output sheet'!$AC$2:$AC$5000,$B$23,'1. Output sheet'!$O$2:$O$5000,"&gt;="&amp;$B$328,'1. Output sheet'!$O$2:$O$5000,"&lt;"&amp;$C$328)</f>
        <v>0</v>
      </c>
      <c r="I339" s="13">
        <f>COUNTIFS('1. Output sheet'!$D$2:$D$5000,$B339,'1. Output sheet'!$C$2:$C$5000,I$27,'1. Output sheet'!$AC$2:$AC$5000,$B$22,'1. Output sheet'!$O$2:$O$5000,"&gt;="&amp;$B$328,'1. Output sheet'!$O$2:$O$5000,"&lt;"&amp;$C$328)+COUNTIFS('1. Output sheet'!$D$2:$D$5000,$B339,'1. Output sheet'!$C$2:$C$5000,I$27,'1. Output sheet'!$AC$2:$AC$5000,$B$23,'1. Output sheet'!$O$2:$O$5000,"&gt;="&amp;$B$328,'1. Output sheet'!$O$2:$O$5000,"&lt;"&amp;$C$328)</f>
        <v>0</v>
      </c>
      <c r="J339" s="13">
        <f>COUNTIFS('1. Output sheet'!$D$2:$D$5000,$B339,'1. Output sheet'!$C$2:$C$5000,J$27,'1. Output sheet'!$AC$2:$AC$5000,$B$22,'1. Output sheet'!$O$2:$O$5000,"&gt;="&amp;$B$328,'1. Output sheet'!$O$2:$O$5000,"&lt;"&amp;$C$328)+COUNTIFS('1. Output sheet'!$D$2:$D$5000,$B339,'1. Output sheet'!$C$2:$C$5000,J$27,'1. Output sheet'!$AC$2:$AC$5000,$B$23,'1. Output sheet'!$O$2:$O$5000,"&gt;="&amp;$B$328,'1. Output sheet'!$O$2:$O$5000,"&lt;"&amp;$C$328)</f>
        <v>0</v>
      </c>
      <c r="K339" s="13">
        <f>COUNTIFS('1. Output sheet'!$D$2:$D$5000,$B339,'1. Output sheet'!$C$2:$C$5000,K$27,'1. Output sheet'!$AC$2:$AC$5000,$B$22,'1. Output sheet'!$O$2:$O$5000,"&gt;="&amp;$B$328,'1. Output sheet'!$O$2:$O$5000,"&lt;"&amp;$C$328)+COUNTIFS('1. Output sheet'!$D$2:$D$5000,$B339,'1. Output sheet'!$C$2:$C$5000,K$27,'1. Output sheet'!$AC$2:$AC$5000,$B$23,'1. Output sheet'!$O$2:$O$5000,"&gt;="&amp;$B$328,'1. Output sheet'!$O$2:$O$5000,"&lt;"&amp;$C$328)</f>
        <v>0</v>
      </c>
      <c r="L339" s="13">
        <f>COUNTIFS('1. Output sheet'!$D$2:$D$5000,$B339,'1. Output sheet'!$C$2:$C$5000,L$27,'1. Output sheet'!$AC$2:$AC$5000,$B$22,'1. Output sheet'!$O$2:$O$5000,"&gt;="&amp;$B$328,'1. Output sheet'!$O$2:$O$5000,"&lt;"&amp;$C$328)+COUNTIFS('1. Output sheet'!$D$2:$D$5000,$B339,'1. Output sheet'!$C$2:$C$5000,L$27,'1. Output sheet'!$AC$2:$AC$5000,$B$23,'1. Output sheet'!$O$2:$O$5000,"&gt;="&amp;$B$328,'1. Output sheet'!$O$2:$O$5000,"&lt;"&amp;$C$328)</f>
        <v>0</v>
      </c>
      <c r="M339" s="13">
        <f>COUNTIFS('1. Output sheet'!$D$2:$D$5000,$B339,'1. Output sheet'!$C$2:$C$5000,M$27,'1. Output sheet'!$AC$2:$AC$5000,$B$22,'1. Output sheet'!$O$2:$O$5000,"&gt;="&amp;$B$328,'1. Output sheet'!$O$2:$O$5000,"&lt;"&amp;$C$328)+COUNTIFS('1. Output sheet'!$D$2:$D$5000,$B339,'1. Output sheet'!$C$2:$C$5000,M$27,'1. Output sheet'!$AC$2:$AC$5000,$B$23,'1. Output sheet'!$O$2:$O$5000,"&gt;="&amp;$B$328,'1. Output sheet'!$O$2:$O$5000,"&lt;"&amp;$C$328)</f>
        <v>0</v>
      </c>
      <c r="N339" s="13">
        <f>COUNTIFS('1. Output sheet'!$D$2:$D$5000,$B339,'1. Output sheet'!$C$2:$C$5000,N$27,'1. Output sheet'!$AC$2:$AC$5000,$B$22,'1. Output sheet'!$O$2:$O$5000,"&gt;="&amp;$B$328,'1. Output sheet'!$O$2:$O$5000,"&lt;"&amp;$C$328)+COUNTIFS('1. Output sheet'!$D$2:$D$5000,$B339,'1. Output sheet'!$C$2:$C$5000,N$27,'1. Output sheet'!$AC$2:$AC$5000,$B$23,'1. Output sheet'!$O$2:$O$5000,"&gt;="&amp;$B$328,'1. Output sheet'!$O$2:$O$5000,"&lt;"&amp;$C$328)</f>
        <v>0</v>
      </c>
      <c r="O339" s="13">
        <f>COUNTIFS('1. Output sheet'!$D$2:$D$5000,$B339,'1. Output sheet'!$C$2:$C$5000,O$27,'1. Output sheet'!$AC$2:$AC$5000,$B$22,'1. Output sheet'!$O$2:$O$5000,"&gt;="&amp;$B$328,'1. Output sheet'!$O$2:$O$5000,"&lt;"&amp;$C$328)+COUNTIFS('1. Output sheet'!$D$2:$D$5000,$B339,'1. Output sheet'!$C$2:$C$5000,O$27,'1. Output sheet'!$AC$2:$AC$5000,$B$23,'1. Output sheet'!$O$2:$O$5000,"&gt;="&amp;$B$328,'1. Output sheet'!$O$2:$O$5000,"&lt;"&amp;$C$328)</f>
        <v>0</v>
      </c>
      <c r="P339" s="14">
        <f t="shared" ref="P339:P355" si="150">SUM(D339:O339)</f>
        <v>0</v>
      </c>
      <c r="Q339" s="14">
        <f>COUNTIFS('1. Output sheet'!$D$2:$D$5000,$B339,'1. Output sheet'!$AC$2:$AC$5000,$B$22,'1. Output sheet'!$O$2:$O$5000,"&gt;="&amp;$B$142,'1. Output sheet'!$O$2:$O$5000,"&lt;"&amp;$C$142)+COUNTIFS('1. Output sheet'!$D$2:$D$5000,$B339,'1. Output sheet'!$AC$2:$AC$5000,$B$23,'1. Output sheet'!$O$2:$O$5000,"&gt;="&amp;$B$142,'1. Output sheet'!$O$2:$O$5000,"&lt;"&amp;$C$142)</f>
        <v>16</v>
      </c>
      <c r="R339" s="14">
        <f t="shared" ref="R339:R355" si="151">Q339-P339</f>
        <v>16</v>
      </c>
    </row>
    <row r="340" spans="2:18" ht="28.8" x14ac:dyDescent="0.3">
      <c r="B340" s="21" t="s">
        <v>543</v>
      </c>
      <c r="C340" s="20"/>
      <c r="D340" s="13">
        <f>COUNTIFS('1. Output sheet'!$D$2:$D$5000,$B340,'1. Output sheet'!$C$2:$C$5000,D$27,'1. Output sheet'!$AC$2:$AC$5000,$B$22,'1. Output sheet'!$O$2:$O$5000,"&gt;="&amp;$B$328,'1. Output sheet'!$O$2:$O$5000,"&lt;"&amp;$C$328)+COUNTIFS('1. Output sheet'!$D$2:$D$5000,$B340,'1. Output sheet'!$C$2:$C$5000,D$27,'1. Output sheet'!$AC$2:$AC$5000,$B$23,'1. Output sheet'!$O$2:$O$5000,"&gt;="&amp;$B$328,'1. Output sheet'!$O$2:$O$5000,"&lt;"&amp;$C$328)</f>
        <v>0</v>
      </c>
      <c r="E340" s="13">
        <f>COUNTIFS('1. Output sheet'!$D$2:$D$5000,$B340,'1. Output sheet'!$C$2:$C$5000,E$27,'1. Output sheet'!$AC$2:$AC$5000,$B$22,'1. Output sheet'!$O$2:$O$5000,"&gt;="&amp;$B$328,'1. Output sheet'!$O$2:$O$5000,"&lt;"&amp;$C$328)+COUNTIFS('1. Output sheet'!$D$2:$D$5000,$B340,'1. Output sheet'!$C$2:$C$5000,E$27,'1. Output sheet'!$AC$2:$AC$5000,$B$23,'1. Output sheet'!$O$2:$O$5000,"&gt;="&amp;$B$328,'1. Output sheet'!$O$2:$O$5000,"&lt;"&amp;$C$328)</f>
        <v>0</v>
      </c>
      <c r="F340" s="13">
        <f>COUNTIFS('1. Output sheet'!$D$2:$D$5000,$B340,'1. Output sheet'!$C$2:$C$5000,F$27,'1. Output sheet'!$AC$2:$AC$5000,$B$22,'1. Output sheet'!$O$2:$O$5000,"&gt;="&amp;$B$328,'1. Output sheet'!$O$2:$O$5000,"&lt;"&amp;$C$328)+COUNTIFS('1. Output sheet'!$D$2:$D$5000,$B340,'1. Output sheet'!$C$2:$C$5000,F$27,'1. Output sheet'!$AC$2:$AC$5000,$B$23,'1. Output sheet'!$O$2:$O$5000,"&gt;="&amp;$B$328,'1. Output sheet'!$O$2:$O$5000,"&lt;"&amp;$C$328)</f>
        <v>0</v>
      </c>
      <c r="G340" s="13">
        <f>COUNTIFS('1. Output sheet'!$D$2:$D$5000,$B340,'1. Output sheet'!$C$2:$C$5000,G$27,'1. Output sheet'!$AC$2:$AC$5000,$B$22,'1. Output sheet'!$O$2:$O$5000,"&gt;="&amp;$B$328,'1. Output sheet'!$O$2:$O$5000,"&lt;"&amp;$C$328)+COUNTIFS('1. Output sheet'!$D$2:$D$5000,$B340,'1. Output sheet'!$C$2:$C$5000,G$27,'1. Output sheet'!$AC$2:$AC$5000,$B$23,'1. Output sheet'!$O$2:$O$5000,"&gt;="&amp;$B$328,'1. Output sheet'!$O$2:$O$5000,"&lt;"&amp;$C$328)</f>
        <v>3</v>
      </c>
      <c r="H340" s="13">
        <f>COUNTIFS('1. Output sheet'!$D$2:$D$5000,$B340,'1. Output sheet'!$C$2:$C$5000,H$27,'1. Output sheet'!$AC$2:$AC$5000,$B$22,'1. Output sheet'!$O$2:$O$5000,"&gt;="&amp;$B$328,'1. Output sheet'!$O$2:$O$5000,"&lt;"&amp;$C$328)+COUNTIFS('1. Output sheet'!$D$2:$D$5000,$B340,'1. Output sheet'!$C$2:$C$5000,H$27,'1. Output sheet'!$AC$2:$AC$5000,$B$23,'1. Output sheet'!$O$2:$O$5000,"&gt;="&amp;$B$328,'1. Output sheet'!$O$2:$O$5000,"&lt;"&amp;$C$328)</f>
        <v>2</v>
      </c>
      <c r="I340" s="13">
        <f>COUNTIFS('1. Output sheet'!$D$2:$D$5000,$B340,'1. Output sheet'!$C$2:$C$5000,I$27,'1. Output sheet'!$AC$2:$AC$5000,$B$22,'1. Output sheet'!$O$2:$O$5000,"&gt;="&amp;$B$328,'1. Output sheet'!$O$2:$O$5000,"&lt;"&amp;$C$328)+COUNTIFS('1. Output sheet'!$D$2:$D$5000,$B340,'1. Output sheet'!$C$2:$C$5000,I$27,'1. Output sheet'!$AC$2:$AC$5000,$B$23,'1. Output sheet'!$O$2:$O$5000,"&gt;="&amp;$B$328,'1. Output sheet'!$O$2:$O$5000,"&lt;"&amp;$C$328)</f>
        <v>1</v>
      </c>
      <c r="J340" s="13">
        <f>COUNTIFS('1. Output sheet'!$D$2:$D$5000,$B340,'1. Output sheet'!$C$2:$C$5000,J$27,'1. Output sheet'!$AC$2:$AC$5000,$B$22,'1. Output sheet'!$O$2:$O$5000,"&gt;="&amp;$B$328,'1. Output sheet'!$O$2:$O$5000,"&lt;"&amp;$C$328)+COUNTIFS('1. Output sheet'!$D$2:$D$5000,$B340,'1. Output sheet'!$C$2:$C$5000,J$27,'1. Output sheet'!$AC$2:$AC$5000,$B$23,'1. Output sheet'!$O$2:$O$5000,"&gt;="&amp;$B$328,'1. Output sheet'!$O$2:$O$5000,"&lt;"&amp;$C$328)</f>
        <v>0</v>
      </c>
      <c r="K340" s="13">
        <f>COUNTIFS('1. Output sheet'!$D$2:$D$5000,$B340,'1. Output sheet'!$C$2:$C$5000,K$27,'1. Output sheet'!$AC$2:$AC$5000,$B$22,'1. Output sheet'!$O$2:$O$5000,"&gt;="&amp;$B$328,'1. Output sheet'!$O$2:$O$5000,"&lt;"&amp;$C$328)+COUNTIFS('1. Output sheet'!$D$2:$D$5000,$B340,'1. Output sheet'!$C$2:$C$5000,K$27,'1. Output sheet'!$AC$2:$AC$5000,$B$23,'1. Output sheet'!$O$2:$O$5000,"&gt;="&amp;$B$328,'1. Output sheet'!$O$2:$O$5000,"&lt;"&amp;$C$328)</f>
        <v>0</v>
      </c>
      <c r="L340" s="13">
        <f>COUNTIFS('1. Output sheet'!$D$2:$D$5000,$B340,'1. Output sheet'!$C$2:$C$5000,L$27,'1. Output sheet'!$AC$2:$AC$5000,$B$22,'1. Output sheet'!$O$2:$O$5000,"&gt;="&amp;$B$328,'1. Output sheet'!$O$2:$O$5000,"&lt;"&amp;$C$328)+COUNTIFS('1. Output sheet'!$D$2:$D$5000,$B340,'1. Output sheet'!$C$2:$C$5000,L$27,'1. Output sheet'!$AC$2:$AC$5000,$B$23,'1. Output sheet'!$O$2:$O$5000,"&gt;="&amp;$B$328,'1. Output sheet'!$O$2:$O$5000,"&lt;"&amp;$C$328)</f>
        <v>0</v>
      </c>
      <c r="M340" s="13">
        <f>COUNTIFS('1. Output sheet'!$D$2:$D$5000,$B340,'1. Output sheet'!$C$2:$C$5000,M$27,'1. Output sheet'!$AC$2:$AC$5000,$B$22,'1. Output sheet'!$O$2:$O$5000,"&gt;="&amp;$B$328,'1. Output sheet'!$O$2:$O$5000,"&lt;"&amp;$C$328)+COUNTIFS('1. Output sheet'!$D$2:$D$5000,$B340,'1. Output sheet'!$C$2:$C$5000,M$27,'1. Output sheet'!$AC$2:$AC$5000,$B$23,'1. Output sheet'!$O$2:$O$5000,"&gt;="&amp;$B$328,'1. Output sheet'!$O$2:$O$5000,"&lt;"&amp;$C$328)</f>
        <v>0</v>
      </c>
      <c r="N340" s="13">
        <f>COUNTIFS('1. Output sheet'!$D$2:$D$5000,$B340,'1. Output sheet'!$C$2:$C$5000,N$27,'1. Output sheet'!$AC$2:$AC$5000,$B$22,'1. Output sheet'!$O$2:$O$5000,"&gt;="&amp;$B$328,'1. Output sheet'!$O$2:$O$5000,"&lt;"&amp;$C$328)+COUNTIFS('1. Output sheet'!$D$2:$D$5000,$B340,'1. Output sheet'!$C$2:$C$5000,N$27,'1. Output sheet'!$AC$2:$AC$5000,$B$23,'1. Output sheet'!$O$2:$O$5000,"&gt;="&amp;$B$328,'1. Output sheet'!$O$2:$O$5000,"&lt;"&amp;$C$328)</f>
        <v>0</v>
      </c>
      <c r="O340" s="13">
        <f>COUNTIFS('1. Output sheet'!$D$2:$D$5000,$B340,'1. Output sheet'!$C$2:$C$5000,O$27,'1. Output sheet'!$AC$2:$AC$5000,$B$22,'1. Output sheet'!$O$2:$O$5000,"&gt;="&amp;$B$328,'1. Output sheet'!$O$2:$O$5000,"&lt;"&amp;$C$328)+COUNTIFS('1. Output sheet'!$D$2:$D$5000,$B340,'1. Output sheet'!$C$2:$C$5000,O$27,'1. Output sheet'!$AC$2:$AC$5000,$B$23,'1. Output sheet'!$O$2:$O$5000,"&gt;="&amp;$B$328,'1. Output sheet'!$O$2:$O$5000,"&lt;"&amp;$C$328)</f>
        <v>0</v>
      </c>
      <c r="P340" s="14">
        <f t="shared" si="150"/>
        <v>6</v>
      </c>
      <c r="Q340" s="14">
        <f>COUNTIFS('1. Output sheet'!$D$2:$D$5000,$B340,'1. Output sheet'!$AC$2:$AC$5000,$B$22,'1. Output sheet'!$O$2:$O$5000,"&gt;="&amp;$B$142,'1. Output sheet'!$O$2:$O$5000,"&lt;"&amp;$C$142)+COUNTIFS('1. Output sheet'!$D$2:$D$5000,$B340,'1. Output sheet'!$AC$2:$AC$5000,$B$23,'1. Output sheet'!$O$2:$O$5000,"&gt;="&amp;$B$142,'1. Output sheet'!$O$2:$O$5000,"&lt;"&amp;$C$142)</f>
        <v>41</v>
      </c>
      <c r="R340" s="14">
        <f t="shared" si="151"/>
        <v>35</v>
      </c>
    </row>
    <row r="341" spans="2:18" ht="14.4" x14ac:dyDescent="0.3">
      <c r="B341" s="21" t="s">
        <v>1169</v>
      </c>
      <c r="C341" s="20"/>
      <c r="D341" s="13">
        <f>COUNTIFS('1. Output sheet'!$D$2:$D$5000,$B341,'1. Output sheet'!$C$2:$C$5000,D$27,'1. Output sheet'!$AC$2:$AC$5000,$B$22,'1. Output sheet'!$O$2:$O$5000,"&gt;="&amp;$B$328,'1. Output sheet'!$O$2:$O$5000,"&lt;"&amp;$C$328)+COUNTIFS('1. Output sheet'!$D$2:$D$5000,$B341,'1. Output sheet'!$C$2:$C$5000,D$27,'1. Output sheet'!$AC$2:$AC$5000,$B$23,'1. Output sheet'!$O$2:$O$5000,"&gt;="&amp;$B$328,'1. Output sheet'!$O$2:$O$5000,"&lt;"&amp;$C$328)</f>
        <v>0</v>
      </c>
      <c r="E341" s="13">
        <f>COUNTIFS('1. Output sheet'!$D$2:$D$5000,$B341,'1. Output sheet'!$C$2:$C$5000,E$27,'1. Output sheet'!$AC$2:$AC$5000,$B$22,'1. Output sheet'!$O$2:$O$5000,"&gt;="&amp;$B$328,'1. Output sheet'!$O$2:$O$5000,"&lt;"&amp;$C$328)+COUNTIFS('1. Output sheet'!$D$2:$D$5000,$B341,'1. Output sheet'!$C$2:$C$5000,E$27,'1. Output sheet'!$AC$2:$AC$5000,$B$23,'1. Output sheet'!$O$2:$O$5000,"&gt;="&amp;$B$328,'1. Output sheet'!$O$2:$O$5000,"&lt;"&amp;$C$328)</f>
        <v>0</v>
      </c>
      <c r="F341" s="13">
        <f>COUNTIFS('1. Output sheet'!$D$2:$D$5000,$B341,'1. Output sheet'!$C$2:$C$5000,F$27,'1. Output sheet'!$AC$2:$AC$5000,$B$22,'1. Output sheet'!$O$2:$O$5000,"&gt;="&amp;$B$328,'1. Output sheet'!$O$2:$O$5000,"&lt;"&amp;$C$328)+COUNTIFS('1. Output sheet'!$D$2:$D$5000,$B341,'1. Output sheet'!$C$2:$C$5000,F$27,'1. Output sheet'!$AC$2:$AC$5000,$B$23,'1. Output sheet'!$O$2:$O$5000,"&gt;="&amp;$B$328,'1. Output sheet'!$O$2:$O$5000,"&lt;"&amp;$C$328)</f>
        <v>0</v>
      </c>
      <c r="G341" s="13">
        <f>COUNTIFS('1. Output sheet'!$D$2:$D$5000,$B341,'1. Output sheet'!$C$2:$C$5000,G$27,'1. Output sheet'!$AC$2:$AC$5000,$B$22,'1. Output sheet'!$O$2:$O$5000,"&gt;="&amp;$B$328,'1. Output sheet'!$O$2:$O$5000,"&lt;"&amp;$C$328)+COUNTIFS('1. Output sheet'!$D$2:$D$5000,$B341,'1. Output sheet'!$C$2:$C$5000,G$27,'1. Output sheet'!$AC$2:$AC$5000,$B$23,'1. Output sheet'!$O$2:$O$5000,"&gt;="&amp;$B$328,'1. Output sheet'!$O$2:$O$5000,"&lt;"&amp;$C$328)</f>
        <v>1</v>
      </c>
      <c r="H341" s="13">
        <f>COUNTIFS('1. Output sheet'!$D$2:$D$5000,$B341,'1. Output sheet'!$C$2:$C$5000,H$27,'1. Output sheet'!$AC$2:$AC$5000,$B$22,'1. Output sheet'!$O$2:$O$5000,"&gt;="&amp;$B$328,'1. Output sheet'!$O$2:$O$5000,"&lt;"&amp;$C$328)+COUNTIFS('1. Output sheet'!$D$2:$D$5000,$B341,'1. Output sheet'!$C$2:$C$5000,H$27,'1. Output sheet'!$AC$2:$AC$5000,$B$23,'1. Output sheet'!$O$2:$O$5000,"&gt;="&amp;$B$328,'1. Output sheet'!$O$2:$O$5000,"&lt;"&amp;$C$328)</f>
        <v>0</v>
      </c>
      <c r="I341" s="13">
        <f>COUNTIFS('1. Output sheet'!$D$2:$D$5000,$B341,'1. Output sheet'!$C$2:$C$5000,I$27,'1. Output sheet'!$AC$2:$AC$5000,$B$22,'1. Output sheet'!$O$2:$O$5000,"&gt;="&amp;$B$328,'1. Output sheet'!$O$2:$O$5000,"&lt;"&amp;$C$328)+COUNTIFS('1. Output sheet'!$D$2:$D$5000,$B341,'1. Output sheet'!$C$2:$C$5000,I$27,'1. Output sheet'!$AC$2:$AC$5000,$B$23,'1. Output sheet'!$O$2:$O$5000,"&gt;="&amp;$B$328,'1. Output sheet'!$O$2:$O$5000,"&lt;"&amp;$C$328)</f>
        <v>0</v>
      </c>
      <c r="J341" s="13">
        <f>COUNTIFS('1. Output sheet'!$D$2:$D$5000,$B341,'1. Output sheet'!$C$2:$C$5000,J$27,'1. Output sheet'!$AC$2:$AC$5000,$B$22,'1. Output sheet'!$O$2:$O$5000,"&gt;="&amp;$B$328,'1. Output sheet'!$O$2:$O$5000,"&lt;"&amp;$C$328)+COUNTIFS('1. Output sheet'!$D$2:$D$5000,$B341,'1. Output sheet'!$C$2:$C$5000,J$27,'1. Output sheet'!$AC$2:$AC$5000,$B$23,'1. Output sheet'!$O$2:$O$5000,"&gt;="&amp;$B$328,'1. Output sheet'!$O$2:$O$5000,"&lt;"&amp;$C$328)</f>
        <v>0</v>
      </c>
      <c r="K341" s="13">
        <f>COUNTIFS('1. Output sheet'!$D$2:$D$5000,$B341,'1. Output sheet'!$C$2:$C$5000,K$27,'1. Output sheet'!$AC$2:$AC$5000,$B$22,'1. Output sheet'!$O$2:$O$5000,"&gt;="&amp;$B$328,'1. Output sheet'!$O$2:$O$5000,"&lt;"&amp;$C$328)+COUNTIFS('1. Output sheet'!$D$2:$D$5000,$B341,'1. Output sheet'!$C$2:$C$5000,K$27,'1. Output sheet'!$AC$2:$AC$5000,$B$23,'1. Output sheet'!$O$2:$O$5000,"&gt;="&amp;$B$328,'1. Output sheet'!$O$2:$O$5000,"&lt;"&amp;$C$328)</f>
        <v>0</v>
      </c>
      <c r="L341" s="13">
        <f>COUNTIFS('1. Output sheet'!$D$2:$D$5000,$B341,'1. Output sheet'!$C$2:$C$5000,L$27,'1. Output sheet'!$AC$2:$AC$5000,$B$22,'1. Output sheet'!$O$2:$O$5000,"&gt;="&amp;$B$328,'1. Output sheet'!$O$2:$O$5000,"&lt;"&amp;$C$328)+COUNTIFS('1. Output sheet'!$D$2:$D$5000,$B341,'1. Output sheet'!$C$2:$C$5000,L$27,'1. Output sheet'!$AC$2:$AC$5000,$B$23,'1. Output sheet'!$O$2:$O$5000,"&gt;="&amp;$B$328,'1. Output sheet'!$O$2:$O$5000,"&lt;"&amp;$C$328)</f>
        <v>0</v>
      </c>
      <c r="M341" s="13">
        <f>COUNTIFS('1. Output sheet'!$D$2:$D$5000,$B341,'1. Output sheet'!$C$2:$C$5000,M$27,'1. Output sheet'!$AC$2:$AC$5000,$B$22,'1. Output sheet'!$O$2:$O$5000,"&gt;="&amp;$B$328,'1. Output sheet'!$O$2:$O$5000,"&lt;"&amp;$C$328)+COUNTIFS('1. Output sheet'!$D$2:$D$5000,$B341,'1. Output sheet'!$C$2:$C$5000,M$27,'1. Output sheet'!$AC$2:$AC$5000,$B$23,'1. Output sheet'!$O$2:$O$5000,"&gt;="&amp;$B$328,'1. Output sheet'!$O$2:$O$5000,"&lt;"&amp;$C$328)</f>
        <v>0</v>
      </c>
      <c r="N341" s="13">
        <f>COUNTIFS('1. Output sheet'!$D$2:$D$5000,$B341,'1. Output sheet'!$C$2:$C$5000,N$27,'1. Output sheet'!$AC$2:$AC$5000,$B$22,'1. Output sheet'!$O$2:$O$5000,"&gt;="&amp;$B$328,'1. Output sheet'!$O$2:$O$5000,"&lt;"&amp;$C$328)+COUNTIFS('1. Output sheet'!$D$2:$D$5000,$B341,'1. Output sheet'!$C$2:$C$5000,N$27,'1. Output sheet'!$AC$2:$AC$5000,$B$23,'1. Output sheet'!$O$2:$O$5000,"&gt;="&amp;$B$328,'1. Output sheet'!$O$2:$O$5000,"&lt;"&amp;$C$328)</f>
        <v>0</v>
      </c>
      <c r="O341" s="13">
        <f>COUNTIFS('1. Output sheet'!$D$2:$D$5000,$B341,'1. Output sheet'!$C$2:$C$5000,O$27,'1. Output sheet'!$AC$2:$AC$5000,$B$22,'1. Output sheet'!$O$2:$O$5000,"&gt;="&amp;$B$328,'1. Output sheet'!$O$2:$O$5000,"&lt;"&amp;$C$328)+COUNTIFS('1. Output sheet'!$D$2:$D$5000,$B341,'1. Output sheet'!$C$2:$C$5000,O$27,'1. Output sheet'!$AC$2:$AC$5000,$B$23,'1. Output sheet'!$O$2:$O$5000,"&gt;="&amp;$B$328,'1. Output sheet'!$O$2:$O$5000,"&lt;"&amp;$C$328)</f>
        <v>0</v>
      </c>
      <c r="P341" s="14">
        <f t="shared" si="150"/>
        <v>1</v>
      </c>
      <c r="Q341" s="14">
        <f>COUNTIFS('1. Output sheet'!$D$2:$D$5000,$B341,'1. Output sheet'!$AC$2:$AC$5000,$B$22,'1. Output sheet'!$O$2:$O$5000,"&gt;="&amp;$B$142,'1. Output sheet'!$O$2:$O$5000,"&lt;"&amp;$C$142)+COUNTIFS('1. Output sheet'!$D$2:$D$5000,$B341,'1. Output sheet'!$AC$2:$AC$5000,$B$23,'1. Output sheet'!$O$2:$O$5000,"&gt;="&amp;$B$142,'1. Output sheet'!$O$2:$O$5000,"&lt;"&amp;$C$142)</f>
        <v>5</v>
      </c>
      <c r="R341" s="14">
        <f t="shared" si="151"/>
        <v>4</v>
      </c>
    </row>
    <row r="342" spans="2:18" ht="14.4" x14ac:dyDescent="0.3">
      <c r="B342" s="21" t="s">
        <v>199</v>
      </c>
      <c r="C342" s="20"/>
      <c r="D342" s="13">
        <f>COUNTIFS('1. Output sheet'!$D$2:$D$5000,$B342,'1. Output sheet'!$C$2:$C$5000,D$27,'1. Output sheet'!$AC$2:$AC$5000,$B$22,'1. Output sheet'!$O$2:$O$5000,"&gt;="&amp;$B$328,'1. Output sheet'!$O$2:$O$5000,"&lt;"&amp;$C$328)+COUNTIFS('1. Output sheet'!$D$2:$D$5000,$B342,'1. Output sheet'!$C$2:$C$5000,D$27,'1. Output sheet'!$AC$2:$AC$5000,$B$23,'1. Output sheet'!$O$2:$O$5000,"&gt;="&amp;$B$328,'1. Output sheet'!$O$2:$O$5000,"&lt;"&amp;$C$328)</f>
        <v>0</v>
      </c>
      <c r="E342" s="13">
        <f>COUNTIFS('1. Output sheet'!$D$2:$D$5000,$B342,'1. Output sheet'!$C$2:$C$5000,E$27,'1. Output sheet'!$AC$2:$AC$5000,$B$22,'1. Output sheet'!$O$2:$O$5000,"&gt;="&amp;$B$328,'1. Output sheet'!$O$2:$O$5000,"&lt;"&amp;$C$328)+COUNTIFS('1. Output sheet'!$D$2:$D$5000,$B342,'1. Output sheet'!$C$2:$C$5000,E$27,'1. Output sheet'!$AC$2:$AC$5000,$B$23,'1. Output sheet'!$O$2:$O$5000,"&gt;="&amp;$B$328,'1. Output sheet'!$O$2:$O$5000,"&lt;"&amp;$C$328)</f>
        <v>0</v>
      </c>
      <c r="F342" s="13">
        <f>COUNTIFS('1. Output sheet'!$D$2:$D$5000,$B342,'1. Output sheet'!$C$2:$C$5000,F$27,'1. Output sheet'!$AC$2:$AC$5000,$B$22,'1. Output sheet'!$O$2:$O$5000,"&gt;="&amp;$B$328,'1. Output sheet'!$O$2:$O$5000,"&lt;"&amp;$C$328)+COUNTIFS('1. Output sheet'!$D$2:$D$5000,$B342,'1. Output sheet'!$C$2:$C$5000,F$27,'1. Output sheet'!$AC$2:$AC$5000,$B$23,'1. Output sheet'!$O$2:$O$5000,"&gt;="&amp;$B$328,'1. Output sheet'!$O$2:$O$5000,"&lt;"&amp;$C$328)</f>
        <v>0</v>
      </c>
      <c r="G342" s="13">
        <f>COUNTIFS('1. Output sheet'!$D$2:$D$5000,$B342,'1. Output sheet'!$C$2:$C$5000,G$27,'1. Output sheet'!$AC$2:$AC$5000,$B$22,'1. Output sheet'!$O$2:$O$5000,"&gt;="&amp;$B$328,'1. Output sheet'!$O$2:$O$5000,"&lt;"&amp;$C$328)+COUNTIFS('1. Output sheet'!$D$2:$D$5000,$B342,'1. Output sheet'!$C$2:$C$5000,G$27,'1. Output sheet'!$AC$2:$AC$5000,$B$23,'1. Output sheet'!$O$2:$O$5000,"&gt;="&amp;$B$328,'1. Output sheet'!$O$2:$O$5000,"&lt;"&amp;$C$328)</f>
        <v>0</v>
      </c>
      <c r="H342" s="13">
        <f>COUNTIFS('1. Output sheet'!$D$2:$D$5000,$B342,'1. Output sheet'!$C$2:$C$5000,H$27,'1. Output sheet'!$AC$2:$AC$5000,$B$22,'1. Output sheet'!$O$2:$O$5000,"&gt;="&amp;$B$328,'1. Output sheet'!$O$2:$O$5000,"&lt;"&amp;$C$328)+COUNTIFS('1. Output sheet'!$D$2:$D$5000,$B342,'1. Output sheet'!$C$2:$C$5000,H$27,'1. Output sheet'!$AC$2:$AC$5000,$B$23,'1. Output sheet'!$O$2:$O$5000,"&gt;="&amp;$B$328,'1. Output sheet'!$O$2:$O$5000,"&lt;"&amp;$C$328)</f>
        <v>0</v>
      </c>
      <c r="I342" s="13">
        <f>COUNTIFS('1. Output sheet'!$D$2:$D$5000,$B342,'1. Output sheet'!$C$2:$C$5000,I$27,'1. Output sheet'!$AC$2:$AC$5000,$B$22,'1. Output sheet'!$O$2:$O$5000,"&gt;="&amp;$B$328,'1. Output sheet'!$O$2:$O$5000,"&lt;"&amp;$C$328)+COUNTIFS('1. Output sheet'!$D$2:$D$5000,$B342,'1. Output sheet'!$C$2:$C$5000,I$27,'1. Output sheet'!$AC$2:$AC$5000,$B$23,'1. Output sheet'!$O$2:$O$5000,"&gt;="&amp;$B$328,'1. Output sheet'!$O$2:$O$5000,"&lt;"&amp;$C$328)</f>
        <v>0</v>
      </c>
      <c r="J342" s="13">
        <f>COUNTIFS('1. Output sheet'!$D$2:$D$5000,$B342,'1. Output sheet'!$C$2:$C$5000,J$27,'1. Output sheet'!$AC$2:$AC$5000,$B$22,'1. Output sheet'!$O$2:$O$5000,"&gt;="&amp;$B$328,'1. Output sheet'!$O$2:$O$5000,"&lt;"&amp;$C$328)+COUNTIFS('1. Output sheet'!$D$2:$D$5000,$B342,'1. Output sheet'!$C$2:$C$5000,J$27,'1. Output sheet'!$AC$2:$AC$5000,$B$23,'1. Output sheet'!$O$2:$O$5000,"&gt;="&amp;$B$328,'1. Output sheet'!$O$2:$O$5000,"&lt;"&amp;$C$328)</f>
        <v>0</v>
      </c>
      <c r="K342" s="13">
        <f>COUNTIFS('1. Output sheet'!$D$2:$D$5000,$B342,'1. Output sheet'!$C$2:$C$5000,K$27,'1. Output sheet'!$AC$2:$AC$5000,$B$22,'1. Output sheet'!$O$2:$O$5000,"&gt;="&amp;$B$328,'1. Output sheet'!$O$2:$O$5000,"&lt;"&amp;$C$328)+COUNTIFS('1. Output sheet'!$D$2:$D$5000,$B342,'1. Output sheet'!$C$2:$C$5000,K$27,'1. Output sheet'!$AC$2:$AC$5000,$B$23,'1. Output sheet'!$O$2:$O$5000,"&gt;="&amp;$B$328,'1. Output sheet'!$O$2:$O$5000,"&lt;"&amp;$C$328)</f>
        <v>0</v>
      </c>
      <c r="L342" s="13">
        <f>COUNTIFS('1. Output sheet'!$D$2:$D$5000,$B342,'1. Output sheet'!$C$2:$C$5000,L$27,'1. Output sheet'!$AC$2:$AC$5000,$B$22,'1. Output sheet'!$O$2:$O$5000,"&gt;="&amp;$B$328,'1. Output sheet'!$O$2:$O$5000,"&lt;"&amp;$C$328)+COUNTIFS('1. Output sheet'!$D$2:$D$5000,$B342,'1. Output sheet'!$C$2:$C$5000,L$27,'1. Output sheet'!$AC$2:$AC$5000,$B$23,'1. Output sheet'!$O$2:$O$5000,"&gt;="&amp;$B$328,'1. Output sheet'!$O$2:$O$5000,"&lt;"&amp;$C$328)</f>
        <v>0</v>
      </c>
      <c r="M342" s="13">
        <f>COUNTIFS('1. Output sheet'!$D$2:$D$5000,$B342,'1. Output sheet'!$C$2:$C$5000,M$27,'1. Output sheet'!$AC$2:$AC$5000,$B$22,'1. Output sheet'!$O$2:$O$5000,"&gt;="&amp;$B$328,'1. Output sheet'!$O$2:$O$5000,"&lt;"&amp;$C$328)+COUNTIFS('1. Output sheet'!$D$2:$D$5000,$B342,'1. Output sheet'!$C$2:$C$5000,M$27,'1. Output sheet'!$AC$2:$AC$5000,$B$23,'1. Output sheet'!$O$2:$O$5000,"&gt;="&amp;$B$328,'1. Output sheet'!$O$2:$O$5000,"&lt;"&amp;$C$328)</f>
        <v>0</v>
      </c>
      <c r="N342" s="13">
        <f>COUNTIFS('1. Output sheet'!$D$2:$D$5000,$B342,'1. Output sheet'!$C$2:$C$5000,N$27,'1. Output sheet'!$AC$2:$AC$5000,$B$22,'1. Output sheet'!$O$2:$O$5000,"&gt;="&amp;$B$328,'1. Output sheet'!$O$2:$O$5000,"&lt;"&amp;$C$328)+COUNTIFS('1. Output sheet'!$D$2:$D$5000,$B342,'1. Output sheet'!$C$2:$C$5000,N$27,'1. Output sheet'!$AC$2:$AC$5000,$B$23,'1. Output sheet'!$O$2:$O$5000,"&gt;="&amp;$B$328,'1. Output sheet'!$O$2:$O$5000,"&lt;"&amp;$C$328)</f>
        <v>0</v>
      </c>
      <c r="O342" s="13">
        <f>COUNTIFS('1. Output sheet'!$D$2:$D$5000,$B342,'1. Output sheet'!$C$2:$C$5000,O$27,'1. Output sheet'!$AC$2:$AC$5000,$B$22,'1. Output sheet'!$O$2:$O$5000,"&gt;="&amp;$B$328,'1. Output sheet'!$O$2:$O$5000,"&lt;"&amp;$C$328)+COUNTIFS('1. Output sheet'!$D$2:$D$5000,$B342,'1. Output sheet'!$C$2:$C$5000,O$27,'1. Output sheet'!$AC$2:$AC$5000,$B$23,'1. Output sheet'!$O$2:$O$5000,"&gt;="&amp;$B$328,'1. Output sheet'!$O$2:$O$5000,"&lt;"&amp;$C$328)</f>
        <v>0</v>
      </c>
      <c r="P342" s="14">
        <f t="shared" si="150"/>
        <v>0</v>
      </c>
      <c r="Q342" s="14">
        <f>COUNTIFS('1. Output sheet'!$D$2:$D$5000,$B342,'1. Output sheet'!$AC$2:$AC$5000,$B$22,'1. Output sheet'!$O$2:$O$5000,"&gt;="&amp;$B$142,'1. Output sheet'!$O$2:$O$5000,"&lt;"&amp;$C$142)+COUNTIFS('1. Output sheet'!$D$2:$D$5000,$B342,'1. Output sheet'!$AC$2:$AC$5000,$B$23,'1. Output sheet'!$O$2:$O$5000,"&gt;="&amp;$B$142,'1. Output sheet'!$O$2:$O$5000,"&lt;"&amp;$C$142)</f>
        <v>2</v>
      </c>
      <c r="R342" s="14">
        <f t="shared" si="151"/>
        <v>2</v>
      </c>
    </row>
    <row r="343" spans="2:18" ht="28.8" x14ac:dyDescent="0.3">
      <c r="B343" s="21" t="s">
        <v>29</v>
      </c>
      <c r="C343" s="20"/>
      <c r="D343" s="13">
        <f>COUNTIFS('1. Output sheet'!$D$2:$D$5000,$B343,'1. Output sheet'!$C$2:$C$5000,D$27,'1. Output sheet'!$AC$2:$AC$5000,$B$22,'1. Output sheet'!$O$2:$O$5000,"&gt;="&amp;$B$328,'1. Output sheet'!$O$2:$O$5000,"&lt;"&amp;$C$328)+COUNTIFS('1. Output sheet'!$D$2:$D$5000,$B343,'1. Output sheet'!$C$2:$C$5000,D$27,'1. Output sheet'!$AC$2:$AC$5000,$B$23,'1. Output sheet'!$O$2:$O$5000,"&gt;="&amp;$B$328,'1. Output sheet'!$O$2:$O$5000,"&lt;"&amp;$C$328)</f>
        <v>0</v>
      </c>
      <c r="E343" s="13">
        <f>COUNTIFS('1. Output sheet'!$D$2:$D$5000,$B343,'1. Output sheet'!$C$2:$C$5000,E$27,'1. Output sheet'!$AC$2:$AC$5000,$B$22,'1. Output sheet'!$O$2:$O$5000,"&gt;="&amp;$B$328,'1. Output sheet'!$O$2:$O$5000,"&lt;"&amp;$C$328)+COUNTIFS('1. Output sheet'!$D$2:$D$5000,$B343,'1. Output sheet'!$C$2:$C$5000,E$27,'1. Output sheet'!$AC$2:$AC$5000,$B$23,'1. Output sheet'!$O$2:$O$5000,"&gt;="&amp;$B$328,'1. Output sheet'!$O$2:$O$5000,"&lt;"&amp;$C$328)</f>
        <v>0</v>
      </c>
      <c r="F343" s="13">
        <f>COUNTIFS('1. Output sheet'!$D$2:$D$5000,$B343,'1. Output sheet'!$C$2:$C$5000,F$27,'1. Output sheet'!$AC$2:$AC$5000,$B$22,'1. Output sheet'!$O$2:$O$5000,"&gt;="&amp;$B$328,'1. Output sheet'!$O$2:$O$5000,"&lt;"&amp;$C$328)+COUNTIFS('1. Output sheet'!$D$2:$D$5000,$B343,'1. Output sheet'!$C$2:$C$5000,F$27,'1. Output sheet'!$AC$2:$AC$5000,$B$23,'1. Output sheet'!$O$2:$O$5000,"&gt;="&amp;$B$328,'1. Output sheet'!$O$2:$O$5000,"&lt;"&amp;$C$328)</f>
        <v>0</v>
      </c>
      <c r="G343" s="13">
        <f>COUNTIFS('1. Output sheet'!$D$2:$D$5000,$B343,'1. Output sheet'!$C$2:$C$5000,G$27,'1. Output sheet'!$AC$2:$AC$5000,$B$22,'1. Output sheet'!$O$2:$O$5000,"&gt;="&amp;$B$328,'1. Output sheet'!$O$2:$O$5000,"&lt;"&amp;$C$328)+COUNTIFS('1. Output sheet'!$D$2:$D$5000,$B343,'1. Output sheet'!$C$2:$C$5000,G$27,'1. Output sheet'!$AC$2:$AC$5000,$B$23,'1. Output sheet'!$O$2:$O$5000,"&gt;="&amp;$B$328,'1. Output sheet'!$O$2:$O$5000,"&lt;"&amp;$C$328)</f>
        <v>0</v>
      </c>
      <c r="H343" s="13">
        <f>COUNTIFS('1. Output sheet'!$D$2:$D$5000,$B343,'1. Output sheet'!$C$2:$C$5000,H$27,'1. Output sheet'!$AC$2:$AC$5000,$B$22,'1. Output sheet'!$O$2:$O$5000,"&gt;="&amp;$B$328,'1. Output sheet'!$O$2:$O$5000,"&lt;"&amp;$C$328)+COUNTIFS('1. Output sheet'!$D$2:$D$5000,$B343,'1. Output sheet'!$C$2:$C$5000,H$27,'1. Output sheet'!$AC$2:$AC$5000,$B$23,'1. Output sheet'!$O$2:$O$5000,"&gt;="&amp;$B$328,'1. Output sheet'!$O$2:$O$5000,"&lt;"&amp;$C$328)</f>
        <v>0</v>
      </c>
      <c r="I343" s="13">
        <f>COUNTIFS('1. Output sheet'!$D$2:$D$5000,$B343,'1. Output sheet'!$C$2:$C$5000,I$27,'1. Output sheet'!$AC$2:$AC$5000,$B$22,'1. Output sheet'!$O$2:$O$5000,"&gt;="&amp;$B$328,'1. Output sheet'!$O$2:$O$5000,"&lt;"&amp;$C$328)+COUNTIFS('1. Output sheet'!$D$2:$D$5000,$B343,'1. Output sheet'!$C$2:$C$5000,I$27,'1. Output sheet'!$AC$2:$AC$5000,$B$23,'1. Output sheet'!$O$2:$O$5000,"&gt;="&amp;$B$328,'1. Output sheet'!$O$2:$O$5000,"&lt;"&amp;$C$328)</f>
        <v>0</v>
      </c>
      <c r="J343" s="13">
        <f>COUNTIFS('1. Output sheet'!$D$2:$D$5000,$B343,'1. Output sheet'!$C$2:$C$5000,J$27,'1. Output sheet'!$AC$2:$AC$5000,$B$22,'1. Output sheet'!$O$2:$O$5000,"&gt;="&amp;$B$328,'1. Output sheet'!$O$2:$O$5000,"&lt;"&amp;$C$328)+COUNTIFS('1. Output sheet'!$D$2:$D$5000,$B343,'1. Output sheet'!$C$2:$C$5000,J$27,'1. Output sheet'!$AC$2:$AC$5000,$B$23,'1. Output sheet'!$O$2:$O$5000,"&gt;="&amp;$B$328,'1. Output sheet'!$O$2:$O$5000,"&lt;"&amp;$C$328)</f>
        <v>0</v>
      </c>
      <c r="K343" s="13">
        <f>COUNTIFS('1. Output sheet'!$D$2:$D$5000,$B343,'1. Output sheet'!$C$2:$C$5000,K$27,'1. Output sheet'!$AC$2:$AC$5000,$B$22,'1. Output sheet'!$O$2:$O$5000,"&gt;="&amp;$B$328,'1. Output sheet'!$O$2:$O$5000,"&lt;"&amp;$C$328)+COUNTIFS('1. Output sheet'!$D$2:$D$5000,$B343,'1. Output sheet'!$C$2:$C$5000,K$27,'1. Output sheet'!$AC$2:$AC$5000,$B$23,'1. Output sheet'!$O$2:$O$5000,"&gt;="&amp;$B$328,'1. Output sheet'!$O$2:$O$5000,"&lt;"&amp;$C$328)</f>
        <v>0</v>
      </c>
      <c r="L343" s="13">
        <f>COUNTIFS('1. Output sheet'!$D$2:$D$5000,$B343,'1. Output sheet'!$C$2:$C$5000,L$27,'1. Output sheet'!$AC$2:$AC$5000,$B$22,'1. Output sheet'!$O$2:$O$5000,"&gt;="&amp;$B$328,'1. Output sheet'!$O$2:$O$5000,"&lt;"&amp;$C$328)+COUNTIFS('1. Output sheet'!$D$2:$D$5000,$B343,'1. Output sheet'!$C$2:$C$5000,L$27,'1. Output sheet'!$AC$2:$AC$5000,$B$23,'1. Output sheet'!$O$2:$O$5000,"&gt;="&amp;$B$328,'1. Output sheet'!$O$2:$O$5000,"&lt;"&amp;$C$328)</f>
        <v>0</v>
      </c>
      <c r="M343" s="13">
        <f>COUNTIFS('1. Output sheet'!$D$2:$D$5000,$B343,'1. Output sheet'!$C$2:$C$5000,M$27,'1. Output sheet'!$AC$2:$AC$5000,$B$22,'1. Output sheet'!$O$2:$O$5000,"&gt;="&amp;$B$328,'1. Output sheet'!$O$2:$O$5000,"&lt;"&amp;$C$328)+COUNTIFS('1. Output sheet'!$D$2:$D$5000,$B343,'1. Output sheet'!$C$2:$C$5000,M$27,'1. Output sheet'!$AC$2:$AC$5000,$B$23,'1. Output sheet'!$O$2:$O$5000,"&gt;="&amp;$B$328,'1. Output sheet'!$O$2:$O$5000,"&lt;"&amp;$C$328)</f>
        <v>0</v>
      </c>
      <c r="N343" s="13">
        <f>COUNTIFS('1. Output sheet'!$D$2:$D$5000,$B343,'1. Output sheet'!$C$2:$C$5000,N$27,'1. Output sheet'!$AC$2:$AC$5000,$B$22,'1. Output sheet'!$O$2:$O$5000,"&gt;="&amp;$B$328,'1. Output sheet'!$O$2:$O$5000,"&lt;"&amp;$C$328)+COUNTIFS('1. Output sheet'!$D$2:$D$5000,$B343,'1. Output sheet'!$C$2:$C$5000,N$27,'1. Output sheet'!$AC$2:$AC$5000,$B$23,'1. Output sheet'!$O$2:$O$5000,"&gt;="&amp;$B$328,'1. Output sheet'!$O$2:$O$5000,"&lt;"&amp;$C$328)</f>
        <v>0</v>
      </c>
      <c r="O343" s="13">
        <f>COUNTIFS('1. Output sheet'!$D$2:$D$5000,$B343,'1. Output sheet'!$C$2:$C$5000,O$27,'1. Output sheet'!$AC$2:$AC$5000,$B$22,'1. Output sheet'!$O$2:$O$5000,"&gt;="&amp;$B$328,'1. Output sheet'!$O$2:$O$5000,"&lt;"&amp;$C$328)+COUNTIFS('1. Output sheet'!$D$2:$D$5000,$B343,'1. Output sheet'!$C$2:$C$5000,O$27,'1. Output sheet'!$AC$2:$AC$5000,$B$23,'1. Output sheet'!$O$2:$O$5000,"&gt;="&amp;$B$328,'1. Output sheet'!$O$2:$O$5000,"&lt;"&amp;$C$328)</f>
        <v>0</v>
      </c>
      <c r="P343" s="14">
        <f t="shared" si="150"/>
        <v>0</v>
      </c>
      <c r="Q343" s="14">
        <f>COUNTIFS('1. Output sheet'!$D$2:$D$5000,$B343,'1. Output sheet'!$AC$2:$AC$5000,$B$22,'1. Output sheet'!$O$2:$O$5000,"&gt;="&amp;$B$142,'1. Output sheet'!$O$2:$O$5000,"&lt;"&amp;$C$142)+COUNTIFS('1. Output sheet'!$D$2:$D$5000,$B343,'1. Output sheet'!$AC$2:$AC$5000,$B$23,'1. Output sheet'!$O$2:$O$5000,"&gt;="&amp;$B$142,'1. Output sheet'!$O$2:$O$5000,"&lt;"&amp;$C$142)</f>
        <v>53</v>
      </c>
      <c r="R343" s="14">
        <f t="shared" si="151"/>
        <v>53</v>
      </c>
    </row>
    <row r="344" spans="2:18" ht="14.4" x14ac:dyDescent="0.3">
      <c r="B344" s="21" t="s">
        <v>44</v>
      </c>
      <c r="C344" s="20"/>
      <c r="D344" s="13">
        <f>COUNTIFS('1. Output sheet'!$D$2:$D$5000,$B344,'1. Output sheet'!$C$2:$C$5000,D$27,'1. Output sheet'!$AC$2:$AC$5000,$B$22,'1. Output sheet'!$O$2:$O$5000,"&gt;="&amp;$B$328,'1. Output sheet'!$O$2:$O$5000,"&lt;"&amp;$C$328)+COUNTIFS('1. Output sheet'!$D$2:$D$5000,$B344,'1. Output sheet'!$C$2:$C$5000,D$27,'1. Output sheet'!$AC$2:$AC$5000,$B$23,'1. Output sheet'!$O$2:$O$5000,"&gt;="&amp;$B$328,'1. Output sheet'!$O$2:$O$5000,"&lt;"&amp;$C$328)</f>
        <v>0</v>
      </c>
      <c r="E344" s="13">
        <f>COUNTIFS('1. Output sheet'!$D$2:$D$5000,$B344,'1. Output sheet'!$C$2:$C$5000,E$27,'1. Output sheet'!$AC$2:$AC$5000,$B$22,'1. Output sheet'!$O$2:$O$5000,"&gt;="&amp;$B$328,'1. Output sheet'!$O$2:$O$5000,"&lt;"&amp;$C$328)+COUNTIFS('1. Output sheet'!$D$2:$D$5000,$B344,'1. Output sheet'!$C$2:$C$5000,E$27,'1. Output sheet'!$AC$2:$AC$5000,$B$23,'1. Output sheet'!$O$2:$O$5000,"&gt;="&amp;$B$328,'1. Output sheet'!$O$2:$O$5000,"&lt;"&amp;$C$328)</f>
        <v>1</v>
      </c>
      <c r="F344" s="13">
        <f>COUNTIFS('1. Output sheet'!$D$2:$D$5000,$B344,'1. Output sheet'!$C$2:$C$5000,F$27,'1. Output sheet'!$AC$2:$AC$5000,$B$22,'1. Output sheet'!$O$2:$O$5000,"&gt;="&amp;$B$328,'1. Output sheet'!$O$2:$O$5000,"&lt;"&amp;$C$328)+COUNTIFS('1. Output sheet'!$D$2:$D$5000,$B344,'1. Output sheet'!$C$2:$C$5000,F$27,'1. Output sheet'!$AC$2:$AC$5000,$B$23,'1. Output sheet'!$O$2:$O$5000,"&gt;="&amp;$B$328,'1. Output sheet'!$O$2:$O$5000,"&lt;"&amp;$C$328)</f>
        <v>0</v>
      </c>
      <c r="G344" s="13">
        <f>COUNTIFS('1. Output sheet'!$D$2:$D$5000,$B344,'1. Output sheet'!$C$2:$C$5000,G$27,'1. Output sheet'!$AC$2:$AC$5000,$B$22,'1. Output sheet'!$O$2:$O$5000,"&gt;="&amp;$B$328,'1. Output sheet'!$O$2:$O$5000,"&lt;"&amp;$C$328)+COUNTIFS('1. Output sheet'!$D$2:$D$5000,$B344,'1. Output sheet'!$C$2:$C$5000,G$27,'1. Output sheet'!$AC$2:$AC$5000,$B$23,'1. Output sheet'!$O$2:$O$5000,"&gt;="&amp;$B$328,'1. Output sheet'!$O$2:$O$5000,"&lt;"&amp;$C$328)</f>
        <v>0</v>
      </c>
      <c r="H344" s="13">
        <f>COUNTIFS('1. Output sheet'!$D$2:$D$5000,$B344,'1. Output sheet'!$C$2:$C$5000,H$27,'1. Output sheet'!$AC$2:$AC$5000,$B$22,'1. Output sheet'!$O$2:$O$5000,"&gt;="&amp;$B$328,'1. Output sheet'!$O$2:$O$5000,"&lt;"&amp;$C$328)+COUNTIFS('1. Output sheet'!$D$2:$D$5000,$B344,'1. Output sheet'!$C$2:$C$5000,H$27,'1. Output sheet'!$AC$2:$AC$5000,$B$23,'1. Output sheet'!$O$2:$O$5000,"&gt;="&amp;$B$328,'1. Output sheet'!$O$2:$O$5000,"&lt;"&amp;$C$328)</f>
        <v>0</v>
      </c>
      <c r="I344" s="13">
        <f>COUNTIFS('1. Output sheet'!$D$2:$D$5000,$B344,'1. Output sheet'!$C$2:$C$5000,I$27,'1. Output sheet'!$AC$2:$AC$5000,$B$22,'1. Output sheet'!$O$2:$O$5000,"&gt;="&amp;$B$328,'1. Output sheet'!$O$2:$O$5000,"&lt;"&amp;$C$328)+COUNTIFS('1. Output sheet'!$D$2:$D$5000,$B344,'1. Output sheet'!$C$2:$C$5000,I$27,'1. Output sheet'!$AC$2:$AC$5000,$B$23,'1. Output sheet'!$O$2:$O$5000,"&gt;="&amp;$B$328,'1. Output sheet'!$O$2:$O$5000,"&lt;"&amp;$C$328)</f>
        <v>0</v>
      </c>
      <c r="J344" s="13">
        <f>COUNTIFS('1. Output sheet'!$D$2:$D$5000,$B344,'1. Output sheet'!$C$2:$C$5000,J$27,'1. Output sheet'!$AC$2:$AC$5000,$B$22,'1. Output sheet'!$O$2:$O$5000,"&gt;="&amp;$B$328,'1. Output sheet'!$O$2:$O$5000,"&lt;"&amp;$C$328)+COUNTIFS('1. Output sheet'!$D$2:$D$5000,$B344,'1. Output sheet'!$C$2:$C$5000,J$27,'1. Output sheet'!$AC$2:$AC$5000,$B$23,'1. Output sheet'!$O$2:$O$5000,"&gt;="&amp;$B$328,'1. Output sheet'!$O$2:$O$5000,"&lt;"&amp;$C$328)</f>
        <v>0</v>
      </c>
      <c r="K344" s="13">
        <f>COUNTIFS('1. Output sheet'!$D$2:$D$5000,$B344,'1. Output sheet'!$C$2:$C$5000,K$27,'1. Output sheet'!$AC$2:$AC$5000,$B$22,'1. Output sheet'!$O$2:$O$5000,"&gt;="&amp;$B$328,'1. Output sheet'!$O$2:$O$5000,"&lt;"&amp;$C$328)+COUNTIFS('1. Output sheet'!$D$2:$D$5000,$B344,'1. Output sheet'!$C$2:$C$5000,K$27,'1. Output sheet'!$AC$2:$AC$5000,$B$23,'1. Output sheet'!$O$2:$O$5000,"&gt;="&amp;$B$328,'1. Output sheet'!$O$2:$O$5000,"&lt;"&amp;$C$328)</f>
        <v>0</v>
      </c>
      <c r="L344" s="13">
        <f>COUNTIFS('1. Output sheet'!$D$2:$D$5000,$B344,'1. Output sheet'!$C$2:$C$5000,L$27,'1. Output sheet'!$AC$2:$AC$5000,$B$22,'1. Output sheet'!$O$2:$O$5000,"&gt;="&amp;$B$328,'1. Output sheet'!$O$2:$O$5000,"&lt;"&amp;$C$328)+COUNTIFS('1. Output sheet'!$D$2:$D$5000,$B344,'1. Output sheet'!$C$2:$C$5000,L$27,'1. Output sheet'!$AC$2:$AC$5000,$B$23,'1. Output sheet'!$O$2:$O$5000,"&gt;="&amp;$B$328,'1. Output sheet'!$O$2:$O$5000,"&lt;"&amp;$C$328)</f>
        <v>0</v>
      </c>
      <c r="M344" s="13">
        <f>COUNTIFS('1. Output sheet'!$D$2:$D$5000,$B344,'1. Output sheet'!$C$2:$C$5000,M$27,'1. Output sheet'!$AC$2:$AC$5000,$B$22,'1. Output sheet'!$O$2:$O$5000,"&gt;="&amp;$B$328,'1. Output sheet'!$O$2:$O$5000,"&lt;"&amp;$C$328)+COUNTIFS('1. Output sheet'!$D$2:$D$5000,$B344,'1. Output sheet'!$C$2:$C$5000,M$27,'1. Output sheet'!$AC$2:$AC$5000,$B$23,'1. Output sheet'!$O$2:$O$5000,"&gt;="&amp;$B$328,'1. Output sheet'!$O$2:$O$5000,"&lt;"&amp;$C$328)</f>
        <v>0</v>
      </c>
      <c r="N344" s="13">
        <f>COUNTIFS('1. Output sheet'!$D$2:$D$5000,$B344,'1. Output sheet'!$C$2:$C$5000,N$27,'1. Output sheet'!$AC$2:$AC$5000,$B$22,'1. Output sheet'!$O$2:$O$5000,"&gt;="&amp;$B$328,'1. Output sheet'!$O$2:$O$5000,"&lt;"&amp;$C$328)+COUNTIFS('1. Output sheet'!$D$2:$D$5000,$B344,'1. Output sheet'!$C$2:$C$5000,N$27,'1. Output sheet'!$AC$2:$AC$5000,$B$23,'1. Output sheet'!$O$2:$O$5000,"&gt;="&amp;$B$328,'1. Output sheet'!$O$2:$O$5000,"&lt;"&amp;$C$328)</f>
        <v>0</v>
      </c>
      <c r="O344" s="13">
        <f>COUNTIFS('1. Output sheet'!$D$2:$D$5000,$B344,'1. Output sheet'!$C$2:$C$5000,O$27,'1. Output sheet'!$AC$2:$AC$5000,$B$22,'1. Output sheet'!$O$2:$O$5000,"&gt;="&amp;$B$328,'1. Output sheet'!$O$2:$O$5000,"&lt;"&amp;$C$328)+COUNTIFS('1. Output sheet'!$D$2:$D$5000,$B344,'1. Output sheet'!$C$2:$C$5000,O$27,'1. Output sheet'!$AC$2:$AC$5000,$B$23,'1. Output sheet'!$O$2:$O$5000,"&gt;="&amp;$B$328,'1. Output sheet'!$O$2:$O$5000,"&lt;"&amp;$C$328)</f>
        <v>0</v>
      </c>
      <c r="P344" s="14">
        <f t="shared" si="150"/>
        <v>1</v>
      </c>
      <c r="Q344" s="14">
        <f>COUNTIFS('1. Output sheet'!$D$2:$D$5000,$B344,'1. Output sheet'!$AC$2:$AC$5000,$B$22,'1. Output sheet'!$O$2:$O$5000,"&gt;="&amp;$B$142,'1. Output sheet'!$O$2:$O$5000,"&lt;"&amp;$C$142)+COUNTIFS('1. Output sheet'!$D$2:$D$5000,$B344,'1. Output sheet'!$AC$2:$AC$5000,$B$23,'1. Output sheet'!$O$2:$O$5000,"&gt;="&amp;$B$142,'1. Output sheet'!$O$2:$O$5000,"&lt;"&amp;$C$142)</f>
        <v>26</v>
      </c>
      <c r="R344" s="14">
        <f t="shared" si="151"/>
        <v>25</v>
      </c>
    </row>
    <row r="345" spans="2:18" ht="28.8" x14ac:dyDescent="0.3">
      <c r="B345" s="21" t="s">
        <v>762</v>
      </c>
      <c r="C345" s="20"/>
      <c r="D345" s="13">
        <f>COUNTIFS('1. Output sheet'!$D$2:$D$5000,$B345,'1. Output sheet'!$C$2:$C$5000,D$27,'1. Output sheet'!$AC$2:$AC$5000,$B$22,'1. Output sheet'!$O$2:$O$5000,"&gt;="&amp;$B$328,'1. Output sheet'!$O$2:$O$5000,"&lt;"&amp;$C$328)+COUNTIFS('1. Output sheet'!$D$2:$D$5000,$B345,'1. Output sheet'!$C$2:$C$5000,D$27,'1. Output sheet'!$AC$2:$AC$5000,$B$23,'1. Output sheet'!$O$2:$O$5000,"&gt;="&amp;$B$328,'1. Output sheet'!$O$2:$O$5000,"&lt;"&amp;$C$328)</f>
        <v>0</v>
      </c>
      <c r="E345" s="13">
        <f>COUNTIFS('1. Output sheet'!$D$2:$D$5000,$B345,'1. Output sheet'!$C$2:$C$5000,E$27,'1. Output sheet'!$AC$2:$AC$5000,$B$22,'1. Output sheet'!$O$2:$O$5000,"&gt;="&amp;$B$328,'1. Output sheet'!$O$2:$O$5000,"&lt;"&amp;$C$328)+COUNTIFS('1. Output sheet'!$D$2:$D$5000,$B345,'1. Output sheet'!$C$2:$C$5000,E$27,'1. Output sheet'!$AC$2:$AC$5000,$B$23,'1. Output sheet'!$O$2:$O$5000,"&gt;="&amp;$B$328,'1. Output sheet'!$O$2:$O$5000,"&lt;"&amp;$C$328)</f>
        <v>0</v>
      </c>
      <c r="F345" s="13">
        <f>COUNTIFS('1. Output sheet'!$D$2:$D$5000,$B345,'1. Output sheet'!$C$2:$C$5000,F$27,'1. Output sheet'!$AC$2:$AC$5000,$B$22,'1. Output sheet'!$O$2:$O$5000,"&gt;="&amp;$B$328,'1. Output sheet'!$O$2:$O$5000,"&lt;"&amp;$C$328)+COUNTIFS('1. Output sheet'!$D$2:$D$5000,$B345,'1. Output sheet'!$C$2:$C$5000,F$27,'1. Output sheet'!$AC$2:$AC$5000,$B$23,'1. Output sheet'!$O$2:$O$5000,"&gt;="&amp;$B$328,'1. Output sheet'!$O$2:$O$5000,"&lt;"&amp;$C$328)</f>
        <v>0</v>
      </c>
      <c r="G345" s="13">
        <f>COUNTIFS('1. Output sheet'!$D$2:$D$5000,$B345,'1. Output sheet'!$C$2:$C$5000,G$27,'1. Output sheet'!$AC$2:$AC$5000,$B$22,'1. Output sheet'!$O$2:$O$5000,"&gt;="&amp;$B$328,'1. Output sheet'!$O$2:$O$5000,"&lt;"&amp;$C$328)+COUNTIFS('1. Output sheet'!$D$2:$D$5000,$B345,'1. Output sheet'!$C$2:$C$5000,G$27,'1. Output sheet'!$AC$2:$AC$5000,$B$23,'1. Output sheet'!$O$2:$O$5000,"&gt;="&amp;$B$328,'1. Output sheet'!$O$2:$O$5000,"&lt;"&amp;$C$328)</f>
        <v>0</v>
      </c>
      <c r="H345" s="13">
        <f>COUNTIFS('1. Output sheet'!$D$2:$D$5000,$B345,'1. Output sheet'!$C$2:$C$5000,H$27,'1. Output sheet'!$AC$2:$AC$5000,$B$22,'1. Output sheet'!$O$2:$O$5000,"&gt;="&amp;$B$328,'1. Output sheet'!$O$2:$O$5000,"&lt;"&amp;$C$328)+COUNTIFS('1. Output sheet'!$D$2:$D$5000,$B345,'1. Output sheet'!$C$2:$C$5000,H$27,'1. Output sheet'!$AC$2:$AC$5000,$B$23,'1. Output sheet'!$O$2:$O$5000,"&gt;="&amp;$B$328,'1. Output sheet'!$O$2:$O$5000,"&lt;"&amp;$C$328)</f>
        <v>0</v>
      </c>
      <c r="I345" s="13">
        <f>COUNTIFS('1. Output sheet'!$D$2:$D$5000,$B345,'1. Output sheet'!$C$2:$C$5000,I$27,'1. Output sheet'!$AC$2:$AC$5000,$B$22,'1. Output sheet'!$O$2:$O$5000,"&gt;="&amp;$B$328,'1. Output sheet'!$O$2:$O$5000,"&lt;"&amp;$C$328)+COUNTIFS('1. Output sheet'!$D$2:$D$5000,$B345,'1. Output sheet'!$C$2:$C$5000,I$27,'1. Output sheet'!$AC$2:$AC$5000,$B$23,'1. Output sheet'!$O$2:$O$5000,"&gt;="&amp;$B$328,'1. Output sheet'!$O$2:$O$5000,"&lt;"&amp;$C$328)</f>
        <v>0</v>
      </c>
      <c r="J345" s="13">
        <f>COUNTIFS('1. Output sheet'!$D$2:$D$5000,$B345,'1. Output sheet'!$C$2:$C$5000,J$27,'1. Output sheet'!$AC$2:$AC$5000,$B$22,'1. Output sheet'!$O$2:$O$5000,"&gt;="&amp;$B$328,'1. Output sheet'!$O$2:$O$5000,"&lt;"&amp;$C$328)+COUNTIFS('1. Output sheet'!$D$2:$D$5000,$B345,'1. Output sheet'!$C$2:$C$5000,J$27,'1. Output sheet'!$AC$2:$AC$5000,$B$23,'1. Output sheet'!$O$2:$O$5000,"&gt;="&amp;$B$328,'1. Output sheet'!$O$2:$O$5000,"&lt;"&amp;$C$328)</f>
        <v>0</v>
      </c>
      <c r="K345" s="13">
        <f>COUNTIFS('1. Output sheet'!$D$2:$D$5000,$B345,'1. Output sheet'!$C$2:$C$5000,K$27,'1. Output sheet'!$AC$2:$AC$5000,$B$22,'1. Output sheet'!$O$2:$O$5000,"&gt;="&amp;$B$328,'1. Output sheet'!$O$2:$O$5000,"&lt;"&amp;$C$328)+COUNTIFS('1. Output sheet'!$D$2:$D$5000,$B345,'1. Output sheet'!$C$2:$C$5000,K$27,'1. Output sheet'!$AC$2:$AC$5000,$B$23,'1. Output sheet'!$O$2:$O$5000,"&gt;="&amp;$B$328,'1. Output sheet'!$O$2:$O$5000,"&lt;"&amp;$C$328)</f>
        <v>0</v>
      </c>
      <c r="L345" s="13">
        <f>COUNTIFS('1. Output sheet'!$D$2:$D$5000,$B345,'1. Output sheet'!$C$2:$C$5000,L$27,'1. Output sheet'!$AC$2:$AC$5000,$B$22,'1. Output sheet'!$O$2:$O$5000,"&gt;="&amp;$B$328,'1. Output sheet'!$O$2:$O$5000,"&lt;"&amp;$C$328)+COUNTIFS('1. Output sheet'!$D$2:$D$5000,$B345,'1. Output sheet'!$C$2:$C$5000,L$27,'1. Output sheet'!$AC$2:$AC$5000,$B$23,'1. Output sheet'!$O$2:$O$5000,"&gt;="&amp;$B$328,'1. Output sheet'!$O$2:$O$5000,"&lt;"&amp;$C$328)</f>
        <v>0</v>
      </c>
      <c r="M345" s="13">
        <f>COUNTIFS('1. Output sheet'!$D$2:$D$5000,$B345,'1. Output sheet'!$C$2:$C$5000,M$27,'1. Output sheet'!$AC$2:$AC$5000,$B$22,'1. Output sheet'!$O$2:$O$5000,"&gt;="&amp;$B$328,'1. Output sheet'!$O$2:$O$5000,"&lt;"&amp;$C$328)+COUNTIFS('1. Output sheet'!$D$2:$D$5000,$B345,'1. Output sheet'!$C$2:$C$5000,M$27,'1. Output sheet'!$AC$2:$AC$5000,$B$23,'1. Output sheet'!$O$2:$O$5000,"&gt;="&amp;$B$328,'1. Output sheet'!$O$2:$O$5000,"&lt;"&amp;$C$328)</f>
        <v>0</v>
      </c>
      <c r="N345" s="13">
        <f>COUNTIFS('1. Output sheet'!$D$2:$D$5000,$B345,'1. Output sheet'!$C$2:$C$5000,N$27,'1. Output sheet'!$AC$2:$AC$5000,$B$22,'1. Output sheet'!$O$2:$O$5000,"&gt;="&amp;$B$328,'1. Output sheet'!$O$2:$O$5000,"&lt;"&amp;$C$328)+COUNTIFS('1. Output sheet'!$D$2:$D$5000,$B345,'1. Output sheet'!$C$2:$C$5000,N$27,'1. Output sheet'!$AC$2:$AC$5000,$B$23,'1. Output sheet'!$O$2:$O$5000,"&gt;="&amp;$B$328,'1. Output sheet'!$O$2:$O$5000,"&lt;"&amp;$C$328)</f>
        <v>0</v>
      </c>
      <c r="O345" s="13">
        <f>COUNTIFS('1. Output sheet'!$D$2:$D$5000,$B345,'1. Output sheet'!$C$2:$C$5000,O$27,'1. Output sheet'!$AC$2:$AC$5000,$B$22,'1. Output sheet'!$O$2:$O$5000,"&gt;="&amp;$B$328,'1. Output sheet'!$O$2:$O$5000,"&lt;"&amp;$C$328)+COUNTIFS('1. Output sheet'!$D$2:$D$5000,$B345,'1. Output sheet'!$C$2:$C$5000,O$27,'1. Output sheet'!$AC$2:$AC$5000,$B$23,'1. Output sheet'!$O$2:$O$5000,"&gt;="&amp;$B$328,'1. Output sheet'!$O$2:$O$5000,"&lt;"&amp;$C$328)</f>
        <v>0</v>
      </c>
      <c r="P345" s="14">
        <f t="shared" si="150"/>
        <v>0</v>
      </c>
      <c r="Q345" s="14">
        <f>COUNTIFS('1. Output sheet'!$D$2:$D$5000,$B345,'1. Output sheet'!$AC$2:$AC$5000,$B$22,'1. Output sheet'!$O$2:$O$5000,"&gt;="&amp;$B$142,'1. Output sheet'!$O$2:$O$5000,"&lt;"&amp;$C$142)+COUNTIFS('1. Output sheet'!$D$2:$D$5000,$B345,'1. Output sheet'!$AC$2:$AC$5000,$B$23,'1. Output sheet'!$O$2:$O$5000,"&gt;="&amp;$B$142,'1. Output sheet'!$O$2:$O$5000,"&lt;"&amp;$C$142)</f>
        <v>13</v>
      </c>
      <c r="R345" s="14">
        <f t="shared" si="151"/>
        <v>13</v>
      </c>
    </row>
    <row r="346" spans="2:18" ht="14.4" x14ac:dyDescent="0.3">
      <c r="B346" s="21" t="s">
        <v>105</v>
      </c>
      <c r="C346" s="20"/>
      <c r="D346" s="13">
        <f>COUNTIFS('1. Output sheet'!$D$2:$D$5000,$B346,'1. Output sheet'!$C$2:$C$5000,D$27,'1. Output sheet'!$AC$2:$AC$5000,$B$22,'1. Output sheet'!$O$2:$O$5000,"&gt;="&amp;$B$328,'1. Output sheet'!$O$2:$O$5000,"&lt;"&amp;$C$328)+COUNTIFS('1. Output sheet'!$D$2:$D$5000,$B346,'1. Output sheet'!$C$2:$C$5000,D$27,'1. Output sheet'!$AC$2:$AC$5000,$B$23,'1. Output sheet'!$O$2:$O$5000,"&gt;="&amp;$B$328,'1. Output sheet'!$O$2:$O$5000,"&lt;"&amp;$C$328)</f>
        <v>0</v>
      </c>
      <c r="E346" s="13">
        <f>COUNTIFS('1. Output sheet'!$D$2:$D$5000,$B346,'1. Output sheet'!$C$2:$C$5000,E$27,'1. Output sheet'!$AC$2:$AC$5000,$B$22,'1. Output sheet'!$O$2:$O$5000,"&gt;="&amp;$B$328,'1. Output sheet'!$O$2:$O$5000,"&lt;"&amp;$C$328)+COUNTIFS('1. Output sheet'!$D$2:$D$5000,$B346,'1. Output sheet'!$C$2:$C$5000,E$27,'1. Output sheet'!$AC$2:$AC$5000,$B$23,'1. Output sheet'!$O$2:$O$5000,"&gt;="&amp;$B$328,'1. Output sheet'!$O$2:$O$5000,"&lt;"&amp;$C$328)</f>
        <v>0</v>
      </c>
      <c r="F346" s="13">
        <f>COUNTIFS('1. Output sheet'!$D$2:$D$5000,$B346,'1. Output sheet'!$C$2:$C$5000,F$27,'1. Output sheet'!$AC$2:$AC$5000,$B$22,'1. Output sheet'!$O$2:$O$5000,"&gt;="&amp;$B$328,'1. Output sheet'!$O$2:$O$5000,"&lt;"&amp;$C$328)+COUNTIFS('1. Output sheet'!$D$2:$D$5000,$B346,'1. Output sheet'!$C$2:$C$5000,F$27,'1. Output sheet'!$AC$2:$AC$5000,$B$23,'1. Output sheet'!$O$2:$O$5000,"&gt;="&amp;$B$328,'1. Output sheet'!$O$2:$O$5000,"&lt;"&amp;$C$328)</f>
        <v>0</v>
      </c>
      <c r="G346" s="13">
        <f>COUNTIFS('1. Output sheet'!$D$2:$D$5000,$B346,'1. Output sheet'!$C$2:$C$5000,G$27,'1. Output sheet'!$AC$2:$AC$5000,$B$22,'1. Output sheet'!$O$2:$O$5000,"&gt;="&amp;$B$328,'1. Output sheet'!$O$2:$O$5000,"&lt;"&amp;$C$328)+COUNTIFS('1. Output sheet'!$D$2:$D$5000,$B346,'1. Output sheet'!$C$2:$C$5000,G$27,'1. Output sheet'!$AC$2:$AC$5000,$B$23,'1. Output sheet'!$O$2:$O$5000,"&gt;="&amp;$B$328,'1. Output sheet'!$O$2:$O$5000,"&lt;"&amp;$C$328)</f>
        <v>1</v>
      </c>
      <c r="H346" s="13">
        <f>COUNTIFS('1. Output sheet'!$D$2:$D$5000,$B346,'1. Output sheet'!$C$2:$C$5000,H$27,'1. Output sheet'!$AC$2:$AC$5000,$B$22,'1. Output sheet'!$O$2:$O$5000,"&gt;="&amp;$B$328,'1. Output sheet'!$O$2:$O$5000,"&lt;"&amp;$C$328)+COUNTIFS('1. Output sheet'!$D$2:$D$5000,$B346,'1. Output sheet'!$C$2:$C$5000,H$27,'1. Output sheet'!$AC$2:$AC$5000,$B$23,'1. Output sheet'!$O$2:$O$5000,"&gt;="&amp;$B$328,'1. Output sheet'!$O$2:$O$5000,"&lt;"&amp;$C$328)</f>
        <v>0</v>
      </c>
      <c r="I346" s="13">
        <f>COUNTIFS('1. Output sheet'!$D$2:$D$5000,$B346,'1. Output sheet'!$C$2:$C$5000,I$27,'1. Output sheet'!$AC$2:$AC$5000,$B$22,'1. Output sheet'!$O$2:$O$5000,"&gt;="&amp;$B$328,'1. Output sheet'!$O$2:$O$5000,"&lt;"&amp;$C$328)+COUNTIFS('1. Output sheet'!$D$2:$D$5000,$B346,'1. Output sheet'!$C$2:$C$5000,I$27,'1. Output sheet'!$AC$2:$AC$5000,$B$23,'1. Output sheet'!$O$2:$O$5000,"&gt;="&amp;$B$328,'1. Output sheet'!$O$2:$O$5000,"&lt;"&amp;$C$328)</f>
        <v>0</v>
      </c>
      <c r="J346" s="13">
        <f>COUNTIFS('1. Output sheet'!$D$2:$D$5000,$B346,'1. Output sheet'!$C$2:$C$5000,J$27,'1. Output sheet'!$AC$2:$AC$5000,$B$22,'1. Output sheet'!$O$2:$O$5000,"&gt;="&amp;$B$328,'1. Output sheet'!$O$2:$O$5000,"&lt;"&amp;$C$328)+COUNTIFS('1. Output sheet'!$D$2:$D$5000,$B346,'1. Output sheet'!$C$2:$C$5000,J$27,'1. Output sheet'!$AC$2:$AC$5000,$B$23,'1. Output sheet'!$O$2:$O$5000,"&gt;="&amp;$B$328,'1. Output sheet'!$O$2:$O$5000,"&lt;"&amp;$C$328)</f>
        <v>3</v>
      </c>
      <c r="K346" s="13">
        <f>COUNTIFS('1. Output sheet'!$D$2:$D$5000,$B346,'1. Output sheet'!$C$2:$C$5000,K$27,'1. Output sheet'!$AC$2:$AC$5000,$B$22,'1. Output sheet'!$O$2:$O$5000,"&gt;="&amp;$B$328,'1. Output sheet'!$O$2:$O$5000,"&lt;"&amp;$C$328)+COUNTIFS('1. Output sheet'!$D$2:$D$5000,$B346,'1. Output sheet'!$C$2:$C$5000,K$27,'1. Output sheet'!$AC$2:$AC$5000,$B$23,'1. Output sheet'!$O$2:$O$5000,"&gt;="&amp;$B$328,'1. Output sheet'!$O$2:$O$5000,"&lt;"&amp;$C$328)</f>
        <v>0</v>
      </c>
      <c r="L346" s="13">
        <f>COUNTIFS('1. Output sheet'!$D$2:$D$5000,$B346,'1. Output sheet'!$C$2:$C$5000,L$27,'1. Output sheet'!$AC$2:$AC$5000,$B$22,'1. Output sheet'!$O$2:$O$5000,"&gt;="&amp;$B$328,'1. Output sheet'!$O$2:$O$5000,"&lt;"&amp;$C$328)+COUNTIFS('1. Output sheet'!$D$2:$D$5000,$B346,'1. Output sheet'!$C$2:$C$5000,L$27,'1. Output sheet'!$AC$2:$AC$5000,$B$23,'1. Output sheet'!$O$2:$O$5000,"&gt;="&amp;$B$328,'1. Output sheet'!$O$2:$O$5000,"&lt;"&amp;$C$328)</f>
        <v>0</v>
      </c>
      <c r="M346" s="13">
        <f>COUNTIFS('1. Output sheet'!$D$2:$D$5000,$B346,'1. Output sheet'!$C$2:$C$5000,M$27,'1. Output sheet'!$AC$2:$AC$5000,$B$22,'1. Output sheet'!$O$2:$O$5000,"&gt;="&amp;$B$328,'1. Output sheet'!$O$2:$O$5000,"&lt;"&amp;$C$328)+COUNTIFS('1. Output sheet'!$D$2:$D$5000,$B346,'1. Output sheet'!$C$2:$C$5000,M$27,'1. Output sheet'!$AC$2:$AC$5000,$B$23,'1. Output sheet'!$O$2:$O$5000,"&gt;="&amp;$B$328,'1. Output sheet'!$O$2:$O$5000,"&lt;"&amp;$C$328)</f>
        <v>0</v>
      </c>
      <c r="N346" s="13">
        <f>COUNTIFS('1. Output sheet'!$D$2:$D$5000,$B346,'1. Output sheet'!$C$2:$C$5000,N$27,'1. Output sheet'!$AC$2:$AC$5000,$B$22,'1. Output sheet'!$O$2:$O$5000,"&gt;="&amp;$B$328,'1. Output sheet'!$O$2:$O$5000,"&lt;"&amp;$C$328)+COUNTIFS('1. Output sheet'!$D$2:$D$5000,$B346,'1. Output sheet'!$C$2:$C$5000,N$27,'1. Output sheet'!$AC$2:$AC$5000,$B$23,'1. Output sheet'!$O$2:$O$5000,"&gt;="&amp;$B$328,'1. Output sheet'!$O$2:$O$5000,"&lt;"&amp;$C$328)</f>
        <v>0</v>
      </c>
      <c r="O346" s="13">
        <f>COUNTIFS('1. Output sheet'!$D$2:$D$5000,$B346,'1. Output sheet'!$C$2:$C$5000,O$27,'1. Output sheet'!$AC$2:$AC$5000,$B$22,'1. Output sheet'!$O$2:$O$5000,"&gt;="&amp;$B$328,'1. Output sheet'!$O$2:$O$5000,"&lt;"&amp;$C$328)+COUNTIFS('1. Output sheet'!$D$2:$D$5000,$B346,'1. Output sheet'!$C$2:$C$5000,O$27,'1. Output sheet'!$AC$2:$AC$5000,$B$23,'1. Output sheet'!$O$2:$O$5000,"&gt;="&amp;$B$328,'1. Output sheet'!$O$2:$O$5000,"&lt;"&amp;$C$328)</f>
        <v>0</v>
      </c>
      <c r="P346" s="14">
        <f t="shared" si="150"/>
        <v>4</v>
      </c>
      <c r="Q346" s="14">
        <f>COUNTIFS('1. Output sheet'!$D$2:$D$5000,$B346,'1. Output sheet'!$AC$2:$AC$5000,$B$22,'1. Output sheet'!$O$2:$O$5000,"&gt;="&amp;$B$142,'1. Output sheet'!$O$2:$O$5000,"&lt;"&amp;$C$142)+COUNTIFS('1. Output sheet'!$D$2:$D$5000,$B346,'1. Output sheet'!$AC$2:$AC$5000,$B$23,'1. Output sheet'!$O$2:$O$5000,"&gt;="&amp;$B$142,'1. Output sheet'!$O$2:$O$5000,"&lt;"&amp;$C$142)</f>
        <v>195</v>
      </c>
      <c r="R346" s="14">
        <f t="shared" si="151"/>
        <v>191</v>
      </c>
    </row>
    <row r="347" spans="2:18" ht="14.4" x14ac:dyDescent="0.3">
      <c r="B347" s="21" t="s">
        <v>79</v>
      </c>
      <c r="C347" s="20"/>
      <c r="D347" s="13">
        <f>COUNTIFS('1. Output sheet'!$D$2:$D$5000,$B347,'1. Output sheet'!$C$2:$C$5000,D$27,'1. Output sheet'!$AC$2:$AC$5000,$B$22,'1. Output sheet'!$O$2:$O$5000,"&gt;="&amp;$B$328,'1. Output sheet'!$O$2:$O$5000,"&lt;"&amp;$C$328)+COUNTIFS('1. Output sheet'!$D$2:$D$5000,$B347,'1. Output sheet'!$C$2:$C$5000,D$27,'1. Output sheet'!$AC$2:$AC$5000,$B$23,'1. Output sheet'!$O$2:$O$5000,"&gt;="&amp;$B$328,'1. Output sheet'!$O$2:$O$5000,"&lt;"&amp;$C$328)</f>
        <v>0</v>
      </c>
      <c r="E347" s="13">
        <f>COUNTIFS('1. Output sheet'!$D$2:$D$5000,$B347,'1. Output sheet'!$C$2:$C$5000,E$27,'1. Output sheet'!$AC$2:$AC$5000,$B$22,'1. Output sheet'!$O$2:$O$5000,"&gt;="&amp;$B$328,'1. Output sheet'!$O$2:$O$5000,"&lt;"&amp;$C$328)+COUNTIFS('1. Output sheet'!$D$2:$D$5000,$B347,'1. Output sheet'!$C$2:$C$5000,E$27,'1. Output sheet'!$AC$2:$AC$5000,$B$23,'1. Output sheet'!$O$2:$O$5000,"&gt;="&amp;$B$328,'1. Output sheet'!$O$2:$O$5000,"&lt;"&amp;$C$328)</f>
        <v>0</v>
      </c>
      <c r="F347" s="13">
        <f>COUNTIFS('1. Output sheet'!$D$2:$D$5000,$B347,'1. Output sheet'!$C$2:$C$5000,F$27,'1. Output sheet'!$AC$2:$AC$5000,$B$22,'1. Output sheet'!$O$2:$O$5000,"&gt;="&amp;$B$328,'1. Output sheet'!$O$2:$O$5000,"&lt;"&amp;$C$328)+COUNTIFS('1. Output sheet'!$D$2:$D$5000,$B347,'1. Output sheet'!$C$2:$C$5000,F$27,'1. Output sheet'!$AC$2:$AC$5000,$B$23,'1. Output sheet'!$O$2:$O$5000,"&gt;="&amp;$B$328,'1. Output sheet'!$O$2:$O$5000,"&lt;"&amp;$C$328)</f>
        <v>0</v>
      </c>
      <c r="G347" s="13">
        <f>COUNTIFS('1. Output sheet'!$D$2:$D$5000,$B347,'1. Output sheet'!$C$2:$C$5000,G$27,'1. Output sheet'!$AC$2:$AC$5000,$B$22,'1. Output sheet'!$O$2:$O$5000,"&gt;="&amp;$B$328,'1. Output sheet'!$O$2:$O$5000,"&lt;"&amp;$C$328)+COUNTIFS('1. Output sheet'!$D$2:$D$5000,$B347,'1. Output sheet'!$C$2:$C$5000,G$27,'1. Output sheet'!$AC$2:$AC$5000,$B$23,'1. Output sheet'!$O$2:$O$5000,"&gt;="&amp;$B$328,'1. Output sheet'!$O$2:$O$5000,"&lt;"&amp;$C$328)</f>
        <v>13</v>
      </c>
      <c r="H347" s="13">
        <f>COUNTIFS('1. Output sheet'!$D$2:$D$5000,$B347,'1. Output sheet'!$C$2:$C$5000,H$27,'1. Output sheet'!$AC$2:$AC$5000,$B$22,'1. Output sheet'!$O$2:$O$5000,"&gt;="&amp;$B$328,'1. Output sheet'!$O$2:$O$5000,"&lt;"&amp;$C$328)+COUNTIFS('1. Output sheet'!$D$2:$D$5000,$B347,'1. Output sheet'!$C$2:$C$5000,H$27,'1. Output sheet'!$AC$2:$AC$5000,$B$23,'1. Output sheet'!$O$2:$O$5000,"&gt;="&amp;$B$328,'1. Output sheet'!$O$2:$O$5000,"&lt;"&amp;$C$328)</f>
        <v>1</v>
      </c>
      <c r="I347" s="13">
        <f>COUNTIFS('1. Output sheet'!$D$2:$D$5000,$B347,'1. Output sheet'!$C$2:$C$5000,I$27,'1. Output sheet'!$AC$2:$AC$5000,$B$22,'1. Output sheet'!$O$2:$O$5000,"&gt;="&amp;$B$328,'1. Output sheet'!$O$2:$O$5000,"&lt;"&amp;$C$328)+COUNTIFS('1. Output sheet'!$D$2:$D$5000,$B347,'1. Output sheet'!$C$2:$C$5000,I$27,'1. Output sheet'!$AC$2:$AC$5000,$B$23,'1. Output sheet'!$O$2:$O$5000,"&gt;="&amp;$B$328,'1. Output sheet'!$O$2:$O$5000,"&lt;"&amp;$C$328)</f>
        <v>0</v>
      </c>
      <c r="J347" s="13">
        <f>COUNTIFS('1. Output sheet'!$D$2:$D$5000,$B347,'1. Output sheet'!$C$2:$C$5000,J$27,'1. Output sheet'!$AC$2:$AC$5000,$B$22,'1. Output sheet'!$O$2:$O$5000,"&gt;="&amp;$B$328,'1. Output sheet'!$O$2:$O$5000,"&lt;"&amp;$C$328)+COUNTIFS('1. Output sheet'!$D$2:$D$5000,$B347,'1. Output sheet'!$C$2:$C$5000,J$27,'1. Output sheet'!$AC$2:$AC$5000,$B$23,'1. Output sheet'!$O$2:$O$5000,"&gt;="&amp;$B$328,'1. Output sheet'!$O$2:$O$5000,"&lt;"&amp;$C$328)</f>
        <v>0</v>
      </c>
      <c r="K347" s="13">
        <f>COUNTIFS('1. Output sheet'!$D$2:$D$5000,$B347,'1. Output sheet'!$C$2:$C$5000,K$27,'1. Output sheet'!$AC$2:$AC$5000,$B$22,'1. Output sheet'!$O$2:$O$5000,"&gt;="&amp;$B$328,'1. Output sheet'!$O$2:$O$5000,"&lt;"&amp;$C$328)+COUNTIFS('1. Output sheet'!$D$2:$D$5000,$B347,'1. Output sheet'!$C$2:$C$5000,K$27,'1. Output sheet'!$AC$2:$AC$5000,$B$23,'1. Output sheet'!$O$2:$O$5000,"&gt;="&amp;$B$328,'1. Output sheet'!$O$2:$O$5000,"&lt;"&amp;$C$328)</f>
        <v>0</v>
      </c>
      <c r="L347" s="13">
        <f>COUNTIFS('1. Output sheet'!$D$2:$D$5000,$B347,'1. Output sheet'!$C$2:$C$5000,L$27,'1. Output sheet'!$AC$2:$AC$5000,$B$22,'1. Output sheet'!$O$2:$O$5000,"&gt;="&amp;$B$328,'1. Output sheet'!$O$2:$O$5000,"&lt;"&amp;$C$328)+COUNTIFS('1. Output sheet'!$D$2:$D$5000,$B347,'1. Output sheet'!$C$2:$C$5000,L$27,'1. Output sheet'!$AC$2:$AC$5000,$B$23,'1. Output sheet'!$O$2:$O$5000,"&gt;="&amp;$B$328,'1. Output sheet'!$O$2:$O$5000,"&lt;"&amp;$C$328)</f>
        <v>0</v>
      </c>
      <c r="M347" s="13">
        <f>COUNTIFS('1. Output sheet'!$D$2:$D$5000,$B347,'1. Output sheet'!$C$2:$C$5000,M$27,'1. Output sheet'!$AC$2:$AC$5000,$B$22,'1. Output sheet'!$O$2:$O$5000,"&gt;="&amp;$B$328,'1. Output sheet'!$O$2:$O$5000,"&lt;"&amp;$C$328)+COUNTIFS('1. Output sheet'!$D$2:$D$5000,$B347,'1. Output sheet'!$C$2:$C$5000,M$27,'1. Output sheet'!$AC$2:$AC$5000,$B$23,'1. Output sheet'!$O$2:$O$5000,"&gt;="&amp;$B$328,'1. Output sheet'!$O$2:$O$5000,"&lt;"&amp;$C$328)</f>
        <v>0</v>
      </c>
      <c r="N347" s="13">
        <f>COUNTIFS('1. Output sheet'!$D$2:$D$5000,$B347,'1. Output sheet'!$C$2:$C$5000,N$27,'1. Output sheet'!$AC$2:$AC$5000,$B$22,'1. Output sheet'!$O$2:$O$5000,"&gt;="&amp;$B$328,'1. Output sheet'!$O$2:$O$5000,"&lt;"&amp;$C$328)+COUNTIFS('1. Output sheet'!$D$2:$D$5000,$B347,'1. Output sheet'!$C$2:$C$5000,N$27,'1. Output sheet'!$AC$2:$AC$5000,$B$23,'1. Output sheet'!$O$2:$O$5000,"&gt;="&amp;$B$328,'1. Output sheet'!$O$2:$O$5000,"&lt;"&amp;$C$328)</f>
        <v>0</v>
      </c>
      <c r="O347" s="13">
        <f>COUNTIFS('1. Output sheet'!$D$2:$D$5000,$B347,'1. Output sheet'!$C$2:$C$5000,O$27,'1. Output sheet'!$AC$2:$AC$5000,$B$22,'1. Output sheet'!$O$2:$O$5000,"&gt;="&amp;$B$328,'1. Output sheet'!$O$2:$O$5000,"&lt;"&amp;$C$328)+COUNTIFS('1. Output sheet'!$D$2:$D$5000,$B347,'1. Output sheet'!$C$2:$C$5000,O$27,'1. Output sheet'!$AC$2:$AC$5000,$B$23,'1. Output sheet'!$O$2:$O$5000,"&gt;="&amp;$B$328,'1. Output sheet'!$O$2:$O$5000,"&lt;"&amp;$C$328)</f>
        <v>0</v>
      </c>
      <c r="P347" s="14">
        <f t="shared" si="150"/>
        <v>14</v>
      </c>
      <c r="Q347" s="14">
        <f>COUNTIFS('1. Output sheet'!$D$2:$D$5000,$B347,'1. Output sheet'!$AC$2:$AC$5000,$B$22,'1. Output sheet'!$O$2:$O$5000,"&gt;="&amp;$B$142,'1. Output sheet'!$O$2:$O$5000,"&lt;"&amp;$C$142)+COUNTIFS('1. Output sheet'!$D$2:$D$5000,$B347,'1. Output sheet'!$AC$2:$AC$5000,$B$23,'1. Output sheet'!$O$2:$O$5000,"&gt;="&amp;$B$142,'1. Output sheet'!$O$2:$O$5000,"&lt;"&amp;$C$142)</f>
        <v>38</v>
      </c>
      <c r="R347" s="14">
        <f t="shared" si="151"/>
        <v>24</v>
      </c>
    </row>
    <row r="348" spans="2:18" ht="14.4" x14ac:dyDescent="0.3">
      <c r="B348" s="21" t="s">
        <v>49</v>
      </c>
      <c r="C348" s="20"/>
      <c r="D348" s="13">
        <f>COUNTIFS('1. Output sheet'!$D$2:$D$5000,$B348,'1. Output sheet'!$C$2:$C$5000,D$27,'1. Output sheet'!$AC$2:$AC$5000,$B$22,'1. Output sheet'!$O$2:$O$5000,"&gt;="&amp;$B$328,'1. Output sheet'!$O$2:$O$5000,"&lt;"&amp;$C$328)+COUNTIFS('1. Output sheet'!$D$2:$D$5000,$B348,'1. Output sheet'!$C$2:$C$5000,D$27,'1. Output sheet'!$AC$2:$AC$5000,$B$23,'1. Output sheet'!$O$2:$O$5000,"&gt;="&amp;$B$328,'1. Output sheet'!$O$2:$O$5000,"&lt;"&amp;$C$328)</f>
        <v>0</v>
      </c>
      <c r="E348" s="13">
        <f>COUNTIFS('1. Output sheet'!$D$2:$D$5000,$B348,'1. Output sheet'!$C$2:$C$5000,E$27,'1. Output sheet'!$AC$2:$AC$5000,$B$22,'1. Output sheet'!$O$2:$O$5000,"&gt;="&amp;$B$328,'1. Output sheet'!$O$2:$O$5000,"&lt;"&amp;$C$328)+COUNTIFS('1. Output sheet'!$D$2:$D$5000,$B348,'1. Output sheet'!$C$2:$C$5000,E$27,'1. Output sheet'!$AC$2:$AC$5000,$B$23,'1. Output sheet'!$O$2:$O$5000,"&gt;="&amp;$B$328,'1. Output sheet'!$O$2:$O$5000,"&lt;"&amp;$C$328)</f>
        <v>0</v>
      </c>
      <c r="F348" s="13">
        <f>COUNTIFS('1. Output sheet'!$D$2:$D$5000,$B348,'1. Output sheet'!$C$2:$C$5000,F$27,'1. Output sheet'!$AC$2:$AC$5000,$B$22,'1. Output sheet'!$O$2:$O$5000,"&gt;="&amp;$B$328,'1. Output sheet'!$O$2:$O$5000,"&lt;"&amp;$C$328)+COUNTIFS('1. Output sheet'!$D$2:$D$5000,$B348,'1. Output sheet'!$C$2:$C$5000,F$27,'1. Output sheet'!$AC$2:$AC$5000,$B$23,'1. Output sheet'!$O$2:$O$5000,"&gt;="&amp;$B$328,'1. Output sheet'!$O$2:$O$5000,"&lt;"&amp;$C$328)</f>
        <v>0</v>
      </c>
      <c r="G348" s="13">
        <f>COUNTIFS('1. Output sheet'!$D$2:$D$5000,$B348,'1. Output sheet'!$C$2:$C$5000,G$27,'1. Output sheet'!$AC$2:$AC$5000,$B$22,'1. Output sheet'!$O$2:$O$5000,"&gt;="&amp;$B$328,'1. Output sheet'!$O$2:$O$5000,"&lt;"&amp;$C$328)+COUNTIFS('1. Output sheet'!$D$2:$D$5000,$B348,'1. Output sheet'!$C$2:$C$5000,G$27,'1. Output sheet'!$AC$2:$AC$5000,$B$23,'1. Output sheet'!$O$2:$O$5000,"&gt;="&amp;$B$328,'1. Output sheet'!$O$2:$O$5000,"&lt;"&amp;$C$328)</f>
        <v>0</v>
      </c>
      <c r="H348" s="13">
        <f>COUNTIFS('1. Output sheet'!$D$2:$D$5000,$B348,'1. Output sheet'!$C$2:$C$5000,H$27,'1. Output sheet'!$AC$2:$AC$5000,$B$22,'1. Output sheet'!$O$2:$O$5000,"&gt;="&amp;$B$328,'1. Output sheet'!$O$2:$O$5000,"&lt;"&amp;$C$328)+COUNTIFS('1. Output sheet'!$D$2:$D$5000,$B348,'1. Output sheet'!$C$2:$C$5000,H$27,'1. Output sheet'!$AC$2:$AC$5000,$B$23,'1. Output sheet'!$O$2:$O$5000,"&gt;="&amp;$B$328,'1. Output sheet'!$O$2:$O$5000,"&lt;"&amp;$C$328)</f>
        <v>0</v>
      </c>
      <c r="I348" s="13">
        <f>COUNTIFS('1. Output sheet'!$D$2:$D$5000,$B348,'1. Output sheet'!$C$2:$C$5000,I$27,'1. Output sheet'!$AC$2:$AC$5000,$B$22,'1. Output sheet'!$O$2:$O$5000,"&gt;="&amp;$B$328,'1. Output sheet'!$O$2:$O$5000,"&lt;"&amp;$C$328)+COUNTIFS('1. Output sheet'!$D$2:$D$5000,$B348,'1. Output sheet'!$C$2:$C$5000,I$27,'1. Output sheet'!$AC$2:$AC$5000,$B$23,'1. Output sheet'!$O$2:$O$5000,"&gt;="&amp;$B$328,'1. Output sheet'!$O$2:$O$5000,"&lt;"&amp;$C$328)</f>
        <v>0</v>
      </c>
      <c r="J348" s="13">
        <f>COUNTIFS('1. Output sheet'!$D$2:$D$5000,$B348,'1. Output sheet'!$C$2:$C$5000,J$27,'1. Output sheet'!$AC$2:$AC$5000,$B$22,'1. Output sheet'!$O$2:$O$5000,"&gt;="&amp;$B$328,'1. Output sheet'!$O$2:$O$5000,"&lt;"&amp;$C$328)+COUNTIFS('1. Output sheet'!$D$2:$D$5000,$B348,'1. Output sheet'!$C$2:$C$5000,J$27,'1. Output sheet'!$AC$2:$AC$5000,$B$23,'1. Output sheet'!$O$2:$O$5000,"&gt;="&amp;$B$328,'1. Output sheet'!$O$2:$O$5000,"&lt;"&amp;$C$328)</f>
        <v>0</v>
      </c>
      <c r="K348" s="13">
        <f>COUNTIFS('1. Output sheet'!$D$2:$D$5000,$B348,'1. Output sheet'!$C$2:$C$5000,K$27,'1. Output sheet'!$AC$2:$AC$5000,$B$22,'1. Output sheet'!$O$2:$O$5000,"&gt;="&amp;$B$328,'1. Output sheet'!$O$2:$O$5000,"&lt;"&amp;$C$328)+COUNTIFS('1. Output sheet'!$D$2:$D$5000,$B348,'1. Output sheet'!$C$2:$C$5000,K$27,'1. Output sheet'!$AC$2:$AC$5000,$B$23,'1. Output sheet'!$O$2:$O$5000,"&gt;="&amp;$B$328,'1. Output sheet'!$O$2:$O$5000,"&lt;"&amp;$C$328)</f>
        <v>0</v>
      </c>
      <c r="L348" s="13">
        <f>COUNTIFS('1. Output sheet'!$D$2:$D$5000,$B348,'1. Output sheet'!$C$2:$C$5000,L$27,'1. Output sheet'!$AC$2:$AC$5000,$B$22,'1. Output sheet'!$O$2:$O$5000,"&gt;="&amp;$B$328,'1. Output sheet'!$O$2:$O$5000,"&lt;"&amp;$C$328)+COUNTIFS('1. Output sheet'!$D$2:$D$5000,$B348,'1. Output sheet'!$C$2:$C$5000,L$27,'1. Output sheet'!$AC$2:$AC$5000,$B$23,'1. Output sheet'!$O$2:$O$5000,"&gt;="&amp;$B$328,'1. Output sheet'!$O$2:$O$5000,"&lt;"&amp;$C$328)</f>
        <v>0</v>
      </c>
      <c r="M348" s="13">
        <f>COUNTIFS('1. Output sheet'!$D$2:$D$5000,$B348,'1. Output sheet'!$C$2:$C$5000,M$27,'1. Output sheet'!$AC$2:$AC$5000,$B$22,'1. Output sheet'!$O$2:$O$5000,"&gt;="&amp;$B$328,'1. Output sheet'!$O$2:$O$5000,"&lt;"&amp;$C$328)+COUNTIFS('1. Output sheet'!$D$2:$D$5000,$B348,'1. Output sheet'!$C$2:$C$5000,M$27,'1. Output sheet'!$AC$2:$AC$5000,$B$23,'1. Output sheet'!$O$2:$O$5000,"&gt;="&amp;$B$328,'1. Output sheet'!$O$2:$O$5000,"&lt;"&amp;$C$328)</f>
        <v>0</v>
      </c>
      <c r="N348" s="13">
        <f>COUNTIFS('1. Output sheet'!$D$2:$D$5000,$B348,'1. Output sheet'!$C$2:$C$5000,N$27,'1. Output sheet'!$AC$2:$AC$5000,$B$22,'1. Output sheet'!$O$2:$O$5000,"&gt;="&amp;$B$328,'1. Output sheet'!$O$2:$O$5000,"&lt;"&amp;$C$328)+COUNTIFS('1. Output sheet'!$D$2:$D$5000,$B348,'1. Output sheet'!$C$2:$C$5000,N$27,'1. Output sheet'!$AC$2:$AC$5000,$B$23,'1. Output sheet'!$O$2:$O$5000,"&gt;="&amp;$B$328,'1. Output sheet'!$O$2:$O$5000,"&lt;"&amp;$C$328)</f>
        <v>0</v>
      </c>
      <c r="O348" s="13">
        <f>COUNTIFS('1. Output sheet'!$D$2:$D$5000,$B348,'1. Output sheet'!$C$2:$C$5000,O$27,'1. Output sheet'!$AC$2:$AC$5000,$B$22,'1. Output sheet'!$O$2:$O$5000,"&gt;="&amp;$B$328,'1. Output sheet'!$O$2:$O$5000,"&lt;"&amp;$C$328)+COUNTIFS('1. Output sheet'!$D$2:$D$5000,$B348,'1. Output sheet'!$C$2:$C$5000,O$27,'1. Output sheet'!$AC$2:$AC$5000,$B$23,'1. Output sheet'!$O$2:$O$5000,"&gt;="&amp;$B$328,'1. Output sheet'!$O$2:$O$5000,"&lt;"&amp;$C$328)</f>
        <v>0</v>
      </c>
      <c r="P348" s="14">
        <f t="shared" si="150"/>
        <v>0</v>
      </c>
      <c r="Q348" s="14">
        <f>COUNTIFS('1. Output sheet'!$D$2:$D$5000,$B348,'1. Output sheet'!$AC$2:$AC$5000,$B$22,'1. Output sheet'!$O$2:$O$5000,"&gt;="&amp;$B$142,'1. Output sheet'!$O$2:$O$5000,"&lt;"&amp;$C$142)+COUNTIFS('1. Output sheet'!$D$2:$D$5000,$B348,'1. Output sheet'!$AC$2:$AC$5000,$B$23,'1. Output sheet'!$O$2:$O$5000,"&gt;="&amp;$B$142,'1. Output sheet'!$O$2:$O$5000,"&lt;"&amp;$C$142)</f>
        <v>5</v>
      </c>
      <c r="R348" s="14">
        <f t="shared" si="151"/>
        <v>5</v>
      </c>
    </row>
    <row r="349" spans="2:18" ht="14.4" x14ac:dyDescent="0.3">
      <c r="B349" s="21" t="s">
        <v>638</v>
      </c>
      <c r="C349" s="20"/>
      <c r="D349" s="13">
        <f>COUNTIFS('1. Output sheet'!$D$2:$D$5000,$B349,'1. Output sheet'!$C$2:$C$5000,D$27,'1. Output sheet'!$AC$2:$AC$5000,$B$22,'1. Output sheet'!$O$2:$O$5000,"&gt;="&amp;$B$328,'1. Output sheet'!$O$2:$O$5000,"&lt;"&amp;$C$328)+COUNTIFS('1. Output sheet'!$D$2:$D$5000,$B349,'1. Output sheet'!$C$2:$C$5000,D$27,'1. Output sheet'!$AC$2:$AC$5000,$B$23,'1. Output sheet'!$O$2:$O$5000,"&gt;="&amp;$B$328,'1. Output sheet'!$O$2:$O$5000,"&lt;"&amp;$C$328)</f>
        <v>0</v>
      </c>
      <c r="E349" s="13">
        <f>COUNTIFS('1. Output sheet'!$D$2:$D$5000,$B349,'1. Output sheet'!$C$2:$C$5000,E$27,'1. Output sheet'!$AC$2:$AC$5000,$B$22,'1. Output sheet'!$O$2:$O$5000,"&gt;="&amp;$B$328,'1. Output sheet'!$O$2:$O$5000,"&lt;"&amp;$C$328)+COUNTIFS('1. Output sheet'!$D$2:$D$5000,$B349,'1. Output sheet'!$C$2:$C$5000,E$27,'1. Output sheet'!$AC$2:$AC$5000,$B$23,'1. Output sheet'!$O$2:$O$5000,"&gt;="&amp;$B$328,'1. Output sheet'!$O$2:$O$5000,"&lt;"&amp;$C$328)</f>
        <v>0</v>
      </c>
      <c r="F349" s="13">
        <f>COUNTIFS('1. Output sheet'!$D$2:$D$5000,$B349,'1. Output sheet'!$C$2:$C$5000,F$27,'1. Output sheet'!$AC$2:$AC$5000,$B$22,'1. Output sheet'!$O$2:$O$5000,"&gt;="&amp;$B$328,'1. Output sheet'!$O$2:$O$5000,"&lt;"&amp;$C$328)+COUNTIFS('1. Output sheet'!$D$2:$D$5000,$B349,'1. Output sheet'!$C$2:$C$5000,F$27,'1. Output sheet'!$AC$2:$AC$5000,$B$23,'1. Output sheet'!$O$2:$O$5000,"&gt;="&amp;$B$328,'1. Output sheet'!$O$2:$O$5000,"&lt;"&amp;$C$328)</f>
        <v>0</v>
      </c>
      <c r="G349" s="13">
        <f>COUNTIFS('1. Output sheet'!$D$2:$D$5000,$B349,'1. Output sheet'!$C$2:$C$5000,G$27,'1. Output sheet'!$AC$2:$AC$5000,$B$22,'1. Output sheet'!$O$2:$O$5000,"&gt;="&amp;$B$328,'1. Output sheet'!$O$2:$O$5000,"&lt;"&amp;$C$328)+COUNTIFS('1. Output sheet'!$D$2:$D$5000,$B349,'1. Output sheet'!$C$2:$C$5000,G$27,'1. Output sheet'!$AC$2:$AC$5000,$B$23,'1. Output sheet'!$O$2:$O$5000,"&gt;="&amp;$B$328,'1. Output sheet'!$O$2:$O$5000,"&lt;"&amp;$C$328)</f>
        <v>0</v>
      </c>
      <c r="H349" s="13">
        <f>COUNTIFS('1. Output sheet'!$D$2:$D$5000,$B349,'1. Output sheet'!$C$2:$C$5000,H$27,'1. Output sheet'!$AC$2:$AC$5000,$B$22,'1. Output sheet'!$O$2:$O$5000,"&gt;="&amp;$B$328,'1. Output sheet'!$O$2:$O$5000,"&lt;"&amp;$C$328)+COUNTIFS('1. Output sheet'!$D$2:$D$5000,$B349,'1. Output sheet'!$C$2:$C$5000,H$27,'1. Output sheet'!$AC$2:$AC$5000,$B$23,'1. Output sheet'!$O$2:$O$5000,"&gt;="&amp;$B$328,'1. Output sheet'!$O$2:$O$5000,"&lt;"&amp;$C$328)</f>
        <v>0</v>
      </c>
      <c r="I349" s="13">
        <f>COUNTIFS('1. Output sheet'!$D$2:$D$5000,$B349,'1. Output sheet'!$C$2:$C$5000,I$27,'1. Output sheet'!$AC$2:$AC$5000,$B$22,'1. Output sheet'!$O$2:$O$5000,"&gt;="&amp;$B$328,'1. Output sheet'!$O$2:$O$5000,"&lt;"&amp;$C$328)+COUNTIFS('1. Output sheet'!$D$2:$D$5000,$B349,'1. Output sheet'!$C$2:$C$5000,I$27,'1. Output sheet'!$AC$2:$AC$5000,$B$23,'1. Output sheet'!$O$2:$O$5000,"&gt;="&amp;$B$328,'1. Output sheet'!$O$2:$O$5000,"&lt;"&amp;$C$328)</f>
        <v>0</v>
      </c>
      <c r="J349" s="13">
        <f>COUNTIFS('1. Output sheet'!$D$2:$D$5000,$B349,'1. Output sheet'!$C$2:$C$5000,J$27,'1. Output sheet'!$AC$2:$AC$5000,$B$22,'1. Output sheet'!$O$2:$O$5000,"&gt;="&amp;$B$328,'1. Output sheet'!$O$2:$O$5000,"&lt;"&amp;$C$328)+COUNTIFS('1. Output sheet'!$D$2:$D$5000,$B349,'1. Output sheet'!$C$2:$C$5000,J$27,'1. Output sheet'!$AC$2:$AC$5000,$B$23,'1. Output sheet'!$O$2:$O$5000,"&gt;="&amp;$B$328,'1. Output sheet'!$O$2:$O$5000,"&lt;"&amp;$C$328)</f>
        <v>0</v>
      </c>
      <c r="K349" s="13">
        <f>COUNTIFS('1. Output sheet'!$D$2:$D$5000,$B349,'1. Output sheet'!$C$2:$C$5000,K$27,'1. Output sheet'!$AC$2:$AC$5000,$B$22,'1. Output sheet'!$O$2:$O$5000,"&gt;="&amp;$B$328,'1. Output sheet'!$O$2:$O$5000,"&lt;"&amp;$C$328)+COUNTIFS('1. Output sheet'!$D$2:$D$5000,$B349,'1. Output sheet'!$C$2:$C$5000,K$27,'1. Output sheet'!$AC$2:$AC$5000,$B$23,'1. Output sheet'!$O$2:$O$5000,"&gt;="&amp;$B$328,'1. Output sheet'!$O$2:$O$5000,"&lt;"&amp;$C$328)</f>
        <v>0</v>
      </c>
      <c r="L349" s="13">
        <f>COUNTIFS('1. Output sheet'!$D$2:$D$5000,$B349,'1. Output sheet'!$C$2:$C$5000,L$27,'1. Output sheet'!$AC$2:$AC$5000,$B$22,'1. Output sheet'!$O$2:$O$5000,"&gt;="&amp;$B$328,'1. Output sheet'!$O$2:$O$5000,"&lt;"&amp;$C$328)+COUNTIFS('1. Output sheet'!$D$2:$D$5000,$B349,'1. Output sheet'!$C$2:$C$5000,L$27,'1. Output sheet'!$AC$2:$AC$5000,$B$23,'1. Output sheet'!$O$2:$O$5000,"&gt;="&amp;$B$328,'1. Output sheet'!$O$2:$O$5000,"&lt;"&amp;$C$328)</f>
        <v>0</v>
      </c>
      <c r="M349" s="13">
        <f>COUNTIFS('1. Output sheet'!$D$2:$D$5000,$B349,'1. Output sheet'!$C$2:$C$5000,M$27,'1. Output sheet'!$AC$2:$AC$5000,$B$22,'1. Output sheet'!$O$2:$O$5000,"&gt;="&amp;$B$328,'1. Output sheet'!$O$2:$O$5000,"&lt;"&amp;$C$328)+COUNTIFS('1. Output sheet'!$D$2:$D$5000,$B349,'1. Output sheet'!$C$2:$C$5000,M$27,'1. Output sheet'!$AC$2:$AC$5000,$B$23,'1. Output sheet'!$O$2:$O$5000,"&gt;="&amp;$B$328,'1. Output sheet'!$O$2:$O$5000,"&lt;"&amp;$C$328)</f>
        <v>0</v>
      </c>
      <c r="N349" s="13">
        <f>COUNTIFS('1. Output sheet'!$D$2:$D$5000,$B349,'1. Output sheet'!$C$2:$C$5000,N$27,'1. Output sheet'!$AC$2:$AC$5000,$B$22,'1. Output sheet'!$O$2:$O$5000,"&gt;="&amp;$B$328,'1. Output sheet'!$O$2:$O$5000,"&lt;"&amp;$C$328)+COUNTIFS('1. Output sheet'!$D$2:$D$5000,$B349,'1. Output sheet'!$C$2:$C$5000,N$27,'1. Output sheet'!$AC$2:$AC$5000,$B$23,'1. Output sheet'!$O$2:$O$5000,"&gt;="&amp;$B$328,'1. Output sheet'!$O$2:$O$5000,"&lt;"&amp;$C$328)</f>
        <v>0</v>
      </c>
      <c r="O349" s="13">
        <f>COUNTIFS('1. Output sheet'!$D$2:$D$5000,$B349,'1. Output sheet'!$C$2:$C$5000,O$27,'1. Output sheet'!$AC$2:$AC$5000,$B$22,'1. Output sheet'!$O$2:$O$5000,"&gt;="&amp;$B$328,'1. Output sheet'!$O$2:$O$5000,"&lt;"&amp;$C$328)+COUNTIFS('1. Output sheet'!$D$2:$D$5000,$B349,'1. Output sheet'!$C$2:$C$5000,O$27,'1. Output sheet'!$AC$2:$AC$5000,$B$23,'1. Output sheet'!$O$2:$O$5000,"&gt;="&amp;$B$328,'1. Output sheet'!$O$2:$O$5000,"&lt;"&amp;$C$328)</f>
        <v>0</v>
      </c>
      <c r="P349" s="14">
        <f t="shared" si="150"/>
        <v>0</v>
      </c>
      <c r="Q349" s="14">
        <f>COUNTIFS('1. Output sheet'!$D$2:$D$5000,$B349,'1. Output sheet'!$AC$2:$AC$5000,$B$22,'1. Output sheet'!$O$2:$O$5000,"&gt;="&amp;$B$142,'1. Output sheet'!$O$2:$O$5000,"&lt;"&amp;$C$142)+COUNTIFS('1. Output sheet'!$D$2:$D$5000,$B349,'1. Output sheet'!$AC$2:$AC$5000,$B$23,'1. Output sheet'!$O$2:$O$5000,"&gt;="&amp;$B$142,'1. Output sheet'!$O$2:$O$5000,"&lt;"&amp;$C$142)</f>
        <v>6</v>
      </c>
      <c r="R349" s="14">
        <f t="shared" si="151"/>
        <v>6</v>
      </c>
    </row>
    <row r="350" spans="2:18" ht="14.4" x14ac:dyDescent="0.3">
      <c r="B350" s="21" t="s">
        <v>2484</v>
      </c>
      <c r="C350" s="20"/>
      <c r="D350" s="13">
        <f>COUNTIFS('1. Output sheet'!$D$2:$D$5000,$B350,'1. Output sheet'!$C$2:$C$5000,D$27,'1. Output sheet'!$AC$2:$AC$5000,$B$22,'1. Output sheet'!$O$2:$O$5000,"&gt;="&amp;$B$328,'1. Output sheet'!$O$2:$O$5000,"&lt;"&amp;$C$328)+COUNTIFS('1. Output sheet'!$D$2:$D$5000,$B350,'1. Output sheet'!$C$2:$C$5000,D$27,'1. Output sheet'!$AC$2:$AC$5000,$B$23,'1. Output sheet'!$O$2:$O$5000,"&gt;="&amp;$B$328,'1. Output sheet'!$O$2:$O$5000,"&lt;"&amp;$C$328)</f>
        <v>0</v>
      </c>
      <c r="E350" s="13">
        <f>COUNTIFS('1. Output sheet'!$D$2:$D$5000,$B350,'1. Output sheet'!$C$2:$C$5000,E$27,'1. Output sheet'!$AC$2:$AC$5000,$B$22,'1. Output sheet'!$O$2:$O$5000,"&gt;="&amp;$B$328,'1. Output sheet'!$O$2:$O$5000,"&lt;"&amp;$C$328)+COUNTIFS('1. Output sheet'!$D$2:$D$5000,$B350,'1. Output sheet'!$C$2:$C$5000,E$27,'1. Output sheet'!$AC$2:$AC$5000,$B$23,'1. Output sheet'!$O$2:$O$5000,"&gt;="&amp;$B$328,'1. Output sheet'!$O$2:$O$5000,"&lt;"&amp;$C$328)</f>
        <v>0</v>
      </c>
      <c r="F350" s="13">
        <f>COUNTIFS('1. Output sheet'!$D$2:$D$5000,$B350,'1. Output sheet'!$C$2:$C$5000,F$27,'1. Output sheet'!$AC$2:$AC$5000,$B$22,'1. Output sheet'!$O$2:$O$5000,"&gt;="&amp;$B$328,'1. Output sheet'!$O$2:$O$5000,"&lt;"&amp;$C$328)+COUNTIFS('1. Output sheet'!$D$2:$D$5000,$B350,'1. Output sheet'!$C$2:$C$5000,F$27,'1. Output sheet'!$AC$2:$AC$5000,$B$23,'1. Output sheet'!$O$2:$O$5000,"&gt;="&amp;$B$328,'1. Output sheet'!$O$2:$O$5000,"&lt;"&amp;$C$328)</f>
        <v>0</v>
      </c>
      <c r="G350" s="13">
        <f>COUNTIFS('1. Output sheet'!$D$2:$D$5000,$B350,'1. Output sheet'!$C$2:$C$5000,G$27,'1. Output sheet'!$AC$2:$AC$5000,$B$22,'1. Output sheet'!$O$2:$O$5000,"&gt;="&amp;$B$328,'1. Output sheet'!$O$2:$O$5000,"&lt;"&amp;$C$328)+COUNTIFS('1. Output sheet'!$D$2:$D$5000,$B350,'1. Output sheet'!$C$2:$C$5000,G$27,'1. Output sheet'!$AC$2:$AC$5000,$B$23,'1. Output sheet'!$O$2:$O$5000,"&gt;="&amp;$B$328,'1. Output sheet'!$O$2:$O$5000,"&lt;"&amp;$C$328)</f>
        <v>0</v>
      </c>
      <c r="H350" s="13">
        <f>COUNTIFS('1. Output sheet'!$D$2:$D$5000,$B350,'1. Output sheet'!$C$2:$C$5000,H$27,'1. Output sheet'!$AC$2:$AC$5000,$B$22,'1. Output sheet'!$O$2:$O$5000,"&gt;="&amp;$B$328,'1. Output sheet'!$O$2:$O$5000,"&lt;"&amp;$C$328)+COUNTIFS('1. Output sheet'!$D$2:$D$5000,$B350,'1. Output sheet'!$C$2:$C$5000,H$27,'1. Output sheet'!$AC$2:$AC$5000,$B$23,'1. Output sheet'!$O$2:$O$5000,"&gt;="&amp;$B$328,'1. Output sheet'!$O$2:$O$5000,"&lt;"&amp;$C$328)</f>
        <v>0</v>
      </c>
      <c r="I350" s="13">
        <f>COUNTIFS('1. Output sheet'!$D$2:$D$5000,$B350,'1. Output sheet'!$C$2:$C$5000,I$27,'1. Output sheet'!$AC$2:$AC$5000,$B$22,'1. Output sheet'!$O$2:$O$5000,"&gt;="&amp;$B$328,'1. Output sheet'!$O$2:$O$5000,"&lt;"&amp;$C$328)+COUNTIFS('1. Output sheet'!$D$2:$D$5000,$B350,'1. Output sheet'!$C$2:$C$5000,I$27,'1. Output sheet'!$AC$2:$AC$5000,$B$23,'1. Output sheet'!$O$2:$O$5000,"&gt;="&amp;$B$328,'1. Output sheet'!$O$2:$O$5000,"&lt;"&amp;$C$328)</f>
        <v>0</v>
      </c>
      <c r="J350" s="13">
        <f>COUNTIFS('1. Output sheet'!$D$2:$D$5000,$B350,'1. Output sheet'!$C$2:$C$5000,J$27,'1. Output sheet'!$AC$2:$AC$5000,$B$22,'1. Output sheet'!$O$2:$O$5000,"&gt;="&amp;$B$328,'1. Output sheet'!$O$2:$O$5000,"&lt;"&amp;$C$328)+COUNTIFS('1. Output sheet'!$D$2:$D$5000,$B350,'1. Output sheet'!$C$2:$C$5000,J$27,'1. Output sheet'!$AC$2:$AC$5000,$B$23,'1. Output sheet'!$O$2:$O$5000,"&gt;="&amp;$B$328,'1. Output sheet'!$O$2:$O$5000,"&lt;"&amp;$C$328)</f>
        <v>0</v>
      </c>
      <c r="K350" s="13">
        <f>COUNTIFS('1. Output sheet'!$D$2:$D$5000,$B350,'1. Output sheet'!$C$2:$C$5000,K$27,'1. Output sheet'!$AC$2:$AC$5000,$B$22,'1. Output sheet'!$O$2:$O$5000,"&gt;="&amp;$B$328,'1. Output sheet'!$O$2:$O$5000,"&lt;"&amp;$C$328)+COUNTIFS('1. Output sheet'!$D$2:$D$5000,$B350,'1. Output sheet'!$C$2:$C$5000,K$27,'1. Output sheet'!$AC$2:$AC$5000,$B$23,'1. Output sheet'!$O$2:$O$5000,"&gt;="&amp;$B$328,'1. Output sheet'!$O$2:$O$5000,"&lt;"&amp;$C$328)</f>
        <v>0</v>
      </c>
      <c r="L350" s="13">
        <f>COUNTIFS('1. Output sheet'!$D$2:$D$5000,$B350,'1. Output sheet'!$C$2:$C$5000,L$27,'1. Output sheet'!$AC$2:$AC$5000,$B$22,'1. Output sheet'!$O$2:$O$5000,"&gt;="&amp;$B$328,'1. Output sheet'!$O$2:$O$5000,"&lt;"&amp;$C$328)+COUNTIFS('1. Output sheet'!$D$2:$D$5000,$B350,'1. Output sheet'!$C$2:$C$5000,L$27,'1. Output sheet'!$AC$2:$AC$5000,$B$23,'1. Output sheet'!$O$2:$O$5000,"&gt;="&amp;$B$328,'1. Output sheet'!$O$2:$O$5000,"&lt;"&amp;$C$328)</f>
        <v>0</v>
      </c>
      <c r="M350" s="13">
        <f>COUNTIFS('1. Output sheet'!$D$2:$D$5000,$B350,'1. Output sheet'!$C$2:$C$5000,M$27,'1. Output sheet'!$AC$2:$AC$5000,$B$22,'1. Output sheet'!$O$2:$O$5000,"&gt;="&amp;$B$328,'1. Output sheet'!$O$2:$O$5000,"&lt;"&amp;$C$328)+COUNTIFS('1. Output sheet'!$D$2:$D$5000,$B350,'1. Output sheet'!$C$2:$C$5000,M$27,'1. Output sheet'!$AC$2:$AC$5000,$B$23,'1. Output sheet'!$O$2:$O$5000,"&gt;="&amp;$B$328,'1. Output sheet'!$O$2:$O$5000,"&lt;"&amp;$C$328)</f>
        <v>0</v>
      </c>
      <c r="N350" s="13">
        <f>COUNTIFS('1. Output sheet'!$D$2:$D$5000,$B350,'1. Output sheet'!$C$2:$C$5000,N$27,'1. Output sheet'!$AC$2:$AC$5000,$B$22,'1. Output sheet'!$O$2:$O$5000,"&gt;="&amp;$B$328,'1. Output sheet'!$O$2:$O$5000,"&lt;"&amp;$C$328)+COUNTIFS('1. Output sheet'!$D$2:$D$5000,$B350,'1. Output sheet'!$C$2:$C$5000,N$27,'1. Output sheet'!$AC$2:$AC$5000,$B$23,'1. Output sheet'!$O$2:$O$5000,"&gt;="&amp;$B$328,'1. Output sheet'!$O$2:$O$5000,"&lt;"&amp;$C$328)</f>
        <v>0</v>
      </c>
      <c r="O350" s="13">
        <f>COUNTIFS('1. Output sheet'!$D$2:$D$5000,$B350,'1. Output sheet'!$C$2:$C$5000,O$27,'1. Output sheet'!$AC$2:$AC$5000,$B$22,'1. Output sheet'!$O$2:$O$5000,"&gt;="&amp;$B$328,'1. Output sheet'!$O$2:$O$5000,"&lt;"&amp;$C$328)+COUNTIFS('1. Output sheet'!$D$2:$D$5000,$B350,'1. Output sheet'!$C$2:$C$5000,O$27,'1. Output sheet'!$AC$2:$AC$5000,$B$23,'1. Output sheet'!$O$2:$O$5000,"&gt;="&amp;$B$328,'1. Output sheet'!$O$2:$O$5000,"&lt;"&amp;$C$328)</f>
        <v>0</v>
      </c>
      <c r="P350" s="14">
        <f t="shared" si="150"/>
        <v>0</v>
      </c>
      <c r="Q350" s="14">
        <f>COUNTIFS('1. Output sheet'!$D$2:$D$5000,$B350,'1. Output sheet'!$AC$2:$AC$5000,$B$22,'1. Output sheet'!$O$2:$O$5000,"&gt;="&amp;$B$142,'1. Output sheet'!$O$2:$O$5000,"&lt;"&amp;$C$142)+COUNTIFS('1. Output sheet'!$D$2:$D$5000,$B350,'1. Output sheet'!$AC$2:$AC$5000,$B$23,'1. Output sheet'!$O$2:$O$5000,"&gt;="&amp;$B$142,'1. Output sheet'!$O$2:$O$5000,"&lt;"&amp;$C$142)</f>
        <v>0</v>
      </c>
      <c r="R350" s="14">
        <f t="shared" si="151"/>
        <v>0</v>
      </c>
    </row>
    <row r="351" spans="2:18" ht="14.4" x14ac:dyDescent="0.3">
      <c r="B351" s="21" t="s">
        <v>2837</v>
      </c>
      <c r="C351" s="20"/>
      <c r="D351" s="13">
        <f>COUNTIFS('1. Output sheet'!$D$2:$D$5000,$B351,'1. Output sheet'!$C$2:$C$5000,D$27,'1. Output sheet'!$AC$2:$AC$5000,$B$22,'1. Output sheet'!$O$2:$O$5000,"&gt;="&amp;$B$328,'1. Output sheet'!$O$2:$O$5000,"&lt;"&amp;$C$328)+COUNTIFS('1. Output sheet'!$D$2:$D$5000,$B351,'1. Output sheet'!$C$2:$C$5000,D$27,'1. Output sheet'!$AC$2:$AC$5000,$B$23,'1. Output sheet'!$O$2:$O$5000,"&gt;="&amp;$B$328,'1. Output sheet'!$O$2:$O$5000,"&lt;"&amp;$C$328)</f>
        <v>0</v>
      </c>
      <c r="E351" s="13">
        <f>COUNTIFS('1. Output sheet'!$D$2:$D$5000,$B351,'1. Output sheet'!$C$2:$C$5000,E$27,'1. Output sheet'!$AC$2:$AC$5000,$B$22,'1. Output sheet'!$O$2:$O$5000,"&gt;="&amp;$B$328,'1. Output sheet'!$O$2:$O$5000,"&lt;"&amp;$C$328)+COUNTIFS('1. Output sheet'!$D$2:$D$5000,$B351,'1. Output sheet'!$C$2:$C$5000,E$27,'1. Output sheet'!$AC$2:$AC$5000,$B$23,'1. Output sheet'!$O$2:$O$5000,"&gt;="&amp;$B$328,'1. Output sheet'!$O$2:$O$5000,"&lt;"&amp;$C$328)</f>
        <v>0</v>
      </c>
      <c r="F351" s="13">
        <f>COUNTIFS('1. Output sheet'!$D$2:$D$5000,$B351,'1. Output sheet'!$C$2:$C$5000,F$27,'1. Output sheet'!$AC$2:$AC$5000,$B$22,'1. Output sheet'!$O$2:$O$5000,"&gt;="&amp;$B$328,'1. Output sheet'!$O$2:$O$5000,"&lt;"&amp;$C$328)+COUNTIFS('1. Output sheet'!$D$2:$D$5000,$B351,'1. Output sheet'!$C$2:$C$5000,F$27,'1. Output sheet'!$AC$2:$AC$5000,$B$23,'1. Output sheet'!$O$2:$O$5000,"&gt;="&amp;$B$328,'1. Output sheet'!$O$2:$O$5000,"&lt;"&amp;$C$328)</f>
        <v>0</v>
      </c>
      <c r="G351" s="13">
        <f>COUNTIFS('1. Output sheet'!$D$2:$D$5000,$B351,'1. Output sheet'!$C$2:$C$5000,G$27,'1. Output sheet'!$AC$2:$AC$5000,$B$22,'1. Output sheet'!$O$2:$O$5000,"&gt;="&amp;$B$328,'1. Output sheet'!$O$2:$O$5000,"&lt;"&amp;$C$328)+COUNTIFS('1. Output sheet'!$D$2:$D$5000,$B351,'1. Output sheet'!$C$2:$C$5000,G$27,'1. Output sheet'!$AC$2:$AC$5000,$B$23,'1. Output sheet'!$O$2:$O$5000,"&gt;="&amp;$B$328,'1. Output sheet'!$O$2:$O$5000,"&lt;"&amp;$C$328)</f>
        <v>0</v>
      </c>
      <c r="H351" s="13">
        <f>COUNTIFS('1. Output sheet'!$D$2:$D$5000,$B351,'1. Output sheet'!$C$2:$C$5000,H$27,'1. Output sheet'!$AC$2:$AC$5000,$B$22,'1. Output sheet'!$O$2:$O$5000,"&gt;="&amp;$B$328,'1. Output sheet'!$O$2:$O$5000,"&lt;"&amp;$C$328)+COUNTIFS('1. Output sheet'!$D$2:$D$5000,$B351,'1. Output sheet'!$C$2:$C$5000,H$27,'1. Output sheet'!$AC$2:$AC$5000,$B$23,'1. Output sheet'!$O$2:$O$5000,"&gt;="&amp;$B$328,'1. Output sheet'!$O$2:$O$5000,"&lt;"&amp;$C$328)</f>
        <v>0</v>
      </c>
      <c r="I351" s="13">
        <f>COUNTIFS('1. Output sheet'!$D$2:$D$5000,$B351,'1. Output sheet'!$C$2:$C$5000,I$27,'1. Output sheet'!$AC$2:$AC$5000,$B$22,'1. Output sheet'!$O$2:$O$5000,"&gt;="&amp;$B$328,'1. Output sheet'!$O$2:$O$5000,"&lt;"&amp;$C$328)+COUNTIFS('1. Output sheet'!$D$2:$D$5000,$B351,'1. Output sheet'!$C$2:$C$5000,I$27,'1. Output sheet'!$AC$2:$AC$5000,$B$23,'1. Output sheet'!$O$2:$O$5000,"&gt;="&amp;$B$328,'1. Output sheet'!$O$2:$O$5000,"&lt;"&amp;$C$328)</f>
        <v>0</v>
      </c>
      <c r="J351" s="13">
        <f>COUNTIFS('1. Output sheet'!$D$2:$D$5000,$B351,'1. Output sheet'!$C$2:$C$5000,J$27,'1. Output sheet'!$AC$2:$AC$5000,$B$22,'1. Output sheet'!$O$2:$O$5000,"&gt;="&amp;$B$328,'1. Output sheet'!$O$2:$O$5000,"&lt;"&amp;$C$328)+COUNTIFS('1. Output sheet'!$D$2:$D$5000,$B351,'1. Output sheet'!$C$2:$C$5000,J$27,'1. Output sheet'!$AC$2:$AC$5000,$B$23,'1. Output sheet'!$O$2:$O$5000,"&gt;="&amp;$B$328,'1. Output sheet'!$O$2:$O$5000,"&lt;"&amp;$C$328)</f>
        <v>0</v>
      </c>
      <c r="K351" s="13">
        <f>COUNTIFS('1. Output sheet'!$D$2:$D$5000,$B351,'1. Output sheet'!$C$2:$C$5000,K$27,'1. Output sheet'!$AC$2:$AC$5000,$B$22,'1. Output sheet'!$O$2:$O$5000,"&gt;="&amp;$B$328,'1. Output sheet'!$O$2:$O$5000,"&lt;"&amp;$C$328)+COUNTIFS('1. Output sheet'!$D$2:$D$5000,$B351,'1. Output sheet'!$C$2:$C$5000,K$27,'1. Output sheet'!$AC$2:$AC$5000,$B$23,'1. Output sheet'!$O$2:$O$5000,"&gt;="&amp;$B$328,'1. Output sheet'!$O$2:$O$5000,"&lt;"&amp;$C$328)</f>
        <v>0</v>
      </c>
      <c r="L351" s="13">
        <f>COUNTIFS('1. Output sheet'!$D$2:$D$5000,$B351,'1. Output sheet'!$C$2:$C$5000,L$27,'1. Output sheet'!$AC$2:$AC$5000,$B$22,'1. Output sheet'!$O$2:$O$5000,"&gt;="&amp;$B$328,'1. Output sheet'!$O$2:$O$5000,"&lt;"&amp;$C$328)+COUNTIFS('1. Output sheet'!$D$2:$D$5000,$B351,'1. Output sheet'!$C$2:$C$5000,L$27,'1. Output sheet'!$AC$2:$AC$5000,$B$23,'1. Output sheet'!$O$2:$O$5000,"&gt;="&amp;$B$328,'1. Output sheet'!$O$2:$O$5000,"&lt;"&amp;$C$328)</f>
        <v>0</v>
      </c>
      <c r="M351" s="13">
        <f>COUNTIFS('1. Output sheet'!$D$2:$D$5000,$B351,'1. Output sheet'!$C$2:$C$5000,M$27,'1. Output sheet'!$AC$2:$AC$5000,$B$22,'1. Output sheet'!$O$2:$O$5000,"&gt;="&amp;$B$328,'1. Output sheet'!$O$2:$O$5000,"&lt;"&amp;$C$328)+COUNTIFS('1. Output sheet'!$D$2:$D$5000,$B351,'1. Output sheet'!$C$2:$C$5000,M$27,'1. Output sheet'!$AC$2:$AC$5000,$B$23,'1. Output sheet'!$O$2:$O$5000,"&gt;="&amp;$B$328,'1. Output sheet'!$O$2:$O$5000,"&lt;"&amp;$C$328)</f>
        <v>0</v>
      </c>
      <c r="N351" s="13">
        <f>COUNTIFS('1. Output sheet'!$D$2:$D$5000,$B351,'1. Output sheet'!$C$2:$C$5000,N$27,'1. Output sheet'!$AC$2:$AC$5000,$B$22,'1. Output sheet'!$O$2:$O$5000,"&gt;="&amp;$B$328,'1. Output sheet'!$O$2:$O$5000,"&lt;"&amp;$C$328)+COUNTIFS('1. Output sheet'!$D$2:$D$5000,$B351,'1. Output sheet'!$C$2:$C$5000,N$27,'1. Output sheet'!$AC$2:$AC$5000,$B$23,'1. Output sheet'!$O$2:$O$5000,"&gt;="&amp;$B$328,'1. Output sheet'!$O$2:$O$5000,"&lt;"&amp;$C$328)</f>
        <v>0</v>
      </c>
      <c r="O351" s="13">
        <f>COUNTIFS('1. Output sheet'!$D$2:$D$5000,$B351,'1. Output sheet'!$C$2:$C$5000,O$27,'1. Output sheet'!$AC$2:$AC$5000,$B$22,'1. Output sheet'!$O$2:$O$5000,"&gt;="&amp;$B$328,'1. Output sheet'!$O$2:$O$5000,"&lt;"&amp;$C$328)+COUNTIFS('1. Output sheet'!$D$2:$D$5000,$B351,'1. Output sheet'!$C$2:$C$5000,O$27,'1. Output sheet'!$AC$2:$AC$5000,$B$23,'1. Output sheet'!$O$2:$O$5000,"&gt;="&amp;$B$328,'1. Output sheet'!$O$2:$O$5000,"&lt;"&amp;$C$328)</f>
        <v>0</v>
      </c>
      <c r="P351" s="14">
        <f t="shared" si="150"/>
        <v>0</v>
      </c>
      <c r="Q351" s="14">
        <f>COUNTIFS('1. Output sheet'!$D$2:$D$5000,$B351,'1. Output sheet'!$AC$2:$AC$5000,$B$22,'1. Output sheet'!$O$2:$O$5000,"&gt;="&amp;$B$142,'1. Output sheet'!$O$2:$O$5000,"&lt;"&amp;$C$142)+COUNTIFS('1. Output sheet'!$D$2:$D$5000,$B351,'1. Output sheet'!$AC$2:$AC$5000,$B$23,'1. Output sheet'!$O$2:$O$5000,"&gt;="&amp;$B$142,'1. Output sheet'!$O$2:$O$5000,"&lt;"&amp;$C$142)</f>
        <v>2</v>
      </c>
      <c r="R351" s="14">
        <f t="shared" si="151"/>
        <v>2</v>
      </c>
    </row>
    <row r="352" spans="2:18" ht="14.4" x14ac:dyDescent="0.3">
      <c r="B352" s="21" t="s">
        <v>749</v>
      </c>
      <c r="C352" s="20"/>
      <c r="D352" s="13">
        <f>COUNTIFS('1. Output sheet'!$D$2:$D$5000,$B352,'1. Output sheet'!$C$2:$C$5000,D$27,'1. Output sheet'!$AC$2:$AC$5000,$B$22,'1. Output sheet'!$O$2:$O$5000,"&gt;="&amp;$B$328,'1. Output sheet'!$O$2:$O$5000,"&lt;"&amp;$C$328)+COUNTIFS('1. Output sheet'!$D$2:$D$5000,$B352,'1. Output sheet'!$C$2:$C$5000,D$27,'1. Output sheet'!$AC$2:$AC$5000,$B$23,'1. Output sheet'!$O$2:$O$5000,"&gt;="&amp;$B$328,'1. Output sheet'!$O$2:$O$5000,"&lt;"&amp;$C$328)</f>
        <v>0</v>
      </c>
      <c r="E352" s="13">
        <f>COUNTIFS('1. Output sheet'!$D$2:$D$5000,$B352,'1. Output sheet'!$C$2:$C$5000,E$27,'1. Output sheet'!$AC$2:$AC$5000,$B$22,'1. Output sheet'!$O$2:$O$5000,"&gt;="&amp;$B$328,'1. Output sheet'!$O$2:$O$5000,"&lt;"&amp;$C$328)+COUNTIFS('1. Output sheet'!$D$2:$D$5000,$B352,'1. Output sheet'!$C$2:$C$5000,E$27,'1. Output sheet'!$AC$2:$AC$5000,$B$23,'1. Output sheet'!$O$2:$O$5000,"&gt;="&amp;$B$328,'1. Output sheet'!$O$2:$O$5000,"&lt;"&amp;$C$328)</f>
        <v>0</v>
      </c>
      <c r="F352" s="13">
        <f>COUNTIFS('1. Output sheet'!$D$2:$D$5000,$B352,'1. Output sheet'!$C$2:$C$5000,F$27,'1. Output sheet'!$AC$2:$AC$5000,$B$22,'1. Output sheet'!$O$2:$O$5000,"&gt;="&amp;$B$328,'1. Output sheet'!$O$2:$O$5000,"&lt;"&amp;$C$328)+COUNTIFS('1. Output sheet'!$D$2:$D$5000,$B352,'1. Output sheet'!$C$2:$C$5000,F$27,'1. Output sheet'!$AC$2:$AC$5000,$B$23,'1. Output sheet'!$O$2:$O$5000,"&gt;="&amp;$B$328,'1. Output sheet'!$O$2:$O$5000,"&lt;"&amp;$C$328)</f>
        <v>0</v>
      </c>
      <c r="G352" s="13">
        <f>COUNTIFS('1. Output sheet'!$D$2:$D$5000,$B352,'1. Output sheet'!$C$2:$C$5000,G$27,'1. Output sheet'!$AC$2:$AC$5000,$B$22,'1. Output sheet'!$O$2:$O$5000,"&gt;="&amp;$B$328,'1. Output sheet'!$O$2:$O$5000,"&lt;"&amp;$C$328)+COUNTIFS('1. Output sheet'!$D$2:$D$5000,$B352,'1. Output sheet'!$C$2:$C$5000,G$27,'1. Output sheet'!$AC$2:$AC$5000,$B$23,'1. Output sheet'!$O$2:$O$5000,"&gt;="&amp;$B$328,'1. Output sheet'!$O$2:$O$5000,"&lt;"&amp;$C$328)</f>
        <v>0</v>
      </c>
      <c r="H352" s="13">
        <f>COUNTIFS('1. Output sheet'!$D$2:$D$5000,$B352,'1. Output sheet'!$C$2:$C$5000,H$27,'1. Output sheet'!$AC$2:$AC$5000,$B$22,'1. Output sheet'!$O$2:$O$5000,"&gt;="&amp;$B$328,'1. Output sheet'!$O$2:$O$5000,"&lt;"&amp;$C$328)+COUNTIFS('1. Output sheet'!$D$2:$D$5000,$B352,'1. Output sheet'!$C$2:$C$5000,H$27,'1. Output sheet'!$AC$2:$AC$5000,$B$23,'1. Output sheet'!$O$2:$O$5000,"&gt;="&amp;$B$328,'1. Output sheet'!$O$2:$O$5000,"&lt;"&amp;$C$328)</f>
        <v>0</v>
      </c>
      <c r="I352" s="13">
        <f>COUNTIFS('1. Output sheet'!$D$2:$D$5000,$B352,'1. Output sheet'!$C$2:$C$5000,I$27,'1. Output sheet'!$AC$2:$AC$5000,$B$22,'1. Output sheet'!$O$2:$O$5000,"&gt;="&amp;$B$328,'1. Output sheet'!$O$2:$O$5000,"&lt;"&amp;$C$328)+COUNTIFS('1. Output sheet'!$D$2:$D$5000,$B352,'1. Output sheet'!$C$2:$C$5000,I$27,'1. Output sheet'!$AC$2:$AC$5000,$B$23,'1. Output sheet'!$O$2:$O$5000,"&gt;="&amp;$B$328,'1. Output sheet'!$O$2:$O$5000,"&lt;"&amp;$C$328)</f>
        <v>0</v>
      </c>
      <c r="J352" s="13">
        <f>COUNTIFS('1. Output sheet'!$D$2:$D$5000,$B352,'1. Output sheet'!$C$2:$C$5000,J$27,'1. Output sheet'!$AC$2:$AC$5000,$B$22,'1. Output sheet'!$O$2:$O$5000,"&gt;="&amp;$B$328,'1. Output sheet'!$O$2:$O$5000,"&lt;"&amp;$C$328)+COUNTIFS('1. Output sheet'!$D$2:$D$5000,$B352,'1. Output sheet'!$C$2:$C$5000,J$27,'1. Output sheet'!$AC$2:$AC$5000,$B$23,'1. Output sheet'!$O$2:$O$5000,"&gt;="&amp;$B$328,'1. Output sheet'!$O$2:$O$5000,"&lt;"&amp;$C$328)</f>
        <v>0</v>
      </c>
      <c r="K352" s="13">
        <f>COUNTIFS('1. Output sheet'!$D$2:$D$5000,$B352,'1. Output sheet'!$C$2:$C$5000,K$27,'1. Output sheet'!$AC$2:$AC$5000,$B$22,'1. Output sheet'!$O$2:$O$5000,"&gt;="&amp;$B$328,'1. Output sheet'!$O$2:$O$5000,"&lt;"&amp;$C$328)+COUNTIFS('1. Output sheet'!$D$2:$D$5000,$B352,'1. Output sheet'!$C$2:$C$5000,K$27,'1. Output sheet'!$AC$2:$AC$5000,$B$23,'1. Output sheet'!$O$2:$O$5000,"&gt;="&amp;$B$328,'1. Output sheet'!$O$2:$O$5000,"&lt;"&amp;$C$328)</f>
        <v>0</v>
      </c>
      <c r="L352" s="13">
        <f>COUNTIFS('1. Output sheet'!$D$2:$D$5000,$B352,'1. Output sheet'!$C$2:$C$5000,L$27,'1. Output sheet'!$AC$2:$AC$5000,$B$22,'1. Output sheet'!$O$2:$O$5000,"&gt;="&amp;$B$328,'1. Output sheet'!$O$2:$O$5000,"&lt;"&amp;$C$328)+COUNTIFS('1. Output sheet'!$D$2:$D$5000,$B352,'1. Output sheet'!$C$2:$C$5000,L$27,'1. Output sheet'!$AC$2:$AC$5000,$B$23,'1. Output sheet'!$O$2:$O$5000,"&gt;="&amp;$B$328,'1. Output sheet'!$O$2:$O$5000,"&lt;"&amp;$C$328)</f>
        <v>0</v>
      </c>
      <c r="M352" s="13">
        <f>COUNTIFS('1. Output sheet'!$D$2:$D$5000,$B352,'1. Output sheet'!$C$2:$C$5000,M$27,'1. Output sheet'!$AC$2:$AC$5000,$B$22,'1. Output sheet'!$O$2:$O$5000,"&gt;="&amp;$B$328,'1. Output sheet'!$O$2:$O$5000,"&lt;"&amp;$C$328)+COUNTIFS('1. Output sheet'!$D$2:$D$5000,$B352,'1. Output sheet'!$C$2:$C$5000,M$27,'1. Output sheet'!$AC$2:$AC$5000,$B$23,'1. Output sheet'!$O$2:$O$5000,"&gt;="&amp;$B$328,'1. Output sheet'!$O$2:$O$5000,"&lt;"&amp;$C$328)</f>
        <v>0</v>
      </c>
      <c r="N352" s="13">
        <f>COUNTIFS('1. Output sheet'!$D$2:$D$5000,$B352,'1. Output sheet'!$C$2:$C$5000,N$27,'1. Output sheet'!$AC$2:$AC$5000,$B$22,'1. Output sheet'!$O$2:$O$5000,"&gt;="&amp;$B$328,'1. Output sheet'!$O$2:$O$5000,"&lt;"&amp;$C$328)+COUNTIFS('1. Output sheet'!$D$2:$D$5000,$B352,'1. Output sheet'!$C$2:$C$5000,N$27,'1. Output sheet'!$AC$2:$AC$5000,$B$23,'1. Output sheet'!$O$2:$O$5000,"&gt;="&amp;$B$328,'1. Output sheet'!$O$2:$O$5000,"&lt;"&amp;$C$328)</f>
        <v>0</v>
      </c>
      <c r="O352" s="13">
        <f>COUNTIFS('1. Output sheet'!$D$2:$D$5000,$B352,'1. Output sheet'!$C$2:$C$5000,O$27,'1. Output sheet'!$AC$2:$AC$5000,$B$22,'1. Output sheet'!$O$2:$O$5000,"&gt;="&amp;$B$328,'1. Output sheet'!$O$2:$O$5000,"&lt;"&amp;$C$328)+COUNTIFS('1. Output sheet'!$D$2:$D$5000,$B352,'1. Output sheet'!$C$2:$C$5000,O$27,'1. Output sheet'!$AC$2:$AC$5000,$B$23,'1. Output sheet'!$O$2:$O$5000,"&gt;="&amp;$B$328,'1. Output sheet'!$O$2:$O$5000,"&lt;"&amp;$C$328)</f>
        <v>0</v>
      </c>
      <c r="P352" s="14">
        <f t="shared" si="150"/>
        <v>0</v>
      </c>
      <c r="Q352" s="14">
        <f>COUNTIFS('1. Output sheet'!$D$2:$D$5000,$B352,'1. Output sheet'!$AC$2:$AC$5000,$B$22,'1. Output sheet'!$O$2:$O$5000,"&gt;="&amp;$B$142,'1. Output sheet'!$O$2:$O$5000,"&lt;"&amp;$C$142)+COUNTIFS('1. Output sheet'!$D$2:$D$5000,$B352,'1. Output sheet'!$AC$2:$AC$5000,$B$23,'1. Output sheet'!$O$2:$O$5000,"&gt;="&amp;$B$142,'1. Output sheet'!$O$2:$O$5000,"&lt;"&amp;$C$142)</f>
        <v>18</v>
      </c>
      <c r="R352" s="14">
        <f t="shared" si="151"/>
        <v>18</v>
      </c>
    </row>
    <row r="353" spans="2:36" ht="14.4" x14ac:dyDescent="0.3">
      <c r="B353" s="21" t="s">
        <v>318</v>
      </c>
      <c r="C353" s="20"/>
      <c r="D353" s="13">
        <f>COUNTIFS('1. Output sheet'!$D$2:$D$5000,$B353,'1. Output sheet'!$C$2:$C$5000,D$27,'1. Output sheet'!$AC$2:$AC$5000,$B$22,'1. Output sheet'!$O$2:$O$5000,"&gt;="&amp;$B$328,'1. Output sheet'!$O$2:$O$5000,"&lt;"&amp;$C$328)+COUNTIFS('1. Output sheet'!$D$2:$D$5000,$B353,'1. Output sheet'!$C$2:$C$5000,D$27,'1. Output sheet'!$AC$2:$AC$5000,$B$23,'1. Output sheet'!$O$2:$O$5000,"&gt;="&amp;$B$328,'1. Output sheet'!$O$2:$O$5000,"&lt;"&amp;$C$328)</f>
        <v>0</v>
      </c>
      <c r="E353" s="13">
        <f>COUNTIFS('1. Output sheet'!$D$2:$D$5000,$B353,'1. Output sheet'!$C$2:$C$5000,E$27,'1. Output sheet'!$AC$2:$AC$5000,$B$22,'1. Output sheet'!$O$2:$O$5000,"&gt;="&amp;$B$328,'1. Output sheet'!$O$2:$O$5000,"&lt;"&amp;$C$328)+COUNTIFS('1. Output sheet'!$D$2:$D$5000,$B353,'1. Output sheet'!$C$2:$C$5000,E$27,'1. Output sheet'!$AC$2:$AC$5000,$B$23,'1. Output sheet'!$O$2:$O$5000,"&gt;="&amp;$B$328,'1. Output sheet'!$O$2:$O$5000,"&lt;"&amp;$C$328)</f>
        <v>0</v>
      </c>
      <c r="F353" s="13">
        <f>COUNTIFS('1. Output sheet'!$D$2:$D$5000,$B353,'1. Output sheet'!$C$2:$C$5000,F$27,'1. Output sheet'!$AC$2:$AC$5000,$B$22,'1. Output sheet'!$O$2:$O$5000,"&gt;="&amp;$B$328,'1. Output sheet'!$O$2:$O$5000,"&lt;"&amp;$C$328)+COUNTIFS('1. Output sheet'!$D$2:$D$5000,$B353,'1. Output sheet'!$C$2:$C$5000,F$27,'1. Output sheet'!$AC$2:$AC$5000,$B$23,'1. Output sheet'!$O$2:$O$5000,"&gt;="&amp;$B$328,'1. Output sheet'!$O$2:$O$5000,"&lt;"&amp;$C$328)</f>
        <v>0</v>
      </c>
      <c r="G353" s="13">
        <f>COUNTIFS('1. Output sheet'!$D$2:$D$5000,$B353,'1. Output sheet'!$C$2:$C$5000,G$27,'1. Output sheet'!$AC$2:$AC$5000,$B$22,'1. Output sheet'!$O$2:$O$5000,"&gt;="&amp;$B$328,'1. Output sheet'!$O$2:$O$5000,"&lt;"&amp;$C$328)+COUNTIFS('1. Output sheet'!$D$2:$D$5000,$B353,'1. Output sheet'!$C$2:$C$5000,G$27,'1. Output sheet'!$AC$2:$AC$5000,$B$23,'1. Output sheet'!$O$2:$O$5000,"&gt;="&amp;$B$328,'1. Output sheet'!$O$2:$O$5000,"&lt;"&amp;$C$328)</f>
        <v>0</v>
      </c>
      <c r="H353" s="13">
        <f>COUNTIFS('1. Output sheet'!$D$2:$D$5000,$B353,'1. Output sheet'!$C$2:$C$5000,H$27,'1. Output sheet'!$AC$2:$AC$5000,$B$22,'1. Output sheet'!$O$2:$O$5000,"&gt;="&amp;$B$328,'1. Output sheet'!$O$2:$O$5000,"&lt;"&amp;$C$328)+COUNTIFS('1. Output sheet'!$D$2:$D$5000,$B353,'1. Output sheet'!$C$2:$C$5000,H$27,'1. Output sheet'!$AC$2:$AC$5000,$B$23,'1. Output sheet'!$O$2:$O$5000,"&gt;="&amp;$B$328,'1. Output sheet'!$O$2:$O$5000,"&lt;"&amp;$C$328)</f>
        <v>0</v>
      </c>
      <c r="I353" s="13">
        <f>COUNTIFS('1. Output sheet'!$D$2:$D$5000,$B353,'1. Output sheet'!$C$2:$C$5000,I$27,'1. Output sheet'!$AC$2:$AC$5000,$B$22,'1. Output sheet'!$O$2:$O$5000,"&gt;="&amp;$B$328,'1. Output sheet'!$O$2:$O$5000,"&lt;"&amp;$C$328)+COUNTIFS('1. Output sheet'!$D$2:$D$5000,$B353,'1. Output sheet'!$C$2:$C$5000,I$27,'1. Output sheet'!$AC$2:$AC$5000,$B$23,'1. Output sheet'!$O$2:$O$5000,"&gt;="&amp;$B$328,'1. Output sheet'!$O$2:$O$5000,"&lt;"&amp;$C$328)</f>
        <v>0</v>
      </c>
      <c r="J353" s="13">
        <f>COUNTIFS('1. Output sheet'!$D$2:$D$5000,$B353,'1. Output sheet'!$C$2:$C$5000,J$27,'1. Output sheet'!$AC$2:$AC$5000,$B$22,'1. Output sheet'!$O$2:$O$5000,"&gt;="&amp;$B$328,'1. Output sheet'!$O$2:$O$5000,"&lt;"&amp;$C$328)+COUNTIFS('1. Output sheet'!$D$2:$D$5000,$B353,'1. Output sheet'!$C$2:$C$5000,J$27,'1. Output sheet'!$AC$2:$AC$5000,$B$23,'1. Output sheet'!$O$2:$O$5000,"&gt;="&amp;$B$328,'1. Output sheet'!$O$2:$O$5000,"&lt;"&amp;$C$328)</f>
        <v>0</v>
      </c>
      <c r="K353" s="13">
        <f>COUNTIFS('1. Output sheet'!$D$2:$D$5000,$B353,'1. Output sheet'!$C$2:$C$5000,K$27,'1. Output sheet'!$AC$2:$AC$5000,$B$22,'1. Output sheet'!$O$2:$O$5000,"&gt;="&amp;$B$328,'1. Output sheet'!$O$2:$O$5000,"&lt;"&amp;$C$328)+COUNTIFS('1. Output sheet'!$D$2:$D$5000,$B353,'1. Output sheet'!$C$2:$C$5000,K$27,'1. Output sheet'!$AC$2:$AC$5000,$B$23,'1. Output sheet'!$O$2:$O$5000,"&gt;="&amp;$B$328,'1. Output sheet'!$O$2:$O$5000,"&lt;"&amp;$C$328)</f>
        <v>0</v>
      </c>
      <c r="L353" s="13">
        <f>COUNTIFS('1. Output sheet'!$D$2:$D$5000,$B353,'1. Output sheet'!$C$2:$C$5000,L$27,'1. Output sheet'!$AC$2:$AC$5000,$B$22,'1. Output sheet'!$O$2:$O$5000,"&gt;="&amp;$B$328,'1. Output sheet'!$O$2:$O$5000,"&lt;"&amp;$C$328)+COUNTIFS('1. Output sheet'!$D$2:$D$5000,$B353,'1. Output sheet'!$C$2:$C$5000,L$27,'1. Output sheet'!$AC$2:$AC$5000,$B$23,'1. Output sheet'!$O$2:$O$5000,"&gt;="&amp;$B$328,'1. Output sheet'!$O$2:$O$5000,"&lt;"&amp;$C$328)</f>
        <v>0</v>
      </c>
      <c r="M353" s="13">
        <f>COUNTIFS('1. Output sheet'!$D$2:$D$5000,$B353,'1. Output sheet'!$C$2:$C$5000,M$27,'1. Output sheet'!$AC$2:$AC$5000,$B$22,'1. Output sheet'!$O$2:$O$5000,"&gt;="&amp;$B$328,'1. Output sheet'!$O$2:$O$5000,"&lt;"&amp;$C$328)+COUNTIFS('1. Output sheet'!$D$2:$D$5000,$B353,'1. Output sheet'!$C$2:$C$5000,M$27,'1. Output sheet'!$AC$2:$AC$5000,$B$23,'1. Output sheet'!$O$2:$O$5000,"&gt;="&amp;$B$328,'1. Output sheet'!$O$2:$O$5000,"&lt;"&amp;$C$328)</f>
        <v>0</v>
      </c>
      <c r="N353" s="13">
        <f>COUNTIFS('1. Output sheet'!$D$2:$D$5000,$B353,'1. Output sheet'!$C$2:$C$5000,N$27,'1. Output sheet'!$AC$2:$AC$5000,$B$22,'1. Output sheet'!$O$2:$O$5000,"&gt;="&amp;$B$328,'1. Output sheet'!$O$2:$O$5000,"&lt;"&amp;$C$328)+COUNTIFS('1. Output sheet'!$D$2:$D$5000,$B353,'1. Output sheet'!$C$2:$C$5000,N$27,'1. Output sheet'!$AC$2:$AC$5000,$B$23,'1. Output sheet'!$O$2:$O$5000,"&gt;="&amp;$B$328,'1. Output sheet'!$O$2:$O$5000,"&lt;"&amp;$C$328)</f>
        <v>1</v>
      </c>
      <c r="O353" s="13">
        <f>COUNTIFS('1. Output sheet'!$D$2:$D$5000,$B353,'1. Output sheet'!$C$2:$C$5000,O$27,'1. Output sheet'!$AC$2:$AC$5000,$B$22,'1. Output sheet'!$O$2:$O$5000,"&gt;="&amp;$B$328,'1. Output sheet'!$O$2:$O$5000,"&lt;"&amp;$C$328)+COUNTIFS('1. Output sheet'!$D$2:$D$5000,$B353,'1. Output sheet'!$C$2:$C$5000,O$27,'1. Output sheet'!$AC$2:$AC$5000,$B$23,'1. Output sheet'!$O$2:$O$5000,"&gt;="&amp;$B$328,'1. Output sheet'!$O$2:$O$5000,"&lt;"&amp;$C$328)</f>
        <v>0</v>
      </c>
      <c r="P353" s="14">
        <f t="shared" si="150"/>
        <v>1</v>
      </c>
      <c r="Q353" s="14">
        <f>COUNTIFS('1. Output sheet'!$D$2:$D$5000,$B353,'1. Output sheet'!$AC$2:$AC$5000,$B$22,'1. Output sheet'!$O$2:$O$5000,"&gt;="&amp;$B$142,'1. Output sheet'!$O$2:$O$5000,"&lt;"&amp;$C$142)+COUNTIFS('1. Output sheet'!$D$2:$D$5000,$B353,'1. Output sheet'!$AC$2:$AC$5000,$B$23,'1. Output sheet'!$O$2:$O$5000,"&gt;="&amp;$B$142,'1. Output sheet'!$O$2:$O$5000,"&lt;"&amp;$C$142)</f>
        <v>16</v>
      </c>
      <c r="R353" s="14">
        <f t="shared" si="151"/>
        <v>15</v>
      </c>
    </row>
    <row r="354" spans="2:36" ht="14.4" x14ac:dyDescent="0.3">
      <c r="B354" s="21" t="s">
        <v>72</v>
      </c>
      <c r="C354" s="20"/>
      <c r="D354" s="13">
        <f>COUNTIFS('1. Output sheet'!$D$2:$D$5000,$B354,'1. Output sheet'!$C$2:$C$5000,D$27,'1. Output sheet'!$AC$2:$AC$5000,$B$22,'1. Output sheet'!$O$2:$O$5000,"&gt;="&amp;$B$328,'1. Output sheet'!$O$2:$O$5000,"&lt;"&amp;$C$328)+COUNTIFS('1. Output sheet'!$D$2:$D$5000,$B354,'1. Output sheet'!$C$2:$C$5000,D$27,'1. Output sheet'!$AC$2:$AC$5000,$B$23,'1. Output sheet'!$O$2:$O$5000,"&gt;="&amp;$B$328,'1. Output sheet'!$O$2:$O$5000,"&lt;"&amp;$C$328)</f>
        <v>0</v>
      </c>
      <c r="E354" s="13">
        <f>COUNTIFS('1. Output sheet'!$D$2:$D$5000,$B354,'1. Output sheet'!$C$2:$C$5000,E$27,'1. Output sheet'!$AC$2:$AC$5000,$B$22,'1. Output sheet'!$O$2:$O$5000,"&gt;="&amp;$B$328,'1. Output sheet'!$O$2:$O$5000,"&lt;"&amp;$C$328)+COUNTIFS('1. Output sheet'!$D$2:$D$5000,$B354,'1. Output sheet'!$C$2:$C$5000,E$27,'1. Output sheet'!$AC$2:$AC$5000,$B$23,'1. Output sheet'!$O$2:$O$5000,"&gt;="&amp;$B$328,'1. Output sheet'!$O$2:$O$5000,"&lt;"&amp;$C$328)</f>
        <v>0</v>
      </c>
      <c r="F354" s="13">
        <f>COUNTIFS('1. Output sheet'!$D$2:$D$5000,$B354,'1. Output sheet'!$C$2:$C$5000,F$27,'1. Output sheet'!$AC$2:$AC$5000,$B$22,'1. Output sheet'!$O$2:$O$5000,"&gt;="&amp;$B$328,'1. Output sheet'!$O$2:$O$5000,"&lt;"&amp;$C$328)+COUNTIFS('1. Output sheet'!$D$2:$D$5000,$B354,'1. Output sheet'!$C$2:$C$5000,F$27,'1. Output sheet'!$AC$2:$AC$5000,$B$23,'1. Output sheet'!$O$2:$O$5000,"&gt;="&amp;$B$328,'1. Output sheet'!$O$2:$O$5000,"&lt;"&amp;$C$328)</f>
        <v>0</v>
      </c>
      <c r="G354" s="13">
        <f>COUNTIFS('1. Output sheet'!$D$2:$D$5000,$B354,'1. Output sheet'!$C$2:$C$5000,G$27,'1. Output sheet'!$AC$2:$AC$5000,$B$22,'1. Output sheet'!$O$2:$O$5000,"&gt;="&amp;$B$328,'1. Output sheet'!$O$2:$O$5000,"&lt;"&amp;$C$328)+COUNTIFS('1. Output sheet'!$D$2:$D$5000,$B354,'1. Output sheet'!$C$2:$C$5000,G$27,'1. Output sheet'!$AC$2:$AC$5000,$B$23,'1. Output sheet'!$O$2:$O$5000,"&gt;="&amp;$B$328,'1. Output sheet'!$O$2:$O$5000,"&lt;"&amp;$C$328)</f>
        <v>0</v>
      </c>
      <c r="H354" s="13">
        <f>COUNTIFS('1. Output sheet'!$D$2:$D$5000,$B354,'1. Output sheet'!$C$2:$C$5000,H$27,'1. Output sheet'!$AC$2:$AC$5000,$B$22,'1. Output sheet'!$O$2:$O$5000,"&gt;="&amp;$B$328,'1. Output sheet'!$O$2:$O$5000,"&lt;"&amp;$C$328)+COUNTIFS('1. Output sheet'!$D$2:$D$5000,$B354,'1. Output sheet'!$C$2:$C$5000,H$27,'1. Output sheet'!$AC$2:$AC$5000,$B$23,'1. Output sheet'!$O$2:$O$5000,"&gt;="&amp;$B$328,'1. Output sheet'!$O$2:$O$5000,"&lt;"&amp;$C$328)</f>
        <v>0</v>
      </c>
      <c r="I354" s="13">
        <f>COUNTIFS('1. Output sheet'!$D$2:$D$5000,$B354,'1. Output sheet'!$C$2:$C$5000,I$27,'1. Output sheet'!$AC$2:$AC$5000,$B$22,'1. Output sheet'!$O$2:$O$5000,"&gt;="&amp;$B$328,'1. Output sheet'!$O$2:$O$5000,"&lt;"&amp;$C$328)+COUNTIFS('1. Output sheet'!$D$2:$D$5000,$B354,'1. Output sheet'!$C$2:$C$5000,I$27,'1. Output sheet'!$AC$2:$AC$5000,$B$23,'1. Output sheet'!$O$2:$O$5000,"&gt;="&amp;$B$328,'1. Output sheet'!$O$2:$O$5000,"&lt;"&amp;$C$328)</f>
        <v>0</v>
      </c>
      <c r="J354" s="13">
        <f>COUNTIFS('1. Output sheet'!$D$2:$D$5000,$B354,'1. Output sheet'!$C$2:$C$5000,J$27,'1. Output sheet'!$AC$2:$AC$5000,$B$22,'1. Output sheet'!$O$2:$O$5000,"&gt;="&amp;$B$328,'1. Output sheet'!$O$2:$O$5000,"&lt;"&amp;$C$328)+COUNTIFS('1. Output sheet'!$D$2:$D$5000,$B354,'1. Output sheet'!$C$2:$C$5000,J$27,'1. Output sheet'!$AC$2:$AC$5000,$B$23,'1. Output sheet'!$O$2:$O$5000,"&gt;="&amp;$B$328,'1. Output sheet'!$O$2:$O$5000,"&lt;"&amp;$C$328)</f>
        <v>0</v>
      </c>
      <c r="K354" s="13">
        <f>COUNTIFS('1. Output sheet'!$D$2:$D$5000,$B354,'1. Output sheet'!$C$2:$C$5000,K$27,'1. Output sheet'!$AC$2:$AC$5000,$B$22,'1. Output sheet'!$O$2:$O$5000,"&gt;="&amp;$B$328,'1. Output sheet'!$O$2:$O$5000,"&lt;"&amp;$C$328)+COUNTIFS('1. Output sheet'!$D$2:$D$5000,$B354,'1. Output sheet'!$C$2:$C$5000,K$27,'1. Output sheet'!$AC$2:$AC$5000,$B$23,'1. Output sheet'!$O$2:$O$5000,"&gt;="&amp;$B$328,'1. Output sheet'!$O$2:$O$5000,"&lt;"&amp;$C$328)</f>
        <v>0</v>
      </c>
      <c r="L354" s="13">
        <f>COUNTIFS('1. Output sheet'!$D$2:$D$5000,$B354,'1. Output sheet'!$C$2:$C$5000,L$27,'1. Output sheet'!$AC$2:$AC$5000,$B$22,'1. Output sheet'!$O$2:$O$5000,"&gt;="&amp;$B$328,'1. Output sheet'!$O$2:$O$5000,"&lt;"&amp;$C$328)+COUNTIFS('1. Output sheet'!$D$2:$D$5000,$B354,'1. Output sheet'!$C$2:$C$5000,L$27,'1. Output sheet'!$AC$2:$AC$5000,$B$23,'1. Output sheet'!$O$2:$O$5000,"&gt;="&amp;$B$328,'1. Output sheet'!$O$2:$O$5000,"&lt;"&amp;$C$328)</f>
        <v>0</v>
      </c>
      <c r="M354" s="13">
        <f>COUNTIFS('1. Output sheet'!$D$2:$D$5000,$B354,'1. Output sheet'!$C$2:$C$5000,M$27,'1. Output sheet'!$AC$2:$AC$5000,$B$22,'1. Output sheet'!$O$2:$O$5000,"&gt;="&amp;$B$328,'1. Output sheet'!$O$2:$O$5000,"&lt;"&amp;$C$328)+COUNTIFS('1. Output sheet'!$D$2:$D$5000,$B354,'1. Output sheet'!$C$2:$C$5000,M$27,'1. Output sheet'!$AC$2:$AC$5000,$B$23,'1. Output sheet'!$O$2:$O$5000,"&gt;="&amp;$B$328,'1. Output sheet'!$O$2:$O$5000,"&lt;"&amp;$C$328)</f>
        <v>0</v>
      </c>
      <c r="N354" s="13">
        <f>COUNTIFS('1. Output sheet'!$D$2:$D$5000,$B354,'1. Output sheet'!$C$2:$C$5000,N$27,'1. Output sheet'!$AC$2:$AC$5000,$B$22,'1. Output sheet'!$O$2:$O$5000,"&gt;="&amp;$B$328,'1. Output sheet'!$O$2:$O$5000,"&lt;"&amp;$C$328)+COUNTIFS('1. Output sheet'!$D$2:$D$5000,$B354,'1. Output sheet'!$C$2:$C$5000,N$27,'1. Output sheet'!$AC$2:$AC$5000,$B$23,'1. Output sheet'!$O$2:$O$5000,"&gt;="&amp;$B$328,'1. Output sheet'!$O$2:$O$5000,"&lt;"&amp;$C$328)</f>
        <v>0</v>
      </c>
      <c r="O354" s="13">
        <f>COUNTIFS('1. Output sheet'!$D$2:$D$5000,$B354,'1. Output sheet'!$C$2:$C$5000,O$27,'1. Output sheet'!$AC$2:$AC$5000,$B$22,'1. Output sheet'!$O$2:$O$5000,"&gt;="&amp;$B$328,'1. Output sheet'!$O$2:$O$5000,"&lt;"&amp;$C$328)+COUNTIFS('1. Output sheet'!$D$2:$D$5000,$B354,'1. Output sheet'!$C$2:$C$5000,O$27,'1. Output sheet'!$AC$2:$AC$5000,$B$23,'1. Output sheet'!$O$2:$O$5000,"&gt;="&amp;$B$328,'1. Output sheet'!$O$2:$O$5000,"&lt;"&amp;$C$328)</f>
        <v>0</v>
      </c>
      <c r="P354" s="14">
        <f t="shared" si="150"/>
        <v>0</v>
      </c>
      <c r="Q354" s="14">
        <f>COUNTIFS('1. Output sheet'!$D$2:$D$5000,$B354,'1. Output sheet'!$AC$2:$AC$5000,$B$22,'1. Output sheet'!$O$2:$O$5000,"&gt;="&amp;$B$142,'1. Output sheet'!$O$2:$O$5000,"&lt;"&amp;$C$142)+COUNTIFS('1. Output sheet'!$D$2:$D$5000,$B354,'1. Output sheet'!$AC$2:$AC$5000,$B$23,'1. Output sheet'!$O$2:$O$5000,"&gt;="&amp;$B$142,'1. Output sheet'!$O$2:$O$5000,"&lt;"&amp;$C$142)</f>
        <v>91</v>
      </c>
      <c r="R354" s="14">
        <f t="shared" si="151"/>
        <v>91</v>
      </c>
    </row>
    <row r="355" spans="2:36" ht="14.4" x14ac:dyDescent="0.3">
      <c r="B355" s="21" t="s">
        <v>4361</v>
      </c>
      <c r="C355" s="20"/>
      <c r="D355" s="13">
        <f t="shared" ref="D355:O355" si="152">D331-SUM(D338:D354)</f>
        <v>0</v>
      </c>
      <c r="E355" s="13">
        <f t="shared" si="152"/>
        <v>0</v>
      </c>
      <c r="F355" s="13">
        <f t="shared" si="152"/>
        <v>0</v>
      </c>
      <c r="G355" s="13">
        <f t="shared" si="152"/>
        <v>0</v>
      </c>
      <c r="H355" s="13">
        <f t="shared" si="152"/>
        <v>0</v>
      </c>
      <c r="I355" s="13">
        <f t="shared" si="152"/>
        <v>0</v>
      </c>
      <c r="J355" s="13">
        <f t="shared" si="152"/>
        <v>0</v>
      </c>
      <c r="K355" s="13">
        <f t="shared" si="152"/>
        <v>0</v>
      </c>
      <c r="L355" s="13">
        <f t="shared" si="152"/>
        <v>0</v>
      </c>
      <c r="M355" s="13">
        <f t="shared" si="152"/>
        <v>0</v>
      </c>
      <c r="N355" s="13">
        <f t="shared" si="152"/>
        <v>0</v>
      </c>
      <c r="O355" s="13">
        <f t="shared" si="152"/>
        <v>0</v>
      </c>
      <c r="P355" s="14">
        <f t="shared" si="150"/>
        <v>0</v>
      </c>
      <c r="Q355" s="14">
        <f>P355</f>
        <v>0</v>
      </c>
      <c r="R355" s="14">
        <f t="shared" si="151"/>
        <v>0</v>
      </c>
    </row>
    <row r="356" spans="2:36" ht="14.4" x14ac:dyDescent="0.3">
      <c r="B356" s="19" t="s">
        <v>4346</v>
      </c>
      <c r="C356" s="20"/>
      <c r="D356" s="13">
        <f>SUM(D338:D355)</f>
        <v>0</v>
      </c>
      <c r="E356" s="13">
        <f t="shared" ref="E356:O356" si="153">SUM(E338:E355)</f>
        <v>3</v>
      </c>
      <c r="F356" s="13">
        <f t="shared" si="153"/>
        <v>1</v>
      </c>
      <c r="G356" s="13">
        <f t="shared" si="153"/>
        <v>18</v>
      </c>
      <c r="H356" s="13">
        <f t="shared" si="153"/>
        <v>3</v>
      </c>
      <c r="I356" s="13">
        <f t="shared" si="153"/>
        <v>1</v>
      </c>
      <c r="J356" s="13">
        <f t="shared" si="153"/>
        <v>3</v>
      </c>
      <c r="K356" s="13">
        <f t="shared" si="153"/>
        <v>0</v>
      </c>
      <c r="L356" s="13">
        <f t="shared" si="153"/>
        <v>0</v>
      </c>
      <c r="M356" s="13">
        <f t="shared" si="153"/>
        <v>0</v>
      </c>
      <c r="N356" s="13">
        <f t="shared" si="153"/>
        <v>1</v>
      </c>
      <c r="O356" s="13">
        <f t="shared" si="153"/>
        <v>0</v>
      </c>
      <c r="P356" s="14">
        <f>SUM(P338:P355)</f>
        <v>30</v>
      </c>
      <c r="Q356" s="14">
        <f t="shared" ref="Q356" si="154">SUM(Q338:Q355)</f>
        <v>551</v>
      </c>
      <c r="R356" s="14">
        <f t="shared" ref="R356" si="155">SUM(R338:R355)</f>
        <v>521</v>
      </c>
    </row>
    <row r="358" spans="2:36" x14ac:dyDescent="0.25">
      <c r="T358">
        <v>0.13407881152541462</v>
      </c>
    </row>
    <row r="359" spans="2:36" ht="14.4" x14ac:dyDescent="0.3">
      <c r="B359" s="5" t="s">
        <v>4362</v>
      </c>
      <c r="C359" s="5"/>
      <c r="D359" s="5"/>
      <c r="E359" s="5"/>
      <c r="F359" s="5"/>
      <c r="G359" s="5"/>
      <c r="H359" s="5"/>
      <c r="I359" s="5"/>
      <c r="J359" s="5"/>
      <c r="K359" s="5"/>
      <c r="L359" s="5"/>
      <c r="M359" s="5"/>
      <c r="N359" s="5"/>
      <c r="O359" s="5"/>
      <c r="P359" s="5"/>
      <c r="Q359" s="5"/>
      <c r="R359" s="5"/>
      <c r="T359" s="5" t="s">
        <v>4362</v>
      </c>
      <c r="U359" s="5"/>
      <c r="V359" s="5"/>
      <c r="W359" s="5"/>
      <c r="X359" s="5"/>
      <c r="Y359" s="5"/>
      <c r="Z359" s="5"/>
      <c r="AA359" s="5"/>
      <c r="AB359" s="5"/>
      <c r="AC359" s="5"/>
      <c r="AD359" s="5"/>
      <c r="AE359" s="5"/>
      <c r="AF359" s="5"/>
      <c r="AG359" s="5"/>
      <c r="AH359" s="5"/>
      <c r="AI359" s="5"/>
      <c r="AJ359" s="5"/>
    </row>
    <row r="360" spans="2:36" ht="43.2" x14ac:dyDescent="0.3">
      <c r="B360" s="6" t="s">
        <v>4363</v>
      </c>
      <c r="C360" s="6"/>
      <c r="D360" s="10" t="s">
        <v>705</v>
      </c>
      <c r="E360" s="10" t="s">
        <v>206</v>
      </c>
      <c r="F360" s="10" t="s">
        <v>198</v>
      </c>
      <c r="G360" s="11" t="s">
        <v>28</v>
      </c>
      <c r="H360" s="11" t="s">
        <v>795</v>
      </c>
      <c r="I360" s="11" t="s">
        <v>43</v>
      </c>
      <c r="J360" s="11" t="s">
        <v>104</v>
      </c>
      <c r="K360" s="11" t="s">
        <v>808</v>
      </c>
      <c r="L360" s="11" t="s">
        <v>755</v>
      </c>
      <c r="M360" s="11" t="s">
        <v>4353</v>
      </c>
      <c r="N360" s="11" t="s">
        <v>318</v>
      </c>
      <c r="O360" s="11" t="s">
        <v>71</v>
      </c>
      <c r="P360" s="29" t="s">
        <v>4354</v>
      </c>
      <c r="Q360" s="29" t="s">
        <v>4355</v>
      </c>
      <c r="R360" s="29" t="s">
        <v>4356</v>
      </c>
      <c r="T360" s="6" t="s">
        <v>4364</v>
      </c>
      <c r="U360" s="6"/>
      <c r="V360" s="10" t="s">
        <v>705</v>
      </c>
      <c r="W360" s="10" t="s">
        <v>206</v>
      </c>
      <c r="X360" s="10" t="s">
        <v>198</v>
      </c>
      <c r="Y360" s="11" t="s">
        <v>28</v>
      </c>
      <c r="Z360" s="11" t="s">
        <v>795</v>
      </c>
      <c r="AA360" s="11" t="s">
        <v>43</v>
      </c>
      <c r="AB360" s="11" t="s">
        <v>104</v>
      </c>
      <c r="AC360" s="11" t="s">
        <v>808</v>
      </c>
      <c r="AD360" s="11" t="s">
        <v>755</v>
      </c>
      <c r="AE360" s="11" t="s">
        <v>4353</v>
      </c>
      <c r="AF360" s="11" t="s">
        <v>318</v>
      </c>
      <c r="AG360" s="11" t="s">
        <v>71</v>
      </c>
      <c r="AH360" s="29" t="s">
        <v>4354</v>
      </c>
      <c r="AI360" s="29"/>
      <c r="AJ360" s="29"/>
    </row>
    <row r="361" spans="2:36" ht="14.4" x14ac:dyDescent="0.3">
      <c r="B361" s="37" t="s">
        <v>4351</v>
      </c>
      <c r="C361" s="37" t="s">
        <v>4348</v>
      </c>
      <c r="D361" s="13">
        <f>SUM(D362:D363)</f>
        <v>0</v>
      </c>
      <c r="E361" s="13">
        <f t="shared" ref="E361:O361" si="156">SUM(E362:E363)</f>
        <v>26545.4</v>
      </c>
      <c r="F361" s="13">
        <f t="shared" si="156"/>
        <v>2375</v>
      </c>
      <c r="G361" s="13">
        <f t="shared" si="156"/>
        <v>70421</v>
      </c>
      <c r="H361" s="13">
        <f t="shared" si="156"/>
        <v>9750</v>
      </c>
      <c r="I361" s="13">
        <f t="shared" si="156"/>
        <v>1450</v>
      </c>
      <c r="J361" s="13">
        <f t="shared" si="156"/>
        <v>1075</v>
      </c>
      <c r="K361" s="13">
        <f t="shared" si="156"/>
        <v>0</v>
      </c>
      <c r="L361" s="13">
        <f t="shared" si="156"/>
        <v>0</v>
      </c>
      <c r="M361" s="13">
        <f t="shared" si="156"/>
        <v>0</v>
      </c>
      <c r="N361" s="13">
        <f t="shared" si="156"/>
        <v>3428</v>
      </c>
      <c r="O361" s="13">
        <f t="shared" si="156"/>
        <v>0</v>
      </c>
      <c r="P361" s="14">
        <f t="shared" ref="P361:P363" si="157">SUM(D361:O361)</f>
        <v>115044.4</v>
      </c>
      <c r="Q361" s="13">
        <f>SUM(Q362:Q363)</f>
        <v>243541.29666666672</v>
      </c>
      <c r="R361" s="14">
        <f>Q361-P361</f>
        <v>128496.89666666673</v>
      </c>
      <c r="T361" s="12" t="s">
        <v>4351</v>
      </c>
      <c r="U361" s="12"/>
      <c r="V361" s="13">
        <f t="shared" ref="V361:AH363" si="158">D361*$T$48</f>
        <v>0</v>
      </c>
      <c r="W361" s="13">
        <f t="shared" si="158"/>
        <v>3559.1756834667412</v>
      </c>
      <c r="X361" s="13">
        <f t="shared" si="158"/>
        <v>318.43717737285971</v>
      </c>
      <c r="Y361" s="13">
        <f t="shared" si="158"/>
        <v>9441.963986431223</v>
      </c>
      <c r="Z361" s="13">
        <f t="shared" si="158"/>
        <v>1307.2684123727925</v>
      </c>
      <c r="AA361" s="13">
        <f t="shared" si="158"/>
        <v>194.41427671185119</v>
      </c>
      <c r="AB361" s="13">
        <f t="shared" si="158"/>
        <v>144.13472238982072</v>
      </c>
      <c r="AC361" s="13">
        <f t="shared" si="158"/>
        <v>0</v>
      </c>
      <c r="AD361" s="13">
        <f t="shared" si="158"/>
        <v>0</v>
      </c>
      <c r="AE361" s="13">
        <f t="shared" si="158"/>
        <v>0</v>
      </c>
      <c r="AF361" s="13">
        <f t="shared" si="158"/>
        <v>459.62216590912129</v>
      </c>
      <c r="AG361" s="13">
        <f t="shared" si="158"/>
        <v>0</v>
      </c>
      <c r="AH361" s="14">
        <f t="shared" si="158"/>
        <v>15425.016424654408</v>
      </c>
      <c r="AI361" s="14"/>
      <c r="AJ361" s="14"/>
    </row>
    <row r="362" spans="2:36" ht="14.4" x14ac:dyDescent="0.3">
      <c r="B362" s="7" t="s">
        <v>41</v>
      </c>
      <c r="C362" s="12"/>
      <c r="D362" s="13">
        <f>SUMIFS('1. Output sheet'!$F$2:$F$5000,'1. Output sheet'!$AC$2:$AC$5000,$B362,'1. Output sheet'!$C$2:$C$5000,D$20,'1. Output sheet'!$O$2:$O$5000,"&gt;="&amp;$B$328,'1. Output sheet'!$O$2:$O$5000,"&lt;"&amp;$C$328)</f>
        <v>0</v>
      </c>
      <c r="E362" s="13">
        <f>SUMIFS('1. Output sheet'!$F$2:$F$5000,'1. Output sheet'!$AC$2:$AC$5000,$B362,'1. Output sheet'!$C$2:$C$5000,E$20,'1. Output sheet'!$O$2:$O$5000,"&gt;="&amp;$B$328,'1. Output sheet'!$O$2:$O$5000,"&lt;"&amp;$C$328)</f>
        <v>26545.4</v>
      </c>
      <c r="F362" s="13">
        <f>SUMIFS('1. Output sheet'!$F$2:$F$5000,'1. Output sheet'!$AC$2:$AC$5000,$B362,'1. Output sheet'!$C$2:$C$5000,F$20,'1. Output sheet'!$O$2:$O$5000,"&gt;="&amp;$B$328,'1. Output sheet'!$O$2:$O$5000,"&lt;"&amp;$C$328)</f>
        <v>2375</v>
      </c>
      <c r="G362" s="13">
        <f>SUMIFS('1. Output sheet'!$F$2:$F$5000,'1. Output sheet'!$AC$2:$AC$5000,$B362,'1. Output sheet'!$C$2:$C$5000,G$20,'1. Output sheet'!$O$2:$O$5000,"&gt;="&amp;$B$328,'1. Output sheet'!$O$2:$O$5000,"&lt;"&amp;$C$328)</f>
        <v>70421</v>
      </c>
      <c r="H362" s="13">
        <f>SUMIFS('1. Output sheet'!$F$2:$F$5000,'1. Output sheet'!$AC$2:$AC$5000,$B362,'1. Output sheet'!$C$2:$C$5000,H$20,'1. Output sheet'!$O$2:$O$5000,"&gt;="&amp;$B$328,'1. Output sheet'!$O$2:$O$5000,"&lt;"&amp;$C$328)</f>
        <v>9750</v>
      </c>
      <c r="I362" s="13">
        <f>SUMIFS('1. Output sheet'!$F$2:$F$5000,'1. Output sheet'!$AC$2:$AC$5000,$B362,'1. Output sheet'!$C$2:$C$5000,I$20,'1. Output sheet'!$O$2:$O$5000,"&gt;="&amp;$B$328,'1. Output sheet'!$O$2:$O$5000,"&lt;"&amp;$C$328)</f>
        <v>1450</v>
      </c>
      <c r="J362" s="13">
        <f>SUMIFS('1. Output sheet'!$F$2:$F$5000,'1. Output sheet'!$AC$2:$AC$5000,$B362,'1. Output sheet'!$C$2:$C$5000,J$20,'1. Output sheet'!$O$2:$O$5000,"&gt;="&amp;$B$328,'1. Output sheet'!$O$2:$O$5000,"&lt;"&amp;$C$328)</f>
        <v>1075</v>
      </c>
      <c r="K362" s="13">
        <f>SUMIFS('1. Output sheet'!$F$2:$F$5000,'1. Output sheet'!$AC$2:$AC$5000,$B362,'1. Output sheet'!$C$2:$C$5000,K$20,'1. Output sheet'!$O$2:$O$5000,"&gt;="&amp;$B$328,'1. Output sheet'!$O$2:$O$5000,"&lt;"&amp;$C$328)</f>
        <v>0</v>
      </c>
      <c r="L362" s="13">
        <f>SUMIFS('1. Output sheet'!$F$2:$F$5000,'1. Output sheet'!$AC$2:$AC$5000,$B362,'1. Output sheet'!$C$2:$C$5000,L$20,'1. Output sheet'!$O$2:$O$5000,"&gt;="&amp;$B$328,'1. Output sheet'!$O$2:$O$5000,"&lt;"&amp;$C$328)</f>
        <v>0</v>
      </c>
      <c r="M362" s="13">
        <f>SUMIFS('1. Output sheet'!$F$2:$F$5000,'1. Output sheet'!$AC$2:$AC$5000,$B362,'1. Output sheet'!$C$2:$C$5000,M$20,'1. Output sheet'!$O$2:$O$5000,"&gt;="&amp;$B$328,'1. Output sheet'!$O$2:$O$5000,"&lt;"&amp;$C$328)</f>
        <v>0</v>
      </c>
      <c r="N362" s="13">
        <f>SUMIFS('1. Output sheet'!$F$2:$F$5000,'1. Output sheet'!$AC$2:$AC$5000,$B362,'1. Output sheet'!$C$2:$C$5000,N$20,'1. Output sheet'!$O$2:$O$5000,"&gt;="&amp;$B$328,'1. Output sheet'!$O$2:$O$5000,"&lt;"&amp;$C$328)</f>
        <v>3428</v>
      </c>
      <c r="O362" s="13">
        <f>SUMIFS('1. Output sheet'!$F$2:$F$5000,'1. Output sheet'!$AC$2:$AC$5000,$B362,'1. Output sheet'!$C$2:$C$5000,O$20,'1. Output sheet'!$O$2:$O$5000,"&gt;="&amp;$B$328,'1. Output sheet'!$O$2:$O$5000,"&lt;"&amp;$C$328)</f>
        <v>0</v>
      </c>
      <c r="P362" s="14">
        <f t="shared" si="157"/>
        <v>115044.4</v>
      </c>
      <c r="Q362" s="13">
        <f>SUMIFS('1. Output sheet'!$F$2:$F$5000,'1. Output sheet'!$AC$2:$AC$5000,$B362,'1. Output sheet'!$O$2:$O$5000,"&gt;="&amp;$B$204,'1. Output sheet'!$O$2:$O$5000,"&lt;"&amp;$C$204)</f>
        <v>237544.25000000006</v>
      </c>
      <c r="R362" s="14">
        <f t="shared" ref="R362:R363" si="159">Q362-P362</f>
        <v>122499.85000000006</v>
      </c>
      <c r="T362" s="7" t="s">
        <v>41</v>
      </c>
      <c r="U362" s="12"/>
      <c r="V362" s="13">
        <f t="shared" si="158"/>
        <v>0</v>
      </c>
      <c r="W362" s="13">
        <f t="shared" si="158"/>
        <v>3559.1756834667412</v>
      </c>
      <c r="X362" s="13">
        <f t="shared" si="158"/>
        <v>318.43717737285971</v>
      </c>
      <c r="Y362" s="13">
        <f t="shared" si="158"/>
        <v>9441.963986431223</v>
      </c>
      <c r="Z362" s="13">
        <f t="shared" si="158"/>
        <v>1307.2684123727925</v>
      </c>
      <c r="AA362" s="13">
        <f t="shared" si="158"/>
        <v>194.41427671185119</v>
      </c>
      <c r="AB362" s="13">
        <f t="shared" si="158"/>
        <v>144.13472238982072</v>
      </c>
      <c r="AC362" s="13">
        <f t="shared" si="158"/>
        <v>0</v>
      </c>
      <c r="AD362" s="13">
        <f t="shared" si="158"/>
        <v>0</v>
      </c>
      <c r="AE362" s="13">
        <f t="shared" si="158"/>
        <v>0</v>
      </c>
      <c r="AF362" s="13">
        <f t="shared" si="158"/>
        <v>459.62216590912129</v>
      </c>
      <c r="AG362" s="13">
        <f t="shared" si="158"/>
        <v>0</v>
      </c>
      <c r="AH362" s="14">
        <f t="shared" si="158"/>
        <v>15425.016424654408</v>
      </c>
      <c r="AI362" s="14"/>
      <c r="AJ362" s="14"/>
    </row>
    <row r="363" spans="2:36" ht="14.4" x14ac:dyDescent="0.3">
      <c r="B363" s="7" t="s">
        <v>64</v>
      </c>
      <c r="C363" s="12"/>
      <c r="D363" s="13">
        <f>SUMIFS('1. Output sheet'!$F$2:$F$5000,'1. Output sheet'!$AC$2:$AC$5000,$B363,'1. Output sheet'!$C$2:$C$5000,D$20,'1. Output sheet'!$O$2:$O$5000,"&gt;="&amp;$B$328,'1. Output sheet'!$O$2:$O$5000,"&lt;"&amp;$C$328)</f>
        <v>0</v>
      </c>
      <c r="E363" s="13">
        <f>SUMIFS('1. Output sheet'!$F$2:$F$5000,'1. Output sheet'!$AC$2:$AC$5000,$B363,'1. Output sheet'!$C$2:$C$5000,E$20,'1. Output sheet'!$O$2:$O$5000,"&gt;="&amp;$B$328,'1. Output sheet'!$O$2:$O$5000,"&lt;"&amp;$C$328)</f>
        <v>0</v>
      </c>
      <c r="F363" s="13">
        <f>SUMIFS('1. Output sheet'!$F$2:$F$5000,'1. Output sheet'!$AC$2:$AC$5000,$B363,'1. Output sheet'!$C$2:$C$5000,F$20,'1. Output sheet'!$O$2:$O$5000,"&gt;="&amp;$B$328,'1. Output sheet'!$O$2:$O$5000,"&lt;"&amp;$C$328)</f>
        <v>0</v>
      </c>
      <c r="G363" s="13">
        <f>SUMIFS('1. Output sheet'!$F$2:$F$5000,'1. Output sheet'!$AC$2:$AC$5000,$B363,'1. Output sheet'!$C$2:$C$5000,G$20,'1. Output sheet'!$O$2:$O$5000,"&gt;="&amp;$B$328,'1. Output sheet'!$O$2:$O$5000,"&lt;"&amp;$C$328)</f>
        <v>0</v>
      </c>
      <c r="H363" s="13">
        <f>SUMIFS('1. Output sheet'!$F$2:$F$5000,'1. Output sheet'!$AC$2:$AC$5000,$B363,'1. Output sheet'!$C$2:$C$5000,H$20,'1. Output sheet'!$O$2:$O$5000,"&gt;="&amp;$B$328,'1. Output sheet'!$O$2:$O$5000,"&lt;"&amp;$C$328)</f>
        <v>0</v>
      </c>
      <c r="I363" s="13">
        <f>SUMIFS('1. Output sheet'!$F$2:$F$5000,'1. Output sheet'!$AC$2:$AC$5000,$B363,'1. Output sheet'!$C$2:$C$5000,I$20,'1. Output sheet'!$O$2:$O$5000,"&gt;="&amp;$B$328,'1. Output sheet'!$O$2:$O$5000,"&lt;"&amp;$C$328)</f>
        <v>0</v>
      </c>
      <c r="J363" s="13">
        <f>SUMIFS('1. Output sheet'!$F$2:$F$5000,'1. Output sheet'!$AC$2:$AC$5000,$B363,'1. Output sheet'!$C$2:$C$5000,J$20,'1. Output sheet'!$O$2:$O$5000,"&gt;="&amp;$B$328,'1. Output sheet'!$O$2:$O$5000,"&lt;"&amp;$C$328)</f>
        <v>0</v>
      </c>
      <c r="K363" s="13">
        <f>SUMIFS('1. Output sheet'!$F$2:$F$5000,'1. Output sheet'!$AC$2:$AC$5000,$B363,'1. Output sheet'!$C$2:$C$5000,K$20,'1. Output sheet'!$O$2:$O$5000,"&gt;="&amp;$B$328,'1. Output sheet'!$O$2:$O$5000,"&lt;"&amp;$C$328)</f>
        <v>0</v>
      </c>
      <c r="L363" s="13">
        <f>SUMIFS('1. Output sheet'!$F$2:$F$5000,'1. Output sheet'!$AC$2:$AC$5000,$B363,'1. Output sheet'!$C$2:$C$5000,L$20,'1. Output sheet'!$O$2:$O$5000,"&gt;="&amp;$B$328,'1. Output sheet'!$O$2:$O$5000,"&lt;"&amp;$C$328)</f>
        <v>0</v>
      </c>
      <c r="M363" s="13">
        <f>SUMIFS('1. Output sheet'!$F$2:$F$5000,'1. Output sheet'!$AC$2:$AC$5000,$B363,'1. Output sheet'!$C$2:$C$5000,M$20,'1. Output sheet'!$O$2:$O$5000,"&gt;="&amp;$B$328,'1. Output sheet'!$O$2:$O$5000,"&lt;"&amp;$C$328)</f>
        <v>0</v>
      </c>
      <c r="N363" s="13">
        <f>SUMIFS('1. Output sheet'!$F$2:$F$5000,'1. Output sheet'!$AC$2:$AC$5000,$B363,'1. Output sheet'!$C$2:$C$5000,N$20,'1. Output sheet'!$O$2:$O$5000,"&gt;="&amp;$B$328,'1. Output sheet'!$O$2:$O$5000,"&lt;"&amp;$C$328)</f>
        <v>0</v>
      </c>
      <c r="O363" s="13">
        <f>SUMIFS('1. Output sheet'!$F$2:$F$5000,'1. Output sheet'!$AC$2:$AC$5000,$B363,'1. Output sheet'!$C$2:$C$5000,O$20,'1. Output sheet'!$O$2:$O$5000,"&gt;="&amp;$B$328,'1. Output sheet'!$O$2:$O$5000,"&lt;"&amp;$C$328)</f>
        <v>0</v>
      </c>
      <c r="P363" s="14">
        <f t="shared" si="157"/>
        <v>0</v>
      </c>
      <c r="Q363" s="13">
        <f>SUMIFS('1. Output sheet'!$F$2:$F$5000,'1. Output sheet'!$AC$2:$AC$5000,$B363,'1. Output sheet'!$O$2:$O$5000,"&gt;="&amp;$B$204,'1. Output sheet'!$O$2:$O$5000,"&lt;"&amp;$C$204)</f>
        <v>5997.0466666666662</v>
      </c>
      <c r="R363" s="14">
        <f t="shared" si="159"/>
        <v>5997.0466666666662</v>
      </c>
      <c r="T363" s="7" t="s">
        <v>64</v>
      </c>
      <c r="U363" s="12"/>
      <c r="V363" s="13">
        <f t="shared" si="158"/>
        <v>0</v>
      </c>
      <c r="W363" s="13">
        <f t="shared" si="158"/>
        <v>0</v>
      </c>
      <c r="X363" s="13">
        <f t="shared" si="158"/>
        <v>0</v>
      </c>
      <c r="Y363" s="13">
        <f t="shared" si="158"/>
        <v>0</v>
      </c>
      <c r="Z363" s="13">
        <f t="shared" si="158"/>
        <v>0</v>
      </c>
      <c r="AA363" s="13">
        <f t="shared" si="158"/>
        <v>0</v>
      </c>
      <c r="AB363" s="13">
        <f t="shared" si="158"/>
        <v>0</v>
      </c>
      <c r="AC363" s="13">
        <f t="shared" si="158"/>
        <v>0</v>
      </c>
      <c r="AD363" s="13">
        <f t="shared" si="158"/>
        <v>0</v>
      </c>
      <c r="AE363" s="13">
        <f t="shared" si="158"/>
        <v>0</v>
      </c>
      <c r="AF363" s="13">
        <f t="shared" si="158"/>
        <v>0</v>
      </c>
      <c r="AG363" s="13">
        <f t="shared" si="158"/>
        <v>0</v>
      </c>
      <c r="AH363" s="14">
        <f t="shared" si="158"/>
        <v>0</v>
      </c>
      <c r="AI363" s="14"/>
      <c r="AJ363" s="14"/>
    </row>
    <row r="366" spans="2:36" ht="14.4" x14ac:dyDescent="0.3">
      <c r="B366" s="5" t="s">
        <v>4365</v>
      </c>
      <c r="C366" s="5"/>
      <c r="D366" s="5"/>
      <c r="E366" s="5"/>
      <c r="F366" s="5"/>
      <c r="G366" s="5"/>
      <c r="H366" s="5"/>
      <c r="I366" s="5"/>
      <c r="J366" s="5"/>
      <c r="K366" s="5"/>
      <c r="L366" s="5"/>
      <c r="M366" s="5"/>
      <c r="N366" s="5"/>
      <c r="O366" s="5"/>
      <c r="P366" s="5"/>
      <c r="Q366" s="5"/>
      <c r="R366" s="5"/>
      <c r="T366" s="5" t="s">
        <v>4365</v>
      </c>
      <c r="U366" s="5" t="s">
        <v>4364</v>
      </c>
      <c r="V366" s="5"/>
      <c r="W366" s="5"/>
      <c r="X366" s="5"/>
      <c r="Y366" s="5"/>
      <c r="Z366" s="5"/>
      <c r="AA366" s="5"/>
      <c r="AB366" s="5"/>
      <c r="AC366" s="5"/>
      <c r="AD366" s="5"/>
      <c r="AE366" s="5"/>
      <c r="AF366" s="5"/>
      <c r="AG366" s="5"/>
      <c r="AH366" s="5"/>
      <c r="AI366" s="5"/>
      <c r="AJ366" s="5"/>
    </row>
    <row r="367" spans="2:36" ht="43.2" x14ac:dyDescent="0.3">
      <c r="B367" s="19" t="s">
        <v>4358</v>
      </c>
      <c r="C367" s="20"/>
      <c r="D367" s="10" t="s">
        <v>705</v>
      </c>
      <c r="E367" s="10" t="s">
        <v>206</v>
      </c>
      <c r="F367" s="10" t="s">
        <v>198</v>
      </c>
      <c r="G367" s="11" t="s">
        <v>28</v>
      </c>
      <c r="H367" s="11" t="s">
        <v>795</v>
      </c>
      <c r="I367" s="11" t="s">
        <v>43</v>
      </c>
      <c r="J367" s="11" t="s">
        <v>104</v>
      </c>
      <c r="K367" s="11" t="s">
        <v>808</v>
      </c>
      <c r="L367" s="11" t="s">
        <v>755</v>
      </c>
      <c r="M367" s="11" t="s">
        <v>4353</v>
      </c>
      <c r="N367" s="11" t="s">
        <v>318</v>
      </c>
      <c r="O367" s="11" t="s">
        <v>71</v>
      </c>
      <c r="P367" s="29" t="s">
        <v>4359</v>
      </c>
      <c r="Q367" s="29" t="s">
        <v>4360</v>
      </c>
      <c r="R367" s="29"/>
      <c r="T367" s="19" t="s">
        <v>4358</v>
      </c>
      <c r="U367" s="20"/>
      <c r="V367" s="10" t="s">
        <v>705</v>
      </c>
      <c r="W367" s="10" t="s">
        <v>206</v>
      </c>
      <c r="X367" s="10" t="s">
        <v>198</v>
      </c>
      <c r="Y367" s="11" t="s">
        <v>28</v>
      </c>
      <c r="Z367" s="11" t="s">
        <v>795</v>
      </c>
      <c r="AA367" s="11" t="s">
        <v>43</v>
      </c>
      <c r="AB367" s="11" t="s">
        <v>104</v>
      </c>
      <c r="AC367" s="11" t="s">
        <v>808</v>
      </c>
      <c r="AD367" s="11" t="s">
        <v>755</v>
      </c>
      <c r="AE367" s="11" t="s">
        <v>4353</v>
      </c>
      <c r="AF367" s="11" t="s">
        <v>318</v>
      </c>
      <c r="AG367" s="11" t="s">
        <v>71</v>
      </c>
      <c r="AH367" s="29" t="s">
        <v>4359</v>
      </c>
      <c r="AI367" s="29" t="s">
        <v>4360</v>
      </c>
      <c r="AJ367" s="29"/>
    </row>
    <row r="368" spans="2:36" ht="14.4" x14ac:dyDescent="0.3">
      <c r="B368" s="21" t="s">
        <v>232</v>
      </c>
      <c r="C368" s="20"/>
      <c r="D368" s="45">
        <f>SUMIFS('1. Output sheet'!$F$2:$F$5000,'1. Output sheet'!$D$2:$D$5000,$B368,'1. Output sheet'!$C$2:$C$5000,D$27,'1. Output sheet'!$AC$2:$AC$5000,$B$22,'1. Output sheet'!$O$2:$O$5000,"&gt;="&amp;$B$328,'1. Output sheet'!$O$2:$O$5000,"&lt;"&amp;$C$328)+SUMIFS('1. Output sheet'!$F$2:$F$5000,'1. Output sheet'!$D$2:$D$5000,$B368,'1. Output sheet'!$C$2:$C$5000,D$27,'1. Output sheet'!$AC$2:$AC$5000,$B$23,'1. Output sheet'!$O$2:$O$5000,"&gt;="&amp;$B$328,'1. Output sheet'!$O$2:$O$5000,"&lt;"&amp;$C$328)</f>
        <v>0</v>
      </c>
      <c r="E368" s="45">
        <f>SUMIFS('1. Output sheet'!$F$2:$F$5000,'1. Output sheet'!$D$2:$D$5000,$B368,'1. Output sheet'!$C$2:$C$5000,E$27,'1. Output sheet'!$AC$2:$AC$5000,$B$22,'1. Output sheet'!$O$2:$O$5000,"&gt;="&amp;$B$328,'1. Output sheet'!$O$2:$O$5000,"&lt;"&amp;$C$328)+SUMIFS('1. Output sheet'!$F$2:$F$5000,'1. Output sheet'!$D$2:$D$5000,$B368,'1. Output sheet'!$C$2:$C$5000,E$27,'1. Output sheet'!$AC$2:$AC$5000,$B$23,'1. Output sheet'!$O$2:$O$5000,"&gt;="&amp;$B$328,'1. Output sheet'!$O$2:$O$5000,"&lt;"&amp;$C$328)</f>
        <v>12805</v>
      </c>
      <c r="F368" s="45">
        <f>SUMIFS('1. Output sheet'!$F$2:$F$5000,'1. Output sheet'!$D$2:$D$5000,$B368,'1. Output sheet'!$C$2:$C$5000,F$27,'1. Output sheet'!$AC$2:$AC$5000,$B$22,'1. Output sheet'!$O$2:$O$5000,"&gt;="&amp;$B$328,'1. Output sheet'!$O$2:$O$5000,"&lt;"&amp;$C$328)+SUMIFS('1. Output sheet'!$F$2:$F$5000,'1. Output sheet'!$D$2:$D$5000,$B368,'1. Output sheet'!$C$2:$C$5000,F$27,'1. Output sheet'!$AC$2:$AC$5000,$B$23,'1. Output sheet'!$O$2:$O$5000,"&gt;="&amp;$B$328,'1. Output sheet'!$O$2:$O$5000,"&lt;"&amp;$C$328)</f>
        <v>2375</v>
      </c>
      <c r="G368" s="45">
        <f>SUMIFS('1. Output sheet'!$F$2:$F$5000,'1. Output sheet'!$D$2:$D$5000,$B368,'1. Output sheet'!$C$2:$C$5000,G$27,'1. Output sheet'!$AC$2:$AC$5000,$B$22,'1. Output sheet'!$O$2:$O$5000,"&gt;="&amp;$B$328,'1. Output sheet'!$O$2:$O$5000,"&lt;"&amp;$C$328)+SUMIFS('1. Output sheet'!$F$2:$F$5000,'1. Output sheet'!$D$2:$D$5000,$B368,'1. Output sheet'!$C$2:$C$5000,G$27,'1. Output sheet'!$AC$2:$AC$5000,$B$23,'1. Output sheet'!$O$2:$O$5000,"&gt;="&amp;$B$328,'1. Output sheet'!$O$2:$O$5000,"&lt;"&amp;$C$328)</f>
        <v>0</v>
      </c>
      <c r="H368" s="45">
        <f>SUMIFS('1. Output sheet'!$F$2:$F$5000,'1. Output sheet'!$D$2:$D$5000,$B368,'1. Output sheet'!$C$2:$C$5000,H$27,'1. Output sheet'!$AC$2:$AC$5000,$B$22,'1. Output sheet'!$O$2:$O$5000,"&gt;="&amp;$B$328,'1. Output sheet'!$O$2:$O$5000,"&lt;"&amp;$C$328)+SUMIFS('1. Output sheet'!$F$2:$F$5000,'1. Output sheet'!$D$2:$D$5000,$B368,'1. Output sheet'!$C$2:$C$5000,H$27,'1. Output sheet'!$AC$2:$AC$5000,$B$23,'1. Output sheet'!$O$2:$O$5000,"&gt;="&amp;$B$328,'1. Output sheet'!$O$2:$O$5000,"&lt;"&amp;$C$328)</f>
        <v>0</v>
      </c>
      <c r="I368" s="45">
        <f>SUMIFS('1. Output sheet'!$F$2:$F$5000,'1. Output sheet'!$D$2:$D$5000,$B368,'1. Output sheet'!$C$2:$C$5000,I$27,'1. Output sheet'!$AC$2:$AC$5000,$B$22,'1. Output sheet'!$O$2:$O$5000,"&gt;="&amp;$B$328,'1. Output sheet'!$O$2:$O$5000,"&lt;"&amp;$C$328)+SUMIFS('1. Output sheet'!$F$2:$F$5000,'1. Output sheet'!$D$2:$D$5000,$B368,'1. Output sheet'!$C$2:$C$5000,I$27,'1. Output sheet'!$AC$2:$AC$5000,$B$23,'1. Output sheet'!$O$2:$O$5000,"&gt;="&amp;$B$328,'1. Output sheet'!$O$2:$O$5000,"&lt;"&amp;$C$328)</f>
        <v>0</v>
      </c>
      <c r="J368" s="45">
        <f>SUMIFS('1. Output sheet'!$F$2:$F$5000,'1. Output sheet'!$D$2:$D$5000,$B368,'1. Output sheet'!$C$2:$C$5000,J$27,'1. Output sheet'!$AC$2:$AC$5000,$B$22,'1. Output sheet'!$O$2:$O$5000,"&gt;="&amp;$B$328,'1. Output sheet'!$O$2:$O$5000,"&lt;"&amp;$C$328)+SUMIFS('1. Output sheet'!$F$2:$F$5000,'1. Output sheet'!$D$2:$D$5000,$B368,'1. Output sheet'!$C$2:$C$5000,J$27,'1. Output sheet'!$AC$2:$AC$5000,$B$23,'1. Output sheet'!$O$2:$O$5000,"&gt;="&amp;$B$328,'1. Output sheet'!$O$2:$O$5000,"&lt;"&amp;$C$328)</f>
        <v>0</v>
      </c>
      <c r="K368" s="45">
        <f>SUMIFS('1. Output sheet'!$F$2:$F$5000,'1. Output sheet'!$D$2:$D$5000,$B368,'1. Output sheet'!$C$2:$C$5000,K$27,'1. Output sheet'!$AC$2:$AC$5000,$B$22,'1. Output sheet'!$O$2:$O$5000,"&gt;="&amp;$B$328,'1. Output sheet'!$O$2:$O$5000,"&lt;"&amp;$C$328)+SUMIFS('1. Output sheet'!$F$2:$F$5000,'1. Output sheet'!$D$2:$D$5000,$B368,'1. Output sheet'!$C$2:$C$5000,K$27,'1. Output sheet'!$AC$2:$AC$5000,$B$23,'1. Output sheet'!$O$2:$O$5000,"&gt;="&amp;$B$328,'1. Output sheet'!$O$2:$O$5000,"&lt;"&amp;$C$328)</f>
        <v>0</v>
      </c>
      <c r="L368" s="45">
        <f>SUMIFS('1. Output sheet'!$F$2:$F$5000,'1. Output sheet'!$D$2:$D$5000,$B368,'1. Output sheet'!$C$2:$C$5000,L$27,'1. Output sheet'!$AC$2:$AC$5000,$B$22,'1. Output sheet'!$O$2:$O$5000,"&gt;="&amp;$B$328,'1. Output sheet'!$O$2:$O$5000,"&lt;"&amp;$C$328)+SUMIFS('1. Output sheet'!$F$2:$F$5000,'1. Output sheet'!$D$2:$D$5000,$B368,'1. Output sheet'!$C$2:$C$5000,L$27,'1. Output sheet'!$AC$2:$AC$5000,$B$23,'1. Output sheet'!$O$2:$O$5000,"&gt;="&amp;$B$328,'1. Output sheet'!$O$2:$O$5000,"&lt;"&amp;$C$328)</f>
        <v>0</v>
      </c>
      <c r="M368" s="45">
        <f>SUMIFS('1. Output sheet'!$F$2:$F$5000,'1. Output sheet'!$D$2:$D$5000,$B368,'1. Output sheet'!$C$2:$C$5000,M$27,'1. Output sheet'!$AC$2:$AC$5000,$B$22,'1. Output sheet'!$O$2:$O$5000,"&gt;="&amp;$B$328,'1. Output sheet'!$O$2:$O$5000,"&lt;"&amp;$C$328)+SUMIFS('1. Output sheet'!$F$2:$F$5000,'1. Output sheet'!$D$2:$D$5000,$B368,'1. Output sheet'!$C$2:$C$5000,M$27,'1. Output sheet'!$AC$2:$AC$5000,$B$23,'1. Output sheet'!$O$2:$O$5000,"&gt;="&amp;$B$328,'1. Output sheet'!$O$2:$O$5000,"&lt;"&amp;$C$328)</f>
        <v>0</v>
      </c>
      <c r="N368" s="45">
        <f>SUMIFS('1. Output sheet'!$F$2:$F$5000,'1. Output sheet'!$D$2:$D$5000,$B368,'1. Output sheet'!$C$2:$C$5000,N$27,'1. Output sheet'!$AC$2:$AC$5000,$B$22,'1. Output sheet'!$O$2:$O$5000,"&gt;="&amp;$B$328,'1. Output sheet'!$O$2:$O$5000,"&lt;"&amp;$C$328)+SUMIFS('1. Output sheet'!$F$2:$F$5000,'1. Output sheet'!$D$2:$D$5000,$B368,'1. Output sheet'!$C$2:$C$5000,N$27,'1. Output sheet'!$AC$2:$AC$5000,$B$23,'1. Output sheet'!$O$2:$O$5000,"&gt;="&amp;$B$328,'1. Output sheet'!$O$2:$O$5000,"&lt;"&amp;$C$328)</f>
        <v>0</v>
      </c>
      <c r="O368" s="45">
        <f>SUMIFS('1. Output sheet'!$F$2:$F$5000,'1. Output sheet'!$D$2:$D$5000,$B368,'1. Output sheet'!$C$2:$C$5000,O$27,'1. Output sheet'!$AC$2:$AC$5000,$B$22,'1. Output sheet'!$O$2:$O$5000,"&gt;="&amp;$B$328,'1. Output sheet'!$O$2:$O$5000,"&lt;"&amp;$C$328)+SUMIFS('1. Output sheet'!$F$2:$F$5000,'1. Output sheet'!$D$2:$D$5000,$B368,'1. Output sheet'!$C$2:$C$5000,O$27,'1. Output sheet'!$AC$2:$AC$5000,$B$23,'1. Output sheet'!$O$2:$O$5000,"&gt;="&amp;$B$328,'1. Output sheet'!$O$2:$O$5000,"&lt;"&amp;$C$328)</f>
        <v>0</v>
      </c>
      <c r="P368" s="14">
        <f t="shared" ref="P368:P385" si="160">SUM(D368:O368)</f>
        <v>15180</v>
      </c>
      <c r="Q368" s="14">
        <f>SUMIFS('1. Output sheet'!$F$2:$F$5000,'1. Output sheet'!$D$2:$D$5000,$B368,'1. Output sheet'!$AC$2:$AC$5000,$B$22,'1. Output sheet'!$O$2:$O$5000,"&gt;="&amp;$B$328,'1. Output sheet'!$O$2:$O$5000,"&lt;"&amp;$C$328)+SUMIFS('1. Output sheet'!$F$2:$F$5000,'1. Output sheet'!$D$2:$D$5000,$B368,'1. Output sheet'!$AC$2:$AC$5000,$B$23,'1. Output sheet'!$O$2:$O$5000,"&gt;="&amp;$B$328,'1. Output sheet'!$O$2:$O$5000,"&lt;"&amp;$C$328)</f>
        <v>15180</v>
      </c>
      <c r="R368" s="14"/>
      <c r="T368" s="21" t="s">
        <v>232</v>
      </c>
      <c r="U368" s="20"/>
      <c r="V368" s="45">
        <f t="shared" ref="V368:V386" si="161">D368*$T$55</f>
        <v>0</v>
      </c>
      <c r="W368" s="45">
        <f t="shared" ref="W368:W386" si="162">E368*$T$55</f>
        <v>1716.8791815829343</v>
      </c>
      <c r="X368" s="45">
        <f t="shared" ref="X368:X386" si="163">F368*$T$55</f>
        <v>318.43717737285971</v>
      </c>
      <c r="Y368" s="45">
        <f t="shared" ref="Y368:Y386" si="164">G368*$T$55</f>
        <v>0</v>
      </c>
      <c r="Z368" s="45">
        <f t="shared" ref="Z368:Z386" si="165">H368*$T$55</f>
        <v>0</v>
      </c>
      <c r="AA368" s="45">
        <f t="shared" ref="AA368:AA386" si="166">I368*$T$55</f>
        <v>0</v>
      </c>
      <c r="AB368" s="45">
        <f t="shared" ref="AB368:AB386" si="167">J368*$T$55</f>
        <v>0</v>
      </c>
      <c r="AC368" s="45">
        <f t="shared" ref="AC368:AC386" si="168">K368*$T$55</f>
        <v>0</v>
      </c>
      <c r="AD368" s="45">
        <f t="shared" ref="AD368:AD386" si="169">L368*$T$55</f>
        <v>0</v>
      </c>
      <c r="AE368" s="45">
        <f t="shared" ref="AE368:AE386" si="170">M368*$T$55</f>
        <v>0</v>
      </c>
      <c r="AF368" s="45">
        <f t="shared" ref="AF368:AF386" si="171">N368*$T$55</f>
        <v>0</v>
      </c>
      <c r="AG368" s="45">
        <f t="shared" ref="AG368:AG386" si="172">O368*$T$55</f>
        <v>0</v>
      </c>
      <c r="AH368" s="45">
        <f t="shared" ref="AH368:AH386" si="173">P368*$T$55</f>
        <v>2035.3163589557939</v>
      </c>
      <c r="AI368" s="45">
        <f t="shared" ref="AI368:AI386" si="174">Q368*$T$55</f>
        <v>2035.3163589557939</v>
      </c>
      <c r="AJ368" s="14"/>
    </row>
    <row r="369" spans="2:36" ht="14.4" x14ac:dyDescent="0.3">
      <c r="B369" s="21" t="s">
        <v>221</v>
      </c>
      <c r="C369" s="20"/>
      <c r="D369" s="45">
        <f>SUMIFS('1. Output sheet'!$F$2:$F$5000,'1. Output sheet'!$D$2:$D$5000,$B369,'1. Output sheet'!$C$2:$C$5000,D$27,'1. Output sheet'!$AC$2:$AC$5000,$B$22,'1. Output sheet'!$O$2:$O$5000,"&gt;="&amp;$B$328,'1. Output sheet'!$O$2:$O$5000,"&lt;"&amp;$C$328)+SUMIFS('1. Output sheet'!$F$2:$F$5000,'1. Output sheet'!$D$2:$D$5000,$B369,'1. Output sheet'!$C$2:$C$5000,D$27,'1. Output sheet'!$AC$2:$AC$5000,$B$23,'1. Output sheet'!$O$2:$O$5000,"&gt;="&amp;$B$328,'1. Output sheet'!$O$2:$O$5000,"&lt;"&amp;$C$328)</f>
        <v>0</v>
      </c>
      <c r="E369" s="45">
        <f>SUMIFS('1. Output sheet'!$F$2:$F$5000,'1. Output sheet'!$D$2:$D$5000,$B369,'1. Output sheet'!$C$2:$C$5000,E$27,'1. Output sheet'!$AC$2:$AC$5000,$B$22,'1. Output sheet'!$O$2:$O$5000,"&gt;="&amp;$B$328,'1. Output sheet'!$O$2:$O$5000,"&lt;"&amp;$C$328)+SUMIFS('1. Output sheet'!$F$2:$F$5000,'1. Output sheet'!$D$2:$D$5000,$B369,'1. Output sheet'!$C$2:$C$5000,E$27,'1. Output sheet'!$AC$2:$AC$5000,$B$23,'1. Output sheet'!$O$2:$O$5000,"&gt;="&amp;$B$328,'1. Output sheet'!$O$2:$O$5000,"&lt;"&amp;$C$328)</f>
        <v>0</v>
      </c>
      <c r="F369" s="45">
        <f>SUMIFS('1. Output sheet'!$F$2:$F$5000,'1. Output sheet'!$D$2:$D$5000,$B369,'1. Output sheet'!$C$2:$C$5000,F$27,'1. Output sheet'!$AC$2:$AC$5000,$B$22,'1. Output sheet'!$O$2:$O$5000,"&gt;="&amp;$B$328,'1. Output sheet'!$O$2:$O$5000,"&lt;"&amp;$C$328)+SUMIFS('1. Output sheet'!$F$2:$F$5000,'1. Output sheet'!$D$2:$D$5000,$B369,'1. Output sheet'!$C$2:$C$5000,F$27,'1. Output sheet'!$AC$2:$AC$5000,$B$23,'1. Output sheet'!$O$2:$O$5000,"&gt;="&amp;$B$328,'1. Output sheet'!$O$2:$O$5000,"&lt;"&amp;$C$328)</f>
        <v>0</v>
      </c>
      <c r="G369" s="45">
        <f>SUMIFS('1. Output sheet'!$F$2:$F$5000,'1. Output sheet'!$D$2:$D$5000,$B369,'1. Output sheet'!$C$2:$C$5000,G$27,'1. Output sheet'!$AC$2:$AC$5000,$B$22,'1. Output sheet'!$O$2:$O$5000,"&gt;="&amp;$B$328,'1. Output sheet'!$O$2:$O$5000,"&lt;"&amp;$C$328)+SUMIFS('1. Output sheet'!$F$2:$F$5000,'1. Output sheet'!$D$2:$D$5000,$B369,'1. Output sheet'!$C$2:$C$5000,G$27,'1. Output sheet'!$AC$2:$AC$5000,$B$23,'1. Output sheet'!$O$2:$O$5000,"&gt;="&amp;$B$328,'1. Output sheet'!$O$2:$O$5000,"&lt;"&amp;$C$328)</f>
        <v>0</v>
      </c>
      <c r="H369" s="45">
        <f>SUMIFS('1. Output sheet'!$F$2:$F$5000,'1. Output sheet'!$D$2:$D$5000,$B369,'1. Output sheet'!$C$2:$C$5000,H$27,'1. Output sheet'!$AC$2:$AC$5000,$B$22,'1. Output sheet'!$O$2:$O$5000,"&gt;="&amp;$B$328,'1. Output sheet'!$O$2:$O$5000,"&lt;"&amp;$C$328)+SUMIFS('1. Output sheet'!$F$2:$F$5000,'1. Output sheet'!$D$2:$D$5000,$B369,'1. Output sheet'!$C$2:$C$5000,H$27,'1. Output sheet'!$AC$2:$AC$5000,$B$23,'1. Output sheet'!$O$2:$O$5000,"&gt;="&amp;$B$328,'1. Output sheet'!$O$2:$O$5000,"&lt;"&amp;$C$328)</f>
        <v>0</v>
      </c>
      <c r="I369" s="45">
        <f>SUMIFS('1. Output sheet'!$F$2:$F$5000,'1. Output sheet'!$D$2:$D$5000,$B369,'1. Output sheet'!$C$2:$C$5000,I$27,'1. Output sheet'!$AC$2:$AC$5000,$B$22,'1. Output sheet'!$O$2:$O$5000,"&gt;="&amp;$B$328,'1. Output sheet'!$O$2:$O$5000,"&lt;"&amp;$C$328)+SUMIFS('1. Output sheet'!$F$2:$F$5000,'1. Output sheet'!$D$2:$D$5000,$B369,'1. Output sheet'!$C$2:$C$5000,I$27,'1. Output sheet'!$AC$2:$AC$5000,$B$23,'1. Output sheet'!$O$2:$O$5000,"&gt;="&amp;$B$328,'1. Output sheet'!$O$2:$O$5000,"&lt;"&amp;$C$328)</f>
        <v>0</v>
      </c>
      <c r="J369" s="45">
        <f>SUMIFS('1. Output sheet'!$F$2:$F$5000,'1. Output sheet'!$D$2:$D$5000,$B369,'1. Output sheet'!$C$2:$C$5000,J$27,'1. Output sheet'!$AC$2:$AC$5000,$B$22,'1. Output sheet'!$O$2:$O$5000,"&gt;="&amp;$B$328,'1. Output sheet'!$O$2:$O$5000,"&lt;"&amp;$C$328)+SUMIFS('1. Output sheet'!$F$2:$F$5000,'1. Output sheet'!$D$2:$D$5000,$B369,'1. Output sheet'!$C$2:$C$5000,J$27,'1. Output sheet'!$AC$2:$AC$5000,$B$23,'1. Output sheet'!$O$2:$O$5000,"&gt;="&amp;$B$328,'1. Output sheet'!$O$2:$O$5000,"&lt;"&amp;$C$328)</f>
        <v>0</v>
      </c>
      <c r="K369" s="45">
        <f>SUMIFS('1. Output sheet'!$F$2:$F$5000,'1. Output sheet'!$D$2:$D$5000,$B369,'1. Output sheet'!$C$2:$C$5000,K$27,'1. Output sheet'!$AC$2:$AC$5000,$B$22,'1. Output sheet'!$O$2:$O$5000,"&gt;="&amp;$B$328,'1. Output sheet'!$O$2:$O$5000,"&lt;"&amp;$C$328)+SUMIFS('1. Output sheet'!$F$2:$F$5000,'1. Output sheet'!$D$2:$D$5000,$B369,'1. Output sheet'!$C$2:$C$5000,K$27,'1. Output sheet'!$AC$2:$AC$5000,$B$23,'1. Output sheet'!$O$2:$O$5000,"&gt;="&amp;$B$328,'1. Output sheet'!$O$2:$O$5000,"&lt;"&amp;$C$328)</f>
        <v>0</v>
      </c>
      <c r="L369" s="45">
        <f>SUMIFS('1. Output sheet'!$F$2:$F$5000,'1. Output sheet'!$D$2:$D$5000,$B369,'1. Output sheet'!$C$2:$C$5000,L$27,'1. Output sheet'!$AC$2:$AC$5000,$B$22,'1. Output sheet'!$O$2:$O$5000,"&gt;="&amp;$B$328,'1. Output sheet'!$O$2:$O$5000,"&lt;"&amp;$C$328)+SUMIFS('1. Output sheet'!$F$2:$F$5000,'1. Output sheet'!$D$2:$D$5000,$B369,'1. Output sheet'!$C$2:$C$5000,L$27,'1. Output sheet'!$AC$2:$AC$5000,$B$23,'1. Output sheet'!$O$2:$O$5000,"&gt;="&amp;$B$328,'1. Output sheet'!$O$2:$O$5000,"&lt;"&amp;$C$328)</f>
        <v>0</v>
      </c>
      <c r="M369" s="45">
        <f>SUMIFS('1. Output sheet'!$F$2:$F$5000,'1. Output sheet'!$D$2:$D$5000,$B369,'1. Output sheet'!$C$2:$C$5000,M$27,'1. Output sheet'!$AC$2:$AC$5000,$B$22,'1. Output sheet'!$O$2:$O$5000,"&gt;="&amp;$B$328,'1. Output sheet'!$O$2:$O$5000,"&lt;"&amp;$C$328)+SUMIFS('1. Output sheet'!$F$2:$F$5000,'1. Output sheet'!$D$2:$D$5000,$B369,'1. Output sheet'!$C$2:$C$5000,M$27,'1. Output sheet'!$AC$2:$AC$5000,$B$23,'1. Output sheet'!$O$2:$O$5000,"&gt;="&amp;$B$328,'1. Output sheet'!$O$2:$O$5000,"&lt;"&amp;$C$328)</f>
        <v>0</v>
      </c>
      <c r="N369" s="45">
        <f>SUMIFS('1. Output sheet'!$F$2:$F$5000,'1. Output sheet'!$D$2:$D$5000,$B369,'1. Output sheet'!$C$2:$C$5000,N$27,'1. Output sheet'!$AC$2:$AC$5000,$B$22,'1. Output sheet'!$O$2:$O$5000,"&gt;="&amp;$B$328,'1. Output sheet'!$O$2:$O$5000,"&lt;"&amp;$C$328)+SUMIFS('1. Output sheet'!$F$2:$F$5000,'1. Output sheet'!$D$2:$D$5000,$B369,'1. Output sheet'!$C$2:$C$5000,N$27,'1. Output sheet'!$AC$2:$AC$5000,$B$23,'1. Output sheet'!$O$2:$O$5000,"&gt;="&amp;$B$328,'1. Output sheet'!$O$2:$O$5000,"&lt;"&amp;$C$328)</f>
        <v>0</v>
      </c>
      <c r="O369" s="45">
        <f>SUMIFS('1. Output sheet'!$F$2:$F$5000,'1. Output sheet'!$D$2:$D$5000,$B369,'1. Output sheet'!$C$2:$C$5000,O$27,'1. Output sheet'!$AC$2:$AC$5000,$B$22,'1. Output sheet'!$O$2:$O$5000,"&gt;="&amp;$B$328,'1. Output sheet'!$O$2:$O$5000,"&lt;"&amp;$C$328)+SUMIFS('1. Output sheet'!$F$2:$F$5000,'1. Output sheet'!$D$2:$D$5000,$B369,'1. Output sheet'!$C$2:$C$5000,O$27,'1. Output sheet'!$AC$2:$AC$5000,$B$23,'1. Output sheet'!$O$2:$O$5000,"&gt;="&amp;$B$328,'1. Output sheet'!$O$2:$O$5000,"&lt;"&amp;$C$328)</f>
        <v>0</v>
      </c>
      <c r="P369" s="14">
        <f t="shared" si="160"/>
        <v>0</v>
      </c>
      <c r="Q369" s="14">
        <f>SUMIFS('1. Output sheet'!$F$2:$F$5000,'1. Output sheet'!$D$2:$D$5000,$B369,'1. Output sheet'!$AC$2:$AC$5000,$B$22,'1. Output sheet'!$O$2:$O$5000,"&gt;="&amp;$B$328,'1. Output sheet'!$O$2:$O$5000,"&lt;"&amp;$C$328)+SUMIFS('1. Output sheet'!$F$2:$F$5000,'1. Output sheet'!$D$2:$D$5000,$B369,'1. Output sheet'!$AC$2:$AC$5000,$B$23,'1. Output sheet'!$O$2:$O$5000,"&gt;="&amp;$B$328,'1. Output sheet'!$O$2:$O$5000,"&lt;"&amp;$C$328)</f>
        <v>0</v>
      </c>
      <c r="R369" s="14"/>
      <c r="T369" s="21" t="s">
        <v>221</v>
      </c>
      <c r="U369" s="20"/>
      <c r="V369" s="45">
        <f t="shared" si="161"/>
        <v>0</v>
      </c>
      <c r="W369" s="45">
        <f t="shared" si="162"/>
        <v>0</v>
      </c>
      <c r="X369" s="45">
        <f t="shared" si="163"/>
        <v>0</v>
      </c>
      <c r="Y369" s="45">
        <f t="shared" si="164"/>
        <v>0</v>
      </c>
      <c r="Z369" s="45">
        <f t="shared" si="165"/>
        <v>0</v>
      </c>
      <c r="AA369" s="45">
        <f t="shared" si="166"/>
        <v>0</v>
      </c>
      <c r="AB369" s="45">
        <f t="shared" si="167"/>
        <v>0</v>
      </c>
      <c r="AC369" s="45">
        <f t="shared" si="168"/>
        <v>0</v>
      </c>
      <c r="AD369" s="45">
        <f t="shared" si="169"/>
        <v>0</v>
      </c>
      <c r="AE369" s="45">
        <f t="shared" si="170"/>
        <v>0</v>
      </c>
      <c r="AF369" s="45">
        <f t="shared" si="171"/>
        <v>0</v>
      </c>
      <c r="AG369" s="45">
        <f t="shared" si="172"/>
        <v>0</v>
      </c>
      <c r="AH369" s="45">
        <f t="shared" si="173"/>
        <v>0</v>
      </c>
      <c r="AI369" s="45">
        <f t="shared" si="174"/>
        <v>0</v>
      </c>
      <c r="AJ369" s="14"/>
    </row>
    <row r="370" spans="2:36" ht="28.8" x14ac:dyDescent="0.3">
      <c r="B370" s="21" t="s">
        <v>543</v>
      </c>
      <c r="C370" s="20"/>
      <c r="D370" s="45">
        <f>SUMIFS('1. Output sheet'!$F$2:$F$5000,'1. Output sheet'!$D$2:$D$5000,$B370,'1. Output sheet'!$C$2:$C$5000,D$27,'1. Output sheet'!$AC$2:$AC$5000,$B$22,'1. Output sheet'!$O$2:$O$5000,"&gt;="&amp;$B$328,'1. Output sheet'!$O$2:$O$5000,"&lt;"&amp;$C$328)+SUMIFS('1. Output sheet'!$F$2:$F$5000,'1. Output sheet'!$D$2:$D$5000,$B370,'1. Output sheet'!$C$2:$C$5000,D$27,'1. Output sheet'!$AC$2:$AC$5000,$B$23,'1. Output sheet'!$O$2:$O$5000,"&gt;="&amp;$B$328,'1. Output sheet'!$O$2:$O$5000,"&lt;"&amp;$C$328)</f>
        <v>0</v>
      </c>
      <c r="E370" s="45">
        <f>SUMIFS('1. Output sheet'!$F$2:$F$5000,'1. Output sheet'!$D$2:$D$5000,$B370,'1. Output sheet'!$C$2:$C$5000,E$27,'1. Output sheet'!$AC$2:$AC$5000,$B$22,'1. Output sheet'!$O$2:$O$5000,"&gt;="&amp;$B$328,'1. Output sheet'!$O$2:$O$5000,"&lt;"&amp;$C$328)+SUMIFS('1. Output sheet'!$F$2:$F$5000,'1. Output sheet'!$D$2:$D$5000,$B370,'1. Output sheet'!$C$2:$C$5000,E$27,'1. Output sheet'!$AC$2:$AC$5000,$B$23,'1. Output sheet'!$O$2:$O$5000,"&gt;="&amp;$B$328,'1. Output sheet'!$O$2:$O$5000,"&lt;"&amp;$C$328)</f>
        <v>0</v>
      </c>
      <c r="F370" s="45">
        <f>SUMIFS('1. Output sheet'!$F$2:$F$5000,'1. Output sheet'!$D$2:$D$5000,$B370,'1. Output sheet'!$C$2:$C$5000,F$27,'1. Output sheet'!$AC$2:$AC$5000,$B$22,'1. Output sheet'!$O$2:$O$5000,"&gt;="&amp;$B$328,'1. Output sheet'!$O$2:$O$5000,"&lt;"&amp;$C$328)+SUMIFS('1. Output sheet'!$F$2:$F$5000,'1. Output sheet'!$D$2:$D$5000,$B370,'1. Output sheet'!$C$2:$C$5000,F$27,'1. Output sheet'!$AC$2:$AC$5000,$B$23,'1. Output sheet'!$O$2:$O$5000,"&gt;="&amp;$B$328,'1. Output sheet'!$O$2:$O$5000,"&lt;"&amp;$C$328)</f>
        <v>0</v>
      </c>
      <c r="G370" s="45">
        <f>SUMIFS('1. Output sheet'!$F$2:$F$5000,'1. Output sheet'!$D$2:$D$5000,$B370,'1. Output sheet'!$C$2:$C$5000,G$27,'1. Output sheet'!$AC$2:$AC$5000,$B$22,'1. Output sheet'!$O$2:$O$5000,"&gt;="&amp;$B$328,'1. Output sheet'!$O$2:$O$5000,"&lt;"&amp;$C$328)+SUMIFS('1. Output sheet'!$F$2:$F$5000,'1. Output sheet'!$D$2:$D$5000,$B370,'1. Output sheet'!$C$2:$C$5000,G$27,'1. Output sheet'!$AC$2:$AC$5000,$B$23,'1. Output sheet'!$O$2:$O$5000,"&gt;="&amp;$B$328,'1. Output sheet'!$O$2:$O$5000,"&lt;"&amp;$C$328)</f>
        <v>9900</v>
      </c>
      <c r="H370" s="45">
        <f>SUMIFS('1. Output sheet'!$F$2:$F$5000,'1. Output sheet'!$D$2:$D$5000,$B370,'1. Output sheet'!$C$2:$C$5000,H$27,'1. Output sheet'!$AC$2:$AC$5000,$B$22,'1. Output sheet'!$O$2:$O$5000,"&gt;="&amp;$B$328,'1. Output sheet'!$O$2:$O$5000,"&lt;"&amp;$C$328)+SUMIFS('1. Output sheet'!$F$2:$F$5000,'1. Output sheet'!$D$2:$D$5000,$B370,'1. Output sheet'!$C$2:$C$5000,H$27,'1. Output sheet'!$AC$2:$AC$5000,$B$23,'1. Output sheet'!$O$2:$O$5000,"&gt;="&amp;$B$328,'1. Output sheet'!$O$2:$O$5000,"&lt;"&amp;$C$328)</f>
        <v>9050</v>
      </c>
      <c r="I370" s="45">
        <f>SUMIFS('1. Output sheet'!$F$2:$F$5000,'1. Output sheet'!$D$2:$D$5000,$B370,'1. Output sheet'!$C$2:$C$5000,I$27,'1. Output sheet'!$AC$2:$AC$5000,$B$22,'1. Output sheet'!$O$2:$O$5000,"&gt;="&amp;$B$328,'1. Output sheet'!$O$2:$O$5000,"&lt;"&amp;$C$328)+SUMIFS('1. Output sheet'!$F$2:$F$5000,'1. Output sheet'!$D$2:$D$5000,$B370,'1. Output sheet'!$C$2:$C$5000,I$27,'1. Output sheet'!$AC$2:$AC$5000,$B$23,'1. Output sheet'!$O$2:$O$5000,"&gt;="&amp;$B$328,'1. Output sheet'!$O$2:$O$5000,"&lt;"&amp;$C$328)</f>
        <v>1450</v>
      </c>
      <c r="J370" s="45">
        <f>SUMIFS('1. Output sheet'!$F$2:$F$5000,'1. Output sheet'!$D$2:$D$5000,$B370,'1. Output sheet'!$C$2:$C$5000,J$27,'1. Output sheet'!$AC$2:$AC$5000,$B$22,'1. Output sheet'!$O$2:$O$5000,"&gt;="&amp;$B$328,'1. Output sheet'!$O$2:$O$5000,"&lt;"&amp;$C$328)+SUMIFS('1. Output sheet'!$F$2:$F$5000,'1. Output sheet'!$D$2:$D$5000,$B370,'1. Output sheet'!$C$2:$C$5000,J$27,'1. Output sheet'!$AC$2:$AC$5000,$B$23,'1. Output sheet'!$O$2:$O$5000,"&gt;="&amp;$B$328,'1. Output sheet'!$O$2:$O$5000,"&lt;"&amp;$C$328)</f>
        <v>0</v>
      </c>
      <c r="K370" s="45">
        <f>SUMIFS('1. Output sheet'!$F$2:$F$5000,'1. Output sheet'!$D$2:$D$5000,$B370,'1. Output sheet'!$C$2:$C$5000,K$27,'1. Output sheet'!$AC$2:$AC$5000,$B$22,'1. Output sheet'!$O$2:$O$5000,"&gt;="&amp;$B$328,'1. Output sheet'!$O$2:$O$5000,"&lt;"&amp;$C$328)+SUMIFS('1. Output sheet'!$F$2:$F$5000,'1. Output sheet'!$D$2:$D$5000,$B370,'1. Output sheet'!$C$2:$C$5000,K$27,'1. Output sheet'!$AC$2:$AC$5000,$B$23,'1. Output sheet'!$O$2:$O$5000,"&gt;="&amp;$B$328,'1. Output sheet'!$O$2:$O$5000,"&lt;"&amp;$C$328)</f>
        <v>0</v>
      </c>
      <c r="L370" s="45">
        <f>SUMIFS('1. Output sheet'!$F$2:$F$5000,'1. Output sheet'!$D$2:$D$5000,$B370,'1. Output sheet'!$C$2:$C$5000,L$27,'1. Output sheet'!$AC$2:$AC$5000,$B$22,'1. Output sheet'!$O$2:$O$5000,"&gt;="&amp;$B$328,'1. Output sheet'!$O$2:$O$5000,"&lt;"&amp;$C$328)+SUMIFS('1. Output sheet'!$F$2:$F$5000,'1. Output sheet'!$D$2:$D$5000,$B370,'1. Output sheet'!$C$2:$C$5000,L$27,'1. Output sheet'!$AC$2:$AC$5000,$B$23,'1. Output sheet'!$O$2:$O$5000,"&gt;="&amp;$B$328,'1. Output sheet'!$O$2:$O$5000,"&lt;"&amp;$C$328)</f>
        <v>0</v>
      </c>
      <c r="M370" s="45">
        <f>SUMIFS('1. Output sheet'!$F$2:$F$5000,'1. Output sheet'!$D$2:$D$5000,$B370,'1. Output sheet'!$C$2:$C$5000,M$27,'1. Output sheet'!$AC$2:$AC$5000,$B$22,'1. Output sheet'!$O$2:$O$5000,"&gt;="&amp;$B$328,'1. Output sheet'!$O$2:$O$5000,"&lt;"&amp;$C$328)+SUMIFS('1. Output sheet'!$F$2:$F$5000,'1. Output sheet'!$D$2:$D$5000,$B370,'1. Output sheet'!$C$2:$C$5000,M$27,'1. Output sheet'!$AC$2:$AC$5000,$B$23,'1. Output sheet'!$O$2:$O$5000,"&gt;="&amp;$B$328,'1. Output sheet'!$O$2:$O$5000,"&lt;"&amp;$C$328)</f>
        <v>0</v>
      </c>
      <c r="N370" s="45">
        <f>SUMIFS('1. Output sheet'!$F$2:$F$5000,'1. Output sheet'!$D$2:$D$5000,$B370,'1. Output sheet'!$C$2:$C$5000,N$27,'1. Output sheet'!$AC$2:$AC$5000,$B$22,'1. Output sheet'!$O$2:$O$5000,"&gt;="&amp;$B$328,'1. Output sheet'!$O$2:$O$5000,"&lt;"&amp;$C$328)+SUMIFS('1. Output sheet'!$F$2:$F$5000,'1. Output sheet'!$D$2:$D$5000,$B370,'1. Output sheet'!$C$2:$C$5000,N$27,'1. Output sheet'!$AC$2:$AC$5000,$B$23,'1. Output sheet'!$O$2:$O$5000,"&gt;="&amp;$B$328,'1. Output sheet'!$O$2:$O$5000,"&lt;"&amp;$C$328)</f>
        <v>0</v>
      </c>
      <c r="O370" s="45">
        <f>SUMIFS('1. Output sheet'!$F$2:$F$5000,'1. Output sheet'!$D$2:$D$5000,$B370,'1. Output sheet'!$C$2:$C$5000,O$27,'1. Output sheet'!$AC$2:$AC$5000,$B$22,'1. Output sheet'!$O$2:$O$5000,"&gt;="&amp;$B$328,'1. Output sheet'!$O$2:$O$5000,"&lt;"&amp;$C$328)+SUMIFS('1. Output sheet'!$F$2:$F$5000,'1. Output sheet'!$D$2:$D$5000,$B370,'1. Output sheet'!$C$2:$C$5000,O$27,'1. Output sheet'!$AC$2:$AC$5000,$B$23,'1. Output sheet'!$O$2:$O$5000,"&gt;="&amp;$B$328,'1. Output sheet'!$O$2:$O$5000,"&lt;"&amp;$C$328)</f>
        <v>0</v>
      </c>
      <c r="P370" s="14">
        <f t="shared" si="160"/>
        <v>20400</v>
      </c>
      <c r="Q370" s="14">
        <f>SUMIFS('1. Output sheet'!$F$2:$F$5000,'1. Output sheet'!$D$2:$D$5000,$B370,'1. Output sheet'!$AC$2:$AC$5000,$B$22,'1. Output sheet'!$O$2:$O$5000,"&gt;="&amp;$B$328,'1. Output sheet'!$O$2:$O$5000,"&lt;"&amp;$C$328)+SUMIFS('1. Output sheet'!$F$2:$F$5000,'1. Output sheet'!$D$2:$D$5000,$B370,'1. Output sheet'!$AC$2:$AC$5000,$B$23,'1. Output sheet'!$O$2:$O$5000,"&gt;="&amp;$B$328,'1. Output sheet'!$O$2:$O$5000,"&lt;"&amp;$C$328)</f>
        <v>20400</v>
      </c>
      <c r="R370" s="14"/>
      <c r="T370" s="21" t="s">
        <v>543</v>
      </c>
      <c r="U370" s="20"/>
      <c r="V370" s="45">
        <f t="shared" si="161"/>
        <v>0</v>
      </c>
      <c r="W370" s="45">
        <f t="shared" si="162"/>
        <v>0</v>
      </c>
      <c r="X370" s="45">
        <f t="shared" si="163"/>
        <v>0</v>
      </c>
      <c r="Y370" s="45">
        <f t="shared" si="164"/>
        <v>1327.3802341016049</v>
      </c>
      <c r="Z370" s="45">
        <f t="shared" si="165"/>
        <v>1213.4132443050023</v>
      </c>
      <c r="AA370" s="45">
        <f t="shared" si="166"/>
        <v>194.41427671185119</v>
      </c>
      <c r="AB370" s="45">
        <f t="shared" si="167"/>
        <v>0</v>
      </c>
      <c r="AC370" s="45">
        <f t="shared" si="168"/>
        <v>0</v>
      </c>
      <c r="AD370" s="45">
        <f t="shared" si="169"/>
        <v>0</v>
      </c>
      <c r="AE370" s="45">
        <f t="shared" si="170"/>
        <v>0</v>
      </c>
      <c r="AF370" s="45">
        <f t="shared" si="171"/>
        <v>0</v>
      </c>
      <c r="AG370" s="45">
        <f t="shared" si="172"/>
        <v>0</v>
      </c>
      <c r="AH370" s="45">
        <f t="shared" si="173"/>
        <v>2735.2077551184584</v>
      </c>
      <c r="AI370" s="45">
        <f t="shared" si="174"/>
        <v>2735.2077551184584</v>
      </c>
      <c r="AJ370" s="14"/>
    </row>
    <row r="371" spans="2:36" ht="14.4" x14ac:dyDescent="0.3">
      <c r="B371" s="21" t="s">
        <v>1169</v>
      </c>
      <c r="C371" s="20"/>
      <c r="D371" s="45">
        <f>SUMIFS('1. Output sheet'!$F$2:$F$5000,'1. Output sheet'!$D$2:$D$5000,$B371,'1. Output sheet'!$C$2:$C$5000,D$27,'1. Output sheet'!$AC$2:$AC$5000,$B$22,'1. Output sheet'!$O$2:$O$5000,"&gt;="&amp;$B$328,'1. Output sheet'!$O$2:$O$5000,"&lt;"&amp;$C$328)+SUMIFS('1. Output sheet'!$F$2:$F$5000,'1. Output sheet'!$D$2:$D$5000,$B371,'1. Output sheet'!$C$2:$C$5000,D$27,'1. Output sheet'!$AC$2:$AC$5000,$B$23,'1. Output sheet'!$O$2:$O$5000,"&gt;="&amp;$B$328,'1. Output sheet'!$O$2:$O$5000,"&lt;"&amp;$C$328)</f>
        <v>0</v>
      </c>
      <c r="E371" s="45">
        <f>SUMIFS('1. Output sheet'!$F$2:$F$5000,'1. Output sheet'!$D$2:$D$5000,$B371,'1. Output sheet'!$C$2:$C$5000,E$27,'1. Output sheet'!$AC$2:$AC$5000,$B$22,'1. Output sheet'!$O$2:$O$5000,"&gt;="&amp;$B$328,'1. Output sheet'!$O$2:$O$5000,"&lt;"&amp;$C$328)+SUMIFS('1. Output sheet'!$F$2:$F$5000,'1. Output sheet'!$D$2:$D$5000,$B371,'1. Output sheet'!$C$2:$C$5000,E$27,'1. Output sheet'!$AC$2:$AC$5000,$B$23,'1. Output sheet'!$O$2:$O$5000,"&gt;="&amp;$B$328,'1. Output sheet'!$O$2:$O$5000,"&lt;"&amp;$C$328)</f>
        <v>0</v>
      </c>
      <c r="F371" s="45">
        <f>SUMIFS('1. Output sheet'!$F$2:$F$5000,'1. Output sheet'!$D$2:$D$5000,$B371,'1. Output sheet'!$C$2:$C$5000,F$27,'1. Output sheet'!$AC$2:$AC$5000,$B$22,'1. Output sheet'!$O$2:$O$5000,"&gt;="&amp;$B$328,'1. Output sheet'!$O$2:$O$5000,"&lt;"&amp;$C$328)+SUMIFS('1. Output sheet'!$F$2:$F$5000,'1. Output sheet'!$D$2:$D$5000,$B371,'1. Output sheet'!$C$2:$C$5000,F$27,'1. Output sheet'!$AC$2:$AC$5000,$B$23,'1. Output sheet'!$O$2:$O$5000,"&gt;="&amp;$B$328,'1. Output sheet'!$O$2:$O$5000,"&lt;"&amp;$C$328)</f>
        <v>0</v>
      </c>
      <c r="G371" s="45">
        <f>SUMIFS('1. Output sheet'!$F$2:$F$5000,'1. Output sheet'!$D$2:$D$5000,$B371,'1. Output sheet'!$C$2:$C$5000,G$27,'1. Output sheet'!$AC$2:$AC$5000,$B$22,'1. Output sheet'!$O$2:$O$5000,"&gt;="&amp;$B$328,'1. Output sheet'!$O$2:$O$5000,"&lt;"&amp;$C$328)+SUMIFS('1. Output sheet'!$F$2:$F$5000,'1. Output sheet'!$D$2:$D$5000,$B371,'1. Output sheet'!$C$2:$C$5000,G$27,'1. Output sheet'!$AC$2:$AC$5000,$B$23,'1. Output sheet'!$O$2:$O$5000,"&gt;="&amp;$B$328,'1. Output sheet'!$O$2:$O$5000,"&lt;"&amp;$C$328)</f>
        <v>1149</v>
      </c>
      <c r="H371" s="45">
        <f>SUMIFS('1. Output sheet'!$F$2:$F$5000,'1. Output sheet'!$D$2:$D$5000,$B371,'1. Output sheet'!$C$2:$C$5000,H$27,'1. Output sheet'!$AC$2:$AC$5000,$B$22,'1. Output sheet'!$O$2:$O$5000,"&gt;="&amp;$B$328,'1. Output sheet'!$O$2:$O$5000,"&lt;"&amp;$C$328)+SUMIFS('1. Output sheet'!$F$2:$F$5000,'1. Output sheet'!$D$2:$D$5000,$B371,'1. Output sheet'!$C$2:$C$5000,H$27,'1. Output sheet'!$AC$2:$AC$5000,$B$23,'1. Output sheet'!$O$2:$O$5000,"&gt;="&amp;$B$328,'1. Output sheet'!$O$2:$O$5000,"&lt;"&amp;$C$328)</f>
        <v>0</v>
      </c>
      <c r="I371" s="45">
        <f>SUMIFS('1. Output sheet'!$F$2:$F$5000,'1. Output sheet'!$D$2:$D$5000,$B371,'1. Output sheet'!$C$2:$C$5000,I$27,'1. Output sheet'!$AC$2:$AC$5000,$B$22,'1. Output sheet'!$O$2:$O$5000,"&gt;="&amp;$B$328,'1. Output sheet'!$O$2:$O$5000,"&lt;"&amp;$C$328)+SUMIFS('1. Output sheet'!$F$2:$F$5000,'1. Output sheet'!$D$2:$D$5000,$B371,'1. Output sheet'!$C$2:$C$5000,I$27,'1. Output sheet'!$AC$2:$AC$5000,$B$23,'1. Output sheet'!$O$2:$O$5000,"&gt;="&amp;$B$328,'1. Output sheet'!$O$2:$O$5000,"&lt;"&amp;$C$328)</f>
        <v>0</v>
      </c>
      <c r="J371" s="45">
        <f>SUMIFS('1. Output sheet'!$F$2:$F$5000,'1. Output sheet'!$D$2:$D$5000,$B371,'1. Output sheet'!$C$2:$C$5000,J$27,'1. Output sheet'!$AC$2:$AC$5000,$B$22,'1. Output sheet'!$O$2:$O$5000,"&gt;="&amp;$B$328,'1. Output sheet'!$O$2:$O$5000,"&lt;"&amp;$C$328)+SUMIFS('1. Output sheet'!$F$2:$F$5000,'1. Output sheet'!$D$2:$D$5000,$B371,'1. Output sheet'!$C$2:$C$5000,J$27,'1. Output sheet'!$AC$2:$AC$5000,$B$23,'1. Output sheet'!$O$2:$O$5000,"&gt;="&amp;$B$328,'1. Output sheet'!$O$2:$O$5000,"&lt;"&amp;$C$328)</f>
        <v>0</v>
      </c>
      <c r="K371" s="45">
        <f>SUMIFS('1. Output sheet'!$F$2:$F$5000,'1. Output sheet'!$D$2:$D$5000,$B371,'1. Output sheet'!$C$2:$C$5000,K$27,'1. Output sheet'!$AC$2:$AC$5000,$B$22,'1. Output sheet'!$O$2:$O$5000,"&gt;="&amp;$B$328,'1. Output sheet'!$O$2:$O$5000,"&lt;"&amp;$C$328)+SUMIFS('1. Output sheet'!$F$2:$F$5000,'1. Output sheet'!$D$2:$D$5000,$B371,'1. Output sheet'!$C$2:$C$5000,K$27,'1. Output sheet'!$AC$2:$AC$5000,$B$23,'1. Output sheet'!$O$2:$O$5000,"&gt;="&amp;$B$328,'1. Output sheet'!$O$2:$O$5000,"&lt;"&amp;$C$328)</f>
        <v>0</v>
      </c>
      <c r="L371" s="45">
        <f>SUMIFS('1. Output sheet'!$F$2:$F$5000,'1. Output sheet'!$D$2:$D$5000,$B371,'1. Output sheet'!$C$2:$C$5000,L$27,'1. Output sheet'!$AC$2:$AC$5000,$B$22,'1. Output sheet'!$O$2:$O$5000,"&gt;="&amp;$B$328,'1. Output sheet'!$O$2:$O$5000,"&lt;"&amp;$C$328)+SUMIFS('1. Output sheet'!$F$2:$F$5000,'1. Output sheet'!$D$2:$D$5000,$B371,'1. Output sheet'!$C$2:$C$5000,L$27,'1. Output sheet'!$AC$2:$AC$5000,$B$23,'1. Output sheet'!$O$2:$O$5000,"&gt;="&amp;$B$328,'1. Output sheet'!$O$2:$O$5000,"&lt;"&amp;$C$328)</f>
        <v>0</v>
      </c>
      <c r="M371" s="45">
        <f>SUMIFS('1. Output sheet'!$F$2:$F$5000,'1. Output sheet'!$D$2:$D$5000,$B371,'1. Output sheet'!$C$2:$C$5000,M$27,'1. Output sheet'!$AC$2:$AC$5000,$B$22,'1. Output sheet'!$O$2:$O$5000,"&gt;="&amp;$B$328,'1. Output sheet'!$O$2:$O$5000,"&lt;"&amp;$C$328)+SUMIFS('1. Output sheet'!$F$2:$F$5000,'1. Output sheet'!$D$2:$D$5000,$B371,'1. Output sheet'!$C$2:$C$5000,M$27,'1. Output sheet'!$AC$2:$AC$5000,$B$23,'1. Output sheet'!$O$2:$O$5000,"&gt;="&amp;$B$328,'1. Output sheet'!$O$2:$O$5000,"&lt;"&amp;$C$328)</f>
        <v>0</v>
      </c>
      <c r="N371" s="45">
        <f>SUMIFS('1. Output sheet'!$F$2:$F$5000,'1. Output sheet'!$D$2:$D$5000,$B371,'1. Output sheet'!$C$2:$C$5000,N$27,'1. Output sheet'!$AC$2:$AC$5000,$B$22,'1. Output sheet'!$O$2:$O$5000,"&gt;="&amp;$B$328,'1. Output sheet'!$O$2:$O$5000,"&lt;"&amp;$C$328)+SUMIFS('1. Output sheet'!$F$2:$F$5000,'1. Output sheet'!$D$2:$D$5000,$B371,'1. Output sheet'!$C$2:$C$5000,N$27,'1. Output sheet'!$AC$2:$AC$5000,$B$23,'1. Output sheet'!$O$2:$O$5000,"&gt;="&amp;$B$328,'1. Output sheet'!$O$2:$O$5000,"&lt;"&amp;$C$328)</f>
        <v>0</v>
      </c>
      <c r="O371" s="45">
        <f>SUMIFS('1. Output sheet'!$F$2:$F$5000,'1. Output sheet'!$D$2:$D$5000,$B371,'1. Output sheet'!$C$2:$C$5000,O$27,'1. Output sheet'!$AC$2:$AC$5000,$B$22,'1. Output sheet'!$O$2:$O$5000,"&gt;="&amp;$B$328,'1. Output sheet'!$O$2:$O$5000,"&lt;"&amp;$C$328)+SUMIFS('1. Output sheet'!$F$2:$F$5000,'1. Output sheet'!$D$2:$D$5000,$B371,'1. Output sheet'!$C$2:$C$5000,O$27,'1. Output sheet'!$AC$2:$AC$5000,$B$23,'1. Output sheet'!$O$2:$O$5000,"&gt;="&amp;$B$328,'1. Output sheet'!$O$2:$O$5000,"&lt;"&amp;$C$328)</f>
        <v>0</v>
      </c>
      <c r="P371" s="14">
        <f t="shared" si="160"/>
        <v>1149</v>
      </c>
      <c r="Q371" s="14">
        <f>SUMIFS('1. Output sheet'!$F$2:$F$5000,'1. Output sheet'!$D$2:$D$5000,$B371,'1. Output sheet'!$AC$2:$AC$5000,$B$22,'1. Output sheet'!$O$2:$O$5000,"&gt;="&amp;$B$328,'1. Output sheet'!$O$2:$O$5000,"&lt;"&amp;$C$328)+SUMIFS('1. Output sheet'!$F$2:$F$5000,'1. Output sheet'!$D$2:$D$5000,$B371,'1. Output sheet'!$AC$2:$AC$5000,$B$23,'1. Output sheet'!$O$2:$O$5000,"&gt;="&amp;$B$328,'1. Output sheet'!$O$2:$O$5000,"&lt;"&amp;$C$328)</f>
        <v>1149</v>
      </c>
      <c r="R371" s="14"/>
      <c r="T371" s="21" t="s">
        <v>1169</v>
      </c>
      <c r="U371" s="20"/>
      <c r="V371" s="45">
        <f t="shared" si="161"/>
        <v>0</v>
      </c>
      <c r="W371" s="45">
        <f t="shared" si="162"/>
        <v>0</v>
      </c>
      <c r="X371" s="45">
        <f t="shared" si="163"/>
        <v>0</v>
      </c>
      <c r="Y371" s="45">
        <f t="shared" si="164"/>
        <v>154.05655444270141</v>
      </c>
      <c r="Z371" s="45">
        <f t="shared" si="165"/>
        <v>0</v>
      </c>
      <c r="AA371" s="45">
        <f t="shared" si="166"/>
        <v>0</v>
      </c>
      <c r="AB371" s="45">
        <f t="shared" si="167"/>
        <v>0</v>
      </c>
      <c r="AC371" s="45">
        <f t="shared" si="168"/>
        <v>0</v>
      </c>
      <c r="AD371" s="45">
        <f t="shared" si="169"/>
        <v>0</v>
      </c>
      <c r="AE371" s="45">
        <f t="shared" si="170"/>
        <v>0</v>
      </c>
      <c r="AF371" s="45">
        <f t="shared" si="171"/>
        <v>0</v>
      </c>
      <c r="AG371" s="45">
        <f t="shared" si="172"/>
        <v>0</v>
      </c>
      <c r="AH371" s="45">
        <f t="shared" si="173"/>
        <v>154.05655444270141</v>
      </c>
      <c r="AI371" s="45">
        <f t="shared" si="174"/>
        <v>154.05655444270141</v>
      </c>
      <c r="AJ371" s="14"/>
    </row>
    <row r="372" spans="2:36" ht="14.4" x14ac:dyDescent="0.3">
      <c r="B372" s="21" t="s">
        <v>199</v>
      </c>
      <c r="C372" s="20"/>
      <c r="D372" s="45">
        <f>SUMIFS('1. Output sheet'!$F$2:$F$5000,'1. Output sheet'!$D$2:$D$5000,$B372,'1. Output sheet'!$C$2:$C$5000,D$27,'1. Output sheet'!$AC$2:$AC$5000,$B$22,'1. Output sheet'!$O$2:$O$5000,"&gt;="&amp;$B$328,'1. Output sheet'!$O$2:$O$5000,"&lt;"&amp;$C$328)+SUMIFS('1. Output sheet'!$F$2:$F$5000,'1. Output sheet'!$D$2:$D$5000,$B372,'1. Output sheet'!$C$2:$C$5000,D$27,'1. Output sheet'!$AC$2:$AC$5000,$B$23,'1. Output sheet'!$O$2:$O$5000,"&gt;="&amp;$B$328,'1. Output sheet'!$O$2:$O$5000,"&lt;"&amp;$C$328)</f>
        <v>0</v>
      </c>
      <c r="E372" s="45">
        <f>SUMIFS('1. Output sheet'!$F$2:$F$5000,'1. Output sheet'!$D$2:$D$5000,$B372,'1. Output sheet'!$C$2:$C$5000,E$27,'1. Output sheet'!$AC$2:$AC$5000,$B$22,'1. Output sheet'!$O$2:$O$5000,"&gt;="&amp;$B$328,'1. Output sheet'!$O$2:$O$5000,"&lt;"&amp;$C$328)+SUMIFS('1. Output sheet'!$F$2:$F$5000,'1. Output sheet'!$D$2:$D$5000,$B372,'1. Output sheet'!$C$2:$C$5000,E$27,'1. Output sheet'!$AC$2:$AC$5000,$B$23,'1. Output sheet'!$O$2:$O$5000,"&gt;="&amp;$B$328,'1. Output sheet'!$O$2:$O$5000,"&lt;"&amp;$C$328)</f>
        <v>0</v>
      </c>
      <c r="F372" s="45">
        <f>SUMIFS('1. Output sheet'!$F$2:$F$5000,'1. Output sheet'!$D$2:$D$5000,$B372,'1. Output sheet'!$C$2:$C$5000,F$27,'1. Output sheet'!$AC$2:$AC$5000,$B$22,'1. Output sheet'!$O$2:$O$5000,"&gt;="&amp;$B$328,'1. Output sheet'!$O$2:$O$5000,"&lt;"&amp;$C$328)+SUMIFS('1. Output sheet'!$F$2:$F$5000,'1. Output sheet'!$D$2:$D$5000,$B372,'1. Output sheet'!$C$2:$C$5000,F$27,'1. Output sheet'!$AC$2:$AC$5000,$B$23,'1. Output sheet'!$O$2:$O$5000,"&gt;="&amp;$B$328,'1. Output sheet'!$O$2:$O$5000,"&lt;"&amp;$C$328)</f>
        <v>0</v>
      </c>
      <c r="G372" s="45">
        <f>SUMIFS('1. Output sheet'!$F$2:$F$5000,'1. Output sheet'!$D$2:$D$5000,$B372,'1. Output sheet'!$C$2:$C$5000,G$27,'1. Output sheet'!$AC$2:$AC$5000,$B$22,'1. Output sheet'!$O$2:$O$5000,"&gt;="&amp;$B$328,'1. Output sheet'!$O$2:$O$5000,"&lt;"&amp;$C$328)+SUMIFS('1. Output sheet'!$F$2:$F$5000,'1. Output sheet'!$D$2:$D$5000,$B372,'1. Output sheet'!$C$2:$C$5000,G$27,'1. Output sheet'!$AC$2:$AC$5000,$B$23,'1. Output sheet'!$O$2:$O$5000,"&gt;="&amp;$B$328,'1. Output sheet'!$O$2:$O$5000,"&lt;"&amp;$C$328)</f>
        <v>0</v>
      </c>
      <c r="H372" s="45">
        <f>SUMIFS('1. Output sheet'!$F$2:$F$5000,'1. Output sheet'!$D$2:$D$5000,$B372,'1. Output sheet'!$C$2:$C$5000,H$27,'1. Output sheet'!$AC$2:$AC$5000,$B$22,'1. Output sheet'!$O$2:$O$5000,"&gt;="&amp;$B$328,'1. Output sheet'!$O$2:$O$5000,"&lt;"&amp;$C$328)+SUMIFS('1. Output sheet'!$F$2:$F$5000,'1. Output sheet'!$D$2:$D$5000,$B372,'1. Output sheet'!$C$2:$C$5000,H$27,'1. Output sheet'!$AC$2:$AC$5000,$B$23,'1. Output sheet'!$O$2:$O$5000,"&gt;="&amp;$B$328,'1. Output sheet'!$O$2:$O$5000,"&lt;"&amp;$C$328)</f>
        <v>0</v>
      </c>
      <c r="I372" s="45">
        <f>SUMIFS('1. Output sheet'!$F$2:$F$5000,'1. Output sheet'!$D$2:$D$5000,$B372,'1. Output sheet'!$C$2:$C$5000,I$27,'1. Output sheet'!$AC$2:$AC$5000,$B$22,'1. Output sheet'!$O$2:$O$5000,"&gt;="&amp;$B$328,'1. Output sheet'!$O$2:$O$5000,"&lt;"&amp;$C$328)+SUMIFS('1. Output sheet'!$F$2:$F$5000,'1. Output sheet'!$D$2:$D$5000,$B372,'1. Output sheet'!$C$2:$C$5000,I$27,'1. Output sheet'!$AC$2:$AC$5000,$B$23,'1. Output sheet'!$O$2:$O$5000,"&gt;="&amp;$B$328,'1. Output sheet'!$O$2:$O$5000,"&lt;"&amp;$C$328)</f>
        <v>0</v>
      </c>
      <c r="J372" s="45">
        <f>SUMIFS('1. Output sheet'!$F$2:$F$5000,'1. Output sheet'!$D$2:$D$5000,$B372,'1. Output sheet'!$C$2:$C$5000,J$27,'1. Output sheet'!$AC$2:$AC$5000,$B$22,'1. Output sheet'!$O$2:$O$5000,"&gt;="&amp;$B$328,'1. Output sheet'!$O$2:$O$5000,"&lt;"&amp;$C$328)+SUMIFS('1. Output sheet'!$F$2:$F$5000,'1. Output sheet'!$D$2:$D$5000,$B372,'1. Output sheet'!$C$2:$C$5000,J$27,'1. Output sheet'!$AC$2:$AC$5000,$B$23,'1. Output sheet'!$O$2:$O$5000,"&gt;="&amp;$B$328,'1. Output sheet'!$O$2:$O$5000,"&lt;"&amp;$C$328)</f>
        <v>0</v>
      </c>
      <c r="K372" s="45">
        <f>SUMIFS('1. Output sheet'!$F$2:$F$5000,'1. Output sheet'!$D$2:$D$5000,$B372,'1. Output sheet'!$C$2:$C$5000,K$27,'1. Output sheet'!$AC$2:$AC$5000,$B$22,'1. Output sheet'!$O$2:$O$5000,"&gt;="&amp;$B$328,'1. Output sheet'!$O$2:$O$5000,"&lt;"&amp;$C$328)+SUMIFS('1. Output sheet'!$F$2:$F$5000,'1. Output sheet'!$D$2:$D$5000,$B372,'1. Output sheet'!$C$2:$C$5000,K$27,'1. Output sheet'!$AC$2:$AC$5000,$B$23,'1. Output sheet'!$O$2:$O$5000,"&gt;="&amp;$B$328,'1. Output sheet'!$O$2:$O$5000,"&lt;"&amp;$C$328)</f>
        <v>0</v>
      </c>
      <c r="L372" s="45">
        <f>SUMIFS('1. Output sheet'!$F$2:$F$5000,'1. Output sheet'!$D$2:$D$5000,$B372,'1. Output sheet'!$C$2:$C$5000,L$27,'1. Output sheet'!$AC$2:$AC$5000,$B$22,'1. Output sheet'!$O$2:$O$5000,"&gt;="&amp;$B$328,'1. Output sheet'!$O$2:$O$5000,"&lt;"&amp;$C$328)+SUMIFS('1. Output sheet'!$F$2:$F$5000,'1. Output sheet'!$D$2:$D$5000,$B372,'1. Output sheet'!$C$2:$C$5000,L$27,'1. Output sheet'!$AC$2:$AC$5000,$B$23,'1. Output sheet'!$O$2:$O$5000,"&gt;="&amp;$B$328,'1. Output sheet'!$O$2:$O$5000,"&lt;"&amp;$C$328)</f>
        <v>0</v>
      </c>
      <c r="M372" s="45">
        <f>SUMIFS('1. Output sheet'!$F$2:$F$5000,'1. Output sheet'!$D$2:$D$5000,$B372,'1. Output sheet'!$C$2:$C$5000,M$27,'1. Output sheet'!$AC$2:$AC$5000,$B$22,'1. Output sheet'!$O$2:$O$5000,"&gt;="&amp;$B$328,'1. Output sheet'!$O$2:$O$5000,"&lt;"&amp;$C$328)+SUMIFS('1. Output sheet'!$F$2:$F$5000,'1. Output sheet'!$D$2:$D$5000,$B372,'1. Output sheet'!$C$2:$C$5000,M$27,'1. Output sheet'!$AC$2:$AC$5000,$B$23,'1. Output sheet'!$O$2:$O$5000,"&gt;="&amp;$B$328,'1. Output sheet'!$O$2:$O$5000,"&lt;"&amp;$C$328)</f>
        <v>0</v>
      </c>
      <c r="N372" s="45">
        <f>SUMIFS('1. Output sheet'!$F$2:$F$5000,'1. Output sheet'!$D$2:$D$5000,$B372,'1. Output sheet'!$C$2:$C$5000,N$27,'1. Output sheet'!$AC$2:$AC$5000,$B$22,'1. Output sheet'!$O$2:$O$5000,"&gt;="&amp;$B$328,'1. Output sheet'!$O$2:$O$5000,"&lt;"&amp;$C$328)+SUMIFS('1. Output sheet'!$F$2:$F$5000,'1. Output sheet'!$D$2:$D$5000,$B372,'1. Output sheet'!$C$2:$C$5000,N$27,'1. Output sheet'!$AC$2:$AC$5000,$B$23,'1. Output sheet'!$O$2:$O$5000,"&gt;="&amp;$B$328,'1. Output sheet'!$O$2:$O$5000,"&lt;"&amp;$C$328)</f>
        <v>0</v>
      </c>
      <c r="O372" s="45">
        <f>SUMIFS('1. Output sheet'!$F$2:$F$5000,'1. Output sheet'!$D$2:$D$5000,$B372,'1. Output sheet'!$C$2:$C$5000,O$27,'1. Output sheet'!$AC$2:$AC$5000,$B$22,'1. Output sheet'!$O$2:$O$5000,"&gt;="&amp;$B$328,'1. Output sheet'!$O$2:$O$5000,"&lt;"&amp;$C$328)+SUMIFS('1. Output sheet'!$F$2:$F$5000,'1. Output sheet'!$D$2:$D$5000,$B372,'1. Output sheet'!$C$2:$C$5000,O$27,'1. Output sheet'!$AC$2:$AC$5000,$B$23,'1. Output sheet'!$O$2:$O$5000,"&gt;="&amp;$B$328,'1. Output sheet'!$O$2:$O$5000,"&lt;"&amp;$C$328)</f>
        <v>0</v>
      </c>
      <c r="P372" s="14">
        <f t="shared" si="160"/>
        <v>0</v>
      </c>
      <c r="Q372" s="14">
        <f>SUMIFS('1. Output sheet'!$F$2:$F$5000,'1. Output sheet'!$D$2:$D$5000,$B372,'1. Output sheet'!$AC$2:$AC$5000,$B$22,'1. Output sheet'!$O$2:$O$5000,"&gt;="&amp;$B$328,'1. Output sheet'!$O$2:$O$5000,"&lt;"&amp;$C$328)+SUMIFS('1. Output sheet'!$F$2:$F$5000,'1. Output sheet'!$D$2:$D$5000,$B372,'1. Output sheet'!$AC$2:$AC$5000,$B$23,'1. Output sheet'!$O$2:$O$5000,"&gt;="&amp;$B$328,'1. Output sheet'!$O$2:$O$5000,"&lt;"&amp;$C$328)</f>
        <v>0</v>
      </c>
      <c r="R372" s="14"/>
      <c r="T372" s="21" t="s">
        <v>199</v>
      </c>
      <c r="U372" s="20"/>
      <c r="V372" s="45">
        <f t="shared" si="161"/>
        <v>0</v>
      </c>
      <c r="W372" s="45">
        <f t="shared" si="162"/>
        <v>0</v>
      </c>
      <c r="X372" s="45">
        <f t="shared" si="163"/>
        <v>0</v>
      </c>
      <c r="Y372" s="45">
        <f t="shared" si="164"/>
        <v>0</v>
      </c>
      <c r="Z372" s="45">
        <f t="shared" si="165"/>
        <v>0</v>
      </c>
      <c r="AA372" s="45">
        <f t="shared" si="166"/>
        <v>0</v>
      </c>
      <c r="AB372" s="45">
        <f t="shared" si="167"/>
        <v>0</v>
      </c>
      <c r="AC372" s="45">
        <f t="shared" si="168"/>
        <v>0</v>
      </c>
      <c r="AD372" s="45">
        <f t="shared" si="169"/>
        <v>0</v>
      </c>
      <c r="AE372" s="45">
        <f t="shared" si="170"/>
        <v>0</v>
      </c>
      <c r="AF372" s="45">
        <f t="shared" si="171"/>
        <v>0</v>
      </c>
      <c r="AG372" s="45">
        <f t="shared" si="172"/>
        <v>0</v>
      </c>
      <c r="AH372" s="45">
        <f t="shared" si="173"/>
        <v>0</v>
      </c>
      <c r="AI372" s="45">
        <f t="shared" si="174"/>
        <v>0</v>
      </c>
      <c r="AJ372" s="14"/>
    </row>
    <row r="373" spans="2:36" ht="28.8" x14ac:dyDescent="0.3">
      <c r="B373" s="21" t="s">
        <v>29</v>
      </c>
      <c r="C373" s="20"/>
      <c r="D373" s="45">
        <f>SUMIFS('1. Output sheet'!$F$2:$F$5000,'1. Output sheet'!$D$2:$D$5000,$B373,'1. Output sheet'!$C$2:$C$5000,D$27,'1. Output sheet'!$AC$2:$AC$5000,$B$22,'1. Output sheet'!$O$2:$O$5000,"&gt;="&amp;$B$328,'1. Output sheet'!$O$2:$O$5000,"&lt;"&amp;$C$328)+SUMIFS('1. Output sheet'!$F$2:$F$5000,'1. Output sheet'!$D$2:$D$5000,$B373,'1. Output sheet'!$C$2:$C$5000,D$27,'1. Output sheet'!$AC$2:$AC$5000,$B$23,'1. Output sheet'!$O$2:$O$5000,"&gt;="&amp;$B$328,'1. Output sheet'!$O$2:$O$5000,"&lt;"&amp;$C$328)</f>
        <v>0</v>
      </c>
      <c r="E373" s="45">
        <f>SUMIFS('1. Output sheet'!$F$2:$F$5000,'1. Output sheet'!$D$2:$D$5000,$B373,'1. Output sheet'!$C$2:$C$5000,E$27,'1. Output sheet'!$AC$2:$AC$5000,$B$22,'1. Output sheet'!$O$2:$O$5000,"&gt;="&amp;$B$328,'1. Output sheet'!$O$2:$O$5000,"&lt;"&amp;$C$328)+SUMIFS('1. Output sheet'!$F$2:$F$5000,'1. Output sheet'!$D$2:$D$5000,$B373,'1. Output sheet'!$C$2:$C$5000,E$27,'1. Output sheet'!$AC$2:$AC$5000,$B$23,'1. Output sheet'!$O$2:$O$5000,"&gt;="&amp;$B$328,'1. Output sheet'!$O$2:$O$5000,"&lt;"&amp;$C$328)</f>
        <v>0</v>
      </c>
      <c r="F373" s="45">
        <f>SUMIFS('1. Output sheet'!$F$2:$F$5000,'1. Output sheet'!$D$2:$D$5000,$B373,'1. Output sheet'!$C$2:$C$5000,F$27,'1. Output sheet'!$AC$2:$AC$5000,$B$22,'1. Output sheet'!$O$2:$O$5000,"&gt;="&amp;$B$328,'1. Output sheet'!$O$2:$O$5000,"&lt;"&amp;$C$328)+SUMIFS('1. Output sheet'!$F$2:$F$5000,'1. Output sheet'!$D$2:$D$5000,$B373,'1. Output sheet'!$C$2:$C$5000,F$27,'1. Output sheet'!$AC$2:$AC$5000,$B$23,'1. Output sheet'!$O$2:$O$5000,"&gt;="&amp;$B$328,'1. Output sheet'!$O$2:$O$5000,"&lt;"&amp;$C$328)</f>
        <v>0</v>
      </c>
      <c r="G373" s="45">
        <f>SUMIFS('1. Output sheet'!$F$2:$F$5000,'1. Output sheet'!$D$2:$D$5000,$B373,'1. Output sheet'!$C$2:$C$5000,G$27,'1. Output sheet'!$AC$2:$AC$5000,$B$22,'1. Output sheet'!$O$2:$O$5000,"&gt;="&amp;$B$328,'1. Output sheet'!$O$2:$O$5000,"&lt;"&amp;$C$328)+SUMIFS('1. Output sheet'!$F$2:$F$5000,'1. Output sheet'!$D$2:$D$5000,$B373,'1. Output sheet'!$C$2:$C$5000,G$27,'1. Output sheet'!$AC$2:$AC$5000,$B$23,'1. Output sheet'!$O$2:$O$5000,"&gt;="&amp;$B$328,'1. Output sheet'!$O$2:$O$5000,"&lt;"&amp;$C$328)</f>
        <v>0</v>
      </c>
      <c r="H373" s="45">
        <f>SUMIFS('1. Output sheet'!$F$2:$F$5000,'1. Output sheet'!$D$2:$D$5000,$B373,'1. Output sheet'!$C$2:$C$5000,H$27,'1. Output sheet'!$AC$2:$AC$5000,$B$22,'1. Output sheet'!$O$2:$O$5000,"&gt;="&amp;$B$328,'1. Output sheet'!$O$2:$O$5000,"&lt;"&amp;$C$328)+SUMIFS('1. Output sheet'!$F$2:$F$5000,'1. Output sheet'!$D$2:$D$5000,$B373,'1. Output sheet'!$C$2:$C$5000,H$27,'1. Output sheet'!$AC$2:$AC$5000,$B$23,'1. Output sheet'!$O$2:$O$5000,"&gt;="&amp;$B$328,'1. Output sheet'!$O$2:$O$5000,"&lt;"&amp;$C$328)</f>
        <v>0</v>
      </c>
      <c r="I373" s="45">
        <f>SUMIFS('1. Output sheet'!$F$2:$F$5000,'1. Output sheet'!$D$2:$D$5000,$B373,'1. Output sheet'!$C$2:$C$5000,I$27,'1. Output sheet'!$AC$2:$AC$5000,$B$22,'1. Output sheet'!$O$2:$O$5000,"&gt;="&amp;$B$328,'1. Output sheet'!$O$2:$O$5000,"&lt;"&amp;$C$328)+SUMIFS('1. Output sheet'!$F$2:$F$5000,'1. Output sheet'!$D$2:$D$5000,$B373,'1. Output sheet'!$C$2:$C$5000,I$27,'1. Output sheet'!$AC$2:$AC$5000,$B$23,'1. Output sheet'!$O$2:$O$5000,"&gt;="&amp;$B$328,'1. Output sheet'!$O$2:$O$5000,"&lt;"&amp;$C$328)</f>
        <v>0</v>
      </c>
      <c r="J373" s="45">
        <f>SUMIFS('1. Output sheet'!$F$2:$F$5000,'1. Output sheet'!$D$2:$D$5000,$B373,'1. Output sheet'!$C$2:$C$5000,J$27,'1. Output sheet'!$AC$2:$AC$5000,$B$22,'1. Output sheet'!$O$2:$O$5000,"&gt;="&amp;$B$328,'1. Output sheet'!$O$2:$O$5000,"&lt;"&amp;$C$328)+SUMIFS('1. Output sheet'!$F$2:$F$5000,'1. Output sheet'!$D$2:$D$5000,$B373,'1. Output sheet'!$C$2:$C$5000,J$27,'1. Output sheet'!$AC$2:$AC$5000,$B$23,'1. Output sheet'!$O$2:$O$5000,"&gt;="&amp;$B$328,'1. Output sheet'!$O$2:$O$5000,"&lt;"&amp;$C$328)</f>
        <v>0</v>
      </c>
      <c r="K373" s="45">
        <f>SUMIFS('1. Output sheet'!$F$2:$F$5000,'1. Output sheet'!$D$2:$D$5000,$B373,'1. Output sheet'!$C$2:$C$5000,K$27,'1. Output sheet'!$AC$2:$AC$5000,$B$22,'1. Output sheet'!$O$2:$O$5000,"&gt;="&amp;$B$328,'1. Output sheet'!$O$2:$O$5000,"&lt;"&amp;$C$328)+SUMIFS('1. Output sheet'!$F$2:$F$5000,'1. Output sheet'!$D$2:$D$5000,$B373,'1. Output sheet'!$C$2:$C$5000,K$27,'1. Output sheet'!$AC$2:$AC$5000,$B$23,'1. Output sheet'!$O$2:$O$5000,"&gt;="&amp;$B$328,'1. Output sheet'!$O$2:$O$5000,"&lt;"&amp;$C$328)</f>
        <v>0</v>
      </c>
      <c r="L373" s="45">
        <f>SUMIFS('1. Output sheet'!$F$2:$F$5000,'1. Output sheet'!$D$2:$D$5000,$B373,'1. Output sheet'!$C$2:$C$5000,L$27,'1. Output sheet'!$AC$2:$AC$5000,$B$22,'1. Output sheet'!$O$2:$O$5000,"&gt;="&amp;$B$328,'1. Output sheet'!$O$2:$O$5000,"&lt;"&amp;$C$328)+SUMIFS('1. Output sheet'!$F$2:$F$5000,'1. Output sheet'!$D$2:$D$5000,$B373,'1. Output sheet'!$C$2:$C$5000,L$27,'1. Output sheet'!$AC$2:$AC$5000,$B$23,'1. Output sheet'!$O$2:$O$5000,"&gt;="&amp;$B$328,'1. Output sheet'!$O$2:$O$5000,"&lt;"&amp;$C$328)</f>
        <v>0</v>
      </c>
      <c r="M373" s="45">
        <f>SUMIFS('1. Output sheet'!$F$2:$F$5000,'1. Output sheet'!$D$2:$D$5000,$B373,'1. Output sheet'!$C$2:$C$5000,M$27,'1. Output sheet'!$AC$2:$AC$5000,$B$22,'1. Output sheet'!$O$2:$O$5000,"&gt;="&amp;$B$328,'1. Output sheet'!$O$2:$O$5000,"&lt;"&amp;$C$328)+SUMIFS('1. Output sheet'!$F$2:$F$5000,'1. Output sheet'!$D$2:$D$5000,$B373,'1. Output sheet'!$C$2:$C$5000,M$27,'1. Output sheet'!$AC$2:$AC$5000,$B$23,'1. Output sheet'!$O$2:$O$5000,"&gt;="&amp;$B$328,'1. Output sheet'!$O$2:$O$5000,"&lt;"&amp;$C$328)</f>
        <v>0</v>
      </c>
      <c r="N373" s="45">
        <f>SUMIFS('1. Output sheet'!$F$2:$F$5000,'1. Output sheet'!$D$2:$D$5000,$B373,'1. Output sheet'!$C$2:$C$5000,N$27,'1. Output sheet'!$AC$2:$AC$5000,$B$22,'1. Output sheet'!$O$2:$O$5000,"&gt;="&amp;$B$328,'1. Output sheet'!$O$2:$O$5000,"&lt;"&amp;$C$328)+SUMIFS('1. Output sheet'!$F$2:$F$5000,'1. Output sheet'!$D$2:$D$5000,$B373,'1. Output sheet'!$C$2:$C$5000,N$27,'1. Output sheet'!$AC$2:$AC$5000,$B$23,'1. Output sheet'!$O$2:$O$5000,"&gt;="&amp;$B$328,'1. Output sheet'!$O$2:$O$5000,"&lt;"&amp;$C$328)</f>
        <v>0</v>
      </c>
      <c r="O373" s="45">
        <f>SUMIFS('1. Output sheet'!$F$2:$F$5000,'1. Output sheet'!$D$2:$D$5000,$B373,'1. Output sheet'!$C$2:$C$5000,O$27,'1. Output sheet'!$AC$2:$AC$5000,$B$22,'1. Output sheet'!$O$2:$O$5000,"&gt;="&amp;$B$328,'1. Output sheet'!$O$2:$O$5000,"&lt;"&amp;$C$328)+SUMIFS('1. Output sheet'!$F$2:$F$5000,'1. Output sheet'!$D$2:$D$5000,$B373,'1. Output sheet'!$C$2:$C$5000,O$27,'1. Output sheet'!$AC$2:$AC$5000,$B$23,'1. Output sheet'!$O$2:$O$5000,"&gt;="&amp;$B$328,'1. Output sheet'!$O$2:$O$5000,"&lt;"&amp;$C$328)</f>
        <v>0</v>
      </c>
      <c r="P373" s="14">
        <f t="shared" si="160"/>
        <v>0</v>
      </c>
      <c r="Q373" s="14">
        <f>SUMIFS('1. Output sheet'!$F$2:$F$5000,'1. Output sheet'!$D$2:$D$5000,$B373,'1. Output sheet'!$AC$2:$AC$5000,$B$22,'1. Output sheet'!$O$2:$O$5000,"&gt;="&amp;$B$328,'1. Output sheet'!$O$2:$O$5000,"&lt;"&amp;$C$328)+SUMIFS('1. Output sheet'!$F$2:$F$5000,'1. Output sheet'!$D$2:$D$5000,$B373,'1. Output sheet'!$AC$2:$AC$5000,$B$23,'1. Output sheet'!$O$2:$O$5000,"&gt;="&amp;$B$328,'1. Output sheet'!$O$2:$O$5000,"&lt;"&amp;$C$328)</f>
        <v>0</v>
      </c>
      <c r="R373" s="14"/>
      <c r="T373" s="21" t="s">
        <v>29</v>
      </c>
      <c r="U373" s="20"/>
      <c r="V373" s="45">
        <f t="shared" si="161"/>
        <v>0</v>
      </c>
      <c r="W373" s="45">
        <f t="shared" si="162"/>
        <v>0</v>
      </c>
      <c r="X373" s="45">
        <f t="shared" si="163"/>
        <v>0</v>
      </c>
      <c r="Y373" s="45">
        <f t="shared" si="164"/>
        <v>0</v>
      </c>
      <c r="Z373" s="45">
        <f t="shared" si="165"/>
        <v>0</v>
      </c>
      <c r="AA373" s="45">
        <f t="shared" si="166"/>
        <v>0</v>
      </c>
      <c r="AB373" s="45">
        <f t="shared" si="167"/>
        <v>0</v>
      </c>
      <c r="AC373" s="45">
        <f t="shared" si="168"/>
        <v>0</v>
      </c>
      <c r="AD373" s="45">
        <f t="shared" si="169"/>
        <v>0</v>
      </c>
      <c r="AE373" s="45">
        <f t="shared" si="170"/>
        <v>0</v>
      </c>
      <c r="AF373" s="45">
        <f t="shared" si="171"/>
        <v>0</v>
      </c>
      <c r="AG373" s="45">
        <f t="shared" si="172"/>
        <v>0</v>
      </c>
      <c r="AH373" s="45">
        <f t="shared" si="173"/>
        <v>0</v>
      </c>
      <c r="AI373" s="45">
        <f t="shared" si="174"/>
        <v>0</v>
      </c>
      <c r="AJ373" s="14"/>
    </row>
    <row r="374" spans="2:36" ht="14.4" x14ac:dyDescent="0.3">
      <c r="B374" s="21" t="s">
        <v>44</v>
      </c>
      <c r="C374" s="20"/>
      <c r="D374" s="45">
        <f>SUMIFS('1. Output sheet'!$F$2:$F$5000,'1. Output sheet'!$D$2:$D$5000,$B374,'1. Output sheet'!$C$2:$C$5000,D$27,'1. Output sheet'!$AC$2:$AC$5000,$B$22,'1. Output sheet'!$O$2:$O$5000,"&gt;="&amp;$B$328,'1. Output sheet'!$O$2:$O$5000,"&lt;"&amp;$C$328)+SUMIFS('1. Output sheet'!$F$2:$F$5000,'1. Output sheet'!$D$2:$D$5000,$B374,'1. Output sheet'!$C$2:$C$5000,D$27,'1. Output sheet'!$AC$2:$AC$5000,$B$23,'1. Output sheet'!$O$2:$O$5000,"&gt;="&amp;$B$328,'1. Output sheet'!$O$2:$O$5000,"&lt;"&amp;$C$328)</f>
        <v>0</v>
      </c>
      <c r="E374" s="45">
        <f>SUMIFS('1. Output sheet'!$F$2:$F$5000,'1. Output sheet'!$D$2:$D$5000,$B374,'1. Output sheet'!$C$2:$C$5000,E$27,'1. Output sheet'!$AC$2:$AC$5000,$B$22,'1. Output sheet'!$O$2:$O$5000,"&gt;="&amp;$B$328,'1. Output sheet'!$O$2:$O$5000,"&lt;"&amp;$C$328)+SUMIFS('1. Output sheet'!$F$2:$F$5000,'1. Output sheet'!$D$2:$D$5000,$B374,'1. Output sheet'!$C$2:$C$5000,E$27,'1. Output sheet'!$AC$2:$AC$5000,$B$23,'1. Output sheet'!$O$2:$O$5000,"&gt;="&amp;$B$328,'1. Output sheet'!$O$2:$O$5000,"&lt;"&amp;$C$328)</f>
        <v>13740.4</v>
      </c>
      <c r="F374" s="45">
        <f>SUMIFS('1. Output sheet'!$F$2:$F$5000,'1. Output sheet'!$D$2:$D$5000,$B374,'1. Output sheet'!$C$2:$C$5000,F$27,'1. Output sheet'!$AC$2:$AC$5000,$B$22,'1. Output sheet'!$O$2:$O$5000,"&gt;="&amp;$B$328,'1. Output sheet'!$O$2:$O$5000,"&lt;"&amp;$C$328)+SUMIFS('1. Output sheet'!$F$2:$F$5000,'1. Output sheet'!$D$2:$D$5000,$B374,'1. Output sheet'!$C$2:$C$5000,F$27,'1. Output sheet'!$AC$2:$AC$5000,$B$23,'1. Output sheet'!$O$2:$O$5000,"&gt;="&amp;$B$328,'1. Output sheet'!$O$2:$O$5000,"&lt;"&amp;$C$328)</f>
        <v>0</v>
      </c>
      <c r="G374" s="45">
        <f>SUMIFS('1. Output sheet'!$F$2:$F$5000,'1. Output sheet'!$D$2:$D$5000,$B374,'1. Output sheet'!$C$2:$C$5000,G$27,'1. Output sheet'!$AC$2:$AC$5000,$B$22,'1. Output sheet'!$O$2:$O$5000,"&gt;="&amp;$B$328,'1. Output sheet'!$O$2:$O$5000,"&lt;"&amp;$C$328)+SUMIFS('1. Output sheet'!$F$2:$F$5000,'1. Output sheet'!$D$2:$D$5000,$B374,'1. Output sheet'!$C$2:$C$5000,G$27,'1. Output sheet'!$AC$2:$AC$5000,$B$23,'1. Output sheet'!$O$2:$O$5000,"&gt;="&amp;$B$328,'1. Output sheet'!$O$2:$O$5000,"&lt;"&amp;$C$328)</f>
        <v>0</v>
      </c>
      <c r="H374" s="45">
        <f>SUMIFS('1. Output sheet'!$F$2:$F$5000,'1. Output sheet'!$D$2:$D$5000,$B374,'1. Output sheet'!$C$2:$C$5000,H$27,'1. Output sheet'!$AC$2:$AC$5000,$B$22,'1. Output sheet'!$O$2:$O$5000,"&gt;="&amp;$B$328,'1. Output sheet'!$O$2:$O$5000,"&lt;"&amp;$C$328)+SUMIFS('1. Output sheet'!$F$2:$F$5000,'1. Output sheet'!$D$2:$D$5000,$B374,'1. Output sheet'!$C$2:$C$5000,H$27,'1. Output sheet'!$AC$2:$AC$5000,$B$23,'1. Output sheet'!$O$2:$O$5000,"&gt;="&amp;$B$328,'1. Output sheet'!$O$2:$O$5000,"&lt;"&amp;$C$328)</f>
        <v>0</v>
      </c>
      <c r="I374" s="45">
        <f>SUMIFS('1. Output sheet'!$F$2:$F$5000,'1. Output sheet'!$D$2:$D$5000,$B374,'1. Output sheet'!$C$2:$C$5000,I$27,'1. Output sheet'!$AC$2:$AC$5000,$B$22,'1. Output sheet'!$O$2:$O$5000,"&gt;="&amp;$B$328,'1. Output sheet'!$O$2:$O$5000,"&lt;"&amp;$C$328)+SUMIFS('1. Output sheet'!$F$2:$F$5000,'1. Output sheet'!$D$2:$D$5000,$B374,'1. Output sheet'!$C$2:$C$5000,I$27,'1. Output sheet'!$AC$2:$AC$5000,$B$23,'1. Output sheet'!$O$2:$O$5000,"&gt;="&amp;$B$328,'1. Output sheet'!$O$2:$O$5000,"&lt;"&amp;$C$328)</f>
        <v>0</v>
      </c>
      <c r="J374" s="45">
        <f>SUMIFS('1. Output sheet'!$F$2:$F$5000,'1. Output sheet'!$D$2:$D$5000,$B374,'1. Output sheet'!$C$2:$C$5000,J$27,'1. Output sheet'!$AC$2:$AC$5000,$B$22,'1. Output sheet'!$O$2:$O$5000,"&gt;="&amp;$B$328,'1. Output sheet'!$O$2:$O$5000,"&lt;"&amp;$C$328)+SUMIFS('1. Output sheet'!$F$2:$F$5000,'1. Output sheet'!$D$2:$D$5000,$B374,'1. Output sheet'!$C$2:$C$5000,J$27,'1. Output sheet'!$AC$2:$AC$5000,$B$23,'1. Output sheet'!$O$2:$O$5000,"&gt;="&amp;$B$328,'1. Output sheet'!$O$2:$O$5000,"&lt;"&amp;$C$328)</f>
        <v>0</v>
      </c>
      <c r="K374" s="45">
        <f>SUMIFS('1. Output sheet'!$F$2:$F$5000,'1. Output sheet'!$D$2:$D$5000,$B374,'1. Output sheet'!$C$2:$C$5000,K$27,'1. Output sheet'!$AC$2:$AC$5000,$B$22,'1. Output sheet'!$O$2:$O$5000,"&gt;="&amp;$B$328,'1. Output sheet'!$O$2:$O$5000,"&lt;"&amp;$C$328)+SUMIFS('1. Output sheet'!$F$2:$F$5000,'1. Output sheet'!$D$2:$D$5000,$B374,'1. Output sheet'!$C$2:$C$5000,K$27,'1. Output sheet'!$AC$2:$AC$5000,$B$23,'1. Output sheet'!$O$2:$O$5000,"&gt;="&amp;$B$328,'1. Output sheet'!$O$2:$O$5000,"&lt;"&amp;$C$328)</f>
        <v>0</v>
      </c>
      <c r="L374" s="45">
        <f>SUMIFS('1. Output sheet'!$F$2:$F$5000,'1. Output sheet'!$D$2:$D$5000,$B374,'1. Output sheet'!$C$2:$C$5000,L$27,'1. Output sheet'!$AC$2:$AC$5000,$B$22,'1. Output sheet'!$O$2:$O$5000,"&gt;="&amp;$B$328,'1. Output sheet'!$O$2:$O$5000,"&lt;"&amp;$C$328)+SUMIFS('1. Output sheet'!$F$2:$F$5000,'1. Output sheet'!$D$2:$D$5000,$B374,'1. Output sheet'!$C$2:$C$5000,L$27,'1. Output sheet'!$AC$2:$AC$5000,$B$23,'1. Output sheet'!$O$2:$O$5000,"&gt;="&amp;$B$328,'1. Output sheet'!$O$2:$O$5000,"&lt;"&amp;$C$328)</f>
        <v>0</v>
      </c>
      <c r="M374" s="45">
        <f>SUMIFS('1. Output sheet'!$F$2:$F$5000,'1. Output sheet'!$D$2:$D$5000,$B374,'1. Output sheet'!$C$2:$C$5000,M$27,'1. Output sheet'!$AC$2:$AC$5000,$B$22,'1. Output sheet'!$O$2:$O$5000,"&gt;="&amp;$B$328,'1. Output sheet'!$O$2:$O$5000,"&lt;"&amp;$C$328)+SUMIFS('1. Output sheet'!$F$2:$F$5000,'1. Output sheet'!$D$2:$D$5000,$B374,'1. Output sheet'!$C$2:$C$5000,M$27,'1. Output sheet'!$AC$2:$AC$5000,$B$23,'1. Output sheet'!$O$2:$O$5000,"&gt;="&amp;$B$328,'1. Output sheet'!$O$2:$O$5000,"&lt;"&amp;$C$328)</f>
        <v>0</v>
      </c>
      <c r="N374" s="45">
        <f>SUMIFS('1. Output sheet'!$F$2:$F$5000,'1. Output sheet'!$D$2:$D$5000,$B374,'1. Output sheet'!$C$2:$C$5000,N$27,'1. Output sheet'!$AC$2:$AC$5000,$B$22,'1. Output sheet'!$O$2:$O$5000,"&gt;="&amp;$B$328,'1. Output sheet'!$O$2:$O$5000,"&lt;"&amp;$C$328)+SUMIFS('1. Output sheet'!$F$2:$F$5000,'1. Output sheet'!$D$2:$D$5000,$B374,'1. Output sheet'!$C$2:$C$5000,N$27,'1. Output sheet'!$AC$2:$AC$5000,$B$23,'1. Output sheet'!$O$2:$O$5000,"&gt;="&amp;$B$328,'1. Output sheet'!$O$2:$O$5000,"&lt;"&amp;$C$328)</f>
        <v>0</v>
      </c>
      <c r="O374" s="45">
        <f>SUMIFS('1. Output sheet'!$F$2:$F$5000,'1. Output sheet'!$D$2:$D$5000,$B374,'1. Output sheet'!$C$2:$C$5000,O$27,'1. Output sheet'!$AC$2:$AC$5000,$B$22,'1. Output sheet'!$O$2:$O$5000,"&gt;="&amp;$B$328,'1. Output sheet'!$O$2:$O$5000,"&lt;"&amp;$C$328)+SUMIFS('1. Output sheet'!$F$2:$F$5000,'1. Output sheet'!$D$2:$D$5000,$B374,'1. Output sheet'!$C$2:$C$5000,O$27,'1. Output sheet'!$AC$2:$AC$5000,$B$23,'1. Output sheet'!$O$2:$O$5000,"&gt;="&amp;$B$328,'1. Output sheet'!$O$2:$O$5000,"&lt;"&amp;$C$328)</f>
        <v>0</v>
      </c>
      <c r="P374" s="14">
        <f t="shared" si="160"/>
        <v>13740.4</v>
      </c>
      <c r="Q374" s="14">
        <f>SUMIFS('1. Output sheet'!$F$2:$F$5000,'1. Output sheet'!$D$2:$D$5000,$B374,'1. Output sheet'!$AC$2:$AC$5000,$B$22,'1. Output sheet'!$O$2:$O$5000,"&gt;="&amp;$B$328,'1. Output sheet'!$O$2:$O$5000,"&lt;"&amp;$C$328)+SUMIFS('1. Output sheet'!$F$2:$F$5000,'1. Output sheet'!$D$2:$D$5000,$B374,'1. Output sheet'!$AC$2:$AC$5000,$B$23,'1. Output sheet'!$O$2:$O$5000,"&gt;="&amp;$B$328,'1. Output sheet'!$O$2:$O$5000,"&lt;"&amp;$C$328)</f>
        <v>13740.4</v>
      </c>
      <c r="R374" s="14"/>
      <c r="T374" s="21" t="s">
        <v>44</v>
      </c>
      <c r="U374" s="20"/>
      <c r="V374" s="45">
        <f t="shared" si="161"/>
        <v>0</v>
      </c>
      <c r="W374" s="45">
        <f t="shared" si="162"/>
        <v>1842.296501883807</v>
      </c>
      <c r="X374" s="45">
        <f t="shared" si="163"/>
        <v>0</v>
      </c>
      <c r="Y374" s="45">
        <f t="shared" si="164"/>
        <v>0</v>
      </c>
      <c r="Z374" s="45">
        <f t="shared" si="165"/>
        <v>0</v>
      </c>
      <c r="AA374" s="45">
        <f t="shared" si="166"/>
        <v>0</v>
      </c>
      <c r="AB374" s="45">
        <f t="shared" si="167"/>
        <v>0</v>
      </c>
      <c r="AC374" s="45">
        <f t="shared" si="168"/>
        <v>0</v>
      </c>
      <c r="AD374" s="45">
        <f t="shared" si="169"/>
        <v>0</v>
      </c>
      <c r="AE374" s="45">
        <f t="shared" si="170"/>
        <v>0</v>
      </c>
      <c r="AF374" s="45">
        <f t="shared" si="171"/>
        <v>0</v>
      </c>
      <c r="AG374" s="45">
        <f t="shared" si="172"/>
        <v>0</v>
      </c>
      <c r="AH374" s="45">
        <f t="shared" si="173"/>
        <v>1842.296501883807</v>
      </c>
      <c r="AI374" s="45">
        <f t="shared" si="174"/>
        <v>1842.296501883807</v>
      </c>
      <c r="AJ374" s="14"/>
    </row>
    <row r="375" spans="2:36" ht="28.8" x14ac:dyDescent="0.3">
      <c r="B375" s="21" t="s">
        <v>762</v>
      </c>
      <c r="C375" s="20"/>
      <c r="D375" s="45">
        <f>SUMIFS('1. Output sheet'!$F$2:$F$5000,'1. Output sheet'!$D$2:$D$5000,$B375,'1. Output sheet'!$C$2:$C$5000,D$27,'1. Output sheet'!$AC$2:$AC$5000,$B$22,'1. Output sheet'!$O$2:$O$5000,"&gt;="&amp;$B$328,'1. Output sheet'!$O$2:$O$5000,"&lt;"&amp;$C$328)+SUMIFS('1. Output sheet'!$F$2:$F$5000,'1. Output sheet'!$D$2:$D$5000,$B375,'1. Output sheet'!$C$2:$C$5000,D$27,'1. Output sheet'!$AC$2:$AC$5000,$B$23,'1. Output sheet'!$O$2:$O$5000,"&gt;="&amp;$B$328,'1. Output sheet'!$O$2:$O$5000,"&lt;"&amp;$C$328)</f>
        <v>0</v>
      </c>
      <c r="E375" s="45">
        <f>SUMIFS('1. Output sheet'!$F$2:$F$5000,'1. Output sheet'!$D$2:$D$5000,$B375,'1. Output sheet'!$C$2:$C$5000,E$27,'1. Output sheet'!$AC$2:$AC$5000,$B$22,'1. Output sheet'!$O$2:$O$5000,"&gt;="&amp;$B$328,'1. Output sheet'!$O$2:$O$5000,"&lt;"&amp;$C$328)+SUMIFS('1. Output sheet'!$F$2:$F$5000,'1. Output sheet'!$D$2:$D$5000,$B375,'1. Output sheet'!$C$2:$C$5000,E$27,'1. Output sheet'!$AC$2:$AC$5000,$B$23,'1. Output sheet'!$O$2:$O$5000,"&gt;="&amp;$B$328,'1. Output sheet'!$O$2:$O$5000,"&lt;"&amp;$C$328)</f>
        <v>0</v>
      </c>
      <c r="F375" s="45">
        <f>SUMIFS('1. Output sheet'!$F$2:$F$5000,'1. Output sheet'!$D$2:$D$5000,$B375,'1. Output sheet'!$C$2:$C$5000,F$27,'1. Output sheet'!$AC$2:$AC$5000,$B$22,'1. Output sheet'!$O$2:$O$5000,"&gt;="&amp;$B$328,'1. Output sheet'!$O$2:$O$5000,"&lt;"&amp;$C$328)+SUMIFS('1. Output sheet'!$F$2:$F$5000,'1. Output sheet'!$D$2:$D$5000,$B375,'1. Output sheet'!$C$2:$C$5000,F$27,'1. Output sheet'!$AC$2:$AC$5000,$B$23,'1. Output sheet'!$O$2:$O$5000,"&gt;="&amp;$B$328,'1. Output sheet'!$O$2:$O$5000,"&lt;"&amp;$C$328)</f>
        <v>0</v>
      </c>
      <c r="G375" s="45">
        <f>SUMIFS('1. Output sheet'!$F$2:$F$5000,'1. Output sheet'!$D$2:$D$5000,$B375,'1. Output sheet'!$C$2:$C$5000,G$27,'1. Output sheet'!$AC$2:$AC$5000,$B$22,'1. Output sheet'!$O$2:$O$5000,"&gt;="&amp;$B$328,'1. Output sheet'!$O$2:$O$5000,"&lt;"&amp;$C$328)+SUMIFS('1. Output sheet'!$F$2:$F$5000,'1. Output sheet'!$D$2:$D$5000,$B375,'1. Output sheet'!$C$2:$C$5000,G$27,'1. Output sheet'!$AC$2:$AC$5000,$B$23,'1. Output sheet'!$O$2:$O$5000,"&gt;="&amp;$B$328,'1. Output sheet'!$O$2:$O$5000,"&lt;"&amp;$C$328)</f>
        <v>0</v>
      </c>
      <c r="H375" s="45">
        <f>SUMIFS('1. Output sheet'!$F$2:$F$5000,'1. Output sheet'!$D$2:$D$5000,$B375,'1. Output sheet'!$C$2:$C$5000,H$27,'1. Output sheet'!$AC$2:$AC$5000,$B$22,'1. Output sheet'!$O$2:$O$5000,"&gt;="&amp;$B$328,'1. Output sheet'!$O$2:$O$5000,"&lt;"&amp;$C$328)+SUMIFS('1. Output sheet'!$F$2:$F$5000,'1. Output sheet'!$D$2:$D$5000,$B375,'1. Output sheet'!$C$2:$C$5000,H$27,'1. Output sheet'!$AC$2:$AC$5000,$B$23,'1. Output sheet'!$O$2:$O$5000,"&gt;="&amp;$B$328,'1. Output sheet'!$O$2:$O$5000,"&lt;"&amp;$C$328)</f>
        <v>0</v>
      </c>
      <c r="I375" s="45">
        <f>SUMIFS('1. Output sheet'!$F$2:$F$5000,'1. Output sheet'!$D$2:$D$5000,$B375,'1. Output sheet'!$C$2:$C$5000,I$27,'1. Output sheet'!$AC$2:$AC$5000,$B$22,'1. Output sheet'!$O$2:$O$5000,"&gt;="&amp;$B$328,'1. Output sheet'!$O$2:$O$5000,"&lt;"&amp;$C$328)+SUMIFS('1. Output sheet'!$F$2:$F$5000,'1. Output sheet'!$D$2:$D$5000,$B375,'1. Output sheet'!$C$2:$C$5000,I$27,'1. Output sheet'!$AC$2:$AC$5000,$B$23,'1. Output sheet'!$O$2:$O$5000,"&gt;="&amp;$B$328,'1. Output sheet'!$O$2:$O$5000,"&lt;"&amp;$C$328)</f>
        <v>0</v>
      </c>
      <c r="J375" s="45">
        <f>SUMIFS('1. Output sheet'!$F$2:$F$5000,'1. Output sheet'!$D$2:$D$5000,$B375,'1. Output sheet'!$C$2:$C$5000,J$27,'1. Output sheet'!$AC$2:$AC$5000,$B$22,'1. Output sheet'!$O$2:$O$5000,"&gt;="&amp;$B$328,'1. Output sheet'!$O$2:$O$5000,"&lt;"&amp;$C$328)+SUMIFS('1. Output sheet'!$F$2:$F$5000,'1. Output sheet'!$D$2:$D$5000,$B375,'1. Output sheet'!$C$2:$C$5000,J$27,'1. Output sheet'!$AC$2:$AC$5000,$B$23,'1. Output sheet'!$O$2:$O$5000,"&gt;="&amp;$B$328,'1. Output sheet'!$O$2:$O$5000,"&lt;"&amp;$C$328)</f>
        <v>0</v>
      </c>
      <c r="K375" s="45">
        <f>SUMIFS('1. Output sheet'!$F$2:$F$5000,'1. Output sheet'!$D$2:$D$5000,$B375,'1. Output sheet'!$C$2:$C$5000,K$27,'1. Output sheet'!$AC$2:$AC$5000,$B$22,'1. Output sheet'!$O$2:$O$5000,"&gt;="&amp;$B$328,'1. Output sheet'!$O$2:$O$5000,"&lt;"&amp;$C$328)+SUMIFS('1. Output sheet'!$F$2:$F$5000,'1. Output sheet'!$D$2:$D$5000,$B375,'1. Output sheet'!$C$2:$C$5000,K$27,'1. Output sheet'!$AC$2:$AC$5000,$B$23,'1. Output sheet'!$O$2:$O$5000,"&gt;="&amp;$B$328,'1. Output sheet'!$O$2:$O$5000,"&lt;"&amp;$C$328)</f>
        <v>0</v>
      </c>
      <c r="L375" s="45">
        <f>SUMIFS('1. Output sheet'!$F$2:$F$5000,'1. Output sheet'!$D$2:$D$5000,$B375,'1. Output sheet'!$C$2:$C$5000,L$27,'1. Output sheet'!$AC$2:$AC$5000,$B$22,'1. Output sheet'!$O$2:$O$5000,"&gt;="&amp;$B$328,'1. Output sheet'!$O$2:$O$5000,"&lt;"&amp;$C$328)+SUMIFS('1. Output sheet'!$F$2:$F$5000,'1. Output sheet'!$D$2:$D$5000,$B375,'1. Output sheet'!$C$2:$C$5000,L$27,'1. Output sheet'!$AC$2:$AC$5000,$B$23,'1. Output sheet'!$O$2:$O$5000,"&gt;="&amp;$B$328,'1. Output sheet'!$O$2:$O$5000,"&lt;"&amp;$C$328)</f>
        <v>0</v>
      </c>
      <c r="M375" s="45">
        <f>SUMIFS('1. Output sheet'!$F$2:$F$5000,'1. Output sheet'!$D$2:$D$5000,$B375,'1. Output sheet'!$C$2:$C$5000,M$27,'1. Output sheet'!$AC$2:$AC$5000,$B$22,'1. Output sheet'!$O$2:$O$5000,"&gt;="&amp;$B$328,'1. Output sheet'!$O$2:$O$5000,"&lt;"&amp;$C$328)+SUMIFS('1. Output sheet'!$F$2:$F$5000,'1. Output sheet'!$D$2:$D$5000,$B375,'1. Output sheet'!$C$2:$C$5000,M$27,'1. Output sheet'!$AC$2:$AC$5000,$B$23,'1. Output sheet'!$O$2:$O$5000,"&gt;="&amp;$B$328,'1. Output sheet'!$O$2:$O$5000,"&lt;"&amp;$C$328)</f>
        <v>0</v>
      </c>
      <c r="N375" s="45">
        <f>SUMIFS('1. Output sheet'!$F$2:$F$5000,'1. Output sheet'!$D$2:$D$5000,$B375,'1. Output sheet'!$C$2:$C$5000,N$27,'1. Output sheet'!$AC$2:$AC$5000,$B$22,'1. Output sheet'!$O$2:$O$5000,"&gt;="&amp;$B$328,'1. Output sheet'!$O$2:$O$5000,"&lt;"&amp;$C$328)+SUMIFS('1. Output sheet'!$F$2:$F$5000,'1. Output sheet'!$D$2:$D$5000,$B375,'1. Output sheet'!$C$2:$C$5000,N$27,'1. Output sheet'!$AC$2:$AC$5000,$B$23,'1. Output sheet'!$O$2:$O$5000,"&gt;="&amp;$B$328,'1. Output sheet'!$O$2:$O$5000,"&lt;"&amp;$C$328)</f>
        <v>0</v>
      </c>
      <c r="O375" s="45">
        <f>SUMIFS('1. Output sheet'!$F$2:$F$5000,'1. Output sheet'!$D$2:$D$5000,$B375,'1. Output sheet'!$C$2:$C$5000,O$27,'1. Output sheet'!$AC$2:$AC$5000,$B$22,'1. Output sheet'!$O$2:$O$5000,"&gt;="&amp;$B$328,'1. Output sheet'!$O$2:$O$5000,"&lt;"&amp;$C$328)+SUMIFS('1. Output sheet'!$F$2:$F$5000,'1. Output sheet'!$D$2:$D$5000,$B375,'1. Output sheet'!$C$2:$C$5000,O$27,'1. Output sheet'!$AC$2:$AC$5000,$B$23,'1. Output sheet'!$O$2:$O$5000,"&gt;="&amp;$B$328,'1. Output sheet'!$O$2:$O$5000,"&lt;"&amp;$C$328)</f>
        <v>0</v>
      </c>
      <c r="P375" s="14">
        <f t="shared" si="160"/>
        <v>0</v>
      </c>
      <c r="Q375" s="14">
        <f>SUMIFS('1. Output sheet'!$F$2:$F$5000,'1. Output sheet'!$D$2:$D$5000,$B375,'1. Output sheet'!$AC$2:$AC$5000,$B$22,'1. Output sheet'!$O$2:$O$5000,"&gt;="&amp;$B$328,'1. Output sheet'!$O$2:$O$5000,"&lt;"&amp;$C$328)+SUMIFS('1. Output sheet'!$F$2:$F$5000,'1. Output sheet'!$D$2:$D$5000,$B375,'1. Output sheet'!$AC$2:$AC$5000,$B$23,'1. Output sheet'!$O$2:$O$5000,"&gt;="&amp;$B$328,'1. Output sheet'!$O$2:$O$5000,"&lt;"&amp;$C$328)</f>
        <v>0</v>
      </c>
      <c r="R375" s="14"/>
      <c r="T375" s="21" t="s">
        <v>762</v>
      </c>
      <c r="U375" s="20"/>
      <c r="V375" s="45">
        <f t="shared" si="161"/>
        <v>0</v>
      </c>
      <c r="W375" s="45">
        <f t="shared" si="162"/>
        <v>0</v>
      </c>
      <c r="X375" s="45">
        <f t="shared" si="163"/>
        <v>0</v>
      </c>
      <c r="Y375" s="45">
        <f t="shared" si="164"/>
        <v>0</v>
      </c>
      <c r="Z375" s="45">
        <f t="shared" si="165"/>
        <v>0</v>
      </c>
      <c r="AA375" s="45">
        <f t="shared" si="166"/>
        <v>0</v>
      </c>
      <c r="AB375" s="45">
        <f t="shared" si="167"/>
        <v>0</v>
      </c>
      <c r="AC375" s="45">
        <f t="shared" si="168"/>
        <v>0</v>
      </c>
      <c r="AD375" s="45">
        <f t="shared" si="169"/>
        <v>0</v>
      </c>
      <c r="AE375" s="45">
        <f t="shared" si="170"/>
        <v>0</v>
      </c>
      <c r="AF375" s="45">
        <f t="shared" si="171"/>
        <v>0</v>
      </c>
      <c r="AG375" s="45">
        <f t="shared" si="172"/>
        <v>0</v>
      </c>
      <c r="AH375" s="45">
        <f t="shared" si="173"/>
        <v>0</v>
      </c>
      <c r="AI375" s="45">
        <f t="shared" si="174"/>
        <v>0</v>
      </c>
      <c r="AJ375" s="14"/>
    </row>
    <row r="376" spans="2:36" ht="14.4" x14ac:dyDescent="0.3">
      <c r="B376" s="21" t="s">
        <v>105</v>
      </c>
      <c r="C376" s="20"/>
      <c r="D376" s="45">
        <f>SUMIFS('1. Output sheet'!$F$2:$F$5000,'1. Output sheet'!$D$2:$D$5000,$B376,'1. Output sheet'!$C$2:$C$5000,D$27,'1. Output sheet'!$AC$2:$AC$5000,$B$22,'1. Output sheet'!$O$2:$O$5000,"&gt;="&amp;$B$328,'1. Output sheet'!$O$2:$O$5000,"&lt;"&amp;$C$328)+SUMIFS('1. Output sheet'!$F$2:$F$5000,'1. Output sheet'!$D$2:$D$5000,$B376,'1. Output sheet'!$C$2:$C$5000,D$27,'1. Output sheet'!$AC$2:$AC$5000,$B$23,'1. Output sheet'!$O$2:$O$5000,"&gt;="&amp;$B$328,'1. Output sheet'!$O$2:$O$5000,"&lt;"&amp;$C$328)</f>
        <v>0</v>
      </c>
      <c r="E376" s="45">
        <f>SUMIFS('1. Output sheet'!$F$2:$F$5000,'1. Output sheet'!$D$2:$D$5000,$B376,'1. Output sheet'!$C$2:$C$5000,E$27,'1. Output sheet'!$AC$2:$AC$5000,$B$22,'1. Output sheet'!$O$2:$O$5000,"&gt;="&amp;$B$328,'1. Output sheet'!$O$2:$O$5000,"&lt;"&amp;$C$328)+SUMIFS('1. Output sheet'!$F$2:$F$5000,'1. Output sheet'!$D$2:$D$5000,$B376,'1. Output sheet'!$C$2:$C$5000,E$27,'1. Output sheet'!$AC$2:$AC$5000,$B$23,'1. Output sheet'!$O$2:$O$5000,"&gt;="&amp;$B$328,'1. Output sheet'!$O$2:$O$5000,"&lt;"&amp;$C$328)</f>
        <v>0</v>
      </c>
      <c r="F376" s="45">
        <f>SUMIFS('1. Output sheet'!$F$2:$F$5000,'1. Output sheet'!$D$2:$D$5000,$B376,'1. Output sheet'!$C$2:$C$5000,F$27,'1. Output sheet'!$AC$2:$AC$5000,$B$22,'1. Output sheet'!$O$2:$O$5000,"&gt;="&amp;$B$328,'1. Output sheet'!$O$2:$O$5000,"&lt;"&amp;$C$328)+SUMIFS('1. Output sheet'!$F$2:$F$5000,'1. Output sheet'!$D$2:$D$5000,$B376,'1. Output sheet'!$C$2:$C$5000,F$27,'1. Output sheet'!$AC$2:$AC$5000,$B$23,'1. Output sheet'!$O$2:$O$5000,"&gt;="&amp;$B$328,'1. Output sheet'!$O$2:$O$5000,"&lt;"&amp;$C$328)</f>
        <v>0</v>
      </c>
      <c r="G376" s="45">
        <f>SUMIFS('1. Output sheet'!$F$2:$F$5000,'1. Output sheet'!$D$2:$D$5000,$B376,'1. Output sheet'!$C$2:$C$5000,G$27,'1. Output sheet'!$AC$2:$AC$5000,$B$22,'1. Output sheet'!$O$2:$O$5000,"&gt;="&amp;$B$328,'1. Output sheet'!$O$2:$O$5000,"&lt;"&amp;$C$328)+SUMIFS('1. Output sheet'!$F$2:$F$5000,'1. Output sheet'!$D$2:$D$5000,$B376,'1. Output sheet'!$C$2:$C$5000,G$27,'1. Output sheet'!$AC$2:$AC$5000,$B$23,'1. Output sheet'!$O$2:$O$5000,"&gt;="&amp;$B$328,'1. Output sheet'!$O$2:$O$5000,"&lt;"&amp;$C$328)</f>
        <v>700</v>
      </c>
      <c r="H376" s="45">
        <f>SUMIFS('1. Output sheet'!$F$2:$F$5000,'1. Output sheet'!$D$2:$D$5000,$B376,'1. Output sheet'!$C$2:$C$5000,H$27,'1. Output sheet'!$AC$2:$AC$5000,$B$22,'1. Output sheet'!$O$2:$O$5000,"&gt;="&amp;$B$328,'1. Output sheet'!$O$2:$O$5000,"&lt;"&amp;$C$328)+SUMIFS('1. Output sheet'!$F$2:$F$5000,'1. Output sheet'!$D$2:$D$5000,$B376,'1. Output sheet'!$C$2:$C$5000,H$27,'1. Output sheet'!$AC$2:$AC$5000,$B$23,'1. Output sheet'!$O$2:$O$5000,"&gt;="&amp;$B$328,'1. Output sheet'!$O$2:$O$5000,"&lt;"&amp;$C$328)</f>
        <v>0</v>
      </c>
      <c r="I376" s="45">
        <f>SUMIFS('1. Output sheet'!$F$2:$F$5000,'1. Output sheet'!$D$2:$D$5000,$B376,'1. Output sheet'!$C$2:$C$5000,I$27,'1. Output sheet'!$AC$2:$AC$5000,$B$22,'1. Output sheet'!$O$2:$O$5000,"&gt;="&amp;$B$328,'1. Output sheet'!$O$2:$O$5000,"&lt;"&amp;$C$328)+SUMIFS('1. Output sheet'!$F$2:$F$5000,'1. Output sheet'!$D$2:$D$5000,$B376,'1. Output sheet'!$C$2:$C$5000,I$27,'1. Output sheet'!$AC$2:$AC$5000,$B$23,'1. Output sheet'!$O$2:$O$5000,"&gt;="&amp;$B$328,'1. Output sheet'!$O$2:$O$5000,"&lt;"&amp;$C$328)</f>
        <v>0</v>
      </c>
      <c r="J376" s="45">
        <f>SUMIFS('1. Output sheet'!$F$2:$F$5000,'1. Output sheet'!$D$2:$D$5000,$B376,'1. Output sheet'!$C$2:$C$5000,J$27,'1. Output sheet'!$AC$2:$AC$5000,$B$22,'1. Output sheet'!$O$2:$O$5000,"&gt;="&amp;$B$328,'1. Output sheet'!$O$2:$O$5000,"&lt;"&amp;$C$328)+SUMIFS('1. Output sheet'!$F$2:$F$5000,'1. Output sheet'!$D$2:$D$5000,$B376,'1. Output sheet'!$C$2:$C$5000,J$27,'1. Output sheet'!$AC$2:$AC$5000,$B$23,'1. Output sheet'!$O$2:$O$5000,"&gt;="&amp;$B$328,'1. Output sheet'!$O$2:$O$5000,"&lt;"&amp;$C$328)</f>
        <v>1075</v>
      </c>
      <c r="K376" s="45">
        <f>SUMIFS('1. Output sheet'!$F$2:$F$5000,'1. Output sheet'!$D$2:$D$5000,$B376,'1. Output sheet'!$C$2:$C$5000,K$27,'1. Output sheet'!$AC$2:$AC$5000,$B$22,'1. Output sheet'!$O$2:$O$5000,"&gt;="&amp;$B$328,'1. Output sheet'!$O$2:$O$5000,"&lt;"&amp;$C$328)+SUMIFS('1. Output sheet'!$F$2:$F$5000,'1. Output sheet'!$D$2:$D$5000,$B376,'1. Output sheet'!$C$2:$C$5000,K$27,'1. Output sheet'!$AC$2:$AC$5000,$B$23,'1. Output sheet'!$O$2:$O$5000,"&gt;="&amp;$B$328,'1. Output sheet'!$O$2:$O$5000,"&lt;"&amp;$C$328)</f>
        <v>0</v>
      </c>
      <c r="L376" s="45">
        <f>SUMIFS('1. Output sheet'!$F$2:$F$5000,'1. Output sheet'!$D$2:$D$5000,$B376,'1. Output sheet'!$C$2:$C$5000,L$27,'1. Output sheet'!$AC$2:$AC$5000,$B$22,'1. Output sheet'!$O$2:$O$5000,"&gt;="&amp;$B$328,'1. Output sheet'!$O$2:$O$5000,"&lt;"&amp;$C$328)+SUMIFS('1. Output sheet'!$F$2:$F$5000,'1. Output sheet'!$D$2:$D$5000,$B376,'1. Output sheet'!$C$2:$C$5000,L$27,'1. Output sheet'!$AC$2:$AC$5000,$B$23,'1. Output sheet'!$O$2:$O$5000,"&gt;="&amp;$B$328,'1. Output sheet'!$O$2:$O$5000,"&lt;"&amp;$C$328)</f>
        <v>0</v>
      </c>
      <c r="M376" s="45">
        <f>SUMIFS('1. Output sheet'!$F$2:$F$5000,'1. Output sheet'!$D$2:$D$5000,$B376,'1. Output sheet'!$C$2:$C$5000,M$27,'1. Output sheet'!$AC$2:$AC$5000,$B$22,'1. Output sheet'!$O$2:$O$5000,"&gt;="&amp;$B$328,'1. Output sheet'!$O$2:$O$5000,"&lt;"&amp;$C$328)+SUMIFS('1. Output sheet'!$F$2:$F$5000,'1. Output sheet'!$D$2:$D$5000,$B376,'1. Output sheet'!$C$2:$C$5000,M$27,'1. Output sheet'!$AC$2:$AC$5000,$B$23,'1. Output sheet'!$O$2:$O$5000,"&gt;="&amp;$B$328,'1. Output sheet'!$O$2:$O$5000,"&lt;"&amp;$C$328)</f>
        <v>0</v>
      </c>
      <c r="N376" s="45">
        <f>SUMIFS('1. Output sheet'!$F$2:$F$5000,'1. Output sheet'!$D$2:$D$5000,$B376,'1. Output sheet'!$C$2:$C$5000,N$27,'1. Output sheet'!$AC$2:$AC$5000,$B$22,'1. Output sheet'!$O$2:$O$5000,"&gt;="&amp;$B$328,'1. Output sheet'!$O$2:$O$5000,"&lt;"&amp;$C$328)+SUMIFS('1. Output sheet'!$F$2:$F$5000,'1. Output sheet'!$D$2:$D$5000,$B376,'1. Output sheet'!$C$2:$C$5000,N$27,'1. Output sheet'!$AC$2:$AC$5000,$B$23,'1. Output sheet'!$O$2:$O$5000,"&gt;="&amp;$B$328,'1. Output sheet'!$O$2:$O$5000,"&lt;"&amp;$C$328)</f>
        <v>0</v>
      </c>
      <c r="O376" s="45">
        <f>SUMIFS('1. Output sheet'!$F$2:$F$5000,'1. Output sheet'!$D$2:$D$5000,$B376,'1. Output sheet'!$C$2:$C$5000,O$27,'1. Output sheet'!$AC$2:$AC$5000,$B$22,'1. Output sheet'!$O$2:$O$5000,"&gt;="&amp;$B$328,'1. Output sheet'!$O$2:$O$5000,"&lt;"&amp;$C$328)+SUMIFS('1. Output sheet'!$F$2:$F$5000,'1. Output sheet'!$D$2:$D$5000,$B376,'1. Output sheet'!$C$2:$C$5000,O$27,'1. Output sheet'!$AC$2:$AC$5000,$B$23,'1. Output sheet'!$O$2:$O$5000,"&gt;="&amp;$B$328,'1. Output sheet'!$O$2:$O$5000,"&lt;"&amp;$C$328)</f>
        <v>0</v>
      </c>
      <c r="P376" s="14">
        <f t="shared" si="160"/>
        <v>1775</v>
      </c>
      <c r="Q376" s="14">
        <f>SUMIFS('1. Output sheet'!$F$2:$F$5000,'1. Output sheet'!$D$2:$D$5000,$B376,'1. Output sheet'!$AC$2:$AC$5000,$B$22,'1. Output sheet'!$O$2:$O$5000,"&gt;="&amp;$B$328,'1. Output sheet'!$O$2:$O$5000,"&lt;"&amp;$C$328)+SUMIFS('1. Output sheet'!$F$2:$F$5000,'1. Output sheet'!$D$2:$D$5000,$B376,'1. Output sheet'!$AC$2:$AC$5000,$B$23,'1. Output sheet'!$O$2:$O$5000,"&gt;="&amp;$B$328,'1. Output sheet'!$O$2:$O$5000,"&lt;"&amp;$C$328)</f>
        <v>1775</v>
      </c>
      <c r="R376" s="14"/>
      <c r="T376" s="21" t="s">
        <v>105</v>
      </c>
      <c r="U376" s="20"/>
      <c r="V376" s="45">
        <f t="shared" si="161"/>
        <v>0</v>
      </c>
      <c r="W376" s="45">
        <f t="shared" si="162"/>
        <v>0</v>
      </c>
      <c r="X376" s="45">
        <f t="shared" si="163"/>
        <v>0</v>
      </c>
      <c r="Y376" s="45">
        <f t="shared" si="164"/>
        <v>93.855168067790231</v>
      </c>
      <c r="Z376" s="45">
        <f t="shared" si="165"/>
        <v>0</v>
      </c>
      <c r="AA376" s="45">
        <f t="shared" si="166"/>
        <v>0</v>
      </c>
      <c r="AB376" s="45">
        <f t="shared" si="167"/>
        <v>144.13472238982072</v>
      </c>
      <c r="AC376" s="45">
        <f t="shared" si="168"/>
        <v>0</v>
      </c>
      <c r="AD376" s="45">
        <f t="shared" si="169"/>
        <v>0</v>
      </c>
      <c r="AE376" s="45">
        <f t="shared" si="170"/>
        <v>0</v>
      </c>
      <c r="AF376" s="45">
        <f t="shared" si="171"/>
        <v>0</v>
      </c>
      <c r="AG376" s="45">
        <f t="shared" si="172"/>
        <v>0</v>
      </c>
      <c r="AH376" s="45">
        <f t="shared" si="173"/>
        <v>237.98989045761095</v>
      </c>
      <c r="AI376" s="45">
        <f t="shared" si="174"/>
        <v>237.98989045761095</v>
      </c>
      <c r="AJ376" s="14"/>
    </row>
    <row r="377" spans="2:36" ht="14.4" x14ac:dyDescent="0.3">
      <c r="B377" s="21" t="s">
        <v>79</v>
      </c>
      <c r="C377" s="20"/>
      <c r="D377" s="45">
        <f>SUMIFS('1. Output sheet'!$F$2:$F$5000,'1. Output sheet'!$D$2:$D$5000,$B377,'1. Output sheet'!$C$2:$C$5000,D$27,'1. Output sheet'!$AC$2:$AC$5000,$B$22,'1. Output sheet'!$O$2:$O$5000,"&gt;="&amp;$B$328,'1. Output sheet'!$O$2:$O$5000,"&lt;"&amp;$C$328)+SUMIFS('1. Output sheet'!$F$2:$F$5000,'1. Output sheet'!$D$2:$D$5000,$B377,'1. Output sheet'!$C$2:$C$5000,D$27,'1. Output sheet'!$AC$2:$AC$5000,$B$23,'1. Output sheet'!$O$2:$O$5000,"&gt;="&amp;$B$328,'1. Output sheet'!$O$2:$O$5000,"&lt;"&amp;$C$328)</f>
        <v>0</v>
      </c>
      <c r="E377" s="45">
        <f>SUMIFS('1. Output sheet'!$F$2:$F$5000,'1. Output sheet'!$D$2:$D$5000,$B377,'1. Output sheet'!$C$2:$C$5000,E$27,'1. Output sheet'!$AC$2:$AC$5000,$B$22,'1. Output sheet'!$O$2:$O$5000,"&gt;="&amp;$B$328,'1. Output sheet'!$O$2:$O$5000,"&lt;"&amp;$C$328)+SUMIFS('1. Output sheet'!$F$2:$F$5000,'1. Output sheet'!$D$2:$D$5000,$B377,'1. Output sheet'!$C$2:$C$5000,E$27,'1. Output sheet'!$AC$2:$AC$5000,$B$23,'1. Output sheet'!$O$2:$O$5000,"&gt;="&amp;$B$328,'1. Output sheet'!$O$2:$O$5000,"&lt;"&amp;$C$328)</f>
        <v>0</v>
      </c>
      <c r="F377" s="45">
        <f>SUMIFS('1. Output sheet'!$F$2:$F$5000,'1. Output sheet'!$D$2:$D$5000,$B377,'1. Output sheet'!$C$2:$C$5000,F$27,'1. Output sheet'!$AC$2:$AC$5000,$B$22,'1. Output sheet'!$O$2:$O$5000,"&gt;="&amp;$B$328,'1. Output sheet'!$O$2:$O$5000,"&lt;"&amp;$C$328)+SUMIFS('1. Output sheet'!$F$2:$F$5000,'1. Output sheet'!$D$2:$D$5000,$B377,'1. Output sheet'!$C$2:$C$5000,F$27,'1. Output sheet'!$AC$2:$AC$5000,$B$23,'1. Output sheet'!$O$2:$O$5000,"&gt;="&amp;$B$328,'1. Output sheet'!$O$2:$O$5000,"&lt;"&amp;$C$328)</f>
        <v>0</v>
      </c>
      <c r="G377" s="45">
        <f>SUMIFS('1. Output sheet'!$F$2:$F$5000,'1. Output sheet'!$D$2:$D$5000,$B377,'1. Output sheet'!$C$2:$C$5000,G$27,'1. Output sheet'!$AC$2:$AC$5000,$B$22,'1. Output sheet'!$O$2:$O$5000,"&gt;="&amp;$B$328,'1. Output sheet'!$O$2:$O$5000,"&lt;"&amp;$C$328)+SUMIFS('1. Output sheet'!$F$2:$F$5000,'1. Output sheet'!$D$2:$D$5000,$B377,'1. Output sheet'!$C$2:$C$5000,G$27,'1. Output sheet'!$AC$2:$AC$5000,$B$23,'1. Output sheet'!$O$2:$O$5000,"&gt;="&amp;$B$328,'1. Output sheet'!$O$2:$O$5000,"&lt;"&amp;$C$328)</f>
        <v>58672</v>
      </c>
      <c r="H377" s="45">
        <f>SUMIFS('1. Output sheet'!$F$2:$F$5000,'1. Output sheet'!$D$2:$D$5000,$B377,'1. Output sheet'!$C$2:$C$5000,H$27,'1. Output sheet'!$AC$2:$AC$5000,$B$22,'1. Output sheet'!$O$2:$O$5000,"&gt;="&amp;$B$328,'1. Output sheet'!$O$2:$O$5000,"&lt;"&amp;$C$328)+SUMIFS('1. Output sheet'!$F$2:$F$5000,'1. Output sheet'!$D$2:$D$5000,$B377,'1. Output sheet'!$C$2:$C$5000,H$27,'1. Output sheet'!$AC$2:$AC$5000,$B$23,'1. Output sheet'!$O$2:$O$5000,"&gt;="&amp;$B$328,'1. Output sheet'!$O$2:$O$5000,"&lt;"&amp;$C$328)</f>
        <v>700</v>
      </c>
      <c r="I377" s="45">
        <f>SUMIFS('1. Output sheet'!$F$2:$F$5000,'1. Output sheet'!$D$2:$D$5000,$B377,'1. Output sheet'!$C$2:$C$5000,I$27,'1. Output sheet'!$AC$2:$AC$5000,$B$22,'1. Output sheet'!$O$2:$O$5000,"&gt;="&amp;$B$328,'1. Output sheet'!$O$2:$O$5000,"&lt;"&amp;$C$328)+SUMIFS('1. Output sheet'!$F$2:$F$5000,'1. Output sheet'!$D$2:$D$5000,$B377,'1. Output sheet'!$C$2:$C$5000,I$27,'1. Output sheet'!$AC$2:$AC$5000,$B$23,'1. Output sheet'!$O$2:$O$5000,"&gt;="&amp;$B$328,'1. Output sheet'!$O$2:$O$5000,"&lt;"&amp;$C$328)</f>
        <v>0</v>
      </c>
      <c r="J377" s="45">
        <f>SUMIFS('1. Output sheet'!$F$2:$F$5000,'1. Output sheet'!$D$2:$D$5000,$B377,'1. Output sheet'!$C$2:$C$5000,J$27,'1. Output sheet'!$AC$2:$AC$5000,$B$22,'1. Output sheet'!$O$2:$O$5000,"&gt;="&amp;$B$328,'1. Output sheet'!$O$2:$O$5000,"&lt;"&amp;$C$328)+SUMIFS('1. Output sheet'!$F$2:$F$5000,'1. Output sheet'!$D$2:$D$5000,$B377,'1. Output sheet'!$C$2:$C$5000,J$27,'1. Output sheet'!$AC$2:$AC$5000,$B$23,'1. Output sheet'!$O$2:$O$5000,"&gt;="&amp;$B$328,'1. Output sheet'!$O$2:$O$5000,"&lt;"&amp;$C$328)</f>
        <v>0</v>
      </c>
      <c r="K377" s="45">
        <f>SUMIFS('1. Output sheet'!$F$2:$F$5000,'1. Output sheet'!$D$2:$D$5000,$B377,'1. Output sheet'!$C$2:$C$5000,K$27,'1. Output sheet'!$AC$2:$AC$5000,$B$22,'1. Output sheet'!$O$2:$O$5000,"&gt;="&amp;$B$328,'1. Output sheet'!$O$2:$O$5000,"&lt;"&amp;$C$328)+SUMIFS('1. Output sheet'!$F$2:$F$5000,'1. Output sheet'!$D$2:$D$5000,$B377,'1. Output sheet'!$C$2:$C$5000,K$27,'1. Output sheet'!$AC$2:$AC$5000,$B$23,'1. Output sheet'!$O$2:$O$5000,"&gt;="&amp;$B$328,'1. Output sheet'!$O$2:$O$5000,"&lt;"&amp;$C$328)</f>
        <v>0</v>
      </c>
      <c r="L377" s="45">
        <f>SUMIFS('1. Output sheet'!$F$2:$F$5000,'1. Output sheet'!$D$2:$D$5000,$B377,'1. Output sheet'!$C$2:$C$5000,L$27,'1. Output sheet'!$AC$2:$AC$5000,$B$22,'1. Output sheet'!$O$2:$O$5000,"&gt;="&amp;$B$328,'1. Output sheet'!$O$2:$O$5000,"&lt;"&amp;$C$328)+SUMIFS('1. Output sheet'!$F$2:$F$5000,'1. Output sheet'!$D$2:$D$5000,$B377,'1. Output sheet'!$C$2:$C$5000,L$27,'1. Output sheet'!$AC$2:$AC$5000,$B$23,'1. Output sheet'!$O$2:$O$5000,"&gt;="&amp;$B$328,'1. Output sheet'!$O$2:$O$5000,"&lt;"&amp;$C$328)</f>
        <v>0</v>
      </c>
      <c r="M377" s="45">
        <f>SUMIFS('1. Output sheet'!$F$2:$F$5000,'1. Output sheet'!$D$2:$D$5000,$B377,'1. Output sheet'!$C$2:$C$5000,M$27,'1. Output sheet'!$AC$2:$AC$5000,$B$22,'1. Output sheet'!$O$2:$O$5000,"&gt;="&amp;$B$328,'1. Output sheet'!$O$2:$O$5000,"&lt;"&amp;$C$328)+SUMIFS('1. Output sheet'!$F$2:$F$5000,'1. Output sheet'!$D$2:$D$5000,$B377,'1. Output sheet'!$C$2:$C$5000,M$27,'1. Output sheet'!$AC$2:$AC$5000,$B$23,'1. Output sheet'!$O$2:$O$5000,"&gt;="&amp;$B$328,'1. Output sheet'!$O$2:$O$5000,"&lt;"&amp;$C$328)</f>
        <v>0</v>
      </c>
      <c r="N377" s="45">
        <f>SUMIFS('1. Output sheet'!$F$2:$F$5000,'1. Output sheet'!$D$2:$D$5000,$B377,'1. Output sheet'!$C$2:$C$5000,N$27,'1. Output sheet'!$AC$2:$AC$5000,$B$22,'1. Output sheet'!$O$2:$O$5000,"&gt;="&amp;$B$328,'1. Output sheet'!$O$2:$O$5000,"&lt;"&amp;$C$328)+SUMIFS('1. Output sheet'!$F$2:$F$5000,'1. Output sheet'!$D$2:$D$5000,$B377,'1. Output sheet'!$C$2:$C$5000,N$27,'1. Output sheet'!$AC$2:$AC$5000,$B$23,'1. Output sheet'!$O$2:$O$5000,"&gt;="&amp;$B$328,'1. Output sheet'!$O$2:$O$5000,"&lt;"&amp;$C$328)</f>
        <v>0</v>
      </c>
      <c r="O377" s="45">
        <f>SUMIFS('1. Output sheet'!$F$2:$F$5000,'1. Output sheet'!$D$2:$D$5000,$B377,'1. Output sheet'!$C$2:$C$5000,O$27,'1. Output sheet'!$AC$2:$AC$5000,$B$22,'1. Output sheet'!$O$2:$O$5000,"&gt;="&amp;$B$328,'1. Output sheet'!$O$2:$O$5000,"&lt;"&amp;$C$328)+SUMIFS('1. Output sheet'!$F$2:$F$5000,'1. Output sheet'!$D$2:$D$5000,$B377,'1. Output sheet'!$C$2:$C$5000,O$27,'1. Output sheet'!$AC$2:$AC$5000,$B$23,'1. Output sheet'!$O$2:$O$5000,"&gt;="&amp;$B$328,'1. Output sheet'!$O$2:$O$5000,"&lt;"&amp;$C$328)</f>
        <v>0</v>
      </c>
      <c r="P377" s="14">
        <f t="shared" si="160"/>
        <v>59372</v>
      </c>
      <c r="Q377" s="14">
        <f>SUMIFS('1. Output sheet'!$F$2:$F$5000,'1. Output sheet'!$D$2:$D$5000,$B377,'1. Output sheet'!$AC$2:$AC$5000,$B$22,'1. Output sheet'!$O$2:$O$5000,"&gt;="&amp;$B$328,'1. Output sheet'!$O$2:$O$5000,"&lt;"&amp;$C$328)+SUMIFS('1. Output sheet'!$F$2:$F$5000,'1. Output sheet'!$D$2:$D$5000,$B377,'1. Output sheet'!$AC$2:$AC$5000,$B$23,'1. Output sheet'!$O$2:$O$5000,"&gt;="&amp;$B$328,'1. Output sheet'!$O$2:$O$5000,"&lt;"&amp;$C$328)</f>
        <v>59372</v>
      </c>
      <c r="R377" s="14"/>
      <c r="T377" s="21" t="s">
        <v>79</v>
      </c>
      <c r="U377" s="20"/>
      <c r="V377" s="45">
        <f t="shared" si="161"/>
        <v>0</v>
      </c>
      <c r="W377" s="45">
        <f t="shared" si="162"/>
        <v>0</v>
      </c>
      <c r="X377" s="45">
        <f t="shared" si="163"/>
        <v>0</v>
      </c>
      <c r="Y377" s="45">
        <f t="shared" si="164"/>
        <v>7866.6720298191267</v>
      </c>
      <c r="Z377" s="45">
        <f t="shared" si="165"/>
        <v>93.855168067790231</v>
      </c>
      <c r="AA377" s="45">
        <f t="shared" si="166"/>
        <v>0</v>
      </c>
      <c r="AB377" s="45">
        <f t="shared" si="167"/>
        <v>0</v>
      </c>
      <c r="AC377" s="45">
        <f t="shared" si="168"/>
        <v>0</v>
      </c>
      <c r="AD377" s="45">
        <f t="shared" si="169"/>
        <v>0</v>
      </c>
      <c r="AE377" s="45">
        <f t="shared" si="170"/>
        <v>0</v>
      </c>
      <c r="AF377" s="45">
        <f t="shared" si="171"/>
        <v>0</v>
      </c>
      <c r="AG377" s="45">
        <f t="shared" si="172"/>
        <v>0</v>
      </c>
      <c r="AH377" s="45">
        <f t="shared" si="173"/>
        <v>7960.5271978869168</v>
      </c>
      <c r="AI377" s="45">
        <f t="shared" si="174"/>
        <v>7960.5271978869168</v>
      </c>
      <c r="AJ377" s="14"/>
    </row>
    <row r="378" spans="2:36" ht="14.4" x14ac:dyDescent="0.3">
      <c r="B378" s="21" t="s">
        <v>49</v>
      </c>
      <c r="C378" s="20"/>
      <c r="D378" s="45">
        <f>SUMIFS('1. Output sheet'!$F$2:$F$5000,'1. Output sheet'!$D$2:$D$5000,$B378,'1. Output sheet'!$C$2:$C$5000,D$27,'1. Output sheet'!$AC$2:$AC$5000,$B$22,'1. Output sheet'!$O$2:$O$5000,"&gt;="&amp;$B$328,'1. Output sheet'!$O$2:$O$5000,"&lt;"&amp;$C$328)+SUMIFS('1. Output sheet'!$F$2:$F$5000,'1. Output sheet'!$D$2:$D$5000,$B378,'1. Output sheet'!$C$2:$C$5000,D$27,'1. Output sheet'!$AC$2:$AC$5000,$B$23,'1. Output sheet'!$O$2:$O$5000,"&gt;="&amp;$B$328,'1. Output sheet'!$O$2:$O$5000,"&lt;"&amp;$C$328)</f>
        <v>0</v>
      </c>
      <c r="E378" s="45">
        <f>SUMIFS('1. Output sheet'!$F$2:$F$5000,'1. Output sheet'!$D$2:$D$5000,$B378,'1. Output sheet'!$C$2:$C$5000,E$27,'1. Output sheet'!$AC$2:$AC$5000,$B$22,'1. Output sheet'!$O$2:$O$5000,"&gt;="&amp;$B$328,'1. Output sheet'!$O$2:$O$5000,"&lt;"&amp;$C$328)+SUMIFS('1. Output sheet'!$F$2:$F$5000,'1. Output sheet'!$D$2:$D$5000,$B378,'1. Output sheet'!$C$2:$C$5000,E$27,'1. Output sheet'!$AC$2:$AC$5000,$B$23,'1. Output sheet'!$O$2:$O$5000,"&gt;="&amp;$B$328,'1. Output sheet'!$O$2:$O$5000,"&lt;"&amp;$C$328)</f>
        <v>0</v>
      </c>
      <c r="F378" s="45">
        <f>SUMIFS('1. Output sheet'!$F$2:$F$5000,'1. Output sheet'!$D$2:$D$5000,$B378,'1. Output sheet'!$C$2:$C$5000,F$27,'1. Output sheet'!$AC$2:$AC$5000,$B$22,'1. Output sheet'!$O$2:$O$5000,"&gt;="&amp;$B$328,'1. Output sheet'!$O$2:$O$5000,"&lt;"&amp;$C$328)+SUMIFS('1. Output sheet'!$F$2:$F$5000,'1. Output sheet'!$D$2:$D$5000,$B378,'1. Output sheet'!$C$2:$C$5000,F$27,'1. Output sheet'!$AC$2:$AC$5000,$B$23,'1. Output sheet'!$O$2:$O$5000,"&gt;="&amp;$B$328,'1. Output sheet'!$O$2:$O$5000,"&lt;"&amp;$C$328)</f>
        <v>0</v>
      </c>
      <c r="G378" s="45">
        <f>SUMIFS('1. Output sheet'!$F$2:$F$5000,'1. Output sheet'!$D$2:$D$5000,$B378,'1. Output sheet'!$C$2:$C$5000,G$27,'1. Output sheet'!$AC$2:$AC$5000,$B$22,'1. Output sheet'!$O$2:$O$5000,"&gt;="&amp;$B$328,'1. Output sheet'!$O$2:$O$5000,"&lt;"&amp;$C$328)+SUMIFS('1. Output sheet'!$F$2:$F$5000,'1. Output sheet'!$D$2:$D$5000,$B378,'1. Output sheet'!$C$2:$C$5000,G$27,'1. Output sheet'!$AC$2:$AC$5000,$B$23,'1. Output sheet'!$O$2:$O$5000,"&gt;="&amp;$B$328,'1. Output sheet'!$O$2:$O$5000,"&lt;"&amp;$C$328)</f>
        <v>0</v>
      </c>
      <c r="H378" s="45">
        <f>SUMIFS('1. Output sheet'!$F$2:$F$5000,'1. Output sheet'!$D$2:$D$5000,$B378,'1. Output sheet'!$C$2:$C$5000,H$27,'1. Output sheet'!$AC$2:$AC$5000,$B$22,'1. Output sheet'!$O$2:$O$5000,"&gt;="&amp;$B$328,'1. Output sheet'!$O$2:$O$5000,"&lt;"&amp;$C$328)+SUMIFS('1. Output sheet'!$F$2:$F$5000,'1. Output sheet'!$D$2:$D$5000,$B378,'1. Output sheet'!$C$2:$C$5000,H$27,'1. Output sheet'!$AC$2:$AC$5000,$B$23,'1. Output sheet'!$O$2:$O$5000,"&gt;="&amp;$B$328,'1. Output sheet'!$O$2:$O$5000,"&lt;"&amp;$C$328)</f>
        <v>0</v>
      </c>
      <c r="I378" s="45">
        <f>SUMIFS('1. Output sheet'!$F$2:$F$5000,'1. Output sheet'!$D$2:$D$5000,$B378,'1. Output sheet'!$C$2:$C$5000,I$27,'1. Output sheet'!$AC$2:$AC$5000,$B$22,'1. Output sheet'!$O$2:$O$5000,"&gt;="&amp;$B$328,'1. Output sheet'!$O$2:$O$5000,"&lt;"&amp;$C$328)+SUMIFS('1. Output sheet'!$F$2:$F$5000,'1. Output sheet'!$D$2:$D$5000,$B378,'1. Output sheet'!$C$2:$C$5000,I$27,'1. Output sheet'!$AC$2:$AC$5000,$B$23,'1. Output sheet'!$O$2:$O$5000,"&gt;="&amp;$B$328,'1. Output sheet'!$O$2:$O$5000,"&lt;"&amp;$C$328)</f>
        <v>0</v>
      </c>
      <c r="J378" s="45">
        <f>SUMIFS('1. Output sheet'!$F$2:$F$5000,'1. Output sheet'!$D$2:$D$5000,$B378,'1. Output sheet'!$C$2:$C$5000,J$27,'1. Output sheet'!$AC$2:$AC$5000,$B$22,'1. Output sheet'!$O$2:$O$5000,"&gt;="&amp;$B$328,'1. Output sheet'!$O$2:$O$5000,"&lt;"&amp;$C$328)+SUMIFS('1. Output sheet'!$F$2:$F$5000,'1. Output sheet'!$D$2:$D$5000,$B378,'1. Output sheet'!$C$2:$C$5000,J$27,'1. Output sheet'!$AC$2:$AC$5000,$B$23,'1. Output sheet'!$O$2:$O$5000,"&gt;="&amp;$B$328,'1. Output sheet'!$O$2:$O$5000,"&lt;"&amp;$C$328)</f>
        <v>0</v>
      </c>
      <c r="K378" s="45">
        <f>SUMIFS('1. Output sheet'!$F$2:$F$5000,'1. Output sheet'!$D$2:$D$5000,$B378,'1. Output sheet'!$C$2:$C$5000,K$27,'1. Output sheet'!$AC$2:$AC$5000,$B$22,'1. Output sheet'!$O$2:$O$5000,"&gt;="&amp;$B$328,'1. Output sheet'!$O$2:$O$5000,"&lt;"&amp;$C$328)+SUMIFS('1. Output sheet'!$F$2:$F$5000,'1. Output sheet'!$D$2:$D$5000,$B378,'1. Output sheet'!$C$2:$C$5000,K$27,'1. Output sheet'!$AC$2:$AC$5000,$B$23,'1. Output sheet'!$O$2:$O$5000,"&gt;="&amp;$B$328,'1. Output sheet'!$O$2:$O$5000,"&lt;"&amp;$C$328)</f>
        <v>0</v>
      </c>
      <c r="L378" s="45">
        <f>SUMIFS('1. Output sheet'!$F$2:$F$5000,'1. Output sheet'!$D$2:$D$5000,$B378,'1. Output sheet'!$C$2:$C$5000,L$27,'1. Output sheet'!$AC$2:$AC$5000,$B$22,'1. Output sheet'!$O$2:$O$5000,"&gt;="&amp;$B$328,'1. Output sheet'!$O$2:$O$5000,"&lt;"&amp;$C$328)+SUMIFS('1. Output sheet'!$F$2:$F$5000,'1. Output sheet'!$D$2:$D$5000,$B378,'1. Output sheet'!$C$2:$C$5000,L$27,'1. Output sheet'!$AC$2:$AC$5000,$B$23,'1. Output sheet'!$O$2:$O$5000,"&gt;="&amp;$B$328,'1. Output sheet'!$O$2:$O$5000,"&lt;"&amp;$C$328)</f>
        <v>0</v>
      </c>
      <c r="M378" s="45">
        <f>SUMIFS('1. Output sheet'!$F$2:$F$5000,'1. Output sheet'!$D$2:$D$5000,$B378,'1. Output sheet'!$C$2:$C$5000,M$27,'1. Output sheet'!$AC$2:$AC$5000,$B$22,'1. Output sheet'!$O$2:$O$5000,"&gt;="&amp;$B$328,'1. Output sheet'!$O$2:$O$5000,"&lt;"&amp;$C$328)+SUMIFS('1. Output sheet'!$F$2:$F$5000,'1. Output sheet'!$D$2:$D$5000,$B378,'1. Output sheet'!$C$2:$C$5000,M$27,'1. Output sheet'!$AC$2:$AC$5000,$B$23,'1. Output sheet'!$O$2:$O$5000,"&gt;="&amp;$B$328,'1. Output sheet'!$O$2:$O$5000,"&lt;"&amp;$C$328)</f>
        <v>0</v>
      </c>
      <c r="N378" s="45">
        <f>SUMIFS('1. Output sheet'!$F$2:$F$5000,'1. Output sheet'!$D$2:$D$5000,$B378,'1. Output sheet'!$C$2:$C$5000,N$27,'1. Output sheet'!$AC$2:$AC$5000,$B$22,'1. Output sheet'!$O$2:$O$5000,"&gt;="&amp;$B$328,'1. Output sheet'!$O$2:$O$5000,"&lt;"&amp;$C$328)+SUMIFS('1. Output sheet'!$F$2:$F$5000,'1. Output sheet'!$D$2:$D$5000,$B378,'1. Output sheet'!$C$2:$C$5000,N$27,'1. Output sheet'!$AC$2:$AC$5000,$B$23,'1. Output sheet'!$O$2:$O$5000,"&gt;="&amp;$B$328,'1. Output sheet'!$O$2:$O$5000,"&lt;"&amp;$C$328)</f>
        <v>0</v>
      </c>
      <c r="O378" s="45">
        <f>SUMIFS('1. Output sheet'!$F$2:$F$5000,'1. Output sheet'!$D$2:$D$5000,$B378,'1. Output sheet'!$C$2:$C$5000,O$27,'1. Output sheet'!$AC$2:$AC$5000,$B$22,'1. Output sheet'!$O$2:$O$5000,"&gt;="&amp;$B$328,'1. Output sheet'!$O$2:$O$5000,"&lt;"&amp;$C$328)+SUMIFS('1. Output sheet'!$F$2:$F$5000,'1. Output sheet'!$D$2:$D$5000,$B378,'1. Output sheet'!$C$2:$C$5000,O$27,'1. Output sheet'!$AC$2:$AC$5000,$B$23,'1. Output sheet'!$O$2:$O$5000,"&gt;="&amp;$B$328,'1. Output sheet'!$O$2:$O$5000,"&lt;"&amp;$C$328)</f>
        <v>0</v>
      </c>
      <c r="P378" s="14">
        <f t="shared" si="160"/>
        <v>0</v>
      </c>
      <c r="Q378" s="14">
        <f>SUMIFS('1. Output sheet'!$F$2:$F$5000,'1. Output sheet'!$D$2:$D$5000,$B378,'1. Output sheet'!$AC$2:$AC$5000,$B$22,'1. Output sheet'!$O$2:$O$5000,"&gt;="&amp;$B$328,'1. Output sheet'!$O$2:$O$5000,"&lt;"&amp;$C$328)+SUMIFS('1. Output sheet'!$F$2:$F$5000,'1. Output sheet'!$D$2:$D$5000,$B378,'1. Output sheet'!$AC$2:$AC$5000,$B$23,'1. Output sheet'!$O$2:$O$5000,"&gt;="&amp;$B$328,'1. Output sheet'!$O$2:$O$5000,"&lt;"&amp;$C$328)</f>
        <v>0</v>
      </c>
      <c r="R378" s="14"/>
      <c r="T378" s="21" t="s">
        <v>49</v>
      </c>
      <c r="U378" s="20"/>
      <c r="V378" s="45">
        <f t="shared" si="161"/>
        <v>0</v>
      </c>
      <c r="W378" s="45">
        <f t="shared" si="162"/>
        <v>0</v>
      </c>
      <c r="X378" s="45">
        <f t="shared" si="163"/>
        <v>0</v>
      </c>
      <c r="Y378" s="45">
        <f t="shared" si="164"/>
        <v>0</v>
      </c>
      <c r="Z378" s="45">
        <f t="shared" si="165"/>
        <v>0</v>
      </c>
      <c r="AA378" s="45">
        <f t="shared" si="166"/>
        <v>0</v>
      </c>
      <c r="AB378" s="45">
        <f t="shared" si="167"/>
        <v>0</v>
      </c>
      <c r="AC378" s="45">
        <f t="shared" si="168"/>
        <v>0</v>
      </c>
      <c r="AD378" s="45">
        <f t="shared" si="169"/>
        <v>0</v>
      </c>
      <c r="AE378" s="45">
        <f t="shared" si="170"/>
        <v>0</v>
      </c>
      <c r="AF378" s="45">
        <f t="shared" si="171"/>
        <v>0</v>
      </c>
      <c r="AG378" s="45">
        <f t="shared" si="172"/>
        <v>0</v>
      </c>
      <c r="AH378" s="45">
        <f t="shared" si="173"/>
        <v>0</v>
      </c>
      <c r="AI378" s="45">
        <f t="shared" si="174"/>
        <v>0</v>
      </c>
      <c r="AJ378" s="14"/>
    </row>
    <row r="379" spans="2:36" ht="14.4" x14ac:dyDescent="0.3">
      <c r="B379" s="21" t="s">
        <v>638</v>
      </c>
      <c r="C379" s="20"/>
      <c r="D379" s="45">
        <f>SUMIFS('1. Output sheet'!$F$2:$F$5000,'1. Output sheet'!$D$2:$D$5000,$B379,'1. Output sheet'!$C$2:$C$5000,D$27,'1. Output sheet'!$AC$2:$AC$5000,$B$22,'1. Output sheet'!$O$2:$O$5000,"&gt;="&amp;$B$328,'1. Output sheet'!$O$2:$O$5000,"&lt;"&amp;$C$328)+SUMIFS('1. Output sheet'!$F$2:$F$5000,'1. Output sheet'!$D$2:$D$5000,$B379,'1. Output sheet'!$C$2:$C$5000,D$27,'1. Output sheet'!$AC$2:$AC$5000,$B$23,'1. Output sheet'!$O$2:$O$5000,"&gt;="&amp;$B$328,'1. Output sheet'!$O$2:$O$5000,"&lt;"&amp;$C$328)</f>
        <v>0</v>
      </c>
      <c r="E379" s="45">
        <f>SUMIFS('1. Output sheet'!$F$2:$F$5000,'1. Output sheet'!$D$2:$D$5000,$B379,'1. Output sheet'!$C$2:$C$5000,E$27,'1. Output sheet'!$AC$2:$AC$5000,$B$22,'1. Output sheet'!$O$2:$O$5000,"&gt;="&amp;$B$328,'1. Output sheet'!$O$2:$O$5000,"&lt;"&amp;$C$328)+SUMIFS('1. Output sheet'!$F$2:$F$5000,'1. Output sheet'!$D$2:$D$5000,$B379,'1. Output sheet'!$C$2:$C$5000,E$27,'1. Output sheet'!$AC$2:$AC$5000,$B$23,'1. Output sheet'!$O$2:$O$5000,"&gt;="&amp;$B$328,'1. Output sheet'!$O$2:$O$5000,"&lt;"&amp;$C$328)</f>
        <v>0</v>
      </c>
      <c r="F379" s="45">
        <f>SUMIFS('1. Output sheet'!$F$2:$F$5000,'1. Output sheet'!$D$2:$D$5000,$B379,'1. Output sheet'!$C$2:$C$5000,F$27,'1. Output sheet'!$AC$2:$AC$5000,$B$22,'1. Output sheet'!$O$2:$O$5000,"&gt;="&amp;$B$328,'1. Output sheet'!$O$2:$O$5000,"&lt;"&amp;$C$328)+SUMIFS('1. Output sheet'!$F$2:$F$5000,'1. Output sheet'!$D$2:$D$5000,$B379,'1. Output sheet'!$C$2:$C$5000,F$27,'1. Output sheet'!$AC$2:$AC$5000,$B$23,'1. Output sheet'!$O$2:$O$5000,"&gt;="&amp;$B$328,'1. Output sheet'!$O$2:$O$5000,"&lt;"&amp;$C$328)</f>
        <v>0</v>
      </c>
      <c r="G379" s="45">
        <f>SUMIFS('1. Output sheet'!$F$2:$F$5000,'1. Output sheet'!$D$2:$D$5000,$B379,'1. Output sheet'!$C$2:$C$5000,G$27,'1. Output sheet'!$AC$2:$AC$5000,$B$22,'1. Output sheet'!$O$2:$O$5000,"&gt;="&amp;$B$328,'1. Output sheet'!$O$2:$O$5000,"&lt;"&amp;$C$328)+SUMIFS('1. Output sheet'!$F$2:$F$5000,'1. Output sheet'!$D$2:$D$5000,$B379,'1. Output sheet'!$C$2:$C$5000,G$27,'1. Output sheet'!$AC$2:$AC$5000,$B$23,'1. Output sheet'!$O$2:$O$5000,"&gt;="&amp;$B$328,'1. Output sheet'!$O$2:$O$5000,"&lt;"&amp;$C$328)</f>
        <v>0</v>
      </c>
      <c r="H379" s="45">
        <f>SUMIFS('1. Output sheet'!$F$2:$F$5000,'1. Output sheet'!$D$2:$D$5000,$B379,'1. Output sheet'!$C$2:$C$5000,H$27,'1. Output sheet'!$AC$2:$AC$5000,$B$22,'1. Output sheet'!$O$2:$O$5000,"&gt;="&amp;$B$328,'1. Output sheet'!$O$2:$O$5000,"&lt;"&amp;$C$328)+SUMIFS('1. Output sheet'!$F$2:$F$5000,'1. Output sheet'!$D$2:$D$5000,$B379,'1. Output sheet'!$C$2:$C$5000,H$27,'1. Output sheet'!$AC$2:$AC$5000,$B$23,'1. Output sheet'!$O$2:$O$5000,"&gt;="&amp;$B$328,'1. Output sheet'!$O$2:$O$5000,"&lt;"&amp;$C$328)</f>
        <v>0</v>
      </c>
      <c r="I379" s="45">
        <f>SUMIFS('1. Output sheet'!$F$2:$F$5000,'1. Output sheet'!$D$2:$D$5000,$B379,'1. Output sheet'!$C$2:$C$5000,I$27,'1. Output sheet'!$AC$2:$AC$5000,$B$22,'1. Output sheet'!$O$2:$O$5000,"&gt;="&amp;$B$328,'1. Output sheet'!$O$2:$O$5000,"&lt;"&amp;$C$328)+SUMIFS('1. Output sheet'!$F$2:$F$5000,'1. Output sheet'!$D$2:$D$5000,$B379,'1. Output sheet'!$C$2:$C$5000,I$27,'1. Output sheet'!$AC$2:$AC$5000,$B$23,'1. Output sheet'!$O$2:$O$5000,"&gt;="&amp;$B$328,'1. Output sheet'!$O$2:$O$5000,"&lt;"&amp;$C$328)</f>
        <v>0</v>
      </c>
      <c r="J379" s="45">
        <f>SUMIFS('1. Output sheet'!$F$2:$F$5000,'1. Output sheet'!$D$2:$D$5000,$B379,'1. Output sheet'!$C$2:$C$5000,J$27,'1. Output sheet'!$AC$2:$AC$5000,$B$22,'1. Output sheet'!$O$2:$O$5000,"&gt;="&amp;$B$328,'1. Output sheet'!$O$2:$O$5000,"&lt;"&amp;$C$328)+SUMIFS('1. Output sheet'!$F$2:$F$5000,'1. Output sheet'!$D$2:$D$5000,$B379,'1. Output sheet'!$C$2:$C$5000,J$27,'1. Output sheet'!$AC$2:$AC$5000,$B$23,'1. Output sheet'!$O$2:$O$5000,"&gt;="&amp;$B$328,'1. Output sheet'!$O$2:$O$5000,"&lt;"&amp;$C$328)</f>
        <v>0</v>
      </c>
      <c r="K379" s="45">
        <f>SUMIFS('1. Output sheet'!$F$2:$F$5000,'1. Output sheet'!$D$2:$D$5000,$B379,'1. Output sheet'!$C$2:$C$5000,K$27,'1. Output sheet'!$AC$2:$AC$5000,$B$22,'1. Output sheet'!$O$2:$O$5000,"&gt;="&amp;$B$328,'1. Output sheet'!$O$2:$O$5000,"&lt;"&amp;$C$328)+SUMIFS('1. Output sheet'!$F$2:$F$5000,'1. Output sheet'!$D$2:$D$5000,$B379,'1. Output sheet'!$C$2:$C$5000,K$27,'1. Output sheet'!$AC$2:$AC$5000,$B$23,'1. Output sheet'!$O$2:$O$5000,"&gt;="&amp;$B$328,'1. Output sheet'!$O$2:$O$5000,"&lt;"&amp;$C$328)</f>
        <v>0</v>
      </c>
      <c r="L379" s="45">
        <f>SUMIFS('1. Output sheet'!$F$2:$F$5000,'1. Output sheet'!$D$2:$D$5000,$B379,'1. Output sheet'!$C$2:$C$5000,L$27,'1. Output sheet'!$AC$2:$AC$5000,$B$22,'1. Output sheet'!$O$2:$O$5000,"&gt;="&amp;$B$328,'1. Output sheet'!$O$2:$O$5000,"&lt;"&amp;$C$328)+SUMIFS('1. Output sheet'!$F$2:$F$5000,'1. Output sheet'!$D$2:$D$5000,$B379,'1. Output sheet'!$C$2:$C$5000,L$27,'1. Output sheet'!$AC$2:$AC$5000,$B$23,'1. Output sheet'!$O$2:$O$5000,"&gt;="&amp;$B$328,'1. Output sheet'!$O$2:$O$5000,"&lt;"&amp;$C$328)</f>
        <v>0</v>
      </c>
      <c r="M379" s="45">
        <f>SUMIFS('1. Output sheet'!$F$2:$F$5000,'1. Output sheet'!$D$2:$D$5000,$B379,'1. Output sheet'!$C$2:$C$5000,M$27,'1. Output sheet'!$AC$2:$AC$5000,$B$22,'1. Output sheet'!$O$2:$O$5000,"&gt;="&amp;$B$328,'1. Output sheet'!$O$2:$O$5000,"&lt;"&amp;$C$328)+SUMIFS('1. Output sheet'!$F$2:$F$5000,'1. Output sheet'!$D$2:$D$5000,$B379,'1. Output sheet'!$C$2:$C$5000,M$27,'1. Output sheet'!$AC$2:$AC$5000,$B$23,'1. Output sheet'!$O$2:$O$5000,"&gt;="&amp;$B$328,'1. Output sheet'!$O$2:$O$5000,"&lt;"&amp;$C$328)</f>
        <v>0</v>
      </c>
      <c r="N379" s="45">
        <f>SUMIFS('1. Output sheet'!$F$2:$F$5000,'1. Output sheet'!$D$2:$D$5000,$B379,'1. Output sheet'!$C$2:$C$5000,N$27,'1. Output sheet'!$AC$2:$AC$5000,$B$22,'1. Output sheet'!$O$2:$O$5000,"&gt;="&amp;$B$328,'1. Output sheet'!$O$2:$O$5000,"&lt;"&amp;$C$328)+SUMIFS('1. Output sheet'!$F$2:$F$5000,'1. Output sheet'!$D$2:$D$5000,$B379,'1. Output sheet'!$C$2:$C$5000,N$27,'1. Output sheet'!$AC$2:$AC$5000,$B$23,'1. Output sheet'!$O$2:$O$5000,"&gt;="&amp;$B$328,'1. Output sheet'!$O$2:$O$5000,"&lt;"&amp;$C$328)</f>
        <v>0</v>
      </c>
      <c r="O379" s="45">
        <f>SUMIFS('1. Output sheet'!$F$2:$F$5000,'1. Output sheet'!$D$2:$D$5000,$B379,'1. Output sheet'!$C$2:$C$5000,O$27,'1. Output sheet'!$AC$2:$AC$5000,$B$22,'1. Output sheet'!$O$2:$O$5000,"&gt;="&amp;$B$328,'1. Output sheet'!$O$2:$O$5000,"&lt;"&amp;$C$328)+SUMIFS('1. Output sheet'!$F$2:$F$5000,'1. Output sheet'!$D$2:$D$5000,$B379,'1. Output sheet'!$C$2:$C$5000,O$27,'1. Output sheet'!$AC$2:$AC$5000,$B$23,'1. Output sheet'!$O$2:$O$5000,"&gt;="&amp;$B$328,'1. Output sheet'!$O$2:$O$5000,"&lt;"&amp;$C$328)</f>
        <v>0</v>
      </c>
      <c r="P379" s="14">
        <f t="shared" si="160"/>
        <v>0</v>
      </c>
      <c r="Q379" s="14">
        <f>SUMIFS('1. Output sheet'!$F$2:$F$5000,'1. Output sheet'!$D$2:$D$5000,$B379,'1. Output sheet'!$AC$2:$AC$5000,$B$22,'1. Output sheet'!$O$2:$O$5000,"&gt;="&amp;$B$328,'1. Output sheet'!$O$2:$O$5000,"&lt;"&amp;$C$328)+SUMIFS('1. Output sheet'!$F$2:$F$5000,'1. Output sheet'!$D$2:$D$5000,$B379,'1. Output sheet'!$AC$2:$AC$5000,$B$23,'1. Output sheet'!$O$2:$O$5000,"&gt;="&amp;$B$328,'1. Output sheet'!$O$2:$O$5000,"&lt;"&amp;$C$328)</f>
        <v>0</v>
      </c>
      <c r="R379" s="14"/>
      <c r="T379" s="21" t="s">
        <v>638</v>
      </c>
      <c r="U379" s="20"/>
      <c r="V379" s="45">
        <f t="shared" si="161"/>
        <v>0</v>
      </c>
      <c r="W379" s="45">
        <f t="shared" si="162"/>
        <v>0</v>
      </c>
      <c r="X379" s="45">
        <f t="shared" si="163"/>
        <v>0</v>
      </c>
      <c r="Y379" s="45">
        <f t="shared" si="164"/>
        <v>0</v>
      </c>
      <c r="Z379" s="45">
        <f t="shared" si="165"/>
        <v>0</v>
      </c>
      <c r="AA379" s="45">
        <f t="shared" si="166"/>
        <v>0</v>
      </c>
      <c r="AB379" s="45">
        <f t="shared" si="167"/>
        <v>0</v>
      </c>
      <c r="AC379" s="45">
        <f t="shared" si="168"/>
        <v>0</v>
      </c>
      <c r="AD379" s="45">
        <f t="shared" si="169"/>
        <v>0</v>
      </c>
      <c r="AE379" s="45">
        <f t="shared" si="170"/>
        <v>0</v>
      </c>
      <c r="AF379" s="45">
        <f t="shared" si="171"/>
        <v>0</v>
      </c>
      <c r="AG379" s="45">
        <f t="shared" si="172"/>
        <v>0</v>
      </c>
      <c r="AH379" s="45">
        <f t="shared" si="173"/>
        <v>0</v>
      </c>
      <c r="AI379" s="45">
        <f t="shared" si="174"/>
        <v>0</v>
      </c>
      <c r="AJ379" s="14"/>
    </row>
    <row r="380" spans="2:36" ht="14.4" x14ac:dyDescent="0.3">
      <c r="B380" s="21" t="s">
        <v>2484</v>
      </c>
      <c r="C380" s="20"/>
      <c r="D380" s="45">
        <f>SUMIFS('1. Output sheet'!$F$2:$F$5000,'1. Output sheet'!$D$2:$D$5000,$B380,'1. Output sheet'!$C$2:$C$5000,D$27,'1. Output sheet'!$AC$2:$AC$5000,$B$22,'1. Output sheet'!$O$2:$O$5000,"&gt;="&amp;$B$328,'1. Output sheet'!$O$2:$O$5000,"&lt;"&amp;$C$328)+SUMIFS('1. Output sheet'!$F$2:$F$5000,'1. Output sheet'!$D$2:$D$5000,$B380,'1. Output sheet'!$C$2:$C$5000,D$27,'1. Output sheet'!$AC$2:$AC$5000,$B$23,'1. Output sheet'!$O$2:$O$5000,"&gt;="&amp;$B$328,'1. Output sheet'!$O$2:$O$5000,"&lt;"&amp;$C$328)</f>
        <v>0</v>
      </c>
      <c r="E380" s="45">
        <f>SUMIFS('1. Output sheet'!$F$2:$F$5000,'1. Output sheet'!$D$2:$D$5000,$B380,'1. Output sheet'!$C$2:$C$5000,E$27,'1. Output sheet'!$AC$2:$AC$5000,$B$22,'1. Output sheet'!$O$2:$O$5000,"&gt;="&amp;$B$328,'1. Output sheet'!$O$2:$O$5000,"&lt;"&amp;$C$328)+SUMIFS('1. Output sheet'!$F$2:$F$5000,'1. Output sheet'!$D$2:$D$5000,$B380,'1. Output sheet'!$C$2:$C$5000,E$27,'1. Output sheet'!$AC$2:$AC$5000,$B$23,'1. Output sheet'!$O$2:$O$5000,"&gt;="&amp;$B$328,'1. Output sheet'!$O$2:$O$5000,"&lt;"&amp;$C$328)</f>
        <v>0</v>
      </c>
      <c r="F380" s="45">
        <f>SUMIFS('1. Output sheet'!$F$2:$F$5000,'1. Output sheet'!$D$2:$D$5000,$B380,'1. Output sheet'!$C$2:$C$5000,F$27,'1. Output sheet'!$AC$2:$AC$5000,$B$22,'1. Output sheet'!$O$2:$O$5000,"&gt;="&amp;$B$328,'1. Output sheet'!$O$2:$O$5000,"&lt;"&amp;$C$328)+SUMIFS('1. Output sheet'!$F$2:$F$5000,'1. Output sheet'!$D$2:$D$5000,$B380,'1. Output sheet'!$C$2:$C$5000,F$27,'1. Output sheet'!$AC$2:$AC$5000,$B$23,'1. Output sheet'!$O$2:$O$5000,"&gt;="&amp;$B$328,'1. Output sheet'!$O$2:$O$5000,"&lt;"&amp;$C$328)</f>
        <v>0</v>
      </c>
      <c r="G380" s="45">
        <f>SUMIFS('1. Output sheet'!$F$2:$F$5000,'1. Output sheet'!$D$2:$D$5000,$B380,'1. Output sheet'!$C$2:$C$5000,G$27,'1. Output sheet'!$AC$2:$AC$5000,$B$22,'1. Output sheet'!$O$2:$O$5000,"&gt;="&amp;$B$328,'1. Output sheet'!$O$2:$O$5000,"&lt;"&amp;$C$328)+SUMIFS('1. Output sheet'!$F$2:$F$5000,'1. Output sheet'!$D$2:$D$5000,$B380,'1. Output sheet'!$C$2:$C$5000,G$27,'1. Output sheet'!$AC$2:$AC$5000,$B$23,'1. Output sheet'!$O$2:$O$5000,"&gt;="&amp;$B$328,'1. Output sheet'!$O$2:$O$5000,"&lt;"&amp;$C$328)</f>
        <v>0</v>
      </c>
      <c r="H380" s="45">
        <f>SUMIFS('1. Output sheet'!$F$2:$F$5000,'1. Output sheet'!$D$2:$D$5000,$B380,'1. Output sheet'!$C$2:$C$5000,H$27,'1. Output sheet'!$AC$2:$AC$5000,$B$22,'1. Output sheet'!$O$2:$O$5000,"&gt;="&amp;$B$328,'1. Output sheet'!$O$2:$O$5000,"&lt;"&amp;$C$328)+SUMIFS('1. Output sheet'!$F$2:$F$5000,'1. Output sheet'!$D$2:$D$5000,$B380,'1. Output sheet'!$C$2:$C$5000,H$27,'1. Output sheet'!$AC$2:$AC$5000,$B$23,'1. Output sheet'!$O$2:$O$5000,"&gt;="&amp;$B$328,'1. Output sheet'!$O$2:$O$5000,"&lt;"&amp;$C$328)</f>
        <v>0</v>
      </c>
      <c r="I380" s="45">
        <f>SUMIFS('1. Output sheet'!$F$2:$F$5000,'1. Output sheet'!$D$2:$D$5000,$B380,'1. Output sheet'!$C$2:$C$5000,I$27,'1. Output sheet'!$AC$2:$AC$5000,$B$22,'1. Output sheet'!$O$2:$O$5000,"&gt;="&amp;$B$328,'1. Output sheet'!$O$2:$O$5000,"&lt;"&amp;$C$328)+SUMIFS('1. Output sheet'!$F$2:$F$5000,'1. Output sheet'!$D$2:$D$5000,$B380,'1. Output sheet'!$C$2:$C$5000,I$27,'1. Output sheet'!$AC$2:$AC$5000,$B$23,'1. Output sheet'!$O$2:$O$5000,"&gt;="&amp;$B$328,'1. Output sheet'!$O$2:$O$5000,"&lt;"&amp;$C$328)</f>
        <v>0</v>
      </c>
      <c r="J380" s="45">
        <f>SUMIFS('1. Output sheet'!$F$2:$F$5000,'1. Output sheet'!$D$2:$D$5000,$B380,'1. Output sheet'!$C$2:$C$5000,J$27,'1. Output sheet'!$AC$2:$AC$5000,$B$22,'1. Output sheet'!$O$2:$O$5000,"&gt;="&amp;$B$328,'1. Output sheet'!$O$2:$O$5000,"&lt;"&amp;$C$328)+SUMIFS('1. Output sheet'!$F$2:$F$5000,'1. Output sheet'!$D$2:$D$5000,$B380,'1. Output sheet'!$C$2:$C$5000,J$27,'1. Output sheet'!$AC$2:$AC$5000,$B$23,'1. Output sheet'!$O$2:$O$5000,"&gt;="&amp;$B$328,'1. Output sheet'!$O$2:$O$5000,"&lt;"&amp;$C$328)</f>
        <v>0</v>
      </c>
      <c r="K380" s="45">
        <f>SUMIFS('1. Output sheet'!$F$2:$F$5000,'1. Output sheet'!$D$2:$D$5000,$B380,'1. Output sheet'!$C$2:$C$5000,K$27,'1. Output sheet'!$AC$2:$AC$5000,$B$22,'1. Output sheet'!$O$2:$O$5000,"&gt;="&amp;$B$328,'1. Output sheet'!$O$2:$O$5000,"&lt;"&amp;$C$328)+SUMIFS('1. Output sheet'!$F$2:$F$5000,'1. Output sheet'!$D$2:$D$5000,$B380,'1. Output sheet'!$C$2:$C$5000,K$27,'1. Output sheet'!$AC$2:$AC$5000,$B$23,'1. Output sheet'!$O$2:$O$5000,"&gt;="&amp;$B$328,'1. Output sheet'!$O$2:$O$5000,"&lt;"&amp;$C$328)</f>
        <v>0</v>
      </c>
      <c r="L380" s="45">
        <f>SUMIFS('1. Output sheet'!$F$2:$F$5000,'1. Output sheet'!$D$2:$D$5000,$B380,'1. Output sheet'!$C$2:$C$5000,L$27,'1. Output sheet'!$AC$2:$AC$5000,$B$22,'1. Output sheet'!$O$2:$O$5000,"&gt;="&amp;$B$328,'1. Output sheet'!$O$2:$O$5000,"&lt;"&amp;$C$328)+SUMIFS('1. Output sheet'!$F$2:$F$5000,'1. Output sheet'!$D$2:$D$5000,$B380,'1. Output sheet'!$C$2:$C$5000,L$27,'1. Output sheet'!$AC$2:$AC$5000,$B$23,'1. Output sheet'!$O$2:$O$5000,"&gt;="&amp;$B$328,'1. Output sheet'!$O$2:$O$5000,"&lt;"&amp;$C$328)</f>
        <v>0</v>
      </c>
      <c r="M380" s="45">
        <f>SUMIFS('1. Output sheet'!$F$2:$F$5000,'1. Output sheet'!$D$2:$D$5000,$B380,'1. Output sheet'!$C$2:$C$5000,M$27,'1. Output sheet'!$AC$2:$AC$5000,$B$22,'1. Output sheet'!$O$2:$O$5000,"&gt;="&amp;$B$328,'1. Output sheet'!$O$2:$O$5000,"&lt;"&amp;$C$328)+SUMIFS('1. Output sheet'!$F$2:$F$5000,'1. Output sheet'!$D$2:$D$5000,$B380,'1. Output sheet'!$C$2:$C$5000,M$27,'1. Output sheet'!$AC$2:$AC$5000,$B$23,'1. Output sheet'!$O$2:$O$5000,"&gt;="&amp;$B$328,'1. Output sheet'!$O$2:$O$5000,"&lt;"&amp;$C$328)</f>
        <v>0</v>
      </c>
      <c r="N380" s="45">
        <f>SUMIFS('1. Output sheet'!$F$2:$F$5000,'1. Output sheet'!$D$2:$D$5000,$B380,'1. Output sheet'!$C$2:$C$5000,N$27,'1. Output sheet'!$AC$2:$AC$5000,$B$22,'1. Output sheet'!$O$2:$O$5000,"&gt;="&amp;$B$328,'1. Output sheet'!$O$2:$O$5000,"&lt;"&amp;$C$328)+SUMIFS('1. Output sheet'!$F$2:$F$5000,'1. Output sheet'!$D$2:$D$5000,$B380,'1. Output sheet'!$C$2:$C$5000,N$27,'1. Output sheet'!$AC$2:$AC$5000,$B$23,'1. Output sheet'!$O$2:$O$5000,"&gt;="&amp;$B$328,'1. Output sheet'!$O$2:$O$5000,"&lt;"&amp;$C$328)</f>
        <v>0</v>
      </c>
      <c r="O380" s="45">
        <f>SUMIFS('1. Output sheet'!$F$2:$F$5000,'1. Output sheet'!$D$2:$D$5000,$B380,'1. Output sheet'!$C$2:$C$5000,O$27,'1. Output sheet'!$AC$2:$AC$5000,$B$22,'1. Output sheet'!$O$2:$O$5000,"&gt;="&amp;$B$328,'1. Output sheet'!$O$2:$O$5000,"&lt;"&amp;$C$328)+SUMIFS('1. Output sheet'!$F$2:$F$5000,'1. Output sheet'!$D$2:$D$5000,$B380,'1. Output sheet'!$C$2:$C$5000,O$27,'1. Output sheet'!$AC$2:$AC$5000,$B$23,'1. Output sheet'!$O$2:$O$5000,"&gt;="&amp;$B$328,'1. Output sheet'!$O$2:$O$5000,"&lt;"&amp;$C$328)</f>
        <v>0</v>
      </c>
      <c r="P380" s="14">
        <f t="shared" si="160"/>
        <v>0</v>
      </c>
      <c r="Q380" s="14">
        <f>SUMIFS('1. Output sheet'!$F$2:$F$5000,'1. Output sheet'!$D$2:$D$5000,$B380,'1. Output sheet'!$AC$2:$AC$5000,$B$22,'1. Output sheet'!$O$2:$O$5000,"&gt;="&amp;$B$328,'1. Output sheet'!$O$2:$O$5000,"&lt;"&amp;$C$328)+SUMIFS('1. Output sheet'!$F$2:$F$5000,'1. Output sheet'!$D$2:$D$5000,$B380,'1. Output sheet'!$AC$2:$AC$5000,$B$23,'1. Output sheet'!$O$2:$O$5000,"&gt;="&amp;$B$328,'1. Output sheet'!$O$2:$O$5000,"&lt;"&amp;$C$328)</f>
        <v>0</v>
      </c>
      <c r="R380" s="14"/>
      <c r="T380" s="21" t="s">
        <v>2484</v>
      </c>
      <c r="U380" s="20"/>
      <c r="V380" s="45">
        <f t="shared" si="161"/>
        <v>0</v>
      </c>
      <c r="W380" s="45">
        <f t="shared" si="162"/>
        <v>0</v>
      </c>
      <c r="X380" s="45">
        <f t="shared" si="163"/>
        <v>0</v>
      </c>
      <c r="Y380" s="45">
        <f t="shared" si="164"/>
        <v>0</v>
      </c>
      <c r="Z380" s="45">
        <f t="shared" si="165"/>
        <v>0</v>
      </c>
      <c r="AA380" s="45">
        <f t="shared" si="166"/>
        <v>0</v>
      </c>
      <c r="AB380" s="45">
        <f t="shared" si="167"/>
        <v>0</v>
      </c>
      <c r="AC380" s="45">
        <f t="shared" si="168"/>
        <v>0</v>
      </c>
      <c r="AD380" s="45">
        <f t="shared" si="169"/>
        <v>0</v>
      </c>
      <c r="AE380" s="45">
        <f t="shared" si="170"/>
        <v>0</v>
      </c>
      <c r="AF380" s="45">
        <f t="shared" si="171"/>
        <v>0</v>
      </c>
      <c r="AG380" s="45">
        <f t="shared" si="172"/>
        <v>0</v>
      </c>
      <c r="AH380" s="45">
        <f t="shared" si="173"/>
        <v>0</v>
      </c>
      <c r="AI380" s="45">
        <f t="shared" si="174"/>
        <v>0</v>
      </c>
      <c r="AJ380" s="14"/>
    </row>
    <row r="381" spans="2:36" ht="14.4" x14ac:dyDescent="0.3">
      <c r="B381" s="21" t="s">
        <v>2837</v>
      </c>
      <c r="C381" s="20"/>
      <c r="D381" s="45">
        <f>SUMIFS('1. Output sheet'!$F$2:$F$5000,'1. Output sheet'!$D$2:$D$5000,$B381,'1. Output sheet'!$C$2:$C$5000,D$27,'1. Output sheet'!$AC$2:$AC$5000,$B$22,'1. Output sheet'!$O$2:$O$5000,"&gt;="&amp;$B$328,'1. Output sheet'!$O$2:$O$5000,"&lt;"&amp;$C$328)+SUMIFS('1. Output sheet'!$F$2:$F$5000,'1. Output sheet'!$D$2:$D$5000,$B381,'1. Output sheet'!$C$2:$C$5000,D$27,'1. Output sheet'!$AC$2:$AC$5000,$B$23,'1. Output sheet'!$O$2:$O$5000,"&gt;="&amp;$B$328,'1. Output sheet'!$O$2:$O$5000,"&lt;"&amp;$C$328)</f>
        <v>0</v>
      </c>
      <c r="E381" s="45">
        <f>SUMIFS('1. Output sheet'!$F$2:$F$5000,'1. Output sheet'!$D$2:$D$5000,$B381,'1. Output sheet'!$C$2:$C$5000,E$27,'1. Output sheet'!$AC$2:$AC$5000,$B$22,'1. Output sheet'!$O$2:$O$5000,"&gt;="&amp;$B$328,'1. Output sheet'!$O$2:$O$5000,"&lt;"&amp;$C$328)+SUMIFS('1. Output sheet'!$F$2:$F$5000,'1. Output sheet'!$D$2:$D$5000,$B381,'1. Output sheet'!$C$2:$C$5000,E$27,'1. Output sheet'!$AC$2:$AC$5000,$B$23,'1. Output sheet'!$O$2:$O$5000,"&gt;="&amp;$B$328,'1. Output sheet'!$O$2:$O$5000,"&lt;"&amp;$C$328)</f>
        <v>0</v>
      </c>
      <c r="F381" s="45">
        <f>SUMIFS('1. Output sheet'!$F$2:$F$5000,'1. Output sheet'!$D$2:$D$5000,$B381,'1. Output sheet'!$C$2:$C$5000,F$27,'1. Output sheet'!$AC$2:$AC$5000,$B$22,'1. Output sheet'!$O$2:$O$5000,"&gt;="&amp;$B$328,'1. Output sheet'!$O$2:$O$5000,"&lt;"&amp;$C$328)+SUMIFS('1. Output sheet'!$F$2:$F$5000,'1. Output sheet'!$D$2:$D$5000,$B381,'1. Output sheet'!$C$2:$C$5000,F$27,'1. Output sheet'!$AC$2:$AC$5000,$B$23,'1. Output sheet'!$O$2:$O$5000,"&gt;="&amp;$B$328,'1. Output sheet'!$O$2:$O$5000,"&lt;"&amp;$C$328)</f>
        <v>0</v>
      </c>
      <c r="G381" s="45">
        <f>SUMIFS('1. Output sheet'!$F$2:$F$5000,'1. Output sheet'!$D$2:$D$5000,$B381,'1. Output sheet'!$C$2:$C$5000,G$27,'1. Output sheet'!$AC$2:$AC$5000,$B$22,'1. Output sheet'!$O$2:$O$5000,"&gt;="&amp;$B$328,'1. Output sheet'!$O$2:$O$5000,"&lt;"&amp;$C$328)+SUMIFS('1. Output sheet'!$F$2:$F$5000,'1. Output sheet'!$D$2:$D$5000,$B381,'1. Output sheet'!$C$2:$C$5000,G$27,'1. Output sheet'!$AC$2:$AC$5000,$B$23,'1. Output sheet'!$O$2:$O$5000,"&gt;="&amp;$B$328,'1. Output sheet'!$O$2:$O$5000,"&lt;"&amp;$C$328)</f>
        <v>0</v>
      </c>
      <c r="H381" s="45">
        <f>SUMIFS('1. Output sheet'!$F$2:$F$5000,'1. Output sheet'!$D$2:$D$5000,$B381,'1. Output sheet'!$C$2:$C$5000,H$27,'1. Output sheet'!$AC$2:$AC$5000,$B$22,'1. Output sheet'!$O$2:$O$5000,"&gt;="&amp;$B$328,'1. Output sheet'!$O$2:$O$5000,"&lt;"&amp;$C$328)+SUMIFS('1. Output sheet'!$F$2:$F$5000,'1. Output sheet'!$D$2:$D$5000,$B381,'1. Output sheet'!$C$2:$C$5000,H$27,'1. Output sheet'!$AC$2:$AC$5000,$B$23,'1. Output sheet'!$O$2:$O$5000,"&gt;="&amp;$B$328,'1. Output sheet'!$O$2:$O$5000,"&lt;"&amp;$C$328)</f>
        <v>0</v>
      </c>
      <c r="I381" s="45">
        <f>SUMIFS('1. Output sheet'!$F$2:$F$5000,'1. Output sheet'!$D$2:$D$5000,$B381,'1. Output sheet'!$C$2:$C$5000,I$27,'1. Output sheet'!$AC$2:$AC$5000,$B$22,'1. Output sheet'!$O$2:$O$5000,"&gt;="&amp;$B$328,'1. Output sheet'!$O$2:$O$5000,"&lt;"&amp;$C$328)+SUMIFS('1. Output sheet'!$F$2:$F$5000,'1. Output sheet'!$D$2:$D$5000,$B381,'1. Output sheet'!$C$2:$C$5000,I$27,'1. Output sheet'!$AC$2:$AC$5000,$B$23,'1. Output sheet'!$O$2:$O$5000,"&gt;="&amp;$B$328,'1. Output sheet'!$O$2:$O$5000,"&lt;"&amp;$C$328)</f>
        <v>0</v>
      </c>
      <c r="J381" s="45">
        <f>SUMIFS('1. Output sheet'!$F$2:$F$5000,'1. Output sheet'!$D$2:$D$5000,$B381,'1. Output sheet'!$C$2:$C$5000,J$27,'1. Output sheet'!$AC$2:$AC$5000,$B$22,'1. Output sheet'!$O$2:$O$5000,"&gt;="&amp;$B$328,'1. Output sheet'!$O$2:$O$5000,"&lt;"&amp;$C$328)+SUMIFS('1. Output sheet'!$F$2:$F$5000,'1. Output sheet'!$D$2:$D$5000,$B381,'1. Output sheet'!$C$2:$C$5000,J$27,'1. Output sheet'!$AC$2:$AC$5000,$B$23,'1. Output sheet'!$O$2:$O$5000,"&gt;="&amp;$B$328,'1. Output sheet'!$O$2:$O$5000,"&lt;"&amp;$C$328)</f>
        <v>0</v>
      </c>
      <c r="K381" s="45">
        <f>SUMIFS('1. Output sheet'!$F$2:$F$5000,'1. Output sheet'!$D$2:$D$5000,$B381,'1. Output sheet'!$C$2:$C$5000,K$27,'1. Output sheet'!$AC$2:$AC$5000,$B$22,'1. Output sheet'!$O$2:$O$5000,"&gt;="&amp;$B$328,'1. Output sheet'!$O$2:$O$5000,"&lt;"&amp;$C$328)+SUMIFS('1. Output sheet'!$F$2:$F$5000,'1. Output sheet'!$D$2:$D$5000,$B381,'1. Output sheet'!$C$2:$C$5000,K$27,'1. Output sheet'!$AC$2:$AC$5000,$B$23,'1. Output sheet'!$O$2:$O$5000,"&gt;="&amp;$B$328,'1. Output sheet'!$O$2:$O$5000,"&lt;"&amp;$C$328)</f>
        <v>0</v>
      </c>
      <c r="L381" s="45">
        <f>SUMIFS('1. Output sheet'!$F$2:$F$5000,'1. Output sheet'!$D$2:$D$5000,$B381,'1. Output sheet'!$C$2:$C$5000,L$27,'1. Output sheet'!$AC$2:$AC$5000,$B$22,'1. Output sheet'!$O$2:$O$5000,"&gt;="&amp;$B$328,'1. Output sheet'!$O$2:$O$5000,"&lt;"&amp;$C$328)+SUMIFS('1. Output sheet'!$F$2:$F$5000,'1. Output sheet'!$D$2:$D$5000,$B381,'1. Output sheet'!$C$2:$C$5000,L$27,'1. Output sheet'!$AC$2:$AC$5000,$B$23,'1. Output sheet'!$O$2:$O$5000,"&gt;="&amp;$B$328,'1. Output sheet'!$O$2:$O$5000,"&lt;"&amp;$C$328)</f>
        <v>0</v>
      </c>
      <c r="M381" s="45">
        <f>SUMIFS('1. Output sheet'!$F$2:$F$5000,'1. Output sheet'!$D$2:$D$5000,$B381,'1. Output sheet'!$C$2:$C$5000,M$27,'1. Output sheet'!$AC$2:$AC$5000,$B$22,'1. Output sheet'!$O$2:$O$5000,"&gt;="&amp;$B$328,'1. Output sheet'!$O$2:$O$5000,"&lt;"&amp;$C$328)+SUMIFS('1. Output sheet'!$F$2:$F$5000,'1. Output sheet'!$D$2:$D$5000,$B381,'1. Output sheet'!$C$2:$C$5000,M$27,'1. Output sheet'!$AC$2:$AC$5000,$B$23,'1. Output sheet'!$O$2:$O$5000,"&gt;="&amp;$B$328,'1. Output sheet'!$O$2:$O$5000,"&lt;"&amp;$C$328)</f>
        <v>0</v>
      </c>
      <c r="N381" s="45">
        <f>SUMIFS('1. Output sheet'!$F$2:$F$5000,'1. Output sheet'!$D$2:$D$5000,$B381,'1. Output sheet'!$C$2:$C$5000,N$27,'1. Output sheet'!$AC$2:$AC$5000,$B$22,'1. Output sheet'!$O$2:$O$5000,"&gt;="&amp;$B$328,'1. Output sheet'!$O$2:$O$5000,"&lt;"&amp;$C$328)+SUMIFS('1. Output sheet'!$F$2:$F$5000,'1. Output sheet'!$D$2:$D$5000,$B381,'1. Output sheet'!$C$2:$C$5000,N$27,'1. Output sheet'!$AC$2:$AC$5000,$B$23,'1. Output sheet'!$O$2:$O$5000,"&gt;="&amp;$B$328,'1. Output sheet'!$O$2:$O$5000,"&lt;"&amp;$C$328)</f>
        <v>0</v>
      </c>
      <c r="O381" s="45">
        <f>SUMIFS('1. Output sheet'!$F$2:$F$5000,'1. Output sheet'!$D$2:$D$5000,$B381,'1. Output sheet'!$C$2:$C$5000,O$27,'1. Output sheet'!$AC$2:$AC$5000,$B$22,'1. Output sheet'!$O$2:$O$5000,"&gt;="&amp;$B$328,'1. Output sheet'!$O$2:$O$5000,"&lt;"&amp;$C$328)+SUMIFS('1. Output sheet'!$F$2:$F$5000,'1. Output sheet'!$D$2:$D$5000,$B381,'1. Output sheet'!$C$2:$C$5000,O$27,'1. Output sheet'!$AC$2:$AC$5000,$B$23,'1. Output sheet'!$O$2:$O$5000,"&gt;="&amp;$B$328,'1. Output sheet'!$O$2:$O$5000,"&lt;"&amp;$C$328)</f>
        <v>0</v>
      </c>
      <c r="P381" s="14">
        <f t="shared" si="160"/>
        <v>0</v>
      </c>
      <c r="Q381" s="14">
        <f>SUMIFS('1. Output sheet'!$F$2:$F$5000,'1. Output sheet'!$D$2:$D$5000,$B381,'1. Output sheet'!$AC$2:$AC$5000,$B$22,'1. Output sheet'!$O$2:$O$5000,"&gt;="&amp;$B$328,'1. Output sheet'!$O$2:$O$5000,"&lt;"&amp;$C$328)+SUMIFS('1. Output sheet'!$F$2:$F$5000,'1. Output sheet'!$D$2:$D$5000,$B381,'1. Output sheet'!$AC$2:$AC$5000,$B$23,'1. Output sheet'!$O$2:$O$5000,"&gt;="&amp;$B$328,'1. Output sheet'!$O$2:$O$5000,"&lt;"&amp;$C$328)</f>
        <v>0</v>
      </c>
      <c r="R381" s="14"/>
      <c r="T381" s="21" t="s">
        <v>2837</v>
      </c>
      <c r="U381" s="20"/>
      <c r="V381" s="45">
        <f t="shared" si="161"/>
        <v>0</v>
      </c>
      <c r="W381" s="45">
        <f t="shared" si="162"/>
        <v>0</v>
      </c>
      <c r="X381" s="45">
        <f t="shared" si="163"/>
        <v>0</v>
      </c>
      <c r="Y381" s="45">
        <f t="shared" si="164"/>
        <v>0</v>
      </c>
      <c r="Z381" s="45">
        <f t="shared" si="165"/>
        <v>0</v>
      </c>
      <c r="AA381" s="45">
        <f t="shared" si="166"/>
        <v>0</v>
      </c>
      <c r="AB381" s="45">
        <f t="shared" si="167"/>
        <v>0</v>
      </c>
      <c r="AC381" s="45">
        <f t="shared" si="168"/>
        <v>0</v>
      </c>
      <c r="AD381" s="45">
        <f t="shared" si="169"/>
        <v>0</v>
      </c>
      <c r="AE381" s="45">
        <f t="shared" si="170"/>
        <v>0</v>
      </c>
      <c r="AF381" s="45">
        <f t="shared" si="171"/>
        <v>0</v>
      </c>
      <c r="AG381" s="45">
        <f t="shared" si="172"/>
        <v>0</v>
      </c>
      <c r="AH381" s="45">
        <f t="shared" si="173"/>
        <v>0</v>
      </c>
      <c r="AI381" s="45">
        <f t="shared" si="174"/>
        <v>0</v>
      </c>
      <c r="AJ381" s="14"/>
    </row>
    <row r="382" spans="2:36" ht="14.4" x14ac:dyDescent="0.3">
      <c r="B382" s="21" t="s">
        <v>749</v>
      </c>
      <c r="C382" s="20"/>
      <c r="D382" s="45">
        <f>SUMIFS('1. Output sheet'!$F$2:$F$5000,'1. Output sheet'!$D$2:$D$5000,$B382,'1. Output sheet'!$C$2:$C$5000,D$27,'1. Output sheet'!$AC$2:$AC$5000,$B$22,'1. Output sheet'!$O$2:$O$5000,"&gt;="&amp;$B$328,'1. Output sheet'!$O$2:$O$5000,"&lt;"&amp;$C$328)+SUMIFS('1. Output sheet'!$F$2:$F$5000,'1. Output sheet'!$D$2:$D$5000,$B382,'1. Output sheet'!$C$2:$C$5000,D$27,'1. Output sheet'!$AC$2:$AC$5000,$B$23,'1. Output sheet'!$O$2:$O$5000,"&gt;="&amp;$B$328,'1. Output sheet'!$O$2:$O$5000,"&lt;"&amp;$C$328)</f>
        <v>0</v>
      </c>
      <c r="E382" s="45">
        <f>SUMIFS('1. Output sheet'!$F$2:$F$5000,'1. Output sheet'!$D$2:$D$5000,$B382,'1. Output sheet'!$C$2:$C$5000,E$27,'1. Output sheet'!$AC$2:$AC$5000,$B$22,'1. Output sheet'!$O$2:$O$5000,"&gt;="&amp;$B$328,'1. Output sheet'!$O$2:$O$5000,"&lt;"&amp;$C$328)+SUMIFS('1. Output sheet'!$F$2:$F$5000,'1. Output sheet'!$D$2:$D$5000,$B382,'1. Output sheet'!$C$2:$C$5000,E$27,'1. Output sheet'!$AC$2:$AC$5000,$B$23,'1. Output sheet'!$O$2:$O$5000,"&gt;="&amp;$B$328,'1. Output sheet'!$O$2:$O$5000,"&lt;"&amp;$C$328)</f>
        <v>0</v>
      </c>
      <c r="F382" s="45">
        <f>SUMIFS('1. Output sheet'!$F$2:$F$5000,'1. Output sheet'!$D$2:$D$5000,$B382,'1. Output sheet'!$C$2:$C$5000,F$27,'1. Output sheet'!$AC$2:$AC$5000,$B$22,'1. Output sheet'!$O$2:$O$5000,"&gt;="&amp;$B$328,'1. Output sheet'!$O$2:$O$5000,"&lt;"&amp;$C$328)+SUMIFS('1. Output sheet'!$F$2:$F$5000,'1. Output sheet'!$D$2:$D$5000,$B382,'1. Output sheet'!$C$2:$C$5000,F$27,'1. Output sheet'!$AC$2:$AC$5000,$B$23,'1. Output sheet'!$O$2:$O$5000,"&gt;="&amp;$B$328,'1. Output sheet'!$O$2:$O$5000,"&lt;"&amp;$C$328)</f>
        <v>0</v>
      </c>
      <c r="G382" s="45">
        <f>SUMIFS('1. Output sheet'!$F$2:$F$5000,'1. Output sheet'!$D$2:$D$5000,$B382,'1. Output sheet'!$C$2:$C$5000,G$27,'1. Output sheet'!$AC$2:$AC$5000,$B$22,'1. Output sheet'!$O$2:$O$5000,"&gt;="&amp;$B$328,'1. Output sheet'!$O$2:$O$5000,"&lt;"&amp;$C$328)+SUMIFS('1. Output sheet'!$F$2:$F$5000,'1. Output sheet'!$D$2:$D$5000,$B382,'1. Output sheet'!$C$2:$C$5000,G$27,'1. Output sheet'!$AC$2:$AC$5000,$B$23,'1. Output sheet'!$O$2:$O$5000,"&gt;="&amp;$B$328,'1. Output sheet'!$O$2:$O$5000,"&lt;"&amp;$C$328)</f>
        <v>0</v>
      </c>
      <c r="H382" s="45">
        <f>SUMIFS('1. Output sheet'!$F$2:$F$5000,'1. Output sheet'!$D$2:$D$5000,$B382,'1. Output sheet'!$C$2:$C$5000,H$27,'1. Output sheet'!$AC$2:$AC$5000,$B$22,'1. Output sheet'!$O$2:$O$5000,"&gt;="&amp;$B$328,'1. Output sheet'!$O$2:$O$5000,"&lt;"&amp;$C$328)+SUMIFS('1. Output sheet'!$F$2:$F$5000,'1. Output sheet'!$D$2:$D$5000,$B382,'1. Output sheet'!$C$2:$C$5000,H$27,'1. Output sheet'!$AC$2:$AC$5000,$B$23,'1. Output sheet'!$O$2:$O$5000,"&gt;="&amp;$B$328,'1. Output sheet'!$O$2:$O$5000,"&lt;"&amp;$C$328)</f>
        <v>0</v>
      </c>
      <c r="I382" s="45">
        <f>SUMIFS('1. Output sheet'!$F$2:$F$5000,'1. Output sheet'!$D$2:$D$5000,$B382,'1. Output sheet'!$C$2:$C$5000,I$27,'1. Output sheet'!$AC$2:$AC$5000,$B$22,'1. Output sheet'!$O$2:$O$5000,"&gt;="&amp;$B$328,'1. Output sheet'!$O$2:$O$5000,"&lt;"&amp;$C$328)+SUMIFS('1. Output sheet'!$F$2:$F$5000,'1. Output sheet'!$D$2:$D$5000,$B382,'1. Output sheet'!$C$2:$C$5000,I$27,'1. Output sheet'!$AC$2:$AC$5000,$B$23,'1. Output sheet'!$O$2:$O$5000,"&gt;="&amp;$B$328,'1. Output sheet'!$O$2:$O$5000,"&lt;"&amp;$C$328)</f>
        <v>0</v>
      </c>
      <c r="J382" s="45">
        <f>SUMIFS('1. Output sheet'!$F$2:$F$5000,'1. Output sheet'!$D$2:$D$5000,$B382,'1. Output sheet'!$C$2:$C$5000,J$27,'1. Output sheet'!$AC$2:$AC$5000,$B$22,'1. Output sheet'!$O$2:$O$5000,"&gt;="&amp;$B$328,'1. Output sheet'!$O$2:$O$5000,"&lt;"&amp;$C$328)+SUMIFS('1. Output sheet'!$F$2:$F$5000,'1. Output sheet'!$D$2:$D$5000,$B382,'1. Output sheet'!$C$2:$C$5000,J$27,'1. Output sheet'!$AC$2:$AC$5000,$B$23,'1. Output sheet'!$O$2:$O$5000,"&gt;="&amp;$B$328,'1. Output sheet'!$O$2:$O$5000,"&lt;"&amp;$C$328)</f>
        <v>0</v>
      </c>
      <c r="K382" s="45">
        <f>SUMIFS('1. Output sheet'!$F$2:$F$5000,'1. Output sheet'!$D$2:$D$5000,$B382,'1. Output sheet'!$C$2:$C$5000,K$27,'1. Output sheet'!$AC$2:$AC$5000,$B$22,'1. Output sheet'!$O$2:$O$5000,"&gt;="&amp;$B$328,'1. Output sheet'!$O$2:$O$5000,"&lt;"&amp;$C$328)+SUMIFS('1. Output sheet'!$F$2:$F$5000,'1. Output sheet'!$D$2:$D$5000,$B382,'1. Output sheet'!$C$2:$C$5000,K$27,'1. Output sheet'!$AC$2:$AC$5000,$B$23,'1. Output sheet'!$O$2:$O$5000,"&gt;="&amp;$B$328,'1. Output sheet'!$O$2:$O$5000,"&lt;"&amp;$C$328)</f>
        <v>0</v>
      </c>
      <c r="L382" s="45">
        <f>SUMIFS('1. Output sheet'!$F$2:$F$5000,'1. Output sheet'!$D$2:$D$5000,$B382,'1. Output sheet'!$C$2:$C$5000,L$27,'1. Output sheet'!$AC$2:$AC$5000,$B$22,'1. Output sheet'!$O$2:$O$5000,"&gt;="&amp;$B$328,'1. Output sheet'!$O$2:$O$5000,"&lt;"&amp;$C$328)+SUMIFS('1. Output sheet'!$F$2:$F$5000,'1. Output sheet'!$D$2:$D$5000,$B382,'1. Output sheet'!$C$2:$C$5000,L$27,'1. Output sheet'!$AC$2:$AC$5000,$B$23,'1. Output sheet'!$O$2:$O$5000,"&gt;="&amp;$B$328,'1. Output sheet'!$O$2:$O$5000,"&lt;"&amp;$C$328)</f>
        <v>0</v>
      </c>
      <c r="M382" s="45">
        <f>SUMIFS('1. Output sheet'!$F$2:$F$5000,'1. Output sheet'!$D$2:$D$5000,$B382,'1. Output sheet'!$C$2:$C$5000,M$27,'1. Output sheet'!$AC$2:$AC$5000,$B$22,'1. Output sheet'!$O$2:$O$5000,"&gt;="&amp;$B$328,'1. Output sheet'!$O$2:$O$5000,"&lt;"&amp;$C$328)+SUMIFS('1. Output sheet'!$F$2:$F$5000,'1. Output sheet'!$D$2:$D$5000,$B382,'1. Output sheet'!$C$2:$C$5000,M$27,'1. Output sheet'!$AC$2:$AC$5000,$B$23,'1. Output sheet'!$O$2:$O$5000,"&gt;="&amp;$B$328,'1. Output sheet'!$O$2:$O$5000,"&lt;"&amp;$C$328)</f>
        <v>0</v>
      </c>
      <c r="N382" s="45">
        <f>SUMIFS('1. Output sheet'!$F$2:$F$5000,'1. Output sheet'!$D$2:$D$5000,$B382,'1. Output sheet'!$C$2:$C$5000,N$27,'1. Output sheet'!$AC$2:$AC$5000,$B$22,'1. Output sheet'!$O$2:$O$5000,"&gt;="&amp;$B$328,'1. Output sheet'!$O$2:$O$5000,"&lt;"&amp;$C$328)+SUMIFS('1. Output sheet'!$F$2:$F$5000,'1. Output sheet'!$D$2:$D$5000,$B382,'1. Output sheet'!$C$2:$C$5000,N$27,'1. Output sheet'!$AC$2:$AC$5000,$B$23,'1. Output sheet'!$O$2:$O$5000,"&gt;="&amp;$B$328,'1. Output sheet'!$O$2:$O$5000,"&lt;"&amp;$C$328)</f>
        <v>0</v>
      </c>
      <c r="O382" s="45">
        <f>SUMIFS('1. Output sheet'!$F$2:$F$5000,'1. Output sheet'!$D$2:$D$5000,$B382,'1. Output sheet'!$C$2:$C$5000,O$27,'1. Output sheet'!$AC$2:$AC$5000,$B$22,'1. Output sheet'!$O$2:$O$5000,"&gt;="&amp;$B$328,'1. Output sheet'!$O$2:$O$5000,"&lt;"&amp;$C$328)+SUMIFS('1. Output sheet'!$F$2:$F$5000,'1. Output sheet'!$D$2:$D$5000,$B382,'1. Output sheet'!$C$2:$C$5000,O$27,'1. Output sheet'!$AC$2:$AC$5000,$B$23,'1. Output sheet'!$O$2:$O$5000,"&gt;="&amp;$B$328,'1. Output sheet'!$O$2:$O$5000,"&lt;"&amp;$C$328)</f>
        <v>0</v>
      </c>
      <c r="P382" s="14">
        <f t="shared" si="160"/>
        <v>0</v>
      </c>
      <c r="Q382" s="14">
        <f>SUMIFS('1. Output sheet'!$F$2:$F$5000,'1. Output sheet'!$D$2:$D$5000,$B382,'1. Output sheet'!$AC$2:$AC$5000,$B$22,'1. Output sheet'!$O$2:$O$5000,"&gt;="&amp;$B$328,'1. Output sheet'!$O$2:$O$5000,"&lt;"&amp;$C$328)+SUMIFS('1. Output sheet'!$F$2:$F$5000,'1. Output sheet'!$D$2:$D$5000,$B382,'1. Output sheet'!$AC$2:$AC$5000,$B$23,'1. Output sheet'!$O$2:$O$5000,"&gt;="&amp;$B$328,'1. Output sheet'!$O$2:$O$5000,"&lt;"&amp;$C$328)</f>
        <v>0</v>
      </c>
      <c r="R382" s="14"/>
      <c r="T382" s="21" t="s">
        <v>749</v>
      </c>
      <c r="U382" s="20"/>
      <c r="V382" s="45">
        <f t="shared" si="161"/>
        <v>0</v>
      </c>
      <c r="W382" s="45">
        <f t="shared" si="162"/>
        <v>0</v>
      </c>
      <c r="X382" s="45">
        <f t="shared" si="163"/>
        <v>0</v>
      </c>
      <c r="Y382" s="45">
        <f t="shared" si="164"/>
        <v>0</v>
      </c>
      <c r="Z382" s="45">
        <f t="shared" si="165"/>
        <v>0</v>
      </c>
      <c r="AA382" s="45">
        <f t="shared" si="166"/>
        <v>0</v>
      </c>
      <c r="AB382" s="45">
        <f t="shared" si="167"/>
        <v>0</v>
      </c>
      <c r="AC382" s="45">
        <f t="shared" si="168"/>
        <v>0</v>
      </c>
      <c r="AD382" s="45">
        <f t="shared" si="169"/>
        <v>0</v>
      </c>
      <c r="AE382" s="45">
        <f t="shared" si="170"/>
        <v>0</v>
      </c>
      <c r="AF382" s="45">
        <f t="shared" si="171"/>
        <v>0</v>
      </c>
      <c r="AG382" s="45">
        <f t="shared" si="172"/>
        <v>0</v>
      </c>
      <c r="AH382" s="45">
        <f t="shared" si="173"/>
        <v>0</v>
      </c>
      <c r="AI382" s="45">
        <f t="shared" si="174"/>
        <v>0</v>
      </c>
      <c r="AJ382" s="14"/>
    </row>
    <row r="383" spans="2:36" ht="14.4" x14ac:dyDescent="0.3">
      <c r="B383" s="21" t="s">
        <v>318</v>
      </c>
      <c r="C383" s="20"/>
      <c r="D383" s="45">
        <f>SUMIFS('1. Output sheet'!$F$2:$F$5000,'1. Output sheet'!$D$2:$D$5000,$B383,'1. Output sheet'!$C$2:$C$5000,D$27,'1. Output sheet'!$AC$2:$AC$5000,$B$22,'1. Output sheet'!$O$2:$O$5000,"&gt;="&amp;$B$328,'1. Output sheet'!$O$2:$O$5000,"&lt;"&amp;$C$328)+SUMIFS('1. Output sheet'!$F$2:$F$5000,'1. Output sheet'!$D$2:$D$5000,$B383,'1. Output sheet'!$C$2:$C$5000,D$27,'1. Output sheet'!$AC$2:$AC$5000,$B$23,'1. Output sheet'!$O$2:$O$5000,"&gt;="&amp;$B$328,'1. Output sheet'!$O$2:$O$5000,"&lt;"&amp;$C$328)</f>
        <v>0</v>
      </c>
      <c r="E383" s="45">
        <f>SUMIFS('1. Output sheet'!$F$2:$F$5000,'1. Output sheet'!$D$2:$D$5000,$B383,'1. Output sheet'!$C$2:$C$5000,E$27,'1. Output sheet'!$AC$2:$AC$5000,$B$22,'1. Output sheet'!$O$2:$O$5000,"&gt;="&amp;$B$328,'1. Output sheet'!$O$2:$O$5000,"&lt;"&amp;$C$328)+SUMIFS('1. Output sheet'!$F$2:$F$5000,'1. Output sheet'!$D$2:$D$5000,$B383,'1. Output sheet'!$C$2:$C$5000,E$27,'1. Output sheet'!$AC$2:$AC$5000,$B$23,'1. Output sheet'!$O$2:$O$5000,"&gt;="&amp;$B$328,'1. Output sheet'!$O$2:$O$5000,"&lt;"&amp;$C$328)</f>
        <v>0</v>
      </c>
      <c r="F383" s="45">
        <f>SUMIFS('1. Output sheet'!$F$2:$F$5000,'1. Output sheet'!$D$2:$D$5000,$B383,'1. Output sheet'!$C$2:$C$5000,F$27,'1. Output sheet'!$AC$2:$AC$5000,$B$22,'1. Output sheet'!$O$2:$O$5000,"&gt;="&amp;$B$328,'1. Output sheet'!$O$2:$O$5000,"&lt;"&amp;$C$328)+SUMIFS('1. Output sheet'!$F$2:$F$5000,'1. Output sheet'!$D$2:$D$5000,$B383,'1. Output sheet'!$C$2:$C$5000,F$27,'1. Output sheet'!$AC$2:$AC$5000,$B$23,'1. Output sheet'!$O$2:$O$5000,"&gt;="&amp;$B$328,'1. Output sheet'!$O$2:$O$5000,"&lt;"&amp;$C$328)</f>
        <v>0</v>
      </c>
      <c r="G383" s="45">
        <f>SUMIFS('1. Output sheet'!$F$2:$F$5000,'1. Output sheet'!$D$2:$D$5000,$B383,'1. Output sheet'!$C$2:$C$5000,G$27,'1. Output sheet'!$AC$2:$AC$5000,$B$22,'1. Output sheet'!$O$2:$O$5000,"&gt;="&amp;$B$328,'1. Output sheet'!$O$2:$O$5000,"&lt;"&amp;$C$328)+SUMIFS('1. Output sheet'!$F$2:$F$5000,'1. Output sheet'!$D$2:$D$5000,$B383,'1. Output sheet'!$C$2:$C$5000,G$27,'1. Output sheet'!$AC$2:$AC$5000,$B$23,'1. Output sheet'!$O$2:$O$5000,"&gt;="&amp;$B$328,'1. Output sheet'!$O$2:$O$5000,"&lt;"&amp;$C$328)</f>
        <v>0</v>
      </c>
      <c r="H383" s="45">
        <f>SUMIFS('1. Output sheet'!$F$2:$F$5000,'1. Output sheet'!$D$2:$D$5000,$B383,'1. Output sheet'!$C$2:$C$5000,H$27,'1. Output sheet'!$AC$2:$AC$5000,$B$22,'1. Output sheet'!$O$2:$O$5000,"&gt;="&amp;$B$328,'1. Output sheet'!$O$2:$O$5000,"&lt;"&amp;$C$328)+SUMIFS('1. Output sheet'!$F$2:$F$5000,'1. Output sheet'!$D$2:$D$5000,$B383,'1. Output sheet'!$C$2:$C$5000,H$27,'1. Output sheet'!$AC$2:$AC$5000,$B$23,'1. Output sheet'!$O$2:$O$5000,"&gt;="&amp;$B$328,'1. Output sheet'!$O$2:$O$5000,"&lt;"&amp;$C$328)</f>
        <v>0</v>
      </c>
      <c r="I383" s="45">
        <f>SUMIFS('1. Output sheet'!$F$2:$F$5000,'1. Output sheet'!$D$2:$D$5000,$B383,'1. Output sheet'!$C$2:$C$5000,I$27,'1. Output sheet'!$AC$2:$AC$5000,$B$22,'1. Output sheet'!$O$2:$O$5000,"&gt;="&amp;$B$328,'1. Output sheet'!$O$2:$O$5000,"&lt;"&amp;$C$328)+SUMIFS('1. Output sheet'!$F$2:$F$5000,'1. Output sheet'!$D$2:$D$5000,$B383,'1. Output sheet'!$C$2:$C$5000,I$27,'1. Output sheet'!$AC$2:$AC$5000,$B$23,'1. Output sheet'!$O$2:$O$5000,"&gt;="&amp;$B$328,'1. Output sheet'!$O$2:$O$5000,"&lt;"&amp;$C$328)</f>
        <v>0</v>
      </c>
      <c r="J383" s="45">
        <f>SUMIFS('1. Output sheet'!$F$2:$F$5000,'1. Output sheet'!$D$2:$D$5000,$B383,'1. Output sheet'!$C$2:$C$5000,J$27,'1. Output sheet'!$AC$2:$AC$5000,$B$22,'1. Output sheet'!$O$2:$O$5000,"&gt;="&amp;$B$328,'1. Output sheet'!$O$2:$O$5000,"&lt;"&amp;$C$328)+SUMIFS('1. Output sheet'!$F$2:$F$5000,'1. Output sheet'!$D$2:$D$5000,$B383,'1. Output sheet'!$C$2:$C$5000,J$27,'1. Output sheet'!$AC$2:$AC$5000,$B$23,'1. Output sheet'!$O$2:$O$5000,"&gt;="&amp;$B$328,'1. Output sheet'!$O$2:$O$5000,"&lt;"&amp;$C$328)</f>
        <v>0</v>
      </c>
      <c r="K383" s="45">
        <f>SUMIFS('1. Output sheet'!$F$2:$F$5000,'1. Output sheet'!$D$2:$D$5000,$B383,'1. Output sheet'!$C$2:$C$5000,K$27,'1. Output sheet'!$AC$2:$AC$5000,$B$22,'1. Output sheet'!$O$2:$O$5000,"&gt;="&amp;$B$328,'1. Output sheet'!$O$2:$O$5000,"&lt;"&amp;$C$328)+SUMIFS('1. Output sheet'!$F$2:$F$5000,'1. Output sheet'!$D$2:$D$5000,$B383,'1. Output sheet'!$C$2:$C$5000,K$27,'1. Output sheet'!$AC$2:$AC$5000,$B$23,'1. Output sheet'!$O$2:$O$5000,"&gt;="&amp;$B$328,'1. Output sheet'!$O$2:$O$5000,"&lt;"&amp;$C$328)</f>
        <v>0</v>
      </c>
      <c r="L383" s="45">
        <f>SUMIFS('1. Output sheet'!$F$2:$F$5000,'1. Output sheet'!$D$2:$D$5000,$B383,'1. Output sheet'!$C$2:$C$5000,L$27,'1. Output sheet'!$AC$2:$AC$5000,$B$22,'1. Output sheet'!$O$2:$O$5000,"&gt;="&amp;$B$328,'1. Output sheet'!$O$2:$O$5000,"&lt;"&amp;$C$328)+SUMIFS('1. Output sheet'!$F$2:$F$5000,'1. Output sheet'!$D$2:$D$5000,$B383,'1. Output sheet'!$C$2:$C$5000,L$27,'1. Output sheet'!$AC$2:$AC$5000,$B$23,'1. Output sheet'!$O$2:$O$5000,"&gt;="&amp;$B$328,'1. Output sheet'!$O$2:$O$5000,"&lt;"&amp;$C$328)</f>
        <v>0</v>
      </c>
      <c r="M383" s="45">
        <f>SUMIFS('1. Output sheet'!$F$2:$F$5000,'1. Output sheet'!$D$2:$D$5000,$B383,'1. Output sheet'!$C$2:$C$5000,M$27,'1. Output sheet'!$AC$2:$AC$5000,$B$22,'1. Output sheet'!$O$2:$O$5000,"&gt;="&amp;$B$328,'1. Output sheet'!$O$2:$O$5000,"&lt;"&amp;$C$328)+SUMIFS('1. Output sheet'!$F$2:$F$5000,'1. Output sheet'!$D$2:$D$5000,$B383,'1. Output sheet'!$C$2:$C$5000,M$27,'1. Output sheet'!$AC$2:$AC$5000,$B$23,'1. Output sheet'!$O$2:$O$5000,"&gt;="&amp;$B$328,'1. Output sheet'!$O$2:$O$5000,"&lt;"&amp;$C$328)</f>
        <v>0</v>
      </c>
      <c r="N383" s="45">
        <f>SUMIFS('1. Output sheet'!$F$2:$F$5000,'1. Output sheet'!$D$2:$D$5000,$B383,'1. Output sheet'!$C$2:$C$5000,N$27,'1. Output sheet'!$AC$2:$AC$5000,$B$22,'1. Output sheet'!$O$2:$O$5000,"&gt;="&amp;$B$328,'1. Output sheet'!$O$2:$O$5000,"&lt;"&amp;$C$328)+SUMIFS('1. Output sheet'!$F$2:$F$5000,'1. Output sheet'!$D$2:$D$5000,$B383,'1. Output sheet'!$C$2:$C$5000,N$27,'1. Output sheet'!$AC$2:$AC$5000,$B$23,'1. Output sheet'!$O$2:$O$5000,"&gt;="&amp;$B$328,'1. Output sheet'!$O$2:$O$5000,"&lt;"&amp;$C$328)</f>
        <v>3428</v>
      </c>
      <c r="O383" s="45">
        <f>SUMIFS('1. Output sheet'!$F$2:$F$5000,'1. Output sheet'!$D$2:$D$5000,$B383,'1. Output sheet'!$C$2:$C$5000,O$27,'1. Output sheet'!$AC$2:$AC$5000,$B$22,'1. Output sheet'!$O$2:$O$5000,"&gt;="&amp;$B$328,'1. Output sheet'!$O$2:$O$5000,"&lt;"&amp;$C$328)+SUMIFS('1. Output sheet'!$F$2:$F$5000,'1. Output sheet'!$D$2:$D$5000,$B383,'1. Output sheet'!$C$2:$C$5000,O$27,'1. Output sheet'!$AC$2:$AC$5000,$B$23,'1. Output sheet'!$O$2:$O$5000,"&gt;="&amp;$B$328,'1. Output sheet'!$O$2:$O$5000,"&lt;"&amp;$C$328)</f>
        <v>0</v>
      </c>
      <c r="P383" s="14">
        <f t="shared" si="160"/>
        <v>3428</v>
      </c>
      <c r="Q383" s="14">
        <f>SUMIFS('1. Output sheet'!$F$2:$F$5000,'1. Output sheet'!$D$2:$D$5000,$B383,'1. Output sheet'!$AC$2:$AC$5000,$B$22,'1. Output sheet'!$O$2:$O$5000,"&gt;="&amp;$B$328,'1. Output sheet'!$O$2:$O$5000,"&lt;"&amp;$C$328)+SUMIFS('1. Output sheet'!$F$2:$F$5000,'1. Output sheet'!$D$2:$D$5000,$B383,'1. Output sheet'!$AC$2:$AC$5000,$B$23,'1. Output sheet'!$O$2:$O$5000,"&gt;="&amp;$B$328,'1. Output sheet'!$O$2:$O$5000,"&lt;"&amp;$C$328)</f>
        <v>3428</v>
      </c>
      <c r="R383" s="14"/>
      <c r="T383" s="21" t="s">
        <v>318</v>
      </c>
      <c r="U383" s="20"/>
      <c r="V383" s="45">
        <f t="shared" si="161"/>
        <v>0</v>
      </c>
      <c r="W383" s="45">
        <f t="shared" si="162"/>
        <v>0</v>
      </c>
      <c r="X383" s="45">
        <f t="shared" si="163"/>
        <v>0</v>
      </c>
      <c r="Y383" s="45">
        <f t="shared" si="164"/>
        <v>0</v>
      </c>
      <c r="Z383" s="45">
        <f t="shared" si="165"/>
        <v>0</v>
      </c>
      <c r="AA383" s="45">
        <f t="shared" si="166"/>
        <v>0</v>
      </c>
      <c r="AB383" s="45">
        <f t="shared" si="167"/>
        <v>0</v>
      </c>
      <c r="AC383" s="45">
        <f t="shared" si="168"/>
        <v>0</v>
      </c>
      <c r="AD383" s="45">
        <f t="shared" si="169"/>
        <v>0</v>
      </c>
      <c r="AE383" s="45">
        <f t="shared" si="170"/>
        <v>0</v>
      </c>
      <c r="AF383" s="45">
        <f t="shared" si="171"/>
        <v>459.62216590912129</v>
      </c>
      <c r="AG383" s="45">
        <f t="shared" si="172"/>
        <v>0</v>
      </c>
      <c r="AH383" s="45">
        <f t="shared" si="173"/>
        <v>459.62216590912129</v>
      </c>
      <c r="AI383" s="45">
        <f t="shared" si="174"/>
        <v>459.62216590912129</v>
      </c>
      <c r="AJ383" s="14"/>
    </row>
    <row r="384" spans="2:36" ht="14.4" x14ac:dyDescent="0.3">
      <c r="B384" s="21" t="s">
        <v>72</v>
      </c>
      <c r="C384" s="20"/>
      <c r="D384" s="45">
        <f>SUMIFS('1. Output sheet'!$F$2:$F$5000,'1. Output sheet'!$D$2:$D$5000,$B384,'1. Output sheet'!$C$2:$C$5000,D$27,'1. Output sheet'!$AC$2:$AC$5000,$B$22,'1. Output sheet'!$O$2:$O$5000,"&gt;="&amp;$B$328,'1. Output sheet'!$O$2:$O$5000,"&lt;"&amp;$C$328)+SUMIFS('1. Output sheet'!$F$2:$F$5000,'1. Output sheet'!$D$2:$D$5000,$B384,'1. Output sheet'!$C$2:$C$5000,D$27,'1. Output sheet'!$AC$2:$AC$5000,$B$23,'1. Output sheet'!$O$2:$O$5000,"&gt;="&amp;$B$328,'1. Output sheet'!$O$2:$O$5000,"&lt;"&amp;$C$328)</f>
        <v>0</v>
      </c>
      <c r="E384" s="45">
        <f>SUMIFS('1. Output sheet'!$F$2:$F$5000,'1. Output sheet'!$D$2:$D$5000,$B384,'1. Output sheet'!$C$2:$C$5000,E$27,'1. Output sheet'!$AC$2:$AC$5000,$B$22,'1. Output sheet'!$O$2:$O$5000,"&gt;="&amp;$B$328,'1. Output sheet'!$O$2:$O$5000,"&lt;"&amp;$C$328)+SUMIFS('1. Output sheet'!$F$2:$F$5000,'1. Output sheet'!$D$2:$D$5000,$B384,'1. Output sheet'!$C$2:$C$5000,E$27,'1. Output sheet'!$AC$2:$AC$5000,$B$23,'1. Output sheet'!$O$2:$O$5000,"&gt;="&amp;$B$328,'1. Output sheet'!$O$2:$O$5000,"&lt;"&amp;$C$328)</f>
        <v>0</v>
      </c>
      <c r="F384" s="45">
        <f>SUMIFS('1. Output sheet'!$F$2:$F$5000,'1. Output sheet'!$D$2:$D$5000,$B384,'1. Output sheet'!$C$2:$C$5000,F$27,'1. Output sheet'!$AC$2:$AC$5000,$B$22,'1. Output sheet'!$O$2:$O$5000,"&gt;="&amp;$B$328,'1. Output sheet'!$O$2:$O$5000,"&lt;"&amp;$C$328)+SUMIFS('1. Output sheet'!$F$2:$F$5000,'1. Output sheet'!$D$2:$D$5000,$B384,'1. Output sheet'!$C$2:$C$5000,F$27,'1. Output sheet'!$AC$2:$AC$5000,$B$23,'1. Output sheet'!$O$2:$O$5000,"&gt;="&amp;$B$328,'1. Output sheet'!$O$2:$O$5000,"&lt;"&amp;$C$328)</f>
        <v>0</v>
      </c>
      <c r="G384" s="45">
        <f>SUMIFS('1. Output sheet'!$F$2:$F$5000,'1. Output sheet'!$D$2:$D$5000,$B384,'1. Output sheet'!$C$2:$C$5000,G$27,'1. Output sheet'!$AC$2:$AC$5000,$B$22,'1. Output sheet'!$O$2:$O$5000,"&gt;="&amp;$B$328,'1. Output sheet'!$O$2:$O$5000,"&lt;"&amp;$C$328)+SUMIFS('1. Output sheet'!$F$2:$F$5000,'1. Output sheet'!$D$2:$D$5000,$B384,'1. Output sheet'!$C$2:$C$5000,G$27,'1. Output sheet'!$AC$2:$AC$5000,$B$23,'1. Output sheet'!$O$2:$O$5000,"&gt;="&amp;$B$328,'1. Output sheet'!$O$2:$O$5000,"&lt;"&amp;$C$328)</f>
        <v>0</v>
      </c>
      <c r="H384" s="45">
        <f>SUMIFS('1. Output sheet'!$F$2:$F$5000,'1. Output sheet'!$D$2:$D$5000,$B384,'1. Output sheet'!$C$2:$C$5000,H$27,'1. Output sheet'!$AC$2:$AC$5000,$B$22,'1. Output sheet'!$O$2:$O$5000,"&gt;="&amp;$B$328,'1. Output sheet'!$O$2:$O$5000,"&lt;"&amp;$C$328)+SUMIFS('1. Output sheet'!$F$2:$F$5000,'1. Output sheet'!$D$2:$D$5000,$B384,'1. Output sheet'!$C$2:$C$5000,H$27,'1. Output sheet'!$AC$2:$AC$5000,$B$23,'1. Output sheet'!$O$2:$O$5000,"&gt;="&amp;$B$328,'1. Output sheet'!$O$2:$O$5000,"&lt;"&amp;$C$328)</f>
        <v>0</v>
      </c>
      <c r="I384" s="45">
        <f>SUMIFS('1. Output sheet'!$F$2:$F$5000,'1. Output sheet'!$D$2:$D$5000,$B384,'1. Output sheet'!$C$2:$C$5000,I$27,'1. Output sheet'!$AC$2:$AC$5000,$B$22,'1. Output sheet'!$O$2:$O$5000,"&gt;="&amp;$B$328,'1. Output sheet'!$O$2:$O$5000,"&lt;"&amp;$C$328)+SUMIFS('1. Output sheet'!$F$2:$F$5000,'1. Output sheet'!$D$2:$D$5000,$B384,'1. Output sheet'!$C$2:$C$5000,I$27,'1. Output sheet'!$AC$2:$AC$5000,$B$23,'1. Output sheet'!$O$2:$O$5000,"&gt;="&amp;$B$328,'1. Output sheet'!$O$2:$O$5000,"&lt;"&amp;$C$328)</f>
        <v>0</v>
      </c>
      <c r="J384" s="45">
        <f>SUMIFS('1. Output sheet'!$F$2:$F$5000,'1. Output sheet'!$D$2:$D$5000,$B384,'1. Output sheet'!$C$2:$C$5000,J$27,'1. Output sheet'!$AC$2:$AC$5000,$B$22,'1. Output sheet'!$O$2:$O$5000,"&gt;="&amp;$B$328,'1. Output sheet'!$O$2:$O$5000,"&lt;"&amp;$C$328)+SUMIFS('1. Output sheet'!$F$2:$F$5000,'1. Output sheet'!$D$2:$D$5000,$B384,'1. Output sheet'!$C$2:$C$5000,J$27,'1. Output sheet'!$AC$2:$AC$5000,$B$23,'1. Output sheet'!$O$2:$O$5000,"&gt;="&amp;$B$328,'1. Output sheet'!$O$2:$O$5000,"&lt;"&amp;$C$328)</f>
        <v>0</v>
      </c>
      <c r="K384" s="45">
        <f>SUMIFS('1. Output sheet'!$F$2:$F$5000,'1. Output sheet'!$D$2:$D$5000,$B384,'1. Output sheet'!$C$2:$C$5000,K$27,'1. Output sheet'!$AC$2:$AC$5000,$B$22,'1. Output sheet'!$O$2:$O$5000,"&gt;="&amp;$B$328,'1. Output sheet'!$O$2:$O$5000,"&lt;"&amp;$C$328)+SUMIFS('1. Output sheet'!$F$2:$F$5000,'1. Output sheet'!$D$2:$D$5000,$B384,'1. Output sheet'!$C$2:$C$5000,K$27,'1. Output sheet'!$AC$2:$AC$5000,$B$23,'1. Output sheet'!$O$2:$O$5000,"&gt;="&amp;$B$328,'1. Output sheet'!$O$2:$O$5000,"&lt;"&amp;$C$328)</f>
        <v>0</v>
      </c>
      <c r="L384" s="45">
        <f>SUMIFS('1. Output sheet'!$F$2:$F$5000,'1. Output sheet'!$D$2:$D$5000,$B384,'1. Output sheet'!$C$2:$C$5000,L$27,'1. Output sheet'!$AC$2:$AC$5000,$B$22,'1. Output sheet'!$O$2:$O$5000,"&gt;="&amp;$B$328,'1. Output sheet'!$O$2:$O$5000,"&lt;"&amp;$C$328)+SUMIFS('1. Output sheet'!$F$2:$F$5000,'1. Output sheet'!$D$2:$D$5000,$B384,'1. Output sheet'!$C$2:$C$5000,L$27,'1. Output sheet'!$AC$2:$AC$5000,$B$23,'1. Output sheet'!$O$2:$O$5000,"&gt;="&amp;$B$328,'1. Output sheet'!$O$2:$O$5000,"&lt;"&amp;$C$328)</f>
        <v>0</v>
      </c>
      <c r="M384" s="45">
        <f>SUMIFS('1. Output sheet'!$F$2:$F$5000,'1. Output sheet'!$D$2:$D$5000,$B384,'1. Output sheet'!$C$2:$C$5000,M$27,'1. Output sheet'!$AC$2:$AC$5000,$B$22,'1. Output sheet'!$O$2:$O$5000,"&gt;="&amp;$B$328,'1. Output sheet'!$O$2:$O$5000,"&lt;"&amp;$C$328)+SUMIFS('1. Output sheet'!$F$2:$F$5000,'1. Output sheet'!$D$2:$D$5000,$B384,'1. Output sheet'!$C$2:$C$5000,M$27,'1. Output sheet'!$AC$2:$AC$5000,$B$23,'1. Output sheet'!$O$2:$O$5000,"&gt;="&amp;$B$328,'1. Output sheet'!$O$2:$O$5000,"&lt;"&amp;$C$328)</f>
        <v>0</v>
      </c>
      <c r="N384" s="45">
        <f>SUMIFS('1. Output sheet'!$F$2:$F$5000,'1. Output sheet'!$D$2:$D$5000,$B384,'1. Output sheet'!$C$2:$C$5000,N$27,'1. Output sheet'!$AC$2:$AC$5000,$B$22,'1. Output sheet'!$O$2:$O$5000,"&gt;="&amp;$B$328,'1. Output sheet'!$O$2:$O$5000,"&lt;"&amp;$C$328)+SUMIFS('1. Output sheet'!$F$2:$F$5000,'1. Output sheet'!$D$2:$D$5000,$B384,'1. Output sheet'!$C$2:$C$5000,N$27,'1. Output sheet'!$AC$2:$AC$5000,$B$23,'1. Output sheet'!$O$2:$O$5000,"&gt;="&amp;$B$328,'1. Output sheet'!$O$2:$O$5000,"&lt;"&amp;$C$328)</f>
        <v>0</v>
      </c>
      <c r="O384" s="45">
        <f>SUMIFS('1. Output sheet'!$F$2:$F$5000,'1. Output sheet'!$D$2:$D$5000,$B384,'1. Output sheet'!$C$2:$C$5000,O$27,'1. Output sheet'!$AC$2:$AC$5000,$B$22,'1. Output sheet'!$O$2:$O$5000,"&gt;="&amp;$B$328,'1. Output sheet'!$O$2:$O$5000,"&lt;"&amp;$C$328)+SUMIFS('1. Output sheet'!$F$2:$F$5000,'1. Output sheet'!$D$2:$D$5000,$B384,'1. Output sheet'!$C$2:$C$5000,O$27,'1. Output sheet'!$AC$2:$AC$5000,$B$23,'1. Output sheet'!$O$2:$O$5000,"&gt;="&amp;$B$328,'1. Output sheet'!$O$2:$O$5000,"&lt;"&amp;$C$328)</f>
        <v>0</v>
      </c>
      <c r="P384" s="14">
        <f t="shared" si="160"/>
        <v>0</v>
      </c>
      <c r="Q384" s="14">
        <f>SUMIFS('1. Output sheet'!$F$2:$F$5000,'1. Output sheet'!$D$2:$D$5000,$B384,'1. Output sheet'!$AC$2:$AC$5000,$B$22,'1. Output sheet'!$O$2:$O$5000,"&gt;="&amp;$B$328,'1. Output sheet'!$O$2:$O$5000,"&lt;"&amp;$C$328)+SUMIFS('1. Output sheet'!$F$2:$F$5000,'1. Output sheet'!$D$2:$D$5000,$B384,'1. Output sheet'!$AC$2:$AC$5000,$B$23,'1. Output sheet'!$O$2:$O$5000,"&gt;="&amp;$B$328,'1. Output sheet'!$O$2:$O$5000,"&lt;"&amp;$C$328)</f>
        <v>0</v>
      </c>
      <c r="R384" s="14"/>
      <c r="T384" s="21" t="s">
        <v>72</v>
      </c>
      <c r="U384" s="20"/>
      <c r="V384" s="45">
        <f t="shared" si="161"/>
        <v>0</v>
      </c>
      <c r="W384" s="45">
        <f t="shared" si="162"/>
        <v>0</v>
      </c>
      <c r="X384" s="45">
        <f t="shared" si="163"/>
        <v>0</v>
      </c>
      <c r="Y384" s="45">
        <f t="shared" si="164"/>
        <v>0</v>
      </c>
      <c r="Z384" s="45">
        <f t="shared" si="165"/>
        <v>0</v>
      </c>
      <c r="AA384" s="45">
        <f t="shared" si="166"/>
        <v>0</v>
      </c>
      <c r="AB384" s="45">
        <f t="shared" si="167"/>
        <v>0</v>
      </c>
      <c r="AC384" s="45">
        <f t="shared" si="168"/>
        <v>0</v>
      </c>
      <c r="AD384" s="45">
        <f t="shared" si="169"/>
        <v>0</v>
      </c>
      <c r="AE384" s="45">
        <f t="shared" si="170"/>
        <v>0</v>
      </c>
      <c r="AF384" s="45">
        <f t="shared" si="171"/>
        <v>0</v>
      </c>
      <c r="AG384" s="45">
        <f t="shared" si="172"/>
        <v>0</v>
      </c>
      <c r="AH384" s="45">
        <f t="shared" si="173"/>
        <v>0</v>
      </c>
      <c r="AI384" s="45">
        <f t="shared" si="174"/>
        <v>0</v>
      </c>
      <c r="AJ384" s="14"/>
    </row>
    <row r="385" spans="2:36" ht="14.4" x14ac:dyDescent="0.3">
      <c r="B385" s="21" t="s">
        <v>4361</v>
      </c>
      <c r="C385" s="20"/>
      <c r="D385" s="45">
        <f t="shared" ref="D385:O385" si="175">D361-SUM(D368:D384)</f>
        <v>0</v>
      </c>
      <c r="E385" s="45">
        <f t="shared" si="175"/>
        <v>0</v>
      </c>
      <c r="F385" s="45">
        <f t="shared" si="175"/>
        <v>0</v>
      </c>
      <c r="G385" s="45">
        <f t="shared" si="175"/>
        <v>0</v>
      </c>
      <c r="H385" s="45">
        <f t="shared" si="175"/>
        <v>0</v>
      </c>
      <c r="I385" s="45">
        <f t="shared" si="175"/>
        <v>0</v>
      </c>
      <c r="J385" s="45">
        <f t="shared" si="175"/>
        <v>0</v>
      </c>
      <c r="K385" s="45">
        <f t="shared" si="175"/>
        <v>0</v>
      </c>
      <c r="L385" s="45">
        <f t="shared" si="175"/>
        <v>0</v>
      </c>
      <c r="M385" s="45">
        <f t="shared" si="175"/>
        <v>0</v>
      </c>
      <c r="N385" s="45">
        <f t="shared" si="175"/>
        <v>0</v>
      </c>
      <c r="O385" s="45">
        <f t="shared" si="175"/>
        <v>0</v>
      </c>
      <c r="P385" s="14">
        <f t="shared" si="160"/>
        <v>0</v>
      </c>
      <c r="Q385" s="14">
        <f>SUM(D385:O385)</f>
        <v>0</v>
      </c>
      <c r="R385" s="14"/>
      <c r="T385" s="21" t="s">
        <v>4361</v>
      </c>
      <c r="U385" s="20"/>
      <c r="V385" s="45">
        <f t="shared" si="161"/>
        <v>0</v>
      </c>
      <c r="W385" s="45">
        <f t="shared" si="162"/>
        <v>0</v>
      </c>
      <c r="X385" s="45">
        <f t="shared" si="163"/>
        <v>0</v>
      </c>
      <c r="Y385" s="45">
        <f t="shared" si="164"/>
        <v>0</v>
      </c>
      <c r="Z385" s="45">
        <f t="shared" si="165"/>
        <v>0</v>
      </c>
      <c r="AA385" s="45">
        <f t="shared" si="166"/>
        <v>0</v>
      </c>
      <c r="AB385" s="45">
        <f t="shared" si="167"/>
        <v>0</v>
      </c>
      <c r="AC385" s="45">
        <f t="shared" si="168"/>
        <v>0</v>
      </c>
      <c r="AD385" s="45">
        <f t="shared" si="169"/>
        <v>0</v>
      </c>
      <c r="AE385" s="45">
        <f t="shared" si="170"/>
        <v>0</v>
      </c>
      <c r="AF385" s="45">
        <f t="shared" si="171"/>
        <v>0</v>
      </c>
      <c r="AG385" s="45">
        <f t="shared" si="172"/>
        <v>0</v>
      </c>
      <c r="AH385" s="45">
        <f t="shared" si="173"/>
        <v>0</v>
      </c>
      <c r="AI385" s="45">
        <f t="shared" si="174"/>
        <v>0</v>
      </c>
      <c r="AJ385" s="14"/>
    </row>
    <row r="386" spans="2:36" ht="14.4" x14ac:dyDescent="0.3">
      <c r="B386" s="19" t="s">
        <v>4346</v>
      </c>
      <c r="C386" s="20"/>
      <c r="D386" s="45">
        <f t="shared" ref="D386:Q386" si="176">SUM(D368:D385)</f>
        <v>0</v>
      </c>
      <c r="E386" s="45">
        <f t="shared" si="176"/>
        <v>26545.4</v>
      </c>
      <c r="F386" s="45">
        <f t="shared" si="176"/>
        <v>2375</v>
      </c>
      <c r="G386" s="45">
        <f t="shared" si="176"/>
        <v>70421</v>
      </c>
      <c r="H386" s="45">
        <f t="shared" si="176"/>
        <v>9750</v>
      </c>
      <c r="I386" s="45">
        <f t="shared" si="176"/>
        <v>1450</v>
      </c>
      <c r="J386" s="45">
        <f t="shared" si="176"/>
        <v>1075</v>
      </c>
      <c r="K386" s="45">
        <f t="shared" si="176"/>
        <v>0</v>
      </c>
      <c r="L386" s="45">
        <f t="shared" si="176"/>
        <v>0</v>
      </c>
      <c r="M386" s="45">
        <f t="shared" si="176"/>
        <v>0</v>
      </c>
      <c r="N386" s="45">
        <f t="shared" si="176"/>
        <v>3428</v>
      </c>
      <c r="O386" s="45">
        <f t="shared" si="176"/>
        <v>0</v>
      </c>
      <c r="P386" s="14">
        <f t="shared" si="176"/>
        <v>115044.4</v>
      </c>
      <c r="Q386" s="14">
        <f t="shared" si="176"/>
        <v>115044.4</v>
      </c>
      <c r="R386" s="14"/>
      <c r="T386" s="19" t="s">
        <v>4346</v>
      </c>
      <c r="U386" s="20"/>
      <c r="V386" s="45">
        <f t="shared" si="161"/>
        <v>0</v>
      </c>
      <c r="W386" s="45">
        <f t="shared" si="162"/>
        <v>3559.1756834667412</v>
      </c>
      <c r="X386" s="45">
        <f t="shared" si="163"/>
        <v>318.43717737285971</v>
      </c>
      <c r="Y386" s="45">
        <f t="shared" si="164"/>
        <v>9441.963986431223</v>
      </c>
      <c r="Z386" s="45">
        <f t="shared" si="165"/>
        <v>1307.2684123727925</v>
      </c>
      <c r="AA386" s="45">
        <f t="shared" si="166"/>
        <v>194.41427671185119</v>
      </c>
      <c r="AB386" s="45">
        <f t="shared" si="167"/>
        <v>144.13472238982072</v>
      </c>
      <c r="AC386" s="45">
        <f t="shared" si="168"/>
        <v>0</v>
      </c>
      <c r="AD386" s="45">
        <f t="shared" si="169"/>
        <v>0</v>
      </c>
      <c r="AE386" s="45">
        <f t="shared" si="170"/>
        <v>0</v>
      </c>
      <c r="AF386" s="45">
        <f t="shared" si="171"/>
        <v>459.62216590912129</v>
      </c>
      <c r="AG386" s="45">
        <f t="shared" si="172"/>
        <v>0</v>
      </c>
      <c r="AH386" s="45">
        <f t="shared" si="173"/>
        <v>15425.016424654408</v>
      </c>
      <c r="AI386" s="45">
        <f t="shared" si="174"/>
        <v>15425.016424654408</v>
      </c>
      <c r="AJ386" s="14"/>
    </row>
  </sheetData>
  <conditionalFormatting sqref="D21:O21">
    <cfRule type="colorScale" priority="49">
      <colorScale>
        <cfvo type="min"/>
        <cfvo type="max"/>
        <color rgb="FFFCFCFF"/>
        <color rgb="FF63BE7B"/>
      </colorScale>
    </cfRule>
  </conditionalFormatting>
  <conditionalFormatting sqref="D28:O45">
    <cfRule type="colorScale" priority="48">
      <colorScale>
        <cfvo type="min"/>
        <cfvo type="max"/>
        <color rgb="FFFCFCFF"/>
        <color rgb="FF63BE7B"/>
      </colorScale>
    </cfRule>
  </conditionalFormatting>
  <conditionalFormatting sqref="D51:O51">
    <cfRule type="colorScale" priority="47">
      <colorScale>
        <cfvo type="min"/>
        <cfvo type="max"/>
        <color rgb="FFFCFCFF"/>
        <color rgb="FF63BE7B"/>
      </colorScale>
    </cfRule>
  </conditionalFormatting>
  <conditionalFormatting sqref="D58:O74">
    <cfRule type="colorScale" priority="17">
      <colorScale>
        <cfvo type="min"/>
        <cfvo type="max"/>
        <color rgb="FFFCFCFF"/>
        <color rgb="FF63BE7B"/>
      </colorScale>
    </cfRule>
  </conditionalFormatting>
  <conditionalFormatting sqref="D83:O83">
    <cfRule type="colorScale" priority="46">
      <colorScale>
        <cfvo type="min"/>
        <cfvo type="max"/>
        <color rgb="FFFCFCFF"/>
        <color rgb="FF63BE7B"/>
      </colorScale>
    </cfRule>
  </conditionalFormatting>
  <conditionalFormatting sqref="D90:O107">
    <cfRule type="colorScale" priority="45">
      <colorScale>
        <cfvo type="min"/>
        <cfvo type="max"/>
        <color rgb="FFFCFCFF"/>
        <color rgb="FF63BE7B"/>
      </colorScale>
    </cfRule>
  </conditionalFormatting>
  <conditionalFormatting sqref="D113:O113">
    <cfRule type="colorScale" priority="44">
      <colorScale>
        <cfvo type="min"/>
        <cfvo type="max"/>
        <color rgb="FFFCFCFF"/>
        <color rgb="FF63BE7B"/>
      </colorScale>
    </cfRule>
  </conditionalFormatting>
  <conditionalFormatting sqref="D120:O136">
    <cfRule type="colorScale" priority="15">
      <colorScale>
        <cfvo type="min"/>
        <cfvo type="max"/>
        <color rgb="FFFCFCFF"/>
        <color rgb="FF63BE7B"/>
      </colorScale>
    </cfRule>
  </conditionalFormatting>
  <conditionalFormatting sqref="D145:O145">
    <cfRule type="colorScale" priority="43">
      <colorScale>
        <cfvo type="min"/>
        <cfvo type="max"/>
        <color rgb="FFFCFCFF"/>
        <color rgb="FF63BE7B"/>
      </colorScale>
    </cfRule>
  </conditionalFormatting>
  <conditionalFormatting sqref="D153:O169">
    <cfRule type="colorScale" priority="42">
      <colorScale>
        <cfvo type="min"/>
        <cfvo type="max"/>
        <color rgb="FFFCFCFF"/>
        <color rgb="FF63BE7B"/>
      </colorScale>
    </cfRule>
  </conditionalFormatting>
  <conditionalFormatting sqref="D175:O175">
    <cfRule type="colorScale" priority="41">
      <colorScale>
        <cfvo type="min"/>
        <cfvo type="max"/>
        <color rgb="FFFCFCFF"/>
        <color rgb="FF63BE7B"/>
      </colorScale>
    </cfRule>
  </conditionalFormatting>
  <conditionalFormatting sqref="D182:O198">
    <cfRule type="colorScale" priority="14">
      <colorScale>
        <cfvo type="min"/>
        <cfvo type="max"/>
        <color rgb="FFFCFCFF"/>
        <color rgb="FF63BE7B"/>
      </colorScale>
    </cfRule>
  </conditionalFormatting>
  <conditionalFormatting sqref="D207:O207">
    <cfRule type="colorScale" priority="36">
      <colorScale>
        <cfvo type="min"/>
        <cfvo type="max"/>
        <color rgb="FFFCFCFF"/>
        <color rgb="FF63BE7B"/>
      </colorScale>
    </cfRule>
  </conditionalFormatting>
  <conditionalFormatting sqref="D231:O231">
    <cfRule type="colorScale" priority="29">
      <colorScale>
        <cfvo type="min"/>
        <cfvo type="max"/>
        <color rgb="FFFCFCFF"/>
        <color rgb="FF63BE7B"/>
      </colorScale>
    </cfRule>
  </conditionalFormatting>
  <conditionalFormatting sqref="D237:O237">
    <cfRule type="colorScale" priority="34">
      <colorScale>
        <cfvo type="min"/>
        <cfvo type="max"/>
        <color rgb="FFFCFCFF"/>
        <color rgb="FF63BE7B"/>
      </colorScale>
    </cfRule>
  </conditionalFormatting>
  <conditionalFormatting sqref="D244:O260">
    <cfRule type="colorScale" priority="13">
      <colorScale>
        <cfvo type="min"/>
        <cfvo type="max"/>
        <color rgb="FFFCFCFF"/>
        <color rgb="FF63BE7B"/>
      </colorScale>
    </cfRule>
  </conditionalFormatting>
  <conditionalFormatting sqref="D269:O269">
    <cfRule type="colorScale" priority="32">
      <colorScale>
        <cfvo type="min"/>
        <cfvo type="max"/>
        <color rgb="FFFCFCFF"/>
        <color rgb="FF63BE7B"/>
      </colorScale>
    </cfRule>
  </conditionalFormatting>
  <conditionalFormatting sqref="D276:O293">
    <cfRule type="colorScale" priority="12">
      <colorScale>
        <cfvo type="min"/>
        <cfvo type="max"/>
        <color rgb="FFFCFCFF"/>
        <color rgb="FF63BE7B"/>
      </colorScale>
    </cfRule>
  </conditionalFormatting>
  <conditionalFormatting sqref="D299:O299">
    <cfRule type="colorScale" priority="31">
      <colorScale>
        <cfvo type="min"/>
        <cfvo type="max"/>
        <color rgb="FFFCFCFF"/>
        <color rgb="FF63BE7B"/>
      </colorScale>
    </cfRule>
  </conditionalFormatting>
  <conditionalFormatting sqref="D306:O322">
    <cfRule type="colorScale" priority="10">
      <colorScale>
        <cfvo type="min"/>
        <cfvo type="max"/>
        <color rgb="FFFCFCFF"/>
        <color rgb="FF63BE7B"/>
      </colorScale>
    </cfRule>
  </conditionalFormatting>
  <conditionalFormatting sqref="D331:O331">
    <cfRule type="colorScale" priority="27">
      <colorScale>
        <cfvo type="min"/>
        <cfvo type="max"/>
        <color rgb="FFFCFCFF"/>
        <color rgb="FF63BE7B"/>
      </colorScale>
    </cfRule>
  </conditionalFormatting>
  <conditionalFormatting sqref="D338:O355">
    <cfRule type="colorScale" priority="9">
      <colorScale>
        <cfvo type="min"/>
        <cfvo type="max"/>
        <color rgb="FFFCFCFF"/>
        <color rgb="FF63BE7B"/>
      </colorScale>
    </cfRule>
  </conditionalFormatting>
  <conditionalFormatting sqref="D361:O361">
    <cfRule type="colorScale" priority="26">
      <colorScale>
        <cfvo type="min"/>
        <cfvo type="max"/>
        <color rgb="FFFCFCFF"/>
        <color rgb="FF63BE7B"/>
      </colorScale>
    </cfRule>
  </conditionalFormatting>
  <conditionalFormatting sqref="D368:O384">
    <cfRule type="colorScale" priority="8">
      <colorScale>
        <cfvo type="min"/>
        <cfvo type="max"/>
        <color rgb="FFFCFCFF"/>
        <color rgb="FF63BE7B"/>
      </colorScale>
    </cfRule>
  </conditionalFormatting>
  <conditionalFormatting sqref="V51:AG51">
    <cfRule type="colorScale" priority="40">
      <colorScale>
        <cfvo type="min"/>
        <cfvo type="max"/>
        <color rgb="FFFCFCFF"/>
        <color rgb="FF63BE7B"/>
      </colorScale>
    </cfRule>
  </conditionalFormatting>
  <conditionalFormatting sqref="V58:AG75">
    <cfRule type="colorScale" priority="6">
      <colorScale>
        <cfvo type="min"/>
        <cfvo type="max"/>
        <color rgb="FFFCFCFF"/>
        <color rgb="FF63BE7B"/>
      </colorScale>
    </cfRule>
  </conditionalFormatting>
  <conditionalFormatting sqref="V113:AG113">
    <cfRule type="colorScale" priority="39">
      <colorScale>
        <cfvo type="min"/>
        <cfvo type="max"/>
        <color rgb="FFFCFCFF"/>
        <color rgb="FF63BE7B"/>
      </colorScale>
    </cfRule>
  </conditionalFormatting>
  <conditionalFormatting sqref="V120:AG137">
    <cfRule type="colorScale" priority="5">
      <colorScale>
        <cfvo type="min"/>
        <cfvo type="max"/>
        <color rgb="FFFCFCFF"/>
        <color rgb="FF63BE7B"/>
      </colorScale>
    </cfRule>
  </conditionalFormatting>
  <conditionalFormatting sqref="V175:AG175">
    <cfRule type="colorScale" priority="38">
      <colorScale>
        <cfvo type="min"/>
        <cfvo type="max"/>
        <color rgb="FFFCFCFF"/>
        <color rgb="FF63BE7B"/>
      </colorScale>
    </cfRule>
  </conditionalFormatting>
  <conditionalFormatting sqref="V182:AG199">
    <cfRule type="colorScale" priority="4">
      <colorScale>
        <cfvo type="min"/>
        <cfvo type="max"/>
        <color rgb="FFFCFCFF"/>
        <color rgb="FF63BE7B"/>
      </colorScale>
    </cfRule>
  </conditionalFormatting>
  <conditionalFormatting sqref="V237:AG237">
    <cfRule type="colorScale" priority="33">
      <colorScale>
        <cfvo type="min"/>
        <cfvo type="max"/>
        <color rgb="FFFCFCFF"/>
        <color rgb="FF63BE7B"/>
      </colorScale>
    </cfRule>
  </conditionalFormatting>
  <conditionalFormatting sqref="V244:AG261">
    <cfRule type="colorScale" priority="3">
      <colorScale>
        <cfvo type="min"/>
        <cfvo type="max"/>
        <color rgb="FFFCFCFF"/>
        <color rgb="FF63BE7B"/>
      </colorScale>
    </cfRule>
  </conditionalFormatting>
  <conditionalFormatting sqref="V299:AG299">
    <cfRule type="colorScale" priority="30">
      <colorScale>
        <cfvo type="min"/>
        <cfvo type="max"/>
        <color rgb="FFFCFCFF"/>
        <color rgb="FF63BE7B"/>
      </colorScale>
    </cfRule>
  </conditionalFormatting>
  <conditionalFormatting sqref="V306:AG323">
    <cfRule type="colorScale" priority="2">
      <colorScale>
        <cfvo type="min"/>
        <cfvo type="max"/>
        <color rgb="FFFCFCFF"/>
        <color rgb="FF63BE7B"/>
      </colorScale>
    </cfRule>
  </conditionalFormatting>
  <conditionalFormatting sqref="V361:AG361">
    <cfRule type="colorScale" priority="25">
      <colorScale>
        <cfvo type="min"/>
        <cfvo type="max"/>
        <color rgb="FFFCFCFF"/>
        <color rgb="FF63BE7B"/>
      </colorScale>
    </cfRule>
  </conditionalFormatting>
  <conditionalFormatting sqref="V368:AG385">
    <cfRule type="colorScale" priority="1">
      <colorScale>
        <cfvo type="min"/>
        <cfvo type="max"/>
        <color rgb="FFFCFCFF"/>
        <color rgb="FF63BE7B"/>
      </colorScale>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73FE3-1C8F-44F5-9AAF-D87091456490}">
  <sheetPr>
    <tabColor rgb="FF92D050"/>
  </sheetPr>
  <dimension ref="A1:AJ1068"/>
  <sheetViews>
    <sheetView showGridLines="0" topLeftCell="A306" zoomScale="90" zoomScaleNormal="85" workbookViewId="0">
      <selection activeCell="F345" sqref="F345"/>
    </sheetView>
  </sheetViews>
  <sheetFormatPr defaultColWidth="8.69921875" defaultRowHeight="13.8" x14ac:dyDescent="0.25"/>
  <cols>
    <col min="1" max="1" width="17.19921875" customWidth="1"/>
    <col min="2" max="2" width="31.5" customWidth="1"/>
    <col min="3" max="3" width="38.19921875" customWidth="1"/>
    <col min="4" max="6" width="15.69921875" customWidth="1"/>
    <col min="7" max="7" width="20.19921875" customWidth="1"/>
    <col min="8" max="15" width="15.69921875" customWidth="1"/>
    <col min="16" max="16" width="30.19921875" customWidth="1"/>
    <col min="17" max="17" width="20.5" customWidth="1"/>
    <col min="18" max="18" width="18.69921875" customWidth="1"/>
    <col min="19" max="19" width="29.19921875" customWidth="1"/>
    <col min="20" max="36" width="15.69921875" customWidth="1"/>
  </cols>
  <sheetData>
    <row r="1" spans="1:36" x14ac:dyDescent="0.25">
      <c r="A1" s="44"/>
      <c r="C1" s="9"/>
    </row>
    <row r="2" spans="1:36" x14ac:dyDescent="0.25">
      <c r="C2" s="8"/>
    </row>
    <row r="3" spans="1:36" x14ac:dyDescent="0.25">
      <c r="A3" s="36" t="s">
        <v>4345</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row>
    <row r="4" spans="1:36" x14ac:dyDescent="0.25">
      <c r="B4">
        <v>0.13407881152541462</v>
      </c>
      <c r="C4" s="8"/>
    </row>
    <row r="5" spans="1:36" ht="14.4" x14ac:dyDescent="0.3">
      <c r="B5" s="5" t="s">
        <v>4345</v>
      </c>
      <c r="C5" s="5"/>
      <c r="D5" s="5"/>
      <c r="E5" s="5"/>
      <c r="F5" s="5"/>
      <c r="G5" s="5"/>
      <c r="H5" s="5"/>
      <c r="I5" s="5"/>
      <c r="J5" s="5"/>
    </row>
    <row r="6" spans="1:36" ht="14.4" x14ac:dyDescent="0.3">
      <c r="B6" s="6" t="s">
        <v>12</v>
      </c>
      <c r="C6" s="6"/>
      <c r="D6" s="41">
        <v>45778</v>
      </c>
      <c r="E6" s="41">
        <f>EOMONTH(D6,0)+1</f>
        <v>45809</v>
      </c>
      <c r="F6" s="41">
        <f t="shared" ref="F6:I6" si="0">EOMONTH(E6,0)+1</f>
        <v>45839</v>
      </c>
      <c r="G6" s="41">
        <f t="shared" si="0"/>
        <v>45870</v>
      </c>
      <c r="H6" s="41">
        <f t="shared" si="0"/>
        <v>45901</v>
      </c>
      <c r="I6" s="41">
        <f t="shared" si="0"/>
        <v>45931</v>
      </c>
      <c r="J6" s="42" t="s">
        <v>4346</v>
      </c>
    </row>
    <row r="7" spans="1:36" ht="14.4" x14ac:dyDescent="0.3">
      <c r="B7" s="37" t="s">
        <v>4347</v>
      </c>
      <c r="C7" s="37"/>
      <c r="D7" s="14">
        <f>SUM(D8:D36)</f>
        <v>156</v>
      </c>
      <c r="E7" s="14">
        <f t="shared" ref="E7:H7" si="1">SUM(E8:E36)</f>
        <v>577</v>
      </c>
      <c r="F7" s="14">
        <f t="shared" si="1"/>
        <v>282</v>
      </c>
      <c r="G7" s="14">
        <f t="shared" si="1"/>
        <v>177</v>
      </c>
      <c r="H7" s="14">
        <f t="shared" si="1"/>
        <v>30</v>
      </c>
      <c r="I7" s="13"/>
      <c r="J7" s="14">
        <f>SUM(D7:H7)</f>
        <v>1222</v>
      </c>
    </row>
    <row r="8" spans="1:36" ht="14.4" x14ac:dyDescent="0.3">
      <c r="B8" s="39" t="s">
        <v>340</v>
      </c>
      <c r="C8" s="39"/>
      <c r="D8" s="13">
        <f>COUNTIFS('1. Output sheet'!$K$2:$K$5000,$B8,'1. Output sheet'!$O$2:$O$5000,"&gt;="&amp;D$6,'1. Output sheet'!$O$2:$O$5000,"&lt;"&amp;E$6)</f>
        <v>8</v>
      </c>
      <c r="E8" s="13">
        <f>COUNTIFS('1. Output sheet'!$K$2:$K$5000,$B8,'1. Output sheet'!$O$2:$O$5000,"&gt;="&amp;E$6,'1. Output sheet'!$O$2:$O$5000,"&lt;"&amp;F$6)</f>
        <v>4</v>
      </c>
      <c r="F8" s="13">
        <f>COUNTIFS('1. Output sheet'!$K$2:$K$5000,$B8,'1. Output sheet'!$O$2:$O$5000,"&gt;="&amp;F$6,'1. Output sheet'!$O$2:$O$5000,"&lt;"&amp;G$6)</f>
        <v>1</v>
      </c>
      <c r="G8" s="13">
        <f>COUNTIFS('1. Output sheet'!$K$2:$K$5000,$B8,'1. Output sheet'!$O$2:$O$5000,"&gt;="&amp;G$6,'1. Output sheet'!$O$2:$O$5000,"&lt;"&amp;H$6)</f>
        <v>2</v>
      </c>
      <c r="H8" s="13">
        <f>COUNTIFS('1. Output sheet'!$K$2:$K$5000,$B8,'1. Output sheet'!$O$2:$O$5000,"&gt;="&amp;H$6,'1. Output sheet'!$O$2:$O$5000,"&lt;"&amp;I$6)</f>
        <v>0</v>
      </c>
      <c r="I8" s="13"/>
      <c r="J8" s="14">
        <f t="shared" ref="J8:J66" si="2">SUM(D8:H8)</f>
        <v>15</v>
      </c>
    </row>
    <row r="9" spans="1:36" ht="14.4" x14ac:dyDescent="0.3">
      <c r="B9" s="39" t="s">
        <v>2407</v>
      </c>
      <c r="C9" s="39"/>
      <c r="D9" s="13">
        <f>COUNTIFS('1. Output sheet'!$K$2:$K$5000,$B9,'1. Output sheet'!$O$2:$O$5000,"&gt;="&amp;D$6,'1. Output sheet'!$O$2:$O$5000,"&lt;"&amp;E$6)</f>
        <v>0</v>
      </c>
      <c r="E9" s="13">
        <f>COUNTIFS('1. Output sheet'!$K$2:$K$5000,$B9,'1. Output sheet'!$O$2:$O$5000,"&gt;="&amp;E$6,'1. Output sheet'!$O$2:$O$5000,"&lt;"&amp;F$6)</f>
        <v>0</v>
      </c>
      <c r="F9" s="13">
        <f>COUNTIFS('1. Output sheet'!$K$2:$K$5000,$B9,'1. Output sheet'!$O$2:$O$5000,"&gt;="&amp;F$6,'1. Output sheet'!$O$2:$O$5000,"&lt;"&amp;G$6)</f>
        <v>0</v>
      </c>
      <c r="G9" s="13">
        <f>COUNTIFS('1. Output sheet'!$K$2:$K$5000,$B9,'1. Output sheet'!$O$2:$O$5000,"&gt;="&amp;G$6,'1. Output sheet'!$O$2:$O$5000,"&lt;"&amp;H$6)</f>
        <v>0</v>
      </c>
      <c r="H9" s="13">
        <f>COUNTIFS('1. Output sheet'!$K$2:$K$5000,$B9,'1. Output sheet'!$O$2:$O$5000,"&gt;="&amp;H$6,'1. Output sheet'!$O$2:$O$5000,"&lt;"&amp;I$6)</f>
        <v>0</v>
      </c>
      <c r="I9" s="13"/>
      <c r="J9" s="14">
        <f t="shared" si="2"/>
        <v>0</v>
      </c>
    </row>
    <row r="10" spans="1:36" ht="14.4" x14ac:dyDescent="0.3">
      <c r="B10" s="39" t="s">
        <v>557</v>
      </c>
      <c r="C10" s="39"/>
      <c r="D10" s="13">
        <f>COUNTIFS('1. Output sheet'!$K$2:$K$5000,$B10,'1. Output sheet'!$O$2:$O$5000,"&gt;="&amp;D$6,'1. Output sheet'!$O$2:$O$5000,"&lt;"&amp;E$6)</f>
        <v>0</v>
      </c>
      <c r="E10" s="13">
        <f>COUNTIFS('1. Output sheet'!$K$2:$K$5000,$B10,'1. Output sheet'!$O$2:$O$5000,"&gt;="&amp;E$6,'1. Output sheet'!$O$2:$O$5000,"&lt;"&amp;F$6)</f>
        <v>4</v>
      </c>
      <c r="F10" s="13">
        <f>COUNTIFS('1. Output sheet'!$K$2:$K$5000,$B10,'1. Output sheet'!$O$2:$O$5000,"&gt;="&amp;F$6,'1. Output sheet'!$O$2:$O$5000,"&lt;"&amp;G$6)</f>
        <v>1</v>
      </c>
      <c r="G10" s="13">
        <f>COUNTIFS('1. Output sheet'!$K$2:$K$5000,$B10,'1. Output sheet'!$O$2:$O$5000,"&gt;="&amp;G$6,'1. Output sheet'!$O$2:$O$5000,"&lt;"&amp;H$6)</f>
        <v>0</v>
      </c>
      <c r="H10" s="13">
        <f>COUNTIFS('1. Output sheet'!$K$2:$K$5000,$B10,'1. Output sheet'!$O$2:$O$5000,"&gt;="&amp;H$6,'1. Output sheet'!$O$2:$O$5000,"&lt;"&amp;I$6)</f>
        <v>0</v>
      </c>
      <c r="I10" s="13"/>
      <c r="J10" s="14">
        <f t="shared" si="2"/>
        <v>5</v>
      </c>
    </row>
    <row r="11" spans="1:36" ht="14.4" x14ac:dyDescent="0.3">
      <c r="B11" s="39" t="s">
        <v>1933</v>
      </c>
      <c r="C11" s="39"/>
      <c r="D11" s="13">
        <f>COUNTIFS('1. Output sheet'!$K$2:$K$5000,$B11,'1. Output sheet'!$O$2:$O$5000,"&gt;="&amp;D$6,'1. Output sheet'!$O$2:$O$5000,"&lt;"&amp;E$6)</f>
        <v>3</v>
      </c>
      <c r="E11" s="13">
        <f>COUNTIFS('1. Output sheet'!$K$2:$K$5000,$B11,'1. Output sheet'!$O$2:$O$5000,"&gt;="&amp;E$6,'1. Output sheet'!$O$2:$O$5000,"&lt;"&amp;F$6)</f>
        <v>0</v>
      </c>
      <c r="F11" s="13">
        <f>COUNTIFS('1. Output sheet'!$K$2:$K$5000,$B11,'1. Output sheet'!$O$2:$O$5000,"&gt;="&amp;F$6,'1. Output sheet'!$O$2:$O$5000,"&lt;"&amp;G$6)</f>
        <v>0</v>
      </c>
      <c r="G11" s="13">
        <f>COUNTIFS('1. Output sheet'!$K$2:$K$5000,$B11,'1. Output sheet'!$O$2:$O$5000,"&gt;="&amp;G$6,'1. Output sheet'!$O$2:$O$5000,"&lt;"&amp;H$6)</f>
        <v>2</v>
      </c>
      <c r="H11" s="13">
        <f>COUNTIFS('1. Output sheet'!$K$2:$K$5000,$B11,'1. Output sheet'!$O$2:$O$5000,"&gt;="&amp;H$6,'1. Output sheet'!$O$2:$O$5000,"&lt;"&amp;I$6)</f>
        <v>0</v>
      </c>
      <c r="I11" s="13"/>
      <c r="J11" s="14">
        <f t="shared" si="2"/>
        <v>5</v>
      </c>
    </row>
    <row r="12" spans="1:36" ht="14.4" x14ac:dyDescent="0.3">
      <c r="B12" s="39" t="s">
        <v>530</v>
      </c>
      <c r="C12" s="39"/>
      <c r="D12" s="13">
        <f>COUNTIFS('1. Output sheet'!$K$2:$K$5000,$B12,'1. Output sheet'!$O$2:$O$5000,"&gt;="&amp;D$6,'1. Output sheet'!$O$2:$O$5000,"&lt;"&amp;E$6)</f>
        <v>2</v>
      </c>
      <c r="E12" s="13">
        <f>COUNTIFS('1. Output sheet'!$K$2:$K$5000,$B12,'1. Output sheet'!$O$2:$O$5000,"&gt;="&amp;E$6,'1. Output sheet'!$O$2:$O$5000,"&lt;"&amp;F$6)</f>
        <v>30</v>
      </c>
      <c r="F12" s="13">
        <f>COUNTIFS('1. Output sheet'!$K$2:$K$5000,$B12,'1. Output sheet'!$O$2:$O$5000,"&gt;="&amp;F$6,'1. Output sheet'!$O$2:$O$5000,"&lt;"&amp;G$6)</f>
        <v>4</v>
      </c>
      <c r="G12" s="13">
        <f>COUNTIFS('1. Output sheet'!$K$2:$K$5000,$B12,'1. Output sheet'!$O$2:$O$5000,"&gt;="&amp;G$6,'1. Output sheet'!$O$2:$O$5000,"&lt;"&amp;H$6)</f>
        <v>0</v>
      </c>
      <c r="H12" s="13">
        <f>COUNTIFS('1. Output sheet'!$K$2:$K$5000,$B12,'1. Output sheet'!$O$2:$O$5000,"&gt;="&amp;H$6,'1. Output sheet'!$O$2:$O$5000,"&lt;"&amp;I$6)</f>
        <v>0</v>
      </c>
      <c r="I12" s="13"/>
      <c r="J12" s="14">
        <f t="shared" si="2"/>
        <v>36</v>
      </c>
    </row>
    <row r="13" spans="1:36" ht="14.4" x14ac:dyDescent="0.3">
      <c r="B13" s="39" t="s">
        <v>34</v>
      </c>
      <c r="C13" s="39"/>
      <c r="D13" s="13">
        <f>COUNTIFS('1. Output sheet'!$K$2:$K$5000,$B13,'1. Output sheet'!$O$2:$O$5000,"&gt;="&amp;D$6,'1. Output sheet'!$O$2:$O$5000,"&lt;"&amp;E$6)</f>
        <v>3</v>
      </c>
      <c r="E13" s="13">
        <f>COUNTIFS('1. Output sheet'!$K$2:$K$5000,$B13,'1. Output sheet'!$O$2:$O$5000,"&gt;="&amp;E$6,'1. Output sheet'!$O$2:$O$5000,"&lt;"&amp;F$6)</f>
        <v>19</v>
      </c>
      <c r="F13" s="13">
        <f>COUNTIFS('1. Output sheet'!$K$2:$K$5000,$B13,'1. Output sheet'!$O$2:$O$5000,"&gt;="&amp;F$6,'1. Output sheet'!$O$2:$O$5000,"&lt;"&amp;G$6)</f>
        <v>6</v>
      </c>
      <c r="G13" s="13">
        <f>COUNTIFS('1. Output sheet'!$K$2:$K$5000,$B13,'1. Output sheet'!$O$2:$O$5000,"&gt;="&amp;G$6,'1. Output sheet'!$O$2:$O$5000,"&lt;"&amp;H$6)</f>
        <v>0</v>
      </c>
      <c r="H13" s="13">
        <f>COUNTIFS('1. Output sheet'!$K$2:$K$5000,$B13,'1. Output sheet'!$O$2:$O$5000,"&gt;="&amp;H$6,'1. Output sheet'!$O$2:$O$5000,"&lt;"&amp;I$6)</f>
        <v>0</v>
      </c>
      <c r="I13" s="13"/>
      <c r="J13" s="14">
        <f t="shared" si="2"/>
        <v>28</v>
      </c>
    </row>
    <row r="14" spans="1:36" ht="14.4" x14ac:dyDescent="0.3">
      <c r="B14" s="39" t="s">
        <v>473</v>
      </c>
      <c r="C14" s="39"/>
      <c r="D14" s="13">
        <f>COUNTIFS('1. Output sheet'!$K$2:$K$5000,$B14,'1. Output sheet'!$O$2:$O$5000,"&gt;="&amp;D$6,'1. Output sheet'!$O$2:$O$5000,"&lt;"&amp;E$6)</f>
        <v>0</v>
      </c>
      <c r="E14" s="13">
        <f>COUNTIFS('1. Output sheet'!$K$2:$K$5000,$B14,'1. Output sheet'!$O$2:$O$5000,"&gt;="&amp;E$6,'1. Output sheet'!$O$2:$O$5000,"&lt;"&amp;F$6)</f>
        <v>4</v>
      </c>
      <c r="F14" s="13">
        <f>COUNTIFS('1. Output sheet'!$K$2:$K$5000,$B14,'1. Output sheet'!$O$2:$O$5000,"&gt;="&amp;F$6,'1. Output sheet'!$O$2:$O$5000,"&lt;"&amp;G$6)</f>
        <v>5</v>
      </c>
      <c r="G14" s="13">
        <f>COUNTIFS('1. Output sheet'!$K$2:$K$5000,$B14,'1. Output sheet'!$O$2:$O$5000,"&gt;="&amp;G$6,'1. Output sheet'!$O$2:$O$5000,"&lt;"&amp;H$6)</f>
        <v>4</v>
      </c>
      <c r="H14" s="13">
        <f>COUNTIFS('1. Output sheet'!$K$2:$K$5000,$B14,'1. Output sheet'!$O$2:$O$5000,"&gt;="&amp;H$6,'1. Output sheet'!$O$2:$O$5000,"&lt;"&amp;I$6)</f>
        <v>0</v>
      </c>
      <c r="I14" s="13"/>
      <c r="J14" s="14">
        <f t="shared" si="2"/>
        <v>13</v>
      </c>
    </row>
    <row r="15" spans="1:36" ht="14.4" x14ac:dyDescent="0.3">
      <c r="B15" s="39" t="s">
        <v>210</v>
      </c>
      <c r="C15" s="39"/>
      <c r="D15" s="13">
        <f>COUNTIFS('1. Output sheet'!$K$2:$K$5000,$B15,'1. Output sheet'!$O$2:$O$5000,"&gt;="&amp;D$6,'1. Output sheet'!$O$2:$O$5000,"&lt;"&amp;E$6)</f>
        <v>0</v>
      </c>
      <c r="E15" s="13">
        <f>COUNTIFS('1. Output sheet'!$K$2:$K$5000,$B15,'1. Output sheet'!$O$2:$O$5000,"&gt;="&amp;E$6,'1. Output sheet'!$O$2:$O$5000,"&lt;"&amp;F$6)</f>
        <v>0</v>
      </c>
      <c r="F15" s="13">
        <f>COUNTIFS('1. Output sheet'!$K$2:$K$5000,$B15,'1. Output sheet'!$O$2:$O$5000,"&gt;="&amp;F$6,'1. Output sheet'!$O$2:$O$5000,"&lt;"&amp;G$6)</f>
        <v>0</v>
      </c>
      <c r="G15" s="13">
        <f>COUNTIFS('1. Output sheet'!$K$2:$K$5000,$B15,'1. Output sheet'!$O$2:$O$5000,"&gt;="&amp;G$6,'1. Output sheet'!$O$2:$O$5000,"&lt;"&amp;H$6)</f>
        <v>0</v>
      </c>
      <c r="H15" s="13">
        <f>COUNTIFS('1. Output sheet'!$K$2:$K$5000,$B15,'1. Output sheet'!$O$2:$O$5000,"&gt;="&amp;H$6,'1. Output sheet'!$O$2:$O$5000,"&lt;"&amp;I$6)</f>
        <v>3</v>
      </c>
      <c r="I15" s="13"/>
      <c r="J15" s="14">
        <f t="shared" si="2"/>
        <v>3</v>
      </c>
    </row>
    <row r="16" spans="1:36" ht="14.4" x14ac:dyDescent="0.3">
      <c r="B16" s="39" t="s">
        <v>333</v>
      </c>
      <c r="C16" s="39"/>
      <c r="D16" s="13">
        <f>COUNTIFS('1. Output sheet'!$K$2:$K$5000,$B16,'1. Output sheet'!$O$2:$O$5000,"&gt;="&amp;D$6,'1. Output sheet'!$O$2:$O$5000,"&lt;"&amp;E$6)</f>
        <v>0</v>
      </c>
      <c r="E16" s="13">
        <f>COUNTIFS('1. Output sheet'!$K$2:$K$5000,$B16,'1. Output sheet'!$O$2:$O$5000,"&gt;="&amp;E$6,'1. Output sheet'!$O$2:$O$5000,"&lt;"&amp;F$6)</f>
        <v>0</v>
      </c>
      <c r="F16" s="13">
        <f>COUNTIFS('1. Output sheet'!$K$2:$K$5000,$B16,'1. Output sheet'!$O$2:$O$5000,"&gt;="&amp;F$6,'1. Output sheet'!$O$2:$O$5000,"&lt;"&amp;G$6)</f>
        <v>0</v>
      </c>
      <c r="G16" s="13">
        <f>COUNTIFS('1. Output sheet'!$K$2:$K$5000,$B16,'1. Output sheet'!$O$2:$O$5000,"&gt;="&amp;G$6,'1. Output sheet'!$O$2:$O$5000,"&lt;"&amp;H$6)</f>
        <v>0</v>
      </c>
      <c r="H16" s="13">
        <f>COUNTIFS('1. Output sheet'!$K$2:$K$5000,$B16,'1. Output sheet'!$O$2:$O$5000,"&gt;="&amp;H$6,'1. Output sheet'!$O$2:$O$5000,"&lt;"&amp;I$6)</f>
        <v>0</v>
      </c>
      <c r="I16" s="13"/>
      <c r="J16" s="14">
        <f t="shared" si="2"/>
        <v>0</v>
      </c>
    </row>
    <row r="17" spans="2:10" ht="14.4" x14ac:dyDescent="0.3">
      <c r="B17" s="39" t="s">
        <v>229</v>
      </c>
      <c r="C17" s="39"/>
      <c r="D17" s="13">
        <f>COUNTIFS('1. Output sheet'!$K$2:$K$5000,$B17,'1. Output sheet'!$O$2:$O$5000,"&gt;="&amp;D$6,'1. Output sheet'!$O$2:$O$5000,"&lt;"&amp;E$6)</f>
        <v>13</v>
      </c>
      <c r="E17" s="13">
        <f>COUNTIFS('1. Output sheet'!$K$2:$K$5000,$B17,'1. Output sheet'!$O$2:$O$5000,"&gt;="&amp;E$6,'1. Output sheet'!$O$2:$O$5000,"&lt;"&amp;F$6)</f>
        <v>56</v>
      </c>
      <c r="F17" s="13">
        <f>COUNTIFS('1. Output sheet'!$K$2:$K$5000,$B17,'1. Output sheet'!$O$2:$O$5000,"&gt;="&amp;F$6,'1. Output sheet'!$O$2:$O$5000,"&lt;"&amp;G$6)</f>
        <v>11</v>
      </c>
      <c r="G17" s="13">
        <f>COUNTIFS('1. Output sheet'!$K$2:$K$5000,$B17,'1. Output sheet'!$O$2:$O$5000,"&gt;="&amp;G$6,'1. Output sheet'!$O$2:$O$5000,"&lt;"&amp;H$6)</f>
        <v>6</v>
      </c>
      <c r="H17" s="13">
        <f>COUNTIFS('1. Output sheet'!$K$2:$K$5000,$B17,'1. Output sheet'!$O$2:$O$5000,"&gt;="&amp;H$6,'1. Output sheet'!$O$2:$O$5000,"&lt;"&amp;I$6)</f>
        <v>4</v>
      </c>
      <c r="I17" s="13"/>
      <c r="J17" s="14">
        <f t="shared" si="2"/>
        <v>90</v>
      </c>
    </row>
    <row r="18" spans="2:10" ht="14.4" x14ac:dyDescent="0.3">
      <c r="B18" s="39" t="s">
        <v>407</v>
      </c>
      <c r="C18" s="39"/>
      <c r="D18" s="13">
        <f>COUNTIFS('1. Output sheet'!$K$2:$K$5000,$B18,'1. Output sheet'!$O$2:$O$5000,"&gt;="&amp;D$6,'1. Output sheet'!$O$2:$O$5000,"&lt;"&amp;E$6)</f>
        <v>0</v>
      </c>
      <c r="E18" s="13">
        <f>COUNTIFS('1. Output sheet'!$K$2:$K$5000,$B18,'1. Output sheet'!$O$2:$O$5000,"&gt;="&amp;E$6,'1. Output sheet'!$O$2:$O$5000,"&lt;"&amp;F$6)</f>
        <v>2</v>
      </c>
      <c r="F18" s="13">
        <f>COUNTIFS('1. Output sheet'!$K$2:$K$5000,$B18,'1. Output sheet'!$O$2:$O$5000,"&gt;="&amp;F$6,'1. Output sheet'!$O$2:$O$5000,"&lt;"&amp;G$6)</f>
        <v>0</v>
      </c>
      <c r="G18" s="13">
        <f>COUNTIFS('1. Output sheet'!$K$2:$K$5000,$B18,'1. Output sheet'!$O$2:$O$5000,"&gt;="&amp;G$6,'1. Output sheet'!$O$2:$O$5000,"&lt;"&amp;H$6)</f>
        <v>0</v>
      </c>
      <c r="H18" s="13">
        <f>COUNTIFS('1. Output sheet'!$K$2:$K$5000,$B18,'1. Output sheet'!$O$2:$O$5000,"&gt;="&amp;H$6,'1. Output sheet'!$O$2:$O$5000,"&lt;"&amp;I$6)</f>
        <v>0</v>
      </c>
      <c r="I18" s="13"/>
      <c r="J18" s="14">
        <f t="shared" si="2"/>
        <v>2</v>
      </c>
    </row>
    <row r="19" spans="2:10" ht="14.4" x14ac:dyDescent="0.3">
      <c r="B19" s="39" t="s">
        <v>54</v>
      </c>
      <c r="C19" s="39"/>
      <c r="D19" s="13">
        <f>COUNTIFS('1. Output sheet'!$K$2:$K$5000,$B19,'1. Output sheet'!$O$2:$O$5000,"&gt;="&amp;D$6,'1. Output sheet'!$O$2:$O$5000,"&lt;"&amp;E$6)</f>
        <v>3</v>
      </c>
      <c r="E19" s="13">
        <f>COUNTIFS('1. Output sheet'!$K$2:$K$5000,$B19,'1. Output sheet'!$O$2:$O$5000,"&gt;="&amp;E$6,'1. Output sheet'!$O$2:$O$5000,"&lt;"&amp;F$6)</f>
        <v>29</v>
      </c>
      <c r="F19" s="13">
        <f>COUNTIFS('1. Output sheet'!$K$2:$K$5000,$B19,'1. Output sheet'!$O$2:$O$5000,"&gt;="&amp;F$6,'1. Output sheet'!$O$2:$O$5000,"&lt;"&amp;G$6)</f>
        <v>7</v>
      </c>
      <c r="G19" s="13">
        <f>COUNTIFS('1. Output sheet'!$K$2:$K$5000,$B19,'1. Output sheet'!$O$2:$O$5000,"&gt;="&amp;G$6,'1. Output sheet'!$O$2:$O$5000,"&lt;"&amp;H$6)</f>
        <v>1</v>
      </c>
      <c r="H19" s="13">
        <f>COUNTIFS('1. Output sheet'!$K$2:$K$5000,$B19,'1. Output sheet'!$O$2:$O$5000,"&gt;="&amp;H$6,'1. Output sheet'!$O$2:$O$5000,"&lt;"&amp;I$6)</f>
        <v>0</v>
      </c>
      <c r="I19" s="13"/>
      <c r="J19" s="14">
        <f t="shared" si="2"/>
        <v>40</v>
      </c>
    </row>
    <row r="20" spans="2:10" ht="14.4" x14ac:dyDescent="0.3">
      <c r="B20" s="39" t="s">
        <v>126</v>
      </c>
      <c r="C20" s="39"/>
      <c r="D20" s="13">
        <f>COUNTIFS('1. Output sheet'!$K$2:$K$5000,$B20,'1. Output sheet'!$O$2:$O$5000,"&gt;="&amp;D$6,'1. Output sheet'!$O$2:$O$5000,"&lt;"&amp;E$6)</f>
        <v>2</v>
      </c>
      <c r="E20" s="13">
        <f>COUNTIFS('1. Output sheet'!$K$2:$K$5000,$B20,'1. Output sheet'!$O$2:$O$5000,"&gt;="&amp;E$6,'1. Output sheet'!$O$2:$O$5000,"&lt;"&amp;F$6)</f>
        <v>3</v>
      </c>
      <c r="F20" s="13">
        <f>COUNTIFS('1. Output sheet'!$K$2:$K$5000,$B20,'1. Output sheet'!$O$2:$O$5000,"&gt;="&amp;F$6,'1. Output sheet'!$O$2:$O$5000,"&lt;"&amp;G$6)</f>
        <v>0</v>
      </c>
      <c r="G20" s="13">
        <f>COUNTIFS('1. Output sheet'!$K$2:$K$5000,$B20,'1. Output sheet'!$O$2:$O$5000,"&gt;="&amp;G$6,'1. Output sheet'!$O$2:$O$5000,"&lt;"&amp;H$6)</f>
        <v>59</v>
      </c>
      <c r="H20" s="13">
        <f>COUNTIFS('1. Output sheet'!$K$2:$K$5000,$B20,'1. Output sheet'!$O$2:$O$5000,"&gt;="&amp;H$6,'1. Output sheet'!$O$2:$O$5000,"&lt;"&amp;I$6)</f>
        <v>0</v>
      </c>
      <c r="I20" s="13"/>
      <c r="J20" s="14">
        <f t="shared" si="2"/>
        <v>64</v>
      </c>
    </row>
    <row r="21" spans="2:10" ht="14.4" x14ac:dyDescent="0.3">
      <c r="B21" s="39" t="s">
        <v>737</v>
      </c>
      <c r="C21" s="39"/>
      <c r="D21" s="13">
        <f>COUNTIFS('1. Output sheet'!$K$2:$K$5000,$B21,'1. Output sheet'!$O$2:$O$5000,"&gt;="&amp;D$6,'1. Output sheet'!$O$2:$O$5000,"&lt;"&amp;E$6)</f>
        <v>4</v>
      </c>
      <c r="E21" s="13">
        <f>COUNTIFS('1. Output sheet'!$K$2:$K$5000,$B21,'1. Output sheet'!$O$2:$O$5000,"&gt;="&amp;E$6,'1. Output sheet'!$O$2:$O$5000,"&lt;"&amp;F$6)</f>
        <v>9</v>
      </c>
      <c r="F21" s="13">
        <f>COUNTIFS('1. Output sheet'!$K$2:$K$5000,$B21,'1. Output sheet'!$O$2:$O$5000,"&gt;="&amp;F$6,'1. Output sheet'!$O$2:$O$5000,"&lt;"&amp;G$6)</f>
        <v>4</v>
      </c>
      <c r="G21" s="13">
        <f>COUNTIFS('1. Output sheet'!$K$2:$K$5000,$B21,'1. Output sheet'!$O$2:$O$5000,"&gt;="&amp;G$6,'1. Output sheet'!$O$2:$O$5000,"&lt;"&amp;H$6)</f>
        <v>1</v>
      </c>
      <c r="H21" s="13">
        <f>COUNTIFS('1. Output sheet'!$K$2:$K$5000,$B21,'1. Output sheet'!$O$2:$O$5000,"&gt;="&amp;H$6,'1. Output sheet'!$O$2:$O$5000,"&lt;"&amp;I$6)</f>
        <v>4</v>
      </c>
      <c r="I21" s="13"/>
      <c r="J21" s="14">
        <f t="shared" si="2"/>
        <v>22</v>
      </c>
    </row>
    <row r="22" spans="2:10" ht="14.4" x14ac:dyDescent="0.3">
      <c r="B22" s="39" t="s">
        <v>362</v>
      </c>
      <c r="C22" s="39"/>
      <c r="D22" s="13">
        <f>COUNTIFS('1. Output sheet'!$K$2:$K$5000,$B22,'1. Output sheet'!$O$2:$O$5000,"&gt;="&amp;D$6,'1. Output sheet'!$O$2:$O$5000,"&lt;"&amp;E$6)</f>
        <v>4</v>
      </c>
      <c r="E22" s="13">
        <f>COUNTIFS('1. Output sheet'!$K$2:$K$5000,$B22,'1. Output sheet'!$O$2:$O$5000,"&gt;="&amp;E$6,'1. Output sheet'!$O$2:$O$5000,"&lt;"&amp;F$6)</f>
        <v>0</v>
      </c>
      <c r="F22" s="13">
        <f>COUNTIFS('1. Output sheet'!$K$2:$K$5000,$B22,'1. Output sheet'!$O$2:$O$5000,"&gt;="&amp;F$6,'1. Output sheet'!$O$2:$O$5000,"&lt;"&amp;G$6)</f>
        <v>0</v>
      </c>
      <c r="G22" s="13">
        <f>COUNTIFS('1. Output sheet'!$K$2:$K$5000,$B22,'1. Output sheet'!$O$2:$O$5000,"&gt;="&amp;G$6,'1. Output sheet'!$O$2:$O$5000,"&lt;"&amp;H$6)</f>
        <v>0</v>
      </c>
      <c r="H22" s="13">
        <f>COUNTIFS('1. Output sheet'!$K$2:$K$5000,$B22,'1. Output sheet'!$O$2:$O$5000,"&gt;="&amp;H$6,'1. Output sheet'!$O$2:$O$5000,"&lt;"&amp;I$6)</f>
        <v>0</v>
      </c>
      <c r="I22" s="13"/>
      <c r="J22" s="14">
        <f t="shared" si="2"/>
        <v>4</v>
      </c>
    </row>
    <row r="23" spans="2:10" ht="14.4" x14ac:dyDescent="0.3">
      <c r="B23" s="39" t="s">
        <v>76</v>
      </c>
      <c r="C23" s="39"/>
      <c r="D23" s="13">
        <f>COUNTIFS('1. Output sheet'!$K$2:$K$5000,$B23,'1. Output sheet'!$O$2:$O$5000,"&gt;="&amp;D$6,'1. Output sheet'!$O$2:$O$5000,"&lt;"&amp;E$6)</f>
        <v>5</v>
      </c>
      <c r="E23" s="13">
        <f>COUNTIFS('1. Output sheet'!$K$2:$K$5000,$B23,'1. Output sheet'!$O$2:$O$5000,"&gt;="&amp;E$6,'1. Output sheet'!$O$2:$O$5000,"&lt;"&amp;F$6)</f>
        <v>17</v>
      </c>
      <c r="F23" s="13">
        <f>COUNTIFS('1. Output sheet'!$K$2:$K$5000,$B23,'1. Output sheet'!$O$2:$O$5000,"&gt;="&amp;F$6,'1. Output sheet'!$O$2:$O$5000,"&lt;"&amp;G$6)</f>
        <v>0</v>
      </c>
      <c r="G23" s="13">
        <f>COUNTIFS('1. Output sheet'!$K$2:$K$5000,$B23,'1. Output sheet'!$O$2:$O$5000,"&gt;="&amp;G$6,'1. Output sheet'!$O$2:$O$5000,"&lt;"&amp;H$6)</f>
        <v>2</v>
      </c>
      <c r="H23" s="13">
        <f>COUNTIFS('1. Output sheet'!$K$2:$K$5000,$B23,'1. Output sheet'!$O$2:$O$5000,"&gt;="&amp;H$6,'1. Output sheet'!$O$2:$O$5000,"&lt;"&amp;I$6)</f>
        <v>0</v>
      </c>
      <c r="I23" s="13"/>
      <c r="J23" s="14">
        <f t="shared" si="2"/>
        <v>24</v>
      </c>
    </row>
    <row r="24" spans="2:10" ht="14.4" x14ac:dyDescent="0.3">
      <c r="B24" s="39" t="s">
        <v>3770</v>
      </c>
      <c r="C24" s="39"/>
      <c r="D24" s="13">
        <f>COUNTIFS('1. Output sheet'!$K$2:$K$5000,$B24,'1. Output sheet'!$O$2:$O$5000,"&gt;="&amp;D$6,'1. Output sheet'!$O$2:$O$5000,"&lt;"&amp;E$6)</f>
        <v>0</v>
      </c>
      <c r="E24" s="13">
        <f>COUNTIFS('1. Output sheet'!$K$2:$K$5000,$B24,'1. Output sheet'!$O$2:$O$5000,"&gt;="&amp;E$6,'1. Output sheet'!$O$2:$O$5000,"&lt;"&amp;F$6)</f>
        <v>0</v>
      </c>
      <c r="F24" s="13">
        <f>COUNTIFS('1. Output sheet'!$K$2:$K$5000,$B24,'1. Output sheet'!$O$2:$O$5000,"&gt;="&amp;F$6,'1. Output sheet'!$O$2:$O$5000,"&lt;"&amp;G$6)</f>
        <v>0</v>
      </c>
      <c r="G24" s="13">
        <f>COUNTIFS('1. Output sheet'!$K$2:$K$5000,$B24,'1. Output sheet'!$O$2:$O$5000,"&gt;="&amp;G$6,'1. Output sheet'!$O$2:$O$5000,"&lt;"&amp;H$6)</f>
        <v>0</v>
      </c>
      <c r="H24" s="13">
        <f>COUNTIFS('1. Output sheet'!$K$2:$K$5000,$B24,'1. Output sheet'!$O$2:$O$5000,"&gt;="&amp;H$6,'1. Output sheet'!$O$2:$O$5000,"&lt;"&amp;I$6)</f>
        <v>0</v>
      </c>
      <c r="I24" s="13"/>
      <c r="J24" s="14">
        <f t="shared" si="2"/>
        <v>0</v>
      </c>
    </row>
    <row r="25" spans="2:10" ht="14.4" x14ac:dyDescent="0.3">
      <c r="B25" s="39" t="s">
        <v>724</v>
      </c>
      <c r="C25" s="39"/>
      <c r="D25" s="13">
        <f>COUNTIFS('1. Output sheet'!$K$2:$K$5000,$B25,'1. Output sheet'!$O$2:$O$5000,"&gt;="&amp;D$6,'1. Output sheet'!$O$2:$O$5000,"&lt;"&amp;E$6)</f>
        <v>1</v>
      </c>
      <c r="E25" s="13">
        <f>COUNTIFS('1. Output sheet'!$K$2:$K$5000,$B25,'1. Output sheet'!$O$2:$O$5000,"&gt;="&amp;E$6,'1. Output sheet'!$O$2:$O$5000,"&lt;"&amp;F$6)</f>
        <v>41</v>
      </c>
      <c r="F25" s="13">
        <f>COUNTIFS('1. Output sheet'!$K$2:$K$5000,$B25,'1. Output sheet'!$O$2:$O$5000,"&gt;="&amp;F$6,'1. Output sheet'!$O$2:$O$5000,"&lt;"&amp;G$6)</f>
        <v>12</v>
      </c>
      <c r="G25" s="13">
        <f>COUNTIFS('1. Output sheet'!$K$2:$K$5000,$B25,'1. Output sheet'!$O$2:$O$5000,"&gt;="&amp;G$6,'1. Output sheet'!$O$2:$O$5000,"&lt;"&amp;H$6)</f>
        <v>0</v>
      </c>
      <c r="H25" s="13">
        <f>COUNTIFS('1. Output sheet'!$K$2:$K$5000,$B25,'1. Output sheet'!$O$2:$O$5000,"&gt;="&amp;H$6,'1. Output sheet'!$O$2:$O$5000,"&lt;"&amp;I$6)</f>
        <v>0</v>
      </c>
      <c r="I25" s="13"/>
      <c r="J25" s="14">
        <f t="shared" si="2"/>
        <v>54</v>
      </c>
    </row>
    <row r="26" spans="2:10" ht="14.4" x14ac:dyDescent="0.3">
      <c r="B26" s="39" t="s">
        <v>285</v>
      </c>
      <c r="C26" s="39"/>
      <c r="D26" s="13">
        <f>COUNTIFS('1. Output sheet'!$K$2:$K$5000,$B26,'1. Output sheet'!$O$2:$O$5000,"&gt;="&amp;D$6,'1. Output sheet'!$O$2:$O$5000,"&lt;"&amp;E$6)</f>
        <v>8</v>
      </c>
      <c r="E26" s="13">
        <f>COUNTIFS('1. Output sheet'!$K$2:$K$5000,$B26,'1. Output sheet'!$O$2:$O$5000,"&gt;="&amp;E$6,'1. Output sheet'!$O$2:$O$5000,"&lt;"&amp;F$6)</f>
        <v>10</v>
      </c>
      <c r="F26" s="13">
        <f>COUNTIFS('1. Output sheet'!$K$2:$K$5000,$B26,'1. Output sheet'!$O$2:$O$5000,"&gt;="&amp;F$6,'1. Output sheet'!$O$2:$O$5000,"&lt;"&amp;G$6)</f>
        <v>0</v>
      </c>
      <c r="G26" s="13">
        <f>COUNTIFS('1. Output sheet'!$K$2:$K$5000,$B26,'1. Output sheet'!$O$2:$O$5000,"&gt;="&amp;G$6,'1. Output sheet'!$O$2:$O$5000,"&lt;"&amp;H$6)</f>
        <v>0</v>
      </c>
      <c r="H26" s="13">
        <f>COUNTIFS('1. Output sheet'!$K$2:$K$5000,$B26,'1. Output sheet'!$O$2:$O$5000,"&gt;="&amp;H$6,'1. Output sheet'!$O$2:$O$5000,"&lt;"&amp;I$6)</f>
        <v>0</v>
      </c>
      <c r="I26" s="13"/>
      <c r="J26" s="14">
        <f t="shared" si="2"/>
        <v>18</v>
      </c>
    </row>
    <row r="27" spans="2:10" ht="14.4" x14ac:dyDescent="0.3">
      <c r="B27" s="39" t="s">
        <v>717</v>
      </c>
      <c r="C27" s="39"/>
      <c r="D27" s="13">
        <f>COUNTIFS('1. Output sheet'!$K$2:$K$5000,$B27,'1. Output sheet'!$O$2:$O$5000,"&gt;="&amp;D$6,'1. Output sheet'!$O$2:$O$5000,"&lt;"&amp;E$6)</f>
        <v>5</v>
      </c>
      <c r="E27" s="13">
        <f>COUNTIFS('1. Output sheet'!$K$2:$K$5000,$B27,'1. Output sheet'!$O$2:$O$5000,"&gt;="&amp;E$6,'1. Output sheet'!$O$2:$O$5000,"&lt;"&amp;F$6)</f>
        <v>43</v>
      </c>
      <c r="F27" s="13">
        <f>COUNTIFS('1. Output sheet'!$K$2:$K$5000,$B27,'1. Output sheet'!$O$2:$O$5000,"&gt;="&amp;F$6,'1. Output sheet'!$O$2:$O$5000,"&lt;"&amp;G$6)</f>
        <v>12</v>
      </c>
      <c r="G27" s="13">
        <f>COUNTIFS('1. Output sheet'!$K$2:$K$5000,$B27,'1. Output sheet'!$O$2:$O$5000,"&gt;="&amp;G$6,'1. Output sheet'!$O$2:$O$5000,"&lt;"&amp;H$6)</f>
        <v>7</v>
      </c>
      <c r="H27" s="13">
        <f>COUNTIFS('1. Output sheet'!$K$2:$K$5000,$B27,'1. Output sheet'!$O$2:$O$5000,"&gt;="&amp;H$6,'1. Output sheet'!$O$2:$O$5000,"&lt;"&amp;I$6)</f>
        <v>0</v>
      </c>
      <c r="I27" s="13"/>
      <c r="J27" s="14">
        <f t="shared" si="2"/>
        <v>67</v>
      </c>
    </row>
    <row r="28" spans="2:10" ht="14.4" x14ac:dyDescent="0.3">
      <c r="B28" s="39" t="s">
        <v>1095</v>
      </c>
      <c r="C28" s="39"/>
      <c r="D28" s="13">
        <f>COUNTIFS('1. Output sheet'!$K$2:$K$5000,$B28,'1. Output sheet'!$O$2:$O$5000,"&gt;="&amp;D$6,'1. Output sheet'!$O$2:$O$5000,"&lt;"&amp;E$6)</f>
        <v>0</v>
      </c>
      <c r="E28" s="13">
        <f>COUNTIFS('1. Output sheet'!$K$2:$K$5000,$B28,'1. Output sheet'!$O$2:$O$5000,"&gt;="&amp;E$6,'1. Output sheet'!$O$2:$O$5000,"&lt;"&amp;F$6)</f>
        <v>0</v>
      </c>
      <c r="F28" s="13">
        <f>COUNTIFS('1. Output sheet'!$K$2:$K$5000,$B28,'1. Output sheet'!$O$2:$O$5000,"&gt;="&amp;F$6,'1. Output sheet'!$O$2:$O$5000,"&lt;"&amp;G$6)</f>
        <v>0</v>
      </c>
      <c r="G28" s="13">
        <f>COUNTIFS('1. Output sheet'!$K$2:$K$5000,$B28,'1. Output sheet'!$O$2:$O$5000,"&gt;="&amp;G$6,'1. Output sheet'!$O$2:$O$5000,"&lt;"&amp;H$6)</f>
        <v>1</v>
      </c>
      <c r="H28" s="13">
        <f>COUNTIFS('1. Output sheet'!$K$2:$K$5000,$B28,'1. Output sheet'!$O$2:$O$5000,"&gt;="&amp;H$6,'1. Output sheet'!$O$2:$O$5000,"&lt;"&amp;I$6)</f>
        <v>0</v>
      </c>
      <c r="I28" s="13"/>
      <c r="J28" s="14">
        <f t="shared" si="2"/>
        <v>1</v>
      </c>
    </row>
    <row r="29" spans="2:10" ht="14.4" x14ac:dyDescent="0.3">
      <c r="B29" s="39" t="s">
        <v>427</v>
      </c>
      <c r="C29" s="39"/>
      <c r="D29" s="13">
        <f>COUNTIFS('1. Output sheet'!$K$2:$K$5000,$B29,'1. Output sheet'!$O$2:$O$5000,"&gt;="&amp;D$6,'1. Output sheet'!$O$2:$O$5000,"&lt;"&amp;E$6)</f>
        <v>2</v>
      </c>
      <c r="E29" s="13">
        <f>COUNTIFS('1. Output sheet'!$K$2:$K$5000,$B29,'1. Output sheet'!$O$2:$O$5000,"&gt;="&amp;E$6,'1. Output sheet'!$O$2:$O$5000,"&lt;"&amp;F$6)</f>
        <v>49</v>
      </c>
      <c r="F29" s="13">
        <f>COUNTIFS('1. Output sheet'!$K$2:$K$5000,$B29,'1. Output sheet'!$O$2:$O$5000,"&gt;="&amp;F$6,'1. Output sheet'!$O$2:$O$5000,"&lt;"&amp;G$6)</f>
        <v>25</v>
      </c>
      <c r="G29" s="13">
        <f>COUNTIFS('1. Output sheet'!$K$2:$K$5000,$B29,'1. Output sheet'!$O$2:$O$5000,"&gt;="&amp;G$6,'1. Output sheet'!$O$2:$O$5000,"&lt;"&amp;H$6)</f>
        <v>4</v>
      </c>
      <c r="H29" s="13">
        <f>COUNTIFS('1. Output sheet'!$K$2:$K$5000,$B29,'1. Output sheet'!$O$2:$O$5000,"&gt;="&amp;H$6,'1. Output sheet'!$O$2:$O$5000,"&lt;"&amp;I$6)</f>
        <v>1</v>
      </c>
      <c r="I29" s="13"/>
      <c r="J29" s="14">
        <f t="shared" si="2"/>
        <v>81</v>
      </c>
    </row>
    <row r="30" spans="2:10" ht="14.4" x14ac:dyDescent="0.3">
      <c r="B30" s="39" t="s">
        <v>84</v>
      </c>
      <c r="C30" s="39"/>
      <c r="D30" s="13">
        <f>COUNTIFS('1. Output sheet'!$K$2:$K$5000,$B30,'1. Output sheet'!$O$2:$O$5000,"&gt;="&amp;D$6,'1. Output sheet'!$O$2:$O$5000,"&lt;"&amp;E$6)</f>
        <v>6</v>
      </c>
      <c r="E30" s="13">
        <f>COUNTIFS('1. Output sheet'!$K$2:$K$5000,$B30,'1. Output sheet'!$O$2:$O$5000,"&gt;="&amp;E$6,'1. Output sheet'!$O$2:$O$5000,"&lt;"&amp;F$6)</f>
        <v>9</v>
      </c>
      <c r="F30" s="13">
        <f>COUNTIFS('1. Output sheet'!$K$2:$K$5000,$B30,'1. Output sheet'!$O$2:$O$5000,"&gt;="&amp;F$6,'1. Output sheet'!$O$2:$O$5000,"&lt;"&amp;G$6)</f>
        <v>16</v>
      </c>
      <c r="G30" s="13">
        <f>COUNTIFS('1. Output sheet'!$K$2:$K$5000,$B30,'1. Output sheet'!$O$2:$O$5000,"&gt;="&amp;G$6,'1. Output sheet'!$O$2:$O$5000,"&lt;"&amp;H$6)</f>
        <v>0</v>
      </c>
      <c r="H30" s="13">
        <f>COUNTIFS('1. Output sheet'!$K$2:$K$5000,$B30,'1. Output sheet'!$O$2:$O$5000,"&gt;="&amp;H$6,'1. Output sheet'!$O$2:$O$5000,"&lt;"&amp;I$6)</f>
        <v>0</v>
      </c>
      <c r="I30" s="13"/>
      <c r="J30" s="14">
        <f t="shared" si="2"/>
        <v>31</v>
      </c>
    </row>
    <row r="31" spans="2:10" ht="14.4" x14ac:dyDescent="0.3">
      <c r="B31" s="39" t="s">
        <v>204</v>
      </c>
      <c r="C31" s="39"/>
      <c r="D31" s="13">
        <f>COUNTIFS('1. Output sheet'!$K$2:$K$5000,$B31,'1. Output sheet'!$O$2:$O$5000,"&gt;="&amp;D$6,'1. Output sheet'!$O$2:$O$5000,"&lt;"&amp;E$6)</f>
        <v>31</v>
      </c>
      <c r="E31" s="13">
        <f>COUNTIFS('1. Output sheet'!$K$2:$K$5000,$B31,'1. Output sheet'!$O$2:$O$5000,"&gt;="&amp;E$6,'1. Output sheet'!$O$2:$O$5000,"&lt;"&amp;F$6)</f>
        <v>108</v>
      </c>
      <c r="F31" s="13">
        <f>COUNTIFS('1. Output sheet'!$K$2:$K$5000,$B31,'1. Output sheet'!$O$2:$O$5000,"&gt;="&amp;F$6,'1. Output sheet'!$O$2:$O$5000,"&lt;"&amp;G$6)</f>
        <v>113</v>
      </c>
      <c r="G31" s="13">
        <f>COUNTIFS('1. Output sheet'!$K$2:$K$5000,$B31,'1. Output sheet'!$O$2:$O$5000,"&gt;="&amp;G$6,'1. Output sheet'!$O$2:$O$5000,"&lt;"&amp;H$6)</f>
        <v>47</v>
      </c>
      <c r="H31" s="13">
        <f>COUNTIFS('1. Output sheet'!$K$2:$K$5000,$B31,'1. Output sheet'!$O$2:$O$5000,"&gt;="&amp;H$6,'1. Output sheet'!$O$2:$O$5000,"&lt;"&amp;I$6)</f>
        <v>6</v>
      </c>
      <c r="I31" s="13"/>
      <c r="J31" s="14">
        <f t="shared" si="2"/>
        <v>305</v>
      </c>
    </row>
    <row r="32" spans="2:10" ht="14.4" x14ac:dyDescent="0.3">
      <c r="B32" s="39" t="s">
        <v>216</v>
      </c>
      <c r="C32" s="39"/>
      <c r="D32" s="13">
        <f>COUNTIFS('1. Output sheet'!$K$2:$K$5000,$B32,'1. Output sheet'!$O$2:$O$5000,"&gt;="&amp;D$6,'1. Output sheet'!$O$2:$O$5000,"&lt;"&amp;E$6)</f>
        <v>30</v>
      </c>
      <c r="E32" s="13">
        <f>COUNTIFS('1. Output sheet'!$K$2:$K$5000,$B32,'1. Output sheet'!$O$2:$O$5000,"&gt;="&amp;E$6,'1. Output sheet'!$O$2:$O$5000,"&lt;"&amp;F$6)</f>
        <v>63</v>
      </c>
      <c r="F32" s="13">
        <f>COUNTIFS('1. Output sheet'!$K$2:$K$5000,$B32,'1. Output sheet'!$O$2:$O$5000,"&gt;="&amp;F$6,'1. Output sheet'!$O$2:$O$5000,"&lt;"&amp;G$6)</f>
        <v>5</v>
      </c>
      <c r="G32" s="13">
        <f>COUNTIFS('1. Output sheet'!$K$2:$K$5000,$B32,'1. Output sheet'!$O$2:$O$5000,"&gt;="&amp;G$6,'1. Output sheet'!$O$2:$O$5000,"&lt;"&amp;H$6)</f>
        <v>26</v>
      </c>
      <c r="H32" s="13">
        <f>COUNTIFS('1. Output sheet'!$K$2:$K$5000,$B32,'1. Output sheet'!$O$2:$O$5000,"&gt;="&amp;H$6,'1. Output sheet'!$O$2:$O$5000,"&lt;"&amp;I$6)</f>
        <v>0</v>
      </c>
      <c r="I32" s="13"/>
      <c r="J32" s="14">
        <f t="shared" si="2"/>
        <v>124</v>
      </c>
    </row>
    <row r="33" spans="2:20" ht="14.4" x14ac:dyDescent="0.3">
      <c r="B33" s="39" t="s">
        <v>2425</v>
      </c>
      <c r="C33" s="39"/>
      <c r="D33" s="13">
        <f>COUNTIFS('1. Output sheet'!$K$2:$K$5000,$B33,'1. Output sheet'!$O$2:$O$5000,"&gt;="&amp;D$6,'1. Output sheet'!$O$2:$O$5000,"&lt;"&amp;E$6)</f>
        <v>0</v>
      </c>
      <c r="E33" s="13">
        <f>COUNTIFS('1. Output sheet'!$K$2:$K$5000,$B33,'1. Output sheet'!$O$2:$O$5000,"&gt;="&amp;E$6,'1. Output sheet'!$O$2:$O$5000,"&lt;"&amp;F$6)</f>
        <v>0</v>
      </c>
      <c r="F33" s="13">
        <f>COUNTIFS('1. Output sheet'!$K$2:$K$5000,$B33,'1. Output sheet'!$O$2:$O$5000,"&gt;="&amp;F$6,'1. Output sheet'!$O$2:$O$5000,"&lt;"&amp;G$6)</f>
        <v>0</v>
      </c>
      <c r="G33" s="13">
        <f>COUNTIFS('1. Output sheet'!$K$2:$K$5000,$B33,'1. Output sheet'!$O$2:$O$5000,"&gt;="&amp;G$6,'1. Output sheet'!$O$2:$O$5000,"&lt;"&amp;H$6)</f>
        <v>0</v>
      </c>
      <c r="H33" s="13">
        <f>COUNTIFS('1. Output sheet'!$K$2:$K$5000,$B33,'1. Output sheet'!$O$2:$O$5000,"&gt;="&amp;H$6,'1. Output sheet'!$O$2:$O$5000,"&lt;"&amp;I$6)</f>
        <v>0</v>
      </c>
      <c r="I33" s="13"/>
      <c r="J33" s="14">
        <f t="shared" si="2"/>
        <v>0</v>
      </c>
    </row>
    <row r="34" spans="2:20" ht="14.4" x14ac:dyDescent="0.3">
      <c r="B34" s="39" t="s">
        <v>194</v>
      </c>
      <c r="C34" s="39"/>
      <c r="D34" s="13">
        <f>COUNTIFS('1. Output sheet'!$K$2:$K$5000,$B34,'1. Output sheet'!$O$2:$O$5000,"&gt;="&amp;D$6,'1. Output sheet'!$O$2:$O$5000,"&lt;"&amp;E$6)</f>
        <v>2</v>
      </c>
      <c r="E34" s="13">
        <f>COUNTIFS('1. Output sheet'!$K$2:$K$5000,$B34,'1. Output sheet'!$O$2:$O$5000,"&gt;="&amp;E$6,'1. Output sheet'!$O$2:$O$5000,"&lt;"&amp;F$6)</f>
        <v>28</v>
      </c>
      <c r="F34" s="13">
        <f>COUNTIFS('1. Output sheet'!$K$2:$K$5000,$B34,'1. Output sheet'!$O$2:$O$5000,"&gt;="&amp;F$6,'1. Output sheet'!$O$2:$O$5000,"&lt;"&amp;G$6)</f>
        <v>23</v>
      </c>
      <c r="G34" s="13">
        <f>COUNTIFS('1. Output sheet'!$K$2:$K$5000,$B34,'1. Output sheet'!$O$2:$O$5000,"&gt;="&amp;G$6,'1. Output sheet'!$O$2:$O$5000,"&lt;"&amp;H$6)</f>
        <v>5</v>
      </c>
      <c r="H34" s="13">
        <f>COUNTIFS('1. Output sheet'!$K$2:$K$5000,$B34,'1. Output sheet'!$O$2:$O$5000,"&gt;="&amp;H$6,'1. Output sheet'!$O$2:$O$5000,"&lt;"&amp;I$6)</f>
        <v>12</v>
      </c>
      <c r="I34" s="13"/>
      <c r="J34" s="14">
        <f t="shared" si="2"/>
        <v>70</v>
      </c>
    </row>
    <row r="35" spans="2:20" ht="14.4" x14ac:dyDescent="0.3">
      <c r="B35" s="39" t="s">
        <v>267</v>
      </c>
      <c r="C35" s="39"/>
      <c r="D35" s="13">
        <f>COUNTIFS('1. Output sheet'!$K$2:$K$5000,$B35,'1. Output sheet'!$O$2:$O$5000,"&gt;="&amp;D$6,'1. Output sheet'!$O$2:$O$5000,"&lt;"&amp;E$6)</f>
        <v>18</v>
      </c>
      <c r="E35" s="13">
        <f>COUNTIFS('1. Output sheet'!$K$2:$K$5000,$B35,'1. Output sheet'!$O$2:$O$5000,"&gt;="&amp;E$6,'1. Output sheet'!$O$2:$O$5000,"&lt;"&amp;F$6)</f>
        <v>37</v>
      </c>
      <c r="F35" s="13">
        <f>COUNTIFS('1. Output sheet'!$K$2:$K$5000,$B35,'1. Output sheet'!$O$2:$O$5000,"&gt;="&amp;F$6,'1. Output sheet'!$O$2:$O$5000,"&lt;"&amp;G$6)</f>
        <v>29</v>
      </c>
      <c r="G35" s="13">
        <f>COUNTIFS('1. Output sheet'!$K$2:$K$5000,$B35,'1. Output sheet'!$O$2:$O$5000,"&gt;="&amp;G$6,'1. Output sheet'!$O$2:$O$5000,"&lt;"&amp;H$6)</f>
        <v>7</v>
      </c>
      <c r="H35" s="13">
        <f>COUNTIFS('1. Output sheet'!$K$2:$K$5000,$B35,'1. Output sheet'!$O$2:$O$5000,"&gt;="&amp;H$6,'1. Output sheet'!$O$2:$O$5000,"&lt;"&amp;I$6)</f>
        <v>0</v>
      </c>
      <c r="I35" s="13"/>
      <c r="J35" s="14">
        <f t="shared" si="2"/>
        <v>91</v>
      </c>
      <c r="L35" s="5" t="s">
        <v>4345</v>
      </c>
      <c r="M35" s="5"/>
      <c r="N35" s="5"/>
      <c r="O35" s="5"/>
      <c r="P35" s="5"/>
      <c r="Q35" s="5"/>
      <c r="R35" s="5"/>
      <c r="S35" s="5"/>
      <c r="T35" s="5"/>
    </row>
    <row r="36" spans="2:20" ht="14.4" x14ac:dyDescent="0.3">
      <c r="B36" s="39" t="s">
        <v>710</v>
      </c>
      <c r="C36" s="39"/>
      <c r="D36" s="13">
        <f>COUNTIFS('1. Output sheet'!$K$2:$K$5000,$B36,'1. Output sheet'!$O$2:$O$5000,"&gt;="&amp;D$6,'1. Output sheet'!$O$2:$O$5000,"&lt;"&amp;E$6)</f>
        <v>6</v>
      </c>
      <c r="E36" s="13">
        <f>COUNTIFS('1. Output sheet'!$K$2:$K$5000,$B36,'1. Output sheet'!$O$2:$O$5000,"&gt;="&amp;E$6,'1. Output sheet'!$O$2:$O$5000,"&lt;"&amp;F$6)</f>
        <v>12</v>
      </c>
      <c r="F36" s="13">
        <f>COUNTIFS('1. Output sheet'!$K$2:$K$5000,$B36,'1. Output sheet'!$O$2:$O$5000,"&gt;="&amp;F$6,'1. Output sheet'!$O$2:$O$5000,"&lt;"&amp;G$6)</f>
        <v>8</v>
      </c>
      <c r="G36" s="13">
        <f>COUNTIFS('1. Output sheet'!$K$2:$K$5000,$B36,'1. Output sheet'!$O$2:$O$5000,"&gt;="&amp;G$6,'1. Output sheet'!$O$2:$O$5000,"&lt;"&amp;H$6)</f>
        <v>3</v>
      </c>
      <c r="H36" s="13">
        <f>COUNTIFS('1. Output sheet'!$K$2:$K$5000,$B36,'1. Output sheet'!$O$2:$O$5000,"&gt;="&amp;H$6,'1. Output sheet'!$O$2:$O$5000,"&lt;"&amp;I$6)</f>
        <v>0</v>
      </c>
      <c r="I36" s="13"/>
      <c r="J36" s="14">
        <f t="shared" si="2"/>
        <v>29</v>
      </c>
      <c r="L36" s="6" t="s">
        <v>12</v>
      </c>
      <c r="M36" s="6"/>
      <c r="N36" s="41">
        <v>45778</v>
      </c>
      <c r="O36" s="41">
        <v>45809</v>
      </c>
      <c r="P36" s="41">
        <v>45839</v>
      </c>
      <c r="Q36" s="41">
        <v>45870</v>
      </c>
      <c r="R36" s="41">
        <v>45901</v>
      </c>
      <c r="S36" s="41">
        <v>45931</v>
      </c>
      <c r="T36" s="42" t="s">
        <v>4346</v>
      </c>
    </row>
    <row r="37" spans="2:20" ht="14.4" x14ac:dyDescent="0.3">
      <c r="B37" s="43" t="s">
        <v>4349</v>
      </c>
      <c r="C37" s="12"/>
      <c r="D37" s="14">
        <f>SUM(D38:D66)</f>
        <v>169362.12333333332</v>
      </c>
      <c r="E37" s="14">
        <f t="shared" ref="E37:H37" si="3">SUM(E38:E66)</f>
        <v>543007.29333333345</v>
      </c>
      <c r="F37" s="14">
        <f t="shared" si="3"/>
        <v>243541.29666666666</v>
      </c>
      <c r="G37" s="14">
        <f t="shared" si="3"/>
        <v>209725.75</v>
      </c>
      <c r="H37" s="14">
        <f t="shared" si="3"/>
        <v>115044.4</v>
      </c>
      <c r="I37" s="13"/>
      <c r="J37" s="14">
        <f t="shared" si="2"/>
        <v>1280680.8633333333</v>
      </c>
      <c r="L37" s="43" t="s">
        <v>4350</v>
      </c>
      <c r="M37" s="12"/>
      <c r="N37" s="14">
        <f>D37*$B$4</f>
        <v>22707.872213954026</v>
      </c>
      <c r="O37" s="14">
        <f t="shared" ref="O37:T52" si="4">E37*$B$4</f>
        <v>72805.772539765545</v>
      </c>
      <c r="P37" s="14">
        <f t="shared" si="4"/>
        <v>32653.727614425086</v>
      </c>
      <c r="Q37" s="14">
        <f t="shared" si="4"/>
        <v>28119.779306276225</v>
      </c>
      <c r="R37" s="14">
        <f t="shared" si="4"/>
        <v>15425.016424654408</v>
      </c>
      <c r="S37" s="13"/>
      <c r="T37" s="14">
        <f t="shared" si="4"/>
        <v>171712.16809907526</v>
      </c>
    </row>
    <row r="38" spans="2:20" ht="14.4" x14ac:dyDescent="0.3">
      <c r="B38" s="39" t="s">
        <v>340</v>
      </c>
      <c r="C38" s="12"/>
      <c r="D38" s="13">
        <f>SUMIFS('1. Output sheet'!$F$2:$F$5000,'1. Output sheet'!$K$2:$K$5000,$B38,'1. Output sheet'!$O$2:$O$5000,"&gt;="&amp;D$6,'1. Output sheet'!$O$2:$O$5000,"&lt;"&amp;E$6)</f>
        <v>9921.2000000000007</v>
      </c>
      <c r="E38" s="13">
        <f>SUMIFS('1. Output sheet'!$F$2:$F$5000,'1. Output sheet'!$K$2:$K$5000,$B38,'1. Output sheet'!$O$2:$O$5000,"&gt;="&amp;E$6,'1. Output sheet'!$O$2:$O$5000,"&lt;"&amp;F$6)</f>
        <v>7445</v>
      </c>
      <c r="F38" s="13">
        <f>SUMIFS('1. Output sheet'!$F$2:$F$5000,'1. Output sheet'!$K$2:$K$5000,$B38,'1. Output sheet'!$O$2:$O$5000,"&gt;="&amp;F$6,'1. Output sheet'!$O$2:$O$5000,"&lt;"&amp;G$6)</f>
        <v>4600</v>
      </c>
      <c r="G38" s="13">
        <f>SUMIFS('1. Output sheet'!$F$2:$F$5000,'1. Output sheet'!$K$2:$K$5000,$B38,'1. Output sheet'!$O$2:$O$5000,"&gt;="&amp;G$6,'1. Output sheet'!$O$2:$O$5000,"&lt;"&amp;H$6)</f>
        <v>6686</v>
      </c>
      <c r="H38" s="13">
        <f>SUMIFS('1. Output sheet'!$F$2:$F$5000,'1. Output sheet'!$K$2:$K$5000,$B38,'1. Output sheet'!$O$2:$O$5000,"&gt;="&amp;H$6,'1. Output sheet'!$O$2:$O$5000,"&lt;"&amp;I$6)</f>
        <v>0</v>
      </c>
      <c r="I38" s="13"/>
      <c r="J38" s="14">
        <f t="shared" si="2"/>
        <v>28652.2</v>
      </c>
      <c r="L38" s="39" t="s">
        <v>340</v>
      </c>
      <c r="M38" s="12"/>
      <c r="N38" s="13">
        <f t="shared" ref="N38:N66" si="5">D38*$B$4</f>
        <v>1330.2227049059436</v>
      </c>
      <c r="O38" s="13">
        <f t="shared" ref="O38:O66" si="6">E38*$B$4</f>
        <v>998.21675180671184</v>
      </c>
      <c r="P38" s="13">
        <f t="shared" ref="P38:P66" si="7">F38*$B$4</f>
        <v>616.76253301690724</v>
      </c>
      <c r="Q38" s="13">
        <f t="shared" ref="Q38:Q66" si="8">G38*$B$4</f>
        <v>896.4509338589221</v>
      </c>
      <c r="R38" s="13">
        <f t="shared" ref="R38:R66" si="9">H38*$B$4</f>
        <v>0</v>
      </c>
      <c r="S38" s="13"/>
      <c r="T38" s="14">
        <f t="shared" si="4"/>
        <v>3841.652923588485</v>
      </c>
    </row>
    <row r="39" spans="2:20" ht="14.4" x14ac:dyDescent="0.3">
      <c r="B39" s="39" t="s">
        <v>2407</v>
      </c>
      <c r="C39" s="12"/>
      <c r="D39" s="13">
        <f>SUMIFS('1. Output sheet'!$F$2:$F$5000,'1. Output sheet'!$K$2:$K$5000,$B39,'1. Output sheet'!$O$2:$O$5000,"&gt;="&amp;D$6,'1. Output sheet'!$O$2:$O$5000,"&lt;"&amp;E$6)</f>
        <v>0</v>
      </c>
      <c r="E39" s="13">
        <f>SUMIFS('1. Output sheet'!$F$2:$F$5000,'1. Output sheet'!$K$2:$K$5000,$B39,'1. Output sheet'!$O$2:$O$5000,"&gt;="&amp;E$6,'1. Output sheet'!$O$2:$O$5000,"&lt;"&amp;F$6)</f>
        <v>0</v>
      </c>
      <c r="F39" s="13">
        <f>SUMIFS('1. Output sheet'!$F$2:$F$5000,'1. Output sheet'!$K$2:$K$5000,$B39,'1. Output sheet'!$O$2:$O$5000,"&gt;="&amp;F$6,'1. Output sheet'!$O$2:$O$5000,"&lt;"&amp;G$6)</f>
        <v>0</v>
      </c>
      <c r="G39" s="13">
        <f>SUMIFS('1. Output sheet'!$F$2:$F$5000,'1. Output sheet'!$K$2:$K$5000,$B39,'1. Output sheet'!$O$2:$O$5000,"&gt;="&amp;G$6,'1. Output sheet'!$O$2:$O$5000,"&lt;"&amp;H$6)</f>
        <v>0</v>
      </c>
      <c r="H39" s="13">
        <f>SUMIFS('1. Output sheet'!$F$2:$F$5000,'1. Output sheet'!$K$2:$K$5000,$B39,'1. Output sheet'!$O$2:$O$5000,"&gt;="&amp;H$6,'1. Output sheet'!$O$2:$O$5000,"&lt;"&amp;I$6)</f>
        <v>0</v>
      </c>
      <c r="I39" s="13"/>
      <c r="J39" s="14">
        <f t="shared" si="2"/>
        <v>0</v>
      </c>
      <c r="L39" s="39" t="s">
        <v>2407</v>
      </c>
      <c r="M39" s="12"/>
      <c r="N39" s="13">
        <f t="shared" si="5"/>
        <v>0</v>
      </c>
      <c r="O39" s="13">
        <f t="shared" si="6"/>
        <v>0</v>
      </c>
      <c r="P39" s="13">
        <f t="shared" si="7"/>
        <v>0</v>
      </c>
      <c r="Q39" s="13">
        <f t="shared" si="8"/>
        <v>0</v>
      </c>
      <c r="R39" s="13">
        <f t="shared" si="9"/>
        <v>0</v>
      </c>
      <c r="S39" s="13"/>
      <c r="T39" s="14">
        <f t="shared" si="4"/>
        <v>0</v>
      </c>
    </row>
    <row r="40" spans="2:20" ht="14.4" x14ac:dyDescent="0.3">
      <c r="B40" s="39" t="s">
        <v>557</v>
      </c>
      <c r="C40" s="12"/>
      <c r="D40" s="13">
        <f>SUMIFS('1. Output sheet'!$F$2:$F$5000,'1. Output sheet'!$K$2:$K$5000,$B40,'1. Output sheet'!$O$2:$O$5000,"&gt;="&amp;D$6,'1. Output sheet'!$O$2:$O$5000,"&lt;"&amp;E$6)</f>
        <v>0</v>
      </c>
      <c r="E40" s="13">
        <f>SUMIFS('1. Output sheet'!$F$2:$F$5000,'1. Output sheet'!$K$2:$K$5000,$B40,'1. Output sheet'!$O$2:$O$5000,"&gt;="&amp;E$6,'1. Output sheet'!$O$2:$O$5000,"&lt;"&amp;F$6)</f>
        <v>17000</v>
      </c>
      <c r="F40" s="13">
        <f>SUMIFS('1. Output sheet'!$F$2:$F$5000,'1. Output sheet'!$K$2:$K$5000,$B40,'1. Output sheet'!$O$2:$O$5000,"&gt;="&amp;F$6,'1. Output sheet'!$O$2:$O$5000,"&lt;"&amp;G$6)</f>
        <v>0</v>
      </c>
      <c r="G40" s="13">
        <f>SUMIFS('1. Output sheet'!$F$2:$F$5000,'1. Output sheet'!$K$2:$K$5000,$B40,'1. Output sheet'!$O$2:$O$5000,"&gt;="&amp;G$6,'1. Output sheet'!$O$2:$O$5000,"&lt;"&amp;H$6)</f>
        <v>0</v>
      </c>
      <c r="H40" s="13">
        <f>SUMIFS('1. Output sheet'!$F$2:$F$5000,'1. Output sheet'!$K$2:$K$5000,$B40,'1. Output sheet'!$O$2:$O$5000,"&gt;="&amp;H$6,'1. Output sheet'!$O$2:$O$5000,"&lt;"&amp;I$6)</f>
        <v>0</v>
      </c>
      <c r="I40" s="13"/>
      <c r="J40" s="14">
        <f t="shared" si="2"/>
        <v>17000</v>
      </c>
      <c r="L40" s="39" t="s">
        <v>557</v>
      </c>
      <c r="M40" s="12"/>
      <c r="N40" s="13">
        <f t="shared" si="5"/>
        <v>0</v>
      </c>
      <c r="O40" s="13">
        <f t="shared" si="6"/>
        <v>2279.3397959320487</v>
      </c>
      <c r="P40" s="13">
        <f t="shared" si="7"/>
        <v>0</v>
      </c>
      <c r="Q40" s="13">
        <f t="shared" si="8"/>
        <v>0</v>
      </c>
      <c r="R40" s="13">
        <f t="shared" si="9"/>
        <v>0</v>
      </c>
      <c r="S40" s="13"/>
      <c r="T40" s="14">
        <f t="shared" si="4"/>
        <v>2279.3397959320487</v>
      </c>
    </row>
    <row r="41" spans="2:20" ht="14.4" x14ac:dyDescent="0.3">
      <c r="B41" s="39" t="s">
        <v>1933</v>
      </c>
      <c r="C41" s="12"/>
      <c r="D41" s="13">
        <f>SUMIFS('1. Output sheet'!$F$2:$F$5000,'1. Output sheet'!$K$2:$K$5000,$B41,'1. Output sheet'!$O$2:$O$5000,"&gt;="&amp;D$6,'1. Output sheet'!$O$2:$O$5000,"&lt;"&amp;E$6)</f>
        <v>1250</v>
      </c>
      <c r="E41" s="13">
        <f>SUMIFS('1. Output sheet'!$F$2:$F$5000,'1. Output sheet'!$K$2:$K$5000,$B41,'1. Output sheet'!$O$2:$O$5000,"&gt;="&amp;E$6,'1. Output sheet'!$O$2:$O$5000,"&lt;"&amp;F$6)</f>
        <v>0</v>
      </c>
      <c r="F41" s="13">
        <f>SUMIFS('1. Output sheet'!$F$2:$F$5000,'1. Output sheet'!$K$2:$K$5000,$B41,'1. Output sheet'!$O$2:$O$5000,"&gt;="&amp;F$6,'1. Output sheet'!$O$2:$O$5000,"&lt;"&amp;G$6)</f>
        <v>0</v>
      </c>
      <c r="G41" s="13">
        <f>SUMIFS('1. Output sheet'!$F$2:$F$5000,'1. Output sheet'!$K$2:$K$5000,$B41,'1. Output sheet'!$O$2:$O$5000,"&gt;="&amp;G$6,'1. Output sheet'!$O$2:$O$5000,"&lt;"&amp;H$6)</f>
        <v>0</v>
      </c>
      <c r="H41" s="13">
        <f>SUMIFS('1. Output sheet'!$F$2:$F$5000,'1. Output sheet'!$K$2:$K$5000,$B41,'1. Output sheet'!$O$2:$O$5000,"&gt;="&amp;H$6,'1. Output sheet'!$O$2:$O$5000,"&lt;"&amp;I$6)</f>
        <v>0</v>
      </c>
      <c r="I41" s="13"/>
      <c r="J41" s="14">
        <f t="shared" si="2"/>
        <v>1250</v>
      </c>
      <c r="L41" s="39" t="s">
        <v>1933</v>
      </c>
      <c r="M41" s="12"/>
      <c r="N41" s="13">
        <f t="shared" si="5"/>
        <v>167.59851440676829</v>
      </c>
      <c r="O41" s="13">
        <f t="shared" si="6"/>
        <v>0</v>
      </c>
      <c r="P41" s="13">
        <f t="shared" si="7"/>
        <v>0</v>
      </c>
      <c r="Q41" s="13">
        <f t="shared" si="8"/>
        <v>0</v>
      </c>
      <c r="R41" s="13">
        <f t="shared" si="9"/>
        <v>0</v>
      </c>
      <c r="S41" s="13"/>
      <c r="T41" s="14">
        <f t="shared" si="4"/>
        <v>167.59851440676829</v>
      </c>
    </row>
    <row r="42" spans="2:20" ht="14.4" x14ac:dyDescent="0.3">
      <c r="B42" s="39" t="s">
        <v>530</v>
      </c>
      <c r="C42" s="12"/>
      <c r="D42" s="13">
        <f>SUMIFS('1. Output sheet'!$F$2:$F$5000,'1. Output sheet'!$K$2:$K$5000,$B42,'1. Output sheet'!$O$2:$O$5000,"&gt;="&amp;D$6,'1. Output sheet'!$O$2:$O$5000,"&lt;"&amp;E$6)</f>
        <v>8850</v>
      </c>
      <c r="E42" s="13">
        <f>SUMIFS('1. Output sheet'!$F$2:$F$5000,'1. Output sheet'!$K$2:$K$5000,$B42,'1. Output sheet'!$O$2:$O$5000,"&gt;="&amp;E$6,'1. Output sheet'!$O$2:$O$5000,"&lt;"&amp;F$6)</f>
        <v>5154.3566666666666</v>
      </c>
      <c r="F42" s="13">
        <f>SUMIFS('1. Output sheet'!$F$2:$F$5000,'1. Output sheet'!$K$2:$K$5000,$B42,'1. Output sheet'!$O$2:$O$5000,"&gt;="&amp;F$6,'1. Output sheet'!$O$2:$O$5000,"&lt;"&amp;G$6)</f>
        <v>3300</v>
      </c>
      <c r="G42" s="13">
        <f>SUMIFS('1. Output sheet'!$F$2:$F$5000,'1. Output sheet'!$K$2:$K$5000,$B42,'1. Output sheet'!$O$2:$O$5000,"&gt;="&amp;G$6,'1. Output sheet'!$O$2:$O$5000,"&lt;"&amp;H$6)</f>
        <v>0</v>
      </c>
      <c r="H42" s="13">
        <f>SUMIFS('1. Output sheet'!$F$2:$F$5000,'1. Output sheet'!$K$2:$K$5000,$B42,'1. Output sheet'!$O$2:$O$5000,"&gt;="&amp;H$6,'1. Output sheet'!$O$2:$O$5000,"&lt;"&amp;I$6)</f>
        <v>0</v>
      </c>
      <c r="I42" s="13"/>
      <c r="J42" s="14">
        <f t="shared" si="2"/>
        <v>17304.356666666667</v>
      </c>
      <c r="L42" s="39" t="s">
        <v>530</v>
      </c>
      <c r="M42" s="12"/>
      <c r="N42" s="13">
        <f t="shared" si="5"/>
        <v>1186.5974819999194</v>
      </c>
      <c r="O42" s="13">
        <f t="shared" si="6"/>
        <v>691.0900160447643</v>
      </c>
      <c r="P42" s="13">
        <f t="shared" si="7"/>
        <v>442.46007803386823</v>
      </c>
      <c r="Q42" s="13">
        <f t="shared" si="8"/>
        <v>0</v>
      </c>
      <c r="R42" s="13">
        <f t="shared" si="9"/>
        <v>0</v>
      </c>
      <c r="S42" s="13"/>
      <c r="T42" s="14">
        <f t="shared" si="4"/>
        <v>2320.147576078552</v>
      </c>
    </row>
    <row r="43" spans="2:20" ht="14.4" x14ac:dyDescent="0.3">
      <c r="B43" s="39" t="s">
        <v>34</v>
      </c>
      <c r="C43" s="12"/>
      <c r="D43" s="13">
        <f>SUMIFS('1. Output sheet'!$F$2:$F$5000,'1. Output sheet'!$K$2:$K$5000,$B43,'1. Output sheet'!$O$2:$O$5000,"&gt;="&amp;D$6,'1. Output sheet'!$O$2:$O$5000,"&lt;"&amp;E$6)</f>
        <v>1467.68</v>
      </c>
      <c r="E43" s="13">
        <f>SUMIFS('1. Output sheet'!$F$2:$F$5000,'1. Output sheet'!$K$2:$K$5000,$B43,'1. Output sheet'!$O$2:$O$5000,"&gt;="&amp;E$6,'1. Output sheet'!$O$2:$O$5000,"&lt;"&amp;F$6)</f>
        <v>16354.93</v>
      </c>
      <c r="F43" s="13">
        <f>SUMIFS('1. Output sheet'!$F$2:$F$5000,'1. Output sheet'!$K$2:$K$5000,$B43,'1. Output sheet'!$O$2:$O$5000,"&gt;="&amp;F$6,'1. Output sheet'!$O$2:$O$5000,"&lt;"&amp;G$6)</f>
        <v>3835</v>
      </c>
      <c r="G43" s="13">
        <f>SUMIFS('1. Output sheet'!$F$2:$F$5000,'1. Output sheet'!$K$2:$K$5000,$B43,'1. Output sheet'!$O$2:$O$5000,"&gt;="&amp;G$6,'1. Output sheet'!$O$2:$O$5000,"&lt;"&amp;H$6)</f>
        <v>0</v>
      </c>
      <c r="H43" s="13">
        <f>SUMIFS('1. Output sheet'!$F$2:$F$5000,'1. Output sheet'!$K$2:$K$5000,$B43,'1. Output sheet'!$O$2:$O$5000,"&gt;="&amp;H$6,'1. Output sheet'!$O$2:$O$5000,"&lt;"&amp;I$6)</f>
        <v>0</v>
      </c>
      <c r="I43" s="13"/>
      <c r="J43" s="14">
        <f t="shared" si="2"/>
        <v>21657.61</v>
      </c>
      <c r="L43" s="39" t="s">
        <v>34</v>
      </c>
      <c r="M43" s="12"/>
      <c r="N43" s="13">
        <f t="shared" si="5"/>
        <v>196.78479009962055</v>
      </c>
      <c r="O43" s="13">
        <f t="shared" si="6"/>
        <v>2192.8495769813494</v>
      </c>
      <c r="P43" s="13">
        <f t="shared" si="7"/>
        <v>514.19224219996511</v>
      </c>
      <c r="Q43" s="13">
        <f t="shared" si="8"/>
        <v>0</v>
      </c>
      <c r="R43" s="13">
        <f t="shared" si="9"/>
        <v>0</v>
      </c>
      <c r="S43" s="13"/>
      <c r="T43" s="14">
        <f t="shared" si="4"/>
        <v>2903.8266092809349</v>
      </c>
    </row>
    <row r="44" spans="2:20" ht="14.4" x14ac:dyDescent="0.3">
      <c r="B44" s="39" t="s">
        <v>473</v>
      </c>
      <c r="C44" s="12"/>
      <c r="D44" s="13">
        <f>SUMIFS('1. Output sheet'!$F$2:$F$5000,'1. Output sheet'!$K$2:$K$5000,$B44,'1. Output sheet'!$O$2:$O$5000,"&gt;="&amp;D$6,'1. Output sheet'!$O$2:$O$5000,"&lt;"&amp;E$6)</f>
        <v>0</v>
      </c>
      <c r="E44" s="13">
        <f>SUMIFS('1. Output sheet'!$F$2:$F$5000,'1. Output sheet'!$K$2:$K$5000,$B44,'1. Output sheet'!$O$2:$O$5000,"&gt;="&amp;E$6,'1. Output sheet'!$O$2:$O$5000,"&lt;"&amp;F$6)</f>
        <v>4430</v>
      </c>
      <c r="F44" s="13">
        <f>SUMIFS('1. Output sheet'!$F$2:$F$5000,'1. Output sheet'!$K$2:$K$5000,$B44,'1. Output sheet'!$O$2:$O$5000,"&gt;="&amp;F$6,'1. Output sheet'!$O$2:$O$5000,"&lt;"&amp;G$6)</f>
        <v>4080</v>
      </c>
      <c r="G44" s="13">
        <f>SUMIFS('1. Output sheet'!$F$2:$F$5000,'1. Output sheet'!$K$2:$K$5000,$B44,'1. Output sheet'!$O$2:$O$5000,"&gt;="&amp;G$6,'1. Output sheet'!$O$2:$O$5000,"&lt;"&amp;H$6)</f>
        <v>1870</v>
      </c>
      <c r="H44" s="13">
        <f>SUMIFS('1. Output sheet'!$F$2:$F$5000,'1. Output sheet'!$K$2:$K$5000,$B44,'1. Output sheet'!$O$2:$O$5000,"&gt;="&amp;H$6,'1. Output sheet'!$O$2:$O$5000,"&lt;"&amp;I$6)</f>
        <v>0</v>
      </c>
      <c r="I44" s="13"/>
      <c r="J44" s="14">
        <f t="shared" si="2"/>
        <v>10380</v>
      </c>
      <c r="L44" s="39" t="s">
        <v>473</v>
      </c>
      <c r="M44" s="12"/>
      <c r="N44" s="13">
        <f t="shared" si="5"/>
        <v>0</v>
      </c>
      <c r="O44" s="13">
        <f t="shared" si="6"/>
        <v>593.96913505758675</v>
      </c>
      <c r="P44" s="13">
        <f t="shared" si="7"/>
        <v>547.04155102369168</v>
      </c>
      <c r="Q44" s="13">
        <f t="shared" si="8"/>
        <v>250.72737755252535</v>
      </c>
      <c r="R44" s="13">
        <f t="shared" si="9"/>
        <v>0</v>
      </c>
      <c r="S44" s="13"/>
      <c r="T44" s="14">
        <f t="shared" si="4"/>
        <v>1391.7380636338037</v>
      </c>
    </row>
    <row r="45" spans="2:20" ht="14.4" x14ac:dyDescent="0.3">
      <c r="B45" s="39" t="s">
        <v>210</v>
      </c>
      <c r="C45" s="12"/>
      <c r="D45" s="13">
        <f>SUMIFS('1. Output sheet'!$F$2:$F$5000,'1. Output sheet'!$K$2:$K$5000,$B45,'1. Output sheet'!$O$2:$O$5000,"&gt;="&amp;D$6,'1. Output sheet'!$O$2:$O$5000,"&lt;"&amp;E$6)</f>
        <v>0</v>
      </c>
      <c r="E45" s="13">
        <f>SUMIFS('1. Output sheet'!$F$2:$F$5000,'1. Output sheet'!$K$2:$K$5000,$B45,'1. Output sheet'!$O$2:$O$5000,"&gt;="&amp;E$6,'1. Output sheet'!$O$2:$O$5000,"&lt;"&amp;F$6)</f>
        <v>0</v>
      </c>
      <c r="F45" s="13">
        <f>SUMIFS('1. Output sheet'!$F$2:$F$5000,'1. Output sheet'!$K$2:$K$5000,$B45,'1. Output sheet'!$O$2:$O$5000,"&gt;="&amp;F$6,'1. Output sheet'!$O$2:$O$5000,"&lt;"&amp;G$6)</f>
        <v>0</v>
      </c>
      <c r="G45" s="13">
        <f>SUMIFS('1. Output sheet'!$F$2:$F$5000,'1. Output sheet'!$K$2:$K$5000,$B45,'1. Output sheet'!$O$2:$O$5000,"&gt;="&amp;G$6,'1. Output sheet'!$O$2:$O$5000,"&lt;"&amp;H$6)</f>
        <v>0</v>
      </c>
      <c r="H45" s="13">
        <f>SUMIFS('1. Output sheet'!$F$2:$F$5000,'1. Output sheet'!$K$2:$K$5000,$B45,'1. Output sheet'!$O$2:$O$5000,"&gt;="&amp;H$6,'1. Output sheet'!$O$2:$O$5000,"&lt;"&amp;I$6)</f>
        <v>26545.4</v>
      </c>
      <c r="I45" s="13"/>
      <c r="J45" s="14">
        <f t="shared" si="2"/>
        <v>26545.4</v>
      </c>
      <c r="L45" s="39" t="s">
        <v>210</v>
      </c>
      <c r="M45" s="12"/>
      <c r="N45" s="13">
        <f t="shared" si="5"/>
        <v>0</v>
      </c>
      <c r="O45" s="13">
        <f t="shared" si="6"/>
        <v>0</v>
      </c>
      <c r="P45" s="13">
        <f t="shared" si="7"/>
        <v>0</v>
      </c>
      <c r="Q45" s="13">
        <f t="shared" si="8"/>
        <v>0</v>
      </c>
      <c r="R45" s="13">
        <f t="shared" si="9"/>
        <v>3559.1756834667412</v>
      </c>
      <c r="S45" s="13"/>
      <c r="T45" s="14">
        <f t="shared" si="4"/>
        <v>3559.1756834667412</v>
      </c>
    </row>
    <row r="46" spans="2:20" ht="14.4" x14ac:dyDescent="0.3">
      <c r="B46" s="39" t="s">
        <v>333</v>
      </c>
      <c r="C46" s="12"/>
      <c r="D46" s="13">
        <f>SUMIFS('1. Output sheet'!$F$2:$F$5000,'1. Output sheet'!$K$2:$K$5000,$B46,'1. Output sheet'!$O$2:$O$5000,"&gt;="&amp;D$6,'1. Output sheet'!$O$2:$O$5000,"&lt;"&amp;E$6)</f>
        <v>0</v>
      </c>
      <c r="E46" s="13">
        <f>SUMIFS('1. Output sheet'!$F$2:$F$5000,'1. Output sheet'!$K$2:$K$5000,$B46,'1. Output sheet'!$O$2:$O$5000,"&gt;="&amp;E$6,'1. Output sheet'!$O$2:$O$5000,"&lt;"&amp;F$6)</f>
        <v>0</v>
      </c>
      <c r="F46" s="13">
        <f>SUMIFS('1. Output sheet'!$F$2:$F$5000,'1. Output sheet'!$K$2:$K$5000,$B46,'1. Output sheet'!$O$2:$O$5000,"&gt;="&amp;F$6,'1. Output sheet'!$O$2:$O$5000,"&lt;"&amp;G$6)</f>
        <v>0</v>
      </c>
      <c r="G46" s="13">
        <f>SUMIFS('1. Output sheet'!$F$2:$F$5000,'1. Output sheet'!$K$2:$K$5000,$B46,'1. Output sheet'!$O$2:$O$5000,"&gt;="&amp;G$6,'1. Output sheet'!$O$2:$O$5000,"&lt;"&amp;H$6)</f>
        <v>0</v>
      </c>
      <c r="H46" s="13">
        <f>SUMIFS('1. Output sheet'!$F$2:$F$5000,'1. Output sheet'!$K$2:$K$5000,$B46,'1. Output sheet'!$O$2:$O$5000,"&gt;="&amp;H$6,'1. Output sheet'!$O$2:$O$5000,"&lt;"&amp;I$6)</f>
        <v>0</v>
      </c>
      <c r="I46" s="13"/>
      <c r="J46" s="14">
        <f t="shared" si="2"/>
        <v>0</v>
      </c>
      <c r="L46" s="39" t="s">
        <v>333</v>
      </c>
      <c r="M46" s="12"/>
      <c r="N46" s="13">
        <f t="shared" si="5"/>
        <v>0</v>
      </c>
      <c r="O46" s="13">
        <f t="shared" si="6"/>
        <v>0</v>
      </c>
      <c r="P46" s="13">
        <f t="shared" si="7"/>
        <v>0</v>
      </c>
      <c r="Q46" s="13">
        <f t="shared" si="8"/>
        <v>0</v>
      </c>
      <c r="R46" s="13">
        <f t="shared" si="9"/>
        <v>0</v>
      </c>
      <c r="S46" s="13"/>
      <c r="T46" s="14">
        <f t="shared" si="4"/>
        <v>0</v>
      </c>
    </row>
    <row r="47" spans="2:20" ht="14.4" x14ac:dyDescent="0.3">
      <c r="B47" s="39" t="s">
        <v>229</v>
      </c>
      <c r="C47" s="12"/>
      <c r="D47" s="13">
        <f>SUMIFS('1. Output sheet'!$F$2:$F$5000,'1. Output sheet'!$K$2:$K$5000,$B47,'1. Output sheet'!$O$2:$O$5000,"&gt;="&amp;D$6,'1. Output sheet'!$O$2:$O$5000,"&lt;"&amp;E$6)</f>
        <v>28334</v>
      </c>
      <c r="E47" s="13">
        <f>SUMIFS('1. Output sheet'!$F$2:$F$5000,'1. Output sheet'!$K$2:$K$5000,$B47,'1. Output sheet'!$O$2:$O$5000,"&gt;="&amp;E$6,'1. Output sheet'!$O$2:$O$5000,"&lt;"&amp;F$6)</f>
        <v>43563.283333333333</v>
      </c>
      <c r="F47" s="13">
        <f>SUMIFS('1. Output sheet'!$F$2:$F$5000,'1. Output sheet'!$K$2:$K$5000,$B47,'1. Output sheet'!$O$2:$O$5000,"&gt;="&amp;F$6,'1. Output sheet'!$O$2:$O$5000,"&lt;"&amp;G$6)</f>
        <v>11064.753333333334</v>
      </c>
      <c r="G47" s="13">
        <f>SUMIFS('1. Output sheet'!$F$2:$F$5000,'1. Output sheet'!$K$2:$K$5000,$B47,'1. Output sheet'!$O$2:$O$5000,"&gt;="&amp;G$6,'1. Output sheet'!$O$2:$O$5000,"&lt;"&amp;H$6)</f>
        <v>27300</v>
      </c>
      <c r="H47" s="13">
        <f>SUMIFS('1. Output sheet'!$F$2:$F$5000,'1. Output sheet'!$K$2:$K$5000,$B47,'1. Output sheet'!$O$2:$O$5000,"&gt;="&amp;H$6,'1. Output sheet'!$O$2:$O$5000,"&lt;"&amp;I$6)</f>
        <v>18100</v>
      </c>
      <c r="I47" s="13"/>
      <c r="J47" s="14">
        <f t="shared" si="2"/>
        <v>128362.03666666665</v>
      </c>
      <c r="L47" s="39" t="s">
        <v>229</v>
      </c>
      <c r="M47" s="12"/>
      <c r="N47" s="13">
        <f t="shared" si="5"/>
        <v>3798.9890457610977</v>
      </c>
      <c r="O47" s="13">
        <f t="shared" si="6"/>
        <v>5840.9132554782364</v>
      </c>
      <c r="P47" s="13">
        <f t="shared" si="7"/>
        <v>1483.5489767552033</v>
      </c>
      <c r="Q47" s="13">
        <f t="shared" si="8"/>
        <v>3660.3515546438193</v>
      </c>
      <c r="R47" s="13">
        <f t="shared" si="9"/>
        <v>2426.8264886100046</v>
      </c>
      <c r="S47" s="13"/>
      <c r="T47" s="14">
        <f t="shared" si="4"/>
        <v>17210.629321248358</v>
      </c>
    </row>
    <row r="48" spans="2:20" ht="14.4" x14ac:dyDescent="0.3">
      <c r="B48" s="39" t="s">
        <v>407</v>
      </c>
      <c r="C48" s="12"/>
      <c r="D48" s="13">
        <f>SUMIFS('1. Output sheet'!$F$2:$F$5000,'1. Output sheet'!$K$2:$K$5000,$B48,'1. Output sheet'!$O$2:$O$5000,"&gt;="&amp;D$6,'1. Output sheet'!$O$2:$O$5000,"&lt;"&amp;E$6)</f>
        <v>0</v>
      </c>
      <c r="E48" s="13">
        <f>SUMIFS('1. Output sheet'!$F$2:$F$5000,'1. Output sheet'!$K$2:$K$5000,$B48,'1. Output sheet'!$O$2:$O$5000,"&gt;="&amp;E$6,'1. Output sheet'!$O$2:$O$5000,"&lt;"&amp;F$6)</f>
        <v>4024</v>
      </c>
      <c r="F48" s="13">
        <f>SUMIFS('1. Output sheet'!$F$2:$F$5000,'1. Output sheet'!$K$2:$K$5000,$B48,'1. Output sheet'!$O$2:$O$5000,"&gt;="&amp;F$6,'1. Output sheet'!$O$2:$O$5000,"&lt;"&amp;G$6)</f>
        <v>0</v>
      </c>
      <c r="G48" s="13">
        <f>SUMIFS('1. Output sheet'!$F$2:$F$5000,'1. Output sheet'!$K$2:$K$5000,$B48,'1. Output sheet'!$O$2:$O$5000,"&gt;="&amp;G$6,'1. Output sheet'!$O$2:$O$5000,"&lt;"&amp;H$6)</f>
        <v>0</v>
      </c>
      <c r="H48" s="13">
        <f>SUMIFS('1. Output sheet'!$F$2:$F$5000,'1. Output sheet'!$K$2:$K$5000,$B48,'1. Output sheet'!$O$2:$O$5000,"&gt;="&amp;H$6,'1. Output sheet'!$O$2:$O$5000,"&lt;"&amp;I$6)</f>
        <v>0</v>
      </c>
      <c r="I48" s="13"/>
      <c r="J48" s="14">
        <f t="shared" si="2"/>
        <v>4024</v>
      </c>
      <c r="L48" s="39" t="s">
        <v>407</v>
      </c>
      <c r="M48" s="12"/>
      <c r="N48" s="13">
        <f t="shared" si="5"/>
        <v>0</v>
      </c>
      <c r="O48" s="13">
        <f t="shared" si="6"/>
        <v>539.53313757826845</v>
      </c>
      <c r="P48" s="13">
        <f t="shared" si="7"/>
        <v>0</v>
      </c>
      <c r="Q48" s="13">
        <f t="shared" si="8"/>
        <v>0</v>
      </c>
      <c r="R48" s="13">
        <f t="shared" si="9"/>
        <v>0</v>
      </c>
      <c r="S48" s="13"/>
      <c r="T48" s="14">
        <f t="shared" si="4"/>
        <v>539.53313757826845</v>
      </c>
    </row>
    <row r="49" spans="2:20" ht="14.4" x14ac:dyDescent="0.3">
      <c r="B49" s="39" t="s">
        <v>54</v>
      </c>
      <c r="C49" s="12"/>
      <c r="D49" s="13">
        <f>SUMIFS('1. Output sheet'!$F$2:$F$5000,'1. Output sheet'!$K$2:$K$5000,$B49,'1. Output sheet'!$O$2:$O$5000,"&gt;="&amp;D$6,'1. Output sheet'!$O$2:$O$5000,"&lt;"&amp;E$6)</f>
        <v>5320</v>
      </c>
      <c r="E49" s="13">
        <f>SUMIFS('1. Output sheet'!$F$2:$F$5000,'1. Output sheet'!$K$2:$K$5000,$B49,'1. Output sheet'!$O$2:$O$5000,"&gt;="&amp;E$6,'1. Output sheet'!$O$2:$O$5000,"&lt;"&amp;F$6)</f>
        <v>37522</v>
      </c>
      <c r="F49" s="13">
        <f>SUMIFS('1. Output sheet'!$F$2:$F$5000,'1. Output sheet'!$K$2:$K$5000,$B49,'1. Output sheet'!$O$2:$O$5000,"&gt;="&amp;F$6,'1. Output sheet'!$O$2:$O$5000,"&lt;"&amp;G$6)</f>
        <v>7110</v>
      </c>
      <c r="G49" s="13">
        <f>SUMIFS('1. Output sheet'!$F$2:$F$5000,'1. Output sheet'!$K$2:$K$5000,$B49,'1. Output sheet'!$O$2:$O$5000,"&gt;="&amp;G$6,'1. Output sheet'!$O$2:$O$5000,"&lt;"&amp;H$6)</f>
        <v>845</v>
      </c>
      <c r="H49" s="13">
        <f>SUMIFS('1. Output sheet'!$F$2:$F$5000,'1. Output sheet'!$K$2:$K$5000,$B49,'1. Output sheet'!$O$2:$O$5000,"&gt;="&amp;H$6,'1. Output sheet'!$O$2:$O$5000,"&lt;"&amp;I$6)</f>
        <v>0</v>
      </c>
      <c r="I49" s="13"/>
      <c r="J49" s="14">
        <f t="shared" si="2"/>
        <v>50797</v>
      </c>
      <c r="L49" s="39" t="s">
        <v>54</v>
      </c>
      <c r="M49" s="12"/>
      <c r="N49" s="13">
        <f t="shared" si="5"/>
        <v>713.29927731520581</v>
      </c>
      <c r="O49" s="13">
        <f t="shared" si="6"/>
        <v>5030.9051660566074</v>
      </c>
      <c r="P49" s="13">
        <f t="shared" si="7"/>
        <v>953.30034994569792</v>
      </c>
      <c r="Q49" s="13">
        <f t="shared" si="8"/>
        <v>113.29659573897536</v>
      </c>
      <c r="R49" s="13">
        <f t="shared" si="9"/>
        <v>0</v>
      </c>
      <c r="S49" s="13"/>
      <c r="T49" s="14">
        <f t="shared" si="4"/>
        <v>6810.8013890564862</v>
      </c>
    </row>
    <row r="50" spans="2:20" ht="14.4" x14ac:dyDescent="0.3">
      <c r="B50" s="39" t="s">
        <v>126</v>
      </c>
      <c r="C50" s="12"/>
      <c r="D50" s="13">
        <f>SUMIFS('1. Output sheet'!$F$2:$F$5000,'1. Output sheet'!$K$2:$K$5000,$B50,'1. Output sheet'!$O$2:$O$5000,"&gt;="&amp;D$6,'1. Output sheet'!$O$2:$O$5000,"&lt;"&amp;E$6)</f>
        <v>835</v>
      </c>
      <c r="E50" s="13">
        <f>SUMIFS('1. Output sheet'!$F$2:$F$5000,'1. Output sheet'!$K$2:$K$5000,$B50,'1. Output sheet'!$O$2:$O$5000,"&gt;="&amp;E$6,'1. Output sheet'!$O$2:$O$5000,"&lt;"&amp;F$6)</f>
        <v>3510</v>
      </c>
      <c r="F50" s="13">
        <f>SUMIFS('1. Output sheet'!$F$2:$F$5000,'1. Output sheet'!$K$2:$K$5000,$B50,'1. Output sheet'!$O$2:$O$5000,"&gt;="&amp;F$6,'1. Output sheet'!$O$2:$O$5000,"&lt;"&amp;G$6)</f>
        <v>0</v>
      </c>
      <c r="G50" s="13">
        <f>SUMIFS('1. Output sheet'!$F$2:$F$5000,'1. Output sheet'!$K$2:$K$5000,$B50,'1. Output sheet'!$O$2:$O$5000,"&gt;="&amp;G$6,'1. Output sheet'!$O$2:$O$5000,"&lt;"&amp;H$6)</f>
        <v>44597.06</v>
      </c>
      <c r="H50" s="13">
        <f>SUMIFS('1. Output sheet'!$F$2:$F$5000,'1. Output sheet'!$K$2:$K$5000,$B50,'1. Output sheet'!$O$2:$O$5000,"&gt;="&amp;H$6,'1. Output sheet'!$O$2:$O$5000,"&lt;"&amp;I$6)</f>
        <v>0</v>
      </c>
      <c r="I50" s="13"/>
      <c r="J50" s="14">
        <f t="shared" si="2"/>
        <v>48942.06</v>
      </c>
      <c r="L50" s="39" t="s">
        <v>126</v>
      </c>
      <c r="M50" s="12"/>
      <c r="N50" s="13">
        <f t="shared" si="5"/>
        <v>111.95580762372121</v>
      </c>
      <c r="O50" s="13">
        <f t="shared" si="6"/>
        <v>470.61662845420534</v>
      </c>
      <c r="P50" s="13">
        <f t="shared" si="7"/>
        <v>0</v>
      </c>
      <c r="Q50" s="13">
        <f t="shared" si="8"/>
        <v>5979.5208023276073</v>
      </c>
      <c r="R50" s="13">
        <f t="shared" si="9"/>
        <v>0</v>
      </c>
      <c r="S50" s="13"/>
      <c r="T50" s="14">
        <f t="shared" si="4"/>
        <v>6562.0932384055332</v>
      </c>
    </row>
    <row r="51" spans="2:20" ht="14.4" x14ac:dyDescent="0.3">
      <c r="B51" s="39" t="s">
        <v>737</v>
      </c>
      <c r="C51" s="12"/>
      <c r="D51" s="13">
        <f>SUMIFS('1. Output sheet'!$F$2:$F$5000,'1. Output sheet'!$K$2:$K$5000,$B51,'1. Output sheet'!$O$2:$O$5000,"&gt;="&amp;D$6,'1. Output sheet'!$O$2:$O$5000,"&lt;"&amp;E$6)</f>
        <v>5680</v>
      </c>
      <c r="E51" s="13">
        <f>SUMIFS('1. Output sheet'!$F$2:$F$5000,'1. Output sheet'!$K$2:$K$5000,$B51,'1. Output sheet'!$O$2:$O$5000,"&gt;="&amp;E$6,'1. Output sheet'!$O$2:$O$5000,"&lt;"&amp;F$6)</f>
        <v>10066</v>
      </c>
      <c r="F51" s="13">
        <f>SUMIFS('1. Output sheet'!$F$2:$F$5000,'1. Output sheet'!$K$2:$K$5000,$B51,'1. Output sheet'!$O$2:$O$5000,"&gt;="&amp;F$6,'1. Output sheet'!$O$2:$O$5000,"&lt;"&amp;G$6)</f>
        <v>2650</v>
      </c>
      <c r="G51" s="13">
        <f>SUMIFS('1. Output sheet'!$F$2:$F$5000,'1. Output sheet'!$K$2:$K$5000,$B51,'1. Output sheet'!$O$2:$O$5000,"&gt;="&amp;G$6,'1. Output sheet'!$O$2:$O$5000,"&lt;"&amp;H$6)</f>
        <v>2643</v>
      </c>
      <c r="H51" s="13">
        <f>SUMIFS('1. Output sheet'!$F$2:$F$5000,'1. Output sheet'!$K$2:$K$5000,$B51,'1. Output sheet'!$O$2:$O$5000,"&gt;="&amp;H$6,'1. Output sheet'!$O$2:$O$5000,"&lt;"&amp;I$6)</f>
        <v>2224</v>
      </c>
      <c r="I51" s="13"/>
      <c r="J51" s="14">
        <f t="shared" si="2"/>
        <v>23263</v>
      </c>
      <c r="L51" s="39" t="s">
        <v>737</v>
      </c>
      <c r="M51" s="12"/>
      <c r="N51" s="13">
        <f t="shared" si="5"/>
        <v>761.5676494643551</v>
      </c>
      <c r="O51" s="13">
        <f t="shared" si="6"/>
        <v>1349.6373168148236</v>
      </c>
      <c r="P51" s="13">
        <f t="shared" si="7"/>
        <v>355.30885054234875</v>
      </c>
      <c r="Q51" s="13">
        <f t="shared" si="8"/>
        <v>354.37029886167085</v>
      </c>
      <c r="R51" s="13">
        <f t="shared" si="9"/>
        <v>298.19127683252214</v>
      </c>
      <c r="S51" s="13"/>
      <c r="T51" s="14">
        <f t="shared" si="4"/>
        <v>3119.0753925157205</v>
      </c>
    </row>
    <row r="52" spans="2:20" ht="14.4" x14ac:dyDescent="0.3">
      <c r="B52" s="39" t="s">
        <v>362</v>
      </c>
      <c r="C52" s="12"/>
      <c r="D52" s="13">
        <f>SUMIFS('1. Output sheet'!$F$2:$F$5000,'1. Output sheet'!$K$2:$K$5000,$B52,'1. Output sheet'!$O$2:$O$5000,"&gt;="&amp;D$6,'1. Output sheet'!$O$2:$O$5000,"&lt;"&amp;E$6)</f>
        <v>9506.1200000000026</v>
      </c>
      <c r="E52" s="13">
        <f>SUMIFS('1. Output sheet'!$F$2:$F$5000,'1. Output sheet'!$K$2:$K$5000,$B52,'1. Output sheet'!$O$2:$O$5000,"&gt;="&amp;E$6,'1. Output sheet'!$O$2:$O$5000,"&lt;"&amp;F$6)</f>
        <v>0</v>
      </c>
      <c r="F52" s="13">
        <f>SUMIFS('1. Output sheet'!$F$2:$F$5000,'1. Output sheet'!$K$2:$K$5000,$B52,'1. Output sheet'!$O$2:$O$5000,"&gt;="&amp;F$6,'1. Output sheet'!$O$2:$O$5000,"&lt;"&amp;G$6)</f>
        <v>0</v>
      </c>
      <c r="G52" s="13">
        <f>SUMIFS('1. Output sheet'!$F$2:$F$5000,'1. Output sheet'!$K$2:$K$5000,$B52,'1. Output sheet'!$O$2:$O$5000,"&gt;="&amp;G$6,'1. Output sheet'!$O$2:$O$5000,"&lt;"&amp;H$6)</f>
        <v>0</v>
      </c>
      <c r="H52" s="13">
        <f>SUMIFS('1. Output sheet'!$F$2:$F$5000,'1. Output sheet'!$K$2:$K$5000,$B52,'1. Output sheet'!$O$2:$O$5000,"&gt;="&amp;H$6,'1. Output sheet'!$O$2:$O$5000,"&lt;"&amp;I$6)</f>
        <v>0</v>
      </c>
      <c r="I52" s="13"/>
      <c r="J52" s="14">
        <f t="shared" si="2"/>
        <v>9506.1200000000026</v>
      </c>
      <c r="L52" s="39" t="s">
        <v>362</v>
      </c>
      <c r="M52" s="12"/>
      <c r="N52" s="13">
        <f t="shared" si="5"/>
        <v>1274.5692718179748</v>
      </c>
      <c r="O52" s="13">
        <f t="shared" si="6"/>
        <v>0</v>
      </c>
      <c r="P52" s="13">
        <f t="shared" si="7"/>
        <v>0</v>
      </c>
      <c r="Q52" s="13">
        <f t="shared" si="8"/>
        <v>0</v>
      </c>
      <c r="R52" s="13">
        <f t="shared" si="9"/>
        <v>0</v>
      </c>
      <c r="S52" s="13"/>
      <c r="T52" s="14">
        <f t="shared" si="4"/>
        <v>1274.5692718179748</v>
      </c>
    </row>
    <row r="53" spans="2:20" ht="14.4" x14ac:dyDescent="0.3">
      <c r="B53" s="39" t="s">
        <v>76</v>
      </c>
      <c r="C53" s="12"/>
      <c r="D53" s="13">
        <f>SUMIFS('1. Output sheet'!$F$2:$F$5000,'1. Output sheet'!$K$2:$K$5000,$B53,'1. Output sheet'!$O$2:$O$5000,"&gt;="&amp;D$6,'1. Output sheet'!$O$2:$O$5000,"&lt;"&amp;E$6)</f>
        <v>920</v>
      </c>
      <c r="E53" s="13">
        <f>SUMIFS('1. Output sheet'!$F$2:$F$5000,'1. Output sheet'!$K$2:$K$5000,$B53,'1. Output sheet'!$O$2:$O$5000,"&gt;="&amp;E$6,'1. Output sheet'!$O$2:$O$5000,"&lt;"&amp;F$6)</f>
        <v>5935</v>
      </c>
      <c r="F53" s="13">
        <f>SUMIFS('1. Output sheet'!$F$2:$F$5000,'1. Output sheet'!$K$2:$K$5000,$B53,'1. Output sheet'!$O$2:$O$5000,"&gt;="&amp;F$6,'1. Output sheet'!$O$2:$O$5000,"&lt;"&amp;G$6)</f>
        <v>0</v>
      </c>
      <c r="G53" s="13">
        <f>SUMIFS('1. Output sheet'!$F$2:$F$5000,'1. Output sheet'!$K$2:$K$5000,$B53,'1. Output sheet'!$O$2:$O$5000,"&gt;="&amp;G$6,'1. Output sheet'!$O$2:$O$5000,"&lt;"&amp;H$6)</f>
        <v>1040</v>
      </c>
      <c r="H53" s="13">
        <f>SUMIFS('1. Output sheet'!$F$2:$F$5000,'1. Output sheet'!$K$2:$K$5000,$B53,'1. Output sheet'!$O$2:$O$5000,"&gt;="&amp;H$6,'1. Output sheet'!$O$2:$O$5000,"&lt;"&amp;I$6)</f>
        <v>0</v>
      </c>
      <c r="I53" s="13"/>
      <c r="J53" s="14">
        <f t="shared" si="2"/>
        <v>7895</v>
      </c>
      <c r="L53" s="39" t="s">
        <v>76</v>
      </c>
      <c r="M53" s="12"/>
      <c r="N53" s="13">
        <f t="shared" si="5"/>
        <v>123.35250660338146</v>
      </c>
      <c r="O53" s="13">
        <f t="shared" si="6"/>
        <v>795.75774640333577</v>
      </c>
      <c r="P53" s="13">
        <f t="shared" si="7"/>
        <v>0</v>
      </c>
      <c r="Q53" s="13">
        <f t="shared" si="8"/>
        <v>139.4419639864312</v>
      </c>
      <c r="R53" s="13">
        <f t="shared" si="9"/>
        <v>0</v>
      </c>
      <c r="S53" s="13"/>
      <c r="T53" s="14">
        <f t="shared" ref="T53:T66" si="10">J53*$B$4</f>
        <v>1058.5522169931485</v>
      </c>
    </row>
    <row r="54" spans="2:20" ht="14.4" x14ac:dyDescent="0.3">
      <c r="B54" s="39" t="s">
        <v>3770</v>
      </c>
      <c r="C54" s="12"/>
      <c r="D54" s="13">
        <f>SUMIFS('1. Output sheet'!$F$2:$F$5000,'1. Output sheet'!$K$2:$K$5000,$B54,'1. Output sheet'!$O$2:$O$5000,"&gt;="&amp;D$6,'1. Output sheet'!$O$2:$O$5000,"&lt;"&amp;E$6)</f>
        <v>0</v>
      </c>
      <c r="E54" s="13">
        <f>SUMIFS('1. Output sheet'!$F$2:$F$5000,'1. Output sheet'!$K$2:$K$5000,$B54,'1. Output sheet'!$O$2:$O$5000,"&gt;="&amp;E$6,'1. Output sheet'!$O$2:$O$5000,"&lt;"&amp;F$6)</f>
        <v>0</v>
      </c>
      <c r="F54" s="13">
        <f>SUMIFS('1. Output sheet'!$F$2:$F$5000,'1. Output sheet'!$K$2:$K$5000,$B54,'1. Output sheet'!$O$2:$O$5000,"&gt;="&amp;F$6,'1. Output sheet'!$O$2:$O$5000,"&lt;"&amp;G$6)</f>
        <v>0</v>
      </c>
      <c r="G54" s="13">
        <f>SUMIFS('1. Output sheet'!$F$2:$F$5000,'1. Output sheet'!$K$2:$K$5000,$B54,'1. Output sheet'!$O$2:$O$5000,"&gt;="&amp;G$6,'1. Output sheet'!$O$2:$O$5000,"&lt;"&amp;H$6)</f>
        <v>0</v>
      </c>
      <c r="H54" s="13">
        <f>SUMIFS('1. Output sheet'!$F$2:$F$5000,'1. Output sheet'!$K$2:$K$5000,$B54,'1. Output sheet'!$O$2:$O$5000,"&gt;="&amp;H$6,'1. Output sheet'!$O$2:$O$5000,"&lt;"&amp;I$6)</f>
        <v>0</v>
      </c>
      <c r="I54" s="13"/>
      <c r="J54" s="14">
        <f t="shared" si="2"/>
        <v>0</v>
      </c>
      <c r="L54" s="39" t="s">
        <v>3770</v>
      </c>
      <c r="M54" s="12"/>
      <c r="N54" s="13">
        <f t="shared" si="5"/>
        <v>0</v>
      </c>
      <c r="O54" s="13">
        <f t="shared" si="6"/>
        <v>0</v>
      </c>
      <c r="P54" s="13">
        <f t="shared" si="7"/>
        <v>0</v>
      </c>
      <c r="Q54" s="13">
        <f t="shared" si="8"/>
        <v>0</v>
      </c>
      <c r="R54" s="13">
        <f t="shared" si="9"/>
        <v>0</v>
      </c>
      <c r="S54" s="13"/>
      <c r="T54" s="14">
        <f t="shared" si="10"/>
        <v>0</v>
      </c>
    </row>
    <row r="55" spans="2:20" ht="14.4" x14ac:dyDescent="0.3">
      <c r="B55" s="39" t="s">
        <v>724</v>
      </c>
      <c r="C55" s="12"/>
      <c r="D55" s="13">
        <f>SUMIFS('1. Output sheet'!$F$2:$F$5000,'1. Output sheet'!$K$2:$K$5000,$B55,'1. Output sheet'!$O$2:$O$5000,"&gt;="&amp;D$6,'1. Output sheet'!$O$2:$O$5000,"&lt;"&amp;E$6)</f>
        <v>1900</v>
      </c>
      <c r="E55" s="13">
        <f>SUMIFS('1. Output sheet'!$F$2:$F$5000,'1. Output sheet'!$K$2:$K$5000,$B55,'1. Output sheet'!$O$2:$O$5000,"&gt;="&amp;E$6,'1. Output sheet'!$O$2:$O$5000,"&lt;"&amp;F$6)</f>
        <v>42088</v>
      </c>
      <c r="F55" s="13">
        <f>SUMIFS('1. Output sheet'!$F$2:$F$5000,'1. Output sheet'!$K$2:$K$5000,$B55,'1. Output sheet'!$O$2:$O$5000,"&gt;="&amp;F$6,'1. Output sheet'!$O$2:$O$5000,"&lt;"&amp;G$6)</f>
        <v>15630</v>
      </c>
      <c r="G55" s="13">
        <f>SUMIFS('1. Output sheet'!$F$2:$F$5000,'1. Output sheet'!$K$2:$K$5000,$B55,'1. Output sheet'!$O$2:$O$5000,"&gt;="&amp;G$6,'1. Output sheet'!$O$2:$O$5000,"&lt;"&amp;H$6)</f>
        <v>0</v>
      </c>
      <c r="H55" s="13">
        <f>SUMIFS('1. Output sheet'!$F$2:$F$5000,'1. Output sheet'!$K$2:$K$5000,$B55,'1. Output sheet'!$O$2:$O$5000,"&gt;="&amp;H$6,'1. Output sheet'!$O$2:$O$5000,"&lt;"&amp;I$6)</f>
        <v>0</v>
      </c>
      <c r="I55" s="13"/>
      <c r="J55" s="14">
        <f t="shared" si="2"/>
        <v>59618</v>
      </c>
      <c r="L55" s="39" t="s">
        <v>724</v>
      </c>
      <c r="M55" s="12"/>
      <c r="N55" s="13">
        <f t="shared" si="5"/>
        <v>254.74974189828777</v>
      </c>
      <c r="O55" s="13">
        <f t="shared" si="6"/>
        <v>5643.1090194816506</v>
      </c>
      <c r="P55" s="13">
        <f t="shared" si="7"/>
        <v>2095.6518241422305</v>
      </c>
      <c r="Q55" s="13">
        <f t="shared" si="8"/>
        <v>0</v>
      </c>
      <c r="R55" s="13">
        <f t="shared" si="9"/>
        <v>0</v>
      </c>
      <c r="S55" s="13"/>
      <c r="T55" s="14">
        <f t="shared" si="10"/>
        <v>7993.5105855221691</v>
      </c>
    </row>
    <row r="56" spans="2:20" ht="14.4" x14ac:dyDescent="0.3">
      <c r="B56" s="39" t="s">
        <v>285</v>
      </c>
      <c r="C56" s="12"/>
      <c r="D56" s="13">
        <f>SUMIFS('1. Output sheet'!$F$2:$F$5000,'1. Output sheet'!$K$2:$K$5000,$B56,'1. Output sheet'!$O$2:$O$5000,"&gt;="&amp;D$6,'1. Output sheet'!$O$2:$O$5000,"&lt;"&amp;E$6)</f>
        <v>9315</v>
      </c>
      <c r="E56" s="13">
        <f>SUMIFS('1. Output sheet'!$F$2:$F$5000,'1. Output sheet'!$K$2:$K$5000,$B56,'1. Output sheet'!$O$2:$O$5000,"&gt;="&amp;E$6,'1. Output sheet'!$O$2:$O$5000,"&lt;"&amp;F$6)</f>
        <v>29541.309999999998</v>
      </c>
      <c r="F56" s="13">
        <f>SUMIFS('1. Output sheet'!$F$2:$F$5000,'1. Output sheet'!$K$2:$K$5000,$B56,'1. Output sheet'!$O$2:$O$5000,"&gt;="&amp;F$6,'1. Output sheet'!$O$2:$O$5000,"&lt;"&amp;G$6)</f>
        <v>0</v>
      </c>
      <c r="G56" s="13">
        <f>SUMIFS('1. Output sheet'!$F$2:$F$5000,'1. Output sheet'!$K$2:$K$5000,$B56,'1. Output sheet'!$O$2:$O$5000,"&gt;="&amp;G$6,'1. Output sheet'!$O$2:$O$5000,"&lt;"&amp;H$6)</f>
        <v>0</v>
      </c>
      <c r="H56" s="13">
        <f>SUMIFS('1. Output sheet'!$F$2:$F$5000,'1. Output sheet'!$K$2:$K$5000,$B56,'1. Output sheet'!$O$2:$O$5000,"&gt;="&amp;H$6,'1. Output sheet'!$O$2:$O$5000,"&lt;"&amp;I$6)</f>
        <v>0</v>
      </c>
      <c r="I56" s="13"/>
      <c r="J56" s="14">
        <f t="shared" si="2"/>
        <v>38856.31</v>
      </c>
      <c r="L56" s="39" t="s">
        <v>285</v>
      </c>
      <c r="M56" s="12"/>
      <c r="N56" s="13">
        <f t="shared" si="5"/>
        <v>1248.9441293592372</v>
      </c>
      <c r="O56" s="13">
        <f t="shared" si="6"/>
        <v>3960.863735703846</v>
      </c>
      <c r="P56" s="13">
        <f t="shared" si="7"/>
        <v>0</v>
      </c>
      <c r="Q56" s="13">
        <f t="shared" si="8"/>
        <v>0</v>
      </c>
      <c r="R56" s="13">
        <f t="shared" si="9"/>
        <v>0</v>
      </c>
      <c r="S56" s="13"/>
      <c r="T56" s="14">
        <f t="shared" si="10"/>
        <v>5209.8078650630832</v>
      </c>
    </row>
    <row r="57" spans="2:20" ht="14.4" x14ac:dyDescent="0.3">
      <c r="B57" s="39" t="s">
        <v>717</v>
      </c>
      <c r="C57" s="12"/>
      <c r="D57" s="13">
        <f>SUMIFS('1. Output sheet'!$F$2:$F$5000,'1. Output sheet'!$K$2:$K$5000,$B57,'1. Output sheet'!$O$2:$O$5000,"&gt;="&amp;D$6,'1. Output sheet'!$O$2:$O$5000,"&lt;"&amp;E$6)</f>
        <v>8243.5300000000007</v>
      </c>
      <c r="E57" s="13">
        <f>SUMIFS('1. Output sheet'!$F$2:$F$5000,'1. Output sheet'!$K$2:$K$5000,$B57,'1. Output sheet'!$O$2:$O$5000,"&gt;="&amp;E$6,'1. Output sheet'!$O$2:$O$5000,"&lt;"&amp;F$6)</f>
        <v>39873.49</v>
      </c>
      <c r="F57" s="13">
        <f>SUMIFS('1. Output sheet'!$F$2:$F$5000,'1. Output sheet'!$K$2:$K$5000,$B57,'1. Output sheet'!$O$2:$O$5000,"&gt;="&amp;F$6,'1. Output sheet'!$O$2:$O$5000,"&lt;"&amp;G$6)</f>
        <v>11910</v>
      </c>
      <c r="G57" s="13">
        <f>SUMIFS('1. Output sheet'!$F$2:$F$5000,'1. Output sheet'!$K$2:$K$5000,$B57,'1. Output sheet'!$O$2:$O$5000,"&gt;="&amp;G$6,'1. Output sheet'!$O$2:$O$5000,"&lt;"&amp;H$6)</f>
        <v>9229</v>
      </c>
      <c r="H57" s="13">
        <f>SUMIFS('1. Output sheet'!$F$2:$F$5000,'1. Output sheet'!$K$2:$K$5000,$B57,'1. Output sheet'!$O$2:$O$5000,"&gt;="&amp;H$6,'1. Output sheet'!$O$2:$O$5000,"&lt;"&amp;I$6)</f>
        <v>0</v>
      </c>
      <c r="I57" s="13"/>
      <c r="J57" s="14">
        <f t="shared" si="2"/>
        <v>69256.01999999999</v>
      </c>
      <c r="L57" s="39" t="s">
        <v>717</v>
      </c>
      <c r="M57" s="12"/>
      <c r="N57" s="13">
        <f t="shared" si="5"/>
        <v>1105.2827051741012</v>
      </c>
      <c r="O57" s="13">
        <f t="shared" si="6"/>
        <v>5346.1901505705046</v>
      </c>
      <c r="P57" s="13">
        <f t="shared" si="7"/>
        <v>1596.8786452676882</v>
      </c>
      <c r="Q57" s="13">
        <f t="shared" si="8"/>
        <v>1237.4133515680514</v>
      </c>
      <c r="R57" s="13">
        <f t="shared" si="9"/>
        <v>0</v>
      </c>
      <c r="S57" s="13"/>
      <c r="T57" s="14">
        <f t="shared" si="10"/>
        <v>9285.7648525803434</v>
      </c>
    </row>
    <row r="58" spans="2:20" ht="14.4" x14ac:dyDescent="0.3">
      <c r="B58" s="39" t="s">
        <v>1095</v>
      </c>
      <c r="C58" s="12"/>
      <c r="D58" s="13">
        <f>SUMIFS('1. Output sheet'!$F$2:$F$5000,'1. Output sheet'!$K$2:$K$5000,$B58,'1. Output sheet'!$O$2:$O$5000,"&gt;="&amp;D$6,'1. Output sheet'!$O$2:$O$5000,"&lt;"&amp;E$6)</f>
        <v>0</v>
      </c>
      <c r="E58" s="13">
        <f>SUMIFS('1. Output sheet'!$F$2:$F$5000,'1. Output sheet'!$K$2:$K$5000,$B58,'1. Output sheet'!$O$2:$O$5000,"&gt;="&amp;E$6,'1. Output sheet'!$O$2:$O$5000,"&lt;"&amp;F$6)</f>
        <v>0</v>
      </c>
      <c r="F58" s="13">
        <f>SUMIFS('1. Output sheet'!$F$2:$F$5000,'1. Output sheet'!$K$2:$K$5000,$B58,'1. Output sheet'!$O$2:$O$5000,"&gt;="&amp;F$6,'1. Output sheet'!$O$2:$O$5000,"&lt;"&amp;G$6)</f>
        <v>0</v>
      </c>
      <c r="G58" s="13">
        <f>SUMIFS('1. Output sheet'!$F$2:$F$5000,'1. Output sheet'!$K$2:$K$5000,$B58,'1. Output sheet'!$O$2:$O$5000,"&gt;="&amp;G$6,'1. Output sheet'!$O$2:$O$5000,"&lt;"&amp;H$6)</f>
        <v>93.75</v>
      </c>
      <c r="H58" s="13">
        <f>SUMIFS('1. Output sheet'!$F$2:$F$5000,'1. Output sheet'!$K$2:$K$5000,$B58,'1. Output sheet'!$O$2:$O$5000,"&gt;="&amp;H$6,'1. Output sheet'!$O$2:$O$5000,"&lt;"&amp;I$6)</f>
        <v>0</v>
      </c>
      <c r="I58" s="13"/>
      <c r="J58" s="14">
        <f t="shared" si="2"/>
        <v>93.75</v>
      </c>
      <c r="L58" s="39" t="s">
        <v>1095</v>
      </c>
      <c r="M58" s="12"/>
      <c r="N58" s="13">
        <f t="shared" si="5"/>
        <v>0</v>
      </c>
      <c r="O58" s="13">
        <f t="shared" si="6"/>
        <v>0</v>
      </c>
      <c r="P58" s="13">
        <f t="shared" si="7"/>
        <v>0</v>
      </c>
      <c r="Q58" s="13">
        <f t="shared" si="8"/>
        <v>12.569888580507621</v>
      </c>
      <c r="R58" s="13">
        <f t="shared" si="9"/>
        <v>0</v>
      </c>
      <c r="S58" s="13"/>
      <c r="T58" s="14">
        <f t="shared" si="10"/>
        <v>12.569888580507621</v>
      </c>
    </row>
    <row r="59" spans="2:20" ht="14.4" x14ac:dyDescent="0.3">
      <c r="B59" s="39" t="s">
        <v>427</v>
      </c>
      <c r="C59" s="12"/>
      <c r="D59" s="13">
        <f>SUMIFS('1. Output sheet'!$F$2:$F$5000,'1. Output sheet'!$K$2:$K$5000,$B59,'1. Output sheet'!$O$2:$O$5000,"&gt;="&amp;D$6,'1. Output sheet'!$O$2:$O$5000,"&lt;"&amp;E$6)</f>
        <v>16980</v>
      </c>
      <c r="E59" s="13">
        <f>SUMIFS('1. Output sheet'!$F$2:$F$5000,'1. Output sheet'!$K$2:$K$5000,$B59,'1. Output sheet'!$O$2:$O$5000,"&gt;="&amp;E$6,'1. Output sheet'!$O$2:$O$5000,"&lt;"&amp;F$6)</f>
        <v>64613.866666666669</v>
      </c>
      <c r="F59" s="13">
        <f>SUMIFS('1. Output sheet'!$F$2:$F$5000,'1. Output sheet'!$K$2:$K$5000,$B59,'1. Output sheet'!$O$2:$O$5000,"&gt;="&amp;F$6,'1. Output sheet'!$O$2:$O$5000,"&lt;"&amp;G$6)</f>
        <v>19336</v>
      </c>
      <c r="G59" s="13">
        <f>SUMIFS('1. Output sheet'!$F$2:$F$5000,'1. Output sheet'!$K$2:$K$5000,$B59,'1. Output sheet'!$O$2:$O$5000,"&gt;="&amp;G$6,'1. Output sheet'!$O$2:$O$5000,"&lt;"&amp;H$6)</f>
        <v>50120</v>
      </c>
      <c r="H59" s="13">
        <f>SUMIFS('1. Output sheet'!$F$2:$F$5000,'1. Output sheet'!$K$2:$K$5000,$B59,'1. Output sheet'!$O$2:$O$5000,"&gt;="&amp;H$6,'1. Output sheet'!$O$2:$O$5000,"&lt;"&amp;I$6)</f>
        <v>2375</v>
      </c>
      <c r="I59" s="13"/>
      <c r="J59" s="14">
        <f t="shared" si="2"/>
        <v>153424.86666666667</v>
      </c>
      <c r="L59" s="39" t="s">
        <v>427</v>
      </c>
      <c r="M59" s="12"/>
      <c r="N59" s="13">
        <f t="shared" si="5"/>
        <v>2276.6582197015405</v>
      </c>
      <c r="O59" s="13">
        <f t="shared" si="6"/>
        <v>8663.3504507282705</v>
      </c>
      <c r="P59" s="13">
        <f t="shared" si="7"/>
        <v>2592.547899655417</v>
      </c>
      <c r="Q59" s="13">
        <f t="shared" si="8"/>
        <v>6720.0300336537812</v>
      </c>
      <c r="R59" s="13">
        <f t="shared" si="9"/>
        <v>318.43717737285971</v>
      </c>
      <c r="S59" s="13"/>
      <c r="T59" s="14">
        <f t="shared" si="10"/>
        <v>20571.023781111868</v>
      </c>
    </row>
    <row r="60" spans="2:20" ht="14.4" x14ac:dyDescent="0.3">
      <c r="B60" s="39" t="s">
        <v>84</v>
      </c>
      <c r="C60" s="12"/>
      <c r="D60" s="13">
        <f>SUMIFS('1. Output sheet'!$F$2:$F$5000,'1. Output sheet'!$K$2:$K$5000,$B60,'1. Output sheet'!$O$2:$O$5000,"&gt;="&amp;D$6,'1. Output sheet'!$O$2:$O$5000,"&lt;"&amp;E$6)</f>
        <v>6407</v>
      </c>
      <c r="E60" s="13">
        <f>SUMIFS('1. Output sheet'!$F$2:$F$5000,'1. Output sheet'!$K$2:$K$5000,$B60,'1. Output sheet'!$O$2:$O$5000,"&gt;="&amp;E$6,'1. Output sheet'!$O$2:$O$5000,"&lt;"&amp;F$6)</f>
        <v>9185</v>
      </c>
      <c r="F60" s="13">
        <f>SUMIFS('1. Output sheet'!$F$2:$F$5000,'1. Output sheet'!$K$2:$K$5000,$B60,'1. Output sheet'!$O$2:$O$5000,"&gt;="&amp;F$6,'1. Output sheet'!$O$2:$O$5000,"&lt;"&amp;G$6)</f>
        <v>12296.5</v>
      </c>
      <c r="G60" s="13">
        <f>SUMIFS('1. Output sheet'!$F$2:$F$5000,'1. Output sheet'!$K$2:$K$5000,$B60,'1. Output sheet'!$O$2:$O$5000,"&gt;="&amp;G$6,'1. Output sheet'!$O$2:$O$5000,"&lt;"&amp;H$6)</f>
        <v>0</v>
      </c>
      <c r="H60" s="13">
        <f>SUMIFS('1. Output sheet'!$F$2:$F$5000,'1. Output sheet'!$K$2:$K$5000,$B60,'1. Output sheet'!$O$2:$O$5000,"&gt;="&amp;H$6,'1. Output sheet'!$O$2:$O$5000,"&lt;"&amp;I$6)</f>
        <v>0</v>
      </c>
      <c r="I60" s="13"/>
      <c r="J60" s="14">
        <f t="shared" si="2"/>
        <v>27888.5</v>
      </c>
      <c r="L60" s="39" t="s">
        <v>84</v>
      </c>
      <c r="M60" s="12"/>
      <c r="N60" s="13">
        <f t="shared" si="5"/>
        <v>859.04294544333152</v>
      </c>
      <c r="O60" s="13">
        <f t="shared" si="6"/>
        <v>1231.5138838609332</v>
      </c>
      <c r="P60" s="13">
        <f t="shared" si="7"/>
        <v>1648.7001059222609</v>
      </c>
      <c r="Q60" s="13">
        <f t="shared" si="8"/>
        <v>0</v>
      </c>
      <c r="R60" s="13">
        <f t="shared" si="9"/>
        <v>0</v>
      </c>
      <c r="S60" s="13"/>
      <c r="T60" s="14">
        <f t="shared" si="10"/>
        <v>3739.2569352265255</v>
      </c>
    </row>
    <row r="61" spans="2:20" ht="14.4" x14ac:dyDescent="0.3">
      <c r="B61" s="39" t="s">
        <v>204</v>
      </c>
      <c r="C61" s="12"/>
      <c r="D61" s="13">
        <f>SUMIFS('1. Output sheet'!$F$2:$F$5000,'1. Output sheet'!$K$2:$K$5000,$B61,'1. Output sheet'!$O$2:$O$5000,"&gt;="&amp;D$6,'1. Output sheet'!$O$2:$O$5000,"&lt;"&amp;E$6)</f>
        <v>27183</v>
      </c>
      <c r="E61" s="13">
        <f>SUMIFS('1. Output sheet'!$F$2:$F$5000,'1. Output sheet'!$K$2:$K$5000,$B61,'1. Output sheet'!$O$2:$O$5000,"&gt;="&amp;E$6,'1. Output sheet'!$O$2:$O$5000,"&lt;"&amp;F$6)</f>
        <v>97407.97</v>
      </c>
      <c r="F61" s="13">
        <f>SUMIFS('1. Output sheet'!$F$2:$F$5000,'1. Output sheet'!$K$2:$K$5000,$B61,'1. Output sheet'!$O$2:$O$5000,"&gt;="&amp;F$6,'1. Output sheet'!$O$2:$O$5000,"&lt;"&amp;G$6)</f>
        <v>97002</v>
      </c>
      <c r="G61" s="13">
        <f>SUMIFS('1. Output sheet'!$F$2:$F$5000,'1. Output sheet'!$K$2:$K$5000,$B61,'1. Output sheet'!$O$2:$O$5000,"&gt;="&amp;G$6,'1. Output sheet'!$O$2:$O$5000,"&lt;"&amp;H$6)</f>
        <v>40234</v>
      </c>
      <c r="H61" s="13">
        <f>SUMIFS('1. Output sheet'!$F$2:$F$5000,'1. Output sheet'!$K$2:$K$5000,$B61,'1. Output sheet'!$O$2:$O$5000,"&gt;="&amp;H$6,'1. Output sheet'!$O$2:$O$5000,"&lt;"&amp;I$6)</f>
        <v>5100</v>
      </c>
      <c r="I61" s="13"/>
      <c r="J61" s="14">
        <f t="shared" si="2"/>
        <v>266926.96999999997</v>
      </c>
      <c r="L61" s="39" t="s">
        <v>204</v>
      </c>
      <c r="M61" s="12"/>
      <c r="N61" s="13">
        <f t="shared" si="5"/>
        <v>3644.6643336953457</v>
      </c>
      <c r="O61" s="13">
        <f t="shared" si="6"/>
        <v>13060.344850703243</v>
      </c>
      <c r="P61" s="13">
        <f t="shared" si="7"/>
        <v>13005.912875588268</v>
      </c>
      <c r="Q61" s="13">
        <f t="shared" si="8"/>
        <v>5394.5269029135316</v>
      </c>
      <c r="R61" s="13">
        <f t="shared" si="9"/>
        <v>683.8019387796146</v>
      </c>
      <c r="S61" s="13"/>
      <c r="T61" s="14">
        <f t="shared" si="10"/>
        <v>35789.250901679996</v>
      </c>
    </row>
    <row r="62" spans="2:20" ht="14.4" x14ac:dyDescent="0.3">
      <c r="B62" s="39" t="s">
        <v>216</v>
      </c>
      <c r="C62" s="12"/>
      <c r="D62" s="13">
        <f>SUMIFS('1. Output sheet'!$F$2:$F$5000,'1. Output sheet'!$K$2:$K$5000,$B62,'1. Output sheet'!$O$2:$O$5000,"&gt;="&amp;D$6,'1. Output sheet'!$O$2:$O$5000,"&lt;"&amp;E$6)</f>
        <v>8657.5199999999986</v>
      </c>
      <c r="E62" s="13">
        <f>SUMIFS('1. Output sheet'!$F$2:$F$5000,'1. Output sheet'!$K$2:$K$5000,$B62,'1. Output sheet'!$O$2:$O$5000,"&gt;="&amp;E$6,'1. Output sheet'!$O$2:$O$5000,"&lt;"&amp;F$6)</f>
        <v>19495.680000000004</v>
      </c>
      <c r="F62" s="13">
        <f>SUMIFS('1. Output sheet'!$F$2:$F$5000,'1. Output sheet'!$K$2:$K$5000,$B62,'1. Output sheet'!$O$2:$O$5000,"&gt;="&amp;F$6,'1. Output sheet'!$O$2:$O$5000,"&lt;"&amp;G$6)</f>
        <v>30</v>
      </c>
      <c r="G62" s="13">
        <f>SUMIFS('1. Output sheet'!$F$2:$F$5000,'1. Output sheet'!$K$2:$K$5000,$B62,'1. Output sheet'!$O$2:$O$5000,"&gt;="&amp;G$6,'1. Output sheet'!$O$2:$O$5000,"&lt;"&amp;H$6)</f>
        <v>17960</v>
      </c>
      <c r="H62" s="13">
        <f>SUMIFS('1. Output sheet'!$F$2:$F$5000,'1. Output sheet'!$K$2:$K$5000,$B62,'1. Output sheet'!$O$2:$O$5000,"&gt;="&amp;H$6,'1. Output sheet'!$O$2:$O$5000,"&lt;"&amp;I$6)</f>
        <v>0</v>
      </c>
      <c r="I62" s="13"/>
      <c r="J62" s="14">
        <f t="shared" si="2"/>
        <v>46143.200000000004</v>
      </c>
      <c r="L62" s="39" t="s">
        <v>216</v>
      </c>
      <c r="M62" s="12"/>
      <c r="N62" s="13">
        <f t="shared" si="5"/>
        <v>1160.7899923575073</v>
      </c>
      <c r="O62" s="13">
        <f t="shared" si="6"/>
        <v>2613.9576042797958</v>
      </c>
      <c r="P62" s="13">
        <f t="shared" si="7"/>
        <v>4.0223643457624387</v>
      </c>
      <c r="Q62" s="13">
        <f t="shared" si="8"/>
        <v>2408.0554549964468</v>
      </c>
      <c r="R62" s="13">
        <f t="shared" si="9"/>
        <v>0</v>
      </c>
      <c r="S62" s="13"/>
      <c r="T62" s="14">
        <f t="shared" si="10"/>
        <v>6186.8254159795124</v>
      </c>
    </row>
    <row r="63" spans="2:20" ht="14.4" x14ac:dyDescent="0.3">
      <c r="B63" s="39" t="s">
        <v>2425</v>
      </c>
      <c r="C63" s="12"/>
      <c r="D63" s="13">
        <f>SUMIFS('1. Output sheet'!$F$2:$F$5000,'1. Output sheet'!$K$2:$K$5000,$B63,'1. Output sheet'!$O$2:$O$5000,"&gt;="&amp;D$6,'1. Output sheet'!$O$2:$O$5000,"&lt;"&amp;E$6)</f>
        <v>0</v>
      </c>
      <c r="E63" s="13">
        <f>SUMIFS('1. Output sheet'!$F$2:$F$5000,'1. Output sheet'!$K$2:$K$5000,$B63,'1. Output sheet'!$O$2:$O$5000,"&gt;="&amp;E$6,'1. Output sheet'!$O$2:$O$5000,"&lt;"&amp;F$6)</f>
        <v>0</v>
      </c>
      <c r="F63" s="13">
        <f>SUMIFS('1. Output sheet'!$F$2:$F$5000,'1. Output sheet'!$K$2:$K$5000,$B63,'1. Output sheet'!$O$2:$O$5000,"&gt;="&amp;F$6,'1. Output sheet'!$O$2:$O$5000,"&lt;"&amp;G$6)</f>
        <v>0</v>
      </c>
      <c r="G63" s="13">
        <f>SUMIFS('1. Output sheet'!$F$2:$F$5000,'1. Output sheet'!$K$2:$K$5000,$B63,'1. Output sheet'!$O$2:$O$5000,"&gt;="&amp;G$6,'1. Output sheet'!$O$2:$O$5000,"&lt;"&amp;H$6)</f>
        <v>0</v>
      </c>
      <c r="H63" s="13">
        <f>SUMIFS('1. Output sheet'!$F$2:$F$5000,'1. Output sheet'!$K$2:$K$5000,$B63,'1. Output sheet'!$O$2:$O$5000,"&gt;="&amp;H$6,'1. Output sheet'!$O$2:$O$5000,"&lt;"&amp;I$6)</f>
        <v>0</v>
      </c>
      <c r="I63" s="13"/>
      <c r="J63" s="14">
        <f t="shared" si="2"/>
        <v>0</v>
      </c>
      <c r="L63" s="39" t="s">
        <v>2425</v>
      </c>
      <c r="M63" s="12"/>
      <c r="N63" s="13">
        <f t="shared" si="5"/>
        <v>0</v>
      </c>
      <c r="O63" s="13">
        <f t="shared" si="6"/>
        <v>0</v>
      </c>
      <c r="P63" s="13">
        <f t="shared" si="7"/>
        <v>0</v>
      </c>
      <c r="Q63" s="13">
        <f t="shared" si="8"/>
        <v>0</v>
      </c>
      <c r="R63" s="13">
        <f t="shared" si="9"/>
        <v>0</v>
      </c>
      <c r="S63" s="13"/>
      <c r="T63" s="14">
        <f t="shared" si="10"/>
        <v>0</v>
      </c>
    </row>
    <row r="64" spans="2:20" ht="14.4" x14ac:dyDescent="0.3">
      <c r="B64" s="39" t="s">
        <v>194</v>
      </c>
      <c r="C64" s="12"/>
      <c r="D64" s="13">
        <f>SUMIFS('1. Output sheet'!$F$2:$F$5000,'1. Output sheet'!$K$2:$K$5000,$B64,'1. Output sheet'!$O$2:$O$5000,"&gt;="&amp;D$6,'1. Output sheet'!$O$2:$O$5000,"&lt;"&amp;E$6)</f>
        <v>2855</v>
      </c>
      <c r="E64" s="13">
        <f>SUMIFS('1. Output sheet'!$F$2:$F$5000,'1. Output sheet'!$K$2:$K$5000,$B64,'1. Output sheet'!$O$2:$O$5000,"&gt;="&amp;E$6,'1. Output sheet'!$O$2:$O$5000,"&lt;"&amp;F$6)</f>
        <v>54979.839999999997</v>
      </c>
      <c r="F64" s="13">
        <f>SUMIFS('1. Output sheet'!$F$2:$F$5000,'1. Output sheet'!$K$2:$K$5000,$B64,'1. Output sheet'!$O$2:$O$5000,"&gt;="&amp;F$6,'1. Output sheet'!$O$2:$O$5000,"&lt;"&amp;G$6)</f>
        <v>27716.5</v>
      </c>
      <c r="G64" s="13">
        <f>SUMIFS('1. Output sheet'!$F$2:$F$5000,'1. Output sheet'!$K$2:$K$5000,$B64,'1. Output sheet'!$O$2:$O$5000,"&gt;="&amp;G$6,'1. Output sheet'!$O$2:$O$5000,"&lt;"&amp;H$6)</f>
        <v>4245</v>
      </c>
      <c r="H64" s="13">
        <f>SUMIFS('1. Output sheet'!$F$2:$F$5000,'1. Output sheet'!$K$2:$K$5000,$B64,'1. Output sheet'!$O$2:$O$5000,"&gt;="&amp;H$6,'1. Output sheet'!$O$2:$O$5000,"&lt;"&amp;I$6)</f>
        <v>60700</v>
      </c>
      <c r="I64" s="13"/>
      <c r="J64" s="14">
        <f t="shared" si="2"/>
        <v>150496.34</v>
      </c>
      <c r="L64" s="39" t="s">
        <v>194</v>
      </c>
      <c r="M64" s="12"/>
      <c r="N64" s="13">
        <f t="shared" si="5"/>
        <v>382.79500690505876</v>
      </c>
      <c r="O64" s="13">
        <f t="shared" si="6"/>
        <v>7371.6316050574515</v>
      </c>
      <c r="P64" s="13">
        <f t="shared" si="7"/>
        <v>3716.1953796441544</v>
      </c>
      <c r="Q64" s="13">
        <f t="shared" si="8"/>
        <v>569.16455492538512</v>
      </c>
      <c r="R64" s="13">
        <f t="shared" si="9"/>
        <v>8138.5838595926671</v>
      </c>
      <c r="S64" s="13"/>
      <c r="T64" s="14">
        <f t="shared" si="10"/>
        <v>20178.370406124715</v>
      </c>
    </row>
    <row r="65" spans="1:36" ht="14.4" x14ac:dyDescent="0.3">
      <c r="B65" s="39" t="s">
        <v>267</v>
      </c>
      <c r="C65" s="12"/>
      <c r="D65" s="13">
        <f>SUMIFS('1. Output sheet'!$F$2:$F$5000,'1. Output sheet'!$K$2:$K$5000,$B65,'1. Output sheet'!$O$2:$O$5000,"&gt;="&amp;D$6,'1. Output sheet'!$O$2:$O$5000,"&lt;"&amp;E$6)</f>
        <v>14001.513333333332</v>
      </c>
      <c r="E65" s="13">
        <f>SUMIFS('1. Output sheet'!$F$2:$F$5000,'1. Output sheet'!$K$2:$K$5000,$B65,'1. Output sheet'!$O$2:$O$5000,"&gt;="&amp;E$6,'1. Output sheet'!$O$2:$O$5000,"&lt;"&amp;F$6)</f>
        <v>21333.756666666664</v>
      </c>
      <c r="F65" s="13">
        <f>SUMIFS('1. Output sheet'!$F$2:$F$5000,'1. Output sheet'!$K$2:$K$5000,$B65,'1. Output sheet'!$O$2:$O$5000,"&gt;="&amp;F$6,'1. Output sheet'!$O$2:$O$5000,"&lt;"&amp;G$6)</f>
        <v>16529.043333333335</v>
      </c>
      <c r="G65" s="13">
        <f>SUMIFS('1. Output sheet'!$F$2:$F$5000,'1. Output sheet'!$K$2:$K$5000,$B65,'1. Output sheet'!$O$2:$O$5000,"&gt;="&amp;G$6,'1. Output sheet'!$O$2:$O$5000,"&lt;"&amp;H$6)</f>
        <v>414.9800000000007</v>
      </c>
      <c r="H65" s="13">
        <f>SUMIFS('1. Output sheet'!$F$2:$F$5000,'1. Output sheet'!$K$2:$K$5000,$B65,'1. Output sheet'!$O$2:$O$5000,"&gt;="&amp;H$6,'1. Output sheet'!$O$2:$O$5000,"&lt;"&amp;I$6)</f>
        <v>0</v>
      </c>
      <c r="I65" s="13"/>
      <c r="J65" s="14">
        <f t="shared" si="2"/>
        <v>52279.293333333335</v>
      </c>
      <c r="L65" s="39" t="s">
        <v>267</v>
      </c>
      <c r="M65" s="12"/>
      <c r="N65" s="13">
        <f t="shared" si="5"/>
        <v>1877.3062672905796</v>
      </c>
      <c r="O65" s="13">
        <f t="shared" si="6"/>
        <v>2860.4047392390576</v>
      </c>
      <c r="P65" s="13">
        <f t="shared" si="7"/>
        <v>2216.1944857854114</v>
      </c>
      <c r="Q65" s="13">
        <f t="shared" si="8"/>
        <v>55.640025206816652</v>
      </c>
      <c r="R65" s="13">
        <f t="shared" si="9"/>
        <v>0</v>
      </c>
      <c r="S65" s="13"/>
      <c r="T65" s="14">
        <f t="shared" si="10"/>
        <v>7009.5455175218649</v>
      </c>
    </row>
    <row r="66" spans="1:36" ht="14.4" x14ac:dyDescent="0.3">
      <c r="B66" s="39" t="s">
        <v>710</v>
      </c>
      <c r="C66" s="12"/>
      <c r="D66" s="13">
        <f>SUMIFS('1. Output sheet'!$F$2:$F$5000,'1. Output sheet'!$K$2:$K$5000,$B66,'1. Output sheet'!$O$2:$O$5000,"&gt;="&amp;D$6,'1. Output sheet'!$O$2:$O$5000,"&lt;"&amp;E$6)</f>
        <v>1735.56</v>
      </c>
      <c r="E66" s="13">
        <f>SUMIFS('1. Output sheet'!$F$2:$F$5000,'1. Output sheet'!$K$2:$K$5000,$B66,'1. Output sheet'!$O$2:$O$5000,"&gt;="&amp;E$6,'1. Output sheet'!$O$2:$O$5000,"&lt;"&amp;F$6)</f>
        <v>9483.81</v>
      </c>
      <c r="F66" s="13">
        <f>SUMIFS('1. Output sheet'!$F$2:$F$5000,'1. Output sheet'!$K$2:$K$5000,$B66,'1. Output sheet'!$O$2:$O$5000,"&gt;="&amp;F$6,'1. Output sheet'!$O$2:$O$5000,"&lt;"&amp;G$6)</f>
        <v>6451.5</v>
      </c>
      <c r="G66" s="13">
        <f>SUMIFS('1. Output sheet'!$F$2:$F$5000,'1. Output sheet'!$K$2:$K$5000,$B66,'1. Output sheet'!$O$2:$O$5000,"&gt;="&amp;G$6,'1. Output sheet'!$O$2:$O$5000,"&lt;"&amp;H$6)</f>
        <v>2447.96</v>
      </c>
      <c r="H66" s="13">
        <f>SUMIFS('1. Output sheet'!$F$2:$F$5000,'1. Output sheet'!$K$2:$K$5000,$B66,'1. Output sheet'!$O$2:$O$5000,"&gt;="&amp;H$6,'1. Output sheet'!$O$2:$O$5000,"&lt;"&amp;I$6)</f>
        <v>0</v>
      </c>
      <c r="I66" s="13"/>
      <c r="J66" s="14">
        <f t="shared" si="2"/>
        <v>20118.829999999998</v>
      </c>
      <c r="L66" s="39" t="s">
        <v>710</v>
      </c>
      <c r="M66" s="12"/>
      <c r="N66" s="13">
        <f t="shared" si="5"/>
        <v>232.7018221310486</v>
      </c>
      <c r="O66" s="13">
        <f t="shared" si="6"/>
        <v>1271.5779735328424</v>
      </c>
      <c r="P66" s="13">
        <f t="shared" si="7"/>
        <v>865.00945255621241</v>
      </c>
      <c r="Q66" s="13">
        <f t="shared" si="8"/>
        <v>328.21956746175397</v>
      </c>
      <c r="R66" s="13">
        <f t="shared" si="9"/>
        <v>0</v>
      </c>
      <c r="S66" s="13"/>
      <c r="T66" s="14">
        <f t="shared" si="10"/>
        <v>2697.508815681857</v>
      </c>
    </row>
    <row r="67" spans="1:36" x14ac:dyDescent="0.25">
      <c r="C67" s="8"/>
    </row>
    <row r="68" spans="1:36" x14ac:dyDescent="0.25">
      <c r="C68" s="8"/>
    </row>
    <row r="69" spans="1:36" x14ac:dyDescent="0.25">
      <c r="A69" s="34"/>
    </row>
    <row r="70" spans="1:36" x14ac:dyDescent="0.25">
      <c r="A70" s="36" t="s">
        <v>4351</v>
      </c>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row>
    <row r="72" spans="1:36" ht="14.4" x14ac:dyDescent="0.3">
      <c r="A72" s="34"/>
      <c r="B72" s="5" t="s">
        <v>4352</v>
      </c>
      <c r="C72" s="5"/>
      <c r="D72" s="5"/>
      <c r="E72" s="5"/>
      <c r="F72" s="5"/>
      <c r="G72" s="5"/>
      <c r="H72" s="5"/>
      <c r="I72" s="5"/>
      <c r="J72" s="5"/>
      <c r="K72" s="5"/>
      <c r="L72" s="5"/>
      <c r="M72" s="5"/>
      <c r="N72" s="5"/>
      <c r="O72" s="5"/>
      <c r="P72" s="5"/>
    </row>
    <row r="73" spans="1:36" ht="43.2" x14ac:dyDescent="0.3">
      <c r="A73" s="34"/>
      <c r="B73" s="6"/>
      <c r="C73" s="6"/>
      <c r="D73" s="10" t="s">
        <v>705</v>
      </c>
      <c r="E73" s="10" t="s">
        <v>206</v>
      </c>
      <c r="F73" s="10" t="s">
        <v>198</v>
      </c>
      <c r="G73" s="11" t="s">
        <v>28</v>
      </c>
      <c r="H73" s="11" t="s">
        <v>795</v>
      </c>
      <c r="I73" s="11" t="s">
        <v>43</v>
      </c>
      <c r="J73" s="11" t="s">
        <v>104</v>
      </c>
      <c r="K73" s="11" t="s">
        <v>808</v>
      </c>
      <c r="L73" s="11" t="s">
        <v>755</v>
      </c>
      <c r="M73" s="11" t="s">
        <v>4353</v>
      </c>
      <c r="N73" s="11" t="s">
        <v>318</v>
      </c>
      <c r="O73" s="11" t="s">
        <v>71</v>
      </c>
      <c r="P73" s="29" t="s">
        <v>4354</v>
      </c>
    </row>
    <row r="74" spans="1:36" ht="14.4" x14ac:dyDescent="0.3">
      <c r="A74" s="34"/>
      <c r="B74" s="37" t="s">
        <v>4357</v>
      </c>
      <c r="C74" s="37" t="s">
        <v>4348</v>
      </c>
      <c r="D74" s="14">
        <f>D75+D105</f>
        <v>20</v>
      </c>
      <c r="E74" s="14">
        <f t="shared" ref="E74:O74" si="11">E75+E105</f>
        <v>316</v>
      </c>
      <c r="F74" s="14">
        <f t="shared" si="11"/>
        <v>332</v>
      </c>
      <c r="G74" s="14">
        <f t="shared" si="11"/>
        <v>256</v>
      </c>
      <c r="H74" s="14">
        <f t="shared" si="11"/>
        <v>62</v>
      </c>
      <c r="I74" s="14">
        <f t="shared" si="11"/>
        <v>248</v>
      </c>
      <c r="J74" s="14">
        <f t="shared" si="11"/>
        <v>281</v>
      </c>
      <c r="K74" s="14">
        <f t="shared" si="11"/>
        <v>54</v>
      </c>
      <c r="L74" s="14">
        <f t="shared" si="11"/>
        <v>35</v>
      </c>
      <c r="M74" s="14">
        <f t="shared" si="11"/>
        <v>0</v>
      </c>
      <c r="N74" s="14">
        <f t="shared" si="11"/>
        <v>39</v>
      </c>
      <c r="O74" s="14">
        <f t="shared" si="11"/>
        <v>18</v>
      </c>
      <c r="P74" s="14">
        <f>SUM(D74:O74)</f>
        <v>1661</v>
      </c>
    </row>
    <row r="75" spans="1:36" ht="14.4" x14ac:dyDescent="0.3">
      <c r="A75" s="34"/>
      <c r="B75" s="38" t="s">
        <v>41</v>
      </c>
      <c r="C75" s="37" t="s">
        <v>4348</v>
      </c>
      <c r="D75" s="14">
        <f>SUM(D76:D104)</f>
        <v>15</v>
      </c>
      <c r="E75" s="14">
        <f t="shared" ref="E75:O75" si="12">SUM(E76:E104)</f>
        <v>314</v>
      </c>
      <c r="F75" s="14">
        <f t="shared" si="12"/>
        <v>210</v>
      </c>
      <c r="G75" s="14">
        <f t="shared" si="12"/>
        <v>242</v>
      </c>
      <c r="H75" s="14">
        <f t="shared" si="12"/>
        <v>60</v>
      </c>
      <c r="I75" s="14">
        <f t="shared" si="12"/>
        <v>198</v>
      </c>
      <c r="J75" s="14">
        <f t="shared" si="12"/>
        <v>258</v>
      </c>
      <c r="K75" s="14">
        <f t="shared" si="12"/>
        <v>34</v>
      </c>
      <c r="L75" s="14">
        <f t="shared" si="12"/>
        <v>9</v>
      </c>
      <c r="M75" s="14">
        <f t="shared" si="12"/>
        <v>0</v>
      </c>
      <c r="N75" s="14">
        <f t="shared" si="12"/>
        <v>31</v>
      </c>
      <c r="O75" s="14">
        <f t="shared" si="12"/>
        <v>14</v>
      </c>
      <c r="P75" s="14">
        <f t="shared" ref="P75:P134" si="13">SUM(D75:O75)</f>
        <v>1385</v>
      </c>
    </row>
    <row r="76" spans="1:36" ht="14.4" x14ac:dyDescent="0.3">
      <c r="A76" s="34"/>
      <c r="B76" s="7"/>
      <c r="C76" s="39" t="s">
        <v>340</v>
      </c>
      <c r="D76" s="13">
        <f>COUNTIFS('1. Output sheet'!$AC$2:$AC$5000,$B$75,'1. Output sheet'!$C$2:$C$5000,D$73,'1. Output sheet'!$K$2:$K$5000,$C76)</f>
        <v>1</v>
      </c>
      <c r="E76" s="13">
        <f>COUNTIFS('1. Output sheet'!$AC$2:$AC$5000,$B$75,'1. Output sheet'!$C$2:$C$5000,E$73,'1. Output sheet'!$K$2:$K$5000,$C76)</f>
        <v>0</v>
      </c>
      <c r="F76" s="13">
        <f>COUNTIFS('1. Output sheet'!$AC$2:$AC$5000,$B$75,'1. Output sheet'!$C$2:$C$5000,F$73,'1. Output sheet'!$K$2:$K$5000,$C76)</f>
        <v>7</v>
      </c>
      <c r="G76" s="13">
        <f>COUNTIFS('1. Output sheet'!$AC$2:$AC$5000,$B$75,'1. Output sheet'!$C$2:$C$5000,G$73,'1. Output sheet'!$K$2:$K$5000,$C76)</f>
        <v>2</v>
      </c>
      <c r="H76" s="13">
        <f>COUNTIFS('1. Output sheet'!$AC$2:$AC$5000,$B$75,'1. Output sheet'!$C$2:$C$5000,H$73,'1. Output sheet'!$K$2:$K$5000,$C76)</f>
        <v>0</v>
      </c>
      <c r="I76" s="13">
        <f>COUNTIFS('1. Output sheet'!$AC$2:$AC$5000,$B$75,'1. Output sheet'!$C$2:$C$5000,I$73,'1. Output sheet'!$K$2:$K$5000,$C76)</f>
        <v>0</v>
      </c>
      <c r="J76" s="13">
        <f>COUNTIFS('1. Output sheet'!$AC$2:$AC$5000,$B$75,'1. Output sheet'!$C$2:$C$5000,J$73,'1. Output sheet'!$K$2:$K$5000,$C76)</f>
        <v>5</v>
      </c>
      <c r="K76" s="13">
        <f>COUNTIFS('1. Output sheet'!$AC$2:$AC$5000,$B$75,'1. Output sheet'!$C$2:$C$5000,K$73,'1. Output sheet'!$K$2:$K$5000,$C76)</f>
        <v>0</v>
      </c>
      <c r="L76" s="13">
        <f>COUNTIFS('1. Output sheet'!$AC$2:$AC$5000,$B$75,'1. Output sheet'!$C$2:$C$5000,L$73,'1. Output sheet'!$K$2:$K$5000,$C76)</f>
        <v>1</v>
      </c>
      <c r="M76" s="13">
        <f>COUNTIFS('1. Output sheet'!$AC$2:$AC$5000,$B$75,'1. Output sheet'!$C$2:$C$5000,M$73,'1. Output sheet'!$K$2:$K$5000,$C76)</f>
        <v>0</v>
      </c>
      <c r="N76" s="13">
        <f>COUNTIFS('1. Output sheet'!$AC$2:$AC$5000,$B$75,'1. Output sheet'!$C$2:$C$5000,N$73,'1. Output sheet'!$K$2:$K$5000,$C76)</f>
        <v>0</v>
      </c>
      <c r="O76" s="13">
        <f>COUNTIFS('1. Output sheet'!$AC$2:$AC$5000,$B$75,'1. Output sheet'!$C$2:$C$5000,O$73,'1. Output sheet'!$K$2:$K$5000,$C76)</f>
        <v>1</v>
      </c>
      <c r="P76" s="14">
        <f t="shared" si="13"/>
        <v>17</v>
      </c>
    </row>
    <row r="77" spans="1:36" ht="14.4" x14ac:dyDescent="0.3">
      <c r="A77" s="34"/>
      <c r="B77" s="7"/>
      <c r="C77" s="39" t="s">
        <v>2407</v>
      </c>
      <c r="D77" s="13">
        <f>COUNTIFS('1. Output sheet'!$AC$2:$AC$5000,$B$75,'1. Output sheet'!$C$2:$C$5000,D$73,'1. Output sheet'!$K$2:$K$5000,$C77)</f>
        <v>0</v>
      </c>
      <c r="E77" s="13">
        <f>COUNTIFS('1. Output sheet'!$AC$2:$AC$5000,$B$75,'1. Output sheet'!$C$2:$C$5000,E$73,'1. Output sheet'!$K$2:$K$5000,$C77)</f>
        <v>0</v>
      </c>
      <c r="F77" s="13">
        <f>COUNTIFS('1. Output sheet'!$AC$2:$AC$5000,$B$75,'1. Output sheet'!$C$2:$C$5000,F$73,'1. Output sheet'!$K$2:$K$5000,$C77)</f>
        <v>0</v>
      </c>
      <c r="G77" s="13">
        <f>COUNTIFS('1. Output sheet'!$AC$2:$AC$5000,$B$75,'1. Output sheet'!$C$2:$C$5000,G$73,'1. Output sheet'!$K$2:$K$5000,$C77)</f>
        <v>0</v>
      </c>
      <c r="H77" s="13">
        <f>COUNTIFS('1. Output sheet'!$AC$2:$AC$5000,$B$75,'1. Output sheet'!$C$2:$C$5000,H$73,'1. Output sheet'!$K$2:$K$5000,$C77)</f>
        <v>0</v>
      </c>
      <c r="I77" s="13">
        <f>COUNTIFS('1. Output sheet'!$AC$2:$AC$5000,$B$75,'1. Output sheet'!$C$2:$C$5000,I$73,'1. Output sheet'!$K$2:$K$5000,$C77)</f>
        <v>0</v>
      </c>
      <c r="J77" s="13">
        <f>COUNTIFS('1. Output sheet'!$AC$2:$AC$5000,$B$75,'1. Output sheet'!$C$2:$C$5000,J$73,'1. Output sheet'!$K$2:$K$5000,$C77)</f>
        <v>0</v>
      </c>
      <c r="K77" s="13">
        <f>COUNTIFS('1. Output sheet'!$AC$2:$AC$5000,$B$75,'1. Output sheet'!$C$2:$C$5000,K$73,'1. Output sheet'!$K$2:$K$5000,$C77)</f>
        <v>0</v>
      </c>
      <c r="L77" s="13">
        <f>COUNTIFS('1. Output sheet'!$AC$2:$AC$5000,$B$75,'1. Output sheet'!$C$2:$C$5000,L$73,'1. Output sheet'!$K$2:$K$5000,$C77)</f>
        <v>0</v>
      </c>
      <c r="M77" s="13">
        <f>COUNTIFS('1. Output sheet'!$AC$2:$AC$5000,$B$75,'1. Output sheet'!$C$2:$C$5000,M$73,'1. Output sheet'!$K$2:$K$5000,$C77)</f>
        <v>0</v>
      </c>
      <c r="N77" s="13">
        <f>COUNTIFS('1. Output sheet'!$AC$2:$AC$5000,$B$75,'1. Output sheet'!$C$2:$C$5000,N$73,'1. Output sheet'!$K$2:$K$5000,$C77)</f>
        <v>0</v>
      </c>
      <c r="O77" s="13">
        <f>COUNTIFS('1. Output sheet'!$AC$2:$AC$5000,$B$75,'1. Output sheet'!$C$2:$C$5000,O$73,'1. Output sheet'!$K$2:$K$5000,$C77)</f>
        <v>0</v>
      </c>
      <c r="P77" s="14">
        <f t="shared" si="13"/>
        <v>0</v>
      </c>
    </row>
    <row r="78" spans="1:36" ht="14.4" x14ac:dyDescent="0.3">
      <c r="A78" s="34"/>
      <c r="B78" s="7"/>
      <c r="C78" s="39" t="s">
        <v>557</v>
      </c>
      <c r="D78" s="13">
        <f>COUNTIFS('1. Output sheet'!$AC$2:$AC$5000,$B$75,'1. Output sheet'!$C$2:$C$5000,D$73,'1. Output sheet'!$K$2:$K$5000,$C78)</f>
        <v>0</v>
      </c>
      <c r="E78" s="13">
        <f>COUNTIFS('1. Output sheet'!$AC$2:$AC$5000,$B$75,'1. Output sheet'!$C$2:$C$5000,E$73,'1. Output sheet'!$K$2:$K$5000,$C78)</f>
        <v>0</v>
      </c>
      <c r="F78" s="13">
        <f>COUNTIFS('1. Output sheet'!$AC$2:$AC$5000,$B$75,'1. Output sheet'!$C$2:$C$5000,F$73,'1. Output sheet'!$K$2:$K$5000,$C78)</f>
        <v>0</v>
      </c>
      <c r="G78" s="13">
        <f>COUNTIFS('1. Output sheet'!$AC$2:$AC$5000,$B$75,'1. Output sheet'!$C$2:$C$5000,G$73,'1. Output sheet'!$K$2:$K$5000,$C78)</f>
        <v>0</v>
      </c>
      <c r="H78" s="13">
        <f>COUNTIFS('1. Output sheet'!$AC$2:$AC$5000,$B$75,'1. Output sheet'!$C$2:$C$5000,H$73,'1. Output sheet'!$K$2:$K$5000,$C78)</f>
        <v>0</v>
      </c>
      <c r="I78" s="13">
        <f>COUNTIFS('1. Output sheet'!$AC$2:$AC$5000,$B$75,'1. Output sheet'!$C$2:$C$5000,I$73,'1. Output sheet'!$K$2:$K$5000,$C78)</f>
        <v>0</v>
      </c>
      <c r="J78" s="13">
        <f>COUNTIFS('1. Output sheet'!$AC$2:$AC$5000,$B$75,'1. Output sheet'!$C$2:$C$5000,J$73,'1. Output sheet'!$K$2:$K$5000,$C78)</f>
        <v>4</v>
      </c>
      <c r="K78" s="13">
        <f>COUNTIFS('1. Output sheet'!$AC$2:$AC$5000,$B$75,'1. Output sheet'!$C$2:$C$5000,K$73,'1. Output sheet'!$K$2:$K$5000,$C78)</f>
        <v>0</v>
      </c>
      <c r="L78" s="13">
        <f>COUNTIFS('1. Output sheet'!$AC$2:$AC$5000,$B$75,'1. Output sheet'!$C$2:$C$5000,L$73,'1. Output sheet'!$K$2:$K$5000,$C78)</f>
        <v>0</v>
      </c>
      <c r="M78" s="13">
        <f>COUNTIFS('1. Output sheet'!$AC$2:$AC$5000,$B$75,'1. Output sheet'!$C$2:$C$5000,M$73,'1. Output sheet'!$K$2:$K$5000,$C78)</f>
        <v>0</v>
      </c>
      <c r="N78" s="13">
        <f>COUNTIFS('1. Output sheet'!$AC$2:$AC$5000,$B$75,'1. Output sheet'!$C$2:$C$5000,N$73,'1. Output sheet'!$K$2:$K$5000,$C78)</f>
        <v>0</v>
      </c>
      <c r="O78" s="13">
        <f>COUNTIFS('1. Output sheet'!$AC$2:$AC$5000,$B$75,'1. Output sheet'!$C$2:$C$5000,O$73,'1. Output sheet'!$K$2:$K$5000,$C78)</f>
        <v>0</v>
      </c>
      <c r="P78" s="14">
        <f t="shared" si="13"/>
        <v>4</v>
      </c>
    </row>
    <row r="79" spans="1:36" ht="14.4" x14ac:dyDescent="0.3">
      <c r="A79" s="34"/>
      <c r="B79" s="7"/>
      <c r="C79" s="39" t="s">
        <v>1933</v>
      </c>
      <c r="D79" s="13">
        <f>COUNTIFS('1. Output sheet'!$AC$2:$AC$5000,$B$75,'1. Output sheet'!$C$2:$C$5000,D$73,'1. Output sheet'!$K$2:$K$5000,$C79)</f>
        <v>0</v>
      </c>
      <c r="E79" s="13">
        <f>COUNTIFS('1. Output sheet'!$AC$2:$AC$5000,$B$75,'1. Output sheet'!$C$2:$C$5000,E$73,'1. Output sheet'!$K$2:$K$5000,$C79)</f>
        <v>0</v>
      </c>
      <c r="F79" s="13">
        <f>COUNTIFS('1. Output sheet'!$AC$2:$AC$5000,$B$75,'1. Output sheet'!$C$2:$C$5000,F$73,'1. Output sheet'!$K$2:$K$5000,$C79)</f>
        <v>2</v>
      </c>
      <c r="G79" s="13">
        <f>COUNTIFS('1. Output sheet'!$AC$2:$AC$5000,$B$75,'1. Output sheet'!$C$2:$C$5000,G$73,'1. Output sheet'!$K$2:$K$5000,$C79)</f>
        <v>0</v>
      </c>
      <c r="H79" s="13">
        <f>COUNTIFS('1. Output sheet'!$AC$2:$AC$5000,$B$75,'1. Output sheet'!$C$2:$C$5000,H$73,'1. Output sheet'!$K$2:$K$5000,$C79)</f>
        <v>0</v>
      </c>
      <c r="I79" s="13">
        <f>COUNTIFS('1. Output sheet'!$AC$2:$AC$5000,$B$75,'1. Output sheet'!$C$2:$C$5000,I$73,'1. Output sheet'!$K$2:$K$5000,$C79)</f>
        <v>0</v>
      </c>
      <c r="J79" s="13">
        <f>COUNTIFS('1. Output sheet'!$AC$2:$AC$5000,$B$75,'1. Output sheet'!$C$2:$C$5000,J$73,'1. Output sheet'!$K$2:$K$5000,$C79)</f>
        <v>1</v>
      </c>
      <c r="K79" s="13">
        <f>COUNTIFS('1. Output sheet'!$AC$2:$AC$5000,$B$75,'1. Output sheet'!$C$2:$C$5000,K$73,'1. Output sheet'!$K$2:$K$5000,$C79)</f>
        <v>2</v>
      </c>
      <c r="L79" s="13">
        <f>COUNTIFS('1. Output sheet'!$AC$2:$AC$5000,$B$75,'1. Output sheet'!$C$2:$C$5000,L$73,'1. Output sheet'!$K$2:$K$5000,$C79)</f>
        <v>0</v>
      </c>
      <c r="M79" s="13">
        <f>COUNTIFS('1. Output sheet'!$AC$2:$AC$5000,$B$75,'1. Output sheet'!$C$2:$C$5000,M$73,'1. Output sheet'!$K$2:$K$5000,$C79)</f>
        <v>0</v>
      </c>
      <c r="N79" s="13">
        <f>COUNTIFS('1. Output sheet'!$AC$2:$AC$5000,$B$75,'1. Output sheet'!$C$2:$C$5000,N$73,'1. Output sheet'!$K$2:$K$5000,$C79)</f>
        <v>0</v>
      </c>
      <c r="O79" s="13">
        <f>COUNTIFS('1. Output sheet'!$AC$2:$AC$5000,$B$75,'1. Output sheet'!$C$2:$C$5000,O$73,'1. Output sheet'!$K$2:$K$5000,$C79)</f>
        <v>0</v>
      </c>
      <c r="P79" s="14">
        <f t="shared" si="13"/>
        <v>5</v>
      </c>
    </row>
    <row r="80" spans="1:36" ht="14.4" x14ac:dyDescent="0.3">
      <c r="A80" s="34"/>
      <c r="B80" s="7"/>
      <c r="C80" s="39" t="s">
        <v>530</v>
      </c>
      <c r="D80" s="13">
        <f>COUNTIFS('1. Output sheet'!$AC$2:$AC$5000,$B$75,'1. Output sheet'!$C$2:$C$5000,D$73,'1. Output sheet'!$K$2:$K$5000,$C80)</f>
        <v>0</v>
      </c>
      <c r="E80" s="13">
        <f>COUNTIFS('1. Output sheet'!$AC$2:$AC$5000,$B$75,'1. Output sheet'!$C$2:$C$5000,E$73,'1. Output sheet'!$K$2:$K$5000,$C80)</f>
        <v>0</v>
      </c>
      <c r="F80" s="13">
        <f>COUNTIFS('1. Output sheet'!$AC$2:$AC$5000,$B$75,'1. Output sheet'!$C$2:$C$5000,F$73,'1. Output sheet'!$K$2:$K$5000,$C80)</f>
        <v>0</v>
      </c>
      <c r="G80" s="13">
        <f>COUNTIFS('1. Output sheet'!$AC$2:$AC$5000,$B$75,'1. Output sheet'!$C$2:$C$5000,G$73,'1. Output sheet'!$K$2:$K$5000,$C80)</f>
        <v>6</v>
      </c>
      <c r="H80" s="13">
        <f>COUNTIFS('1. Output sheet'!$AC$2:$AC$5000,$B$75,'1. Output sheet'!$C$2:$C$5000,H$73,'1. Output sheet'!$K$2:$K$5000,$C80)</f>
        <v>0</v>
      </c>
      <c r="I80" s="13">
        <f>COUNTIFS('1. Output sheet'!$AC$2:$AC$5000,$B$75,'1. Output sheet'!$C$2:$C$5000,I$73,'1. Output sheet'!$K$2:$K$5000,$C80)</f>
        <v>10</v>
      </c>
      <c r="J80" s="13">
        <f>COUNTIFS('1. Output sheet'!$AC$2:$AC$5000,$B$75,'1. Output sheet'!$C$2:$C$5000,J$73,'1. Output sheet'!$K$2:$K$5000,$C80)</f>
        <v>3</v>
      </c>
      <c r="K80" s="13">
        <f>COUNTIFS('1. Output sheet'!$AC$2:$AC$5000,$B$75,'1. Output sheet'!$C$2:$C$5000,K$73,'1. Output sheet'!$K$2:$K$5000,$C80)</f>
        <v>0</v>
      </c>
      <c r="L80" s="13">
        <f>COUNTIFS('1. Output sheet'!$AC$2:$AC$5000,$B$75,'1. Output sheet'!$C$2:$C$5000,L$73,'1. Output sheet'!$K$2:$K$5000,$C80)</f>
        <v>0</v>
      </c>
      <c r="M80" s="13">
        <f>COUNTIFS('1. Output sheet'!$AC$2:$AC$5000,$B$75,'1. Output sheet'!$C$2:$C$5000,M$73,'1. Output sheet'!$K$2:$K$5000,$C80)</f>
        <v>0</v>
      </c>
      <c r="N80" s="13">
        <f>COUNTIFS('1. Output sheet'!$AC$2:$AC$5000,$B$75,'1. Output sheet'!$C$2:$C$5000,N$73,'1. Output sheet'!$K$2:$K$5000,$C80)</f>
        <v>0</v>
      </c>
      <c r="O80" s="13">
        <f>COUNTIFS('1. Output sheet'!$AC$2:$AC$5000,$B$75,'1. Output sheet'!$C$2:$C$5000,O$73,'1. Output sheet'!$K$2:$K$5000,$C80)</f>
        <v>0</v>
      </c>
      <c r="P80" s="14">
        <f t="shared" si="13"/>
        <v>19</v>
      </c>
    </row>
    <row r="81" spans="1:16" ht="14.4" x14ac:dyDescent="0.3">
      <c r="A81" s="34"/>
      <c r="B81" s="7"/>
      <c r="C81" s="39" t="s">
        <v>34</v>
      </c>
      <c r="D81" s="13">
        <f>COUNTIFS('1. Output sheet'!$AC$2:$AC$5000,$B$75,'1. Output sheet'!$C$2:$C$5000,D$73,'1. Output sheet'!$K$2:$K$5000,$C81)</f>
        <v>1</v>
      </c>
      <c r="E81" s="13">
        <f>COUNTIFS('1. Output sheet'!$AC$2:$AC$5000,$B$75,'1. Output sheet'!$C$2:$C$5000,E$73,'1. Output sheet'!$K$2:$K$5000,$C81)</f>
        <v>0</v>
      </c>
      <c r="F81" s="13">
        <f>COUNTIFS('1. Output sheet'!$AC$2:$AC$5000,$B$75,'1. Output sheet'!$C$2:$C$5000,F$73,'1. Output sheet'!$K$2:$K$5000,$C81)</f>
        <v>39</v>
      </c>
      <c r="G81" s="13">
        <f>COUNTIFS('1. Output sheet'!$AC$2:$AC$5000,$B$75,'1. Output sheet'!$C$2:$C$5000,G$73,'1. Output sheet'!$K$2:$K$5000,$C81)</f>
        <v>6</v>
      </c>
      <c r="H81" s="13">
        <f>COUNTIFS('1. Output sheet'!$AC$2:$AC$5000,$B$75,'1. Output sheet'!$C$2:$C$5000,H$73,'1. Output sheet'!$K$2:$K$5000,$C81)</f>
        <v>3</v>
      </c>
      <c r="I81" s="13">
        <f>COUNTIFS('1. Output sheet'!$AC$2:$AC$5000,$B$75,'1. Output sheet'!$C$2:$C$5000,I$73,'1. Output sheet'!$K$2:$K$5000,$C81)</f>
        <v>6</v>
      </c>
      <c r="J81" s="13">
        <f>COUNTIFS('1. Output sheet'!$AC$2:$AC$5000,$B$75,'1. Output sheet'!$C$2:$C$5000,J$73,'1. Output sheet'!$K$2:$K$5000,$C81)</f>
        <v>4</v>
      </c>
      <c r="K81" s="13">
        <f>COUNTIFS('1. Output sheet'!$AC$2:$AC$5000,$B$75,'1. Output sheet'!$C$2:$C$5000,K$73,'1. Output sheet'!$K$2:$K$5000,$C81)</f>
        <v>0</v>
      </c>
      <c r="L81" s="13">
        <f>COUNTIFS('1. Output sheet'!$AC$2:$AC$5000,$B$75,'1. Output sheet'!$C$2:$C$5000,L$73,'1. Output sheet'!$K$2:$K$5000,$C81)</f>
        <v>0</v>
      </c>
      <c r="M81" s="13">
        <f>COUNTIFS('1. Output sheet'!$AC$2:$AC$5000,$B$75,'1. Output sheet'!$C$2:$C$5000,M$73,'1. Output sheet'!$K$2:$K$5000,$C81)</f>
        <v>0</v>
      </c>
      <c r="N81" s="13">
        <f>COUNTIFS('1. Output sheet'!$AC$2:$AC$5000,$B$75,'1. Output sheet'!$C$2:$C$5000,N$73,'1. Output sheet'!$K$2:$K$5000,$C81)</f>
        <v>0</v>
      </c>
      <c r="O81" s="13">
        <f>COUNTIFS('1. Output sheet'!$AC$2:$AC$5000,$B$75,'1. Output sheet'!$C$2:$C$5000,O$73,'1. Output sheet'!$K$2:$K$5000,$C81)</f>
        <v>0</v>
      </c>
      <c r="P81" s="14">
        <f t="shared" si="13"/>
        <v>59</v>
      </c>
    </row>
    <row r="82" spans="1:16" ht="14.4" x14ac:dyDescent="0.3">
      <c r="A82" s="34"/>
      <c r="B82" s="7"/>
      <c r="C82" s="39" t="s">
        <v>473</v>
      </c>
      <c r="D82" s="13">
        <f>COUNTIFS('1. Output sheet'!$AC$2:$AC$5000,$B$75,'1. Output sheet'!$C$2:$C$5000,D$73,'1. Output sheet'!$K$2:$K$5000,$C82)</f>
        <v>0</v>
      </c>
      <c r="E82" s="13">
        <f>COUNTIFS('1. Output sheet'!$AC$2:$AC$5000,$B$75,'1. Output sheet'!$C$2:$C$5000,E$73,'1. Output sheet'!$K$2:$K$5000,$C82)</f>
        <v>0</v>
      </c>
      <c r="F82" s="13">
        <f>COUNTIFS('1. Output sheet'!$AC$2:$AC$5000,$B$75,'1. Output sheet'!$C$2:$C$5000,F$73,'1. Output sheet'!$K$2:$K$5000,$C82)</f>
        <v>0</v>
      </c>
      <c r="G82" s="13">
        <f>COUNTIFS('1. Output sheet'!$AC$2:$AC$5000,$B$75,'1. Output sheet'!$C$2:$C$5000,G$73,'1. Output sheet'!$K$2:$K$5000,$C82)</f>
        <v>4</v>
      </c>
      <c r="H82" s="13">
        <f>COUNTIFS('1. Output sheet'!$AC$2:$AC$5000,$B$75,'1. Output sheet'!$C$2:$C$5000,H$73,'1. Output sheet'!$K$2:$K$5000,$C82)</f>
        <v>4</v>
      </c>
      <c r="I82" s="13">
        <f>COUNTIFS('1. Output sheet'!$AC$2:$AC$5000,$B$75,'1. Output sheet'!$C$2:$C$5000,I$73,'1. Output sheet'!$K$2:$K$5000,$C82)</f>
        <v>1</v>
      </c>
      <c r="J82" s="13">
        <f>COUNTIFS('1. Output sheet'!$AC$2:$AC$5000,$B$75,'1. Output sheet'!$C$2:$C$5000,J$73,'1. Output sheet'!$K$2:$K$5000,$C82)</f>
        <v>4</v>
      </c>
      <c r="K82" s="13">
        <f>COUNTIFS('1. Output sheet'!$AC$2:$AC$5000,$B$75,'1. Output sheet'!$C$2:$C$5000,K$73,'1. Output sheet'!$K$2:$K$5000,$C82)</f>
        <v>0</v>
      </c>
      <c r="L82" s="13">
        <f>COUNTIFS('1. Output sheet'!$AC$2:$AC$5000,$B$75,'1. Output sheet'!$C$2:$C$5000,L$73,'1. Output sheet'!$K$2:$K$5000,$C82)</f>
        <v>1</v>
      </c>
      <c r="M82" s="13">
        <f>COUNTIFS('1. Output sheet'!$AC$2:$AC$5000,$B$75,'1. Output sheet'!$C$2:$C$5000,M$73,'1. Output sheet'!$K$2:$K$5000,$C82)</f>
        <v>0</v>
      </c>
      <c r="N82" s="13">
        <f>COUNTIFS('1. Output sheet'!$AC$2:$AC$5000,$B$75,'1. Output sheet'!$C$2:$C$5000,N$73,'1. Output sheet'!$K$2:$K$5000,$C82)</f>
        <v>0</v>
      </c>
      <c r="O82" s="13">
        <f>COUNTIFS('1. Output sheet'!$AC$2:$AC$5000,$B$75,'1. Output sheet'!$C$2:$C$5000,O$73,'1. Output sheet'!$K$2:$K$5000,$C82)</f>
        <v>0</v>
      </c>
      <c r="P82" s="14">
        <f t="shared" si="13"/>
        <v>14</v>
      </c>
    </row>
    <row r="83" spans="1:16" ht="14.4" x14ac:dyDescent="0.3">
      <c r="A83" s="34"/>
      <c r="B83" s="7"/>
      <c r="C83" s="39" t="s">
        <v>210</v>
      </c>
      <c r="D83" s="13">
        <f>COUNTIFS('1. Output sheet'!$AC$2:$AC$5000,$B$75,'1. Output sheet'!$C$2:$C$5000,D$73,'1. Output sheet'!$K$2:$K$5000,$C83)</f>
        <v>0</v>
      </c>
      <c r="E83" s="13">
        <f>COUNTIFS('1. Output sheet'!$AC$2:$AC$5000,$B$75,'1. Output sheet'!$C$2:$C$5000,E$73,'1. Output sheet'!$K$2:$K$5000,$C83)</f>
        <v>3</v>
      </c>
      <c r="F83" s="13">
        <f>COUNTIFS('1. Output sheet'!$AC$2:$AC$5000,$B$75,'1. Output sheet'!$C$2:$C$5000,F$73,'1. Output sheet'!$K$2:$K$5000,$C83)</f>
        <v>0</v>
      </c>
      <c r="G83" s="13">
        <f>COUNTIFS('1. Output sheet'!$AC$2:$AC$5000,$B$75,'1. Output sheet'!$C$2:$C$5000,G$73,'1. Output sheet'!$K$2:$K$5000,$C83)</f>
        <v>0</v>
      </c>
      <c r="H83" s="13">
        <f>COUNTIFS('1. Output sheet'!$AC$2:$AC$5000,$B$75,'1. Output sheet'!$C$2:$C$5000,H$73,'1. Output sheet'!$K$2:$K$5000,$C83)</f>
        <v>0</v>
      </c>
      <c r="I83" s="13">
        <f>COUNTIFS('1. Output sheet'!$AC$2:$AC$5000,$B$75,'1. Output sheet'!$C$2:$C$5000,I$73,'1. Output sheet'!$K$2:$K$5000,$C83)</f>
        <v>0</v>
      </c>
      <c r="J83" s="13">
        <f>COUNTIFS('1. Output sheet'!$AC$2:$AC$5000,$B$75,'1. Output sheet'!$C$2:$C$5000,J$73,'1. Output sheet'!$K$2:$K$5000,$C83)</f>
        <v>0</v>
      </c>
      <c r="K83" s="13">
        <f>COUNTIFS('1. Output sheet'!$AC$2:$AC$5000,$B$75,'1. Output sheet'!$C$2:$C$5000,K$73,'1. Output sheet'!$K$2:$K$5000,$C83)</f>
        <v>0</v>
      </c>
      <c r="L83" s="13">
        <f>COUNTIFS('1. Output sheet'!$AC$2:$AC$5000,$B$75,'1. Output sheet'!$C$2:$C$5000,L$73,'1. Output sheet'!$K$2:$K$5000,$C83)</f>
        <v>0</v>
      </c>
      <c r="M83" s="13">
        <f>COUNTIFS('1. Output sheet'!$AC$2:$AC$5000,$B$75,'1. Output sheet'!$C$2:$C$5000,M$73,'1. Output sheet'!$K$2:$K$5000,$C83)</f>
        <v>0</v>
      </c>
      <c r="N83" s="13">
        <f>COUNTIFS('1. Output sheet'!$AC$2:$AC$5000,$B$75,'1. Output sheet'!$C$2:$C$5000,N$73,'1. Output sheet'!$K$2:$K$5000,$C83)</f>
        <v>0</v>
      </c>
      <c r="O83" s="13">
        <f>COUNTIFS('1. Output sheet'!$AC$2:$AC$5000,$B$75,'1. Output sheet'!$C$2:$C$5000,O$73,'1. Output sheet'!$K$2:$K$5000,$C83)</f>
        <v>0</v>
      </c>
      <c r="P83" s="14">
        <f t="shared" si="13"/>
        <v>3</v>
      </c>
    </row>
    <row r="84" spans="1:16" ht="14.4" x14ac:dyDescent="0.3">
      <c r="A84" s="34"/>
      <c r="B84" s="7"/>
      <c r="C84" s="39" t="s">
        <v>333</v>
      </c>
      <c r="D84" s="13">
        <f>COUNTIFS('1. Output sheet'!$AC$2:$AC$5000,$B$75,'1. Output sheet'!$C$2:$C$5000,D$73,'1. Output sheet'!$K$2:$K$5000,$C84)</f>
        <v>0</v>
      </c>
      <c r="E84" s="13">
        <f>COUNTIFS('1. Output sheet'!$AC$2:$AC$5000,$B$75,'1. Output sheet'!$C$2:$C$5000,E$73,'1. Output sheet'!$K$2:$K$5000,$C84)</f>
        <v>0</v>
      </c>
      <c r="F84" s="13">
        <f>COUNTIFS('1. Output sheet'!$AC$2:$AC$5000,$B$75,'1. Output sheet'!$C$2:$C$5000,F$73,'1. Output sheet'!$K$2:$K$5000,$C84)</f>
        <v>0</v>
      </c>
      <c r="G84" s="13">
        <f>COUNTIFS('1. Output sheet'!$AC$2:$AC$5000,$B$75,'1. Output sheet'!$C$2:$C$5000,G$73,'1. Output sheet'!$K$2:$K$5000,$C84)</f>
        <v>0</v>
      </c>
      <c r="H84" s="13">
        <f>COUNTIFS('1. Output sheet'!$AC$2:$AC$5000,$B$75,'1. Output sheet'!$C$2:$C$5000,H$73,'1. Output sheet'!$K$2:$K$5000,$C84)</f>
        <v>0</v>
      </c>
      <c r="I84" s="13">
        <f>COUNTIFS('1. Output sheet'!$AC$2:$AC$5000,$B$75,'1. Output sheet'!$C$2:$C$5000,I$73,'1. Output sheet'!$K$2:$K$5000,$C84)</f>
        <v>0</v>
      </c>
      <c r="J84" s="13">
        <f>COUNTIFS('1. Output sheet'!$AC$2:$AC$5000,$B$75,'1. Output sheet'!$C$2:$C$5000,J$73,'1. Output sheet'!$K$2:$K$5000,$C84)</f>
        <v>0</v>
      </c>
      <c r="K84" s="13">
        <f>COUNTIFS('1. Output sheet'!$AC$2:$AC$5000,$B$75,'1. Output sheet'!$C$2:$C$5000,K$73,'1. Output sheet'!$K$2:$K$5000,$C84)</f>
        <v>0</v>
      </c>
      <c r="L84" s="13">
        <f>COUNTIFS('1. Output sheet'!$AC$2:$AC$5000,$B$75,'1. Output sheet'!$C$2:$C$5000,L$73,'1. Output sheet'!$K$2:$K$5000,$C84)</f>
        <v>0</v>
      </c>
      <c r="M84" s="13">
        <f>COUNTIFS('1. Output sheet'!$AC$2:$AC$5000,$B$75,'1. Output sheet'!$C$2:$C$5000,M$73,'1. Output sheet'!$K$2:$K$5000,$C84)</f>
        <v>0</v>
      </c>
      <c r="N84" s="13">
        <f>COUNTIFS('1. Output sheet'!$AC$2:$AC$5000,$B$75,'1. Output sheet'!$C$2:$C$5000,N$73,'1. Output sheet'!$K$2:$K$5000,$C84)</f>
        <v>0</v>
      </c>
      <c r="O84" s="13">
        <f>COUNTIFS('1. Output sheet'!$AC$2:$AC$5000,$B$75,'1. Output sheet'!$C$2:$C$5000,O$73,'1. Output sheet'!$K$2:$K$5000,$C84)</f>
        <v>0</v>
      </c>
      <c r="P84" s="14">
        <f t="shared" si="13"/>
        <v>0</v>
      </c>
    </row>
    <row r="85" spans="1:16" ht="14.4" x14ac:dyDescent="0.3">
      <c r="A85" s="34"/>
      <c r="B85" s="7"/>
      <c r="C85" s="39" t="s">
        <v>229</v>
      </c>
      <c r="D85" s="13">
        <f>COUNTIFS('1. Output sheet'!$AC$2:$AC$5000,$B$75,'1. Output sheet'!$C$2:$C$5000,D$73,'1. Output sheet'!$K$2:$K$5000,$C85)</f>
        <v>0</v>
      </c>
      <c r="E85" s="13">
        <f>COUNTIFS('1. Output sheet'!$AC$2:$AC$5000,$B$75,'1. Output sheet'!$C$2:$C$5000,E$73,'1. Output sheet'!$K$2:$K$5000,$C85)</f>
        <v>0</v>
      </c>
      <c r="F85" s="13">
        <f>COUNTIFS('1. Output sheet'!$AC$2:$AC$5000,$B$75,'1. Output sheet'!$C$2:$C$5000,F$73,'1. Output sheet'!$K$2:$K$5000,$C85)</f>
        <v>2</v>
      </c>
      <c r="G85" s="13">
        <f>COUNTIFS('1. Output sheet'!$AC$2:$AC$5000,$B$75,'1. Output sheet'!$C$2:$C$5000,G$73,'1. Output sheet'!$K$2:$K$5000,$C85)</f>
        <v>6</v>
      </c>
      <c r="H85" s="13">
        <f>COUNTIFS('1. Output sheet'!$AC$2:$AC$5000,$B$75,'1. Output sheet'!$C$2:$C$5000,H$73,'1. Output sheet'!$K$2:$K$5000,$C85)</f>
        <v>2</v>
      </c>
      <c r="I85" s="13">
        <f>COUNTIFS('1. Output sheet'!$AC$2:$AC$5000,$B$75,'1. Output sheet'!$C$2:$C$5000,I$73,'1. Output sheet'!$K$2:$K$5000,$C85)</f>
        <v>40</v>
      </c>
      <c r="J85" s="13">
        <f>COUNTIFS('1. Output sheet'!$AC$2:$AC$5000,$B$75,'1. Output sheet'!$C$2:$C$5000,J$73,'1. Output sheet'!$K$2:$K$5000,$C85)</f>
        <v>42</v>
      </c>
      <c r="K85" s="13">
        <f>COUNTIFS('1. Output sheet'!$AC$2:$AC$5000,$B$75,'1. Output sheet'!$C$2:$C$5000,K$73,'1. Output sheet'!$K$2:$K$5000,$C85)</f>
        <v>0</v>
      </c>
      <c r="L85" s="13">
        <f>COUNTIFS('1. Output sheet'!$AC$2:$AC$5000,$B$75,'1. Output sheet'!$C$2:$C$5000,L$73,'1. Output sheet'!$K$2:$K$5000,$C85)</f>
        <v>0</v>
      </c>
      <c r="M85" s="13">
        <f>COUNTIFS('1. Output sheet'!$AC$2:$AC$5000,$B$75,'1. Output sheet'!$C$2:$C$5000,M$73,'1. Output sheet'!$K$2:$K$5000,$C85)</f>
        <v>0</v>
      </c>
      <c r="N85" s="13">
        <f>COUNTIFS('1. Output sheet'!$AC$2:$AC$5000,$B$75,'1. Output sheet'!$C$2:$C$5000,N$73,'1. Output sheet'!$K$2:$K$5000,$C85)</f>
        <v>2</v>
      </c>
      <c r="O85" s="13">
        <f>COUNTIFS('1. Output sheet'!$AC$2:$AC$5000,$B$75,'1. Output sheet'!$C$2:$C$5000,O$73,'1. Output sheet'!$K$2:$K$5000,$C85)</f>
        <v>4</v>
      </c>
      <c r="P85" s="14">
        <f t="shared" si="13"/>
        <v>98</v>
      </c>
    </row>
    <row r="86" spans="1:16" ht="14.4" x14ac:dyDescent="0.3">
      <c r="A86" s="34"/>
      <c r="B86" s="7"/>
      <c r="C86" s="39" t="s">
        <v>407</v>
      </c>
      <c r="D86" s="13">
        <f>COUNTIFS('1. Output sheet'!$AC$2:$AC$5000,$B$75,'1. Output sheet'!$C$2:$C$5000,D$73,'1. Output sheet'!$K$2:$K$5000,$C86)</f>
        <v>0</v>
      </c>
      <c r="E86" s="13">
        <f>COUNTIFS('1. Output sheet'!$AC$2:$AC$5000,$B$75,'1. Output sheet'!$C$2:$C$5000,E$73,'1. Output sheet'!$K$2:$K$5000,$C86)</f>
        <v>0</v>
      </c>
      <c r="F86" s="13">
        <f>COUNTIFS('1. Output sheet'!$AC$2:$AC$5000,$B$75,'1. Output sheet'!$C$2:$C$5000,F$73,'1. Output sheet'!$K$2:$K$5000,$C86)</f>
        <v>0</v>
      </c>
      <c r="G86" s="13">
        <f>COUNTIFS('1. Output sheet'!$AC$2:$AC$5000,$B$75,'1. Output sheet'!$C$2:$C$5000,G$73,'1. Output sheet'!$K$2:$K$5000,$C86)</f>
        <v>0</v>
      </c>
      <c r="H86" s="13">
        <f>COUNTIFS('1. Output sheet'!$AC$2:$AC$5000,$B$75,'1. Output sheet'!$C$2:$C$5000,H$73,'1. Output sheet'!$K$2:$K$5000,$C86)</f>
        <v>0</v>
      </c>
      <c r="I86" s="13">
        <f>COUNTIFS('1. Output sheet'!$AC$2:$AC$5000,$B$75,'1. Output sheet'!$C$2:$C$5000,I$73,'1. Output sheet'!$K$2:$K$5000,$C86)</f>
        <v>0</v>
      </c>
      <c r="J86" s="13">
        <f>COUNTIFS('1. Output sheet'!$AC$2:$AC$5000,$B$75,'1. Output sheet'!$C$2:$C$5000,J$73,'1. Output sheet'!$K$2:$K$5000,$C86)</f>
        <v>0</v>
      </c>
      <c r="K86" s="13">
        <f>COUNTIFS('1. Output sheet'!$AC$2:$AC$5000,$B$75,'1. Output sheet'!$C$2:$C$5000,K$73,'1. Output sheet'!$K$2:$K$5000,$C86)</f>
        <v>0</v>
      </c>
      <c r="L86" s="13">
        <f>COUNTIFS('1. Output sheet'!$AC$2:$AC$5000,$B$75,'1. Output sheet'!$C$2:$C$5000,L$73,'1. Output sheet'!$K$2:$K$5000,$C86)</f>
        <v>0</v>
      </c>
      <c r="M86" s="13">
        <f>COUNTIFS('1. Output sheet'!$AC$2:$AC$5000,$B$75,'1. Output sheet'!$C$2:$C$5000,M$73,'1. Output sheet'!$K$2:$K$5000,$C86)</f>
        <v>0</v>
      </c>
      <c r="N86" s="13">
        <f>COUNTIFS('1. Output sheet'!$AC$2:$AC$5000,$B$75,'1. Output sheet'!$C$2:$C$5000,N$73,'1. Output sheet'!$K$2:$K$5000,$C86)</f>
        <v>0</v>
      </c>
      <c r="O86" s="13">
        <f>COUNTIFS('1. Output sheet'!$AC$2:$AC$5000,$B$75,'1. Output sheet'!$C$2:$C$5000,O$73,'1. Output sheet'!$K$2:$K$5000,$C86)</f>
        <v>0</v>
      </c>
      <c r="P86" s="14">
        <f t="shared" si="13"/>
        <v>0</v>
      </c>
    </row>
    <row r="87" spans="1:16" ht="14.4" x14ac:dyDescent="0.3">
      <c r="A87" s="34"/>
      <c r="B87" s="7"/>
      <c r="C87" s="39" t="s">
        <v>54</v>
      </c>
      <c r="D87" s="13">
        <f>COUNTIFS('1. Output sheet'!$AC$2:$AC$5000,$B$75,'1. Output sheet'!$C$2:$C$5000,D$73,'1. Output sheet'!$K$2:$K$5000,$C87)</f>
        <v>0</v>
      </c>
      <c r="E87" s="13">
        <f>COUNTIFS('1. Output sheet'!$AC$2:$AC$5000,$B$75,'1. Output sheet'!$C$2:$C$5000,E$73,'1. Output sheet'!$K$2:$K$5000,$C87)</f>
        <v>0</v>
      </c>
      <c r="F87" s="13">
        <f>COUNTIFS('1. Output sheet'!$AC$2:$AC$5000,$B$75,'1. Output sheet'!$C$2:$C$5000,F$73,'1. Output sheet'!$K$2:$K$5000,$C87)</f>
        <v>14</v>
      </c>
      <c r="G87" s="13">
        <f>COUNTIFS('1. Output sheet'!$AC$2:$AC$5000,$B$75,'1. Output sheet'!$C$2:$C$5000,G$73,'1. Output sheet'!$K$2:$K$5000,$C87)</f>
        <v>22</v>
      </c>
      <c r="H87" s="13">
        <f>COUNTIFS('1. Output sheet'!$AC$2:$AC$5000,$B$75,'1. Output sheet'!$C$2:$C$5000,H$73,'1. Output sheet'!$K$2:$K$5000,$C87)</f>
        <v>2</v>
      </c>
      <c r="I87" s="13">
        <f>COUNTIFS('1. Output sheet'!$AC$2:$AC$5000,$B$75,'1. Output sheet'!$C$2:$C$5000,I$73,'1. Output sheet'!$K$2:$K$5000,$C87)</f>
        <v>8</v>
      </c>
      <c r="J87" s="13">
        <f>COUNTIFS('1. Output sheet'!$AC$2:$AC$5000,$B$75,'1. Output sheet'!$C$2:$C$5000,J$73,'1. Output sheet'!$K$2:$K$5000,$C87)</f>
        <v>6</v>
      </c>
      <c r="K87" s="13">
        <f>COUNTIFS('1. Output sheet'!$AC$2:$AC$5000,$B$75,'1. Output sheet'!$C$2:$C$5000,K$73,'1. Output sheet'!$K$2:$K$5000,$C87)</f>
        <v>0</v>
      </c>
      <c r="L87" s="13">
        <f>COUNTIFS('1. Output sheet'!$AC$2:$AC$5000,$B$75,'1. Output sheet'!$C$2:$C$5000,L$73,'1. Output sheet'!$K$2:$K$5000,$C87)</f>
        <v>0</v>
      </c>
      <c r="M87" s="13">
        <f>COUNTIFS('1. Output sheet'!$AC$2:$AC$5000,$B$75,'1. Output sheet'!$C$2:$C$5000,M$73,'1. Output sheet'!$K$2:$K$5000,$C87)</f>
        <v>0</v>
      </c>
      <c r="N87" s="13">
        <f>COUNTIFS('1. Output sheet'!$AC$2:$AC$5000,$B$75,'1. Output sheet'!$C$2:$C$5000,N$73,'1. Output sheet'!$K$2:$K$5000,$C87)</f>
        <v>0</v>
      </c>
      <c r="O87" s="13">
        <f>COUNTIFS('1. Output sheet'!$AC$2:$AC$5000,$B$75,'1. Output sheet'!$C$2:$C$5000,O$73,'1. Output sheet'!$K$2:$K$5000,$C87)</f>
        <v>0</v>
      </c>
      <c r="P87" s="14">
        <f t="shared" si="13"/>
        <v>52</v>
      </c>
    </row>
    <row r="88" spans="1:16" ht="14.4" x14ac:dyDescent="0.3">
      <c r="A88" s="34"/>
      <c r="B88" s="7"/>
      <c r="C88" s="39" t="s">
        <v>126</v>
      </c>
      <c r="D88" s="13">
        <f>COUNTIFS('1. Output sheet'!$AC$2:$AC$5000,$B$75,'1. Output sheet'!$C$2:$C$5000,D$73,'1. Output sheet'!$K$2:$K$5000,$C88)</f>
        <v>0</v>
      </c>
      <c r="E88" s="13">
        <f>COUNTIFS('1. Output sheet'!$AC$2:$AC$5000,$B$75,'1. Output sheet'!$C$2:$C$5000,E$73,'1. Output sheet'!$K$2:$K$5000,$C88)</f>
        <v>0</v>
      </c>
      <c r="F88" s="13">
        <f>COUNTIFS('1. Output sheet'!$AC$2:$AC$5000,$B$75,'1. Output sheet'!$C$2:$C$5000,F$73,'1. Output sheet'!$K$2:$K$5000,$C88)</f>
        <v>4</v>
      </c>
      <c r="G88" s="13">
        <f>COUNTIFS('1. Output sheet'!$AC$2:$AC$5000,$B$75,'1. Output sheet'!$C$2:$C$5000,G$73,'1. Output sheet'!$K$2:$K$5000,$C88)</f>
        <v>1</v>
      </c>
      <c r="H88" s="13">
        <f>COUNTIFS('1. Output sheet'!$AC$2:$AC$5000,$B$75,'1. Output sheet'!$C$2:$C$5000,H$73,'1. Output sheet'!$K$2:$K$5000,$C88)</f>
        <v>1</v>
      </c>
      <c r="I88" s="13">
        <f>COUNTIFS('1. Output sheet'!$AC$2:$AC$5000,$B$75,'1. Output sheet'!$C$2:$C$5000,I$73,'1. Output sheet'!$K$2:$K$5000,$C88)</f>
        <v>54</v>
      </c>
      <c r="J88" s="13">
        <f>COUNTIFS('1. Output sheet'!$AC$2:$AC$5000,$B$75,'1. Output sheet'!$C$2:$C$5000,J$73,'1. Output sheet'!$K$2:$K$5000,$C88)</f>
        <v>6</v>
      </c>
      <c r="K88" s="13">
        <f>COUNTIFS('1. Output sheet'!$AC$2:$AC$5000,$B$75,'1. Output sheet'!$C$2:$C$5000,K$73,'1. Output sheet'!$K$2:$K$5000,$C88)</f>
        <v>0</v>
      </c>
      <c r="L88" s="13">
        <f>COUNTIFS('1. Output sheet'!$AC$2:$AC$5000,$B$75,'1. Output sheet'!$C$2:$C$5000,L$73,'1. Output sheet'!$K$2:$K$5000,$C88)</f>
        <v>3</v>
      </c>
      <c r="M88" s="13">
        <f>COUNTIFS('1. Output sheet'!$AC$2:$AC$5000,$B$75,'1. Output sheet'!$C$2:$C$5000,M$73,'1. Output sheet'!$K$2:$K$5000,$C88)</f>
        <v>0</v>
      </c>
      <c r="N88" s="13">
        <f>COUNTIFS('1. Output sheet'!$AC$2:$AC$5000,$B$75,'1. Output sheet'!$C$2:$C$5000,N$73,'1. Output sheet'!$K$2:$K$5000,$C88)</f>
        <v>2</v>
      </c>
      <c r="O88" s="13">
        <f>COUNTIFS('1. Output sheet'!$AC$2:$AC$5000,$B$75,'1. Output sheet'!$C$2:$C$5000,O$73,'1. Output sheet'!$K$2:$K$5000,$C88)</f>
        <v>1</v>
      </c>
      <c r="P88" s="14">
        <f t="shared" si="13"/>
        <v>72</v>
      </c>
    </row>
    <row r="89" spans="1:16" ht="14.4" x14ac:dyDescent="0.3">
      <c r="A89" s="34"/>
      <c r="B89" s="7"/>
      <c r="C89" s="39" t="s">
        <v>737</v>
      </c>
      <c r="D89" s="13">
        <f>COUNTIFS('1. Output sheet'!$AC$2:$AC$5000,$B$75,'1. Output sheet'!$C$2:$C$5000,D$73,'1. Output sheet'!$K$2:$K$5000,$C89)</f>
        <v>0</v>
      </c>
      <c r="E89" s="13">
        <f>COUNTIFS('1. Output sheet'!$AC$2:$AC$5000,$B$75,'1. Output sheet'!$C$2:$C$5000,E$73,'1. Output sheet'!$K$2:$K$5000,$C89)</f>
        <v>0</v>
      </c>
      <c r="F89" s="13">
        <f>COUNTIFS('1. Output sheet'!$AC$2:$AC$5000,$B$75,'1. Output sheet'!$C$2:$C$5000,F$73,'1. Output sheet'!$K$2:$K$5000,$C89)</f>
        <v>3</v>
      </c>
      <c r="G89" s="13">
        <f>COUNTIFS('1. Output sheet'!$AC$2:$AC$5000,$B$75,'1. Output sheet'!$C$2:$C$5000,G$73,'1. Output sheet'!$K$2:$K$5000,$C89)</f>
        <v>6</v>
      </c>
      <c r="H89" s="13">
        <f>COUNTIFS('1. Output sheet'!$AC$2:$AC$5000,$B$75,'1. Output sheet'!$C$2:$C$5000,H$73,'1. Output sheet'!$K$2:$K$5000,$C89)</f>
        <v>6</v>
      </c>
      <c r="I89" s="13">
        <f>COUNTIFS('1. Output sheet'!$AC$2:$AC$5000,$B$75,'1. Output sheet'!$C$2:$C$5000,I$73,'1. Output sheet'!$K$2:$K$5000,$C89)</f>
        <v>2</v>
      </c>
      <c r="J89" s="13">
        <f>COUNTIFS('1. Output sheet'!$AC$2:$AC$5000,$B$75,'1. Output sheet'!$C$2:$C$5000,J$73,'1. Output sheet'!$K$2:$K$5000,$C89)</f>
        <v>10</v>
      </c>
      <c r="K89" s="13">
        <f>COUNTIFS('1. Output sheet'!$AC$2:$AC$5000,$B$75,'1. Output sheet'!$C$2:$C$5000,K$73,'1. Output sheet'!$K$2:$K$5000,$C89)</f>
        <v>1</v>
      </c>
      <c r="L89" s="13">
        <f>COUNTIFS('1. Output sheet'!$AC$2:$AC$5000,$B$75,'1. Output sheet'!$C$2:$C$5000,L$73,'1. Output sheet'!$K$2:$K$5000,$C89)</f>
        <v>0</v>
      </c>
      <c r="M89" s="13">
        <f>COUNTIFS('1. Output sheet'!$AC$2:$AC$5000,$B$75,'1. Output sheet'!$C$2:$C$5000,M$73,'1. Output sheet'!$K$2:$K$5000,$C89)</f>
        <v>0</v>
      </c>
      <c r="N89" s="13">
        <f>COUNTIFS('1. Output sheet'!$AC$2:$AC$5000,$B$75,'1. Output sheet'!$C$2:$C$5000,N$73,'1. Output sheet'!$K$2:$K$5000,$C89)</f>
        <v>0</v>
      </c>
      <c r="O89" s="13">
        <f>COUNTIFS('1. Output sheet'!$AC$2:$AC$5000,$B$75,'1. Output sheet'!$C$2:$C$5000,O$73,'1. Output sheet'!$K$2:$K$5000,$C89)</f>
        <v>0</v>
      </c>
      <c r="P89" s="14">
        <f t="shared" si="13"/>
        <v>28</v>
      </c>
    </row>
    <row r="90" spans="1:16" ht="14.4" x14ac:dyDescent="0.3">
      <c r="A90" s="34"/>
      <c r="B90" s="7"/>
      <c r="C90" s="39" t="s">
        <v>362</v>
      </c>
      <c r="D90" s="13">
        <f>COUNTIFS('1. Output sheet'!$AC$2:$AC$5000,$B$75,'1. Output sheet'!$C$2:$C$5000,D$73,'1. Output sheet'!$K$2:$K$5000,$C90)</f>
        <v>0</v>
      </c>
      <c r="E90" s="13">
        <f>COUNTIFS('1. Output sheet'!$AC$2:$AC$5000,$B$75,'1. Output sheet'!$C$2:$C$5000,E$73,'1. Output sheet'!$K$2:$K$5000,$C90)</f>
        <v>2</v>
      </c>
      <c r="F90" s="13">
        <f>COUNTIFS('1. Output sheet'!$AC$2:$AC$5000,$B$75,'1. Output sheet'!$C$2:$C$5000,F$73,'1. Output sheet'!$K$2:$K$5000,$C90)</f>
        <v>0</v>
      </c>
      <c r="G90" s="13">
        <f>COUNTIFS('1. Output sheet'!$AC$2:$AC$5000,$B$75,'1. Output sheet'!$C$2:$C$5000,G$73,'1. Output sheet'!$K$2:$K$5000,$C90)</f>
        <v>0</v>
      </c>
      <c r="H90" s="13">
        <f>COUNTIFS('1. Output sheet'!$AC$2:$AC$5000,$B$75,'1. Output sheet'!$C$2:$C$5000,H$73,'1. Output sheet'!$K$2:$K$5000,$C90)</f>
        <v>0</v>
      </c>
      <c r="I90" s="13">
        <f>COUNTIFS('1. Output sheet'!$AC$2:$AC$5000,$B$75,'1. Output sheet'!$C$2:$C$5000,I$73,'1. Output sheet'!$K$2:$K$5000,$C90)</f>
        <v>0</v>
      </c>
      <c r="J90" s="13">
        <f>COUNTIFS('1. Output sheet'!$AC$2:$AC$5000,$B$75,'1. Output sheet'!$C$2:$C$5000,J$73,'1. Output sheet'!$K$2:$K$5000,$C90)</f>
        <v>0</v>
      </c>
      <c r="K90" s="13">
        <f>COUNTIFS('1. Output sheet'!$AC$2:$AC$5000,$B$75,'1. Output sheet'!$C$2:$C$5000,K$73,'1. Output sheet'!$K$2:$K$5000,$C90)</f>
        <v>0</v>
      </c>
      <c r="L90" s="13">
        <f>COUNTIFS('1. Output sheet'!$AC$2:$AC$5000,$B$75,'1. Output sheet'!$C$2:$C$5000,L$73,'1. Output sheet'!$K$2:$K$5000,$C90)</f>
        <v>0</v>
      </c>
      <c r="M90" s="13">
        <f>COUNTIFS('1. Output sheet'!$AC$2:$AC$5000,$B$75,'1. Output sheet'!$C$2:$C$5000,M$73,'1. Output sheet'!$K$2:$K$5000,$C90)</f>
        <v>0</v>
      </c>
      <c r="N90" s="13">
        <f>COUNTIFS('1. Output sheet'!$AC$2:$AC$5000,$B$75,'1. Output sheet'!$C$2:$C$5000,N$73,'1. Output sheet'!$K$2:$K$5000,$C90)</f>
        <v>0</v>
      </c>
      <c r="O90" s="13">
        <f>COUNTIFS('1. Output sheet'!$AC$2:$AC$5000,$B$75,'1. Output sheet'!$C$2:$C$5000,O$73,'1. Output sheet'!$K$2:$K$5000,$C90)</f>
        <v>0</v>
      </c>
      <c r="P90" s="14">
        <f t="shared" si="13"/>
        <v>2</v>
      </c>
    </row>
    <row r="91" spans="1:16" ht="14.4" x14ac:dyDescent="0.3">
      <c r="A91" s="34"/>
      <c r="B91" s="7"/>
      <c r="C91" s="39" t="s">
        <v>76</v>
      </c>
      <c r="D91" s="13">
        <f>COUNTIFS('1. Output sheet'!$AC$2:$AC$5000,$B$75,'1. Output sheet'!$C$2:$C$5000,D$73,'1. Output sheet'!$K$2:$K$5000,$C91)</f>
        <v>0</v>
      </c>
      <c r="E91" s="13">
        <f>COUNTIFS('1. Output sheet'!$AC$2:$AC$5000,$B$75,'1. Output sheet'!$C$2:$C$5000,E$73,'1. Output sheet'!$K$2:$K$5000,$C91)</f>
        <v>0</v>
      </c>
      <c r="F91" s="13">
        <f>COUNTIFS('1. Output sheet'!$AC$2:$AC$5000,$B$75,'1. Output sheet'!$C$2:$C$5000,F$73,'1. Output sheet'!$K$2:$K$5000,$C91)</f>
        <v>0</v>
      </c>
      <c r="G91" s="13">
        <f>COUNTIFS('1. Output sheet'!$AC$2:$AC$5000,$B$75,'1. Output sheet'!$C$2:$C$5000,G$73,'1. Output sheet'!$K$2:$K$5000,$C91)</f>
        <v>0</v>
      </c>
      <c r="H91" s="13">
        <f>COUNTIFS('1. Output sheet'!$AC$2:$AC$5000,$B$75,'1. Output sheet'!$C$2:$C$5000,H$73,'1. Output sheet'!$K$2:$K$5000,$C91)</f>
        <v>0</v>
      </c>
      <c r="I91" s="13">
        <f>COUNTIFS('1. Output sheet'!$AC$2:$AC$5000,$B$75,'1. Output sheet'!$C$2:$C$5000,I$73,'1. Output sheet'!$K$2:$K$5000,$C91)</f>
        <v>0</v>
      </c>
      <c r="J91" s="13">
        <f>COUNTIFS('1. Output sheet'!$AC$2:$AC$5000,$B$75,'1. Output sheet'!$C$2:$C$5000,J$73,'1. Output sheet'!$K$2:$K$5000,$C91)</f>
        <v>27</v>
      </c>
      <c r="K91" s="13">
        <f>COUNTIFS('1. Output sheet'!$AC$2:$AC$5000,$B$75,'1. Output sheet'!$C$2:$C$5000,K$73,'1. Output sheet'!$K$2:$K$5000,$C91)</f>
        <v>0</v>
      </c>
      <c r="L91" s="13">
        <f>COUNTIFS('1. Output sheet'!$AC$2:$AC$5000,$B$75,'1. Output sheet'!$C$2:$C$5000,L$73,'1. Output sheet'!$K$2:$K$5000,$C91)</f>
        <v>0</v>
      </c>
      <c r="M91" s="13">
        <f>COUNTIFS('1. Output sheet'!$AC$2:$AC$5000,$B$75,'1. Output sheet'!$C$2:$C$5000,M$73,'1. Output sheet'!$K$2:$K$5000,$C91)</f>
        <v>0</v>
      </c>
      <c r="N91" s="13">
        <f>COUNTIFS('1. Output sheet'!$AC$2:$AC$5000,$B$75,'1. Output sheet'!$C$2:$C$5000,N$73,'1. Output sheet'!$K$2:$K$5000,$C91)</f>
        <v>0</v>
      </c>
      <c r="O91" s="13">
        <f>COUNTIFS('1. Output sheet'!$AC$2:$AC$5000,$B$75,'1. Output sheet'!$C$2:$C$5000,O$73,'1. Output sheet'!$K$2:$K$5000,$C91)</f>
        <v>0</v>
      </c>
      <c r="P91" s="14">
        <f t="shared" si="13"/>
        <v>27</v>
      </c>
    </row>
    <row r="92" spans="1:16" ht="14.4" x14ac:dyDescent="0.3">
      <c r="A92" s="34"/>
      <c r="B92" s="7"/>
      <c r="C92" s="39" t="s">
        <v>3770</v>
      </c>
      <c r="D92" s="13">
        <f>COUNTIFS('1. Output sheet'!$AC$2:$AC$5000,$B$75,'1. Output sheet'!$C$2:$C$5000,D$73,'1. Output sheet'!$K$2:$K$5000,$C92)</f>
        <v>0</v>
      </c>
      <c r="E92" s="13">
        <f>COUNTIFS('1. Output sheet'!$AC$2:$AC$5000,$B$75,'1. Output sheet'!$C$2:$C$5000,E$73,'1. Output sheet'!$K$2:$K$5000,$C92)</f>
        <v>0</v>
      </c>
      <c r="F92" s="13">
        <f>COUNTIFS('1. Output sheet'!$AC$2:$AC$5000,$B$75,'1. Output sheet'!$C$2:$C$5000,F$73,'1. Output sheet'!$K$2:$K$5000,$C92)</f>
        <v>0</v>
      </c>
      <c r="G92" s="13">
        <f>COUNTIFS('1. Output sheet'!$AC$2:$AC$5000,$B$75,'1. Output sheet'!$C$2:$C$5000,G$73,'1. Output sheet'!$K$2:$K$5000,$C92)</f>
        <v>0</v>
      </c>
      <c r="H92" s="13">
        <f>COUNTIFS('1. Output sheet'!$AC$2:$AC$5000,$B$75,'1. Output sheet'!$C$2:$C$5000,H$73,'1. Output sheet'!$K$2:$K$5000,$C92)</f>
        <v>0</v>
      </c>
      <c r="I92" s="13">
        <f>COUNTIFS('1. Output sheet'!$AC$2:$AC$5000,$B$75,'1. Output sheet'!$C$2:$C$5000,I$73,'1. Output sheet'!$K$2:$K$5000,$C92)</f>
        <v>0</v>
      </c>
      <c r="J92" s="13">
        <f>COUNTIFS('1. Output sheet'!$AC$2:$AC$5000,$B$75,'1. Output sheet'!$C$2:$C$5000,J$73,'1. Output sheet'!$K$2:$K$5000,$C92)</f>
        <v>0</v>
      </c>
      <c r="K92" s="13">
        <f>COUNTIFS('1. Output sheet'!$AC$2:$AC$5000,$B$75,'1. Output sheet'!$C$2:$C$5000,K$73,'1. Output sheet'!$K$2:$K$5000,$C92)</f>
        <v>0</v>
      </c>
      <c r="L92" s="13">
        <f>COUNTIFS('1. Output sheet'!$AC$2:$AC$5000,$B$75,'1. Output sheet'!$C$2:$C$5000,L$73,'1. Output sheet'!$K$2:$K$5000,$C92)</f>
        <v>0</v>
      </c>
      <c r="M92" s="13">
        <f>COUNTIFS('1. Output sheet'!$AC$2:$AC$5000,$B$75,'1. Output sheet'!$C$2:$C$5000,M$73,'1. Output sheet'!$K$2:$K$5000,$C92)</f>
        <v>0</v>
      </c>
      <c r="N92" s="13">
        <f>COUNTIFS('1. Output sheet'!$AC$2:$AC$5000,$B$75,'1. Output sheet'!$C$2:$C$5000,N$73,'1. Output sheet'!$K$2:$K$5000,$C92)</f>
        <v>0</v>
      </c>
      <c r="O92" s="13">
        <f>COUNTIFS('1. Output sheet'!$AC$2:$AC$5000,$B$75,'1. Output sheet'!$C$2:$C$5000,O$73,'1. Output sheet'!$K$2:$K$5000,$C92)</f>
        <v>0</v>
      </c>
      <c r="P92" s="14">
        <f t="shared" si="13"/>
        <v>0</v>
      </c>
    </row>
    <row r="93" spans="1:16" ht="14.4" x14ac:dyDescent="0.3">
      <c r="A93" s="34"/>
      <c r="B93" s="7"/>
      <c r="C93" s="39" t="s">
        <v>724</v>
      </c>
      <c r="D93" s="13">
        <f>COUNTIFS('1. Output sheet'!$AC$2:$AC$5000,$B$75,'1. Output sheet'!$C$2:$C$5000,D$73,'1. Output sheet'!$K$2:$K$5000,$C93)</f>
        <v>1</v>
      </c>
      <c r="E93" s="13">
        <f>COUNTIFS('1. Output sheet'!$AC$2:$AC$5000,$B$75,'1. Output sheet'!$C$2:$C$5000,E$73,'1. Output sheet'!$K$2:$K$5000,$C93)</f>
        <v>0</v>
      </c>
      <c r="F93" s="13">
        <f>COUNTIFS('1. Output sheet'!$AC$2:$AC$5000,$B$75,'1. Output sheet'!$C$2:$C$5000,F$73,'1. Output sheet'!$K$2:$K$5000,$C93)</f>
        <v>0</v>
      </c>
      <c r="G93" s="13">
        <f>COUNTIFS('1. Output sheet'!$AC$2:$AC$5000,$B$75,'1. Output sheet'!$C$2:$C$5000,G$73,'1. Output sheet'!$K$2:$K$5000,$C93)</f>
        <v>24</v>
      </c>
      <c r="H93" s="13">
        <f>COUNTIFS('1. Output sheet'!$AC$2:$AC$5000,$B$75,'1. Output sheet'!$C$2:$C$5000,H$73,'1. Output sheet'!$K$2:$K$5000,$C93)</f>
        <v>14</v>
      </c>
      <c r="I93" s="13">
        <f>COUNTIFS('1. Output sheet'!$AC$2:$AC$5000,$B$75,'1. Output sheet'!$C$2:$C$5000,I$73,'1. Output sheet'!$K$2:$K$5000,$C93)</f>
        <v>12</v>
      </c>
      <c r="J93" s="13">
        <f>COUNTIFS('1. Output sheet'!$AC$2:$AC$5000,$B$75,'1. Output sheet'!$C$2:$C$5000,J$73,'1. Output sheet'!$K$2:$K$5000,$C93)</f>
        <v>26</v>
      </c>
      <c r="K93" s="13">
        <f>COUNTIFS('1. Output sheet'!$AC$2:$AC$5000,$B$75,'1. Output sheet'!$C$2:$C$5000,K$73,'1. Output sheet'!$K$2:$K$5000,$C93)</f>
        <v>0</v>
      </c>
      <c r="L93" s="13">
        <f>COUNTIFS('1. Output sheet'!$AC$2:$AC$5000,$B$75,'1. Output sheet'!$C$2:$C$5000,L$73,'1. Output sheet'!$K$2:$K$5000,$C93)</f>
        <v>0</v>
      </c>
      <c r="M93" s="13">
        <f>COUNTIFS('1. Output sheet'!$AC$2:$AC$5000,$B$75,'1. Output sheet'!$C$2:$C$5000,M$73,'1. Output sheet'!$K$2:$K$5000,$C93)</f>
        <v>0</v>
      </c>
      <c r="N93" s="13">
        <f>COUNTIFS('1. Output sheet'!$AC$2:$AC$5000,$B$75,'1. Output sheet'!$C$2:$C$5000,N$73,'1. Output sheet'!$K$2:$K$5000,$C93)</f>
        <v>6</v>
      </c>
      <c r="O93" s="13">
        <f>COUNTIFS('1. Output sheet'!$AC$2:$AC$5000,$B$75,'1. Output sheet'!$C$2:$C$5000,O$73,'1. Output sheet'!$K$2:$K$5000,$C93)</f>
        <v>1</v>
      </c>
      <c r="P93" s="14">
        <f t="shared" si="13"/>
        <v>84</v>
      </c>
    </row>
    <row r="94" spans="1:16" ht="14.4" x14ac:dyDescent="0.3">
      <c r="A94" s="34"/>
      <c r="B94" s="7"/>
      <c r="C94" s="39" t="s">
        <v>285</v>
      </c>
      <c r="D94" s="13">
        <f>COUNTIFS('1. Output sheet'!$AC$2:$AC$5000,$B$75,'1. Output sheet'!$C$2:$C$5000,D$73,'1. Output sheet'!$K$2:$K$5000,$C94)</f>
        <v>0</v>
      </c>
      <c r="E94" s="13">
        <f>COUNTIFS('1. Output sheet'!$AC$2:$AC$5000,$B$75,'1. Output sheet'!$C$2:$C$5000,E$73,'1. Output sheet'!$K$2:$K$5000,$C94)</f>
        <v>0</v>
      </c>
      <c r="F94" s="13">
        <f>COUNTIFS('1. Output sheet'!$AC$2:$AC$5000,$B$75,'1. Output sheet'!$C$2:$C$5000,F$73,'1. Output sheet'!$K$2:$K$5000,$C94)</f>
        <v>24</v>
      </c>
      <c r="G94" s="13">
        <f>COUNTIFS('1. Output sheet'!$AC$2:$AC$5000,$B$75,'1. Output sheet'!$C$2:$C$5000,G$73,'1. Output sheet'!$K$2:$K$5000,$C94)</f>
        <v>0</v>
      </c>
      <c r="H94" s="13">
        <f>COUNTIFS('1. Output sheet'!$AC$2:$AC$5000,$B$75,'1. Output sheet'!$C$2:$C$5000,H$73,'1. Output sheet'!$K$2:$K$5000,$C94)</f>
        <v>0</v>
      </c>
      <c r="I94" s="13">
        <f>COUNTIFS('1. Output sheet'!$AC$2:$AC$5000,$B$75,'1. Output sheet'!$C$2:$C$5000,I$73,'1. Output sheet'!$K$2:$K$5000,$C94)</f>
        <v>0</v>
      </c>
      <c r="J94" s="13">
        <f>COUNTIFS('1. Output sheet'!$AC$2:$AC$5000,$B$75,'1. Output sheet'!$C$2:$C$5000,J$73,'1. Output sheet'!$K$2:$K$5000,$C94)</f>
        <v>8</v>
      </c>
      <c r="K94" s="13">
        <f>COUNTIFS('1. Output sheet'!$AC$2:$AC$5000,$B$75,'1. Output sheet'!$C$2:$C$5000,K$73,'1. Output sheet'!$K$2:$K$5000,$C94)</f>
        <v>0</v>
      </c>
      <c r="L94" s="13">
        <f>COUNTIFS('1. Output sheet'!$AC$2:$AC$5000,$B$75,'1. Output sheet'!$C$2:$C$5000,L$73,'1. Output sheet'!$K$2:$K$5000,$C94)</f>
        <v>0</v>
      </c>
      <c r="M94" s="13">
        <f>COUNTIFS('1. Output sheet'!$AC$2:$AC$5000,$B$75,'1. Output sheet'!$C$2:$C$5000,M$73,'1. Output sheet'!$K$2:$K$5000,$C94)</f>
        <v>0</v>
      </c>
      <c r="N94" s="13">
        <f>COUNTIFS('1. Output sheet'!$AC$2:$AC$5000,$B$75,'1. Output sheet'!$C$2:$C$5000,N$73,'1. Output sheet'!$K$2:$K$5000,$C94)</f>
        <v>1</v>
      </c>
      <c r="O94" s="13">
        <f>COUNTIFS('1. Output sheet'!$AC$2:$AC$5000,$B$75,'1. Output sheet'!$C$2:$C$5000,O$73,'1. Output sheet'!$K$2:$K$5000,$C94)</f>
        <v>0</v>
      </c>
      <c r="P94" s="14">
        <f t="shared" si="13"/>
        <v>33</v>
      </c>
    </row>
    <row r="95" spans="1:16" ht="14.4" x14ac:dyDescent="0.3">
      <c r="A95" s="34"/>
      <c r="B95" s="7"/>
      <c r="C95" s="39" t="s">
        <v>717</v>
      </c>
      <c r="D95" s="13">
        <f>COUNTIFS('1. Output sheet'!$AC$2:$AC$5000,$B$75,'1. Output sheet'!$C$2:$C$5000,D$73,'1. Output sheet'!$K$2:$K$5000,$C95)</f>
        <v>0</v>
      </c>
      <c r="E95" s="13">
        <f>COUNTIFS('1. Output sheet'!$AC$2:$AC$5000,$B$75,'1. Output sheet'!$C$2:$C$5000,E$73,'1. Output sheet'!$K$2:$K$5000,$C95)</f>
        <v>0</v>
      </c>
      <c r="F95" s="13">
        <f>COUNTIFS('1. Output sheet'!$AC$2:$AC$5000,$B$75,'1. Output sheet'!$C$2:$C$5000,F$73,'1. Output sheet'!$K$2:$K$5000,$C95)</f>
        <v>13</v>
      </c>
      <c r="G95" s="13">
        <f>COUNTIFS('1. Output sheet'!$AC$2:$AC$5000,$B$75,'1. Output sheet'!$C$2:$C$5000,G$73,'1. Output sheet'!$K$2:$K$5000,$C95)</f>
        <v>20</v>
      </c>
      <c r="H95" s="13">
        <f>COUNTIFS('1. Output sheet'!$AC$2:$AC$5000,$B$75,'1. Output sheet'!$C$2:$C$5000,H$73,'1. Output sheet'!$K$2:$K$5000,$C95)</f>
        <v>5</v>
      </c>
      <c r="I95" s="13">
        <f>COUNTIFS('1. Output sheet'!$AC$2:$AC$5000,$B$75,'1. Output sheet'!$C$2:$C$5000,I$73,'1. Output sheet'!$K$2:$K$5000,$C95)</f>
        <v>11</v>
      </c>
      <c r="J95" s="13">
        <f>COUNTIFS('1. Output sheet'!$AC$2:$AC$5000,$B$75,'1. Output sheet'!$C$2:$C$5000,J$73,'1. Output sheet'!$K$2:$K$5000,$C95)</f>
        <v>27</v>
      </c>
      <c r="K95" s="13">
        <f>COUNTIFS('1. Output sheet'!$AC$2:$AC$5000,$B$75,'1. Output sheet'!$C$2:$C$5000,K$73,'1. Output sheet'!$K$2:$K$5000,$C95)</f>
        <v>0</v>
      </c>
      <c r="L95" s="13">
        <f>COUNTIFS('1. Output sheet'!$AC$2:$AC$5000,$B$75,'1. Output sheet'!$C$2:$C$5000,L$73,'1. Output sheet'!$K$2:$K$5000,$C95)</f>
        <v>0</v>
      </c>
      <c r="M95" s="13">
        <f>COUNTIFS('1. Output sheet'!$AC$2:$AC$5000,$B$75,'1. Output sheet'!$C$2:$C$5000,M$73,'1. Output sheet'!$K$2:$K$5000,$C95)</f>
        <v>0</v>
      </c>
      <c r="N95" s="13">
        <f>COUNTIFS('1. Output sheet'!$AC$2:$AC$5000,$B$75,'1. Output sheet'!$C$2:$C$5000,N$73,'1. Output sheet'!$K$2:$K$5000,$C95)</f>
        <v>0</v>
      </c>
      <c r="O95" s="13">
        <f>COUNTIFS('1. Output sheet'!$AC$2:$AC$5000,$B$75,'1. Output sheet'!$C$2:$C$5000,O$73,'1. Output sheet'!$K$2:$K$5000,$C95)</f>
        <v>1</v>
      </c>
      <c r="P95" s="14">
        <f t="shared" si="13"/>
        <v>77</v>
      </c>
    </row>
    <row r="96" spans="1:16" ht="14.4" x14ac:dyDescent="0.3">
      <c r="A96" s="34"/>
      <c r="B96" s="7"/>
      <c r="C96" s="39" t="s">
        <v>1095</v>
      </c>
      <c r="D96" s="13">
        <f>COUNTIFS('1. Output sheet'!$AC$2:$AC$5000,$B$75,'1. Output sheet'!$C$2:$C$5000,D$73,'1. Output sheet'!$K$2:$K$5000,$C96)</f>
        <v>0</v>
      </c>
      <c r="E96" s="13">
        <f>COUNTIFS('1. Output sheet'!$AC$2:$AC$5000,$B$75,'1. Output sheet'!$C$2:$C$5000,E$73,'1. Output sheet'!$K$2:$K$5000,$C96)</f>
        <v>0</v>
      </c>
      <c r="F96" s="13">
        <f>COUNTIFS('1. Output sheet'!$AC$2:$AC$5000,$B$75,'1. Output sheet'!$C$2:$C$5000,F$73,'1. Output sheet'!$K$2:$K$5000,$C96)</f>
        <v>0</v>
      </c>
      <c r="G96" s="13">
        <f>COUNTIFS('1. Output sheet'!$AC$2:$AC$5000,$B$75,'1. Output sheet'!$C$2:$C$5000,G$73,'1. Output sheet'!$K$2:$K$5000,$C96)</f>
        <v>1</v>
      </c>
      <c r="H96" s="13">
        <f>COUNTIFS('1. Output sheet'!$AC$2:$AC$5000,$B$75,'1. Output sheet'!$C$2:$C$5000,H$73,'1. Output sheet'!$K$2:$K$5000,$C96)</f>
        <v>0</v>
      </c>
      <c r="I96" s="13">
        <f>COUNTIFS('1. Output sheet'!$AC$2:$AC$5000,$B$75,'1. Output sheet'!$C$2:$C$5000,I$73,'1. Output sheet'!$K$2:$K$5000,$C96)</f>
        <v>0</v>
      </c>
      <c r="J96" s="13">
        <f>COUNTIFS('1. Output sheet'!$AC$2:$AC$5000,$B$75,'1. Output sheet'!$C$2:$C$5000,J$73,'1. Output sheet'!$K$2:$K$5000,$C96)</f>
        <v>0</v>
      </c>
      <c r="K96" s="13">
        <f>COUNTIFS('1. Output sheet'!$AC$2:$AC$5000,$B$75,'1. Output sheet'!$C$2:$C$5000,K$73,'1. Output sheet'!$K$2:$K$5000,$C96)</f>
        <v>0</v>
      </c>
      <c r="L96" s="13">
        <f>COUNTIFS('1. Output sheet'!$AC$2:$AC$5000,$B$75,'1. Output sheet'!$C$2:$C$5000,L$73,'1. Output sheet'!$K$2:$K$5000,$C96)</f>
        <v>0</v>
      </c>
      <c r="M96" s="13">
        <f>COUNTIFS('1. Output sheet'!$AC$2:$AC$5000,$B$75,'1. Output sheet'!$C$2:$C$5000,M$73,'1. Output sheet'!$K$2:$K$5000,$C96)</f>
        <v>0</v>
      </c>
      <c r="N96" s="13">
        <f>COUNTIFS('1. Output sheet'!$AC$2:$AC$5000,$B$75,'1. Output sheet'!$C$2:$C$5000,N$73,'1. Output sheet'!$K$2:$K$5000,$C96)</f>
        <v>0</v>
      </c>
      <c r="O96" s="13">
        <f>COUNTIFS('1. Output sheet'!$AC$2:$AC$5000,$B$75,'1. Output sheet'!$C$2:$C$5000,O$73,'1. Output sheet'!$K$2:$K$5000,$C96)</f>
        <v>0</v>
      </c>
      <c r="P96" s="14">
        <f t="shared" si="13"/>
        <v>1</v>
      </c>
    </row>
    <row r="97" spans="1:16" ht="14.4" x14ac:dyDescent="0.3">
      <c r="A97" s="34"/>
      <c r="B97" s="7"/>
      <c r="C97" s="39" t="s">
        <v>427</v>
      </c>
      <c r="D97" s="13">
        <f>COUNTIFS('1. Output sheet'!$AC$2:$AC$5000,$B$75,'1. Output sheet'!$C$2:$C$5000,D$73,'1. Output sheet'!$K$2:$K$5000,$C97)</f>
        <v>1</v>
      </c>
      <c r="E97" s="13">
        <f>COUNTIFS('1. Output sheet'!$AC$2:$AC$5000,$B$75,'1. Output sheet'!$C$2:$C$5000,E$73,'1. Output sheet'!$K$2:$K$5000,$C97)</f>
        <v>0</v>
      </c>
      <c r="F97" s="13">
        <f>COUNTIFS('1. Output sheet'!$AC$2:$AC$5000,$B$75,'1. Output sheet'!$C$2:$C$5000,F$73,'1. Output sheet'!$K$2:$K$5000,$C97)</f>
        <v>16</v>
      </c>
      <c r="G97" s="13">
        <f>COUNTIFS('1. Output sheet'!$AC$2:$AC$5000,$B$75,'1. Output sheet'!$C$2:$C$5000,G$73,'1. Output sheet'!$K$2:$K$5000,$C97)</f>
        <v>33</v>
      </c>
      <c r="H97" s="13">
        <f>COUNTIFS('1. Output sheet'!$AC$2:$AC$5000,$B$75,'1. Output sheet'!$C$2:$C$5000,H$73,'1. Output sheet'!$K$2:$K$5000,$C97)</f>
        <v>7</v>
      </c>
      <c r="I97" s="13">
        <f>COUNTIFS('1. Output sheet'!$AC$2:$AC$5000,$B$75,'1. Output sheet'!$C$2:$C$5000,I$73,'1. Output sheet'!$K$2:$K$5000,$C97)</f>
        <v>22</v>
      </c>
      <c r="J97" s="13">
        <f>COUNTIFS('1. Output sheet'!$AC$2:$AC$5000,$B$75,'1. Output sheet'!$C$2:$C$5000,J$73,'1. Output sheet'!$K$2:$K$5000,$C97)</f>
        <v>30</v>
      </c>
      <c r="K97" s="13">
        <f>COUNTIFS('1. Output sheet'!$AC$2:$AC$5000,$B$75,'1. Output sheet'!$C$2:$C$5000,K$73,'1. Output sheet'!$K$2:$K$5000,$C97)</f>
        <v>0</v>
      </c>
      <c r="L97" s="13">
        <f>COUNTIFS('1. Output sheet'!$AC$2:$AC$5000,$B$75,'1. Output sheet'!$C$2:$C$5000,L$73,'1. Output sheet'!$K$2:$K$5000,$C97)</f>
        <v>0</v>
      </c>
      <c r="M97" s="13">
        <f>COUNTIFS('1. Output sheet'!$AC$2:$AC$5000,$B$75,'1. Output sheet'!$C$2:$C$5000,M$73,'1. Output sheet'!$K$2:$K$5000,$C97)</f>
        <v>0</v>
      </c>
      <c r="N97" s="13">
        <f>COUNTIFS('1. Output sheet'!$AC$2:$AC$5000,$B$75,'1. Output sheet'!$C$2:$C$5000,N$73,'1. Output sheet'!$K$2:$K$5000,$C97)</f>
        <v>0</v>
      </c>
      <c r="O97" s="13">
        <f>COUNTIFS('1. Output sheet'!$AC$2:$AC$5000,$B$75,'1. Output sheet'!$C$2:$C$5000,O$73,'1. Output sheet'!$K$2:$K$5000,$C97)</f>
        <v>0</v>
      </c>
      <c r="P97" s="14">
        <f t="shared" si="13"/>
        <v>109</v>
      </c>
    </row>
    <row r="98" spans="1:16" ht="14.4" x14ac:dyDescent="0.3">
      <c r="A98" s="34"/>
      <c r="B98" s="7"/>
      <c r="C98" s="39" t="s">
        <v>84</v>
      </c>
      <c r="D98" s="13">
        <f>COUNTIFS('1. Output sheet'!$AC$2:$AC$5000,$B$75,'1. Output sheet'!$C$2:$C$5000,D$73,'1. Output sheet'!$K$2:$K$5000,$C98)</f>
        <v>0</v>
      </c>
      <c r="E98" s="13">
        <f>COUNTIFS('1. Output sheet'!$AC$2:$AC$5000,$B$75,'1. Output sheet'!$C$2:$C$5000,E$73,'1. Output sheet'!$K$2:$K$5000,$C98)</f>
        <v>0</v>
      </c>
      <c r="F98" s="13">
        <f>COUNTIFS('1. Output sheet'!$AC$2:$AC$5000,$B$75,'1. Output sheet'!$C$2:$C$5000,F$73,'1. Output sheet'!$K$2:$K$5000,$C98)</f>
        <v>13</v>
      </c>
      <c r="G98" s="13">
        <f>COUNTIFS('1. Output sheet'!$AC$2:$AC$5000,$B$75,'1. Output sheet'!$C$2:$C$5000,G$73,'1. Output sheet'!$K$2:$K$5000,$C98)</f>
        <v>8</v>
      </c>
      <c r="H98" s="13">
        <f>COUNTIFS('1. Output sheet'!$AC$2:$AC$5000,$B$75,'1. Output sheet'!$C$2:$C$5000,H$73,'1. Output sheet'!$K$2:$K$5000,$C98)</f>
        <v>0</v>
      </c>
      <c r="I98" s="13">
        <f>COUNTIFS('1. Output sheet'!$AC$2:$AC$5000,$B$75,'1. Output sheet'!$C$2:$C$5000,I$73,'1. Output sheet'!$K$2:$K$5000,$C98)</f>
        <v>1</v>
      </c>
      <c r="J98" s="13">
        <f>COUNTIFS('1. Output sheet'!$AC$2:$AC$5000,$B$75,'1. Output sheet'!$C$2:$C$5000,J$73,'1. Output sheet'!$K$2:$K$5000,$C98)</f>
        <v>6</v>
      </c>
      <c r="K98" s="13">
        <f>COUNTIFS('1. Output sheet'!$AC$2:$AC$5000,$B$75,'1. Output sheet'!$C$2:$C$5000,K$73,'1. Output sheet'!$K$2:$K$5000,$C98)</f>
        <v>0</v>
      </c>
      <c r="L98" s="13">
        <f>COUNTIFS('1. Output sheet'!$AC$2:$AC$5000,$B$75,'1. Output sheet'!$C$2:$C$5000,L$73,'1. Output sheet'!$K$2:$K$5000,$C98)</f>
        <v>0</v>
      </c>
      <c r="M98" s="13">
        <f>COUNTIFS('1. Output sheet'!$AC$2:$AC$5000,$B$75,'1. Output sheet'!$C$2:$C$5000,M$73,'1. Output sheet'!$K$2:$K$5000,$C98)</f>
        <v>0</v>
      </c>
      <c r="N98" s="13">
        <f>COUNTIFS('1. Output sheet'!$AC$2:$AC$5000,$B$75,'1. Output sheet'!$C$2:$C$5000,N$73,'1. Output sheet'!$K$2:$K$5000,$C98)</f>
        <v>0</v>
      </c>
      <c r="O98" s="13">
        <f>COUNTIFS('1. Output sheet'!$AC$2:$AC$5000,$B$75,'1. Output sheet'!$C$2:$C$5000,O$73,'1. Output sheet'!$K$2:$K$5000,$C98)</f>
        <v>0</v>
      </c>
      <c r="P98" s="14">
        <f t="shared" si="13"/>
        <v>28</v>
      </c>
    </row>
    <row r="99" spans="1:16" ht="14.4" x14ac:dyDescent="0.3">
      <c r="A99" s="34"/>
      <c r="B99" s="7"/>
      <c r="C99" s="39" t="s">
        <v>204</v>
      </c>
      <c r="D99" s="13">
        <f>COUNTIFS('1. Output sheet'!$AC$2:$AC$5000,$B$75,'1. Output sheet'!$C$2:$C$5000,D$73,'1. Output sheet'!$K$2:$K$5000,$C99)</f>
        <v>3</v>
      </c>
      <c r="E99" s="13">
        <f>COUNTIFS('1. Output sheet'!$AC$2:$AC$5000,$B$75,'1. Output sheet'!$C$2:$C$5000,E$73,'1. Output sheet'!$K$2:$K$5000,$C99)</f>
        <v>309</v>
      </c>
      <c r="F99" s="13">
        <f>COUNTIFS('1. Output sheet'!$AC$2:$AC$5000,$B$75,'1. Output sheet'!$C$2:$C$5000,F$73,'1. Output sheet'!$K$2:$K$5000,$C99)</f>
        <v>7</v>
      </c>
      <c r="G99" s="13">
        <f>COUNTIFS('1. Output sheet'!$AC$2:$AC$5000,$B$75,'1. Output sheet'!$C$2:$C$5000,G$73,'1. Output sheet'!$K$2:$K$5000,$C99)</f>
        <v>30</v>
      </c>
      <c r="H99" s="13">
        <f>COUNTIFS('1. Output sheet'!$AC$2:$AC$5000,$B$75,'1. Output sheet'!$C$2:$C$5000,H$73,'1. Output sheet'!$K$2:$K$5000,$C99)</f>
        <v>6</v>
      </c>
      <c r="I99" s="13">
        <f>COUNTIFS('1. Output sheet'!$AC$2:$AC$5000,$B$75,'1. Output sheet'!$C$2:$C$5000,I$73,'1. Output sheet'!$K$2:$K$5000,$C99)</f>
        <v>8</v>
      </c>
      <c r="J99" s="13">
        <f>COUNTIFS('1. Output sheet'!$AC$2:$AC$5000,$B$75,'1. Output sheet'!$C$2:$C$5000,J$73,'1. Output sheet'!$K$2:$K$5000,$C99)</f>
        <v>11</v>
      </c>
      <c r="K99" s="13">
        <f>COUNTIFS('1. Output sheet'!$AC$2:$AC$5000,$B$75,'1. Output sheet'!$C$2:$C$5000,K$73,'1. Output sheet'!$K$2:$K$5000,$C99)</f>
        <v>2</v>
      </c>
      <c r="L99" s="13">
        <f>COUNTIFS('1. Output sheet'!$AC$2:$AC$5000,$B$75,'1. Output sheet'!$C$2:$C$5000,L$73,'1. Output sheet'!$K$2:$K$5000,$C99)</f>
        <v>0</v>
      </c>
      <c r="M99" s="13">
        <f>COUNTIFS('1. Output sheet'!$AC$2:$AC$5000,$B$75,'1. Output sheet'!$C$2:$C$5000,M$73,'1. Output sheet'!$K$2:$K$5000,$C99)</f>
        <v>0</v>
      </c>
      <c r="N99" s="13">
        <f>COUNTIFS('1. Output sheet'!$AC$2:$AC$5000,$B$75,'1. Output sheet'!$C$2:$C$5000,N$73,'1. Output sheet'!$K$2:$K$5000,$C99)</f>
        <v>0</v>
      </c>
      <c r="O99" s="13">
        <f>COUNTIFS('1. Output sheet'!$AC$2:$AC$5000,$B$75,'1. Output sheet'!$C$2:$C$5000,O$73,'1. Output sheet'!$K$2:$K$5000,$C99)</f>
        <v>0</v>
      </c>
      <c r="P99" s="14">
        <f t="shared" si="13"/>
        <v>376</v>
      </c>
    </row>
    <row r="100" spans="1:16" ht="14.4" x14ac:dyDescent="0.3">
      <c r="A100" s="34"/>
      <c r="B100" s="7"/>
      <c r="C100" s="39" t="s">
        <v>216</v>
      </c>
      <c r="D100" s="13">
        <f>COUNTIFS('1. Output sheet'!$AC$2:$AC$5000,$B$75,'1. Output sheet'!$C$2:$C$5000,D$73,'1. Output sheet'!$K$2:$K$5000,$C100)</f>
        <v>0</v>
      </c>
      <c r="E100" s="13">
        <f>COUNTIFS('1. Output sheet'!$AC$2:$AC$5000,$B$75,'1. Output sheet'!$C$2:$C$5000,E$73,'1. Output sheet'!$K$2:$K$5000,$C100)</f>
        <v>0</v>
      </c>
      <c r="F100" s="13">
        <f>COUNTIFS('1. Output sheet'!$AC$2:$AC$5000,$B$75,'1. Output sheet'!$C$2:$C$5000,F$73,'1. Output sheet'!$K$2:$K$5000,$C100)</f>
        <v>32</v>
      </c>
      <c r="G100" s="13">
        <f>COUNTIFS('1. Output sheet'!$AC$2:$AC$5000,$B$75,'1. Output sheet'!$C$2:$C$5000,G$73,'1. Output sheet'!$K$2:$K$5000,$C100)</f>
        <v>13</v>
      </c>
      <c r="H100" s="13">
        <f>COUNTIFS('1. Output sheet'!$AC$2:$AC$5000,$B$75,'1. Output sheet'!$C$2:$C$5000,H$73,'1. Output sheet'!$K$2:$K$5000,$C100)</f>
        <v>4</v>
      </c>
      <c r="I100" s="13">
        <f>COUNTIFS('1. Output sheet'!$AC$2:$AC$5000,$B$75,'1. Output sheet'!$C$2:$C$5000,I$73,'1. Output sheet'!$K$2:$K$5000,$C100)</f>
        <v>11</v>
      </c>
      <c r="J100" s="13">
        <f>COUNTIFS('1. Output sheet'!$AC$2:$AC$5000,$B$75,'1. Output sheet'!$C$2:$C$5000,J$73,'1. Output sheet'!$K$2:$K$5000,$C100)</f>
        <v>6</v>
      </c>
      <c r="K100" s="13">
        <f>COUNTIFS('1. Output sheet'!$AC$2:$AC$5000,$B$75,'1. Output sheet'!$C$2:$C$5000,K$73,'1. Output sheet'!$K$2:$K$5000,$C100)</f>
        <v>29</v>
      </c>
      <c r="L100" s="13">
        <f>COUNTIFS('1. Output sheet'!$AC$2:$AC$5000,$B$75,'1. Output sheet'!$C$2:$C$5000,L$73,'1. Output sheet'!$K$2:$K$5000,$C100)</f>
        <v>0</v>
      </c>
      <c r="M100" s="13">
        <f>COUNTIFS('1. Output sheet'!$AC$2:$AC$5000,$B$75,'1. Output sheet'!$C$2:$C$5000,M$73,'1. Output sheet'!$K$2:$K$5000,$C100)</f>
        <v>0</v>
      </c>
      <c r="N100" s="13">
        <f>COUNTIFS('1. Output sheet'!$AC$2:$AC$5000,$B$75,'1. Output sheet'!$C$2:$C$5000,N$73,'1. Output sheet'!$K$2:$K$5000,$C100)</f>
        <v>7</v>
      </c>
      <c r="O100" s="13">
        <f>COUNTIFS('1. Output sheet'!$AC$2:$AC$5000,$B$75,'1. Output sheet'!$C$2:$C$5000,O$73,'1. Output sheet'!$K$2:$K$5000,$C100)</f>
        <v>0</v>
      </c>
      <c r="P100" s="14">
        <f t="shared" si="13"/>
        <v>102</v>
      </c>
    </row>
    <row r="101" spans="1:16" ht="14.4" x14ac:dyDescent="0.3">
      <c r="A101" s="34"/>
      <c r="B101" s="7"/>
      <c r="C101" s="39" t="s">
        <v>2425</v>
      </c>
      <c r="D101" s="13">
        <f>COUNTIFS('1. Output sheet'!$AC$2:$AC$5000,$B$75,'1. Output sheet'!$C$2:$C$5000,D$73,'1. Output sheet'!$K$2:$K$5000,$C101)</f>
        <v>0</v>
      </c>
      <c r="E101" s="13">
        <f>COUNTIFS('1. Output sheet'!$AC$2:$AC$5000,$B$75,'1. Output sheet'!$C$2:$C$5000,E$73,'1. Output sheet'!$K$2:$K$5000,$C101)</f>
        <v>0</v>
      </c>
      <c r="F101" s="13">
        <f>COUNTIFS('1. Output sheet'!$AC$2:$AC$5000,$B$75,'1. Output sheet'!$C$2:$C$5000,F$73,'1. Output sheet'!$K$2:$K$5000,$C101)</f>
        <v>0</v>
      </c>
      <c r="G101" s="13">
        <f>COUNTIFS('1. Output sheet'!$AC$2:$AC$5000,$B$75,'1. Output sheet'!$C$2:$C$5000,G$73,'1. Output sheet'!$K$2:$K$5000,$C101)</f>
        <v>0</v>
      </c>
      <c r="H101" s="13">
        <f>COUNTIFS('1. Output sheet'!$AC$2:$AC$5000,$B$75,'1. Output sheet'!$C$2:$C$5000,H$73,'1. Output sheet'!$K$2:$K$5000,$C101)</f>
        <v>0</v>
      </c>
      <c r="I101" s="13">
        <f>COUNTIFS('1. Output sheet'!$AC$2:$AC$5000,$B$75,'1. Output sheet'!$C$2:$C$5000,I$73,'1. Output sheet'!$K$2:$K$5000,$C101)</f>
        <v>0</v>
      </c>
      <c r="J101" s="13">
        <f>COUNTIFS('1. Output sheet'!$AC$2:$AC$5000,$B$75,'1. Output sheet'!$C$2:$C$5000,J$73,'1. Output sheet'!$K$2:$K$5000,$C101)</f>
        <v>0</v>
      </c>
      <c r="K101" s="13">
        <f>COUNTIFS('1. Output sheet'!$AC$2:$AC$5000,$B$75,'1. Output sheet'!$C$2:$C$5000,K$73,'1. Output sheet'!$K$2:$K$5000,$C101)</f>
        <v>0</v>
      </c>
      <c r="L101" s="13">
        <f>COUNTIFS('1. Output sheet'!$AC$2:$AC$5000,$B$75,'1. Output sheet'!$C$2:$C$5000,L$73,'1. Output sheet'!$K$2:$K$5000,$C101)</f>
        <v>0</v>
      </c>
      <c r="M101" s="13">
        <f>COUNTIFS('1. Output sheet'!$AC$2:$AC$5000,$B$75,'1. Output sheet'!$C$2:$C$5000,M$73,'1. Output sheet'!$K$2:$K$5000,$C101)</f>
        <v>0</v>
      </c>
      <c r="N101" s="13">
        <f>COUNTIFS('1. Output sheet'!$AC$2:$AC$5000,$B$75,'1. Output sheet'!$C$2:$C$5000,N$73,'1. Output sheet'!$K$2:$K$5000,$C101)</f>
        <v>0</v>
      </c>
      <c r="O101" s="13">
        <f>COUNTIFS('1. Output sheet'!$AC$2:$AC$5000,$B$75,'1. Output sheet'!$C$2:$C$5000,O$73,'1. Output sheet'!$K$2:$K$5000,$C101)</f>
        <v>0</v>
      </c>
      <c r="P101" s="14">
        <f t="shared" si="13"/>
        <v>0</v>
      </c>
    </row>
    <row r="102" spans="1:16" ht="14.4" x14ac:dyDescent="0.3">
      <c r="A102" s="34"/>
      <c r="B102" s="7"/>
      <c r="C102" s="39" t="s">
        <v>194</v>
      </c>
      <c r="D102" s="13">
        <f>COUNTIFS('1. Output sheet'!$AC$2:$AC$5000,$B$75,'1. Output sheet'!$C$2:$C$5000,D$73,'1. Output sheet'!$K$2:$K$5000,$C102)</f>
        <v>0</v>
      </c>
      <c r="E102" s="13">
        <f>COUNTIFS('1. Output sheet'!$AC$2:$AC$5000,$B$75,'1. Output sheet'!$C$2:$C$5000,E$73,'1. Output sheet'!$K$2:$K$5000,$C102)</f>
        <v>0</v>
      </c>
      <c r="F102" s="13">
        <f>COUNTIFS('1. Output sheet'!$AC$2:$AC$5000,$B$75,'1. Output sheet'!$C$2:$C$5000,F$73,'1. Output sheet'!$K$2:$K$5000,$C102)</f>
        <v>8</v>
      </c>
      <c r="G102" s="13">
        <f>COUNTIFS('1. Output sheet'!$AC$2:$AC$5000,$B$75,'1. Output sheet'!$C$2:$C$5000,G$73,'1. Output sheet'!$K$2:$K$5000,$C102)</f>
        <v>19</v>
      </c>
      <c r="H102" s="13">
        <f>COUNTIFS('1. Output sheet'!$AC$2:$AC$5000,$B$75,'1. Output sheet'!$C$2:$C$5000,H$73,'1. Output sheet'!$K$2:$K$5000,$C102)</f>
        <v>5</v>
      </c>
      <c r="I102" s="13">
        <f>COUNTIFS('1. Output sheet'!$AC$2:$AC$5000,$B$75,'1. Output sheet'!$C$2:$C$5000,I$73,'1. Output sheet'!$K$2:$K$5000,$C102)</f>
        <v>4</v>
      </c>
      <c r="J102" s="13">
        <f>COUNTIFS('1. Output sheet'!$AC$2:$AC$5000,$B$75,'1. Output sheet'!$C$2:$C$5000,J$73,'1. Output sheet'!$K$2:$K$5000,$C102)</f>
        <v>21</v>
      </c>
      <c r="K102" s="13">
        <f>COUNTIFS('1. Output sheet'!$AC$2:$AC$5000,$B$75,'1. Output sheet'!$C$2:$C$5000,K$73,'1. Output sheet'!$K$2:$K$5000,$C102)</f>
        <v>0</v>
      </c>
      <c r="L102" s="13">
        <f>COUNTIFS('1. Output sheet'!$AC$2:$AC$5000,$B$75,'1. Output sheet'!$C$2:$C$5000,L$73,'1. Output sheet'!$K$2:$K$5000,$C102)</f>
        <v>0</v>
      </c>
      <c r="M102" s="13">
        <f>COUNTIFS('1. Output sheet'!$AC$2:$AC$5000,$B$75,'1. Output sheet'!$C$2:$C$5000,M$73,'1. Output sheet'!$K$2:$K$5000,$C102)</f>
        <v>0</v>
      </c>
      <c r="N102" s="13">
        <f>COUNTIFS('1. Output sheet'!$AC$2:$AC$5000,$B$75,'1. Output sheet'!$C$2:$C$5000,N$73,'1. Output sheet'!$K$2:$K$5000,$C102)</f>
        <v>6</v>
      </c>
      <c r="O102" s="13">
        <f>COUNTIFS('1. Output sheet'!$AC$2:$AC$5000,$B$75,'1. Output sheet'!$C$2:$C$5000,O$73,'1. Output sheet'!$K$2:$K$5000,$C102)</f>
        <v>0</v>
      </c>
      <c r="P102" s="14">
        <f t="shared" si="13"/>
        <v>63</v>
      </c>
    </row>
    <row r="103" spans="1:16" ht="14.4" x14ac:dyDescent="0.3">
      <c r="A103" s="34"/>
      <c r="B103" s="7"/>
      <c r="C103" s="39" t="s">
        <v>267</v>
      </c>
      <c r="D103" s="13">
        <f>COUNTIFS('1. Output sheet'!$AC$2:$AC$5000,$B$75,'1. Output sheet'!$C$2:$C$5000,D$73,'1. Output sheet'!$K$2:$K$5000,$C103)</f>
        <v>5</v>
      </c>
      <c r="E103" s="13">
        <f>COUNTIFS('1. Output sheet'!$AC$2:$AC$5000,$B$75,'1. Output sheet'!$C$2:$C$5000,E$73,'1. Output sheet'!$K$2:$K$5000,$C103)</f>
        <v>0</v>
      </c>
      <c r="F103" s="13">
        <f>COUNTIFS('1. Output sheet'!$AC$2:$AC$5000,$B$75,'1. Output sheet'!$C$2:$C$5000,F$73,'1. Output sheet'!$K$2:$K$5000,$C103)</f>
        <v>18</v>
      </c>
      <c r="G103" s="13">
        <f>COUNTIFS('1. Output sheet'!$AC$2:$AC$5000,$B$75,'1. Output sheet'!$C$2:$C$5000,G$73,'1. Output sheet'!$K$2:$K$5000,$C103)</f>
        <v>41</v>
      </c>
      <c r="H103" s="13">
        <f>COUNTIFS('1. Output sheet'!$AC$2:$AC$5000,$B$75,'1. Output sheet'!$C$2:$C$5000,H$73,'1. Output sheet'!$K$2:$K$5000,$C103)</f>
        <v>1</v>
      </c>
      <c r="I103" s="13">
        <f>COUNTIFS('1. Output sheet'!$AC$2:$AC$5000,$B$75,'1. Output sheet'!$C$2:$C$5000,I$73,'1. Output sheet'!$K$2:$K$5000,$C103)</f>
        <v>2</v>
      </c>
      <c r="J103" s="13">
        <f>COUNTIFS('1. Output sheet'!$AC$2:$AC$5000,$B$75,'1. Output sheet'!$C$2:$C$5000,J$73,'1. Output sheet'!$K$2:$K$5000,$C103)</f>
        <v>5</v>
      </c>
      <c r="K103" s="13">
        <f>COUNTIFS('1. Output sheet'!$AC$2:$AC$5000,$B$75,'1. Output sheet'!$C$2:$C$5000,K$73,'1. Output sheet'!$K$2:$K$5000,$C103)</f>
        <v>0</v>
      </c>
      <c r="L103" s="13">
        <f>COUNTIFS('1. Output sheet'!$AC$2:$AC$5000,$B$75,'1. Output sheet'!$C$2:$C$5000,L$73,'1. Output sheet'!$K$2:$K$5000,$C103)</f>
        <v>0</v>
      </c>
      <c r="M103" s="13">
        <f>COUNTIFS('1. Output sheet'!$AC$2:$AC$5000,$B$75,'1. Output sheet'!$C$2:$C$5000,M$73,'1. Output sheet'!$K$2:$K$5000,$C103)</f>
        <v>0</v>
      </c>
      <c r="N103" s="13">
        <f>COUNTIFS('1. Output sheet'!$AC$2:$AC$5000,$B$75,'1. Output sheet'!$C$2:$C$5000,N$73,'1. Output sheet'!$K$2:$K$5000,$C103)</f>
        <v>7</v>
      </c>
      <c r="O103" s="13">
        <f>COUNTIFS('1. Output sheet'!$AC$2:$AC$5000,$B$75,'1. Output sheet'!$C$2:$C$5000,O$73,'1. Output sheet'!$K$2:$K$5000,$C103)</f>
        <v>6</v>
      </c>
      <c r="P103" s="14">
        <f t="shared" si="13"/>
        <v>85</v>
      </c>
    </row>
    <row r="104" spans="1:16" ht="14.4" x14ac:dyDescent="0.3">
      <c r="A104" s="34"/>
      <c r="B104" s="7"/>
      <c r="C104" s="39" t="s">
        <v>710</v>
      </c>
      <c r="D104" s="13">
        <f>COUNTIFS('1. Output sheet'!$AC$2:$AC$5000,$B$75,'1. Output sheet'!$C$2:$C$5000,D$73,'1. Output sheet'!$K$2:$K$5000,$C104)</f>
        <v>3</v>
      </c>
      <c r="E104" s="13">
        <f>COUNTIFS('1. Output sheet'!$AC$2:$AC$5000,$B$75,'1. Output sheet'!$C$2:$C$5000,E$73,'1. Output sheet'!$K$2:$K$5000,$C104)</f>
        <v>0</v>
      </c>
      <c r="F104" s="13">
        <f>COUNTIFS('1. Output sheet'!$AC$2:$AC$5000,$B$75,'1. Output sheet'!$C$2:$C$5000,F$73,'1. Output sheet'!$K$2:$K$5000,$C104)</f>
        <v>8</v>
      </c>
      <c r="G104" s="13">
        <f>COUNTIFS('1. Output sheet'!$AC$2:$AC$5000,$B$75,'1. Output sheet'!$C$2:$C$5000,G$73,'1. Output sheet'!$K$2:$K$5000,$C104)</f>
        <v>0</v>
      </c>
      <c r="H104" s="13">
        <f>COUNTIFS('1. Output sheet'!$AC$2:$AC$5000,$B$75,'1. Output sheet'!$C$2:$C$5000,H$73,'1. Output sheet'!$K$2:$K$5000,$C104)</f>
        <v>0</v>
      </c>
      <c r="I104" s="13">
        <f>COUNTIFS('1. Output sheet'!$AC$2:$AC$5000,$B$75,'1. Output sheet'!$C$2:$C$5000,I$73,'1. Output sheet'!$K$2:$K$5000,$C104)</f>
        <v>6</v>
      </c>
      <c r="J104" s="13">
        <f>COUNTIFS('1. Output sheet'!$AC$2:$AC$5000,$B$75,'1. Output sheet'!$C$2:$C$5000,J$73,'1. Output sheet'!$K$2:$K$5000,$C104)</f>
        <v>6</v>
      </c>
      <c r="K104" s="13">
        <f>COUNTIFS('1. Output sheet'!$AC$2:$AC$5000,$B$75,'1. Output sheet'!$C$2:$C$5000,K$73,'1. Output sheet'!$K$2:$K$5000,$C104)</f>
        <v>0</v>
      </c>
      <c r="L104" s="13">
        <f>COUNTIFS('1. Output sheet'!$AC$2:$AC$5000,$B$75,'1. Output sheet'!$C$2:$C$5000,L$73,'1. Output sheet'!$K$2:$K$5000,$C104)</f>
        <v>4</v>
      </c>
      <c r="M104" s="13">
        <f>COUNTIFS('1. Output sheet'!$AC$2:$AC$5000,$B$75,'1. Output sheet'!$C$2:$C$5000,M$73,'1. Output sheet'!$K$2:$K$5000,$C104)</f>
        <v>0</v>
      </c>
      <c r="N104" s="13">
        <f>COUNTIFS('1. Output sheet'!$AC$2:$AC$5000,$B$75,'1. Output sheet'!$C$2:$C$5000,N$73,'1. Output sheet'!$K$2:$K$5000,$C104)</f>
        <v>0</v>
      </c>
      <c r="O104" s="13">
        <f>COUNTIFS('1. Output sheet'!$AC$2:$AC$5000,$B$75,'1. Output sheet'!$C$2:$C$5000,O$73,'1. Output sheet'!$K$2:$K$5000,$C104)</f>
        <v>0</v>
      </c>
      <c r="P104" s="14">
        <f t="shared" si="13"/>
        <v>27</v>
      </c>
    </row>
    <row r="105" spans="1:16" ht="14.4" x14ac:dyDescent="0.3">
      <c r="A105" s="34"/>
      <c r="B105" s="38" t="s">
        <v>64</v>
      </c>
      <c r="C105" s="37" t="s">
        <v>4348</v>
      </c>
      <c r="D105" s="14">
        <f>SUM(D106:D134)</f>
        <v>5</v>
      </c>
      <c r="E105" s="14">
        <f t="shared" ref="E105" si="14">SUM(E106:E134)</f>
        <v>2</v>
      </c>
      <c r="F105" s="14">
        <f t="shared" ref="F105" si="15">SUM(F106:F134)</f>
        <v>122</v>
      </c>
      <c r="G105" s="14">
        <f t="shared" ref="G105" si="16">SUM(G106:G134)</f>
        <v>14</v>
      </c>
      <c r="H105" s="14">
        <f t="shared" ref="H105" si="17">SUM(H106:H134)</f>
        <v>2</v>
      </c>
      <c r="I105" s="14">
        <f t="shared" ref="I105" si="18">SUM(I106:I134)</f>
        <v>50</v>
      </c>
      <c r="J105" s="14">
        <f t="shared" ref="J105" si="19">SUM(J106:J134)</f>
        <v>23</v>
      </c>
      <c r="K105" s="14">
        <f t="shared" ref="K105" si="20">SUM(K106:K134)</f>
        <v>20</v>
      </c>
      <c r="L105" s="14">
        <f t="shared" ref="L105" si="21">SUM(L106:L134)</f>
        <v>26</v>
      </c>
      <c r="M105" s="14">
        <f t="shared" ref="M105" si="22">SUM(M106:M134)</f>
        <v>0</v>
      </c>
      <c r="N105" s="14">
        <f t="shared" ref="N105" si="23">SUM(N106:N134)</f>
        <v>8</v>
      </c>
      <c r="O105" s="14">
        <f t="shared" ref="O105" si="24">SUM(O106:O134)</f>
        <v>4</v>
      </c>
      <c r="P105" s="14">
        <f t="shared" si="13"/>
        <v>276</v>
      </c>
    </row>
    <row r="106" spans="1:16" ht="14.4" x14ac:dyDescent="0.3">
      <c r="A106" s="34"/>
      <c r="B106" s="7"/>
      <c r="C106" s="39" t="s">
        <v>340</v>
      </c>
      <c r="D106" s="13">
        <f>COUNTIFS('1. Output sheet'!$AC$2:$AC$5000,$B$105,'1. Output sheet'!$C$2:$C$5000,D$73,'1. Output sheet'!$K$2:$K$5000,$C106)</f>
        <v>0</v>
      </c>
      <c r="E106" s="13">
        <f>COUNTIFS('1. Output sheet'!$AC$2:$AC$5000,$B$105,'1. Output sheet'!$C$2:$C$5000,E$73,'1. Output sheet'!$K$2:$K$5000,$C106)</f>
        <v>0</v>
      </c>
      <c r="F106" s="13">
        <f>COUNTIFS('1. Output sheet'!$AC$2:$AC$5000,$B$105,'1. Output sheet'!$C$2:$C$5000,F$73,'1. Output sheet'!$K$2:$K$5000,$C106)</f>
        <v>0</v>
      </c>
      <c r="G106" s="13">
        <f>COUNTIFS('1. Output sheet'!$AC$2:$AC$5000,$B$105,'1. Output sheet'!$C$2:$C$5000,G$73,'1. Output sheet'!$K$2:$K$5000,$C106)</f>
        <v>0</v>
      </c>
      <c r="H106" s="13">
        <f>COUNTIFS('1. Output sheet'!$AC$2:$AC$5000,$B$105,'1. Output sheet'!$C$2:$C$5000,H$73,'1. Output sheet'!$K$2:$K$5000,$C106)</f>
        <v>0</v>
      </c>
      <c r="I106" s="13">
        <f>COUNTIFS('1. Output sheet'!$AC$2:$AC$5000,$B$105,'1. Output sheet'!$C$2:$C$5000,I$73,'1. Output sheet'!$K$2:$K$5000,$C106)</f>
        <v>1</v>
      </c>
      <c r="J106" s="13">
        <f>COUNTIFS('1. Output sheet'!$AC$2:$AC$5000,$B$105,'1. Output sheet'!$C$2:$C$5000,J$73,'1. Output sheet'!$K$2:$K$5000,$C106)</f>
        <v>2</v>
      </c>
      <c r="K106" s="13">
        <f>COUNTIFS('1. Output sheet'!$AC$2:$AC$5000,$B$105,'1. Output sheet'!$C$2:$C$5000,K$73,'1. Output sheet'!$K$2:$K$5000,$C106)</f>
        <v>0</v>
      </c>
      <c r="L106" s="13">
        <f>COUNTIFS('1. Output sheet'!$AC$2:$AC$5000,$B$105,'1. Output sheet'!$C$2:$C$5000,L$73,'1. Output sheet'!$K$2:$K$5000,$C106)</f>
        <v>0</v>
      </c>
      <c r="M106" s="13">
        <f>COUNTIFS('1. Output sheet'!$AC$2:$AC$5000,$B$105,'1. Output sheet'!$C$2:$C$5000,M$73,'1. Output sheet'!$K$2:$K$5000,$C106)</f>
        <v>0</v>
      </c>
      <c r="N106" s="13">
        <f>COUNTIFS('1. Output sheet'!$AC$2:$AC$5000,$B$105,'1. Output sheet'!$C$2:$C$5000,N$73,'1. Output sheet'!$K$2:$K$5000,$C106)</f>
        <v>0</v>
      </c>
      <c r="O106" s="13">
        <f>COUNTIFS('1. Output sheet'!$AC$2:$AC$5000,$B$105,'1. Output sheet'!$C$2:$C$5000,O$73,'1. Output sheet'!$K$2:$K$5000,$C106)</f>
        <v>0</v>
      </c>
      <c r="P106" s="14">
        <f t="shared" si="13"/>
        <v>3</v>
      </c>
    </row>
    <row r="107" spans="1:16" ht="14.4" x14ac:dyDescent="0.3">
      <c r="A107" s="34"/>
      <c r="B107" s="7"/>
      <c r="C107" s="39" t="s">
        <v>2407</v>
      </c>
      <c r="D107" s="13">
        <f>COUNTIFS('1. Output sheet'!$AC$2:$AC$5000,$B$105,'1. Output sheet'!$C$2:$C$5000,D$73,'1. Output sheet'!$K$2:$K$5000,$C107)</f>
        <v>0</v>
      </c>
      <c r="E107" s="13">
        <f>COUNTIFS('1. Output sheet'!$AC$2:$AC$5000,$B$105,'1. Output sheet'!$C$2:$C$5000,E$73,'1. Output sheet'!$K$2:$K$5000,$C107)</f>
        <v>0</v>
      </c>
      <c r="F107" s="13">
        <f>COUNTIFS('1. Output sheet'!$AC$2:$AC$5000,$B$105,'1. Output sheet'!$C$2:$C$5000,F$73,'1. Output sheet'!$K$2:$K$5000,$C107)</f>
        <v>0</v>
      </c>
      <c r="G107" s="13">
        <f>COUNTIFS('1. Output sheet'!$AC$2:$AC$5000,$B$105,'1. Output sheet'!$C$2:$C$5000,G$73,'1. Output sheet'!$K$2:$K$5000,$C107)</f>
        <v>0</v>
      </c>
      <c r="H107" s="13">
        <f>COUNTIFS('1. Output sheet'!$AC$2:$AC$5000,$B$105,'1. Output sheet'!$C$2:$C$5000,H$73,'1. Output sheet'!$K$2:$K$5000,$C107)</f>
        <v>0</v>
      </c>
      <c r="I107" s="13">
        <f>COUNTIFS('1. Output sheet'!$AC$2:$AC$5000,$B$105,'1. Output sheet'!$C$2:$C$5000,I$73,'1. Output sheet'!$K$2:$K$5000,$C107)</f>
        <v>0</v>
      </c>
      <c r="J107" s="13">
        <f>COUNTIFS('1. Output sheet'!$AC$2:$AC$5000,$B$105,'1. Output sheet'!$C$2:$C$5000,J$73,'1. Output sheet'!$K$2:$K$5000,$C107)</f>
        <v>0</v>
      </c>
      <c r="K107" s="13">
        <f>COUNTIFS('1. Output sheet'!$AC$2:$AC$5000,$B$105,'1. Output sheet'!$C$2:$C$5000,K$73,'1. Output sheet'!$K$2:$K$5000,$C107)</f>
        <v>0</v>
      </c>
      <c r="L107" s="13">
        <f>COUNTIFS('1. Output sheet'!$AC$2:$AC$5000,$B$105,'1. Output sheet'!$C$2:$C$5000,L$73,'1. Output sheet'!$K$2:$K$5000,$C107)</f>
        <v>0</v>
      </c>
      <c r="M107" s="13">
        <f>COUNTIFS('1. Output sheet'!$AC$2:$AC$5000,$B$105,'1. Output sheet'!$C$2:$C$5000,M$73,'1. Output sheet'!$K$2:$K$5000,$C107)</f>
        <v>0</v>
      </c>
      <c r="N107" s="13">
        <f>COUNTIFS('1. Output sheet'!$AC$2:$AC$5000,$B$105,'1. Output sheet'!$C$2:$C$5000,N$73,'1. Output sheet'!$K$2:$K$5000,$C107)</f>
        <v>0</v>
      </c>
      <c r="O107" s="13">
        <f>COUNTIFS('1. Output sheet'!$AC$2:$AC$5000,$B$105,'1. Output sheet'!$C$2:$C$5000,O$73,'1. Output sheet'!$K$2:$K$5000,$C107)</f>
        <v>0</v>
      </c>
      <c r="P107" s="14">
        <f t="shared" si="13"/>
        <v>0</v>
      </c>
    </row>
    <row r="108" spans="1:16" ht="14.4" x14ac:dyDescent="0.3">
      <c r="A108" s="34"/>
      <c r="B108" s="7"/>
      <c r="C108" s="39" t="s">
        <v>557</v>
      </c>
      <c r="D108" s="13">
        <f>COUNTIFS('1. Output sheet'!$AC$2:$AC$5000,$B$105,'1. Output sheet'!$C$2:$C$5000,D$73,'1. Output sheet'!$K$2:$K$5000,$C108)</f>
        <v>0</v>
      </c>
      <c r="E108" s="13">
        <f>COUNTIFS('1. Output sheet'!$AC$2:$AC$5000,$B$105,'1. Output sheet'!$C$2:$C$5000,E$73,'1. Output sheet'!$K$2:$K$5000,$C108)</f>
        <v>0</v>
      </c>
      <c r="F108" s="13">
        <f>COUNTIFS('1. Output sheet'!$AC$2:$AC$5000,$B$105,'1. Output sheet'!$C$2:$C$5000,F$73,'1. Output sheet'!$K$2:$K$5000,$C108)</f>
        <v>0</v>
      </c>
      <c r="G108" s="13">
        <f>COUNTIFS('1. Output sheet'!$AC$2:$AC$5000,$B$105,'1. Output sheet'!$C$2:$C$5000,G$73,'1. Output sheet'!$K$2:$K$5000,$C108)</f>
        <v>1</v>
      </c>
      <c r="H108" s="13">
        <f>COUNTIFS('1. Output sheet'!$AC$2:$AC$5000,$B$105,'1. Output sheet'!$C$2:$C$5000,H$73,'1. Output sheet'!$K$2:$K$5000,$C108)</f>
        <v>0</v>
      </c>
      <c r="I108" s="13">
        <f>COUNTIFS('1. Output sheet'!$AC$2:$AC$5000,$B$105,'1. Output sheet'!$C$2:$C$5000,I$73,'1. Output sheet'!$K$2:$K$5000,$C108)</f>
        <v>0</v>
      </c>
      <c r="J108" s="13">
        <f>COUNTIFS('1. Output sheet'!$AC$2:$AC$5000,$B$105,'1. Output sheet'!$C$2:$C$5000,J$73,'1. Output sheet'!$K$2:$K$5000,$C108)</f>
        <v>0</v>
      </c>
      <c r="K108" s="13">
        <f>COUNTIFS('1. Output sheet'!$AC$2:$AC$5000,$B$105,'1. Output sheet'!$C$2:$C$5000,K$73,'1. Output sheet'!$K$2:$K$5000,$C108)</f>
        <v>0</v>
      </c>
      <c r="L108" s="13">
        <f>COUNTIFS('1. Output sheet'!$AC$2:$AC$5000,$B$105,'1. Output sheet'!$C$2:$C$5000,L$73,'1. Output sheet'!$K$2:$K$5000,$C108)</f>
        <v>0</v>
      </c>
      <c r="M108" s="13">
        <f>COUNTIFS('1. Output sheet'!$AC$2:$AC$5000,$B$105,'1. Output sheet'!$C$2:$C$5000,M$73,'1. Output sheet'!$K$2:$K$5000,$C108)</f>
        <v>0</v>
      </c>
      <c r="N108" s="13">
        <f>COUNTIFS('1. Output sheet'!$AC$2:$AC$5000,$B$105,'1. Output sheet'!$C$2:$C$5000,N$73,'1. Output sheet'!$K$2:$K$5000,$C108)</f>
        <v>0</v>
      </c>
      <c r="O108" s="13">
        <f>COUNTIFS('1. Output sheet'!$AC$2:$AC$5000,$B$105,'1. Output sheet'!$C$2:$C$5000,O$73,'1. Output sheet'!$K$2:$K$5000,$C108)</f>
        <v>0</v>
      </c>
      <c r="P108" s="14">
        <f t="shared" si="13"/>
        <v>1</v>
      </c>
    </row>
    <row r="109" spans="1:16" ht="14.4" x14ac:dyDescent="0.3">
      <c r="A109" s="34"/>
      <c r="B109" s="7"/>
      <c r="C109" s="39" t="s">
        <v>1933</v>
      </c>
      <c r="D109" s="13">
        <f>COUNTIFS('1. Output sheet'!$AC$2:$AC$5000,$B$105,'1. Output sheet'!$C$2:$C$5000,D$73,'1. Output sheet'!$K$2:$K$5000,$C109)</f>
        <v>0</v>
      </c>
      <c r="E109" s="13">
        <f>COUNTIFS('1. Output sheet'!$AC$2:$AC$5000,$B$105,'1. Output sheet'!$C$2:$C$5000,E$73,'1. Output sheet'!$K$2:$K$5000,$C109)</f>
        <v>0</v>
      </c>
      <c r="F109" s="13">
        <f>COUNTIFS('1. Output sheet'!$AC$2:$AC$5000,$B$105,'1. Output sheet'!$C$2:$C$5000,F$73,'1. Output sheet'!$K$2:$K$5000,$C109)</f>
        <v>0</v>
      </c>
      <c r="G109" s="13">
        <f>COUNTIFS('1. Output sheet'!$AC$2:$AC$5000,$B$105,'1. Output sheet'!$C$2:$C$5000,G$73,'1. Output sheet'!$K$2:$K$5000,$C109)</f>
        <v>0</v>
      </c>
      <c r="H109" s="13">
        <f>COUNTIFS('1. Output sheet'!$AC$2:$AC$5000,$B$105,'1. Output sheet'!$C$2:$C$5000,H$73,'1. Output sheet'!$K$2:$K$5000,$C109)</f>
        <v>0</v>
      </c>
      <c r="I109" s="13">
        <f>COUNTIFS('1. Output sheet'!$AC$2:$AC$5000,$B$105,'1. Output sheet'!$C$2:$C$5000,I$73,'1. Output sheet'!$K$2:$K$5000,$C109)</f>
        <v>0</v>
      </c>
      <c r="J109" s="13">
        <f>COUNTIFS('1. Output sheet'!$AC$2:$AC$5000,$B$105,'1. Output sheet'!$C$2:$C$5000,J$73,'1. Output sheet'!$K$2:$K$5000,$C109)</f>
        <v>0</v>
      </c>
      <c r="K109" s="13">
        <f>COUNTIFS('1. Output sheet'!$AC$2:$AC$5000,$B$105,'1. Output sheet'!$C$2:$C$5000,K$73,'1. Output sheet'!$K$2:$K$5000,$C109)</f>
        <v>0</v>
      </c>
      <c r="L109" s="13">
        <f>COUNTIFS('1. Output sheet'!$AC$2:$AC$5000,$B$105,'1. Output sheet'!$C$2:$C$5000,L$73,'1. Output sheet'!$K$2:$K$5000,$C109)</f>
        <v>0</v>
      </c>
      <c r="M109" s="13">
        <f>COUNTIFS('1. Output sheet'!$AC$2:$AC$5000,$B$105,'1. Output sheet'!$C$2:$C$5000,M$73,'1. Output sheet'!$K$2:$K$5000,$C109)</f>
        <v>0</v>
      </c>
      <c r="N109" s="13">
        <f>COUNTIFS('1. Output sheet'!$AC$2:$AC$5000,$B$105,'1. Output sheet'!$C$2:$C$5000,N$73,'1. Output sheet'!$K$2:$K$5000,$C109)</f>
        <v>0</v>
      </c>
      <c r="O109" s="13">
        <f>COUNTIFS('1. Output sheet'!$AC$2:$AC$5000,$B$105,'1. Output sheet'!$C$2:$C$5000,O$73,'1. Output sheet'!$K$2:$K$5000,$C109)</f>
        <v>0</v>
      </c>
      <c r="P109" s="14">
        <f t="shared" si="13"/>
        <v>0</v>
      </c>
    </row>
    <row r="110" spans="1:16" ht="14.4" x14ac:dyDescent="0.3">
      <c r="A110" s="34"/>
      <c r="B110" s="7"/>
      <c r="C110" s="39" t="s">
        <v>530</v>
      </c>
      <c r="D110" s="13">
        <f>COUNTIFS('1. Output sheet'!$AC$2:$AC$5000,$B$105,'1. Output sheet'!$C$2:$C$5000,D$73,'1. Output sheet'!$K$2:$K$5000,$C110)</f>
        <v>0</v>
      </c>
      <c r="E110" s="13">
        <f>COUNTIFS('1. Output sheet'!$AC$2:$AC$5000,$B$105,'1. Output sheet'!$C$2:$C$5000,E$73,'1. Output sheet'!$K$2:$K$5000,$C110)</f>
        <v>0</v>
      </c>
      <c r="F110" s="13">
        <f>COUNTIFS('1. Output sheet'!$AC$2:$AC$5000,$B$105,'1. Output sheet'!$C$2:$C$5000,F$73,'1. Output sheet'!$K$2:$K$5000,$C110)</f>
        <v>0</v>
      </c>
      <c r="G110" s="13">
        <f>COUNTIFS('1. Output sheet'!$AC$2:$AC$5000,$B$105,'1. Output sheet'!$C$2:$C$5000,G$73,'1. Output sheet'!$K$2:$K$5000,$C110)</f>
        <v>0</v>
      </c>
      <c r="H110" s="13">
        <f>COUNTIFS('1. Output sheet'!$AC$2:$AC$5000,$B$105,'1. Output sheet'!$C$2:$C$5000,H$73,'1. Output sheet'!$K$2:$K$5000,$C110)</f>
        <v>0</v>
      </c>
      <c r="I110" s="13">
        <f>COUNTIFS('1. Output sheet'!$AC$2:$AC$5000,$B$105,'1. Output sheet'!$C$2:$C$5000,I$73,'1. Output sheet'!$K$2:$K$5000,$C110)</f>
        <v>17</v>
      </c>
      <c r="J110" s="13">
        <f>COUNTIFS('1. Output sheet'!$AC$2:$AC$5000,$B$105,'1. Output sheet'!$C$2:$C$5000,J$73,'1. Output sheet'!$K$2:$K$5000,$C110)</f>
        <v>0</v>
      </c>
      <c r="K110" s="13">
        <f>COUNTIFS('1. Output sheet'!$AC$2:$AC$5000,$B$105,'1. Output sheet'!$C$2:$C$5000,K$73,'1. Output sheet'!$K$2:$K$5000,$C110)</f>
        <v>0</v>
      </c>
      <c r="L110" s="13">
        <f>COUNTIFS('1. Output sheet'!$AC$2:$AC$5000,$B$105,'1. Output sheet'!$C$2:$C$5000,L$73,'1. Output sheet'!$K$2:$K$5000,$C110)</f>
        <v>0</v>
      </c>
      <c r="M110" s="13">
        <f>COUNTIFS('1. Output sheet'!$AC$2:$AC$5000,$B$105,'1. Output sheet'!$C$2:$C$5000,M$73,'1. Output sheet'!$K$2:$K$5000,$C110)</f>
        <v>0</v>
      </c>
      <c r="N110" s="13">
        <f>COUNTIFS('1. Output sheet'!$AC$2:$AC$5000,$B$105,'1. Output sheet'!$C$2:$C$5000,N$73,'1. Output sheet'!$K$2:$K$5000,$C110)</f>
        <v>0</v>
      </c>
      <c r="O110" s="13">
        <f>COUNTIFS('1. Output sheet'!$AC$2:$AC$5000,$B$105,'1. Output sheet'!$C$2:$C$5000,O$73,'1. Output sheet'!$K$2:$K$5000,$C110)</f>
        <v>0</v>
      </c>
      <c r="P110" s="14">
        <f t="shared" si="13"/>
        <v>17</v>
      </c>
    </row>
    <row r="111" spans="1:16" ht="14.4" x14ac:dyDescent="0.3">
      <c r="A111" s="34"/>
      <c r="B111" s="7"/>
      <c r="C111" s="39" t="s">
        <v>34</v>
      </c>
      <c r="D111" s="13">
        <f>COUNTIFS('1. Output sheet'!$AC$2:$AC$5000,$B$105,'1. Output sheet'!$C$2:$C$5000,D$73,'1. Output sheet'!$K$2:$K$5000,$C111)</f>
        <v>5</v>
      </c>
      <c r="E111" s="13">
        <f>COUNTIFS('1. Output sheet'!$AC$2:$AC$5000,$B$105,'1. Output sheet'!$C$2:$C$5000,E$73,'1. Output sheet'!$K$2:$K$5000,$C111)</f>
        <v>0</v>
      </c>
      <c r="F111" s="13">
        <f>COUNTIFS('1. Output sheet'!$AC$2:$AC$5000,$B$105,'1. Output sheet'!$C$2:$C$5000,F$73,'1. Output sheet'!$K$2:$K$5000,$C111)</f>
        <v>9</v>
      </c>
      <c r="G111" s="13">
        <f>COUNTIFS('1. Output sheet'!$AC$2:$AC$5000,$B$105,'1. Output sheet'!$C$2:$C$5000,G$73,'1. Output sheet'!$K$2:$K$5000,$C111)</f>
        <v>0</v>
      </c>
      <c r="H111" s="13">
        <f>COUNTIFS('1. Output sheet'!$AC$2:$AC$5000,$B$105,'1. Output sheet'!$C$2:$C$5000,H$73,'1. Output sheet'!$K$2:$K$5000,$C111)</f>
        <v>0</v>
      </c>
      <c r="I111" s="13">
        <f>COUNTIFS('1. Output sheet'!$AC$2:$AC$5000,$B$105,'1. Output sheet'!$C$2:$C$5000,I$73,'1. Output sheet'!$K$2:$K$5000,$C111)</f>
        <v>4</v>
      </c>
      <c r="J111" s="13">
        <f>COUNTIFS('1. Output sheet'!$AC$2:$AC$5000,$B$105,'1. Output sheet'!$C$2:$C$5000,J$73,'1. Output sheet'!$K$2:$K$5000,$C111)</f>
        <v>1</v>
      </c>
      <c r="K111" s="13">
        <f>COUNTIFS('1. Output sheet'!$AC$2:$AC$5000,$B$105,'1. Output sheet'!$C$2:$C$5000,K$73,'1. Output sheet'!$K$2:$K$5000,$C111)</f>
        <v>0</v>
      </c>
      <c r="L111" s="13">
        <f>COUNTIFS('1. Output sheet'!$AC$2:$AC$5000,$B$105,'1. Output sheet'!$C$2:$C$5000,L$73,'1. Output sheet'!$K$2:$K$5000,$C111)</f>
        <v>0</v>
      </c>
      <c r="M111" s="13">
        <f>COUNTIFS('1. Output sheet'!$AC$2:$AC$5000,$B$105,'1. Output sheet'!$C$2:$C$5000,M$73,'1. Output sheet'!$K$2:$K$5000,$C111)</f>
        <v>0</v>
      </c>
      <c r="N111" s="13">
        <f>COUNTIFS('1. Output sheet'!$AC$2:$AC$5000,$B$105,'1. Output sheet'!$C$2:$C$5000,N$73,'1. Output sheet'!$K$2:$K$5000,$C111)</f>
        <v>0</v>
      </c>
      <c r="O111" s="13">
        <f>COUNTIFS('1. Output sheet'!$AC$2:$AC$5000,$B$105,'1. Output sheet'!$C$2:$C$5000,O$73,'1. Output sheet'!$K$2:$K$5000,$C111)</f>
        <v>0</v>
      </c>
      <c r="P111" s="14">
        <f t="shared" si="13"/>
        <v>19</v>
      </c>
    </row>
    <row r="112" spans="1:16" ht="14.4" x14ac:dyDescent="0.3">
      <c r="A112" s="34"/>
      <c r="B112" s="7"/>
      <c r="C112" s="39" t="s">
        <v>473</v>
      </c>
      <c r="D112" s="13">
        <f>COUNTIFS('1. Output sheet'!$AC$2:$AC$5000,$B$105,'1. Output sheet'!$C$2:$C$5000,D$73,'1. Output sheet'!$K$2:$K$5000,$C112)</f>
        <v>0</v>
      </c>
      <c r="E112" s="13">
        <f>COUNTIFS('1. Output sheet'!$AC$2:$AC$5000,$B$105,'1. Output sheet'!$C$2:$C$5000,E$73,'1. Output sheet'!$K$2:$K$5000,$C112)</f>
        <v>0</v>
      </c>
      <c r="F112" s="13">
        <f>COUNTIFS('1. Output sheet'!$AC$2:$AC$5000,$B$105,'1. Output sheet'!$C$2:$C$5000,F$73,'1. Output sheet'!$K$2:$K$5000,$C112)</f>
        <v>0</v>
      </c>
      <c r="G112" s="13">
        <f>COUNTIFS('1. Output sheet'!$AC$2:$AC$5000,$B$105,'1. Output sheet'!$C$2:$C$5000,G$73,'1. Output sheet'!$K$2:$K$5000,$C112)</f>
        <v>0</v>
      </c>
      <c r="H112" s="13">
        <f>COUNTIFS('1. Output sheet'!$AC$2:$AC$5000,$B$105,'1. Output sheet'!$C$2:$C$5000,H$73,'1. Output sheet'!$K$2:$K$5000,$C112)</f>
        <v>1</v>
      </c>
      <c r="I112" s="13">
        <f>COUNTIFS('1. Output sheet'!$AC$2:$AC$5000,$B$105,'1. Output sheet'!$C$2:$C$5000,I$73,'1. Output sheet'!$K$2:$K$5000,$C112)</f>
        <v>0</v>
      </c>
      <c r="J112" s="13">
        <f>COUNTIFS('1. Output sheet'!$AC$2:$AC$5000,$B$105,'1. Output sheet'!$C$2:$C$5000,J$73,'1. Output sheet'!$K$2:$K$5000,$C112)</f>
        <v>1</v>
      </c>
      <c r="K112" s="13">
        <f>COUNTIFS('1. Output sheet'!$AC$2:$AC$5000,$B$105,'1. Output sheet'!$C$2:$C$5000,K$73,'1. Output sheet'!$K$2:$K$5000,$C112)</f>
        <v>0</v>
      </c>
      <c r="L112" s="13">
        <f>COUNTIFS('1. Output sheet'!$AC$2:$AC$5000,$B$105,'1. Output sheet'!$C$2:$C$5000,L$73,'1. Output sheet'!$K$2:$K$5000,$C112)</f>
        <v>0</v>
      </c>
      <c r="M112" s="13">
        <f>COUNTIFS('1. Output sheet'!$AC$2:$AC$5000,$B$105,'1. Output sheet'!$C$2:$C$5000,M$73,'1. Output sheet'!$K$2:$K$5000,$C112)</f>
        <v>0</v>
      </c>
      <c r="N112" s="13">
        <f>COUNTIFS('1. Output sheet'!$AC$2:$AC$5000,$B$105,'1. Output sheet'!$C$2:$C$5000,N$73,'1. Output sheet'!$K$2:$K$5000,$C112)</f>
        <v>0</v>
      </c>
      <c r="O112" s="13">
        <f>COUNTIFS('1. Output sheet'!$AC$2:$AC$5000,$B$105,'1. Output sheet'!$C$2:$C$5000,O$73,'1. Output sheet'!$K$2:$K$5000,$C112)</f>
        <v>0</v>
      </c>
      <c r="P112" s="14">
        <f t="shared" si="13"/>
        <v>2</v>
      </c>
    </row>
    <row r="113" spans="1:16" ht="14.4" x14ac:dyDescent="0.3">
      <c r="A113" s="34"/>
      <c r="B113" s="7"/>
      <c r="C113" s="39" t="s">
        <v>210</v>
      </c>
      <c r="D113" s="13">
        <f>COUNTIFS('1. Output sheet'!$AC$2:$AC$5000,$B$105,'1. Output sheet'!$C$2:$C$5000,D$73,'1. Output sheet'!$K$2:$K$5000,$C113)</f>
        <v>0</v>
      </c>
      <c r="E113" s="13">
        <f>COUNTIFS('1. Output sheet'!$AC$2:$AC$5000,$B$105,'1. Output sheet'!$C$2:$C$5000,E$73,'1. Output sheet'!$K$2:$K$5000,$C113)</f>
        <v>0</v>
      </c>
      <c r="F113" s="13">
        <f>COUNTIFS('1. Output sheet'!$AC$2:$AC$5000,$B$105,'1. Output sheet'!$C$2:$C$5000,F$73,'1. Output sheet'!$K$2:$K$5000,$C113)</f>
        <v>0</v>
      </c>
      <c r="G113" s="13">
        <f>COUNTIFS('1. Output sheet'!$AC$2:$AC$5000,$B$105,'1. Output sheet'!$C$2:$C$5000,G$73,'1. Output sheet'!$K$2:$K$5000,$C113)</f>
        <v>0</v>
      </c>
      <c r="H113" s="13">
        <f>COUNTIFS('1. Output sheet'!$AC$2:$AC$5000,$B$105,'1. Output sheet'!$C$2:$C$5000,H$73,'1. Output sheet'!$K$2:$K$5000,$C113)</f>
        <v>0</v>
      </c>
      <c r="I113" s="13">
        <f>COUNTIFS('1. Output sheet'!$AC$2:$AC$5000,$B$105,'1. Output sheet'!$C$2:$C$5000,I$73,'1. Output sheet'!$K$2:$K$5000,$C113)</f>
        <v>0</v>
      </c>
      <c r="J113" s="13">
        <f>COUNTIFS('1. Output sheet'!$AC$2:$AC$5000,$B$105,'1. Output sheet'!$C$2:$C$5000,J$73,'1. Output sheet'!$K$2:$K$5000,$C113)</f>
        <v>0</v>
      </c>
      <c r="K113" s="13">
        <f>COUNTIFS('1. Output sheet'!$AC$2:$AC$5000,$B$105,'1. Output sheet'!$C$2:$C$5000,K$73,'1. Output sheet'!$K$2:$K$5000,$C113)</f>
        <v>0</v>
      </c>
      <c r="L113" s="13">
        <f>COUNTIFS('1. Output sheet'!$AC$2:$AC$5000,$B$105,'1. Output sheet'!$C$2:$C$5000,L$73,'1. Output sheet'!$K$2:$K$5000,$C113)</f>
        <v>0</v>
      </c>
      <c r="M113" s="13">
        <f>COUNTIFS('1. Output sheet'!$AC$2:$AC$5000,$B$105,'1. Output sheet'!$C$2:$C$5000,M$73,'1. Output sheet'!$K$2:$K$5000,$C113)</f>
        <v>0</v>
      </c>
      <c r="N113" s="13">
        <f>COUNTIFS('1. Output sheet'!$AC$2:$AC$5000,$B$105,'1. Output sheet'!$C$2:$C$5000,N$73,'1. Output sheet'!$K$2:$K$5000,$C113)</f>
        <v>0</v>
      </c>
      <c r="O113" s="13">
        <f>COUNTIFS('1. Output sheet'!$AC$2:$AC$5000,$B$105,'1. Output sheet'!$C$2:$C$5000,O$73,'1. Output sheet'!$K$2:$K$5000,$C113)</f>
        <v>0</v>
      </c>
      <c r="P113" s="14">
        <f t="shared" si="13"/>
        <v>0</v>
      </c>
    </row>
    <row r="114" spans="1:16" ht="14.4" x14ac:dyDescent="0.3">
      <c r="A114" s="34"/>
      <c r="B114" s="7"/>
      <c r="C114" s="39" t="s">
        <v>333</v>
      </c>
      <c r="D114" s="13">
        <f>COUNTIFS('1. Output sheet'!$AC$2:$AC$5000,$B$105,'1. Output sheet'!$C$2:$C$5000,D$73,'1. Output sheet'!$K$2:$K$5000,$C114)</f>
        <v>0</v>
      </c>
      <c r="E114" s="13">
        <f>COUNTIFS('1. Output sheet'!$AC$2:$AC$5000,$B$105,'1. Output sheet'!$C$2:$C$5000,E$73,'1. Output sheet'!$K$2:$K$5000,$C114)</f>
        <v>0</v>
      </c>
      <c r="F114" s="13">
        <f>COUNTIFS('1. Output sheet'!$AC$2:$AC$5000,$B$105,'1. Output sheet'!$C$2:$C$5000,F$73,'1. Output sheet'!$K$2:$K$5000,$C114)</f>
        <v>0</v>
      </c>
      <c r="G114" s="13">
        <f>COUNTIFS('1. Output sheet'!$AC$2:$AC$5000,$B$105,'1. Output sheet'!$C$2:$C$5000,G$73,'1. Output sheet'!$K$2:$K$5000,$C114)</f>
        <v>0</v>
      </c>
      <c r="H114" s="13">
        <f>COUNTIFS('1. Output sheet'!$AC$2:$AC$5000,$B$105,'1. Output sheet'!$C$2:$C$5000,H$73,'1. Output sheet'!$K$2:$K$5000,$C114)</f>
        <v>0</v>
      </c>
      <c r="I114" s="13">
        <f>COUNTIFS('1. Output sheet'!$AC$2:$AC$5000,$B$105,'1. Output sheet'!$C$2:$C$5000,I$73,'1. Output sheet'!$K$2:$K$5000,$C114)</f>
        <v>0</v>
      </c>
      <c r="J114" s="13">
        <f>COUNTIFS('1. Output sheet'!$AC$2:$AC$5000,$B$105,'1. Output sheet'!$C$2:$C$5000,J$73,'1. Output sheet'!$K$2:$K$5000,$C114)</f>
        <v>0</v>
      </c>
      <c r="K114" s="13">
        <f>COUNTIFS('1. Output sheet'!$AC$2:$AC$5000,$B$105,'1. Output sheet'!$C$2:$C$5000,K$73,'1. Output sheet'!$K$2:$K$5000,$C114)</f>
        <v>0</v>
      </c>
      <c r="L114" s="13">
        <f>COUNTIFS('1. Output sheet'!$AC$2:$AC$5000,$B$105,'1. Output sheet'!$C$2:$C$5000,L$73,'1. Output sheet'!$K$2:$K$5000,$C114)</f>
        <v>0</v>
      </c>
      <c r="M114" s="13">
        <f>COUNTIFS('1. Output sheet'!$AC$2:$AC$5000,$B$105,'1. Output sheet'!$C$2:$C$5000,M$73,'1. Output sheet'!$K$2:$K$5000,$C114)</f>
        <v>0</v>
      </c>
      <c r="N114" s="13">
        <f>COUNTIFS('1. Output sheet'!$AC$2:$AC$5000,$B$105,'1. Output sheet'!$C$2:$C$5000,N$73,'1. Output sheet'!$K$2:$K$5000,$C114)</f>
        <v>0</v>
      </c>
      <c r="O114" s="13">
        <f>COUNTIFS('1. Output sheet'!$AC$2:$AC$5000,$B$105,'1. Output sheet'!$C$2:$C$5000,O$73,'1. Output sheet'!$K$2:$K$5000,$C114)</f>
        <v>0</v>
      </c>
      <c r="P114" s="14">
        <f t="shared" si="13"/>
        <v>0</v>
      </c>
    </row>
    <row r="115" spans="1:16" ht="14.4" x14ac:dyDescent="0.3">
      <c r="A115" s="34"/>
      <c r="B115" s="7"/>
      <c r="C115" s="39" t="s">
        <v>229</v>
      </c>
      <c r="D115" s="13">
        <f>COUNTIFS('1. Output sheet'!$AC$2:$AC$5000,$B$105,'1. Output sheet'!$C$2:$C$5000,D$73,'1. Output sheet'!$K$2:$K$5000,$C115)</f>
        <v>0</v>
      </c>
      <c r="E115" s="13">
        <f>COUNTIFS('1. Output sheet'!$AC$2:$AC$5000,$B$105,'1. Output sheet'!$C$2:$C$5000,E$73,'1. Output sheet'!$K$2:$K$5000,$C115)</f>
        <v>0</v>
      </c>
      <c r="F115" s="13">
        <f>COUNTIFS('1. Output sheet'!$AC$2:$AC$5000,$B$105,'1. Output sheet'!$C$2:$C$5000,F$73,'1. Output sheet'!$K$2:$K$5000,$C115)</f>
        <v>0</v>
      </c>
      <c r="G115" s="13">
        <f>COUNTIFS('1. Output sheet'!$AC$2:$AC$5000,$B$105,'1. Output sheet'!$C$2:$C$5000,G$73,'1. Output sheet'!$K$2:$K$5000,$C115)</f>
        <v>0</v>
      </c>
      <c r="H115" s="13">
        <f>COUNTIFS('1. Output sheet'!$AC$2:$AC$5000,$B$105,'1. Output sheet'!$C$2:$C$5000,H$73,'1. Output sheet'!$K$2:$K$5000,$C115)</f>
        <v>0</v>
      </c>
      <c r="I115" s="13">
        <f>COUNTIFS('1. Output sheet'!$AC$2:$AC$5000,$B$105,'1. Output sheet'!$C$2:$C$5000,I$73,'1. Output sheet'!$K$2:$K$5000,$C115)</f>
        <v>2</v>
      </c>
      <c r="J115" s="13">
        <f>COUNTIFS('1. Output sheet'!$AC$2:$AC$5000,$B$105,'1. Output sheet'!$C$2:$C$5000,J$73,'1. Output sheet'!$K$2:$K$5000,$C115)</f>
        <v>2</v>
      </c>
      <c r="K115" s="13">
        <f>COUNTIFS('1. Output sheet'!$AC$2:$AC$5000,$B$105,'1. Output sheet'!$C$2:$C$5000,K$73,'1. Output sheet'!$K$2:$K$5000,$C115)</f>
        <v>0</v>
      </c>
      <c r="L115" s="13">
        <f>COUNTIFS('1. Output sheet'!$AC$2:$AC$5000,$B$105,'1. Output sheet'!$C$2:$C$5000,L$73,'1. Output sheet'!$K$2:$K$5000,$C115)</f>
        <v>0</v>
      </c>
      <c r="M115" s="13">
        <f>COUNTIFS('1. Output sheet'!$AC$2:$AC$5000,$B$105,'1. Output sheet'!$C$2:$C$5000,M$73,'1. Output sheet'!$K$2:$K$5000,$C115)</f>
        <v>0</v>
      </c>
      <c r="N115" s="13">
        <f>COUNTIFS('1. Output sheet'!$AC$2:$AC$5000,$B$105,'1. Output sheet'!$C$2:$C$5000,N$73,'1. Output sheet'!$K$2:$K$5000,$C115)</f>
        <v>0</v>
      </c>
      <c r="O115" s="13">
        <f>COUNTIFS('1. Output sheet'!$AC$2:$AC$5000,$B$105,'1. Output sheet'!$C$2:$C$5000,O$73,'1. Output sheet'!$K$2:$K$5000,$C115)</f>
        <v>1</v>
      </c>
      <c r="P115" s="14">
        <f t="shared" si="13"/>
        <v>5</v>
      </c>
    </row>
    <row r="116" spans="1:16" ht="14.4" x14ac:dyDescent="0.3">
      <c r="A116" s="34"/>
      <c r="B116" s="7"/>
      <c r="C116" s="39" t="s">
        <v>407</v>
      </c>
      <c r="D116" s="13">
        <f>COUNTIFS('1. Output sheet'!$AC$2:$AC$5000,$B$105,'1. Output sheet'!$C$2:$C$5000,D$73,'1. Output sheet'!$K$2:$K$5000,$C116)</f>
        <v>0</v>
      </c>
      <c r="E116" s="13">
        <f>COUNTIFS('1. Output sheet'!$AC$2:$AC$5000,$B$105,'1. Output sheet'!$C$2:$C$5000,E$73,'1. Output sheet'!$K$2:$K$5000,$C116)</f>
        <v>0</v>
      </c>
      <c r="F116" s="13">
        <f>COUNTIFS('1. Output sheet'!$AC$2:$AC$5000,$B$105,'1. Output sheet'!$C$2:$C$5000,F$73,'1. Output sheet'!$K$2:$K$5000,$C116)</f>
        <v>0</v>
      </c>
      <c r="G116" s="13">
        <f>COUNTIFS('1. Output sheet'!$AC$2:$AC$5000,$B$105,'1. Output sheet'!$C$2:$C$5000,G$73,'1. Output sheet'!$K$2:$K$5000,$C116)</f>
        <v>0</v>
      </c>
      <c r="H116" s="13">
        <f>COUNTIFS('1. Output sheet'!$AC$2:$AC$5000,$B$105,'1. Output sheet'!$C$2:$C$5000,H$73,'1. Output sheet'!$K$2:$K$5000,$C116)</f>
        <v>0</v>
      </c>
      <c r="I116" s="13">
        <f>COUNTIFS('1. Output sheet'!$AC$2:$AC$5000,$B$105,'1. Output sheet'!$C$2:$C$5000,I$73,'1. Output sheet'!$K$2:$K$5000,$C116)</f>
        <v>0</v>
      </c>
      <c r="J116" s="13">
        <f>COUNTIFS('1. Output sheet'!$AC$2:$AC$5000,$B$105,'1. Output sheet'!$C$2:$C$5000,J$73,'1. Output sheet'!$K$2:$K$5000,$C116)</f>
        <v>0</v>
      </c>
      <c r="K116" s="13">
        <f>COUNTIFS('1. Output sheet'!$AC$2:$AC$5000,$B$105,'1. Output sheet'!$C$2:$C$5000,K$73,'1. Output sheet'!$K$2:$K$5000,$C116)</f>
        <v>0</v>
      </c>
      <c r="L116" s="13">
        <f>COUNTIFS('1. Output sheet'!$AC$2:$AC$5000,$B$105,'1. Output sheet'!$C$2:$C$5000,L$73,'1. Output sheet'!$K$2:$K$5000,$C116)</f>
        <v>0</v>
      </c>
      <c r="M116" s="13">
        <f>COUNTIFS('1. Output sheet'!$AC$2:$AC$5000,$B$105,'1. Output sheet'!$C$2:$C$5000,M$73,'1. Output sheet'!$K$2:$K$5000,$C116)</f>
        <v>0</v>
      </c>
      <c r="N116" s="13">
        <f>COUNTIFS('1. Output sheet'!$AC$2:$AC$5000,$B$105,'1. Output sheet'!$C$2:$C$5000,N$73,'1. Output sheet'!$K$2:$K$5000,$C116)</f>
        <v>0</v>
      </c>
      <c r="O116" s="13">
        <f>COUNTIFS('1. Output sheet'!$AC$2:$AC$5000,$B$105,'1. Output sheet'!$C$2:$C$5000,O$73,'1. Output sheet'!$K$2:$K$5000,$C116)</f>
        <v>0</v>
      </c>
      <c r="P116" s="14">
        <f t="shared" si="13"/>
        <v>0</v>
      </c>
    </row>
    <row r="117" spans="1:16" ht="14.4" x14ac:dyDescent="0.3">
      <c r="A117" s="34"/>
      <c r="B117" s="7"/>
      <c r="C117" s="39" t="s">
        <v>54</v>
      </c>
      <c r="D117" s="13">
        <f>COUNTIFS('1. Output sheet'!$AC$2:$AC$5000,$B$105,'1. Output sheet'!$C$2:$C$5000,D$73,'1. Output sheet'!$K$2:$K$5000,$C117)</f>
        <v>0</v>
      </c>
      <c r="E117" s="13">
        <f>COUNTIFS('1. Output sheet'!$AC$2:$AC$5000,$B$105,'1. Output sheet'!$C$2:$C$5000,E$73,'1. Output sheet'!$K$2:$K$5000,$C117)</f>
        <v>0</v>
      </c>
      <c r="F117" s="13">
        <f>COUNTIFS('1. Output sheet'!$AC$2:$AC$5000,$B$105,'1. Output sheet'!$C$2:$C$5000,F$73,'1. Output sheet'!$K$2:$K$5000,$C117)</f>
        <v>0</v>
      </c>
      <c r="G117" s="13">
        <f>COUNTIFS('1. Output sheet'!$AC$2:$AC$5000,$B$105,'1. Output sheet'!$C$2:$C$5000,G$73,'1. Output sheet'!$K$2:$K$5000,$C117)</f>
        <v>1</v>
      </c>
      <c r="H117" s="13">
        <f>COUNTIFS('1. Output sheet'!$AC$2:$AC$5000,$B$105,'1. Output sheet'!$C$2:$C$5000,H$73,'1. Output sheet'!$K$2:$K$5000,$C117)</f>
        <v>0</v>
      </c>
      <c r="I117" s="13">
        <f>COUNTIFS('1. Output sheet'!$AC$2:$AC$5000,$B$105,'1. Output sheet'!$C$2:$C$5000,I$73,'1. Output sheet'!$K$2:$K$5000,$C117)</f>
        <v>14</v>
      </c>
      <c r="J117" s="13">
        <f>COUNTIFS('1. Output sheet'!$AC$2:$AC$5000,$B$105,'1. Output sheet'!$C$2:$C$5000,J$73,'1. Output sheet'!$K$2:$K$5000,$C117)</f>
        <v>0</v>
      </c>
      <c r="K117" s="13">
        <f>COUNTIFS('1. Output sheet'!$AC$2:$AC$5000,$B$105,'1. Output sheet'!$C$2:$C$5000,K$73,'1. Output sheet'!$K$2:$K$5000,$C117)</f>
        <v>0</v>
      </c>
      <c r="L117" s="13">
        <f>COUNTIFS('1. Output sheet'!$AC$2:$AC$5000,$B$105,'1. Output sheet'!$C$2:$C$5000,L$73,'1. Output sheet'!$K$2:$K$5000,$C117)</f>
        <v>2</v>
      </c>
      <c r="M117" s="13">
        <f>COUNTIFS('1. Output sheet'!$AC$2:$AC$5000,$B$105,'1. Output sheet'!$C$2:$C$5000,M$73,'1. Output sheet'!$K$2:$K$5000,$C117)</f>
        <v>0</v>
      </c>
      <c r="N117" s="13">
        <f>COUNTIFS('1. Output sheet'!$AC$2:$AC$5000,$B$105,'1. Output sheet'!$C$2:$C$5000,N$73,'1. Output sheet'!$K$2:$K$5000,$C117)</f>
        <v>0</v>
      </c>
      <c r="O117" s="13">
        <f>COUNTIFS('1. Output sheet'!$AC$2:$AC$5000,$B$105,'1. Output sheet'!$C$2:$C$5000,O$73,'1. Output sheet'!$K$2:$K$5000,$C117)</f>
        <v>0</v>
      </c>
      <c r="P117" s="14">
        <f t="shared" si="13"/>
        <v>17</v>
      </c>
    </row>
    <row r="118" spans="1:16" ht="14.4" x14ac:dyDescent="0.3">
      <c r="A118" s="34"/>
      <c r="B118" s="7"/>
      <c r="C118" s="39" t="s">
        <v>126</v>
      </c>
      <c r="D118" s="13">
        <f>COUNTIFS('1. Output sheet'!$AC$2:$AC$5000,$B$105,'1. Output sheet'!$C$2:$C$5000,D$73,'1. Output sheet'!$K$2:$K$5000,$C118)</f>
        <v>0</v>
      </c>
      <c r="E118" s="13">
        <f>COUNTIFS('1. Output sheet'!$AC$2:$AC$5000,$B$105,'1. Output sheet'!$C$2:$C$5000,E$73,'1. Output sheet'!$K$2:$K$5000,$C118)</f>
        <v>0</v>
      </c>
      <c r="F118" s="13">
        <f>COUNTIFS('1. Output sheet'!$AC$2:$AC$5000,$B$105,'1. Output sheet'!$C$2:$C$5000,F$73,'1. Output sheet'!$K$2:$K$5000,$C118)</f>
        <v>3</v>
      </c>
      <c r="G118" s="13">
        <f>COUNTIFS('1. Output sheet'!$AC$2:$AC$5000,$B$105,'1. Output sheet'!$C$2:$C$5000,G$73,'1. Output sheet'!$K$2:$K$5000,$C118)</f>
        <v>0</v>
      </c>
      <c r="H118" s="13">
        <f>COUNTIFS('1. Output sheet'!$AC$2:$AC$5000,$B$105,'1. Output sheet'!$C$2:$C$5000,H$73,'1. Output sheet'!$K$2:$K$5000,$C118)</f>
        <v>0</v>
      </c>
      <c r="I118" s="13">
        <f>COUNTIFS('1. Output sheet'!$AC$2:$AC$5000,$B$105,'1. Output sheet'!$C$2:$C$5000,I$73,'1. Output sheet'!$K$2:$K$5000,$C118)</f>
        <v>1</v>
      </c>
      <c r="J118" s="13">
        <f>COUNTIFS('1. Output sheet'!$AC$2:$AC$5000,$B$105,'1. Output sheet'!$C$2:$C$5000,J$73,'1. Output sheet'!$K$2:$K$5000,$C118)</f>
        <v>3</v>
      </c>
      <c r="K118" s="13">
        <f>COUNTIFS('1. Output sheet'!$AC$2:$AC$5000,$B$105,'1. Output sheet'!$C$2:$C$5000,K$73,'1. Output sheet'!$K$2:$K$5000,$C118)</f>
        <v>0</v>
      </c>
      <c r="L118" s="13">
        <f>COUNTIFS('1. Output sheet'!$AC$2:$AC$5000,$B$105,'1. Output sheet'!$C$2:$C$5000,L$73,'1. Output sheet'!$K$2:$K$5000,$C118)</f>
        <v>0</v>
      </c>
      <c r="M118" s="13">
        <f>COUNTIFS('1. Output sheet'!$AC$2:$AC$5000,$B$105,'1. Output sheet'!$C$2:$C$5000,M$73,'1. Output sheet'!$K$2:$K$5000,$C118)</f>
        <v>0</v>
      </c>
      <c r="N118" s="13">
        <f>COUNTIFS('1. Output sheet'!$AC$2:$AC$5000,$B$105,'1. Output sheet'!$C$2:$C$5000,N$73,'1. Output sheet'!$K$2:$K$5000,$C118)</f>
        <v>2</v>
      </c>
      <c r="O118" s="13">
        <f>COUNTIFS('1. Output sheet'!$AC$2:$AC$5000,$B$105,'1. Output sheet'!$C$2:$C$5000,O$73,'1. Output sheet'!$K$2:$K$5000,$C118)</f>
        <v>1</v>
      </c>
      <c r="P118" s="14">
        <f t="shared" si="13"/>
        <v>10</v>
      </c>
    </row>
    <row r="119" spans="1:16" ht="14.4" x14ac:dyDescent="0.3">
      <c r="A119" s="34"/>
      <c r="B119" s="7"/>
      <c r="C119" s="39" t="s">
        <v>737</v>
      </c>
      <c r="D119" s="13">
        <f>COUNTIFS('1. Output sheet'!$AC$2:$AC$5000,$B$105,'1. Output sheet'!$C$2:$C$5000,D$73,'1. Output sheet'!$K$2:$K$5000,$C119)</f>
        <v>0</v>
      </c>
      <c r="E119" s="13">
        <f>COUNTIFS('1. Output sheet'!$AC$2:$AC$5000,$B$105,'1. Output sheet'!$C$2:$C$5000,E$73,'1. Output sheet'!$K$2:$K$5000,$C119)</f>
        <v>0</v>
      </c>
      <c r="F119" s="13">
        <f>COUNTIFS('1. Output sheet'!$AC$2:$AC$5000,$B$105,'1. Output sheet'!$C$2:$C$5000,F$73,'1. Output sheet'!$K$2:$K$5000,$C119)</f>
        <v>0</v>
      </c>
      <c r="G119" s="13">
        <f>COUNTIFS('1. Output sheet'!$AC$2:$AC$5000,$B$105,'1. Output sheet'!$C$2:$C$5000,G$73,'1. Output sheet'!$K$2:$K$5000,$C119)</f>
        <v>0</v>
      </c>
      <c r="H119" s="13">
        <f>COUNTIFS('1. Output sheet'!$AC$2:$AC$5000,$B$105,'1. Output sheet'!$C$2:$C$5000,H$73,'1. Output sheet'!$K$2:$K$5000,$C119)</f>
        <v>0</v>
      </c>
      <c r="I119" s="13">
        <f>COUNTIFS('1. Output sheet'!$AC$2:$AC$5000,$B$105,'1. Output sheet'!$C$2:$C$5000,I$73,'1. Output sheet'!$K$2:$K$5000,$C119)</f>
        <v>0</v>
      </c>
      <c r="J119" s="13">
        <f>COUNTIFS('1. Output sheet'!$AC$2:$AC$5000,$B$105,'1. Output sheet'!$C$2:$C$5000,J$73,'1. Output sheet'!$K$2:$K$5000,$C119)</f>
        <v>0</v>
      </c>
      <c r="K119" s="13">
        <f>COUNTIFS('1. Output sheet'!$AC$2:$AC$5000,$B$105,'1. Output sheet'!$C$2:$C$5000,K$73,'1. Output sheet'!$K$2:$K$5000,$C119)</f>
        <v>0</v>
      </c>
      <c r="L119" s="13">
        <f>COUNTIFS('1. Output sheet'!$AC$2:$AC$5000,$B$105,'1. Output sheet'!$C$2:$C$5000,L$73,'1. Output sheet'!$K$2:$K$5000,$C119)</f>
        <v>0</v>
      </c>
      <c r="M119" s="13">
        <f>COUNTIFS('1. Output sheet'!$AC$2:$AC$5000,$B$105,'1. Output sheet'!$C$2:$C$5000,M$73,'1. Output sheet'!$K$2:$K$5000,$C119)</f>
        <v>0</v>
      </c>
      <c r="N119" s="13">
        <f>COUNTIFS('1. Output sheet'!$AC$2:$AC$5000,$B$105,'1. Output sheet'!$C$2:$C$5000,N$73,'1. Output sheet'!$K$2:$K$5000,$C119)</f>
        <v>0</v>
      </c>
      <c r="O119" s="13">
        <f>COUNTIFS('1. Output sheet'!$AC$2:$AC$5000,$B$105,'1. Output sheet'!$C$2:$C$5000,O$73,'1. Output sheet'!$K$2:$K$5000,$C119)</f>
        <v>0</v>
      </c>
      <c r="P119" s="14">
        <f t="shared" si="13"/>
        <v>0</v>
      </c>
    </row>
    <row r="120" spans="1:16" ht="14.4" x14ac:dyDescent="0.3">
      <c r="A120" s="34"/>
      <c r="B120" s="7"/>
      <c r="C120" s="39" t="s">
        <v>362</v>
      </c>
      <c r="D120" s="13">
        <f>COUNTIFS('1. Output sheet'!$AC$2:$AC$5000,$B$105,'1. Output sheet'!$C$2:$C$5000,D$73,'1. Output sheet'!$K$2:$K$5000,$C120)</f>
        <v>0</v>
      </c>
      <c r="E120" s="13">
        <f>COUNTIFS('1. Output sheet'!$AC$2:$AC$5000,$B$105,'1. Output sheet'!$C$2:$C$5000,E$73,'1. Output sheet'!$K$2:$K$5000,$C120)</f>
        <v>2</v>
      </c>
      <c r="F120" s="13">
        <f>COUNTIFS('1. Output sheet'!$AC$2:$AC$5000,$B$105,'1. Output sheet'!$C$2:$C$5000,F$73,'1. Output sheet'!$K$2:$K$5000,$C120)</f>
        <v>0</v>
      </c>
      <c r="G120" s="13">
        <f>COUNTIFS('1. Output sheet'!$AC$2:$AC$5000,$B$105,'1. Output sheet'!$C$2:$C$5000,G$73,'1. Output sheet'!$K$2:$K$5000,$C120)</f>
        <v>0</v>
      </c>
      <c r="H120" s="13">
        <f>COUNTIFS('1. Output sheet'!$AC$2:$AC$5000,$B$105,'1. Output sheet'!$C$2:$C$5000,H$73,'1. Output sheet'!$K$2:$K$5000,$C120)</f>
        <v>0</v>
      </c>
      <c r="I120" s="13">
        <f>COUNTIFS('1. Output sheet'!$AC$2:$AC$5000,$B$105,'1. Output sheet'!$C$2:$C$5000,I$73,'1. Output sheet'!$K$2:$K$5000,$C120)</f>
        <v>0</v>
      </c>
      <c r="J120" s="13">
        <f>COUNTIFS('1. Output sheet'!$AC$2:$AC$5000,$B$105,'1. Output sheet'!$C$2:$C$5000,J$73,'1. Output sheet'!$K$2:$K$5000,$C120)</f>
        <v>0</v>
      </c>
      <c r="K120" s="13">
        <f>COUNTIFS('1. Output sheet'!$AC$2:$AC$5000,$B$105,'1. Output sheet'!$C$2:$C$5000,K$73,'1. Output sheet'!$K$2:$K$5000,$C120)</f>
        <v>0</v>
      </c>
      <c r="L120" s="13">
        <f>COUNTIFS('1. Output sheet'!$AC$2:$AC$5000,$B$105,'1. Output sheet'!$C$2:$C$5000,L$73,'1. Output sheet'!$K$2:$K$5000,$C120)</f>
        <v>0</v>
      </c>
      <c r="M120" s="13">
        <f>COUNTIFS('1. Output sheet'!$AC$2:$AC$5000,$B$105,'1. Output sheet'!$C$2:$C$5000,M$73,'1. Output sheet'!$K$2:$K$5000,$C120)</f>
        <v>0</v>
      </c>
      <c r="N120" s="13">
        <f>COUNTIFS('1. Output sheet'!$AC$2:$AC$5000,$B$105,'1. Output sheet'!$C$2:$C$5000,N$73,'1. Output sheet'!$K$2:$K$5000,$C120)</f>
        <v>0</v>
      </c>
      <c r="O120" s="13">
        <f>COUNTIFS('1. Output sheet'!$AC$2:$AC$5000,$B$105,'1. Output sheet'!$C$2:$C$5000,O$73,'1. Output sheet'!$K$2:$K$5000,$C120)</f>
        <v>0</v>
      </c>
      <c r="P120" s="14">
        <f t="shared" si="13"/>
        <v>2</v>
      </c>
    </row>
    <row r="121" spans="1:16" ht="14.4" x14ac:dyDescent="0.3">
      <c r="A121" s="34"/>
      <c r="B121" s="7"/>
      <c r="C121" s="39" t="s">
        <v>76</v>
      </c>
      <c r="D121" s="13">
        <f>COUNTIFS('1. Output sheet'!$AC$2:$AC$5000,$B$105,'1. Output sheet'!$C$2:$C$5000,D$73,'1. Output sheet'!$K$2:$K$5000,$C121)</f>
        <v>0</v>
      </c>
      <c r="E121" s="13">
        <f>COUNTIFS('1. Output sheet'!$AC$2:$AC$5000,$B$105,'1. Output sheet'!$C$2:$C$5000,E$73,'1. Output sheet'!$K$2:$K$5000,$C121)</f>
        <v>0</v>
      </c>
      <c r="F121" s="13">
        <f>COUNTIFS('1. Output sheet'!$AC$2:$AC$5000,$B$105,'1. Output sheet'!$C$2:$C$5000,F$73,'1. Output sheet'!$K$2:$K$5000,$C121)</f>
        <v>0</v>
      </c>
      <c r="G121" s="13">
        <f>COUNTIFS('1. Output sheet'!$AC$2:$AC$5000,$B$105,'1. Output sheet'!$C$2:$C$5000,G$73,'1. Output sheet'!$K$2:$K$5000,$C121)</f>
        <v>0</v>
      </c>
      <c r="H121" s="13">
        <f>COUNTIFS('1. Output sheet'!$AC$2:$AC$5000,$B$105,'1. Output sheet'!$C$2:$C$5000,H$73,'1. Output sheet'!$K$2:$K$5000,$C121)</f>
        <v>0</v>
      </c>
      <c r="I121" s="13">
        <f>COUNTIFS('1. Output sheet'!$AC$2:$AC$5000,$B$105,'1. Output sheet'!$C$2:$C$5000,I$73,'1. Output sheet'!$K$2:$K$5000,$C121)</f>
        <v>0</v>
      </c>
      <c r="J121" s="13">
        <f>COUNTIFS('1. Output sheet'!$AC$2:$AC$5000,$B$105,'1. Output sheet'!$C$2:$C$5000,J$73,'1. Output sheet'!$K$2:$K$5000,$C121)</f>
        <v>0</v>
      </c>
      <c r="K121" s="13">
        <f>COUNTIFS('1. Output sheet'!$AC$2:$AC$5000,$B$105,'1. Output sheet'!$C$2:$C$5000,K$73,'1. Output sheet'!$K$2:$K$5000,$C121)</f>
        <v>0</v>
      </c>
      <c r="L121" s="13">
        <f>COUNTIFS('1. Output sheet'!$AC$2:$AC$5000,$B$105,'1. Output sheet'!$C$2:$C$5000,L$73,'1. Output sheet'!$K$2:$K$5000,$C121)</f>
        <v>0</v>
      </c>
      <c r="M121" s="13">
        <f>COUNTIFS('1. Output sheet'!$AC$2:$AC$5000,$B$105,'1. Output sheet'!$C$2:$C$5000,M$73,'1. Output sheet'!$K$2:$K$5000,$C121)</f>
        <v>0</v>
      </c>
      <c r="N121" s="13">
        <f>COUNTIFS('1. Output sheet'!$AC$2:$AC$5000,$B$105,'1. Output sheet'!$C$2:$C$5000,N$73,'1. Output sheet'!$K$2:$K$5000,$C121)</f>
        <v>0</v>
      </c>
      <c r="O121" s="13">
        <f>COUNTIFS('1. Output sheet'!$AC$2:$AC$5000,$B$105,'1. Output sheet'!$C$2:$C$5000,O$73,'1. Output sheet'!$K$2:$K$5000,$C121)</f>
        <v>0</v>
      </c>
      <c r="P121" s="14">
        <f t="shared" si="13"/>
        <v>0</v>
      </c>
    </row>
    <row r="122" spans="1:16" ht="14.4" x14ac:dyDescent="0.3">
      <c r="A122" s="34"/>
      <c r="B122" s="7"/>
      <c r="C122" s="39" t="s">
        <v>3770</v>
      </c>
      <c r="D122" s="13">
        <f>COUNTIFS('1. Output sheet'!$AC$2:$AC$5000,$B$105,'1. Output sheet'!$C$2:$C$5000,D$73,'1. Output sheet'!$K$2:$K$5000,$C122)</f>
        <v>0</v>
      </c>
      <c r="E122" s="13">
        <f>COUNTIFS('1. Output sheet'!$AC$2:$AC$5000,$B$105,'1. Output sheet'!$C$2:$C$5000,E$73,'1. Output sheet'!$K$2:$K$5000,$C122)</f>
        <v>0</v>
      </c>
      <c r="F122" s="13">
        <f>COUNTIFS('1. Output sheet'!$AC$2:$AC$5000,$B$105,'1. Output sheet'!$C$2:$C$5000,F$73,'1. Output sheet'!$K$2:$K$5000,$C122)</f>
        <v>0</v>
      </c>
      <c r="G122" s="13">
        <f>COUNTIFS('1. Output sheet'!$AC$2:$AC$5000,$B$105,'1. Output sheet'!$C$2:$C$5000,G$73,'1. Output sheet'!$K$2:$K$5000,$C122)</f>
        <v>0</v>
      </c>
      <c r="H122" s="13">
        <f>COUNTIFS('1. Output sheet'!$AC$2:$AC$5000,$B$105,'1. Output sheet'!$C$2:$C$5000,H$73,'1. Output sheet'!$K$2:$K$5000,$C122)</f>
        <v>0</v>
      </c>
      <c r="I122" s="13">
        <f>COUNTIFS('1. Output sheet'!$AC$2:$AC$5000,$B$105,'1. Output sheet'!$C$2:$C$5000,I$73,'1. Output sheet'!$K$2:$K$5000,$C122)</f>
        <v>0</v>
      </c>
      <c r="J122" s="13">
        <f>COUNTIFS('1. Output sheet'!$AC$2:$AC$5000,$B$105,'1. Output sheet'!$C$2:$C$5000,J$73,'1. Output sheet'!$K$2:$K$5000,$C122)</f>
        <v>0</v>
      </c>
      <c r="K122" s="13">
        <f>COUNTIFS('1. Output sheet'!$AC$2:$AC$5000,$B$105,'1. Output sheet'!$C$2:$C$5000,K$73,'1. Output sheet'!$K$2:$K$5000,$C122)</f>
        <v>0</v>
      </c>
      <c r="L122" s="13">
        <f>COUNTIFS('1. Output sheet'!$AC$2:$AC$5000,$B$105,'1. Output sheet'!$C$2:$C$5000,L$73,'1. Output sheet'!$K$2:$K$5000,$C122)</f>
        <v>0</v>
      </c>
      <c r="M122" s="13">
        <f>COUNTIFS('1. Output sheet'!$AC$2:$AC$5000,$B$105,'1. Output sheet'!$C$2:$C$5000,M$73,'1. Output sheet'!$K$2:$K$5000,$C122)</f>
        <v>0</v>
      </c>
      <c r="N122" s="13">
        <f>COUNTIFS('1. Output sheet'!$AC$2:$AC$5000,$B$105,'1. Output sheet'!$C$2:$C$5000,N$73,'1. Output sheet'!$K$2:$K$5000,$C122)</f>
        <v>0</v>
      </c>
      <c r="O122" s="13">
        <f>COUNTIFS('1. Output sheet'!$AC$2:$AC$5000,$B$105,'1. Output sheet'!$C$2:$C$5000,O$73,'1. Output sheet'!$K$2:$K$5000,$C122)</f>
        <v>0</v>
      </c>
      <c r="P122" s="14">
        <f t="shared" si="13"/>
        <v>0</v>
      </c>
    </row>
    <row r="123" spans="1:16" ht="14.4" x14ac:dyDescent="0.3">
      <c r="A123" s="34"/>
      <c r="B123" s="7"/>
      <c r="C123" s="39" t="s">
        <v>724</v>
      </c>
      <c r="D123" s="13">
        <f>COUNTIFS('1. Output sheet'!$AC$2:$AC$5000,$B$105,'1. Output sheet'!$C$2:$C$5000,D$73,'1. Output sheet'!$K$2:$K$5000,$C123)</f>
        <v>0</v>
      </c>
      <c r="E123" s="13">
        <f>COUNTIFS('1. Output sheet'!$AC$2:$AC$5000,$B$105,'1. Output sheet'!$C$2:$C$5000,E$73,'1. Output sheet'!$K$2:$K$5000,$C123)</f>
        <v>0</v>
      </c>
      <c r="F123" s="13">
        <f>COUNTIFS('1. Output sheet'!$AC$2:$AC$5000,$B$105,'1. Output sheet'!$C$2:$C$5000,F$73,'1. Output sheet'!$K$2:$K$5000,$C123)</f>
        <v>1</v>
      </c>
      <c r="G123" s="13">
        <f>COUNTIFS('1. Output sheet'!$AC$2:$AC$5000,$B$105,'1. Output sheet'!$C$2:$C$5000,G$73,'1. Output sheet'!$K$2:$K$5000,$C123)</f>
        <v>1</v>
      </c>
      <c r="H123" s="13">
        <f>COUNTIFS('1. Output sheet'!$AC$2:$AC$5000,$B$105,'1. Output sheet'!$C$2:$C$5000,H$73,'1. Output sheet'!$K$2:$K$5000,$C123)</f>
        <v>0</v>
      </c>
      <c r="I123" s="13">
        <f>COUNTIFS('1. Output sheet'!$AC$2:$AC$5000,$B$105,'1. Output sheet'!$C$2:$C$5000,I$73,'1. Output sheet'!$K$2:$K$5000,$C123)</f>
        <v>1</v>
      </c>
      <c r="J123" s="13">
        <f>COUNTIFS('1. Output sheet'!$AC$2:$AC$5000,$B$105,'1. Output sheet'!$C$2:$C$5000,J$73,'1. Output sheet'!$K$2:$K$5000,$C123)</f>
        <v>2</v>
      </c>
      <c r="K123" s="13">
        <f>COUNTIFS('1. Output sheet'!$AC$2:$AC$5000,$B$105,'1. Output sheet'!$C$2:$C$5000,K$73,'1. Output sheet'!$K$2:$K$5000,$C123)</f>
        <v>0</v>
      </c>
      <c r="L123" s="13">
        <f>COUNTIFS('1. Output sheet'!$AC$2:$AC$5000,$B$105,'1. Output sheet'!$C$2:$C$5000,L$73,'1. Output sheet'!$K$2:$K$5000,$C123)</f>
        <v>0</v>
      </c>
      <c r="M123" s="13">
        <f>COUNTIFS('1. Output sheet'!$AC$2:$AC$5000,$B$105,'1. Output sheet'!$C$2:$C$5000,M$73,'1. Output sheet'!$K$2:$K$5000,$C123)</f>
        <v>0</v>
      </c>
      <c r="N123" s="13">
        <f>COUNTIFS('1. Output sheet'!$AC$2:$AC$5000,$B$105,'1. Output sheet'!$C$2:$C$5000,N$73,'1. Output sheet'!$K$2:$K$5000,$C123)</f>
        <v>1</v>
      </c>
      <c r="O123" s="13">
        <f>COUNTIFS('1. Output sheet'!$AC$2:$AC$5000,$B$105,'1. Output sheet'!$C$2:$C$5000,O$73,'1. Output sheet'!$K$2:$K$5000,$C123)</f>
        <v>0</v>
      </c>
      <c r="P123" s="14">
        <f t="shared" si="13"/>
        <v>6</v>
      </c>
    </row>
    <row r="124" spans="1:16" ht="14.4" x14ac:dyDescent="0.3">
      <c r="A124" s="34"/>
      <c r="B124" s="7"/>
      <c r="C124" s="39" t="s">
        <v>285</v>
      </c>
      <c r="D124" s="13">
        <f>COUNTIFS('1. Output sheet'!$AC$2:$AC$5000,$B$105,'1. Output sheet'!$C$2:$C$5000,D$73,'1. Output sheet'!$K$2:$K$5000,$C124)</f>
        <v>0</v>
      </c>
      <c r="E124" s="13">
        <f>COUNTIFS('1. Output sheet'!$AC$2:$AC$5000,$B$105,'1. Output sheet'!$C$2:$C$5000,E$73,'1. Output sheet'!$K$2:$K$5000,$C124)</f>
        <v>0</v>
      </c>
      <c r="F124" s="13">
        <f>COUNTIFS('1. Output sheet'!$AC$2:$AC$5000,$B$105,'1. Output sheet'!$C$2:$C$5000,F$73,'1. Output sheet'!$K$2:$K$5000,$C124)</f>
        <v>0</v>
      </c>
      <c r="G124" s="13">
        <f>COUNTIFS('1. Output sheet'!$AC$2:$AC$5000,$B$105,'1. Output sheet'!$C$2:$C$5000,G$73,'1. Output sheet'!$K$2:$K$5000,$C124)</f>
        <v>0</v>
      </c>
      <c r="H124" s="13">
        <f>COUNTIFS('1. Output sheet'!$AC$2:$AC$5000,$B$105,'1. Output sheet'!$C$2:$C$5000,H$73,'1. Output sheet'!$K$2:$K$5000,$C124)</f>
        <v>0</v>
      </c>
      <c r="I124" s="13">
        <f>COUNTIFS('1. Output sheet'!$AC$2:$AC$5000,$B$105,'1. Output sheet'!$C$2:$C$5000,I$73,'1. Output sheet'!$K$2:$K$5000,$C124)</f>
        <v>0</v>
      </c>
      <c r="J124" s="13">
        <f>COUNTIFS('1. Output sheet'!$AC$2:$AC$5000,$B$105,'1. Output sheet'!$C$2:$C$5000,J$73,'1. Output sheet'!$K$2:$K$5000,$C124)</f>
        <v>0</v>
      </c>
      <c r="K124" s="13">
        <f>COUNTIFS('1. Output sheet'!$AC$2:$AC$5000,$B$105,'1. Output sheet'!$C$2:$C$5000,K$73,'1. Output sheet'!$K$2:$K$5000,$C124)</f>
        <v>0</v>
      </c>
      <c r="L124" s="13">
        <f>COUNTIFS('1. Output sheet'!$AC$2:$AC$5000,$B$105,'1. Output sheet'!$C$2:$C$5000,L$73,'1. Output sheet'!$K$2:$K$5000,$C124)</f>
        <v>0</v>
      </c>
      <c r="M124" s="13">
        <f>COUNTIFS('1. Output sheet'!$AC$2:$AC$5000,$B$105,'1. Output sheet'!$C$2:$C$5000,M$73,'1. Output sheet'!$K$2:$K$5000,$C124)</f>
        <v>0</v>
      </c>
      <c r="N124" s="13">
        <f>COUNTIFS('1. Output sheet'!$AC$2:$AC$5000,$B$105,'1. Output sheet'!$C$2:$C$5000,N$73,'1. Output sheet'!$K$2:$K$5000,$C124)</f>
        <v>0</v>
      </c>
      <c r="O124" s="13">
        <f>COUNTIFS('1. Output sheet'!$AC$2:$AC$5000,$B$105,'1. Output sheet'!$C$2:$C$5000,O$73,'1. Output sheet'!$K$2:$K$5000,$C124)</f>
        <v>0</v>
      </c>
      <c r="P124" s="14">
        <f t="shared" si="13"/>
        <v>0</v>
      </c>
    </row>
    <row r="125" spans="1:16" ht="14.4" x14ac:dyDescent="0.3">
      <c r="A125" s="34"/>
      <c r="B125" s="7"/>
      <c r="C125" s="39" t="s">
        <v>717</v>
      </c>
      <c r="D125" s="13">
        <f>COUNTIFS('1. Output sheet'!$AC$2:$AC$5000,$B$105,'1. Output sheet'!$C$2:$C$5000,D$73,'1. Output sheet'!$K$2:$K$5000,$C125)</f>
        <v>0</v>
      </c>
      <c r="E125" s="13">
        <f>COUNTIFS('1. Output sheet'!$AC$2:$AC$5000,$B$105,'1. Output sheet'!$C$2:$C$5000,E$73,'1. Output sheet'!$K$2:$K$5000,$C125)</f>
        <v>0</v>
      </c>
      <c r="F125" s="13">
        <f>COUNTIFS('1. Output sheet'!$AC$2:$AC$5000,$B$105,'1. Output sheet'!$C$2:$C$5000,F$73,'1. Output sheet'!$K$2:$K$5000,$C125)</f>
        <v>2</v>
      </c>
      <c r="G125" s="13">
        <f>COUNTIFS('1. Output sheet'!$AC$2:$AC$5000,$B$105,'1. Output sheet'!$C$2:$C$5000,G$73,'1. Output sheet'!$K$2:$K$5000,$C125)</f>
        <v>1</v>
      </c>
      <c r="H125" s="13">
        <f>COUNTIFS('1. Output sheet'!$AC$2:$AC$5000,$B$105,'1. Output sheet'!$C$2:$C$5000,H$73,'1. Output sheet'!$K$2:$K$5000,$C125)</f>
        <v>0</v>
      </c>
      <c r="I125" s="13">
        <f>COUNTIFS('1. Output sheet'!$AC$2:$AC$5000,$B$105,'1. Output sheet'!$C$2:$C$5000,I$73,'1. Output sheet'!$K$2:$K$5000,$C125)</f>
        <v>0</v>
      </c>
      <c r="J125" s="13">
        <f>COUNTIFS('1. Output sheet'!$AC$2:$AC$5000,$B$105,'1. Output sheet'!$C$2:$C$5000,J$73,'1. Output sheet'!$K$2:$K$5000,$C125)</f>
        <v>3</v>
      </c>
      <c r="K125" s="13">
        <f>COUNTIFS('1. Output sheet'!$AC$2:$AC$5000,$B$105,'1. Output sheet'!$C$2:$C$5000,K$73,'1. Output sheet'!$K$2:$K$5000,$C125)</f>
        <v>0</v>
      </c>
      <c r="L125" s="13">
        <f>COUNTIFS('1. Output sheet'!$AC$2:$AC$5000,$B$105,'1. Output sheet'!$C$2:$C$5000,L$73,'1. Output sheet'!$K$2:$K$5000,$C125)</f>
        <v>0</v>
      </c>
      <c r="M125" s="13">
        <f>COUNTIFS('1. Output sheet'!$AC$2:$AC$5000,$B$105,'1. Output sheet'!$C$2:$C$5000,M$73,'1. Output sheet'!$K$2:$K$5000,$C125)</f>
        <v>0</v>
      </c>
      <c r="N125" s="13">
        <f>COUNTIFS('1. Output sheet'!$AC$2:$AC$5000,$B$105,'1. Output sheet'!$C$2:$C$5000,N$73,'1. Output sheet'!$K$2:$K$5000,$C125)</f>
        <v>0</v>
      </c>
      <c r="O125" s="13">
        <f>COUNTIFS('1. Output sheet'!$AC$2:$AC$5000,$B$105,'1. Output sheet'!$C$2:$C$5000,O$73,'1. Output sheet'!$K$2:$K$5000,$C125)</f>
        <v>2</v>
      </c>
      <c r="P125" s="14">
        <f t="shared" si="13"/>
        <v>8</v>
      </c>
    </row>
    <row r="126" spans="1:16" ht="14.4" x14ac:dyDescent="0.3">
      <c r="A126" s="34"/>
      <c r="B126" s="7"/>
      <c r="C126" s="39" t="s">
        <v>1095</v>
      </c>
      <c r="D126" s="13">
        <f>COUNTIFS('1. Output sheet'!$AC$2:$AC$5000,$B$105,'1. Output sheet'!$C$2:$C$5000,D$73,'1. Output sheet'!$K$2:$K$5000,$C126)</f>
        <v>0</v>
      </c>
      <c r="E126" s="13">
        <f>COUNTIFS('1. Output sheet'!$AC$2:$AC$5000,$B$105,'1. Output sheet'!$C$2:$C$5000,E$73,'1. Output sheet'!$K$2:$K$5000,$C126)</f>
        <v>0</v>
      </c>
      <c r="F126" s="13">
        <f>COUNTIFS('1. Output sheet'!$AC$2:$AC$5000,$B$105,'1. Output sheet'!$C$2:$C$5000,F$73,'1. Output sheet'!$K$2:$K$5000,$C126)</f>
        <v>0</v>
      </c>
      <c r="G126" s="13">
        <f>COUNTIFS('1. Output sheet'!$AC$2:$AC$5000,$B$105,'1. Output sheet'!$C$2:$C$5000,G$73,'1. Output sheet'!$K$2:$K$5000,$C126)</f>
        <v>0</v>
      </c>
      <c r="H126" s="13">
        <f>COUNTIFS('1. Output sheet'!$AC$2:$AC$5000,$B$105,'1. Output sheet'!$C$2:$C$5000,H$73,'1. Output sheet'!$K$2:$K$5000,$C126)</f>
        <v>0</v>
      </c>
      <c r="I126" s="13">
        <f>COUNTIFS('1. Output sheet'!$AC$2:$AC$5000,$B$105,'1. Output sheet'!$C$2:$C$5000,I$73,'1. Output sheet'!$K$2:$K$5000,$C126)</f>
        <v>0</v>
      </c>
      <c r="J126" s="13">
        <f>COUNTIFS('1. Output sheet'!$AC$2:$AC$5000,$B$105,'1. Output sheet'!$C$2:$C$5000,J$73,'1. Output sheet'!$K$2:$K$5000,$C126)</f>
        <v>0</v>
      </c>
      <c r="K126" s="13">
        <f>COUNTIFS('1. Output sheet'!$AC$2:$AC$5000,$B$105,'1. Output sheet'!$C$2:$C$5000,K$73,'1. Output sheet'!$K$2:$K$5000,$C126)</f>
        <v>0</v>
      </c>
      <c r="L126" s="13">
        <f>COUNTIFS('1. Output sheet'!$AC$2:$AC$5000,$B$105,'1. Output sheet'!$C$2:$C$5000,L$73,'1. Output sheet'!$K$2:$K$5000,$C126)</f>
        <v>0</v>
      </c>
      <c r="M126" s="13">
        <f>COUNTIFS('1. Output sheet'!$AC$2:$AC$5000,$B$105,'1. Output sheet'!$C$2:$C$5000,M$73,'1. Output sheet'!$K$2:$K$5000,$C126)</f>
        <v>0</v>
      </c>
      <c r="N126" s="13">
        <f>COUNTIFS('1. Output sheet'!$AC$2:$AC$5000,$B$105,'1. Output sheet'!$C$2:$C$5000,N$73,'1. Output sheet'!$K$2:$K$5000,$C126)</f>
        <v>0</v>
      </c>
      <c r="O126" s="13">
        <f>COUNTIFS('1. Output sheet'!$AC$2:$AC$5000,$B$105,'1. Output sheet'!$C$2:$C$5000,O$73,'1. Output sheet'!$K$2:$K$5000,$C126)</f>
        <v>0</v>
      </c>
      <c r="P126" s="14">
        <f t="shared" si="13"/>
        <v>0</v>
      </c>
    </row>
    <row r="127" spans="1:16" ht="14.4" x14ac:dyDescent="0.3">
      <c r="A127" s="34"/>
      <c r="B127" s="7"/>
      <c r="C127" s="39" t="s">
        <v>427</v>
      </c>
      <c r="D127" s="13">
        <f>COUNTIFS('1. Output sheet'!$AC$2:$AC$5000,$B$105,'1. Output sheet'!$C$2:$C$5000,D$73,'1. Output sheet'!$K$2:$K$5000,$C127)</f>
        <v>0</v>
      </c>
      <c r="E127" s="13">
        <f>COUNTIFS('1. Output sheet'!$AC$2:$AC$5000,$B$105,'1. Output sheet'!$C$2:$C$5000,E$73,'1. Output sheet'!$K$2:$K$5000,$C127)</f>
        <v>0</v>
      </c>
      <c r="F127" s="13">
        <f>COUNTIFS('1. Output sheet'!$AC$2:$AC$5000,$B$105,'1. Output sheet'!$C$2:$C$5000,F$73,'1. Output sheet'!$K$2:$K$5000,$C127)</f>
        <v>64</v>
      </c>
      <c r="G127" s="13">
        <f>COUNTIFS('1. Output sheet'!$AC$2:$AC$5000,$B$105,'1. Output sheet'!$C$2:$C$5000,G$73,'1. Output sheet'!$K$2:$K$5000,$C127)</f>
        <v>1</v>
      </c>
      <c r="H127" s="13">
        <f>COUNTIFS('1. Output sheet'!$AC$2:$AC$5000,$B$105,'1. Output sheet'!$C$2:$C$5000,H$73,'1. Output sheet'!$K$2:$K$5000,$C127)</f>
        <v>0</v>
      </c>
      <c r="I127" s="13">
        <f>COUNTIFS('1. Output sheet'!$AC$2:$AC$5000,$B$105,'1. Output sheet'!$C$2:$C$5000,I$73,'1. Output sheet'!$K$2:$K$5000,$C127)</f>
        <v>1</v>
      </c>
      <c r="J127" s="13">
        <f>COUNTIFS('1. Output sheet'!$AC$2:$AC$5000,$B$105,'1. Output sheet'!$C$2:$C$5000,J$73,'1. Output sheet'!$K$2:$K$5000,$C127)</f>
        <v>0</v>
      </c>
      <c r="K127" s="13">
        <f>COUNTIFS('1. Output sheet'!$AC$2:$AC$5000,$B$105,'1. Output sheet'!$C$2:$C$5000,K$73,'1. Output sheet'!$K$2:$K$5000,$C127)</f>
        <v>11</v>
      </c>
      <c r="L127" s="13">
        <f>COUNTIFS('1. Output sheet'!$AC$2:$AC$5000,$B$105,'1. Output sheet'!$C$2:$C$5000,L$73,'1. Output sheet'!$K$2:$K$5000,$C127)</f>
        <v>2</v>
      </c>
      <c r="M127" s="13">
        <f>COUNTIFS('1. Output sheet'!$AC$2:$AC$5000,$B$105,'1. Output sheet'!$C$2:$C$5000,M$73,'1. Output sheet'!$K$2:$K$5000,$C127)</f>
        <v>0</v>
      </c>
      <c r="N127" s="13">
        <f>COUNTIFS('1. Output sheet'!$AC$2:$AC$5000,$B$105,'1. Output sheet'!$C$2:$C$5000,N$73,'1. Output sheet'!$K$2:$K$5000,$C127)</f>
        <v>0</v>
      </c>
      <c r="O127" s="13">
        <f>COUNTIFS('1. Output sheet'!$AC$2:$AC$5000,$B$105,'1. Output sheet'!$C$2:$C$5000,O$73,'1. Output sheet'!$K$2:$K$5000,$C127)</f>
        <v>0</v>
      </c>
      <c r="P127" s="14">
        <f t="shared" si="13"/>
        <v>79</v>
      </c>
    </row>
    <row r="128" spans="1:16" ht="14.4" x14ac:dyDescent="0.3">
      <c r="A128" s="34"/>
      <c r="B128" s="7"/>
      <c r="C128" s="39" t="s">
        <v>84</v>
      </c>
      <c r="D128" s="13">
        <f>COUNTIFS('1. Output sheet'!$AC$2:$AC$5000,$B$105,'1. Output sheet'!$C$2:$C$5000,D$73,'1. Output sheet'!$K$2:$K$5000,$C128)</f>
        <v>0</v>
      </c>
      <c r="E128" s="13">
        <f>COUNTIFS('1. Output sheet'!$AC$2:$AC$5000,$B$105,'1. Output sheet'!$C$2:$C$5000,E$73,'1. Output sheet'!$K$2:$K$5000,$C128)</f>
        <v>0</v>
      </c>
      <c r="F128" s="13">
        <f>COUNTIFS('1. Output sheet'!$AC$2:$AC$5000,$B$105,'1. Output sheet'!$C$2:$C$5000,F$73,'1. Output sheet'!$K$2:$K$5000,$C128)</f>
        <v>2</v>
      </c>
      <c r="G128" s="13">
        <f>COUNTIFS('1. Output sheet'!$AC$2:$AC$5000,$B$105,'1. Output sheet'!$C$2:$C$5000,G$73,'1. Output sheet'!$K$2:$K$5000,$C128)</f>
        <v>1</v>
      </c>
      <c r="H128" s="13">
        <f>COUNTIFS('1. Output sheet'!$AC$2:$AC$5000,$B$105,'1. Output sheet'!$C$2:$C$5000,H$73,'1. Output sheet'!$K$2:$K$5000,$C128)</f>
        <v>1</v>
      </c>
      <c r="I128" s="13">
        <f>COUNTIFS('1. Output sheet'!$AC$2:$AC$5000,$B$105,'1. Output sheet'!$C$2:$C$5000,I$73,'1. Output sheet'!$K$2:$K$5000,$C128)</f>
        <v>2</v>
      </c>
      <c r="J128" s="13">
        <f>COUNTIFS('1. Output sheet'!$AC$2:$AC$5000,$B$105,'1. Output sheet'!$C$2:$C$5000,J$73,'1. Output sheet'!$K$2:$K$5000,$C128)</f>
        <v>1</v>
      </c>
      <c r="K128" s="13">
        <f>COUNTIFS('1. Output sheet'!$AC$2:$AC$5000,$B$105,'1. Output sheet'!$C$2:$C$5000,K$73,'1. Output sheet'!$K$2:$K$5000,$C128)</f>
        <v>0</v>
      </c>
      <c r="L128" s="13">
        <f>COUNTIFS('1. Output sheet'!$AC$2:$AC$5000,$B$105,'1. Output sheet'!$C$2:$C$5000,L$73,'1. Output sheet'!$K$2:$K$5000,$C128)</f>
        <v>21</v>
      </c>
      <c r="M128" s="13">
        <f>COUNTIFS('1. Output sheet'!$AC$2:$AC$5000,$B$105,'1. Output sheet'!$C$2:$C$5000,M$73,'1. Output sheet'!$K$2:$K$5000,$C128)</f>
        <v>0</v>
      </c>
      <c r="N128" s="13">
        <f>COUNTIFS('1. Output sheet'!$AC$2:$AC$5000,$B$105,'1. Output sheet'!$C$2:$C$5000,N$73,'1. Output sheet'!$K$2:$K$5000,$C128)</f>
        <v>0</v>
      </c>
      <c r="O128" s="13">
        <f>COUNTIFS('1. Output sheet'!$AC$2:$AC$5000,$B$105,'1. Output sheet'!$C$2:$C$5000,O$73,'1. Output sheet'!$K$2:$K$5000,$C128)</f>
        <v>0</v>
      </c>
      <c r="P128" s="14">
        <f t="shared" si="13"/>
        <v>28</v>
      </c>
    </row>
    <row r="129" spans="1:32" ht="14.4" x14ac:dyDescent="0.3">
      <c r="A129" s="34"/>
      <c r="B129" s="7"/>
      <c r="C129" s="39" t="s">
        <v>204</v>
      </c>
      <c r="D129" s="13">
        <f>COUNTIFS('1. Output sheet'!$AC$2:$AC$5000,$B$105,'1. Output sheet'!$C$2:$C$5000,D$73,'1. Output sheet'!$K$2:$K$5000,$C129)</f>
        <v>0</v>
      </c>
      <c r="E129" s="13">
        <f>COUNTIFS('1. Output sheet'!$AC$2:$AC$5000,$B$105,'1. Output sheet'!$C$2:$C$5000,E$73,'1. Output sheet'!$K$2:$K$5000,$C129)</f>
        <v>0</v>
      </c>
      <c r="F129" s="13">
        <f>COUNTIFS('1. Output sheet'!$AC$2:$AC$5000,$B$105,'1. Output sheet'!$C$2:$C$5000,F$73,'1. Output sheet'!$K$2:$K$5000,$C129)</f>
        <v>1</v>
      </c>
      <c r="G129" s="13">
        <f>COUNTIFS('1. Output sheet'!$AC$2:$AC$5000,$B$105,'1. Output sheet'!$C$2:$C$5000,G$73,'1. Output sheet'!$K$2:$K$5000,$C129)</f>
        <v>0</v>
      </c>
      <c r="H129" s="13">
        <f>COUNTIFS('1. Output sheet'!$AC$2:$AC$5000,$B$105,'1. Output sheet'!$C$2:$C$5000,H$73,'1. Output sheet'!$K$2:$K$5000,$C129)</f>
        <v>0</v>
      </c>
      <c r="I129" s="13">
        <f>COUNTIFS('1. Output sheet'!$AC$2:$AC$5000,$B$105,'1. Output sheet'!$C$2:$C$5000,I$73,'1. Output sheet'!$K$2:$K$5000,$C129)</f>
        <v>1</v>
      </c>
      <c r="J129" s="13">
        <f>COUNTIFS('1. Output sheet'!$AC$2:$AC$5000,$B$105,'1. Output sheet'!$C$2:$C$5000,J$73,'1. Output sheet'!$K$2:$K$5000,$C129)</f>
        <v>2</v>
      </c>
      <c r="K129" s="13">
        <f>COUNTIFS('1. Output sheet'!$AC$2:$AC$5000,$B$105,'1. Output sheet'!$C$2:$C$5000,K$73,'1. Output sheet'!$K$2:$K$5000,$C129)</f>
        <v>1</v>
      </c>
      <c r="L129" s="13">
        <f>COUNTIFS('1. Output sheet'!$AC$2:$AC$5000,$B$105,'1. Output sheet'!$C$2:$C$5000,L$73,'1. Output sheet'!$K$2:$K$5000,$C129)</f>
        <v>0</v>
      </c>
      <c r="M129" s="13">
        <f>COUNTIFS('1. Output sheet'!$AC$2:$AC$5000,$B$105,'1. Output sheet'!$C$2:$C$5000,M$73,'1. Output sheet'!$K$2:$K$5000,$C129)</f>
        <v>0</v>
      </c>
      <c r="N129" s="13">
        <f>COUNTIFS('1. Output sheet'!$AC$2:$AC$5000,$B$105,'1. Output sheet'!$C$2:$C$5000,N$73,'1. Output sheet'!$K$2:$K$5000,$C129)</f>
        <v>0</v>
      </c>
      <c r="O129" s="13">
        <f>COUNTIFS('1. Output sheet'!$AC$2:$AC$5000,$B$105,'1. Output sheet'!$C$2:$C$5000,O$73,'1. Output sheet'!$K$2:$K$5000,$C129)</f>
        <v>0</v>
      </c>
      <c r="P129" s="14">
        <f t="shared" si="13"/>
        <v>5</v>
      </c>
    </row>
    <row r="130" spans="1:32" ht="14.4" x14ac:dyDescent="0.3">
      <c r="A130" s="34"/>
      <c r="B130" s="7"/>
      <c r="C130" s="39" t="s">
        <v>216</v>
      </c>
      <c r="D130" s="13">
        <f>COUNTIFS('1. Output sheet'!$AC$2:$AC$5000,$B$105,'1. Output sheet'!$C$2:$C$5000,D$73,'1. Output sheet'!$K$2:$K$5000,$C130)</f>
        <v>0</v>
      </c>
      <c r="E130" s="13">
        <f>COUNTIFS('1. Output sheet'!$AC$2:$AC$5000,$B$105,'1. Output sheet'!$C$2:$C$5000,E$73,'1. Output sheet'!$K$2:$K$5000,$C130)</f>
        <v>0</v>
      </c>
      <c r="F130" s="13">
        <f>COUNTIFS('1. Output sheet'!$AC$2:$AC$5000,$B$105,'1. Output sheet'!$C$2:$C$5000,F$73,'1. Output sheet'!$K$2:$K$5000,$C130)</f>
        <v>28</v>
      </c>
      <c r="G130" s="13">
        <f>COUNTIFS('1. Output sheet'!$AC$2:$AC$5000,$B$105,'1. Output sheet'!$C$2:$C$5000,G$73,'1. Output sheet'!$K$2:$K$5000,$C130)</f>
        <v>0</v>
      </c>
      <c r="H130" s="13">
        <f>COUNTIFS('1. Output sheet'!$AC$2:$AC$5000,$B$105,'1. Output sheet'!$C$2:$C$5000,H$73,'1. Output sheet'!$K$2:$K$5000,$C130)</f>
        <v>0</v>
      </c>
      <c r="I130" s="13">
        <f>COUNTIFS('1. Output sheet'!$AC$2:$AC$5000,$B$105,'1. Output sheet'!$C$2:$C$5000,I$73,'1. Output sheet'!$K$2:$K$5000,$C130)</f>
        <v>6</v>
      </c>
      <c r="J130" s="13">
        <f>COUNTIFS('1. Output sheet'!$AC$2:$AC$5000,$B$105,'1. Output sheet'!$C$2:$C$5000,J$73,'1. Output sheet'!$K$2:$K$5000,$C130)</f>
        <v>1</v>
      </c>
      <c r="K130" s="13">
        <f>COUNTIFS('1. Output sheet'!$AC$2:$AC$5000,$B$105,'1. Output sheet'!$C$2:$C$5000,K$73,'1. Output sheet'!$K$2:$K$5000,$C130)</f>
        <v>3</v>
      </c>
      <c r="L130" s="13">
        <f>COUNTIFS('1. Output sheet'!$AC$2:$AC$5000,$B$105,'1. Output sheet'!$C$2:$C$5000,L$73,'1. Output sheet'!$K$2:$K$5000,$C130)</f>
        <v>0</v>
      </c>
      <c r="M130" s="13">
        <f>COUNTIFS('1. Output sheet'!$AC$2:$AC$5000,$B$105,'1. Output sheet'!$C$2:$C$5000,M$73,'1. Output sheet'!$K$2:$K$5000,$C130)</f>
        <v>0</v>
      </c>
      <c r="N130" s="13">
        <f>COUNTIFS('1. Output sheet'!$AC$2:$AC$5000,$B$105,'1. Output sheet'!$C$2:$C$5000,N$73,'1. Output sheet'!$K$2:$K$5000,$C130)</f>
        <v>1</v>
      </c>
      <c r="O130" s="13">
        <f>COUNTIFS('1. Output sheet'!$AC$2:$AC$5000,$B$105,'1. Output sheet'!$C$2:$C$5000,O$73,'1. Output sheet'!$K$2:$K$5000,$C130)</f>
        <v>0</v>
      </c>
      <c r="P130" s="14">
        <f t="shared" si="13"/>
        <v>39</v>
      </c>
    </row>
    <row r="131" spans="1:32" ht="14.4" x14ac:dyDescent="0.3">
      <c r="A131" s="34"/>
      <c r="B131" s="7"/>
      <c r="C131" s="39" t="s">
        <v>2425</v>
      </c>
      <c r="D131" s="13">
        <f>COUNTIFS('1. Output sheet'!$AC$2:$AC$5000,$B$105,'1. Output sheet'!$C$2:$C$5000,D$73,'1. Output sheet'!$K$2:$K$5000,$C131)</f>
        <v>0</v>
      </c>
      <c r="E131" s="13">
        <f>COUNTIFS('1. Output sheet'!$AC$2:$AC$5000,$B$105,'1. Output sheet'!$C$2:$C$5000,E$73,'1. Output sheet'!$K$2:$K$5000,$C131)</f>
        <v>0</v>
      </c>
      <c r="F131" s="13">
        <f>COUNTIFS('1. Output sheet'!$AC$2:$AC$5000,$B$105,'1. Output sheet'!$C$2:$C$5000,F$73,'1. Output sheet'!$K$2:$K$5000,$C131)</f>
        <v>0</v>
      </c>
      <c r="G131" s="13">
        <f>COUNTIFS('1. Output sheet'!$AC$2:$AC$5000,$B$105,'1. Output sheet'!$C$2:$C$5000,G$73,'1. Output sheet'!$K$2:$K$5000,$C131)</f>
        <v>0</v>
      </c>
      <c r="H131" s="13">
        <f>COUNTIFS('1. Output sheet'!$AC$2:$AC$5000,$B$105,'1. Output sheet'!$C$2:$C$5000,H$73,'1. Output sheet'!$K$2:$K$5000,$C131)</f>
        <v>0</v>
      </c>
      <c r="I131" s="13">
        <f>COUNTIFS('1. Output sheet'!$AC$2:$AC$5000,$B$105,'1. Output sheet'!$C$2:$C$5000,I$73,'1. Output sheet'!$K$2:$K$5000,$C131)</f>
        <v>0</v>
      </c>
      <c r="J131" s="13">
        <f>COUNTIFS('1. Output sheet'!$AC$2:$AC$5000,$B$105,'1. Output sheet'!$C$2:$C$5000,J$73,'1. Output sheet'!$K$2:$K$5000,$C131)</f>
        <v>0</v>
      </c>
      <c r="K131" s="13">
        <f>COUNTIFS('1. Output sheet'!$AC$2:$AC$5000,$B$105,'1. Output sheet'!$C$2:$C$5000,K$73,'1. Output sheet'!$K$2:$K$5000,$C131)</f>
        <v>0</v>
      </c>
      <c r="L131" s="13">
        <f>COUNTIFS('1. Output sheet'!$AC$2:$AC$5000,$B$105,'1. Output sheet'!$C$2:$C$5000,L$73,'1. Output sheet'!$K$2:$K$5000,$C131)</f>
        <v>0</v>
      </c>
      <c r="M131" s="13">
        <f>COUNTIFS('1. Output sheet'!$AC$2:$AC$5000,$B$105,'1. Output sheet'!$C$2:$C$5000,M$73,'1. Output sheet'!$K$2:$K$5000,$C131)</f>
        <v>0</v>
      </c>
      <c r="N131" s="13">
        <f>COUNTIFS('1. Output sheet'!$AC$2:$AC$5000,$B$105,'1. Output sheet'!$C$2:$C$5000,N$73,'1. Output sheet'!$K$2:$K$5000,$C131)</f>
        <v>0</v>
      </c>
      <c r="O131" s="13">
        <f>COUNTIFS('1. Output sheet'!$AC$2:$AC$5000,$B$105,'1. Output sheet'!$C$2:$C$5000,O$73,'1. Output sheet'!$K$2:$K$5000,$C131)</f>
        <v>0</v>
      </c>
      <c r="P131" s="14">
        <f t="shared" si="13"/>
        <v>0</v>
      </c>
    </row>
    <row r="132" spans="1:32" ht="14.4" x14ac:dyDescent="0.3">
      <c r="A132" s="34"/>
      <c r="B132" s="7"/>
      <c r="C132" s="39" t="s">
        <v>194</v>
      </c>
      <c r="D132" s="13">
        <f>COUNTIFS('1. Output sheet'!$AC$2:$AC$5000,$B$105,'1. Output sheet'!$C$2:$C$5000,D$73,'1. Output sheet'!$K$2:$K$5000,$C132)</f>
        <v>0</v>
      </c>
      <c r="E132" s="13">
        <f>COUNTIFS('1. Output sheet'!$AC$2:$AC$5000,$B$105,'1. Output sheet'!$C$2:$C$5000,E$73,'1. Output sheet'!$K$2:$K$5000,$C132)</f>
        <v>0</v>
      </c>
      <c r="F132" s="13">
        <f>COUNTIFS('1. Output sheet'!$AC$2:$AC$5000,$B$105,'1. Output sheet'!$C$2:$C$5000,F$73,'1. Output sheet'!$K$2:$K$5000,$C132)</f>
        <v>0</v>
      </c>
      <c r="G132" s="13">
        <f>COUNTIFS('1. Output sheet'!$AC$2:$AC$5000,$B$105,'1. Output sheet'!$C$2:$C$5000,G$73,'1. Output sheet'!$K$2:$K$5000,$C132)</f>
        <v>0</v>
      </c>
      <c r="H132" s="13">
        <f>COUNTIFS('1. Output sheet'!$AC$2:$AC$5000,$B$105,'1. Output sheet'!$C$2:$C$5000,H$73,'1. Output sheet'!$K$2:$K$5000,$C132)</f>
        <v>0</v>
      </c>
      <c r="I132" s="13">
        <f>COUNTIFS('1. Output sheet'!$AC$2:$AC$5000,$B$105,'1. Output sheet'!$C$2:$C$5000,I$73,'1. Output sheet'!$K$2:$K$5000,$C132)</f>
        <v>0</v>
      </c>
      <c r="J132" s="13">
        <f>COUNTIFS('1. Output sheet'!$AC$2:$AC$5000,$B$105,'1. Output sheet'!$C$2:$C$5000,J$73,'1. Output sheet'!$K$2:$K$5000,$C132)</f>
        <v>5</v>
      </c>
      <c r="K132" s="13">
        <f>COUNTIFS('1. Output sheet'!$AC$2:$AC$5000,$B$105,'1. Output sheet'!$C$2:$C$5000,K$73,'1. Output sheet'!$K$2:$K$5000,$C132)</f>
        <v>5</v>
      </c>
      <c r="L132" s="13">
        <f>COUNTIFS('1. Output sheet'!$AC$2:$AC$5000,$B$105,'1. Output sheet'!$C$2:$C$5000,L$73,'1. Output sheet'!$K$2:$K$5000,$C132)</f>
        <v>0</v>
      </c>
      <c r="M132" s="13">
        <f>COUNTIFS('1. Output sheet'!$AC$2:$AC$5000,$B$105,'1. Output sheet'!$C$2:$C$5000,M$73,'1. Output sheet'!$K$2:$K$5000,$C132)</f>
        <v>0</v>
      </c>
      <c r="N132" s="13">
        <f>COUNTIFS('1. Output sheet'!$AC$2:$AC$5000,$B$105,'1. Output sheet'!$C$2:$C$5000,N$73,'1. Output sheet'!$K$2:$K$5000,$C132)</f>
        <v>1</v>
      </c>
      <c r="O132" s="13">
        <f>COUNTIFS('1. Output sheet'!$AC$2:$AC$5000,$B$105,'1. Output sheet'!$C$2:$C$5000,O$73,'1. Output sheet'!$K$2:$K$5000,$C132)</f>
        <v>0</v>
      </c>
      <c r="P132" s="14">
        <f t="shared" si="13"/>
        <v>11</v>
      </c>
    </row>
    <row r="133" spans="1:32" ht="14.4" x14ac:dyDescent="0.3">
      <c r="A133" s="34"/>
      <c r="B133" s="7"/>
      <c r="C133" s="39" t="s">
        <v>267</v>
      </c>
      <c r="D133" s="13">
        <f>COUNTIFS('1. Output sheet'!$AC$2:$AC$5000,$B$105,'1. Output sheet'!$C$2:$C$5000,D$73,'1. Output sheet'!$K$2:$K$5000,$C133)</f>
        <v>0</v>
      </c>
      <c r="E133" s="13">
        <f>COUNTIFS('1. Output sheet'!$AC$2:$AC$5000,$B$105,'1. Output sheet'!$C$2:$C$5000,E$73,'1. Output sheet'!$K$2:$K$5000,$C133)</f>
        <v>0</v>
      </c>
      <c r="F133" s="13">
        <f>COUNTIFS('1. Output sheet'!$AC$2:$AC$5000,$B$105,'1. Output sheet'!$C$2:$C$5000,F$73,'1. Output sheet'!$K$2:$K$5000,$C133)</f>
        <v>12</v>
      </c>
      <c r="G133" s="13">
        <f>COUNTIFS('1. Output sheet'!$AC$2:$AC$5000,$B$105,'1. Output sheet'!$C$2:$C$5000,G$73,'1. Output sheet'!$K$2:$K$5000,$C133)</f>
        <v>8</v>
      </c>
      <c r="H133" s="13">
        <f>COUNTIFS('1. Output sheet'!$AC$2:$AC$5000,$B$105,'1. Output sheet'!$C$2:$C$5000,H$73,'1. Output sheet'!$K$2:$K$5000,$C133)</f>
        <v>0</v>
      </c>
      <c r="I133" s="13">
        <f>COUNTIFS('1. Output sheet'!$AC$2:$AC$5000,$B$105,'1. Output sheet'!$C$2:$C$5000,I$73,'1. Output sheet'!$K$2:$K$5000,$C133)</f>
        <v>0</v>
      </c>
      <c r="J133" s="13">
        <f>COUNTIFS('1. Output sheet'!$AC$2:$AC$5000,$B$105,'1. Output sheet'!$C$2:$C$5000,J$73,'1. Output sheet'!$K$2:$K$5000,$C133)</f>
        <v>0</v>
      </c>
      <c r="K133" s="13">
        <f>COUNTIFS('1. Output sheet'!$AC$2:$AC$5000,$B$105,'1. Output sheet'!$C$2:$C$5000,K$73,'1. Output sheet'!$K$2:$K$5000,$C133)</f>
        <v>0</v>
      </c>
      <c r="L133" s="13">
        <f>COUNTIFS('1. Output sheet'!$AC$2:$AC$5000,$B$105,'1. Output sheet'!$C$2:$C$5000,L$73,'1. Output sheet'!$K$2:$K$5000,$C133)</f>
        <v>0</v>
      </c>
      <c r="M133" s="13">
        <f>COUNTIFS('1. Output sheet'!$AC$2:$AC$5000,$B$105,'1. Output sheet'!$C$2:$C$5000,M$73,'1. Output sheet'!$K$2:$K$5000,$C133)</f>
        <v>0</v>
      </c>
      <c r="N133" s="13">
        <f>COUNTIFS('1. Output sheet'!$AC$2:$AC$5000,$B$105,'1. Output sheet'!$C$2:$C$5000,N$73,'1. Output sheet'!$K$2:$K$5000,$C133)</f>
        <v>2</v>
      </c>
      <c r="O133" s="13">
        <f>COUNTIFS('1. Output sheet'!$AC$2:$AC$5000,$B$105,'1. Output sheet'!$C$2:$C$5000,O$73,'1. Output sheet'!$K$2:$K$5000,$C133)</f>
        <v>0</v>
      </c>
      <c r="P133" s="14">
        <f t="shared" si="13"/>
        <v>22</v>
      </c>
    </row>
    <row r="134" spans="1:32" ht="14.4" x14ac:dyDescent="0.3">
      <c r="A134" s="34"/>
      <c r="B134" s="7"/>
      <c r="C134" s="39" t="s">
        <v>710</v>
      </c>
      <c r="D134" s="13">
        <f>COUNTIFS('1. Output sheet'!$AC$2:$AC$5000,$B$105,'1. Output sheet'!$C$2:$C$5000,D$73,'1. Output sheet'!$K$2:$K$5000,$C134)</f>
        <v>0</v>
      </c>
      <c r="E134" s="13">
        <f>COUNTIFS('1. Output sheet'!$AC$2:$AC$5000,$B$105,'1. Output sheet'!$C$2:$C$5000,E$73,'1. Output sheet'!$K$2:$K$5000,$C134)</f>
        <v>0</v>
      </c>
      <c r="F134" s="13">
        <f>COUNTIFS('1. Output sheet'!$AC$2:$AC$5000,$B$105,'1. Output sheet'!$C$2:$C$5000,F$73,'1. Output sheet'!$K$2:$K$5000,$C134)</f>
        <v>0</v>
      </c>
      <c r="G134" s="13">
        <f>COUNTIFS('1. Output sheet'!$AC$2:$AC$5000,$B$105,'1. Output sheet'!$C$2:$C$5000,G$73,'1. Output sheet'!$K$2:$K$5000,$C134)</f>
        <v>0</v>
      </c>
      <c r="H134" s="13">
        <f>COUNTIFS('1. Output sheet'!$AC$2:$AC$5000,$B$105,'1. Output sheet'!$C$2:$C$5000,H$73,'1. Output sheet'!$K$2:$K$5000,$C134)</f>
        <v>0</v>
      </c>
      <c r="I134" s="13">
        <f>COUNTIFS('1. Output sheet'!$AC$2:$AC$5000,$B$105,'1. Output sheet'!$C$2:$C$5000,I$73,'1. Output sheet'!$K$2:$K$5000,$C134)</f>
        <v>0</v>
      </c>
      <c r="J134" s="13">
        <f>COUNTIFS('1. Output sheet'!$AC$2:$AC$5000,$B$105,'1. Output sheet'!$C$2:$C$5000,J$73,'1. Output sheet'!$K$2:$K$5000,$C134)</f>
        <v>0</v>
      </c>
      <c r="K134" s="13">
        <f>COUNTIFS('1. Output sheet'!$AC$2:$AC$5000,$B$105,'1. Output sheet'!$C$2:$C$5000,K$73,'1. Output sheet'!$K$2:$K$5000,$C134)</f>
        <v>0</v>
      </c>
      <c r="L134" s="13">
        <f>COUNTIFS('1. Output sheet'!$AC$2:$AC$5000,$B$105,'1. Output sheet'!$C$2:$C$5000,L$73,'1. Output sheet'!$K$2:$K$5000,$C134)</f>
        <v>1</v>
      </c>
      <c r="M134" s="13">
        <f>COUNTIFS('1. Output sheet'!$AC$2:$AC$5000,$B$105,'1. Output sheet'!$C$2:$C$5000,M$73,'1. Output sheet'!$K$2:$K$5000,$C134)</f>
        <v>0</v>
      </c>
      <c r="N134" s="13">
        <f>COUNTIFS('1. Output sheet'!$AC$2:$AC$5000,$B$105,'1. Output sheet'!$C$2:$C$5000,N$73,'1. Output sheet'!$K$2:$K$5000,$C134)</f>
        <v>1</v>
      </c>
      <c r="O134" s="13">
        <f>COUNTIFS('1. Output sheet'!$AC$2:$AC$5000,$B$105,'1. Output sheet'!$C$2:$C$5000,O$73,'1. Output sheet'!$K$2:$K$5000,$C134)</f>
        <v>0</v>
      </c>
      <c r="P134" s="14">
        <f t="shared" si="13"/>
        <v>2</v>
      </c>
    </row>
    <row r="135" spans="1:32" x14ac:dyDescent="0.25">
      <c r="A135" s="34"/>
    </row>
    <row r="136" spans="1:32" x14ac:dyDescent="0.25">
      <c r="A136" s="34"/>
      <c r="R136">
        <v>0.13407881152541462</v>
      </c>
    </row>
    <row r="137" spans="1:32" ht="14.4" x14ac:dyDescent="0.3">
      <c r="A137" s="34"/>
      <c r="B137" s="5" t="s">
        <v>4362</v>
      </c>
      <c r="C137" s="5"/>
      <c r="D137" s="5"/>
      <c r="E137" s="5"/>
      <c r="F137" s="5"/>
      <c r="G137" s="5"/>
      <c r="H137" s="5"/>
      <c r="I137" s="5"/>
      <c r="J137" s="5"/>
      <c r="K137" s="5"/>
      <c r="L137" s="5"/>
      <c r="M137" s="5"/>
      <c r="N137" s="5"/>
      <c r="O137" s="5"/>
      <c r="P137" s="5"/>
      <c r="R137" s="5" t="s">
        <v>4362</v>
      </c>
      <c r="S137" s="5"/>
      <c r="T137" s="5"/>
      <c r="U137" s="5"/>
      <c r="V137" s="5"/>
      <c r="W137" s="5"/>
      <c r="X137" s="5"/>
      <c r="Y137" s="5"/>
      <c r="Z137" s="5"/>
      <c r="AA137" s="5"/>
      <c r="AB137" s="5"/>
      <c r="AC137" s="5"/>
      <c r="AD137" s="5"/>
      <c r="AE137" s="5"/>
      <c r="AF137" s="5"/>
    </row>
    <row r="138" spans="1:32" ht="57.6" x14ac:dyDescent="0.3">
      <c r="A138" s="34"/>
      <c r="B138" s="6" t="s">
        <v>4363</v>
      </c>
      <c r="C138" s="6"/>
      <c r="D138" s="10" t="s">
        <v>705</v>
      </c>
      <c r="E138" s="10" t="s">
        <v>206</v>
      </c>
      <c r="F138" s="10" t="s">
        <v>198</v>
      </c>
      <c r="G138" s="11" t="s">
        <v>28</v>
      </c>
      <c r="H138" s="11" t="s">
        <v>795</v>
      </c>
      <c r="I138" s="11" t="s">
        <v>43</v>
      </c>
      <c r="J138" s="11" t="s">
        <v>104</v>
      </c>
      <c r="K138" s="11" t="s">
        <v>808</v>
      </c>
      <c r="L138" s="11" t="s">
        <v>755</v>
      </c>
      <c r="M138" s="11" t="s">
        <v>4353</v>
      </c>
      <c r="N138" s="11" t="s">
        <v>318</v>
      </c>
      <c r="O138" s="11" t="s">
        <v>71</v>
      </c>
      <c r="P138" s="29" t="s">
        <v>4354</v>
      </c>
      <c r="R138" s="6" t="s">
        <v>4364</v>
      </c>
      <c r="S138" s="6"/>
      <c r="T138" s="10" t="s">
        <v>705</v>
      </c>
      <c r="U138" s="10" t="s">
        <v>206</v>
      </c>
      <c r="V138" s="10" t="s">
        <v>198</v>
      </c>
      <c r="W138" s="11" t="s">
        <v>28</v>
      </c>
      <c r="X138" s="11" t="s">
        <v>795</v>
      </c>
      <c r="Y138" s="11" t="s">
        <v>43</v>
      </c>
      <c r="Z138" s="11" t="s">
        <v>104</v>
      </c>
      <c r="AA138" s="11" t="s">
        <v>808</v>
      </c>
      <c r="AB138" s="11" t="s">
        <v>755</v>
      </c>
      <c r="AC138" s="11" t="s">
        <v>4353</v>
      </c>
      <c r="AD138" s="11" t="s">
        <v>318</v>
      </c>
      <c r="AE138" s="11" t="s">
        <v>71</v>
      </c>
      <c r="AF138" s="29" t="s">
        <v>4354</v>
      </c>
    </row>
    <row r="139" spans="1:32" ht="14.4" x14ac:dyDescent="0.3">
      <c r="A139" s="34"/>
      <c r="B139" s="37" t="s">
        <v>4357</v>
      </c>
      <c r="C139" s="37" t="s">
        <v>4348</v>
      </c>
      <c r="D139" s="14">
        <f>D140+D170</f>
        <v>13692.11</v>
      </c>
      <c r="E139" s="14">
        <f t="shared" ref="E139" si="25">E140+E170</f>
        <v>294816.51999999996</v>
      </c>
      <c r="F139" s="14">
        <f t="shared" ref="F139" si="26">F140+F170</f>
        <v>334623.6166666667</v>
      </c>
      <c r="G139" s="14">
        <f t="shared" ref="G139" si="27">G140+G170</f>
        <v>285206.19333333336</v>
      </c>
      <c r="H139" s="14">
        <f t="shared" ref="H139" si="28">H140+H170</f>
        <v>63114.559999999998</v>
      </c>
      <c r="I139" s="14">
        <f t="shared" ref="I139" si="29">I140+I170</f>
        <v>227313.27666666667</v>
      </c>
      <c r="J139" s="14">
        <f t="shared" ref="J139" si="30">J140+J170</f>
        <v>346214.02666666667</v>
      </c>
      <c r="K139" s="14">
        <f t="shared" ref="K139" si="31">K140+K170</f>
        <v>46723.219999999994</v>
      </c>
      <c r="L139" s="14">
        <f t="shared" ref="L139" si="32">L140+L170</f>
        <v>43839.75</v>
      </c>
      <c r="M139" s="14">
        <f t="shared" ref="M139" si="33">M140+M170</f>
        <v>0</v>
      </c>
      <c r="N139" s="14">
        <f t="shared" ref="N139" si="34">N140+N170</f>
        <v>48949.81</v>
      </c>
      <c r="O139" s="14">
        <f t="shared" ref="O139" si="35">O140+O170</f>
        <v>21696.44</v>
      </c>
      <c r="P139" s="14">
        <f>SUM(D139:O139)</f>
        <v>1726189.5233333332</v>
      </c>
      <c r="R139" s="37" t="s">
        <v>4357</v>
      </c>
      <c r="S139" s="37" t="s">
        <v>4348</v>
      </c>
      <c r="T139" s="14">
        <f>D139*$R$136</f>
        <v>1835.8218360752448</v>
      </c>
      <c r="U139" s="14">
        <f t="shared" ref="U139:AD139" si="36">E139*$R$136</f>
        <v>39528.648619658627</v>
      </c>
      <c r="V139" s="14">
        <f t="shared" si="36"/>
        <v>44865.936831002597</v>
      </c>
      <c r="W139" s="14">
        <f t="shared" si="36"/>
        <v>38240.107441820968</v>
      </c>
      <c r="X139" s="14">
        <f t="shared" si="36"/>
        <v>8462.3251947494718</v>
      </c>
      <c r="Y139" s="14">
        <f t="shared" si="36"/>
        <v>30477.893979414428</v>
      </c>
      <c r="Z139" s="14">
        <f t="shared" si="36"/>
        <v>46419.965228894871</v>
      </c>
      <c r="AA139" s="14">
        <f t="shared" si="36"/>
        <v>6264.5938082404818</v>
      </c>
      <c r="AB139" s="14">
        <f t="shared" si="36"/>
        <v>5877.9815775712959</v>
      </c>
      <c r="AC139" s="14">
        <f t="shared" si="36"/>
        <v>0</v>
      </c>
      <c r="AD139" s="14">
        <f t="shared" si="36"/>
        <v>6563.1323491948551</v>
      </c>
      <c r="AE139" s="14">
        <f t="shared" ref="AE139" si="37">O139*$R$136</f>
        <v>2909.0328895324665</v>
      </c>
      <c r="AF139" s="14">
        <f t="shared" ref="AF139" si="38">P139*$R$136</f>
        <v>231445.43975615528</v>
      </c>
    </row>
    <row r="140" spans="1:32" ht="14.4" x14ac:dyDescent="0.3">
      <c r="A140" s="34"/>
      <c r="B140" s="38" t="s">
        <v>41</v>
      </c>
      <c r="C140" s="37" t="s">
        <v>4348</v>
      </c>
      <c r="D140" s="14">
        <f>SUM(D141:D169)</f>
        <v>14337</v>
      </c>
      <c r="E140" s="14">
        <f t="shared" ref="E140" si="39">SUM(E141:E169)</f>
        <v>311424.09999999998</v>
      </c>
      <c r="F140" s="14">
        <f t="shared" ref="F140" si="40">SUM(F141:F169)</f>
        <v>289382.96000000002</v>
      </c>
      <c r="G140" s="14">
        <f t="shared" ref="G140" si="41">SUM(G141:G169)</f>
        <v>285795.75</v>
      </c>
      <c r="H140" s="14">
        <f t="shared" ref="H140" si="42">SUM(H141:H169)</f>
        <v>61359.56</v>
      </c>
      <c r="I140" s="14">
        <f t="shared" ref="I140" si="43">SUM(I141:I169)</f>
        <v>248272.05</v>
      </c>
      <c r="J140" s="14">
        <f t="shared" ref="J140" si="44">SUM(J141:J169)</f>
        <v>354742.93</v>
      </c>
      <c r="K140" s="14">
        <f t="shared" ref="K140" si="45">SUM(K141:K169)</f>
        <v>34089.119999999995</v>
      </c>
      <c r="L140" s="14">
        <f t="shared" ref="L140" si="46">SUM(L141:L169)</f>
        <v>9366.630000000001</v>
      </c>
      <c r="M140" s="14">
        <f t="shared" ref="M140" si="47">SUM(M141:M169)</f>
        <v>0</v>
      </c>
      <c r="N140" s="14">
        <f t="shared" ref="N140" si="48">SUM(N141:N169)</f>
        <v>44093.78</v>
      </c>
      <c r="O140" s="14">
        <f t="shared" ref="O140" si="49">SUM(O141:O169)</f>
        <v>23232.41</v>
      </c>
      <c r="P140" s="14">
        <f t="shared" ref="P140:P199" si="50">SUM(D140:O140)</f>
        <v>1676096.29</v>
      </c>
      <c r="R140" s="38" t="s">
        <v>41</v>
      </c>
      <c r="S140" s="37" t="s">
        <v>4348</v>
      </c>
      <c r="T140" s="14">
        <f t="shared" ref="T140:T199" si="51">D140*$R$136</f>
        <v>1922.2879208398695</v>
      </c>
      <c r="U140" s="14">
        <f t="shared" ref="U140:U199" si="52">E140*$R$136</f>
        <v>41755.373208371871</v>
      </c>
      <c r="V140" s="14">
        <f t="shared" ref="V140:V199" si="53">F140*$R$136</f>
        <v>38800.123352506598</v>
      </c>
      <c r="W140" s="14">
        <f t="shared" ref="W140:W199" si="54">G140*$R$136</f>
        <v>38319.154499014512</v>
      </c>
      <c r="X140" s="14">
        <f t="shared" ref="X140:X199" si="55">H140*$R$136</f>
        <v>8227.0168805223693</v>
      </c>
      <c r="Y140" s="14">
        <f t="shared" ref="Y140:Y199" si="56">I140*$R$136</f>
        <v>33288.021398978315</v>
      </c>
      <c r="Z140" s="14">
        <f t="shared" ref="Z140:Z199" si="57">J140*$R$136</f>
        <v>47563.510451443348</v>
      </c>
      <c r="AA140" s="14">
        <f t="shared" ref="AA140:AA199" si="58">K140*$R$136</f>
        <v>4570.6286955472415</v>
      </c>
      <c r="AB140" s="14">
        <f t="shared" ref="AB140:AB199" si="59">L140*$R$136</f>
        <v>1255.8666183982946</v>
      </c>
      <c r="AC140" s="14">
        <f t="shared" ref="AC140:AC199" si="60">M140*$R$136</f>
        <v>0</v>
      </c>
      <c r="AD140" s="14">
        <f t="shared" ref="AD140:AD199" si="61">N140*$R$136</f>
        <v>5912.0416180630964</v>
      </c>
      <c r="AE140" s="14">
        <f t="shared" ref="AE140:AE199" si="62">O140*$R$136</f>
        <v>3114.9739216711578</v>
      </c>
      <c r="AF140" s="14">
        <f t="shared" ref="AF140:AF199" si="63">P140*$R$136</f>
        <v>224728.99856535668</v>
      </c>
    </row>
    <row r="141" spans="1:32" ht="14.4" x14ac:dyDescent="0.3">
      <c r="A141" s="34"/>
      <c r="B141" s="7"/>
      <c r="C141" s="39" t="s">
        <v>340</v>
      </c>
      <c r="D141" s="13">
        <f>SUMIFS('1. Output sheet'!$F$2:$F$5000,'1. Output sheet'!$AC$2:$AC$5000,$B$75,'1. Output sheet'!$C$2:$C$5000,D$138,'1. Output sheet'!$K$2:$K$5000,$C76)</f>
        <v>4600</v>
      </c>
      <c r="E141" s="13">
        <f>SUMIFS('1. Output sheet'!$F$2:$F$5000,'1. Output sheet'!$AC$2:$AC$5000,$B$75,'1. Output sheet'!$C$2:$C$5000,E$138,'1. Output sheet'!$K$2:$K$5000,$C76)</f>
        <v>0</v>
      </c>
      <c r="F141" s="13">
        <f>SUMIFS('1. Output sheet'!$F$2:$F$5000,'1. Output sheet'!$AC$2:$AC$5000,$B$75,'1. Output sheet'!$C$2:$C$5000,F$138,'1. Output sheet'!$K$2:$K$5000,$C76)</f>
        <v>17236</v>
      </c>
      <c r="G141" s="13">
        <f>SUMIFS('1. Output sheet'!$F$2:$F$5000,'1. Output sheet'!$AC$2:$AC$5000,$B$75,'1. Output sheet'!$C$2:$C$5000,G$138,'1. Output sheet'!$K$2:$K$5000,$C76)</f>
        <v>4550</v>
      </c>
      <c r="H141" s="13">
        <f>SUMIFS('1. Output sheet'!$F$2:$F$5000,'1. Output sheet'!$AC$2:$AC$5000,$B$75,'1. Output sheet'!$C$2:$C$5000,H$138,'1. Output sheet'!$K$2:$K$5000,$C76)</f>
        <v>0</v>
      </c>
      <c r="I141" s="13">
        <f>SUMIFS('1. Output sheet'!$F$2:$F$5000,'1. Output sheet'!$AC$2:$AC$5000,$B$75,'1. Output sheet'!$C$2:$C$5000,I$138,'1. Output sheet'!$K$2:$K$5000,$C76)</f>
        <v>0</v>
      </c>
      <c r="J141" s="13">
        <f>SUMIFS('1. Output sheet'!$F$2:$F$5000,'1. Output sheet'!$AC$2:$AC$5000,$B$75,'1. Output sheet'!$C$2:$C$5000,J$138,'1. Output sheet'!$K$2:$K$5000,$C76)</f>
        <v>11631.2</v>
      </c>
      <c r="K141" s="13">
        <f>SUMIFS('1. Output sheet'!$F$2:$F$5000,'1. Output sheet'!$AC$2:$AC$5000,$B$75,'1. Output sheet'!$C$2:$C$5000,K$138,'1. Output sheet'!$K$2:$K$5000,$C76)</f>
        <v>0</v>
      </c>
      <c r="L141" s="13">
        <f>SUMIFS('1. Output sheet'!$F$2:$F$5000,'1. Output sheet'!$AC$2:$AC$5000,$B$75,'1. Output sheet'!$C$2:$C$5000,L$138,'1. Output sheet'!$K$2:$K$5000,$C76)</f>
        <v>4130</v>
      </c>
      <c r="M141" s="13">
        <f>SUMIFS('1. Output sheet'!$F$2:$F$5000,'1. Output sheet'!$AC$2:$AC$5000,$B$75,'1. Output sheet'!$C$2:$C$5000,M$138,'1. Output sheet'!$K$2:$K$5000,$C76)</f>
        <v>0</v>
      </c>
      <c r="N141" s="13">
        <f>SUMIFS('1. Output sheet'!$F$2:$F$5000,'1. Output sheet'!$AC$2:$AC$5000,$B$75,'1. Output sheet'!$C$2:$C$5000,N$138,'1. Output sheet'!$K$2:$K$5000,$C76)</f>
        <v>0</v>
      </c>
      <c r="O141" s="13">
        <f>SUMIFS('1. Output sheet'!$F$2:$F$5000,'1. Output sheet'!$AC$2:$AC$5000,$B$75,'1. Output sheet'!$C$2:$C$5000,O$138,'1. Output sheet'!$K$2:$K$5000,$C76)</f>
        <v>3080</v>
      </c>
      <c r="P141" s="14">
        <f t="shared" si="50"/>
        <v>45227.199999999997</v>
      </c>
      <c r="R141" s="7"/>
      <c r="S141" s="39" t="s">
        <v>340</v>
      </c>
      <c r="T141" s="13">
        <f t="shared" si="51"/>
        <v>616.76253301690724</v>
      </c>
      <c r="U141" s="13">
        <f t="shared" si="52"/>
        <v>0</v>
      </c>
      <c r="V141" s="13">
        <f t="shared" si="53"/>
        <v>2310.9823954520466</v>
      </c>
      <c r="W141" s="13">
        <f t="shared" si="54"/>
        <v>610.05859244063652</v>
      </c>
      <c r="X141" s="13">
        <f t="shared" si="55"/>
        <v>0</v>
      </c>
      <c r="Y141" s="13">
        <f t="shared" si="56"/>
        <v>0</v>
      </c>
      <c r="Z141" s="13">
        <f t="shared" si="57"/>
        <v>1559.4974726144026</v>
      </c>
      <c r="AA141" s="13">
        <f t="shared" si="58"/>
        <v>0</v>
      </c>
      <c r="AB141" s="13">
        <f t="shared" si="59"/>
        <v>553.74549159996241</v>
      </c>
      <c r="AC141" s="13">
        <f t="shared" si="60"/>
        <v>0</v>
      </c>
      <c r="AD141" s="13">
        <f t="shared" si="61"/>
        <v>0</v>
      </c>
      <c r="AE141" s="13">
        <f t="shared" si="62"/>
        <v>412.96273949827702</v>
      </c>
      <c r="AF141" s="14">
        <f t="shared" si="63"/>
        <v>6064.0092246222321</v>
      </c>
    </row>
    <row r="142" spans="1:32" ht="14.4" x14ac:dyDescent="0.3">
      <c r="A142" s="34"/>
      <c r="B142" s="7"/>
      <c r="C142" s="39" t="s">
        <v>2407</v>
      </c>
      <c r="D142" s="13">
        <f>SUMIFS('1. Output sheet'!$F$2:$F$5000,'1. Output sheet'!$AC$2:$AC$5000,$B$75,'1. Output sheet'!$C$2:$C$5000,D$138,'1. Output sheet'!$K$2:$K$5000,$C77)</f>
        <v>0</v>
      </c>
      <c r="E142" s="13">
        <f>SUMIFS('1. Output sheet'!$F$2:$F$5000,'1. Output sheet'!$AC$2:$AC$5000,$B$75,'1. Output sheet'!$C$2:$C$5000,E$138,'1. Output sheet'!$K$2:$K$5000,$C77)</f>
        <v>0</v>
      </c>
      <c r="F142" s="13">
        <f>SUMIFS('1. Output sheet'!$F$2:$F$5000,'1. Output sheet'!$AC$2:$AC$5000,$B$75,'1. Output sheet'!$C$2:$C$5000,F$138,'1. Output sheet'!$K$2:$K$5000,$C77)</f>
        <v>0</v>
      </c>
      <c r="G142" s="13">
        <f>SUMIFS('1. Output sheet'!$F$2:$F$5000,'1. Output sheet'!$AC$2:$AC$5000,$B$75,'1. Output sheet'!$C$2:$C$5000,G$138,'1. Output sheet'!$K$2:$K$5000,$C77)</f>
        <v>0</v>
      </c>
      <c r="H142" s="13">
        <f>SUMIFS('1. Output sheet'!$F$2:$F$5000,'1. Output sheet'!$AC$2:$AC$5000,$B$75,'1. Output sheet'!$C$2:$C$5000,H$138,'1. Output sheet'!$K$2:$K$5000,$C77)</f>
        <v>0</v>
      </c>
      <c r="I142" s="13">
        <f>SUMIFS('1. Output sheet'!$F$2:$F$5000,'1. Output sheet'!$AC$2:$AC$5000,$B$75,'1. Output sheet'!$C$2:$C$5000,I$138,'1. Output sheet'!$K$2:$K$5000,$C77)</f>
        <v>0</v>
      </c>
      <c r="J142" s="13">
        <f>SUMIFS('1. Output sheet'!$F$2:$F$5000,'1. Output sheet'!$AC$2:$AC$5000,$B$75,'1. Output sheet'!$C$2:$C$5000,J$138,'1. Output sheet'!$K$2:$K$5000,$C77)</f>
        <v>0</v>
      </c>
      <c r="K142" s="13">
        <f>SUMIFS('1. Output sheet'!$F$2:$F$5000,'1. Output sheet'!$AC$2:$AC$5000,$B$75,'1. Output sheet'!$C$2:$C$5000,K$138,'1. Output sheet'!$K$2:$K$5000,$C77)</f>
        <v>0</v>
      </c>
      <c r="L142" s="13">
        <f>SUMIFS('1. Output sheet'!$F$2:$F$5000,'1. Output sheet'!$AC$2:$AC$5000,$B$75,'1. Output sheet'!$C$2:$C$5000,L$138,'1. Output sheet'!$K$2:$K$5000,$C77)</f>
        <v>0</v>
      </c>
      <c r="M142" s="13">
        <f>SUMIFS('1. Output sheet'!$F$2:$F$5000,'1. Output sheet'!$AC$2:$AC$5000,$B$75,'1. Output sheet'!$C$2:$C$5000,M$138,'1. Output sheet'!$K$2:$K$5000,$C77)</f>
        <v>0</v>
      </c>
      <c r="N142" s="13">
        <f>SUMIFS('1. Output sheet'!$F$2:$F$5000,'1. Output sheet'!$AC$2:$AC$5000,$B$75,'1. Output sheet'!$C$2:$C$5000,N$138,'1. Output sheet'!$K$2:$K$5000,$C77)</f>
        <v>0</v>
      </c>
      <c r="O142" s="13">
        <f>SUMIFS('1. Output sheet'!$F$2:$F$5000,'1. Output sheet'!$AC$2:$AC$5000,$B$75,'1. Output sheet'!$C$2:$C$5000,O$138,'1. Output sheet'!$K$2:$K$5000,$C77)</f>
        <v>0</v>
      </c>
      <c r="P142" s="14">
        <f t="shared" si="50"/>
        <v>0</v>
      </c>
      <c r="R142" s="7"/>
      <c r="S142" s="39" t="s">
        <v>2407</v>
      </c>
      <c r="T142" s="13">
        <f t="shared" si="51"/>
        <v>0</v>
      </c>
      <c r="U142" s="13">
        <f t="shared" si="52"/>
        <v>0</v>
      </c>
      <c r="V142" s="13">
        <f t="shared" si="53"/>
        <v>0</v>
      </c>
      <c r="W142" s="13">
        <f t="shared" si="54"/>
        <v>0</v>
      </c>
      <c r="X142" s="13">
        <f t="shared" si="55"/>
        <v>0</v>
      </c>
      <c r="Y142" s="13">
        <f t="shared" si="56"/>
        <v>0</v>
      </c>
      <c r="Z142" s="13">
        <f t="shared" si="57"/>
        <v>0</v>
      </c>
      <c r="AA142" s="13">
        <f t="shared" si="58"/>
        <v>0</v>
      </c>
      <c r="AB142" s="13">
        <f t="shared" si="59"/>
        <v>0</v>
      </c>
      <c r="AC142" s="13">
        <f t="shared" si="60"/>
        <v>0</v>
      </c>
      <c r="AD142" s="13">
        <f t="shared" si="61"/>
        <v>0</v>
      </c>
      <c r="AE142" s="13">
        <f t="shared" si="62"/>
        <v>0</v>
      </c>
      <c r="AF142" s="14">
        <f t="shared" si="63"/>
        <v>0</v>
      </c>
    </row>
    <row r="143" spans="1:32" ht="14.4" x14ac:dyDescent="0.3">
      <c r="A143" s="34"/>
      <c r="B143" s="7"/>
      <c r="C143" s="39" t="s">
        <v>557</v>
      </c>
      <c r="D143" s="13">
        <f>SUMIFS('1. Output sheet'!$F$2:$F$5000,'1. Output sheet'!$AC$2:$AC$5000,$B$75,'1. Output sheet'!$C$2:$C$5000,D$138,'1. Output sheet'!$K$2:$K$5000,$C78)</f>
        <v>0</v>
      </c>
      <c r="E143" s="13">
        <f>SUMIFS('1. Output sheet'!$F$2:$F$5000,'1. Output sheet'!$AC$2:$AC$5000,$B$75,'1. Output sheet'!$C$2:$C$5000,E$138,'1. Output sheet'!$K$2:$K$5000,$C78)</f>
        <v>0</v>
      </c>
      <c r="F143" s="13">
        <f>SUMIFS('1. Output sheet'!$F$2:$F$5000,'1. Output sheet'!$AC$2:$AC$5000,$B$75,'1. Output sheet'!$C$2:$C$5000,F$138,'1. Output sheet'!$K$2:$K$5000,$C78)</f>
        <v>0</v>
      </c>
      <c r="G143" s="13">
        <f>SUMIFS('1. Output sheet'!$F$2:$F$5000,'1. Output sheet'!$AC$2:$AC$5000,$B$75,'1. Output sheet'!$C$2:$C$5000,G$138,'1. Output sheet'!$K$2:$K$5000,$C78)</f>
        <v>0</v>
      </c>
      <c r="H143" s="13">
        <f>SUMIFS('1. Output sheet'!$F$2:$F$5000,'1. Output sheet'!$AC$2:$AC$5000,$B$75,'1. Output sheet'!$C$2:$C$5000,H$138,'1. Output sheet'!$K$2:$K$5000,$C78)</f>
        <v>0</v>
      </c>
      <c r="I143" s="13">
        <f>SUMIFS('1. Output sheet'!$F$2:$F$5000,'1. Output sheet'!$AC$2:$AC$5000,$B$75,'1. Output sheet'!$C$2:$C$5000,I$138,'1. Output sheet'!$K$2:$K$5000,$C78)</f>
        <v>0</v>
      </c>
      <c r="J143" s="13">
        <f>SUMIFS('1. Output sheet'!$F$2:$F$5000,'1. Output sheet'!$AC$2:$AC$5000,$B$75,'1. Output sheet'!$C$2:$C$5000,J$138,'1. Output sheet'!$K$2:$K$5000,$C78)</f>
        <v>17000</v>
      </c>
      <c r="K143" s="13">
        <f>SUMIFS('1. Output sheet'!$F$2:$F$5000,'1. Output sheet'!$AC$2:$AC$5000,$B$75,'1. Output sheet'!$C$2:$C$5000,K$138,'1. Output sheet'!$K$2:$K$5000,$C78)</f>
        <v>0</v>
      </c>
      <c r="L143" s="13">
        <f>SUMIFS('1. Output sheet'!$F$2:$F$5000,'1. Output sheet'!$AC$2:$AC$5000,$B$75,'1. Output sheet'!$C$2:$C$5000,L$138,'1. Output sheet'!$K$2:$K$5000,$C78)</f>
        <v>0</v>
      </c>
      <c r="M143" s="13">
        <f>SUMIFS('1. Output sheet'!$F$2:$F$5000,'1. Output sheet'!$AC$2:$AC$5000,$B$75,'1. Output sheet'!$C$2:$C$5000,M$138,'1. Output sheet'!$K$2:$K$5000,$C78)</f>
        <v>0</v>
      </c>
      <c r="N143" s="13">
        <f>SUMIFS('1. Output sheet'!$F$2:$F$5000,'1. Output sheet'!$AC$2:$AC$5000,$B$75,'1. Output sheet'!$C$2:$C$5000,N$138,'1. Output sheet'!$K$2:$K$5000,$C78)</f>
        <v>0</v>
      </c>
      <c r="O143" s="13">
        <f>SUMIFS('1. Output sheet'!$F$2:$F$5000,'1. Output sheet'!$AC$2:$AC$5000,$B$75,'1. Output sheet'!$C$2:$C$5000,O$138,'1. Output sheet'!$K$2:$K$5000,$C78)</f>
        <v>0</v>
      </c>
      <c r="P143" s="14">
        <f t="shared" si="50"/>
        <v>17000</v>
      </c>
      <c r="R143" s="7"/>
      <c r="S143" s="39" t="s">
        <v>557</v>
      </c>
      <c r="T143" s="13">
        <f t="shared" si="51"/>
        <v>0</v>
      </c>
      <c r="U143" s="13">
        <f t="shared" si="52"/>
        <v>0</v>
      </c>
      <c r="V143" s="13">
        <f t="shared" si="53"/>
        <v>0</v>
      </c>
      <c r="W143" s="13">
        <f t="shared" si="54"/>
        <v>0</v>
      </c>
      <c r="X143" s="13">
        <f t="shared" si="55"/>
        <v>0</v>
      </c>
      <c r="Y143" s="13">
        <f t="shared" si="56"/>
        <v>0</v>
      </c>
      <c r="Z143" s="13">
        <f t="shared" si="57"/>
        <v>2279.3397959320487</v>
      </c>
      <c r="AA143" s="13">
        <f t="shared" si="58"/>
        <v>0</v>
      </c>
      <c r="AB143" s="13">
        <f t="shared" si="59"/>
        <v>0</v>
      </c>
      <c r="AC143" s="13">
        <f t="shared" si="60"/>
        <v>0</v>
      </c>
      <c r="AD143" s="13">
        <f t="shared" si="61"/>
        <v>0</v>
      </c>
      <c r="AE143" s="13">
        <f t="shared" si="62"/>
        <v>0</v>
      </c>
      <c r="AF143" s="14">
        <f t="shared" si="63"/>
        <v>2279.3397959320487</v>
      </c>
    </row>
    <row r="144" spans="1:32" ht="14.4" x14ac:dyDescent="0.3">
      <c r="A144" s="34"/>
      <c r="B144" s="7"/>
      <c r="C144" s="39" t="s">
        <v>1933</v>
      </c>
      <c r="D144" s="13">
        <f>SUMIFS('1. Output sheet'!$F$2:$F$5000,'1. Output sheet'!$AC$2:$AC$5000,$B$75,'1. Output sheet'!$C$2:$C$5000,D$138,'1. Output sheet'!$K$2:$K$5000,$C79)</f>
        <v>0</v>
      </c>
      <c r="E144" s="13">
        <f>SUMIFS('1. Output sheet'!$F$2:$F$5000,'1. Output sheet'!$AC$2:$AC$5000,$B$75,'1. Output sheet'!$C$2:$C$5000,E$138,'1. Output sheet'!$K$2:$K$5000,$C79)</f>
        <v>0</v>
      </c>
      <c r="F144" s="13">
        <f>SUMIFS('1. Output sheet'!$F$2:$F$5000,'1. Output sheet'!$AC$2:$AC$5000,$B$75,'1. Output sheet'!$C$2:$C$5000,F$138,'1. Output sheet'!$K$2:$K$5000,$C79)</f>
        <v>0</v>
      </c>
      <c r="G144" s="13">
        <f>SUMIFS('1. Output sheet'!$F$2:$F$5000,'1. Output sheet'!$AC$2:$AC$5000,$B$75,'1. Output sheet'!$C$2:$C$5000,G$138,'1. Output sheet'!$K$2:$K$5000,$C79)</f>
        <v>0</v>
      </c>
      <c r="H144" s="13">
        <f>SUMIFS('1. Output sheet'!$F$2:$F$5000,'1. Output sheet'!$AC$2:$AC$5000,$B$75,'1. Output sheet'!$C$2:$C$5000,H$138,'1. Output sheet'!$K$2:$K$5000,$C79)</f>
        <v>0</v>
      </c>
      <c r="I144" s="13">
        <f>SUMIFS('1. Output sheet'!$F$2:$F$5000,'1. Output sheet'!$AC$2:$AC$5000,$B$75,'1. Output sheet'!$C$2:$C$5000,I$138,'1. Output sheet'!$K$2:$K$5000,$C79)</f>
        <v>0</v>
      </c>
      <c r="J144" s="13">
        <f>SUMIFS('1. Output sheet'!$F$2:$F$5000,'1. Output sheet'!$AC$2:$AC$5000,$B$75,'1. Output sheet'!$C$2:$C$5000,J$138,'1. Output sheet'!$K$2:$K$5000,$C79)</f>
        <v>1250</v>
      </c>
      <c r="K144" s="13">
        <f>SUMIFS('1. Output sheet'!$F$2:$F$5000,'1. Output sheet'!$AC$2:$AC$5000,$B$75,'1. Output sheet'!$C$2:$C$5000,K$138,'1. Output sheet'!$K$2:$K$5000,$C79)</f>
        <v>0</v>
      </c>
      <c r="L144" s="13">
        <f>SUMIFS('1. Output sheet'!$F$2:$F$5000,'1. Output sheet'!$AC$2:$AC$5000,$B$75,'1. Output sheet'!$C$2:$C$5000,L$138,'1. Output sheet'!$K$2:$K$5000,$C79)</f>
        <v>0</v>
      </c>
      <c r="M144" s="13">
        <f>SUMIFS('1. Output sheet'!$F$2:$F$5000,'1. Output sheet'!$AC$2:$AC$5000,$B$75,'1. Output sheet'!$C$2:$C$5000,M$138,'1. Output sheet'!$K$2:$K$5000,$C79)</f>
        <v>0</v>
      </c>
      <c r="N144" s="13">
        <f>SUMIFS('1. Output sheet'!$F$2:$F$5000,'1. Output sheet'!$AC$2:$AC$5000,$B$75,'1. Output sheet'!$C$2:$C$5000,N$138,'1. Output sheet'!$K$2:$K$5000,$C79)</f>
        <v>0</v>
      </c>
      <c r="O144" s="13">
        <f>SUMIFS('1. Output sheet'!$F$2:$F$5000,'1. Output sheet'!$AC$2:$AC$5000,$B$75,'1. Output sheet'!$C$2:$C$5000,O$138,'1. Output sheet'!$K$2:$K$5000,$C79)</f>
        <v>0</v>
      </c>
      <c r="P144" s="14">
        <f t="shared" si="50"/>
        <v>1250</v>
      </c>
      <c r="R144" s="7"/>
      <c r="S144" s="39" t="s">
        <v>1933</v>
      </c>
      <c r="T144" s="13">
        <f t="shared" si="51"/>
        <v>0</v>
      </c>
      <c r="U144" s="13">
        <f t="shared" si="52"/>
        <v>0</v>
      </c>
      <c r="V144" s="13">
        <f t="shared" si="53"/>
        <v>0</v>
      </c>
      <c r="W144" s="13">
        <f t="shared" si="54"/>
        <v>0</v>
      </c>
      <c r="X144" s="13">
        <f t="shared" si="55"/>
        <v>0</v>
      </c>
      <c r="Y144" s="13">
        <f t="shared" si="56"/>
        <v>0</v>
      </c>
      <c r="Z144" s="13">
        <f t="shared" si="57"/>
        <v>167.59851440676829</v>
      </c>
      <c r="AA144" s="13">
        <f t="shared" si="58"/>
        <v>0</v>
      </c>
      <c r="AB144" s="13">
        <f t="shared" si="59"/>
        <v>0</v>
      </c>
      <c r="AC144" s="13">
        <f t="shared" si="60"/>
        <v>0</v>
      </c>
      <c r="AD144" s="13">
        <f t="shared" si="61"/>
        <v>0</v>
      </c>
      <c r="AE144" s="13">
        <f t="shared" si="62"/>
        <v>0</v>
      </c>
      <c r="AF144" s="14">
        <f t="shared" si="63"/>
        <v>167.59851440676829</v>
      </c>
    </row>
    <row r="145" spans="1:32" ht="14.4" x14ac:dyDescent="0.3">
      <c r="A145" s="34"/>
      <c r="B145" s="7"/>
      <c r="C145" s="39" t="s">
        <v>530</v>
      </c>
      <c r="D145" s="13">
        <f>SUMIFS('1. Output sheet'!$F$2:$F$5000,'1. Output sheet'!$AC$2:$AC$5000,$B$75,'1. Output sheet'!$C$2:$C$5000,D$138,'1. Output sheet'!$K$2:$K$5000,$C80)</f>
        <v>0</v>
      </c>
      <c r="E145" s="13">
        <f>SUMIFS('1. Output sheet'!$F$2:$F$5000,'1. Output sheet'!$AC$2:$AC$5000,$B$75,'1. Output sheet'!$C$2:$C$5000,E$138,'1. Output sheet'!$K$2:$K$5000,$C80)</f>
        <v>0</v>
      </c>
      <c r="F145" s="13">
        <f>SUMIFS('1. Output sheet'!$F$2:$F$5000,'1. Output sheet'!$AC$2:$AC$5000,$B$75,'1. Output sheet'!$C$2:$C$5000,F$138,'1. Output sheet'!$K$2:$K$5000,$C80)</f>
        <v>0</v>
      </c>
      <c r="G145" s="13">
        <f>SUMIFS('1. Output sheet'!$F$2:$F$5000,'1. Output sheet'!$AC$2:$AC$5000,$B$75,'1. Output sheet'!$C$2:$C$5000,G$138,'1. Output sheet'!$K$2:$K$5000,$C80)</f>
        <v>4410</v>
      </c>
      <c r="H145" s="13">
        <f>SUMIFS('1. Output sheet'!$F$2:$F$5000,'1. Output sheet'!$AC$2:$AC$5000,$B$75,'1. Output sheet'!$C$2:$C$5000,H$138,'1. Output sheet'!$K$2:$K$5000,$C80)</f>
        <v>0</v>
      </c>
      <c r="I145" s="13">
        <f>SUMIFS('1. Output sheet'!$F$2:$F$5000,'1. Output sheet'!$AC$2:$AC$5000,$B$75,'1. Output sheet'!$C$2:$C$5000,I$138,'1. Output sheet'!$K$2:$K$5000,$C80)</f>
        <v>0</v>
      </c>
      <c r="J145" s="13">
        <f>SUMIFS('1. Output sheet'!$F$2:$F$5000,'1. Output sheet'!$AC$2:$AC$5000,$B$75,'1. Output sheet'!$C$2:$C$5000,J$138,'1. Output sheet'!$K$2:$K$5000,$C80)</f>
        <v>12901</v>
      </c>
      <c r="K145" s="13">
        <f>SUMIFS('1. Output sheet'!$F$2:$F$5000,'1. Output sheet'!$AC$2:$AC$5000,$B$75,'1. Output sheet'!$C$2:$C$5000,K$138,'1. Output sheet'!$K$2:$K$5000,$C80)</f>
        <v>0</v>
      </c>
      <c r="L145" s="13">
        <f>SUMIFS('1. Output sheet'!$F$2:$F$5000,'1. Output sheet'!$AC$2:$AC$5000,$B$75,'1. Output sheet'!$C$2:$C$5000,L$138,'1. Output sheet'!$K$2:$K$5000,$C80)</f>
        <v>0</v>
      </c>
      <c r="M145" s="13">
        <f>SUMIFS('1. Output sheet'!$F$2:$F$5000,'1. Output sheet'!$AC$2:$AC$5000,$B$75,'1. Output sheet'!$C$2:$C$5000,M$138,'1. Output sheet'!$K$2:$K$5000,$C80)</f>
        <v>0</v>
      </c>
      <c r="N145" s="13">
        <f>SUMIFS('1. Output sheet'!$F$2:$F$5000,'1. Output sheet'!$AC$2:$AC$5000,$B$75,'1. Output sheet'!$C$2:$C$5000,N$138,'1. Output sheet'!$K$2:$K$5000,$C80)</f>
        <v>0</v>
      </c>
      <c r="O145" s="13">
        <f>SUMIFS('1. Output sheet'!$F$2:$F$5000,'1. Output sheet'!$AC$2:$AC$5000,$B$75,'1. Output sheet'!$C$2:$C$5000,O$138,'1. Output sheet'!$K$2:$K$5000,$C80)</f>
        <v>0</v>
      </c>
      <c r="P145" s="14">
        <f t="shared" si="50"/>
        <v>17311</v>
      </c>
      <c r="R145" s="7"/>
      <c r="S145" s="39" t="s">
        <v>530</v>
      </c>
      <c r="T145" s="13">
        <f t="shared" si="51"/>
        <v>0</v>
      </c>
      <c r="U145" s="13">
        <f t="shared" si="52"/>
        <v>0</v>
      </c>
      <c r="V145" s="13">
        <f t="shared" si="53"/>
        <v>0</v>
      </c>
      <c r="W145" s="13">
        <f t="shared" si="54"/>
        <v>591.28755882707844</v>
      </c>
      <c r="X145" s="13">
        <f t="shared" si="55"/>
        <v>0</v>
      </c>
      <c r="Y145" s="13">
        <f t="shared" si="56"/>
        <v>0</v>
      </c>
      <c r="Z145" s="13">
        <f t="shared" si="57"/>
        <v>1729.7507474893741</v>
      </c>
      <c r="AA145" s="13">
        <f t="shared" si="58"/>
        <v>0</v>
      </c>
      <c r="AB145" s="13">
        <f t="shared" si="59"/>
        <v>0</v>
      </c>
      <c r="AC145" s="13">
        <f t="shared" si="60"/>
        <v>0</v>
      </c>
      <c r="AD145" s="13">
        <f t="shared" si="61"/>
        <v>0</v>
      </c>
      <c r="AE145" s="13">
        <f t="shared" si="62"/>
        <v>0</v>
      </c>
      <c r="AF145" s="14">
        <f t="shared" si="63"/>
        <v>2321.0383063164527</v>
      </c>
    </row>
    <row r="146" spans="1:32" ht="14.4" x14ac:dyDescent="0.3">
      <c r="A146" s="34"/>
      <c r="B146" s="7"/>
      <c r="C146" s="39" t="s">
        <v>34</v>
      </c>
      <c r="D146" s="13">
        <f>SUMIFS('1. Output sheet'!$F$2:$F$5000,'1. Output sheet'!$AC$2:$AC$5000,$B$75,'1. Output sheet'!$C$2:$C$5000,D$138,'1. Output sheet'!$K$2:$K$5000,$C81)</f>
        <v>100</v>
      </c>
      <c r="E146" s="13">
        <f>SUMIFS('1. Output sheet'!$F$2:$F$5000,'1. Output sheet'!$AC$2:$AC$5000,$B$75,'1. Output sheet'!$C$2:$C$5000,E$138,'1. Output sheet'!$K$2:$K$5000,$C81)</f>
        <v>0</v>
      </c>
      <c r="F146" s="13">
        <f>SUMIFS('1. Output sheet'!$F$2:$F$5000,'1. Output sheet'!$AC$2:$AC$5000,$B$75,'1. Output sheet'!$C$2:$C$5000,F$138,'1. Output sheet'!$K$2:$K$5000,$C81)</f>
        <v>37001</v>
      </c>
      <c r="G146" s="13">
        <f>SUMIFS('1. Output sheet'!$F$2:$F$5000,'1. Output sheet'!$AC$2:$AC$5000,$B$75,'1. Output sheet'!$C$2:$C$5000,G$138,'1. Output sheet'!$K$2:$K$5000,$C81)</f>
        <v>4727.5</v>
      </c>
      <c r="H146" s="13">
        <f>SUMIFS('1. Output sheet'!$F$2:$F$5000,'1. Output sheet'!$AC$2:$AC$5000,$B$75,'1. Output sheet'!$C$2:$C$5000,H$138,'1. Output sheet'!$K$2:$K$5000,$C81)</f>
        <v>1800</v>
      </c>
      <c r="I146" s="13">
        <f>SUMIFS('1. Output sheet'!$F$2:$F$5000,'1. Output sheet'!$AC$2:$AC$5000,$B$75,'1. Output sheet'!$C$2:$C$5000,I$138,'1. Output sheet'!$K$2:$K$5000,$C81)</f>
        <v>4751.5</v>
      </c>
      <c r="J146" s="13">
        <f>SUMIFS('1. Output sheet'!$F$2:$F$5000,'1. Output sheet'!$AC$2:$AC$5000,$B$75,'1. Output sheet'!$C$2:$C$5000,J$138,'1. Output sheet'!$K$2:$K$5000,$C81)</f>
        <v>7300</v>
      </c>
      <c r="K146" s="13">
        <f>SUMIFS('1. Output sheet'!$F$2:$F$5000,'1. Output sheet'!$AC$2:$AC$5000,$B$75,'1. Output sheet'!$C$2:$C$5000,K$138,'1. Output sheet'!$K$2:$K$5000,$C81)</f>
        <v>0</v>
      </c>
      <c r="L146" s="13">
        <f>SUMIFS('1. Output sheet'!$F$2:$F$5000,'1. Output sheet'!$AC$2:$AC$5000,$B$75,'1. Output sheet'!$C$2:$C$5000,L$138,'1. Output sheet'!$K$2:$K$5000,$C81)</f>
        <v>0</v>
      </c>
      <c r="M146" s="13">
        <f>SUMIFS('1. Output sheet'!$F$2:$F$5000,'1. Output sheet'!$AC$2:$AC$5000,$B$75,'1. Output sheet'!$C$2:$C$5000,M$138,'1. Output sheet'!$K$2:$K$5000,$C81)</f>
        <v>0</v>
      </c>
      <c r="N146" s="13">
        <f>SUMIFS('1. Output sheet'!$F$2:$F$5000,'1. Output sheet'!$AC$2:$AC$5000,$B$75,'1. Output sheet'!$C$2:$C$5000,N$138,'1. Output sheet'!$K$2:$K$5000,$C81)</f>
        <v>0</v>
      </c>
      <c r="O146" s="13">
        <f>SUMIFS('1. Output sheet'!$F$2:$F$5000,'1. Output sheet'!$AC$2:$AC$5000,$B$75,'1. Output sheet'!$C$2:$C$5000,O$138,'1. Output sheet'!$K$2:$K$5000,$C81)</f>
        <v>0</v>
      </c>
      <c r="P146" s="14">
        <f t="shared" si="50"/>
        <v>55680</v>
      </c>
      <c r="R146" s="7"/>
      <c r="S146" s="39" t="s">
        <v>34</v>
      </c>
      <c r="T146" s="13">
        <f t="shared" si="51"/>
        <v>13.407881152541462</v>
      </c>
      <c r="U146" s="13">
        <f t="shared" si="52"/>
        <v>0</v>
      </c>
      <c r="V146" s="13">
        <f t="shared" si="53"/>
        <v>4961.0501052518666</v>
      </c>
      <c r="W146" s="13">
        <f t="shared" si="54"/>
        <v>633.85758148639763</v>
      </c>
      <c r="X146" s="13">
        <f t="shared" si="55"/>
        <v>241.34186074574632</v>
      </c>
      <c r="Y146" s="13">
        <f t="shared" si="56"/>
        <v>637.07547296300754</v>
      </c>
      <c r="Z146" s="13">
        <f t="shared" si="57"/>
        <v>978.77532413552672</v>
      </c>
      <c r="AA146" s="13">
        <f t="shared" si="58"/>
        <v>0</v>
      </c>
      <c r="AB146" s="13">
        <f t="shared" si="59"/>
        <v>0</v>
      </c>
      <c r="AC146" s="13">
        <f t="shared" si="60"/>
        <v>0</v>
      </c>
      <c r="AD146" s="13">
        <f t="shared" si="61"/>
        <v>0</v>
      </c>
      <c r="AE146" s="13">
        <f t="shared" si="62"/>
        <v>0</v>
      </c>
      <c r="AF146" s="14">
        <f t="shared" si="63"/>
        <v>7465.5082257350859</v>
      </c>
    </row>
    <row r="147" spans="1:32" ht="14.4" x14ac:dyDescent="0.3">
      <c r="A147" s="34"/>
      <c r="B147" s="7"/>
      <c r="C147" s="39" t="s">
        <v>473</v>
      </c>
      <c r="D147" s="13">
        <f>SUMIFS('1. Output sheet'!$F$2:$F$5000,'1. Output sheet'!$AC$2:$AC$5000,$B$75,'1. Output sheet'!$C$2:$C$5000,D$138,'1. Output sheet'!$K$2:$K$5000,$C82)</f>
        <v>0</v>
      </c>
      <c r="E147" s="13">
        <f>SUMIFS('1. Output sheet'!$F$2:$F$5000,'1. Output sheet'!$AC$2:$AC$5000,$B$75,'1. Output sheet'!$C$2:$C$5000,E$138,'1. Output sheet'!$K$2:$K$5000,$C82)</f>
        <v>0</v>
      </c>
      <c r="F147" s="13">
        <f>SUMIFS('1. Output sheet'!$F$2:$F$5000,'1. Output sheet'!$AC$2:$AC$5000,$B$75,'1. Output sheet'!$C$2:$C$5000,F$138,'1. Output sheet'!$K$2:$K$5000,$C82)</f>
        <v>0</v>
      </c>
      <c r="G147" s="13">
        <f>SUMIFS('1. Output sheet'!$F$2:$F$5000,'1. Output sheet'!$AC$2:$AC$5000,$B$75,'1. Output sheet'!$C$2:$C$5000,G$138,'1. Output sheet'!$K$2:$K$5000,$C82)</f>
        <v>3227.5</v>
      </c>
      <c r="H147" s="13">
        <f>SUMIFS('1. Output sheet'!$F$2:$F$5000,'1. Output sheet'!$AC$2:$AC$5000,$B$75,'1. Output sheet'!$C$2:$C$5000,H$138,'1. Output sheet'!$K$2:$K$5000,$C82)</f>
        <v>3255</v>
      </c>
      <c r="I147" s="13">
        <f>SUMIFS('1. Output sheet'!$F$2:$F$5000,'1. Output sheet'!$AC$2:$AC$5000,$B$75,'1. Output sheet'!$C$2:$C$5000,I$138,'1. Output sheet'!$K$2:$K$5000,$C82)</f>
        <v>995</v>
      </c>
      <c r="J147" s="13">
        <f>SUMIFS('1. Output sheet'!$F$2:$F$5000,'1. Output sheet'!$AC$2:$AC$5000,$B$75,'1. Output sheet'!$C$2:$C$5000,J$138,'1. Output sheet'!$K$2:$K$5000,$C82)</f>
        <v>4315</v>
      </c>
      <c r="K147" s="13">
        <f>SUMIFS('1. Output sheet'!$F$2:$F$5000,'1. Output sheet'!$AC$2:$AC$5000,$B$75,'1. Output sheet'!$C$2:$C$5000,K$138,'1. Output sheet'!$K$2:$K$5000,$C82)</f>
        <v>0</v>
      </c>
      <c r="L147" s="13">
        <f>SUMIFS('1. Output sheet'!$F$2:$F$5000,'1. Output sheet'!$AC$2:$AC$5000,$B$75,'1. Output sheet'!$C$2:$C$5000,L$138,'1. Output sheet'!$K$2:$K$5000,$C82)</f>
        <v>597.5</v>
      </c>
      <c r="M147" s="13">
        <f>SUMIFS('1. Output sheet'!$F$2:$F$5000,'1. Output sheet'!$AC$2:$AC$5000,$B$75,'1. Output sheet'!$C$2:$C$5000,M$138,'1. Output sheet'!$K$2:$K$5000,$C82)</f>
        <v>0</v>
      </c>
      <c r="N147" s="13">
        <f>SUMIFS('1. Output sheet'!$F$2:$F$5000,'1. Output sheet'!$AC$2:$AC$5000,$B$75,'1. Output sheet'!$C$2:$C$5000,N$138,'1. Output sheet'!$K$2:$K$5000,$C82)</f>
        <v>0</v>
      </c>
      <c r="O147" s="13">
        <f>SUMIFS('1. Output sheet'!$F$2:$F$5000,'1. Output sheet'!$AC$2:$AC$5000,$B$75,'1. Output sheet'!$C$2:$C$5000,O$138,'1. Output sheet'!$K$2:$K$5000,$C82)</f>
        <v>0</v>
      </c>
      <c r="P147" s="14">
        <f t="shared" si="50"/>
        <v>12390</v>
      </c>
      <c r="R147" s="7"/>
      <c r="S147" s="39" t="s">
        <v>473</v>
      </c>
      <c r="T147" s="13">
        <f t="shared" si="51"/>
        <v>0</v>
      </c>
      <c r="U147" s="13">
        <f t="shared" si="52"/>
        <v>0</v>
      </c>
      <c r="V147" s="13">
        <f t="shared" si="53"/>
        <v>0</v>
      </c>
      <c r="W147" s="13">
        <f t="shared" si="54"/>
        <v>432.73936419827567</v>
      </c>
      <c r="X147" s="13">
        <f t="shared" si="55"/>
        <v>436.42653151522461</v>
      </c>
      <c r="Y147" s="13">
        <f t="shared" si="56"/>
        <v>133.40841746778756</v>
      </c>
      <c r="Z147" s="13">
        <f t="shared" si="57"/>
        <v>578.55007173216404</v>
      </c>
      <c r="AA147" s="13">
        <f t="shared" si="58"/>
        <v>0</v>
      </c>
      <c r="AB147" s="13">
        <f t="shared" si="59"/>
        <v>80.112089886435243</v>
      </c>
      <c r="AC147" s="13">
        <f t="shared" si="60"/>
        <v>0</v>
      </c>
      <c r="AD147" s="13">
        <f t="shared" si="61"/>
        <v>0</v>
      </c>
      <c r="AE147" s="13">
        <f t="shared" si="62"/>
        <v>0</v>
      </c>
      <c r="AF147" s="14">
        <f t="shared" si="63"/>
        <v>1661.2364747998872</v>
      </c>
    </row>
    <row r="148" spans="1:32" ht="14.4" x14ac:dyDescent="0.3">
      <c r="A148" s="34"/>
      <c r="B148" s="7"/>
      <c r="C148" s="39" t="s">
        <v>210</v>
      </c>
      <c r="D148" s="13">
        <f>SUMIFS('1. Output sheet'!$F$2:$F$5000,'1. Output sheet'!$AC$2:$AC$5000,$B$75,'1. Output sheet'!$C$2:$C$5000,D$138,'1. Output sheet'!$K$2:$K$5000,$C83)</f>
        <v>0</v>
      </c>
      <c r="E148" s="13">
        <f>SUMIFS('1. Output sheet'!$F$2:$F$5000,'1. Output sheet'!$AC$2:$AC$5000,$B$75,'1. Output sheet'!$C$2:$C$5000,E$138,'1. Output sheet'!$K$2:$K$5000,$C83)</f>
        <v>26545.4</v>
      </c>
      <c r="F148" s="13">
        <f>SUMIFS('1. Output sheet'!$F$2:$F$5000,'1. Output sheet'!$AC$2:$AC$5000,$B$75,'1. Output sheet'!$C$2:$C$5000,F$138,'1. Output sheet'!$K$2:$K$5000,$C83)</f>
        <v>0</v>
      </c>
      <c r="G148" s="13">
        <f>SUMIFS('1. Output sheet'!$F$2:$F$5000,'1. Output sheet'!$AC$2:$AC$5000,$B$75,'1. Output sheet'!$C$2:$C$5000,G$138,'1. Output sheet'!$K$2:$K$5000,$C83)</f>
        <v>0</v>
      </c>
      <c r="H148" s="13">
        <f>SUMIFS('1. Output sheet'!$F$2:$F$5000,'1. Output sheet'!$AC$2:$AC$5000,$B$75,'1. Output sheet'!$C$2:$C$5000,H$138,'1. Output sheet'!$K$2:$K$5000,$C83)</f>
        <v>0</v>
      </c>
      <c r="I148" s="13">
        <f>SUMIFS('1. Output sheet'!$F$2:$F$5000,'1. Output sheet'!$AC$2:$AC$5000,$B$75,'1. Output sheet'!$C$2:$C$5000,I$138,'1. Output sheet'!$K$2:$K$5000,$C83)</f>
        <v>0</v>
      </c>
      <c r="J148" s="13">
        <f>SUMIFS('1. Output sheet'!$F$2:$F$5000,'1. Output sheet'!$AC$2:$AC$5000,$B$75,'1. Output sheet'!$C$2:$C$5000,J$138,'1. Output sheet'!$K$2:$K$5000,$C83)</f>
        <v>0</v>
      </c>
      <c r="K148" s="13">
        <f>SUMIFS('1. Output sheet'!$F$2:$F$5000,'1. Output sheet'!$AC$2:$AC$5000,$B$75,'1. Output sheet'!$C$2:$C$5000,K$138,'1. Output sheet'!$K$2:$K$5000,$C83)</f>
        <v>0</v>
      </c>
      <c r="L148" s="13">
        <f>SUMIFS('1. Output sheet'!$F$2:$F$5000,'1. Output sheet'!$AC$2:$AC$5000,$B$75,'1. Output sheet'!$C$2:$C$5000,L$138,'1. Output sheet'!$K$2:$K$5000,$C83)</f>
        <v>0</v>
      </c>
      <c r="M148" s="13">
        <f>SUMIFS('1. Output sheet'!$F$2:$F$5000,'1. Output sheet'!$AC$2:$AC$5000,$B$75,'1. Output sheet'!$C$2:$C$5000,M$138,'1. Output sheet'!$K$2:$K$5000,$C83)</f>
        <v>0</v>
      </c>
      <c r="N148" s="13">
        <f>SUMIFS('1. Output sheet'!$F$2:$F$5000,'1. Output sheet'!$AC$2:$AC$5000,$B$75,'1. Output sheet'!$C$2:$C$5000,N$138,'1. Output sheet'!$K$2:$K$5000,$C83)</f>
        <v>0</v>
      </c>
      <c r="O148" s="13">
        <f>SUMIFS('1. Output sheet'!$F$2:$F$5000,'1. Output sheet'!$AC$2:$AC$5000,$B$75,'1. Output sheet'!$C$2:$C$5000,O$138,'1. Output sheet'!$K$2:$K$5000,$C83)</f>
        <v>0</v>
      </c>
      <c r="P148" s="14">
        <f t="shared" si="50"/>
        <v>26545.4</v>
      </c>
      <c r="R148" s="7"/>
      <c r="S148" s="39" t="s">
        <v>210</v>
      </c>
      <c r="T148" s="13">
        <f t="shared" si="51"/>
        <v>0</v>
      </c>
      <c r="U148" s="13">
        <f t="shared" si="52"/>
        <v>3559.1756834667412</v>
      </c>
      <c r="V148" s="13">
        <f t="shared" si="53"/>
        <v>0</v>
      </c>
      <c r="W148" s="13">
        <f t="shared" si="54"/>
        <v>0</v>
      </c>
      <c r="X148" s="13">
        <f t="shared" si="55"/>
        <v>0</v>
      </c>
      <c r="Y148" s="13">
        <f t="shared" si="56"/>
        <v>0</v>
      </c>
      <c r="Z148" s="13">
        <f t="shared" si="57"/>
        <v>0</v>
      </c>
      <c r="AA148" s="13">
        <f t="shared" si="58"/>
        <v>0</v>
      </c>
      <c r="AB148" s="13">
        <f t="shared" si="59"/>
        <v>0</v>
      </c>
      <c r="AC148" s="13">
        <f t="shared" si="60"/>
        <v>0</v>
      </c>
      <c r="AD148" s="13">
        <f t="shared" si="61"/>
        <v>0</v>
      </c>
      <c r="AE148" s="13">
        <f t="shared" si="62"/>
        <v>0</v>
      </c>
      <c r="AF148" s="14">
        <f t="shared" si="63"/>
        <v>3559.1756834667412</v>
      </c>
    </row>
    <row r="149" spans="1:32" ht="14.4" x14ac:dyDescent="0.3">
      <c r="A149" s="34"/>
      <c r="B149" s="7"/>
      <c r="C149" s="39" t="s">
        <v>333</v>
      </c>
      <c r="D149" s="13">
        <f>SUMIFS('1. Output sheet'!$F$2:$F$5000,'1. Output sheet'!$AC$2:$AC$5000,$B$75,'1. Output sheet'!$C$2:$C$5000,D$138,'1. Output sheet'!$K$2:$K$5000,$C84)</f>
        <v>0</v>
      </c>
      <c r="E149" s="13">
        <f>SUMIFS('1. Output sheet'!$F$2:$F$5000,'1. Output sheet'!$AC$2:$AC$5000,$B$75,'1. Output sheet'!$C$2:$C$5000,E$138,'1. Output sheet'!$K$2:$K$5000,$C84)</f>
        <v>0</v>
      </c>
      <c r="F149" s="13">
        <f>SUMIFS('1. Output sheet'!$F$2:$F$5000,'1. Output sheet'!$AC$2:$AC$5000,$B$75,'1. Output sheet'!$C$2:$C$5000,F$138,'1. Output sheet'!$K$2:$K$5000,$C84)</f>
        <v>0</v>
      </c>
      <c r="G149" s="13">
        <f>SUMIFS('1. Output sheet'!$F$2:$F$5000,'1. Output sheet'!$AC$2:$AC$5000,$B$75,'1. Output sheet'!$C$2:$C$5000,G$138,'1. Output sheet'!$K$2:$K$5000,$C84)</f>
        <v>0</v>
      </c>
      <c r="H149" s="13">
        <f>SUMIFS('1. Output sheet'!$F$2:$F$5000,'1. Output sheet'!$AC$2:$AC$5000,$B$75,'1. Output sheet'!$C$2:$C$5000,H$138,'1. Output sheet'!$K$2:$K$5000,$C84)</f>
        <v>0</v>
      </c>
      <c r="I149" s="13">
        <f>SUMIFS('1. Output sheet'!$F$2:$F$5000,'1. Output sheet'!$AC$2:$AC$5000,$B$75,'1. Output sheet'!$C$2:$C$5000,I$138,'1. Output sheet'!$K$2:$K$5000,$C84)</f>
        <v>0</v>
      </c>
      <c r="J149" s="13">
        <f>SUMIFS('1. Output sheet'!$F$2:$F$5000,'1. Output sheet'!$AC$2:$AC$5000,$B$75,'1. Output sheet'!$C$2:$C$5000,J$138,'1. Output sheet'!$K$2:$K$5000,$C84)</f>
        <v>0</v>
      </c>
      <c r="K149" s="13">
        <f>SUMIFS('1. Output sheet'!$F$2:$F$5000,'1. Output sheet'!$AC$2:$AC$5000,$B$75,'1. Output sheet'!$C$2:$C$5000,K$138,'1. Output sheet'!$K$2:$K$5000,$C84)</f>
        <v>0</v>
      </c>
      <c r="L149" s="13">
        <f>SUMIFS('1. Output sheet'!$F$2:$F$5000,'1. Output sheet'!$AC$2:$AC$5000,$B$75,'1. Output sheet'!$C$2:$C$5000,L$138,'1. Output sheet'!$K$2:$K$5000,$C84)</f>
        <v>0</v>
      </c>
      <c r="M149" s="13">
        <f>SUMIFS('1. Output sheet'!$F$2:$F$5000,'1. Output sheet'!$AC$2:$AC$5000,$B$75,'1. Output sheet'!$C$2:$C$5000,M$138,'1. Output sheet'!$K$2:$K$5000,$C84)</f>
        <v>0</v>
      </c>
      <c r="N149" s="13">
        <f>SUMIFS('1. Output sheet'!$F$2:$F$5000,'1. Output sheet'!$AC$2:$AC$5000,$B$75,'1. Output sheet'!$C$2:$C$5000,N$138,'1. Output sheet'!$K$2:$K$5000,$C84)</f>
        <v>0</v>
      </c>
      <c r="O149" s="13">
        <f>SUMIFS('1. Output sheet'!$F$2:$F$5000,'1. Output sheet'!$AC$2:$AC$5000,$B$75,'1. Output sheet'!$C$2:$C$5000,O$138,'1. Output sheet'!$K$2:$K$5000,$C84)</f>
        <v>0</v>
      </c>
      <c r="P149" s="14">
        <f t="shared" si="50"/>
        <v>0</v>
      </c>
      <c r="R149" s="7"/>
      <c r="S149" s="39" t="s">
        <v>333</v>
      </c>
      <c r="T149" s="13">
        <f t="shared" si="51"/>
        <v>0</v>
      </c>
      <c r="U149" s="13">
        <f t="shared" si="52"/>
        <v>0</v>
      </c>
      <c r="V149" s="13">
        <f t="shared" si="53"/>
        <v>0</v>
      </c>
      <c r="W149" s="13">
        <f t="shared" si="54"/>
        <v>0</v>
      </c>
      <c r="X149" s="13">
        <f t="shared" si="55"/>
        <v>0</v>
      </c>
      <c r="Y149" s="13">
        <f t="shared" si="56"/>
        <v>0</v>
      </c>
      <c r="Z149" s="13">
        <f t="shared" si="57"/>
        <v>0</v>
      </c>
      <c r="AA149" s="13">
        <f t="shared" si="58"/>
        <v>0</v>
      </c>
      <c r="AB149" s="13">
        <f t="shared" si="59"/>
        <v>0</v>
      </c>
      <c r="AC149" s="13">
        <f t="shared" si="60"/>
        <v>0</v>
      </c>
      <c r="AD149" s="13">
        <f t="shared" si="61"/>
        <v>0</v>
      </c>
      <c r="AE149" s="13">
        <f t="shared" si="62"/>
        <v>0</v>
      </c>
      <c r="AF149" s="14">
        <f t="shared" si="63"/>
        <v>0</v>
      </c>
    </row>
    <row r="150" spans="1:32" ht="14.4" x14ac:dyDescent="0.3">
      <c r="A150" s="34"/>
      <c r="B150" s="7"/>
      <c r="C150" s="39" t="s">
        <v>229</v>
      </c>
      <c r="D150" s="13">
        <f>SUMIFS('1. Output sheet'!$F$2:$F$5000,'1. Output sheet'!$AC$2:$AC$5000,$B$75,'1. Output sheet'!$C$2:$C$5000,D$138,'1. Output sheet'!$K$2:$K$5000,$C85)</f>
        <v>0</v>
      </c>
      <c r="E150" s="13">
        <f>SUMIFS('1. Output sheet'!$F$2:$F$5000,'1. Output sheet'!$AC$2:$AC$5000,$B$75,'1. Output sheet'!$C$2:$C$5000,E$138,'1. Output sheet'!$K$2:$K$5000,$C85)</f>
        <v>0</v>
      </c>
      <c r="F150" s="13">
        <f>SUMIFS('1. Output sheet'!$F$2:$F$5000,'1. Output sheet'!$AC$2:$AC$5000,$B$75,'1. Output sheet'!$C$2:$C$5000,F$138,'1. Output sheet'!$K$2:$K$5000,$C85)</f>
        <v>6158</v>
      </c>
      <c r="G150" s="13">
        <f>SUMIFS('1. Output sheet'!$F$2:$F$5000,'1. Output sheet'!$AC$2:$AC$5000,$B$75,'1. Output sheet'!$C$2:$C$5000,G$138,'1. Output sheet'!$K$2:$K$5000,$C85)</f>
        <v>15150</v>
      </c>
      <c r="H150" s="13">
        <f>SUMIFS('1. Output sheet'!$F$2:$F$5000,'1. Output sheet'!$AC$2:$AC$5000,$B$75,'1. Output sheet'!$C$2:$C$5000,H$138,'1. Output sheet'!$K$2:$K$5000,$C85)</f>
        <v>9050</v>
      </c>
      <c r="I150" s="13">
        <f>SUMIFS('1. Output sheet'!$F$2:$F$5000,'1. Output sheet'!$AC$2:$AC$5000,$B$75,'1. Output sheet'!$C$2:$C$5000,I$138,'1. Output sheet'!$K$2:$K$5000,$C85)</f>
        <v>30900</v>
      </c>
      <c r="J150" s="13">
        <f>SUMIFS('1. Output sheet'!$F$2:$F$5000,'1. Output sheet'!$AC$2:$AC$5000,$B$75,'1. Output sheet'!$C$2:$C$5000,J$138,'1. Output sheet'!$K$2:$K$5000,$C85)</f>
        <v>97727.75</v>
      </c>
      <c r="K150" s="13">
        <f>SUMIFS('1. Output sheet'!$F$2:$F$5000,'1. Output sheet'!$AC$2:$AC$5000,$B$75,'1. Output sheet'!$C$2:$C$5000,K$138,'1. Output sheet'!$K$2:$K$5000,$C85)</f>
        <v>0</v>
      </c>
      <c r="L150" s="13">
        <f>SUMIFS('1. Output sheet'!$F$2:$F$5000,'1. Output sheet'!$AC$2:$AC$5000,$B$75,'1. Output sheet'!$C$2:$C$5000,L$138,'1. Output sheet'!$K$2:$K$5000,$C85)</f>
        <v>0</v>
      </c>
      <c r="M150" s="13">
        <f>SUMIFS('1. Output sheet'!$F$2:$F$5000,'1. Output sheet'!$AC$2:$AC$5000,$B$75,'1. Output sheet'!$C$2:$C$5000,M$138,'1. Output sheet'!$K$2:$K$5000,$C85)</f>
        <v>0</v>
      </c>
      <c r="N150" s="13">
        <f>SUMIFS('1. Output sheet'!$F$2:$F$5000,'1. Output sheet'!$AC$2:$AC$5000,$B$75,'1. Output sheet'!$C$2:$C$5000,N$138,'1. Output sheet'!$K$2:$K$5000,$C85)</f>
        <v>9100</v>
      </c>
      <c r="O150" s="13">
        <f>SUMIFS('1. Output sheet'!$F$2:$F$5000,'1. Output sheet'!$AC$2:$AC$5000,$B$75,'1. Output sheet'!$C$2:$C$5000,O$138,'1. Output sheet'!$K$2:$K$5000,$C85)</f>
        <v>11200</v>
      </c>
      <c r="P150" s="14">
        <f t="shared" si="50"/>
        <v>179285.75</v>
      </c>
      <c r="R150" s="7"/>
      <c r="S150" s="39" t="s">
        <v>229</v>
      </c>
      <c r="T150" s="13">
        <f t="shared" si="51"/>
        <v>0</v>
      </c>
      <c r="U150" s="13">
        <f t="shared" si="52"/>
        <v>0</v>
      </c>
      <c r="V150" s="13">
        <f t="shared" si="53"/>
        <v>825.65732137350324</v>
      </c>
      <c r="W150" s="13">
        <f t="shared" si="54"/>
        <v>2031.2939946100314</v>
      </c>
      <c r="X150" s="13">
        <f t="shared" si="55"/>
        <v>1213.4132443050023</v>
      </c>
      <c r="Y150" s="13">
        <f t="shared" si="56"/>
        <v>4143.0352761353115</v>
      </c>
      <c r="Z150" s="13">
        <f t="shared" si="57"/>
        <v>13103.220573052839</v>
      </c>
      <c r="AA150" s="13">
        <f t="shared" si="58"/>
        <v>0</v>
      </c>
      <c r="AB150" s="13">
        <f t="shared" si="59"/>
        <v>0</v>
      </c>
      <c r="AC150" s="13">
        <f t="shared" si="60"/>
        <v>0</v>
      </c>
      <c r="AD150" s="13">
        <f t="shared" si="61"/>
        <v>1220.117184881273</v>
      </c>
      <c r="AE150" s="13">
        <f t="shared" si="62"/>
        <v>1501.6826890846437</v>
      </c>
      <c r="AF150" s="14">
        <f t="shared" si="63"/>
        <v>24038.420283442603</v>
      </c>
    </row>
    <row r="151" spans="1:32" ht="14.4" x14ac:dyDescent="0.3">
      <c r="A151" s="34"/>
      <c r="B151" s="7"/>
      <c r="C151" s="39" t="s">
        <v>407</v>
      </c>
      <c r="D151" s="13">
        <f>SUMIFS('1. Output sheet'!$F$2:$F$5000,'1. Output sheet'!$AC$2:$AC$5000,$B$75,'1. Output sheet'!$C$2:$C$5000,D$138,'1. Output sheet'!$K$2:$K$5000,$C86)</f>
        <v>0</v>
      </c>
      <c r="E151" s="13">
        <f>SUMIFS('1. Output sheet'!$F$2:$F$5000,'1. Output sheet'!$AC$2:$AC$5000,$B$75,'1. Output sheet'!$C$2:$C$5000,E$138,'1. Output sheet'!$K$2:$K$5000,$C86)</f>
        <v>0</v>
      </c>
      <c r="F151" s="13">
        <f>SUMIFS('1. Output sheet'!$F$2:$F$5000,'1. Output sheet'!$AC$2:$AC$5000,$B$75,'1. Output sheet'!$C$2:$C$5000,F$138,'1. Output sheet'!$K$2:$K$5000,$C86)</f>
        <v>0</v>
      </c>
      <c r="G151" s="13">
        <f>SUMIFS('1. Output sheet'!$F$2:$F$5000,'1. Output sheet'!$AC$2:$AC$5000,$B$75,'1. Output sheet'!$C$2:$C$5000,G$138,'1. Output sheet'!$K$2:$K$5000,$C86)</f>
        <v>0</v>
      </c>
      <c r="H151" s="13">
        <f>SUMIFS('1. Output sheet'!$F$2:$F$5000,'1. Output sheet'!$AC$2:$AC$5000,$B$75,'1. Output sheet'!$C$2:$C$5000,H$138,'1. Output sheet'!$K$2:$K$5000,$C86)</f>
        <v>0</v>
      </c>
      <c r="I151" s="13">
        <f>SUMIFS('1. Output sheet'!$F$2:$F$5000,'1. Output sheet'!$AC$2:$AC$5000,$B$75,'1. Output sheet'!$C$2:$C$5000,I$138,'1. Output sheet'!$K$2:$K$5000,$C86)</f>
        <v>0</v>
      </c>
      <c r="J151" s="13">
        <f>SUMIFS('1. Output sheet'!$F$2:$F$5000,'1. Output sheet'!$AC$2:$AC$5000,$B$75,'1. Output sheet'!$C$2:$C$5000,J$138,'1. Output sheet'!$K$2:$K$5000,$C86)</f>
        <v>0</v>
      </c>
      <c r="K151" s="13">
        <f>SUMIFS('1. Output sheet'!$F$2:$F$5000,'1. Output sheet'!$AC$2:$AC$5000,$B$75,'1. Output sheet'!$C$2:$C$5000,K$138,'1. Output sheet'!$K$2:$K$5000,$C86)</f>
        <v>0</v>
      </c>
      <c r="L151" s="13">
        <f>SUMIFS('1. Output sheet'!$F$2:$F$5000,'1. Output sheet'!$AC$2:$AC$5000,$B$75,'1. Output sheet'!$C$2:$C$5000,L$138,'1. Output sheet'!$K$2:$K$5000,$C86)</f>
        <v>0</v>
      </c>
      <c r="M151" s="13">
        <f>SUMIFS('1. Output sheet'!$F$2:$F$5000,'1. Output sheet'!$AC$2:$AC$5000,$B$75,'1. Output sheet'!$C$2:$C$5000,M$138,'1. Output sheet'!$K$2:$K$5000,$C86)</f>
        <v>0</v>
      </c>
      <c r="N151" s="13">
        <f>SUMIFS('1. Output sheet'!$F$2:$F$5000,'1. Output sheet'!$AC$2:$AC$5000,$B$75,'1. Output sheet'!$C$2:$C$5000,N$138,'1. Output sheet'!$K$2:$K$5000,$C86)</f>
        <v>0</v>
      </c>
      <c r="O151" s="13">
        <f>SUMIFS('1. Output sheet'!$F$2:$F$5000,'1. Output sheet'!$AC$2:$AC$5000,$B$75,'1. Output sheet'!$C$2:$C$5000,O$138,'1. Output sheet'!$K$2:$K$5000,$C86)</f>
        <v>0</v>
      </c>
      <c r="P151" s="14">
        <f t="shared" si="50"/>
        <v>0</v>
      </c>
      <c r="R151" s="7"/>
      <c r="S151" s="39" t="s">
        <v>407</v>
      </c>
      <c r="T151" s="13">
        <f t="shared" si="51"/>
        <v>0</v>
      </c>
      <c r="U151" s="13">
        <f t="shared" si="52"/>
        <v>0</v>
      </c>
      <c r="V151" s="13">
        <f t="shared" si="53"/>
        <v>0</v>
      </c>
      <c r="W151" s="13">
        <f t="shared" si="54"/>
        <v>0</v>
      </c>
      <c r="X151" s="13">
        <f t="shared" si="55"/>
        <v>0</v>
      </c>
      <c r="Y151" s="13">
        <f t="shared" si="56"/>
        <v>0</v>
      </c>
      <c r="Z151" s="13">
        <f t="shared" si="57"/>
        <v>0</v>
      </c>
      <c r="AA151" s="13">
        <f t="shared" si="58"/>
        <v>0</v>
      </c>
      <c r="AB151" s="13">
        <f t="shared" si="59"/>
        <v>0</v>
      </c>
      <c r="AC151" s="13">
        <f t="shared" si="60"/>
        <v>0</v>
      </c>
      <c r="AD151" s="13">
        <f t="shared" si="61"/>
        <v>0</v>
      </c>
      <c r="AE151" s="13">
        <f t="shared" si="62"/>
        <v>0</v>
      </c>
      <c r="AF151" s="14">
        <f t="shared" si="63"/>
        <v>0</v>
      </c>
    </row>
    <row r="152" spans="1:32" ht="14.4" x14ac:dyDescent="0.3">
      <c r="A152" s="34"/>
      <c r="B152" s="7"/>
      <c r="C152" s="39" t="s">
        <v>54</v>
      </c>
      <c r="D152" s="13">
        <f>SUMIFS('1. Output sheet'!$F$2:$F$5000,'1. Output sheet'!$AC$2:$AC$5000,$B$75,'1. Output sheet'!$C$2:$C$5000,D$138,'1. Output sheet'!$K$2:$K$5000,$C87)</f>
        <v>0</v>
      </c>
      <c r="E152" s="13">
        <f>SUMIFS('1. Output sheet'!$F$2:$F$5000,'1. Output sheet'!$AC$2:$AC$5000,$B$75,'1. Output sheet'!$C$2:$C$5000,E$138,'1. Output sheet'!$K$2:$K$5000,$C87)</f>
        <v>0</v>
      </c>
      <c r="F152" s="13">
        <f>SUMIFS('1. Output sheet'!$F$2:$F$5000,'1. Output sheet'!$AC$2:$AC$5000,$B$75,'1. Output sheet'!$C$2:$C$5000,F$138,'1. Output sheet'!$K$2:$K$5000,$C87)</f>
        <v>44854.5</v>
      </c>
      <c r="G152" s="13">
        <f>SUMIFS('1. Output sheet'!$F$2:$F$5000,'1. Output sheet'!$AC$2:$AC$5000,$B$75,'1. Output sheet'!$C$2:$C$5000,G$138,'1. Output sheet'!$K$2:$K$5000,$C87)</f>
        <v>33350</v>
      </c>
      <c r="H152" s="13">
        <f>SUMIFS('1. Output sheet'!$F$2:$F$5000,'1. Output sheet'!$AC$2:$AC$5000,$B$75,'1. Output sheet'!$C$2:$C$5000,H$138,'1. Output sheet'!$K$2:$K$5000,$C87)</f>
        <v>1690</v>
      </c>
      <c r="I152" s="13">
        <f>SUMIFS('1. Output sheet'!$F$2:$F$5000,'1. Output sheet'!$AC$2:$AC$5000,$B$75,'1. Output sheet'!$C$2:$C$5000,I$138,'1. Output sheet'!$K$2:$K$5000,$C87)</f>
        <v>79240</v>
      </c>
      <c r="J152" s="13">
        <f>SUMIFS('1. Output sheet'!$F$2:$F$5000,'1. Output sheet'!$AC$2:$AC$5000,$B$75,'1. Output sheet'!$C$2:$C$5000,J$138,'1. Output sheet'!$K$2:$K$5000,$C87)</f>
        <v>5320</v>
      </c>
      <c r="K152" s="13">
        <f>SUMIFS('1. Output sheet'!$F$2:$F$5000,'1. Output sheet'!$AC$2:$AC$5000,$B$75,'1. Output sheet'!$C$2:$C$5000,K$138,'1. Output sheet'!$K$2:$K$5000,$C87)</f>
        <v>0</v>
      </c>
      <c r="L152" s="13">
        <f>SUMIFS('1. Output sheet'!$F$2:$F$5000,'1. Output sheet'!$AC$2:$AC$5000,$B$75,'1. Output sheet'!$C$2:$C$5000,L$138,'1. Output sheet'!$K$2:$K$5000,$C87)</f>
        <v>0</v>
      </c>
      <c r="M152" s="13">
        <f>SUMIFS('1. Output sheet'!$F$2:$F$5000,'1. Output sheet'!$AC$2:$AC$5000,$B$75,'1. Output sheet'!$C$2:$C$5000,M$138,'1. Output sheet'!$K$2:$K$5000,$C87)</f>
        <v>0</v>
      </c>
      <c r="N152" s="13">
        <f>SUMIFS('1. Output sheet'!$F$2:$F$5000,'1. Output sheet'!$AC$2:$AC$5000,$B$75,'1. Output sheet'!$C$2:$C$5000,N$138,'1. Output sheet'!$K$2:$K$5000,$C87)</f>
        <v>0</v>
      </c>
      <c r="O152" s="13">
        <f>SUMIFS('1. Output sheet'!$F$2:$F$5000,'1. Output sheet'!$AC$2:$AC$5000,$B$75,'1. Output sheet'!$C$2:$C$5000,O$138,'1. Output sheet'!$K$2:$K$5000,$C87)</f>
        <v>0</v>
      </c>
      <c r="P152" s="14">
        <f t="shared" si="50"/>
        <v>164454.5</v>
      </c>
      <c r="R152" s="7"/>
      <c r="S152" s="39" t="s">
        <v>54</v>
      </c>
      <c r="T152" s="13">
        <f t="shared" si="51"/>
        <v>0</v>
      </c>
      <c r="U152" s="13">
        <f t="shared" si="52"/>
        <v>0</v>
      </c>
      <c r="V152" s="13">
        <f t="shared" si="53"/>
        <v>6014.0380515667102</v>
      </c>
      <c r="W152" s="13">
        <f t="shared" si="54"/>
        <v>4471.5283643725779</v>
      </c>
      <c r="X152" s="13">
        <f t="shared" si="55"/>
        <v>226.59319147795071</v>
      </c>
      <c r="Y152" s="13">
        <f t="shared" si="56"/>
        <v>10624.405025273854</v>
      </c>
      <c r="Z152" s="13">
        <f t="shared" si="57"/>
        <v>713.29927731520581</v>
      </c>
      <c r="AA152" s="13">
        <f t="shared" si="58"/>
        <v>0</v>
      </c>
      <c r="AB152" s="13">
        <f t="shared" si="59"/>
        <v>0</v>
      </c>
      <c r="AC152" s="13">
        <f t="shared" si="60"/>
        <v>0</v>
      </c>
      <c r="AD152" s="13">
        <f t="shared" si="61"/>
        <v>0</v>
      </c>
      <c r="AE152" s="13">
        <f t="shared" si="62"/>
        <v>0</v>
      </c>
      <c r="AF152" s="14">
        <f t="shared" si="63"/>
        <v>22049.863910006297</v>
      </c>
    </row>
    <row r="153" spans="1:32" ht="14.4" x14ac:dyDescent="0.3">
      <c r="A153" s="34"/>
      <c r="B153" s="7"/>
      <c r="C153" s="39" t="s">
        <v>126</v>
      </c>
      <c r="D153" s="13">
        <f>SUMIFS('1. Output sheet'!$F$2:$F$5000,'1. Output sheet'!$AC$2:$AC$5000,$B$75,'1. Output sheet'!$C$2:$C$5000,D$138,'1. Output sheet'!$K$2:$K$5000,$C88)</f>
        <v>0</v>
      </c>
      <c r="E153" s="13">
        <f>SUMIFS('1. Output sheet'!$F$2:$F$5000,'1. Output sheet'!$AC$2:$AC$5000,$B$75,'1. Output sheet'!$C$2:$C$5000,E$138,'1. Output sheet'!$K$2:$K$5000,$C88)</f>
        <v>0</v>
      </c>
      <c r="F153" s="13">
        <f>SUMIFS('1. Output sheet'!$F$2:$F$5000,'1. Output sheet'!$AC$2:$AC$5000,$B$75,'1. Output sheet'!$C$2:$C$5000,F$138,'1. Output sheet'!$K$2:$K$5000,$C88)</f>
        <v>9385</v>
      </c>
      <c r="G153" s="13">
        <f>SUMIFS('1. Output sheet'!$F$2:$F$5000,'1. Output sheet'!$AC$2:$AC$5000,$B$75,'1. Output sheet'!$C$2:$C$5000,G$138,'1. Output sheet'!$K$2:$K$5000,$C88)</f>
        <v>662</v>
      </c>
      <c r="H153" s="13">
        <f>SUMIFS('1. Output sheet'!$F$2:$F$5000,'1. Output sheet'!$AC$2:$AC$5000,$B$75,'1. Output sheet'!$C$2:$C$5000,H$138,'1. Output sheet'!$K$2:$K$5000,$C88)</f>
        <v>2580.06</v>
      </c>
      <c r="I153" s="13">
        <f>SUMIFS('1. Output sheet'!$F$2:$F$5000,'1. Output sheet'!$AC$2:$AC$5000,$B$75,'1. Output sheet'!$C$2:$C$5000,I$138,'1. Output sheet'!$K$2:$K$5000,$C88)</f>
        <v>36905</v>
      </c>
      <c r="J153" s="13">
        <f>SUMIFS('1. Output sheet'!$F$2:$F$5000,'1. Output sheet'!$AC$2:$AC$5000,$B$75,'1. Output sheet'!$C$2:$C$5000,J$138,'1. Output sheet'!$K$2:$K$5000,$C88)</f>
        <v>9785</v>
      </c>
      <c r="K153" s="13">
        <f>SUMIFS('1. Output sheet'!$F$2:$F$5000,'1. Output sheet'!$AC$2:$AC$5000,$B$75,'1. Output sheet'!$C$2:$C$5000,K$138,'1. Output sheet'!$K$2:$K$5000,$C88)</f>
        <v>0</v>
      </c>
      <c r="L153" s="13">
        <f>SUMIFS('1. Output sheet'!$F$2:$F$5000,'1. Output sheet'!$AC$2:$AC$5000,$B$75,'1. Output sheet'!$C$2:$C$5000,L$138,'1. Output sheet'!$K$2:$K$5000,$C88)</f>
        <v>2550</v>
      </c>
      <c r="M153" s="13">
        <f>SUMIFS('1. Output sheet'!$F$2:$F$5000,'1. Output sheet'!$AC$2:$AC$5000,$B$75,'1. Output sheet'!$C$2:$C$5000,M$138,'1. Output sheet'!$K$2:$K$5000,$C88)</f>
        <v>0</v>
      </c>
      <c r="N153" s="13">
        <f>SUMIFS('1. Output sheet'!$F$2:$F$5000,'1. Output sheet'!$AC$2:$AC$5000,$B$75,'1. Output sheet'!$C$2:$C$5000,N$138,'1. Output sheet'!$K$2:$K$5000,$C88)</f>
        <v>3510</v>
      </c>
      <c r="O153" s="13">
        <f>SUMIFS('1. Output sheet'!$F$2:$F$5000,'1. Output sheet'!$AC$2:$AC$5000,$B$75,'1. Output sheet'!$C$2:$C$5000,O$138,'1. Output sheet'!$K$2:$K$5000,$C88)</f>
        <v>766.41</v>
      </c>
      <c r="P153" s="14">
        <f t="shared" si="50"/>
        <v>66143.47</v>
      </c>
      <c r="R153" s="7"/>
      <c r="S153" s="39" t="s">
        <v>126</v>
      </c>
      <c r="T153" s="13">
        <f t="shared" si="51"/>
        <v>0</v>
      </c>
      <c r="U153" s="13">
        <f t="shared" si="52"/>
        <v>0</v>
      </c>
      <c r="V153" s="13">
        <f t="shared" si="53"/>
        <v>1258.3296461660161</v>
      </c>
      <c r="W153" s="13">
        <f t="shared" si="54"/>
        <v>88.760173229824474</v>
      </c>
      <c r="X153" s="13">
        <f t="shared" si="55"/>
        <v>345.93137846426123</v>
      </c>
      <c r="Y153" s="13">
        <f t="shared" si="56"/>
        <v>4948.1785393454265</v>
      </c>
      <c r="Z153" s="13">
        <f t="shared" si="57"/>
        <v>1311.9611707761821</v>
      </c>
      <c r="AA153" s="13">
        <f t="shared" si="58"/>
        <v>0</v>
      </c>
      <c r="AB153" s="13">
        <f t="shared" si="59"/>
        <v>341.9009693898073</v>
      </c>
      <c r="AC153" s="13">
        <f t="shared" si="60"/>
        <v>0</v>
      </c>
      <c r="AD153" s="13">
        <f t="shared" si="61"/>
        <v>470.61662845420534</v>
      </c>
      <c r="AE153" s="13">
        <f t="shared" si="62"/>
        <v>102.75934194119301</v>
      </c>
      <c r="AF153" s="14">
        <f t="shared" si="63"/>
        <v>8868.4378477669161</v>
      </c>
    </row>
    <row r="154" spans="1:32" ht="14.4" x14ac:dyDescent="0.3">
      <c r="A154" s="34"/>
      <c r="B154" s="7"/>
      <c r="C154" s="39" t="s">
        <v>737</v>
      </c>
      <c r="D154" s="13">
        <f>SUMIFS('1. Output sheet'!$F$2:$F$5000,'1. Output sheet'!$AC$2:$AC$5000,$B$75,'1. Output sheet'!$C$2:$C$5000,D$138,'1. Output sheet'!$K$2:$K$5000,$C89)</f>
        <v>0</v>
      </c>
      <c r="E154" s="13">
        <f>SUMIFS('1. Output sheet'!$F$2:$F$5000,'1. Output sheet'!$AC$2:$AC$5000,$B$75,'1. Output sheet'!$C$2:$C$5000,E$138,'1. Output sheet'!$K$2:$K$5000,$C89)</f>
        <v>0</v>
      </c>
      <c r="F154" s="13">
        <f>SUMIFS('1. Output sheet'!$F$2:$F$5000,'1. Output sheet'!$AC$2:$AC$5000,$B$75,'1. Output sheet'!$C$2:$C$5000,F$138,'1. Output sheet'!$K$2:$K$5000,$C89)</f>
        <v>4095</v>
      </c>
      <c r="G154" s="13">
        <f>SUMIFS('1. Output sheet'!$F$2:$F$5000,'1. Output sheet'!$AC$2:$AC$5000,$B$75,'1. Output sheet'!$C$2:$C$5000,G$138,'1. Output sheet'!$K$2:$K$5000,$C89)</f>
        <v>4149</v>
      </c>
      <c r="H154" s="13">
        <f>SUMIFS('1. Output sheet'!$F$2:$F$5000,'1. Output sheet'!$AC$2:$AC$5000,$B$75,'1. Output sheet'!$C$2:$C$5000,H$138,'1. Output sheet'!$K$2:$K$5000,$C89)</f>
        <v>6309</v>
      </c>
      <c r="I154" s="13">
        <f>SUMIFS('1. Output sheet'!$F$2:$F$5000,'1. Output sheet'!$AC$2:$AC$5000,$B$75,'1. Output sheet'!$C$2:$C$5000,I$138,'1. Output sheet'!$K$2:$K$5000,$C89)</f>
        <v>2650</v>
      </c>
      <c r="J154" s="13">
        <f>SUMIFS('1. Output sheet'!$F$2:$F$5000,'1. Output sheet'!$AC$2:$AC$5000,$B$75,'1. Output sheet'!$C$2:$C$5000,J$138,'1. Output sheet'!$K$2:$K$5000,$C89)</f>
        <v>10360</v>
      </c>
      <c r="K154" s="13">
        <f>SUMIFS('1. Output sheet'!$F$2:$F$5000,'1. Output sheet'!$AC$2:$AC$5000,$B$75,'1. Output sheet'!$C$2:$C$5000,K$138,'1. Output sheet'!$K$2:$K$5000,$C89)</f>
        <v>1395</v>
      </c>
      <c r="L154" s="13">
        <f>SUMIFS('1. Output sheet'!$F$2:$F$5000,'1. Output sheet'!$AC$2:$AC$5000,$B$75,'1. Output sheet'!$C$2:$C$5000,L$138,'1. Output sheet'!$K$2:$K$5000,$C89)</f>
        <v>0</v>
      </c>
      <c r="M154" s="13">
        <f>SUMIFS('1. Output sheet'!$F$2:$F$5000,'1. Output sheet'!$AC$2:$AC$5000,$B$75,'1. Output sheet'!$C$2:$C$5000,M$138,'1. Output sheet'!$K$2:$K$5000,$C89)</f>
        <v>0</v>
      </c>
      <c r="N154" s="13">
        <f>SUMIFS('1. Output sheet'!$F$2:$F$5000,'1. Output sheet'!$AC$2:$AC$5000,$B$75,'1. Output sheet'!$C$2:$C$5000,N$138,'1. Output sheet'!$K$2:$K$5000,$C89)</f>
        <v>0</v>
      </c>
      <c r="O154" s="13">
        <f>SUMIFS('1. Output sheet'!$F$2:$F$5000,'1. Output sheet'!$AC$2:$AC$5000,$B$75,'1. Output sheet'!$C$2:$C$5000,O$138,'1. Output sheet'!$K$2:$K$5000,$C89)</f>
        <v>0</v>
      </c>
      <c r="P154" s="14">
        <f t="shared" si="50"/>
        <v>28958</v>
      </c>
      <c r="R154" s="7"/>
      <c r="S154" s="39" t="s">
        <v>737</v>
      </c>
      <c r="T154" s="13">
        <f t="shared" si="51"/>
        <v>0</v>
      </c>
      <c r="U154" s="13">
        <f t="shared" si="52"/>
        <v>0</v>
      </c>
      <c r="V154" s="13">
        <f t="shared" si="53"/>
        <v>549.05273319657283</v>
      </c>
      <c r="W154" s="13">
        <f t="shared" si="54"/>
        <v>556.29298901894526</v>
      </c>
      <c r="X154" s="13">
        <f t="shared" si="55"/>
        <v>845.90322191384087</v>
      </c>
      <c r="Y154" s="13">
        <f t="shared" si="56"/>
        <v>355.30885054234875</v>
      </c>
      <c r="Z154" s="13">
        <f t="shared" si="57"/>
        <v>1389.0564874032955</v>
      </c>
      <c r="AA154" s="13">
        <f t="shared" si="58"/>
        <v>187.03994207795338</v>
      </c>
      <c r="AB154" s="13">
        <f t="shared" si="59"/>
        <v>0</v>
      </c>
      <c r="AC154" s="13">
        <f t="shared" si="60"/>
        <v>0</v>
      </c>
      <c r="AD154" s="13">
        <f t="shared" si="61"/>
        <v>0</v>
      </c>
      <c r="AE154" s="13">
        <f t="shared" si="62"/>
        <v>0</v>
      </c>
      <c r="AF154" s="14">
        <f t="shared" si="63"/>
        <v>3882.6542241529564</v>
      </c>
    </row>
    <row r="155" spans="1:32" ht="14.4" x14ac:dyDescent="0.3">
      <c r="A155" s="34"/>
      <c r="B155" s="7"/>
      <c r="C155" s="39" t="s">
        <v>362</v>
      </c>
      <c r="D155" s="13">
        <f>SUMIFS('1. Output sheet'!$F$2:$F$5000,'1. Output sheet'!$AC$2:$AC$5000,$B$75,'1. Output sheet'!$C$2:$C$5000,D$138,'1. Output sheet'!$K$2:$K$5000,$C90)</f>
        <v>0</v>
      </c>
      <c r="E155" s="13">
        <f>SUMIFS('1. Output sheet'!$F$2:$F$5000,'1. Output sheet'!$AC$2:$AC$5000,$B$75,'1. Output sheet'!$C$2:$C$5000,E$138,'1. Output sheet'!$K$2:$K$5000,$C90)</f>
        <v>26113.7</v>
      </c>
      <c r="F155" s="13">
        <f>SUMIFS('1. Output sheet'!$F$2:$F$5000,'1. Output sheet'!$AC$2:$AC$5000,$B$75,'1. Output sheet'!$C$2:$C$5000,F$138,'1. Output sheet'!$K$2:$K$5000,$C90)</f>
        <v>0</v>
      </c>
      <c r="G155" s="13">
        <f>SUMIFS('1. Output sheet'!$F$2:$F$5000,'1. Output sheet'!$AC$2:$AC$5000,$B$75,'1. Output sheet'!$C$2:$C$5000,G$138,'1. Output sheet'!$K$2:$K$5000,$C90)</f>
        <v>0</v>
      </c>
      <c r="H155" s="13">
        <f>SUMIFS('1. Output sheet'!$F$2:$F$5000,'1. Output sheet'!$AC$2:$AC$5000,$B$75,'1. Output sheet'!$C$2:$C$5000,H$138,'1. Output sheet'!$K$2:$K$5000,$C90)</f>
        <v>0</v>
      </c>
      <c r="I155" s="13">
        <f>SUMIFS('1. Output sheet'!$F$2:$F$5000,'1. Output sheet'!$AC$2:$AC$5000,$B$75,'1. Output sheet'!$C$2:$C$5000,I$138,'1. Output sheet'!$K$2:$K$5000,$C90)</f>
        <v>0</v>
      </c>
      <c r="J155" s="13">
        <f>SUMIFS('1. Output sheet'!$F$2:$F$5000,'1. Output sheet'!$AC$2:$AC$5000,$B$75,'1. Output sheet'!$C$2:$C$5000,J$138,'1. Output sheet'!$K$2:$K$5000,$C90)</f>
        <v>0</v>
      </c>
      <c r="K155" s="13">
        <f>SUMIFS('1. Output sheet'!$F$2:$F$5000,'1. Output sheet'!$AC$2:$AC$5000,$B$75,'1. Output sheet'!$C$2:$C$5000,K$138,'1. Output sheet'!$K$2:$K$5000,$C90)</f>
        <v>0</v>
      </c>
      <c r="L155" s="13">
        <f>SUMIFS('1. Output sheet'!$F$2:$F$5000,'1. Output sheet'!$AC$2:$AC$5000,$B$75,'1. Output sheet'!$C$2:$C$5000,L$138,'1. Output sheet'!$K$2:$K$5000,$C90)</f>
        <v>0</v>
      </c>
      <c r="M155" s="13">
        <f>SUMIFS('1. Output sheet'!$F$2:$F$5000,'1. Output sheet'!$AC$2:$AC$5000,$B$75,'1. Output sheet'!$C$2:$C$5000,M$138,'1. Output sheet'!$K$2:$K$5000,$C90)</f>
        <v>0</v>
      </c>
      <c r="N155" s="13">
        <f>SUMIFS('1. Output sheet'!$F$2:$F$5000,'1. Output sheet'!$AC$2:$AC$5000,$B$75,'1. Output sheet'!$C$2:$C$5000,N$138,'1. Output sheet'!$K$2:$K$5000,$C90)</f>
        <v>0</v>
      </c>
      <c r="O155" s="13">
        <f>SUMIFS('1. Output sheet'!$F$2:$F$5000,'1. Output sheet'!$AC$2:$AC$5000,$B$75,'1. Output sheet'!$C$2:$C$5000,O$138,'1. Output sheet'!$K$2:$K$5000,$C90)</f>
        <v>0</v>
      </c>
      <c r="P155" s="14">
        <f t="shared" si="50"/>
        <v>26113.7</v>
      </c>
      <c r="R155" s="7"/>
      <c r="S155" s="39" t="s">
        <v>362</v>
      </c>
      <c r="T155" s="13">
        <f t="shared" si="51"/>
        <v>0</v>
      </c>
      <c r="U155" s="13">
        <f t="shared" si="52"/>
        <v>3501.2938605312197</v>
      </c>
      <c r="V155" s="13">
        <f t="shared" si="53"/>
        <v>0</v>
      </c>
      <c r="W155" s="13">
        <f t="shared" si="54"/>
        <v>0</v>
      </c>
      <c r="X155" s="13">
        <f t="shared" si="55"/>
        <v>0</v>
      </c>
      <c r="Y155" s="13">
        <f t="shared" si="56"/>
        <v>0</v>
      </c>
      <c r="Z155" s="13">
        <f t="shared" si="57"/>
        <v>0</v>
      </c>
      <c r="AA155" s="13">
        <f t="shared" si="58"/>
        <v>0</v>
      </c>
      <c r="AB155" s="13">
        <f t="shared" si="59"/>
        <v>0</v>
      </c>
      <c r="AC155" s="13">
        <f t="shared" si="60"/>
        <v>0</v>
      </c>
      <c r="AD155" s="13">
        <f t="shared" si="61"/>
        <v>0</v>
      </c>
      <c r="AE155" s="13">
        <f t="shared" si="62"/>
        <v>0</v>
      </c>
      <c r="AF155" s="14">
        <f t="shared" si="63"/>
        <v>3501.2938605312197</v>
      </c>
    </row>
    <row r="156" spans="1:32" ht="14.4" x14ac:dyDescent="0.3">
      <c r="A156" s="34"/>
      <c r="B156" s="7"/>
      <c r="C156" s="39" t="s">
        <v>76</v>
      </c>
      <c r="D156" s="13">
        <f>SUMIFS('1. Output sheet'!$F$2:$F$5000,'1. Output sheet'!$AC$2:$AC$5000,$B$75,'1. Output sheet'!$C$2:$C$5000,D$138,'1. Output sheet'!$K$2:$K$5000,$C91)</f>
        <v>0</v>
      </c>
      <c r="E156" s="13">
        <f>SUMIFS('1. Output sheet'!$F$2:$F$5000,'1. Output sheet'!$AC$2:$AC$5000,$B$75,'1. Output sheet'!$C$2:$C$5000,E$138,'1. Output sheet'!$K$2:$K$5000,$C91)</f>
        <v>0</v>
      </c>
      <c r="F156" s="13">
        <f>SUMIFS('1. Output sheet'!$F$2:$F$5000,'1. Output sheet'!$AC$2:$AC$5000,$B$75,'1. Output sheet'!$C$2:$C$5000,F$138,'1. Output sheet'!$K$2:$K$5000,$C91)</f>
        <v>0</v>
      </c>
      <c r="G156" s="13">
        <f>SUMIFS('1. Output sheet'!$F$2:$F$5000,'1. Output sheet'!$AC$2:$AC$5000,$B$75,'1. Output sheet'!$C$2:$C$5000,G$138,'1. Output sheet'!$K$2:$K$5000,$C91)</f>
        <v>0</v>
      </c>
      <c r="H156" s="13">
        <f>SUMIFS('1. Output sheet'!$F$2:$F$5000,'1. Output sheet'!$AC$2:$AC$5000,$B$75,'1. Output sheet'!$C$2:$C$5000,H$138,'1. Output sheet'!$K$2:$K$5000,$C91)</f>
        <v>0</v>
      </c>
      <c r="I156" s="13">
        <f>SUMIFS('1. Output sheet'!$F$2:$F$5000,'1. Output sheet'!$AC$2:$AC$5000,$B$75,'1. Output sheet'!$C$2:$C$5000,I$138,'1. Output sheet'!$K$2:$K$5000,$C91)</f>
        <v>0</v>
      </c>
      <c r="J156" s="13">
        <f>SUMIFS('1. Output sheet'!$F$2:$F$5000,'1. Output sheet'!$AC$2:$AC$5000,$B$75,'1. Output sheet'!$C$2:$C$5000,J$138,'1. Output sheet'!$K$2:$K$5000,$C91)</f>
        <v>8675</v>
      </c>
      <c r="K156" s="13">
        <f>SUMIFS('1. Output sheet'!$F$2:$F$5000,'1. Output sheet'!$AC$2:$AC$5000,$B$75,'1. Output sheet'!$C$2:$C$5000,K$138,'1. Output sheet'!$K$2:$K$5000,$C91)</f>
        <v>0</v>
      </c>
      <c r="L156" s="13">
        <f>SUMIFS('1. Output sheet'!$F$2:$F$5000,'1. Output sheet'!$AC$2:$AC$5000,$B$75,'1. Output sheet'!$C$2:$C$5000,L$138,'1. Output sheet'!$K$2:$K$5000,$C91)</f>
        <v>0</v>
      </c>
      <c r="M156" s="13">
        <f>SUMIFS('1. Output sheet'!$F$2:$F$5000,'1. Output sheet'!$AC$2:$AC$5000,$B$75,'1. Output sheet'!$C$2:$C$5000,M$138,'1. Output sheet'!$K$2:$K$5000,$C91)</f>
        <v>0</v>
      </c>
      <c r="N156" s="13">
        <f>SUMIFS('1. Output sheet'!$F$2:$F$5000,'1. Output sheet'!$AC$2:$AC$5000,$B$75,'1. Output sheet'!$C$2:$C$5000,N$138,'1. Output sheet'!$K$2:$K$5000,$C91)</f>
        <v>0</v>
      </c>
      <c r="O156" s="13">
        <f>SUMIFS('1. Output sheet'!$F$2:$F$5000,'1. Output sheet'!$AC$2:$AC$5000,$B$75,'1. Output sheet'!$C$2:$C$5000,O$138,'1. Output sheet'!$K$2:$K$5000,$C91)</f>
        <v>0</v>
      </c>
      <c r="P156" s="14">
        <f t="shared" si="50"/>
        <v>8675</v>
      </c>
      <c r="R156" s="7"/>
      <c r="S156" s="39" t="s">
        <v>76</v>
      </c>
      <c r="T156" s="13">
        <f t="shared" si="51"/>
        <v>0</v>
      </c>
      <c r="U156" s="13">
        <f t="shared" si="52"/>
        <v>0</v>
      </c>
      <c r="V156" s="13">
        <f t="shared" si="53"/>
        <v>0</v>
      </c>
      <c r="W156" s="13">
        <f t="shared" si="54"/>
        <v>0</v>
      </c>
      <c r="X156" s="13">
        <f t="shared" si="55"/>
        <v>0</v>
      </c>
      <c r="Y156" s="13">
        <f t="shared" si="56"/>
        <v>0</v>
      </c>
      <c r="Z156" s="13">
        <f t="shared" si="57"/>
        <v>1163.1336899829719</v>
      </c>
      <c r="AA156" s="13">
        <f t="shared" si="58"/>
        <v>0</v>
      </c>
      <c r="AB156" s="13">
        <f t="shared" si="59"/>
        <v>0</v>
      </c>
      <c r="AC156" s="13">
        <f t="shared" si="60"/>
        <v>0</v>
      </c>
      <c r="AD156" s="13">
        <f t="shared" si="61"/>
        <v>0</v>
      </c>
      <c r="AE156" s="13">
        <f t="shared" si="62"/>
        <v>0</v>
      </c>
      <c r="AF156" s="14">
        <f t="shared" si="63"/>
        <v>1163.1336899829719</v>
      </c>
    </row>
    <row r="157" spans="1:32" ht="14.4" x14ac:dyDescent="0.3">
      <c r="A157" s="34"/>
      <c r="B157" s="7"/>
      <c r="C157" s="39" t="s">
        <v>3770</v>
      </c>
      <c r="D157" s="13">
        <f>SUMIFS('1. Output sheet'!$F$2:$F$5000,'1. Output sheet'!$AC$2:$AC$5000,$B$75,'1. Output sheet'!$C$2:$C$5000,D$138,'1. Output sheet'!$K$2:$K$5000,$C92)</f>
        <v>0</v>
      </c>
      <c r="E157" s="13">
        <f>SUMIFS('1. Output sheet'!$F$2:$F$5000,'1. Output sheet'!$AC$2:$AC$5000,$B$75,'1. Output sheet'!$C$2:$C$5000,E$138,'1. Output sheet'!$K$2:$K$5000,$C92)</f>
        <v>0</v>
      </c>
      <c r="F157" s="13">
        <f>SUMIFS('1. Output sheet'!$F$2:$F$5000,'1. Output sheet'!$AC$2:$AC$5000,$B$75,'1. Output sheet'!$C$2:$C$5000,F$138,'1. Output sheet'!$K$2:$K$5000,$C92)</f>
        <v>0</v>
      </c>
      <c r="G157" s="13">
        <f>SUMIFS('1. Output sheet'!$F$2:$F$5000,'1. Output sheet'!$AC$2:$AC$5000,$B$75,'1. Output sheet'!$C$2:$C$5000,G$138,'1. Output sheet'!$K$2:$K$5000,$C92)</f>
        <v>0</v>
      </c>
      <c r="H157" s="13">
        <f>SUMIFS('1. Output sheet'!$F$2:$F$5000,'1. Output sheet'!$AC$2:$AC$5000,$B$75,'1. Output sheet'!$C$2:$C$5000,H$138,'1. Output sheet'!$K$2:$K$5000,$C92)</f>
        <v>0</v>
      </c>
      <c r="I157" s="13">
        <f>SUMIFS('1. Output sheet'!$F$2:$F$5000,'1. Output sheet'!$AC$2:$AC$5000,$B$75,'1. Output sheet'!$C$2:$C$5000,I$138,'1. Output sheet'!$K$2:$K$5000,$C92)</f>
        <v>0</v>
      </c>
      <c r="J157" s="13">
        <f>SUMIFS('1. Output sheet'!$F$2:$F$5000,'1. Output sheet'!$AC$2:$AC$5000,$B$75,'1. Output sheet'!$C$2:$C$5000,J$138,'1. Output sheet'!$K$2:$K$5000,$C92)</f>
        <v>0</v>
      </c>
      <c r="K157" s="13">
        <f>SUMIFS('1. Output sheet'!$F$2:$F$5000,'1. Output sheet'!$AC$2:$AC$5000,$B$75,'1. Output sheet'!$C$2:$C$5000,K$138,'1. Output sheet'!$K$2:$K$5000,$C92)</f>
        <v>0</v>
      </c>
      <c r="L157" s="13">
        <f>SUMIFS('1. Output sheet'!$F$2:$F$5000,'1. Output sheet'!$AC$2:$AC$5000,$B$75,'1. Output sheet'!$C$2:$C$5000,L$138,'1. Output sheet'!$K$2:$K$5000,$C92)</f>
        <v>0</v>
      </c>
      <c r="M157" s="13">
        <f>SUMIFS('1. Output sheet'!$F$2:$F$5000,'1. Output sheet'!$AC$2:$AC$5000,$B$75,'1. Output sheet'!$C$2:$C$5000,M$138,'1. Output sheet'!$K$2:$K$5000,$C92)</f>
        <v>0</v>
      </c>
      <c r="N157" s="13">
        <f>SUMIFS('1. Output sheet'!$F$2:$F$5000,'1. Output sheet'!$AC$2:$AC$5000,$B$75,'1. Output sheet'!$C$2:$C$5000,N$138,'1. Output sheet'!$K$2:$K$5000,$C92)</f>
        <v>0</v>
      </c>
      <c r="O157" s="13">
        <f>SUMIFS('1. Output sheet'!$F$2:$F$5000,'1. Output sheet'!$AC$2:$AC$5000,$B$75,'1. Output sheet'!$C$2:$C$5000,O$138,'1. Output sheet'!$K$2:$K$5000,$C92)</f>
        <v>0</v>
      </c>
      <c r="P157" s="14">
        <f t="shared" si="50"/>
        <v>0</v>
      </c>
      <c r="R157" s="7"/>
      <c r="S157" s="39" t="s">
        <v>3770</v>
      </c>
      <c r="T157" s="13">
        <f t="shared" si="51"/>
        <v>0</v>
      </c>
      <c r="U157" s="13">
        <f t="shared" si="52"/>
        <v>0</v>
      </c>
      <c r="V157" s="13">
        <f t="shared" si="53"/>
        <v>0</v>
      </c>
      <c r="W157" s="13">
        <f t="shared" si="54"/>
        <v>0</v>
      </c>
      <c r="X157" s="13">
        <f t="shared" si="55"/>
        <v>0</v>
      </c>
      <c r="Y157" s="13">
        <f t="shared" si="56"/>
        <v>0</v>
      </c>
      <c r="Z157" s="13">
        <f t="shared" si="57"/>
        <v>0</v>
      </c>
      <c r="AA157" s="13">
        <f t="shared" si="58"/>
        <v>0</v>
      </c>
      <c r="AB157" s="13">
        <f t="shared" si="59"/>
        <v>0</v>
      </c>
      <c r="AC157" s="13">
        <f t="shared" si="60"/>
        <v>0</v>
      </c>
      <c r="AD157" s="13">
        <f t="shared" si="61"/>
        <v>0</v>
      </c>
      <c r="AE157" s="13">
        <f t="shared" si="62"/>
        <v>0</v>
      </c>
      <c r="AF157" s="14">
        <f t="shared" si="63"/>
        <v>0</v>
      </c>
    </row>
    <row r="158" spans="1:32" ht="14.4" x14ac:dyDescent="0.3">
      <c r="A158" s="34"/>
      <c r="B158" s="7"/>
      <c r="C158" s="39" t="s">
        <v>724</v>
      </c>
      <c r="D158" s="13">
        <f>SUMIFS('1. Output sheet'!$F$2:$F$5000,'1. Output sheet'!$AC$2:$AC$5000,$B$75,'1. Output sheet'!$C$2:$C$5000,D$138,'1. Output sheet'!$K$2:$K$5000,$C93)</f>
        <v>949</v>
      </c>
      <c r="E158" s="13">
        <f>SUMIFS('1. Output sheet'!$F$2:$F$5000,'1. Output sheet'!$AC$2:$AC$5000,$B$75,'1. Output sheet'!$C$2:$C$5000,E$138,'1. Output sheet'!$K$2:$K$5000,$C93)</f>
        <v>0</v>
      </c>
      <c r="F158" s="13">
        <f>SUMIFS('1. Output sheet'!$F$2:$F$5000,'1. Output sheet'!$AC$2:$AC$5000,$B$75,'1. Output sheet'!$C$2:$C$5000,F$138,'1. Output sheet'!$K$2:$K$5000,$C93)</f>
        <v>0</v>
      </c>
      <c r="G158" s="13">
        <f>SUMIFS('1. Output sheet'!$F$2:$F$5000,'1. Output sheet'!$AC$2:$AC$5000,$B$75,'1. Output sheet'!$C$2:$C$5000,G$138,'1. Output sheet'!$K$2:$K$5000,$C93)</f>
        <v>19035</v>
      </c>
      <c r="H158" s="13">
        <f>SUMIFS('1. Output sheet'!$F$2:$F$5000,'1. Output sheet'!$AC$2:$AC$5000,$B$75,'1. Output sheet'!$C$2:$C$5000,H$138,'1. Output sheet'!$K$2:$K$5000,$C93)</f>
        <v>14017</v>
      </c>
      <c r="I158" s="13">
        <f>SUMIFS('1. Output sheet'!$F$2:$F$5000,'1. Output sheet'!$AC$2:$AC$5000,$B$75,'1. Output sheet'!$C$2:$C$5000,I$138,'1. Output sheet'!$K$2:$K$5000,$C93)</f>
        <v>22515</v>
      </c>
      <c r="J158" s="13">
        <f>SUMIFS('1. Output sheet'!$F$2:$F$5000,'1. Output sheet'!$AC$2:$AC$5000,$B$75,'1. Output sheet'!$C$2:$C$5000,J$138,'1. Output sheet'!$K$2:$K$5000,$C93)</f>
        <v>21823</v>
      </c>
      <c r="K158" s="13">
        <f>SUMIFS('1. Output sheet'!$F$2:$F$5000,'1. Output sheet'!$AC$2:$AC$5000,$B$75,'1. Output sheet'!$C$2:$C$5000,K$138,'1. Output sheet'!$K$2:$K$5000,$C93)</f>
        <v>0</v>
      </c>
      <c r="L158" s="13">
        <f>SUMIFS('1. Output sheet'!$F$2:$F$5000,'1. Output sheet'!$AC$2:$AC$5000,$B$75,'1. Output sheet'!$C$2:$C$5000,L$138,'1. Output sheet'!$K$2:$K$5000,$C93)</f>
        <v>0</v>
      </c>
      <c r="M158" s="13">
        <f>SUMIFS('1. Output sheet'!$F$2:$F$5000,'1. Output sheet'!$AC$2:$AC$5000,$B$75,'1. Output sheet'!$C$2:$C$5000,M$138,'1. Output sheet'!$K$2:$K$5000,$C93)</f>
        <v>0</v>
      </c>
      <c r="N158" s="13">
        <f>SUMIFS('1. Output sheet'!$F$2:$F$5000,'1. Output sheet'!$AC$2:$AC$5000,$B$75,'1. Output sheet'!$C$2:$C$5000,N$138,'1. Output sheet'!$K$2:$K$5000,$C93)</f>
        <v>4744</v>
      </c>
      <c r="O158" s="13">
        <f>SUMIFS('1. Output sheet'!$F$2:$F$5000,'1. Output sheet'!$AC$2:$AC$5000,$B$75,'1. Output sheet'!$C$2:$C$5000,O$138,'1. Output sheet'!$K$2:$K$5000,$C93)</f>
        <v>1595</v>
      </c>
      <c r="P158" s="14">
        <f t="shared" si="50"/>
        <v>84678</v>
      </c>
      <c r="R158" s="7"/>
      <c r="S158" s="39" t="s">
        <v>724</v>
      </c>
      <c r="T158" s="13">
        <f t="shared" si="51"/>
        <v>127.24079213761847</v>
      </c>
      <c r="U158" s="13">
        <f t="shared" si="52"/>
        <v>0</v>
      </c>
      <c r="V158" s="13">
        <f t="shared" si="53"/>
        <v>0</v>
      </c>
      <c r="W158" s="13">
        <f t="shared" si="54"/>
        <v>2552.1901773862674</v>
      </c>
      <c r="X158" s="13">
        <f t="shared" si="55"/>
        <v>1879.3827011517367</v>
      </c>
      <c r="Y158" s="13">
        <f t="shared" si="56"/>
        <v>3018.7844414947103</v>
      </c>
      <c r="Z158" s="13">
        <f t="shared" si="57"/>
        <v>2926.0019039191234</v>
      </c>
      <c r="AA158" s="13">
        <f t="shared" si="58"/>
        <v>0</v>
      </c>
      <c r="AB158" s="13">
        <f t="shared" si="59"/>
        <v>0</v>
      </c>
      <c r="AC158" s="13">
        <f t="shared" si="60"/>
        <v>0</v>
      </c>
      <c r="AD158" s="13">
        <f t="shared" si="61"/>
        <v>636.06988187656691</v>
      </c>
      <c r="AE158" s="13">
        <f t="shared" si="62"/>
        <v>213.85570438303631</v>
      </c>
      <c r="AF158" s="14">
        <f t="shared" si="63"/>
        <v>11353.52560234906</v>
      </c>
    </row>
    <row r="159" spans="1:32" ht="14.4" x14ac:dyDescent="0.3">
      <c r="A159" s="34"/>
      <c r="B159" s="7"/>
      <c r="C159" s="39" t="s">
        <v>285</v>
      </c>
      <c r="D159" s="13">
        <f>SUMIFS('1. Output sheet'!$F$2:$F$5000,'1. Output sheet'!$AC$2:$AC$5000,$B$75,'1. Output sheet'!$C$2:$C$5000,D$138,'1. Output sheet'!$K$2:$K$5000,$C94)</f>
        <v>0</v>
      </c>
      <c r="E159" s="13">
        <f>SUMIFS('1. Output sheet'!$F$2:$F$5000,'1. Output sheet'!$AC$2:$AC$5000,$B$75,'1. Output sheet'!$C$2:$C$5000,E$138,'1. Output sheet'!$K$2:$K$5000,$C94)</f>
        <v>0</v>
      </c>
      <c r="F159" s="13">
        <f>SUMIFS('1. Output sheet'!$F$2:$F$5000,'1. Output sheet'!$AC$2:$AC$5000,$B$75,'1. Output sheet'!$C$2:$C$5000,F$138,'1. Output sheet'!$K$2:$K$5000,$C94)</f>
        <v>36662.5</v>
      </c>
      <c r="G159" s="13">
        <f>SUMIFS('1. Output sheet'!$F$2:$F$5000,'1. Output sheet'!$AC$2:$AC$5000,$B$75,'1. Output sheet'!$C$2:$C$5000,G$138,'1. Output sheet'!$K$2:$K$5000,$C94)</f>
        <v>0</v>
      </c>
      <c r="H159" s="13">
        <f>SUMIFS('1. Output sheet'!$F$2:$F$5000,'1. Output sheet'!$AC$2:$AC$5000,$B$75,'1. Output sheet'!$C$2:$C$5000,H$138,'1. Output sheet'!$K$2:$K$5000,$C94)</f>
        <v>0</v>
      </c>
      <c r="I159" s="13">
        <f>SUMIFS('1. Output sheet'!$F$2:$F$5000,'1. Output sheet'!$AC$2:$AC$5000,$B$75,'1. Output sheet'!$C$2:$C$5000,I$138,'1. Output sheet'!$K$2:$K$5000,$C94)</f>
        <v>0</v>
      </c>
      <c r="J159" s="13">
        <f>SUMIFS('1. Output sheet'!$F$2:$F$5000,'1. Output sheet'!$AC$2:$AC$5000,$B$75,'1. Output sheet'!$C$2:$C$5000,J$138,'1. Output sheet'!$K$2:$K$5000,$C94)</f>
        <v>23352.809999999998</v>
      </c>
      <c r="K159" s="13">
        <f>SUMIFS('1. Output sheet'!$F$2:$F$5000,'1. Output sheet'!$AC$2:$AC$5000,$B$75,'1. Output sheet'!$C$2:$C$5000,K$138,'1. Output sheet'!$K$2:$K$5000,$C94)</f>
        <v>0</v>
      </c>
      <c r="L159" s="13">
        <f>SUMIFS('1. Output sheet'!$F$2:$F$5000,'1. Output sheet'!$AC$2:$AC$5000,$B$75,'1. Output sheet'!$C$2:$C$5000,L$138,'1. Output sheet'!$K$2:$K$5000,$C94)</f>
        <v>0</v>
      </c>
      <c r="M159" s="13">
        <f>SUMIFS('1. Output sheet'!$F$2:$F$5000,'1. Output sheet'!$AC$2:$AC$5000,$B$75,'1. Output sheet'!$C$2:$C$5000,M$138,'1. Output sheet'!$K$2:$K$5000,$C94)</f>
        <v>0</v>
      </c>
      <c r="N159" s="13">
        <f>SUMIFS('1. Output sheet'!$F$2:$F$5000,'1. Output sheet'!$AC$2:$AC$5000,$B$75,'1. Output sheet'!$C$2:$C$5000,N$138,'1. Output sheet'!$K$2:$K$5000,$C94)</f>
        <v>1391</v>
      </c>
      <c r="O159" s="13">
        <f>SUMIFS('1. Output sheet'!$F$2:$F$5000,'1. Output sheet'!$AC$2:$AC$5000,$B$75,'1. Output sheet'!$C$2:$C$5000,O$138,'1. Output sheet'!$K$2:$K$5000,$C94)</f>
        <v>0</v>
      </c>
      <c r="P159" s="14">
        <f t="shared" si="50"/>
        <v>61406.31</v>
      </c>
      <c r="R159" s="7"/>
      <c r="S159" s="39" t="s">
        <v>285</v>
      </c>
      <c r="T159" s="13">
        <f t="shared" si="51"/>
        <v>0</v>
      </c>
      <c r="U159" s="13">
        <f t="shared" si="52"/>
        <v>0</v>
      </c>
      <c r="V159" s="13">
        <f t="shared" si="53"/>
        <v>4915.6644275505132</v>
      </c>
      <c r="W159" s="13">
        <f t="shared" si="54"/>
        <v>0</v>
      </c>
      <c r="X159" s="13">
        <f t="shared" si="55"/>
        <v>0</v>
      </c>
      <c r="Y159" s="13">
        <f t="shared" si="56"/>
        <v>0</v>
      </c>
      <c r="Z159" s="13">
        <f t="shared" si="57"/>
        <v>3131.1170105788174</v>
      </c>
      <c r="AA159" s="13">
        <f t="shared" si="58"/>
        <v>0</v>
      </c>
      <c r="AB159" s="13">
        <f t="shared" si="59"/>
        <v>0</v>
      </c>
      <c r="AC159" s="13">
        <f t="shared" si="60"/>
        <v>0</v>
      </c>
      <c r="AD159" s="13">
        <f t="shared" si="61"/>
        <v>186.50362683185173</v>
      </c>
      <c r="AE159" s="13">
        <f t="shared" si="62"/>
        <v>0</v>
      </c>
      <c r="AF159" s="14">
        <f t="shared" si="63"/>
        <v>8233.2850649611828</v>
      </c>
    </row>
    <row r="160" spans="1:32" ht="14.4" x14ac:dyDescent="0.3">
      <c r="A160" s="34"/>
      <c r="B160" s="7"/>
      <c r="C160" s="39" t="s">
        <v>717</v>
      </c>
      <c r="D160" s="13">
        <f>SUMIFS('1. Output sheet'!$F$2:$F$5000,'1. Output sheet'!$AC$2:$AC$5000,$B$75,'1. Output sheet'!$C$2:$C$5000,D$138,'1. Output sheet'!$K$2:$K$5000,$C95)</f>
        <v>0</v>
      </c>
      <c r="E160" s="13">
        <f>SUMIFS('1. Output sheet'!$F$2:$F$5000,'1. Output sheet'!$AC$2:$AC$5000,$B$75,'1. Output sheet'!$C$2:$C$5000,E$138,'1. Output sheet'!$K$2:$K$5000,$C95)</f>
        <v>0</v>
      </c>
      <c r="F160" s="13">
        <f>SUMIFS('1. Output sheet'!$F$2:$F$5000,'1. Output sheet'!$AC$2:$AC$5000,$B$75,'1. Output sheet'!$C$2:$C$5000,F$138,'1. Output sheet'!$K$2:$K$5000,$C95)</f>
        <v>12623</v>
      </c>
      <c r="G160" s="13">
        <f>SUMIFS('1. Output sheet'!$F$2:$F$5000,'1. Output sheet'!$AC$2:$AC$5000,$B$75,'1. Output sheet'!$C$2:$C$5000,G$138,'1. Output sheet'!$K$2:$K$5000,$C95)</f>
        <v>16801.5</v>
      </c>
      <c r="H160" s="13">
        <f>SUMIFS('1. Output sheet'!$F$2:$F$5000,'1. Output sheet'!$AC$2:$AC$5000,$B$75,'1. Output sheet'!$C$2:$C$5000,H$138,'1. Output sheet'!$K$2:$K$5000,$C95)</f>
        <v>4818</v>
      </c>
      <c r="I160" s="13">
        <f>SUMIFS('1. Output sheet'!$F$2:$F$5000,'1. Output sheet'!$AC$2:$AC$5000,$B$75,'1. Output sheet'!$C$2:$C$5000,I$138,'1. Output sheet'!$K$2:$K$5000,$C95)</f>
        <v>12767.5</v>
      </c>
      <c r="J160" s="13">
        <f>SUMIFS('1. Output sheet'!$F$2:$F$5000,'1. Output sheet'!$AC$2:$AC$5000,$B$75,'1. Output sheet'!$C$2:$C$5000,J$138,'1. Output sheet'!$K$2:$K$5000,$C95)</f>
        <v>36522.86</v>
      </c>
      <c r="K160" s="13">
        <f>SUMIFS('1. Output sheet'!$F$2:$F$5000,'1. Output sheet'!$AC$2:$AC$5000,$B$75,'1. Output sheet'!$C$2:$C$5000,K$138,'1. Output sheet'!$K$2:$K$5000,$C95)</f>
        <v>0</v>
      </c>
      <c r="L160" s="13">
        <f>SUMIFS('1. Output sheet'!$F$2:$F$5000,'1. Output sheet'!$AC$2:$AC$5000,$B$75,'1. Output sheet'!$C$2:$C$5000,L$138,'1. Output sheet'!$K$2:$K$5000,$C95)</f>
        <v>0</v>
      </c>
      <c r="M160" s="13">
        <f>SUMIFS('1. Output sheet'!$F$2:$F$5000,'1. Output sheet'!$AC$2:$AC$5000,$B$75,'1. Output sheet'!$C$2:$C$5000,M$138,'1. Output sheet'!$K$2:$K$5000,$C95)</f>
        <v>0</v>
      </c>
      <c r="N160" s="13">
        <f>SUMIFS('1. Output sheet'!$F$2:$F$5000,'1. Output sheet'!$AC$2:$AC$5000,$B$75,'1. Output sheet'!$C$2:$C$5000,N$138,'1. Output sheet'!$K$2:$K$5000,$C95)</f>
        <v>0</v>
      </c>
      <c r="O160" s="13">
        <f>SUMIFS('1. Output sheet'!$F$2:$F$5000,'1. Output sheet'!$AC$2:$AC$5000,$B$75,'1. Output sheet'!$C$2:$C$5000,O$138,'1. Output sheet'!$K$2:$K$5000,$C95)</f>
        <v>1495</v>
      </c>
      <c r="P160" s="14">
        <f t="shared" si="50"/>
        <v>85027.86</v>
      </c>
      <c r="R160" s="7"/>
      <c r="S160" s="39" t="s">
        <v>717</v>
      </c>
      <c r="T160" s="13">
        <f t="shared" si="51"/>
        <v>0</v>
      </c>
      <c r="U160" s="13">
        <f t="shared" si="52"/>
        <v>0</v>
      </c>
      <c r="V160" s="13">
        <f t="shared" si="53"/>
        <v>1692.4768378853087</v>
      </c>
      <c r="W160" s="13">
        <f t="shared" si="54"/>
        <v>2252.7251518442536</v>
      </c>
      <c r="X160" s="13">
        <f t="shared" si="55"/>
        <v>645.99171392944766</v>
      </c>
      <c r="Y160" s="13">
        <f t="shared" si="56"/>
        <v>1711.8512261507312</v>
      </c>
      <c r="Z160" s="13">
        <f t="shared" si="57"/>
        <v>4896.9416623091047</v>
      </c>
      <c r="AA160" s="13">
        <f t="shared" si="58"/>
        <v>0</v>
      </c>
      <c r="AB160" s="13">
        <f t="shared" si="59"/>
        <v>0</v>
      </c>
      <c r="AC160" s="13">
        <f t="shared" si="60"/>
        <v>0</v>
      </c>
      <c r="AD160" s="13">
        <f t="shared" si="61"/>
        <v>0</v>
      </c>
      <c r="AE160" s="13">
        <f t="shared" si="62"/>
        <v>200.44782323049486</v>
      </c>
      <c r="AF160" s="14">
        <f t="shared" si="63"/>
        <v>11400.43441534934</v>
      </c>
    </row>
    <row r="161" spans="1:32" ht="14.4" x14ac:dyDescent="0.3">
      <c r="A161" s="34"/>
      <c r="B161" s="7"/>
      <c r="C161" s="39" t="s">
        <v>1095</v>
      </c>
      <c r="D161" s="13">
        <f>SUMIFS('1. Output sheet'!$F$2:$F$5000,'1. Output sheet'!$AC$2:$AC$5000,$B$75,'1. Output sheet'!$C$2:$C$5000,D$138,'1. Output sheet'!$K$2:$K$5000,$C96)</f>
        <v>0</v>
      </c>
      <c r="E161" s="13">
        <f>SUMIFS('1. Output sheet'!$F$2:$F$5000,'1. Output sheet'!$AC$2:$AC$5000,$B$75,'1. Output sheet'!$C$2:$C$5000,E$138,'1. Output sheet'!$K$2:$K$5000,$C96)</f>
        <v>0</v>
      </c>
      <c r="F161" s="13">
        <f>SUMIFS('1. Output sheet'!$F$2:$F$5000,'1. Output sheet'!$AC$2:$AC$5000,$B$75,'1. Output sheet'!$C$2:$C$5000,F$138,'1. Output sheet'!$K$2:$K$5000,$C96)</f>
        <v>0</v>
      </c>
      <c r="G161" s="13">
        <f>SUMIFS('1. Output sheet'!$F$2:$F$5000,'1. Output sheet'!$AC$2:$AC$5000,$B$75,'1. Output sheet'!$C$2:$C$5000,G$138,'1. Output sheet'!$K$2:$K$5000,$C96)</f>
        <v>93.75</v>
      </c>
      <c r="H161" s="13">
        <f>SUMIFS('1. Output sheet'!$F$2:$F$5000,'1. Output sheet'!$AC$2:$AC$5000,$B$75,'1. Output sheet'!$C$2:$C$5000,H$138,'1. Output sheet'!$K$2:$K$5000,$C96)</f>
        <v>0</v>
      </c>
      <c r="I161" s="13">
        <f>SUMIFS('1. Output sheet'!$F$2:$F$5000,'1. Output sheet'!$AC$2:$AC$5000,$B$75,'1. Output sheet'!$C$2:$C$5000,I$138,'1. Output sheet'!$K$2:$K$5000,$C96)</f>
        <v>0</v>
      </c>
      <c r="J161" s="13">
        <f>SUMIFS('1. Output sheet'!$F$2:$F$5000,'1. Output sheet'!$AC$2:$AC$5000,$B$75,'1. Output sheet'!$C$2:$C$5000,J$138,'1. Output sheet'!$K$2:$K$5000,$C96)</f>
        <v>0</v>
      </c>
      <c r="K161" s="13">
        <f>SUMIFS('1. Output sheet'!$F$2:$F$5000,'1. Output sheet'!$AC$2:$AC$5000,$B$75,'1. Output sheet'!$C$2:$C$5000,K$138,'1. Output sheet'!$K$2:$K$5000,$C96)</f>
        <v>0</v>
      </c>
      <c r="L161" s="13">
        <f>SUMIFS('1. Output sheet'!$F$2:$F$5000,'1. Output sheet'!$AC$2:$AC$5000,$B$75,'1. Output sheet'!$C$2:$C$5000,L$138,'1. Output sheet'!$K$2:$K$5000,$C96)</f>
        <v>0</v>
      </c>
      <c r="M161" s="13">
        <f>SUMIFS('1. Output sheet'!$F$2:$F$5000,'1. Output sheet'!$AC$2:$AC$5000,$B$75,'1. Output sheet'!$C$2:$C$5000,M$138,'1. Output sheet'!$K$2:$K$5000,$C96)</f>
        <v>0</v>
      </c>
      <c r="N161" s="13">
        <f>SUMIFS('1. Output sheet'!$F$2:$F$5000,'1. Output sheet'!$AC$2:$AC$5000,$B$75,'1. Output sheet'!$C$2:$C$5000,N$138,'1. Output sheet'!$K$2:$K$5000,$C96)</f>
        <v>0</v>
      </c>
      <c r="O161" s="13">
        <f>SUMIFS('1. Output sheet'!$F$2:$F$5000,'1. Output sheet'!$AC$2:$AC$5000,$B$75,'1. Output sheet'!$C$2:$C$5000,O$138,'1. Output sheet'!$K$2:$K$5000,$C96)</f>
        <v>0</v>
      </c>
      <c r="P161" s="14">
        <f t="shared" si="50"/>
        <v>93.75</v>
      </c>
      <c r="R161" s="7"/>
      <c r="S161" s="39" t="s">
        <v>1095</v>
      </c>
      <c r="T161" s="13">
        <f t="shared" si="51"/>
        <v>0</v>
      </c>
      <c r="U161" s="13">
        <f t="shared" si="52"/>
        <v>0</v>
      </c>
      <c r="V161" s="13">
        <f t="shared" si="53"/>
        <v>0</v>
      </c>
      <c r="W161" s="13">
        <f t="shared" si="54"/>
        <v>12.569888580507621</v>
      </c>
      <c r="X161" s="13">
        <f t="shared" si="55"/>
        <v>0</v>
      </c>
      <c r="Y161" s="13">
        <f t="shared" si="56"/>
        <v>0</v>
      </c>
      <c r="Z161" s="13">
        <f t="shared" si="57"/>
        <v>0</v>
      </c>
      <c r="AA161" s="13">
        <f t="shared" si="58"/>
        <v>0</v>
      </c>
      <c r="AB161" s="13">
        <f t="shared" si="59"/>
        <v>0</v>
      </c>
      <c r="AC161" s="13">
        <f t="shared" si="60"/>
        <v>0</v>
      </c>
      <c r="AD161" s="13">
        <f t="shared" si="61"/>
        <v>0</v>
      </c>
      <c r="AE161" s="13">
        <f t="shared" si="62"/>
        <v>0</v>
      </c>
      <c r="AF161" s="14">
        <f t="shared" si="63"/>
        <v>12.569888580507621</v>
      </c>
    </row>
    <row r="162" spans="1:32" ht="14.4" x14ac:dyDescent="0.3">
      <c r="A162" s="34"/>
      <c r="B162" s="7"/>
      <c r="C162" s="39" t="s">
        <v>427</v>
      </c>
      <c r="D162" s="13">
        <f>SUMIFS('1. Output sheet'!$F$2:$F$5000,'1. Output sheet'!$AC$2:$AC$5000,$B$75,'1. Output sheet'!$C$2:$C$5000,D$138,'1. Output sheet'!$K$2:$K$5000,$C97)</f>
        <v>1270</v>
      </c>
      <c r="E162" s="13">
        <f>SUMIFS('1. Output sheet'!$F$2:$F$5000,'1. Output sheet'!$AC$2:$AC$5000,$B$75,'1. Output sheet'!$C$2:$C$5000,E$138,'1. Output sheet'!$K$2:$K$5000,$C97)</f>
        <v>0</v>
      </c>
      <c r="F162" s="13">
        <f>SUMIFS('1. Output sheet'!$F$2:$F$5000,'1. Output sheet'!$AC$2:$AC$5000,$B$75,'1. Output sheet'!$C$2:$C$5000,F$138,'1. Output sheet'!$K$2:$K$5000,$C97)</f>
        <v>53131.5</v>
      </c>
      <c r="G162" s="13">
        <f>SUMIFS('1. Output sheet'!$F$2:$F$5000,'1. Output sheet'!$AC$2:$AC$5000,$B$75,'1. Output sheet'!$C$2:$C$5000,G$138,'1. Output sheet'!$K$2:$K$5000,$C97)</f>
        <v>36802.5</v>
      </c>
      <c r="H162" s="13">
        <f>SUMIFS('1. Output sheet'!$F$2:$F$5000,'1. Output sheet'!$AC$2:$AC$5000,$B$75,'1. Output sheet'!$C$2:$C$5000,H$138,'1. Output sheet'!$K$2:$K$5000,$C97)</f>
        <v>4567.5</v>
      </c>
      <c r="I162" s="13">
        <f>SUMIFS('1. Output sheet'!$F$2:$F$5000,'1. Output sheet'!$AC$2:$AC$5000,$B$75,'1. Output sheet'!$C$2:$C$5000,I$138,'1. Output sheet'!$K$2:$K$5000,$C97)</f>
        <v>18750</v>
      </c>
      <c r="J162" s="13">
        <f>SUMIFS('1. Output sheet'!$F$2:$F$5000,'1. Output sheet'!$AC$2:$AC$5000,$B$75,'1. Output sheet'!$C$2:$C$5000,J$138,'1. Output sheet'!$K$2:$K$5000,$C97)</f>
        <v>23047</v>
      </c>
      <c r="K162" s="13">
        <f>SUMIFS('1. Output sheet'!$F$2:$F$5000,'1. Output sheet'!$AC$2:$AC$5000,$B$75,'1. Output sheet'!$C$2:$C$5000,K$138,'1. Output sheet'!$K$2:$K$5000,$C97)</f>
        <v>0</v>
      </c>
      <c r="L162" s="13">
        <f>SUMIFS('1. Output sheet'!$F$2:$F$5000,'1. Output sheet'!$AC$2:$AC$5000,$B$75,'1. Output sheet'!$C$2:$C$5000,L$138,'1. Output sheet'!$K$2:$K$5000,$C97)</f>
        <v>0</v>
      </c>
      <c r="M162" s="13">
        <f>SUMIFS('1. Output sheet'!$F$2:$F$5000,'1. Output sheet'!$AC$2:$AC$5000,$B$75,'1. Output sheet'!$C$2:$C$5000,M$138,'1. Output sheet'!$K$2:$K$5000,$C97)</f>
        <v>0</v>
      </c>
      <c r="N162" s="13">
        <f>SUMIFS('1. Output sheet'!$F$2:$F$5000,'1. Output sheet'!$AC$2:$AC$5000,$B$75,'1. Output sheet'!$C$2:$C$5000,N$138,'1. Output sheet'!$K$2:$K$5000,$C97)</f>
        <v>0</v>
      </c>
      <c r="O162" s="13">
        <f>SUMIFS('1. Output sheet'!$F$2:$F$5000,'1. Output sheet'!$AC$2:$AC$5000,$B$75,'1. Output sheet'!$C$2:$C$5000,O$138,'1. Output sheet'!$K$2:$K$5000,$C97)</f>
        <v>0</v>
      </c>
      <c r="P162" s="14">
        <f t="shared" si="50"/>
        <v>137568.5</v>
      </c>
      <c r="R162" s="7"/>
      <c r="S162" s="39" t="s">
        <v>427</v>
      </c>
      <c r="T162" s="13">
        <f t="shared" si="51"/>
        <v>170.28009063727657</v>
      </c>
      <c r="U162" s="13">
        <f t="shared" si="52"/>
        <v>0</v>
      </c>
      <c r="V162" s="13">
        <f t="shared" si="53"/>
        <v>7123.8083745625672</v>
      </c>
      <c r="W162" s="13">
        <f t="shared" si="54"/>
        <v>4934.435461164072</v>
      </c>
      <c r="X162" s="13">
        <f t="shared" si="55"/>
        <v>612.40497164233125</v>
      </c>
      <c r="Y162" s="13">
        <f t="shared" si="56"/>
        <v>2513.977716101524</v>
      </c>
      <c r="Z162" s="13">
        <f t="shared" si="57"/>
        <v>3090.1143692262308</v>
      </c>
      <c r="AA162" s="13">
        <f t="shared" si="58"/>
        <v>0</v>
      </c>
      <c r="AB162" s="13">
        <f t="shared" si="59"/>
        <v>0</v>
      </c>
      <c r="AC162" s="13">
        <f t="shared" si="60"/>
        <v>0</v>
      </c>
      <c r="AD162" s="13">
        <f t="shared" si="61"/>
        <v>0</v>
      </c>
      <c r="AE162" s="13">
        <f t="shared" si="62"/>
        <v>0</v>
      </c>
      <c r="AF162" s="14">
        <f t="shared" si="63"/>
        <v>18445.020983334001</v>
      </c>
    </row>
    <row r="163" spans="1:32" ht="14.4" x14ac:dyDescent="0.3">
      <c r="A163" s="34"/>
      <c r="B163" s="7"/>
      <c r="C163" s="39" t="s">
        <v>84</v>
      </c>
      <c r="D163" s="13">
        <f>SUMIFS('1. Output sheet'!$F$2:$F$5000,'1. Output sheet'!$AC$2:$AC$5000,$B$75,'1. Output sheet'!$C$2:$C$5000,D$138,'1. Output sheet'!$K$2:$K$5000,$C98)</f>
        <v>0</v>
      </c>
      <c r="E163" s="13">
        <f>SUMIFS('1. Output sheet'!$F$2:$F$5000,'1. Output sheet'!$AC$2:$AC$5000,$B$75,'1. Output sheet'!$C$2:$C$5000,E$138,'1. Output sheet'!$K$2:$K$5000,$C98)</f>
        <v>0</v>
      </c>
      <c r="F163" s="13">
        <f>SUMIFS('1. Output sheet'!$F$2:$F$5000,'1. Output sheet'!$AC$2:$AC$5000,$B$75,'1. Output sheet'!$C$2:$C$5000,F$138,'1. Output sheet'!$K$2:$K$5000,$C98)</f>
        <v>6175</v>
      </c>
      <c r="G163" s="13">
        <f>SUMIFS('1. Output sheet'!$F$2:$F$5000,'1. Output sheet'!$AC$2:$AC$5000,$B$75,'1. Output sheet'!$C$2:$C$5000,G$138,'1. Output sheet'!$K$2:$K$5000,$C98)</f>
        <v>6460</v>
      </c>
      <c r="H163" s="13">
        <f>SUMIFS('1. Output sheet'!$F$2:$F$5000,'1. Output sheet'!$AC$2:$AC$5000,$B$75,'1. Output sheet'!$C$2:$C$5000,H$138,'1. Output sheet'!$K$2:$K$5000,$C98)</f>
        <v>0</v>
      </c>
      <c r="I163" s="13">
        <f>SUMIFS('1. Output sheet'!$F$2:$F$5000,'1. Output sheet'!$AC$2:$AC$5000,$B$75,'1. Output sheet'!$C$2:$C$5000,I$138,'1. Output sheet'!$K$2:$K$5000,$C98)</f>
        <v>3125</v>
      </c>
      <c r="J163" s="13">
        <f>SUMIFS('1. Output sheet'!$F$2:$F$5000,'1. Output sheet'!$AC$2:$AC$5000,$B$75,'1. Output sheet'!$C$2:$C$5000,J$138,'1. Output sheet'!$K$2:$K$5000,$C98)</f>
        <v>6417</v>
      </c>
      <c r="K163" s="13">
        <f>SUMIFS('1. Output sheet'!$F$2:$F$5000,'1. Output sheet'!$AC$2:$AC$5000,$B$75,'1. Output sheet'!$C$2:$C$5000,K$138,'1. Output sheet'!$K$2:$K$5000,$C98)</f>
        <v>0</v>
      </c>
      <c r="L163" s="13">
        <f>SUMIFS('1. Output sheet'!$F$2:$F$5000,'1. Output sheet'!$AC$2:$AC$5000,$B$75,'1. Output sheet'!$C$2:$C$5000,L$138,'1. Output sheet'!$K$2:$K$5000,$C98)</f>
        <v>0</v>
      </c>
      <c r="M163" s="13">
        <f>SUMIFS('1. Output sheet'!$F$2:$F$5000,'1. Output sheet'!$AC$2:$AC$5000,$B$75,'1. Output sheet'!$C$2:$C$5000,M$138,'1. Output sheet'!$K$2:$K$5000,$C98)</f>
        <v>0</v>
      </c>
      <c r="N163" s="13">
        <f>SUMIFS('1. Output sheet'!$F$2:$F$5000,'1. Output sheet'!$AC$2:$AC$5000,$B$75,'1. Output sheet'!$C$2:$C$5000,N$138,'1. Output sheet'!$K$2:$K$5000,$C98)</f>
        <v>0</v>
      </c>
      <c r="O163" s="13">
        <f>SUMIFS('1. Output sheet'!$F$2:$F$5000,'1. Output sheet'!$AC$2:$AC$5000,$B$75,'1. Output sheet'!$C$2:$C$5000,O$138,'1. Output sheet'!$K$2:$K$5000,$C98)</f>
        <v>0</v>
      </c>
      <c r="P163" s="14">
        <f t="shared" si="50"/>
        <v>22177</v>
      </c>
      <c r="R163" s="7"/>
      <c r="S163" s="39" t="s">
        <v>84</v>
      </c>
      <c r="T163" s="13">
        <f t="shared" si="51"/>
        <v>0</v>
      </c>
      <c r="U163" s="13">
        <f t="shared" si="52"/>
        <v>0</v>
      </c>
      <c r="V163" s="13">
        <f t="shared" si="53"/>
        <v>827.9366611694353</v>
      </c>
      <c r="W163" s="13">
        <f t="shared" si="54"/>
        <v>866.1491224541785</v>
      </c>
      <c r="X163" s="13">
        <f t="shared" si="55"/>
        <v>0</v>
      </c>
      <c r="Y163" s="13">
        <f t="shared" si="56"/>
        <v>418.99628601692069</v>
      </c>
      <c r="Z163" s="13">
        <f t="shared" si="57"/>
        <v>860.38373355858562</v>
      </c>
      <c r="AA163" s="13">
        <f t="shared" si="58"/>
        <v>0</v>
      </c>
      <c r="AB163" s="13">
        <f t="shared" si="59"/>
        <v>0</v>
      </c>
      <c r="AC163" s="13">
        <f t="shared" si="60"/>
        <v>0</v>
      </c>
      <c r="AD163" s="13">
        <f t="shared" si="61"/>
        <v>0</v>
      </c>
      <c r="AE163" s="13">
        <f t="shared" si="62"/>
        <v>0</v>
      </c>
      <c r="AF163" s="14">
        <f t="shared" si="63"/>
        <v>2973.4658031991198</v>
      </c>
    </row>
    <row r="164" spans="1:32" ht="14.4" x14ac:dyDescent="0.3">
      <c r="A164" s="34"/>
      <c r="B164" s="7"/>
      <c r="C164" s="39" t="s">
        <v>204</v>
      </c>
      <c r="D164" s="13">
        <f>SUMIFS('1. Output sheet'!$F$2:$F$5000,'1. Output sheet'!$AC$2:$AC$5000,$B$75,'1. Output sheet'!$C$2:$C$5000,D$138,'1. Output sheet'!$K$2:$K$5000,$C99)</f>
        <v>2937</v>
      </c>
      <c r="E164" s="13">
        <f>SUMIFS('1. Output sheet'!$F$2:$F$5000,'1. Output sheet'!$AC$2:$AC$5000,$B$75,'1. Output sheet'!$C$2:$C$5000,E$138,'1. Output sheet'!$K$2:$K$5000,$C99)</f>
        <v>258765</v>
      </c>
      <c r="F164" s="13">
        <f>SUMIFS('1. Output sheet'!$F$2:$F$5000,'1. Output sheet'!$AC$2:$AC$5000,$B$75,'1. Output sheet'!$C$2:$C$5000,F$138,'1. Output sheet'!$K$2:$K$5000,$C99)</f>
        <v>9470</v>
      </c>
      <c r="G164" s="13">
        <f>SUMIFS('1. Output sheet'!$F$2:$F$5000,'1. Output sheet'!$AC$2:$AC$5000,$B$75,'1. Output sheet'!$C$2:$C$5000,G$138,'1. Output sheet'!$K$2:$K$5000,$C99)</f>
        <v>26243</v>
      </c>
      <c r="H164" s="13">
        <f>SUMIFS('1. Output sheet'!$F$2:$F$5000,'1. Output sheet'!$AC$2:$AC$5000,$B$75,'1. Output sheet'!$C$2:$C$5000,H$138,'1. Output sheet'!$K$2:$K$5000,$C99)</f>
        <v>4629</v>
      </c>
      <c r="I164" s="13">
        <f>SUMIFS('1. Output sheet'!$F$2:$F$5000,'1. Output sheet'!$AC$2:$AC$5000,$B$75,'1. Output sheet'!$C$2:$C$5000,I$138,'1. Output sheet'!$K$2:$K$5000,$C99)</f>
        <v>8468</v>
      </c>
      <c r="J164" s="13">
        <f>SUMIFS('1. Output sheet'!$F$2:$F$5000,'1. Output sheet'!$AC$2:$AC$5000,$B$75,'1. Output sheet'!$C$2:$C$5000,J$138,'1. Output sheet'!$K$2:$K$5000,$C99)</f>
        <v>11634</v>
      </c>
      <c r="K164" s="13">
        <f>SUMIFS('1. Output sheet'!$F$2:$F$5000,'1. Output sheet'!$AC$2:$AC$5000,$B$75,'1. Output sheet'!$C$2:$C$5000,K$138,'1. Output sheet'!$K$2:$K$5000,$C99)</f>
        <v>4404</v>
      </c>
      <c r="L164" s="13">
        <f>SUMIFS('1. Output sheet'!$F$2:$F$5000,'1. Output sheet'!$AC$2:$AC$5000,$B$75,'1. Output sheet'!$C$2:$C$5000,L$138,'1. Output sheet'!$K$2:$K$5000,$C99)</f>
        <v>0</v>
      </c>
      <c r="M164" s="13">
        <f>SUMIFS('1. Output sheet'!$F$2:$F$5000,'1. Output sheet'!$AC$2:$AC$5000,$B$75,'1. Output sheet'!$C$2:$C$5000,M$138,'1. Output sheet'!$K$2:$K$5000,$C99)</f>
        <v>0</v>
      </c>
      <c r="N164" s="13">
        <f>SUMIFS('1. Output sheet'!$F$2:$F$5000,'1. Output sheet'!$AC$2:$AC$5000,$B$75,'1. Output sheet'!$C$2:$C$5000,N$138,'1. Output sheet'!$K$2:$K$5000,$C99)</f>
        <v>0</v>
      </c>
      <c r="O164" s="13">
        <f>SUMIFS('1. Output sheet'!$F$2:$F$5000,'1. Output sheet'!$AC$2:$AC$5000,$B$75,'1. Output sheet'!$C$2:$C$5000,O$138,'1. Output sheet'!$K$2:$K$5000,$C99)</f>
        <v>0</v>
      </c>
      <c r="P164" s="14">
        <f t="shared" si="50"/>
        <v>326550</v>
      </c>
      <c r="R164" s="7"/>
      <c r="S164" s="39" t="s">
        <v>204</v>
      </c>
      <c r="T164" s="13">
        <f t="shared" si="51"/>
        <v>393.78946945014275</v>
      </c>
      <c r="U164" s="13">
        <f t="shared" si="52"/>
        <v>34694.903664373916</v>
      </c>
      <c r="V164" s="13">
        <f t="shared" si="53"/>
        <v>1269.7263451456765</v>
      </c>
      <c r="W164" s="13">
        <f t="shared" si="54"/>
        <v>3518.6302508614558</v>
      </c>
      <c r="X164" s="13">
        <f t="shared" si="55"/>
        <v>620.65081855114431</v>
      </c>
      <c r="Y164" s="13">
        <f t="shared" si="56"/>
        <v>1135.3793759972109</v>
      </c>
      <c r="Z164" s="13">
        <f t="shared" si="57"/>
        <v>1559.8728932866736</v>
      </c>
      <c r="AA164" s="13">
        <f t="shared" si="58"/>
        <v>590.48308595792594</v>
      </c>
      <c r="AB164" s="13">
        <f t="shared" si="59"/>
        <v>0</v>
      </c>
      <c r="AC164" s="13">
        <f t="shared" si="60"/>
        <v>0</v>
      </c>
      <c r="AD164" s="13">
        <f t="shared" si="61"/>
        <v>0</v>
      </c>
      <c r="AE164" s="13">
        <f t="shared" si="62"/>
        <v>0</v>
      </c>
      <c r="AF164" s="14">
        <f t="shared" si="63"/>
        <v>43783.435903624144</v>
      </c>
    </row>
    <row r="165" spans="1:32" ht="14.4" x14ac:dyDescent="0.3">
      <c r="A165" s="34"/>
      <c r="B165" s="7"/>
      <c r="C165" s="39" t="s">
        <v>216</v>
      </c>
      <c r="D165" s="13">
        <f>SUMIFS('1. Output sheet'!$F$2:$F$5000,'1. Output sheet'!$AC$2:$AC$5000,$B$75,'1. Output sheet'!$C$2:$C$5000,D$138,'1. Output sheet'!$K$2:$K$5000,$C100)</f>
        <v>0</v>
      </c>
      <c r="E165" s="13">
        <f>SUMIFS('1. Output sheet'!$F$2:$F$5000,'1. Output sheet'!$AC$2:$AC$5000,$B$75,'1. Output sheet'!$C$2:$C$5000,E$138,'1. Output sheet'!$K$2:$K$5000,$C100)</f>
        <v>0</v>
      </c>
      <c r="F165" s="13">
        <f>SUMIFS('1. Output sheet'!$F$2:$F$5000,'1. Output sheet'!$AC$2:$AC$5000,$B$75,'1. Output sheet'!$C$2:$C$5000,F$138,'1. Output sheet'!$K$2:$K$5000,$C100)</f>
        <v>24345</v>
      </c>
      <c r="G165" s="13">
        <f>SUMIFS('1. Output sheet'!$F$2:$F$5000,'1. Output sheet'!$AC$2:$AC$5000,$B$75,'1. Output sheet'!$C$2:$C$5000,G$138,'1. Output sheet'!$K$2:$K$5000,$C100)</f>
        <v>3560</v>
      </c>
      <c r="H165" s="13">
        <f>SUMIFS('1. Output sheet'!$F$2:$F$5000,'1. Output sheet'!$AC$2:$AC$5000,$B$75,'1. Output sheet'!$C$2:$C$5000,H$138,'1. Output sheet'!$K$2:$K$5000,$C100)</f>
        <v>2094</v>
      </c>
      <c r="I165" s="13">
        <f>SUMIFS('1. Output sheet'!$F$2:$F$5000,'1. Output sheet'!$AC$2:$AC$5000,$B$75,'1. Output sheet'!$C$2:$C$5000,I$138,'1. Output sheet'!$K$2:$K$5000,$C100)</f>
        <v>15018.05</v>
      </c>
      <c r="J165" s="13">
        <f>SUMIFS('1. Output sheet'!$F$2:$F$5000,'1. Output sheet'!$AC$2:$AC$5000,$B$75,'1. Output sheet'!$C$2:$C$5000,J$138,'1. Output sheet'!$K$2:$K$5000,$C100)</f>
        <v>4850</v>
      </c>
      <c r="K165" s="13">
        <f>SUMIFS('1. Output sheet'!$F$2:$F$5000,'1. Output sheet'!$AC$2:$AC$5000,$B$75,'1. Output sheet'!$C$2:$C$5000,K$138,'1. Output sheet'!$K$2:$K$5000,$C100)</f>
        <v>28290.12</v>
      </c>
      <c r="L165" s="13">
        <f>SUMIFS('1. Output sheet'!$F$2:$F$5000,'1. Output sheet'!$AC$2:$AC$5000,$B$75,'1. Output sheet'!$C$2:$C$5000,L$138,'1. Output sheet'!$K$2:$K$5000,$C100)</f>
        <v>0</v>
      </c>
      <c r="M165" s="13">
        <f>SUMIFS('1. Output sheet'!$F$2:$F$5000,'1. Output sheet'!$AC$2:$AC$5000,$B$75,'1. Output sheet'!$C$2:$C$5000,M$138,'1. Output sheet'!$K$2:$K$5000,$C100)</f>
        <v>0</v>
      </c>
      <c r="N165" s="13">
        <f>SUMIFS('1. Output sheet'!$F$2:$F$5000,'1. Output sheet'!$AC$2:$AC$5000,$B$75,'1. Output sheet'!$C$2:$C$5000,N$138,'1. Output sheet'!$K$2:$K$5000,$C100)</f>
        <v>4123.7800000000007</v>
      </c>
      <c r="O165" s="13">
        <f>SUMIFS('1. Output sheet'!$F$2:$F$5000,'1. Output sheet'!$AC$2:$AC$5000,$B$75,'1. Output sheet'!$C$2:$C$5000,O$138,'1. Output sheet'!$K$2:$K$5000,$C100)</f>
        <v>0</v>
      </c>
      <c r="P165" s="14">
        <f t="shared" si="50"/>
        <v>82280.95</v>
      </c>
      <c r="R165" s="7"/>
      <c r="S165" s="39" t="s">
        <v>216</v>
      </c>
      <c r="T165" s="13">
        <f t="shared" si="51"/>
        <v>0</v>
      </c>
      <c r="U165" s="13">
        <f t="shared" si="52"/>
        <v>0</v>
      </c>
      <c r="V165" s="13">
        <f t="shared" si="53"/>
        <v>3264.148666586219</v>
      </c>
      <c r="W165" s="13">
        <f t="shared" si="54"/>
        <v>477.32056903047607</v>
      </c>
      <c r="X165" s="13">
        <f t="shared" si="55"/>
        <v>280.76103133421822</v>
      </c>
      <c r="Y165" s="13">
        <f t="shared" si="56"/>
        <v>2013.602295429253</v>
      </c>
      <c r="Z165" s="13">
        <f t="shared" si="57"/>
        <v>650.28223589826086</v>
      </c>
      <c r="AA165" s="13">
        <f t="shared" si="58"/>
        <v>3793.1056675113628</v>
      </c>
      <c r="AB165" s="13">
        <f t="shared" si="59"/>
        <v>0</v>
      </c>
      <c r="AC165" s="13">
        <f t="shared" si="60"/>
        <v>0</v>
      </c>
      <c r="AD165" s="13">
        <f t="shared" si="61"/>
        <v>552.91152139227438</v>
      </c>
      <c r="AE165" s="13">
        <f t="shared" si="62"/>
        <v>0</v>
      </c>
      <c r="AF165" s="14">
        <f t="shared" si="63"/>
        <v>11032.131987182063</v>
      </c>
    </row>
    <row r="166" spans="1:32" ht="14.4" x14ac:dyDescent="0.3">
      <c r="A166" s="34"/>
      <c r="B166" s="7"/>
      <c r="C166" s="39" t="s">
        <v>2425</v>
      </c>
      <c r="D166" s="13">
        <f>SUMIFS('1. Output sheet'!$F$2:$F$5000,'1. Output sheet'!$AC$2:$AC$5000,$B$75,'1. Output sheet'!$C$2:$C$5000,D$138,'1. Output sheet'!$K$2:$K$5000,$C101)</f>
        <v>0</v>
      </c>
      <c r="E166" s="13">
        <f>SUMIFS('1. Output sheet'!$F$2:$F$5000,'1. Output sheet'!$AC$2:$AC$5000,$B$75,'1. Output sheet'!$C$2:$C$5000,E$138,'1. Output sheet'!$K$2:$K$5000,$C101)</f>
        <v>0</v>
      </c>
      <c r="F166" s="13">
        <f>SUMIFS('1. Output sheet'!$F$2:$F$5000,'1. Output sheet'!$AC$2:$AC$5000,$B$75,'1. Output sheet'!$C$2:$C$5000,F$138,'1. Output sheet'!$K$2:$K$5000,$C101)</f>
        <v>0</v>
      </c>
      <c r="G166" s="13">
        <f>SUMIFS('1. Output sheet'!$F$2:$F$5000,'1. Output sheet'!$AC$2:$AC$5000,$B$75,'1. Output sheet'!$C$2:$C$5000,G$138,'1. Output sheet'!$K$2:$K$5000,$C101)</f>
        <v>0</v>
      </c>
      <c r="H166" s="13">
        <f>SUMIFS('1. Output sheet'!$F$2:$F$5000,'1. Output sheet'!$AC$2:$AC$5000,$B$75,'1. Output sheet'!$C$2:$C$5000,H$138,'1. Output sheet'!$K$2:$K$5000,$C101)</f>
        <v>0</v>
      </c>
      <c r="I166" s="13">
        <f>SUMIFS('1. Output sheet'!$F$2:$F$5000,'1. Output sheet'!$AC$2:$AC$5000,$B$75,'1. Output sheet'!$C$2:$C$5000,I$138,'1. Output sheet'!$K$2:$K$5000,$C101)</f>
        <v>0</v>
      </c>
      <c r="J166" s="13">
        <f>SUMIFS('1. Output sheet'!$F$2:$F$5000,'1. Output sheet'!$AC$2:$AC$5000,$B$75,'1. Output sheet'!$C$2:$C$5000,J$138,'1. Output sheet'!$K$2:$K$5000,$C101)</f>
        <v>0</v>
      </c>
      <c r="K166" s="13">
        <f>SUMIFS('1. Output sheet'!$F$2:$F$5000,'1. Output sheet'!$AC$2:$AC$5000,$B$75,'1. Output sheet'!$C$2:$C$5000,K$138,'1. Output sheet'!$K$2:$K$5000,$C101)</f>
        <v>0</v>
      </c>
      <c r="L166" s="13">
        <f>SUMIFS('1. Output sheet'!$F$2:$F$5000,'1. Output sheet'!$AC$2:$AC$5000,$B$75,'1. Output sheet'!$C$2:$C$5000,L$138,'1. Output sheet'!$K$2:$K$5000,$C101)</f>
        <v>0</v>
      </c>
      <c r="M166" s="13">
        <f>SUMIFS('1. Output sheet'!$F$2:$F$5000,'1. Output sheet'!$AC$2:$AC$5000,$B$75,'1. Output sheet'!$C$2:$C$5000,M$138,'1. Output sheet'!$K$2:$K$5000,$C101)</f>
        <v>0</v>
      </c>
      <c r="N166" s="13">
        <f>SUMIFS('1. Output sheet'!$F$2:$F$5000,'1. Output sheet'!$AC$2:$AC$5000,$B$75,'1. Output sheet'!$C$2:$C$5000,N$138,'1. Output sheet'!$K$2:$K$5000,$C101)</f>
        <v>0</v>
      </c>
      <c r="O166" s="13">
        <f>SUMIFS('1. Output sheet'!$F$2:$F$5000,'1. Output sheet'!$AC$2:$AC$5000,$B$75,'1. Output sheet'!$C$2:$C$5000,O$138,'1. Output sheet'!$K$2:$K$5000,$C101)</f>
        <v>0</v>
      </c>
      <c r="P166" s="14">
        <f t="shared" si="50"/>
        <v>0</v>
      </c>
      <c r="R166" s="7"/>
      <c r="S166" s="39" t="s">
        <v>2425</v>
      </c>
      <c r="T166" s="13">
        <f t="shared" si="51"/>
        <v>0</v>
      </c>
      <c r="U166" s="13">
        <f t="shared" si="52"/>
        <v>0</v>
      </c>
      <c r="V166" s="13">
        <f t="shared" si="53"/>
        <v>0</v>
      </c>
      <c r="W166" s="13">
        <f t="shared" si="54"/>
        <v>0</v>
      </c>
      <c r="X166" s="13">
        <f t="shared" si="55"/>
        <v>0</v>
      </c>
      <c r="Y166" s="13">
        <f t="shared" si="56"/>
        <v>0</v>
      </c>
      <c r="Z166" s="13">
        <f t="shared" si="57"/>
        <v>0</v>
      </c>
      <c r="AA166" s="13">
        <f t="shared" si="58"/>
        <v>0</v>
      </c>
      <c r="AB166" s="13">
        <f t="shared" si="59"/>
        <v>0</v>
      </c>
      <c r="AC166" s="13">
        <f t="shared" si="60"/>
        <v>0</v>
      </c>
      <c r="AD166" s="13">
        <f t="shared" si="61"/>
        <v>0</v>
      </c>
      <c r="AE166" s="13">
        <f t="shared" si="62"/>
        <v>0</v>
      </c>
      <c r="AF166" s="14">
        <f t="shared" si="63"/>
        <v>0</v>
      </c>
    </row>
    <row r="167" spans="1:32" ht="14.4" x14ac:dyDescent="0.3">
      <c r="A167" s="34"/>
      <c r="B167" s="7"/>
      <c r="C167" s="39" t="s">
        <v>194</v>
      </c>
      <c r="D167" s="13">
        <f>SUMIFS('1. Output sheet'!$F$2:$F$5000,'1. Output sheet'!$AC$2:$AC$5000,$B$75,'1. Output sheet'!$C$2:$C$5000,D$138,'1. Output sheet'!$K$2:$K$5000,$C102)</f>
        <v>0</v>
      </c>
      <c r="E167" s="13">
        <f>SUMIFS('1. Output sheet'!$F$2:$F$5000,'1. Output sheet'!$AC$2:$AC$5000,$B$75,'1. Output sheet'!$C$2:$C$5000,E$138,'1. Output sheet'!$K$2:$K$5000,$C102)</f>
        <v>0</v>
      </c>
      <c r="F167" s="13">
        <f>SUMIFS('1. Output sheet'!$F$2:$F$5000,'1. Output sheet'!$AC$2:$AC$5000,$B$75,'1. Output sheet'!$C$2:$C$5000,F$138,'1. Output sheet'!$K$2:$K$5000,$C102)</f>
        <v>6932</v>
      </c>
      <c r="G167" s="13">
        <f>SUMIFS('1. Output sheet'!$F$2:$F$5000,'1. Output sheet'!$AC$2:$AC$5000,$B$75,'1. Output sheet'!$C$2:$C$5000,G$138,'1. Output sheet'!$K$2:$K$5000,$C102)</f>
        <v>84404</v>
      </c>
      <c r="H167" s="13">
        <f>SUMIFS('1. Output sheet'!$F$2:$F$5000,'1. Output sheet'!$AC$2:$AC$5000,$B$75,'1. Output sheet'!$C$2:$C$5000,H$138,'1. Output sheet'!$K$2:$K$5000,$C102)</f>
        <v>6550</v>
      </c>
      <c r="I167" s="13">
        <f>SUMIFS('1. Output sheet'!$F$2:$F$5000,'1. Output sheet'!$AC$2:$AC$5000,$B$75,'1. Output sheet'!$C$2:$C$5000,I$138,'1. Output sheet'!$K$2:$K$5000,$C102)</f>
        <v>5615</v>
      </c>
      <c r="J167" s="13">
        <f>SUMIFS('1. Output sheet'!$F$2:$F$5000,'1. Output sheet'!$AC$2:$AC$5000,$B$75,'1. Output sheet'!$C$2:$C$5000,J$138,'1. Output sheet'!$K$2:$K$5000,$C102)</f>
        <v>30277.5</v>
      </c>
      <c r="K167" s="13">
        <f>SUMIFS('1. Output sheet'!$F$2:$F$5000,'1. Output sheet'!$AC$2:$AC$5000,$B$75,'1. Output sheet'!$C$2:$C$5000,K$138,'1. Output sheet'!$K$2:$K$5000,$C102)</f>
        <v>0</v>
      </c>
      <c r="L167" s="13">
        <f>SUMIFS('1. Output sheet'!$F$2:$F$5000,'1. Output sheet'!$AC$2:$AC$5000,$B$75,'1. Output sheet'!$C$2:$C$5000,L$138,'1. Output sheet'!$K$2:$K$5000,$C102)</f>
        <v>0</v>
      </c>
      <c r="M167" s="13">
        <f>SUMIFS('1. Output sheet'!$F$2:$F$5000,'1. Output sheet'!$AC$2:$AC$5000,$B$75,'1. Output sheet'!$C$2:$C$5000,M$138,'1. Output sheet'!$K$2:$K$5000,$C102)</f>
        <v>0</v>
      </c>
      <c r="N167" s="13">
        <f>SUMIFS('1. Output sheet'!$F$2:$F$5000,'1. Output sheet'!$AC$2:$AC$5000,$B$75,'1. Output sheet'!$C$2:$C$5000,N$138,'1. Output sheet'!$K$2:$K$5000,$C102)</f>
        <v>11563</v>
      </c>
      <c r="O167" s="13">
        <f>SUMIFS('1. Output sheet'!$F$2:$F$5000,'1. Output sheet'!$AC$2:$AC$5000,$B$75,'1. Output sheet'!$C$2:$C$5000,O$138,'1. Output sheet'!$K$2:$K$5000,$C102)</f>
        <v>0</v>
      </c>
      <c r="P167" s="14">
        <f t="shared" si="50"/>
        <v>145341.5</v>
      </c>
      <c r="R167" s="7"/>
      <c r="S167" s="39" t="s">
        <v>194</v>
      </c>
      <c r="T167" s="13">
        <f t="shared" si="51"/>
        <v>0</v>
      </c>
      <c r="U167" s="13">
        <f t="shared" si="52"/>
        <v>0</v>
      </c>
      <c r="V167" s="13">
        <f t="shared" si="53"/>
        <v>929.43432149417413</v>
      </c>
      <c r="W167" s="13">
        <f t="shared" si="54"/>
        <v>11316.788007991096</v>
      </c>
      <c r="X167" s="13">
        <f t="shared" si="55"/>
        <v>878.21621549146573</v>
      </c>
      <c r="Y167" s="13">
        <f t="shared" si="56"/>
        <v>752.85252671520311</v>
      </c>
      <c r="Z167" s="13">
        <f t="shared" si="57"/>
        <v>4059.571215960741</v>
      </c>
      <c r="AA167" s="13">
        <f t="shared" si="58"/>
        <v>0</v>
      </c>
      <c r="AB167" s="13">
        <f t="shared" si="59"/>
        <v>0</v>
      </c>
      <c r="AC167" s="13">
        <f t="shared" si="60"/>
        <v>0</v>
      </c>
      <c r="AD167" s="13">
        <f t="shared" si="61"/>
        <v>1550.3532976683694</v>
      </c>
      <c r="AE167" s="13">
        <f t="shared" si="62"/>
        <v>0</v>
      </c>
      <c r="AF167" s="14">
        <f t="shared" si="63"/>
        <v>19487.21558532105</v>
      </c>
    </row>
    <row r="168" spans="1:32" ht="14.4" x14ac:dyDescent="0.3">
      <c r="A168" s="34"/>
      <c r="B168" s="7"/>
      <c r="C168" s="39" t="s">
        <v>267</v>
      </c>
      <c r="D168" s="13">
        <f>SUMIFS('1. Output sheet'!$F$2:$F$5000,'1. Output sheet'!$AC$2:$AC$5000,$B$75,'1. Output sheet'!$C$2:$C$5000,D$138,'1. Output sheet'!$K$2:$K$5000,$C103)</f>
        <v>2386</v>
      </c>
      <c r="E168" s="13">
        <f>SUMIFS('1. Output sheet'!$F$2:$F$5000,'1. Output sheet'!$AC$2:$AC$5000,$B$75,'1. Output sheet'!$C$2:$C$5000,E$138,'1. Output sheet'!$K$2:$K$5000,$C103)</f>
        <v>0</v>
      </c>
      <c r="F168" s="13">
        <f>SUMIFS('1. Output sheet'!$F$2:$F$5000,'1. Output sheet'!$AC$2:$AC$5000,$B$75,'1. Output sheet'!$C$2:$C$5000,F$138,'1. Output sheet'!$K$2:$K$5000,$C103)</f>
        <v>13475</v>
      </c>
      <c r="G168" s="13">
        <f>SUMIFS('1. Output sheet'!$F$2:$F$5000,'1. Output sheet'!$AC$2:$AC$5000,$B$75,'1. Output sheet'!$C$2:$C$5000,G$138,'1. Output sheet'!$K$2:$K$5000,$C103)</f>
        <v>22170</v>
      </c>
      <c r="H168" s="13">
        <f>SUMIFS('1. Output sheet'!$F$2:$F$5000,'1. Output sheet'!$AC$2:$AC$5000,$B$75,'1. Output sheet'!$C$2:$C$5000,H$138,'1. Output sheet'!$K$2:$K$5000,$C103)</f>
        <v>0</v>
      </c>
      <c r="I168" s="13">
        <f>SUMIFS('1. Output sheet'!$F$2:$F$5000,'1. Output sheet'!$AC$2:$AC$5000,$B$75,'1. Output sheet'!$C$2:$C$5000,I$138,'1. Output sheet'!$K$2:$K$5000,$C103)</f>
        <v>3177</v>
      </c>
      <c r="J168" s="13">
        <f>SUMIFS('1. Output sheet'!$F$2:$F$5000,'1. Output sheet'!$AC$2:$AC$5000,$B$75,'1. Output sheet'!$C$2:$C$5000,J$138,'1. Output sheet'!$K$2:$K$5000,$C103)</f>
        <v>5500</v>
      </c>
      <c r="K168" s="13">
        <f>SUMIFS('1. Output sheet'!$F$2:$F$5000,'1. Output sheet'!$AC$2:$AC$5000,$B$75,'1. Output sheet'!$C$2:$C$5000,K$138,'1. Output sheet'!$K$2:$K$5000,$C103)</f>
        <v>0</v>
      </c>
      <c r="L168" s="13">
        <f>SUMIFS('1. Output sheet'!$F$2:$F$5000,'1. Output sheet'!$AC$2:$AC$5000,$B$75,'1. Output sheet'!$C$2:$C$5000,L$138,'1. Output sheet'!$K$2:$K$5000,$C103)</f>
        <v>0</v>
      </c>
      <c r="M168" s="13">
        <f>SUMIFS('1. Output sheet'!$F$2:$F$5000,'1. Output sheet'!$AC$2:$AC$5000,$B$75,'1. Output sheet'!$C$2:$C$5000,M$138,'1. Output sheet'!$K$2:$K$5000,$C103)</f>
        <v>0</v>
      </c>
      <c r="N168" s="13">
        <f>SUMIFS('1. Output sheet'!$F$2:$F$5000,'1. Output sheet'!$AC$2:$AC$5000,$B$75,'1. Output sheet'!$C$2:$C$5000,N$138,'1. Output sheet'!$K$2:$K$5000,$C103)</f>
        <v>9662</v>
      </c>
      <c r="O168" s="13">
        <f>SUMIFS('1. Output sheet'!$F$2:$F$5000,'1. Output sheet'!$AC$2:$AC$5000,$B$75,'1. Output sheet'!$C$2:$C$5000,O$138,'1. Output sheet'!$K$2:$K$5000,$C103)</f>
        <v>5096</v>
      </c>
      <c r="P168" s="14">
        <f t="shared" si="50"/>
        <v>61466</v>
      </c>
      <c r="R168" s="7"/>
      <c r="S168" s="39" t="s">
        <v>267</v>
      </c>
      <c r="T168" s="13">
        <f t="shared" si="51"/>
        <v>319.91204429963926</v>
      </c>
      <c r="U168" s="13">
        <f t="shared" si="52"/>
        <v>0</v>
      </c>
      <c r="V168" s="13">
        <f t="shared" si="53"/>
        <v>1806.7119853049621</v>
      </c>
      <c r="W168" s="13">
        <f t="shared" si="54"/>
        <v>2972.527251518442</v>
      </c>
      <c r="X168" s="13">
        <f t="shared" si="55"/>
        <v>0</v>
      </c>
      <c r="Y168" s="13">
        <f t="shared" si="56"/>
        <v>425.96838421624227</v>
      </c>
      <c r="Z168" s="13">
        <f t="shared" si="57"/>
        <v>737.4334633897804</v>
      </c>
      <c r="AA168" s="13">
        <f t="shared" si="58"/>
        <v>0</v>
      </c>
      <c r="AB168" s="13">
        <f t="shared" si="59"/>
        <v>0</v>
      </c>
      <c r="AC168" s="13">
        <f t="shared" si="60"/>
        <v>0</v>
      </c>
      <c r="AD168" s="13">
        <f t="shared" si="61"/>
        <v>1295.469476958556</v>
      </c>
      <c r="AE168" s="13">
        <f t="shared" si="62"/>
        <v>683.26562353351289</v>
      </c>
      <c r="AF168" s="14">
        <f t="shared" si="63"/>
        <v>8241.2882292211343</v>
      </c>
    </row>
    <row r="169" spans="1:32" ht="14.4" x14ac:dyDescent="0.3">
      <c r="A169" s="34"/>
      <c r="B169" s="7"/>
      <c r="C169" s="39" t="s">
        <v>710</v>
      </c>
      <c r="D169" s="13">
        <f>SUMIFS('1. Output sheet'!$F$2:$F$5000,'1. Output sheet'!$AC$2:$AC$5000,$B$75,'1. Output sheet'!$C$2:$C$5000,D$138,'1. Output sheet'!$K$2:$K$5000,$C104)</f>
        <v>2095</v>
      </c>
      <c r="E169" s="13">
        <f>SUMIFS('1. Output sheet'!$F$2:$F$5000,'1. Output sheet'!$AC$2:$AC$5000,$B$75,'1. Output sheet'!$C$2:$C$5000,E$138,'1. Output sheet'!$K$2:$K$5000,$C104)</f>
        <v>0</v>
      </c>
      <c r="F169" s="13">
        <f>SUMIFS('1. Output sheet'!$F$2:$F$5000,'1. Output sheet'!$AC$2:$AC$5000,$B$75,'1. Output sheet'!$C$2:$C$5000,F$138,'1. Output sheet'!$K$2:$K$5000,$C104)</f>
        <v>7839.46</v>
      </c>
      <c r="G169" s="13">
        <f>SUMIFS('1. Output sheet'!$F$2:$F$5000,'1. Output sheet'!$AC$2:$AC$5000,$B$75,'1. Output sheet'!$C$2:$C$5000,G$138,'1. Output sheet'!$K$2:$K$5000,$C104)</f>
        <v>0</v>
      </c>
      <c r="H169" s="13">
        <f>SUMIFS('1. Output sheet'!$F$2:$F$5000,'1. Output sheet'!$AC$2:$AC$5000,$B$75,'1. Output sheet'!$C$2:$C$5000,H$138,'1. Output sheet'!$K$2:$K$5000,$C104)</f>
        <v>0</v>
      </c>
      <c r="I169" s="13">
        <f>SUMIFS('1. Output sheet'!$F$2:$F$5000,'1. Output sheet'!$AC$2:$AC$5000,$B$75,'1. Output sheet'!$C$2:$C$5000,I$138,'1. Output sheet'!$K$2:$K$5000,$C104)</f>
        <v>3395</v>
      </c>
      <c r="J169" s="13">
        <f>SUMIFS('1. Output sheet'!$F$2:$F$5000,'1. Output sheet'!$AC$2:$AC$5000,$B$75,'1. Output sheet'!$C$2:$C$5000,J$138,'1. Output sheet'!$K$2:$K$5000,$C104)</f>
        <v>5053.8099999999995</v>
      </c>
      <c r="K169" s="13">
        <f>SUMIFS('1. Output sheet'!$F$2:$F$5000,'1. Output sheet'!$AC$2:$AC$5000,$B$75,'1. Output sheet'!$C$2:$C$5000,K$138,'1. Output sheet'!$K$2:$K$5000,$C104)</f>
        <v>0</v>
      </c>
      <c r="L169" s="13">
        <f>SUMIFS('1. Output sheet'!$F$2:$F$5000,'1. Output sheet'!$AC$2:$AC$5000,$B$75,'1. Output sheet'!$C$2:$C$5000,L$138,'1. Output sheet'!$K$2:$K$5000,$C104)</f>
        <v>2089.13</v>
      </c>
      <c r="M169" s="13">
        <f>SUMIFS('1. Output sheet'!$F$2:$F$5000,'1. Output sheet'!$AC$2:$AC$5000,$B$75,'1. Output sheet'!$C$2:$C$5000,M$138,'1. Output sheet'!$K$2:$K$5000,$C104)</f>
        <v>0</v>
      </c>
      <c r="N169" s="13">
        <f>SUMIFS('1. Output sheet'!$F$2:$F$5000,'1. Output sheet'!$AC$2:$AC$5000,$B$75,'1. Output sheet'!$C$2:$C$5000,N$138,'1. Output sheet'!$K$2:$K$5000,$C104)</f>
        <v>0</v>
      </c>
      <c r="O169" s="13">
        <f>SUMIFS('1. Output sheet'!$F$2:$F$5000,'1. Output sheet'!$AC$2:$AC$5000,$B$75,'1. Output sheet'!$C$2:$C$5000,O$138,'1. Output sheet'!$K$2:$K$5000,$C104)</f>
        <v>0</v>
      </c>
      <c r="P169" s="14">
        <f t="shared" si="50"/>
        <v>20472.399999999998</v>
      </c>
      <c r="R169" s="7"/>
      <c r="S169" s="39" t="s">
        <v>710</v>
      </c>
      <c r="T169" s="13">
        <f t="shared" si="51"/>
        <v>280.89511014574362</v>
      </c>
      <c r="U169" s="13">
        <f t="shared" si="52"/>
        <v>0</v>
      </c>
      <c r="V169" s="13">
        <f t="shared" si="53"/>
        <v>1051.1054798010268</v>
      </c>
      <c r="W169" s="13">
        <f t="shared" si="54"/>
        <v>0</v>
      </c>
      <c r="X169" s="13">
        <f t="shared" si="55"/>
        <v>0</v>
      </c>
      <c r="Y169" s="13">
        <f t="shared" si="56"/>
        <v>455.19756512878263</v>
      </c>
      <c r="Z169" s="13">
        <f t="shared" si="57"/>
        <v>677.60883847525565</v>
      </c>
      <c r="AA169" s="13">
        <f t="shared" si="58"/>
        <v>0</v>
      </c>
      <c r="AB169" s="13">
        <f t="shared" si="59"/>
        <v>280.10806752208947</v>
      </c>
      <c r="AC169" s="13">
        <f t="shared" si="60"/>
        <v>0</v>
      </c>
      <c r="AD169" s="13">
        <f t="shared" si="61"/>
        <v>0</v>
      </c>
      <c r="AE169" s="13">
        <f t="shared" si="62"/>
        <v>0</v>
      </c>
      <c r="AF169" s="14">
        <f t="shared" si="63"/>
        <v>2744.915061072898</v>
      </c>
    </row>
    <row r="170" spans="1:32" ht="14.4" x14ac:dyDescent="0.3">
      <c r="A170" s="34"/>
      <c r="B170" s="38" t="s">
        <v>64</v>
      </c>
      <c r="C170" s="37" t="s">
        <v>4348</v>
      </c>
      <c r="D170" s="14">
        <f>SUM(D171:D199)</f>
        <v>-644.88999999999987</v>
      </c>
      <c r="E170" s="14">
        <f t="shared" ref="E170" si="64">SUM(E171:E199)</f>
        <v>-16607.579999999998</v>
      </c>
      <c r="F170" s="14">
        <f t="shared" ref="F170" si="65">SUM(F171:F199)</f>
        <v>45240.656666666677</v>
      </c>
      <c r="G170" s="14">
        <f t="shared" ref="G170" si="66">SUM(G171:G199)</f>
        <v>-589.55666666666912</v>
      </c>
      <c r="H170" s="14">
        <f t="shared" ref="H170" si="67">SUM(H171:H199)</f>
        <v>1755</v>
      </c>
      <c r="I170" s="14">
        <f t="shared" ref="I170" si="68">SUM(I171:I199)</f>
        <v>-20958.773333333331</v>
      </c>
      <c r="J170" s="14">
        <f t="shared" ref="J170" si="69">SUM(J171:J199)</f>
        <v>-8528.9033333333336</v>
      </c>
      <c r="K170" s="14">
        <f t="shared" ref="K170" si="70">SUM(K171:K199)</f>
        <v>12634.1</v>
      </c>
      <c r="L170" s="14">
        <f t="shared" ref="L170" si="71">SUM(L171:L199)</f>
        <v>34473.120000000003</v>
      </c>
      <c r="M170" s="14">
        <f t="shared" ref="M170" si="72">SUM(M171:M199)</f>
        <v>0</v>
      </c>
      <c r="N170" s="14">
        <f t="shared" ref="N170" si="73">SUM(N171:N199)</f>
        <v>4856.0299999999988</v>
      </c>
      <c r="O170" s="14">
        <f t="shared" ref="O170" si="74">SUM(O171:O199)</f>
        <v>-1535.9699999999996</v>
      </c>
      <c r="P170" s="14">
        <f t="shared" si="50"/>
        <v>50093.233333333352</v>
      </c>
      <c r="R170" s="38" t="s">
        <v>64</v>
      </c>
      <c r="S170" s="37" t="s">
        <v>4348</v>
      </c>
      <c r="T170" s="14">
        <f t="shared" si="51"/>
        <v>-86.466084764624611</v>
      </c>
      <c r="U170" s="14">
        <f t="shared" si="52"/>
        <v>-2226.7245887132449</v>
      </c>
      <c r="V170" s="14">
        <f t="shared" si="53"/>
        <v>6065.8134784959939</v>
      </c>
      <c r="W170" s="14">
        <f t="shared" si="54"/>
        <v>-79.047057193552021</v>
      </c>
      <c r="X170" s="14">
        <f t="shared" si="55"/>
        <v>235.30831422710267</v>
      </c>
      <c r="Y170" s="14">
        <f t="shared" si="56"/>
        <v>-2810.1274195638857</v>
      </c>
      <c r="Z170" s="14">
        <f t="shared" si="57"/>
        <v>-1143.5452225484805</v>
      </c>
      <c r="AA170" s="14">
        <f t="shared" si="58"/>
        <v>1693.9651126932408</v>
      </c>
      <c r="AB170" s="14">
        <f t="shared" si="59"/>
        <v>4622.1149591730018</v>
      </c>
      <c r="AC170" s="14">
        <f t="shared" si="60"/>
        <v>0</v>
      </c>
      <c r="AD170" s="14">
        <f t="shared" si="61"/>
        <v>651.09073113175896</v>
      </c>
      <c r="AE170" s="14">
        <f t="shared" si="62"/>
        <v>-205.94103213869104</v>
      </c>
      <c r="AF170" s="14">
        <f t="shared" si="63"/>
        <v>6716.4411907986196</v>
      </c>
    </row>
    <row r="171" spans="1:32" ht="14.4" x14ac:dyDescent="0.3">
      <c r="A171" s="34"/>
      <c r="B171" s="7"/>
      <c r="C171" s="39" t="s">
        <v>340</v>
      </c>
      <c r="D171" s="13">
        <f>SUMIFS('1. Output sheet'!$F$2:$F$5000,'1. Output sheet'!$AC$2:$AC$5000,$B$105,'1. Output sheet'!$C$2:$C$5000,D$138,'1. Output sheet'!$K$2:$K$5000,$C106)</f>
        <v>0</v>
      </c>
      <c r="E171" s="13">
        <f>SUMIFS('1. Output sheet'!$F$2:$F$5000,'1. Output sheet'!$AC$2:$AC$5000,$B$105,'1. Output sheet'!$C$2:$C$5000,E$138,'1. Output sheet'!$K$2:$K$5000,$C106)</f>
        <v>0</v>
      </c>
      <c r="F171" s="13">
        <f>SUMIFS('1. Output sheet'!$F$2:$F$5000,'1. Output sheet'!$AC$2:$AC$5000,$B$105,'1. Output sheet'!$C$2:$C$5000,F$138,'1. Output sheet'!$K$2:$K$5000,$C106)</f>
        <v>0</v>
      </c>
      <c r="G171" s="13">
        <f>SUMIFS('1. Output sheet'!$F$2:$F$5000,'1. Output sheet'!$AC$2:$AC$5000,$B$105,'1. Output sheet'!$C$2:$C$5000,G$138,'1. Output sheet'!$K$2:$K$5000,$C106)</f>
        <v>0</v>
      </c>
      <c r="H171" s="13">
        <f>SUMIFS('1. Output sheet'!$F$2:$F$5000,'1. Output sheet'!$AC$2:$AC$5000,$B$105,'1. Output sheet'!$C$2:$C$5000,H$138,'1. Output sheet'!$K$2:$K$5000,$C106)</f>
        <v>0</v>
      </c>
      <c r="I171" s="13">
        <f>SUMIFS('1. Output sheet'!$F$2:$F$5000,'1. Output sheet'!$AC$2:$AC$5000,$B$105,'1. Output sheet'!$C$2:$C$5000,I$138,'1. Output sheet'!$K$2:$K$5000,$C106)</f>
        <v>-1846.86</v>
      </c>
      <c r="J171" s="13">
        <f>SUMIFS('1. Output sheet'!$F$2:$F$5000,'1. Output sheet'!$AC$2:$AC$5000,$B$105,'1. Output sheet'!$C$2:$C$5000,J$138,'1. Output sheet'!$K$2:$K$5000,$C106)</f>
        <v>0</v>
      </c>
      <c r="K171" s="13">
        <f>SUMIFS('1. Output sheet'!$F$2:$F$5000,'1. Output sheet'!$AC$2:$AC$5000,$B$105,'1. Output sheet'!$C$2:$C$5000,K$138,'1. Output sheet'!$K$2:$K$5000,$C106)</f>
        <v>0</v>
      </c>
      <c r="L171" s="13">
        <f>SUMIFS('1. Output sheet'!$F$2:$F$5000,'1. Output sheet'!$AC$2:$AC$5000,$B$105,'1. Output sheet'!$C$2:$C$5000,L$138,'1. Output sheet'!$K$2:$K$5000,$C106)</f>
        <v>0</v>
      </c>
      <c r="M171" s="13">
        <f>SUMIFS('1. Output sheet'!$F$2:$F$5000,'1. Output sheet'!$AC$2:$AC$5000,$B$105,'1. Output sheet'!$C$2:$C$5000,M$138,'1. Output sheet'!$K$2:$K$5000,$C106)</f>
        <v>0</v>
      </c>
      <c r="N171" s="13">
        <f>SUMIFS('1. Output sheet'!$F$2:$F$5000,'1. Output sheet'!$AC$2:$AC$5000,$B$105,'1. Output sheet'!$C$2:$C$5000,N$138,'1. Output sheet'!$K$2:$K$5000,$C106)</f>
        <v>0</v>
      </c>
      <c r="O171" s="13">
        <f>SUMIFS('1. Output sheet'!$F$2:$F$5000,'1. Output sheet'!$AC$2:$AC$5000,$B$105,'1. Output sheet'!$C$2:$C$5000,O$138,'1. Output sheet'!$K$2:$K$5000,$C106)</f>
        <v>0</v>
      </c>
      <c r="P171" s="14">
        <f t="shared" si="50"/>
        <v>-1846.86</v>
      </c>
      <c r="R171" s="7"/>
      <c r="S171" s="39" t="s">
        <v>340</v>
      </c>
      <c r="T171" s="13">
        <f t="shared" si="51"/>
        <v>0</v>
      </c>
      <c r="U171" s="13">
        <f t="shared" si="52"/>
        <v>0</v>
      </c>
      <c r="V171" s="13">
        <f t="shared" si="53"/>
        <v>0</v>
      </c>
      <c r="W171" s="13">
        <f t="shared" si="54"/>
        <v>0</v>
      </c>
      <c r="X171" s="13">
        <f t="shared" si="55"/>
        <v>0</v>
      </c>
      <c r="Y171" s="13">
        <f t="shared" si="56"/>
        <v>-247.62479385382724</v>
      </c>
      <c r="Z171" s="13">
        <f t="shared" si="57"/>
        <v>0</v>
      </c>
      <c r="AA171" s="13">
        <f t="shared" si="58"/>
        <v>0</v>
      </c>
      <c r="AB171" s="13">
        <f t="shared" si="59"/>
        <v>0</v>
      </c>
      <c r="AC171" s="13">
        <f t="shared" si="60"/>
        <v>0</v>
      </c>
      <c r="AD171" s="13">
        <f t="shared" si="61"/>
        <v>0</v>
      </c>
      <c r="AE171" s="13">
        <f t="shared" si="62"/>
        <v>0</v>
      </c>
      <c r="AF171" s="14">
        <f t="shared" si="63"/>
        <v>-247.62479385382724</v>
      </c>
    </row>
    <row r="172" spans="1:32" ht="14.4" x14ac:dyDescent="0.3">
      <c r="A172" s="34"/>
      <c r="B172" s="7"/>
      <c r="C172" s="39" t="s">
        <v>2407</v>
      </c>
      <c r="D172" s="13">
        <f>SUMIFS('1. Output sheet'!$F$2:$F$5000,'1. Output sheet'!$AC$2:$AC$5000,$B$105,'1. Output sheet'!$C$2:$C$5000,D$138,'1. Output sheet'!$K$2:$K$5000,$C107)</f>
        <v>0</v>
      </c>
      <c r="E172" s="13">
        <f>SUMIFS('1. Output sheet'!$F$2:$F$5000,'1. Output sheet'!$AC$2:$AC$5000,$B$105,'1. Output sheet'!$C$2:$C$5000,E$138,'1. Output sheet'!$K$2:$K$5000,$C107)</f>
        <v>0</v>
      </c>
      <c r="F172" s="13">
        <f>SUMIFS('1. Output sheet'!$F$2:$F$5000,'1. Output sheet'!$AC$2:$AC$5000,$B$105,'1. Output sheet'!$C$2:$C$5000,F$138,'1. Output sheet'!$K$2:$K$5000,$C107)</f>
        <v>0</v>
      </c>
      <c r="G172" s="13">
        <f>SUMIFS('1. Output sheet'!$F$2:$F$5000,'1. Output sheet'!$AC$2:$AC$5000,$B$105,'1. Output sheet'!$C$2:$C$5000,G$138,'1. Output sheet'!$K$2:$K$5000,$C107)</f>
        <v>0</v>
      </c>
      <c r="H172" s="13">
        <f>SUMIFS('1. Output sheet'!$F$2:$F$5000,'1. Output sheet'!$AC$2:$AC$5000,$B$105,'1. Output sheet'!$C$2:$C$5000,H$138,'1. Output sheet'!$K$2:$K$5000,$C107)</f>
        <v>0</v>
      </c>
      <c r="I172" s="13">
        <f>SUMIFS('1. Output sheet'!$F$2:$F$5000,'1. Output sheet'!$AC$2:$AC$5000,$B$105,'1. Output sheet'!$C$2:$C$5000,I$138,'1. Output sheet'!$K$2:$K$5000,$C107)</f>
        <v>0</v>
      </c>
      <c r="J172" s="13">
        <f>SUMIFS('1. Output sheet'!$F$2:$F$5000,'1. Output sheet'!$AC$2:$AC$5000,$B$105,'1. Output sheet'!$C$2:$C$5000,J$138,'1. Output sheet'!$K$2:$K$5000,$C107)</f>
        <v>0</v>
      </c>
      <c r="K172" s="13">
        <f>SUMIFS('1. Output sheet'!$F$2:$F$5000,'1. Output sheet'!$AC$2:$AC$5000,$B$105,'1. Output sheet'!$C$2:$C$5000,K$138,'1. Output sheet'!$K$2:$K$5000,$C107)</f>
        <v>0</v>
      </c>
      <c r="L172" s="13">
        <f>SUMIFS('1. Output sheet'!$F$2:$F$5000,'1. Output sheet'!$AC$2:$AC$5000,$B$105,'1. Output sheet'!$C$2:$C$5000,L$138,'1. Output sheet'!$K$2:$K$5000,$C107)</f>
        <v>0</v>
      </c>
      <c r="M172" s="13">
        <f>SUMIFS('1. Output sheet'!$F$2:$F$5000,'1. Output sheet'!$AC$2:$AC$5000,$B$105,'1. Output sheet'!$C$2:$C$5000,M$138,'1. Output sheet'!$K$2:$K$5000,$C107)</f>
        <v>0</v>
      </c>
      <c r="N172" s="13">
        <f>SUMIFS('1. Output sheet'!$F$2:$F$5000,'1. Output sheet'!$AC$2:$AC$5000,$B$105,'1. Output sheet'!$C$2:$C$5000,N$138,'1. Output sheet'!$K$2:$K$5000,$C107)</f>
        <v>0</v>
      </c>
      <c r="O172" s="13">
        <f>SUMIFS('1. Output sheet'!$F$2:$F$5000,'1. Output sheet'!$AC$2:$AC$5000,$B$105,'1. Output sheet'!$C$2:$C$5000,O$138,'1. Output sheet'!$K$2:$K$5000,$C107)</f>
        <v>0</v>
      </c>
      <c r="P172" s="14">
        <f t="shared" si="50"/>
        <v>0</v>
      </c>
      <c r="R172" s="7"/>
      <c r="S172" s="39" t="s">
        <v>2407</v>
      </c>
      <c r="T172" s="13">
        <f t="shared" si="51"/>
        <v>0</v>
      </c>
      <c r="U172" s="13">
        <f t="shared" si="52"/>
        <v>0</v>
      </c>
      <c r="V172" s="13">
        <f t="shared" si="53"/>
        <v>0</v>
      </c>
      <c r="W172" s="13">
        <f t="shared" si="54"/>
        <v>0</v>
      </c>
      <c r="X172" s="13">
        <f t="shared" si="55"/>
        <v>0</v>
      </c>
      <c r="Y172" s="13">
        <f t="shared" si="56"/>
        <v>0</v>
      </c>
      <c r="Z172" s="13">
        <f t="shared" si="57"/>
        <v>0</v>
      </c>
      <c r="AA172" s="13">
        <f t="shared" si="58"/>
        <v>0</v>
      </c>
      <c r="AB172" s="13">
        <f t="shared" si="59"/>
        <v>0</v>
      </c>
      <c r="AC172" s="13">
        <f t="shared" si="60"/>
        <v>0</v>
      </c>
      <c r="AD172" s="13">
        <f t="shared" si="61"/>
        <v>0</v>
      </c>
      <c r="AE172" s="13">
        <f t="shared" si="62"/>
        <v>0</v>
      </c>
      <c r="AF172" s="14">
        <f t="shared" si="63"/>
        <v>0</v>
      </c>
    </row>
    <row r="173" spans="1:32" ht="14.4" x14ac:dyDescent="0.3">
      <c r="A173" s="34"/>
      <c r="B173" s="7"/>
      <c r="C173" s="39" t="s">
        <v>557</v>
      </c>
      <c r="D173" s="13">
        <f>SUMIFS('1. Output sheet'!$F$2:$F$5000,'1. Output sheet'!$AC$2:$AC$5000,$B$105,'1. Output sheet'!$C$2:$C$5000,D$138,'1. Output sheet'!$K$2:$K$5000,$C108)</f>
        <v>0</v>
      </c>
      <c r="E173" s="13">
        <f>SUMIFS('1. Output sheet'!$F$2:$F$5000,'1. Output sheet'!$AC$2:$AC$5000,$B$105,'1. Output sheet'!$C$2:$C$5000,E$138,'1. Output sheet'!$K$2:$K$5000,$C108)</f>
        <v>0</v>
      </c>
      <c r="F173" s="13">
        <f>SUMIFS('1. Output sheet'!$F$2:$F$5000,'1. Output sheet'!$AC$2:$AC$5000,$B$105,'1. Output sheet'!$C$2:$C$5000,F$138,'1. Output sheet'!$K$2:$K$5000,$C108)</f>
        <v>0</v>
      </c>
      <c r="G173" s="13">
        <f>SUMIFS('1. Output sheet'!$F$2:$F$5000,'1. Output sheet'!$AC$2:$AC$5000,$B$105,'1. Output sheet'!$C$2:$C$5000,G$138,'1. Output sheet'!$K$2:$K$5000,$C108)</f>
        <v>0</v>
      </c>
      <c r="H173" s="13">
        <f>SUMIFS('1. Output sheet'!$F$2:$F$5000,'1. Output sheet'!$AC$2:$AC$5000,$B$105,'1. Output sheet'!$C$2:$C$5000,H$138,'1. Output sheet'!$K$2:$K$5000,$C108)</f>
        <v>0</v>
      </c>
      <c r="I173" s="13">
        <f>SUMIFS('1. Output sheet'!$F$2:$F$5000,'1. Output sheet'!$AC$2:$AC$5000,$B$105,'1. Output sheet'!$C$2:$C$5000,I$138,'1. Output sheet'!$K$2:$K$5000,$C108)</f>
        <v>0</v>
      </c>
      <c r="J173" s="13">
        <f>SUMIFS('1. Output sheet'!$F$2:$F$5000,'1. Output sheet'!$AC$2:$AC$5000,$B$105,'1. Output sheet'!$C$2:$C$5000,J$138,'1. Output sheet'!$K$2:$K$5000,$C108)</f>
        <v>0</v>
      </c>
      <c r="K173" s="13">
        <f>SUMIFS('1. Output sheet'!$F$2:$F$5000,'1. Output sheet'!$AC$2:$AC$5000,$B$105,'1. Output sheet'!$C$2:$C$5000,K$138,'1. Output sheet'!$K$2:$K$5000,$C108)</f>
        <v>0</v>
      </c>
      <c r="L173" s="13">
        <f>SUMIFS('1. Output sheet'!$F$2:$F$5000,'1. Output sheet'!$AC$2:$AC$5000,$B$105,'1. Output sheet'!$C$2:$C$5000,L$138,'1. Output sheet'!$K$2:$K$5000,$C108)</f>
        <v>0</v>
      </c>
      <c r="M173" s="13">
        <f>SUMIFS('1. Output sheet'!$F$2:$F$5000,'1. Output sheet'!$AC$2:$AC$5000,$B$105,'1. Output sheet'!$C$2:$C$5000,M$138,'1. Output sheet'!$K$2:$K$5000,$C108)</f>
        <v>0</v>
      </c>
      <c r="N173" s="13">
        <f>SUMIFS('1. Output sheet'!$F$2:$F$5000,'1. Output sheet'!$AC$2:$AC$5000,$B$105,'1. Output sheet'!$C$2:$C$5000,N$138,'1. Output sheet'!$K$2:$K$5000,$C108)</f>
        <v>0</v>
      </c>
      <c r="O173" s="13">
        <f>SUMIFS('1. Output sheet'!$F$2:$F$5000,'1. Output sheet'!$AC$2:$AC$5000,$B$105,'1. Output sheet'!$C$2:$C$5000,O$138,'1. Output sheet'!$K$2:$K$5000,$C108)</f>
        <v>0</v>
      </c>
      <c r="P173" s="14">
        <f t="shared" si="50"/>
        <v>0</v>
      </c>
      <c r="R173" s="7"/>
      <c r="S173" s="39" t="s">
        <v>557</v>
      </c>
      <c r="T173" s="13">
        <f t="shared" si="51"/>
        <v>0</v>
      </c>
      <c r="U173" s="13">
        <f t="shared" si="52"/>
        <v>0</v>
      </c>
      <c r="V173" s="13">
        <f t="shared" si="53"/>
        <v>0</v>
      </c>
      <c r="W173" s="13">
        <f t="shared" si="54"/>
        <v>0</v>
      </c>
      <c r="X173" s="13">
        <f t="shared" si="55"/>
        <v>0</v>
      </c>
      <c r="Y173" s="13">
        <f t="shared" si="56"/>
        <v>0</v>
      </c>
      <c r="Z173" s="13">
        <f t="shared" si="57"/>
        <v>0</v>
      </c>
      <c r="AA173" s="13">
        <f t="shared" si="58"/>
        <v>0</v>
      </c>
      <c r="AB173" s="13">
        <f t="shared" si="59"/>
        <v>0</v>
      </c>
      <c r="AC173" s="13">
        <f t="shared" si="60"/>
        <v>0</v>
      </c>
      <c r="AD173" s="13">
        <f t="shared" si="61"/>
        <v>0</v>
      </c>
      <c r="AE173" s="13">
        <f t="shared" si="62"/>
        <v>0</v>
      </c>
      <c r="AF173" s="14">
        <f t="shared" si="63"/>
        <v>0</v>
      </c>
    </row>
    <row r="174" spans="1:32" ht="14.4" x14ac:dyDescent="0.3">
      <c r="A174" s="34"/>
      <c r="B174" s="7"/>
      <c r="C174" s="39" t="s">
        <v>1933</v>
      </c>
      <c r="D174" s="13">
        <f>SUMIFS('1. Output sheet'!$F$2:$F$5000,'1. Output sheet'!$AC$2:$AC$5000,$B$105,'1. Output sheet'!$C$2:$C$5000,D$138,'1. Output sheet'!$K$2:$K$5000,$C109)</f>
        <v>0</v>
      </c>
      <c r="E174" s="13">
        <f>SUMIFS('1. Output sheet'!$F$2:$F$5000,'1. Output sheet'!$AC$2:$AC$5000,$B$105,'1. Output sheet'!$C$2:$C$5000,E$138,'1. Output sheet'!$K$2:$K$5000,$C109)</f>
        <v>0</v>
      </c>
      <c r="F174" s="13">
        <f>SUMIFS('1. Output sheet'!$F$2:$F$5000,'1. Output sheet'!$AC$2:$AC$5000,$B$105,'1. Output sheet'!$C$2:$C$5000,F$138,'1. Output sheet'!$K$2:$K$5000,$C109)</f>
        <v>0</v>
      </c>
      <c r="G174" s="13">
        <f>SUMIFS('1. Output sheet'!$F$2:$F$5000,'1. Output sheet'!$AC$2:$AC$5000,$B$105,'1. Output sheet'!$C$2:$C$5000,G$138,'1. Output sheet'!$K$2:$K$5000,$C109)</f>
        <v>0</v>
      </c>
      <c r="H174" s="13">
        <f>SUMIFS('1. Output sheet'!$F$2:$F$5000,'1. Output sheet'!$AC$2:$AC$5000,$B$105,'1. Output sheet'!$C$2:$C$5000,H$138,'1. Output sheet'!$K$2:$K$5000,$C109)</f>
        <v>0</v>
      </c>
      <c r="I174" s="13">
        <f>SUMIFS('1. Output sheet'!$F$2:$F$5000,'1. Output sheet'!$AC$2:$AC$5000,$B$105,'1. Output sheet'!$C$2:$C$5000,I$138,'1. Output sheet'!$K$2:$K$5000,$C109)</f>
        <v>0</v>
      </c>
      <c r="J174" s="13">
        <f>SUMIFS('1. Output sheet'!$F$2:$F$5000,'1. Output sheet'!$AC$2:$AC$5000,$B$105,'1. Output sheet'!$C$2:$C$5000,J$138,'1. Output sheet'!$K$2:$K$5000,$C109)</f>
        <v>0</v>
      </c>
      <c r="K174" s="13">
        <f>SUMIFS('1. Output sheet'!$F$2:$F$5000,'1. Output sheet'!$AC$2:$AC$5000,$B$105,'1. Output sheet'!$C$2:$C$5000,K$138,'1. Output sheet'!$K$2:$K$5000,$C109)</f>
        <v>0</v>
      </c>
      <c r="L174" s="13">
        <f>SUMIFS('1. Output sheet'!$F$2:$F$5000,'1. Output sheet'!$AC$2:$AC$5000,$B$105,'1. Output sheet'!$C$2:$C$5000,L$138,'1. Output sheet'!$K$2:$K$5000,$C109)</f>
        <v>0</v>
      </c>
      <c r="M174" s="13">
        <f>SUMIFS('1. Output sheet'!$F$2:$F$5000,'1. Output sheet'!$AC$2:$AC$5000,$B$105,'1. Output sheet'!$C$2:$C$5000,M$138,'1. Output sheet'!$K$2:$K$5000,$C109)</f>
        <v>0</v>
      </c>
      <c r="N174" s="13">
        <f>SUMIFS('1. Output sheet'!$F$2:$F$5000,'1. Output sheet'!$AC$2:$AC$5000,$B$105,'1. Output sheet'!$C$2:$C$5000,N$138,'1. Output sheet'!$K$2:$K$5000,$C109)</f>
        <v>0</v>
      </c>
      <c r="O174" s="13">
        <f>SUMIFS('1. Output sheet'!$F$2:$F$5000,'1. Output sheet'!$AC$2:$AC$5000,$B$105,'1. Output sheet'!$C$2:$C$5000,O$138,'1. Output sheet'!$K$2:$K$5000,$C109)</f>
        <v>0</v>
      </c>
      <c r="P174" s="14">
        <f t="shared" si="50"/>
        <v>0</v>
      </c>
      <c r="R174" s="7"/>
      <c r="S174" s="39" t="s">
        <v>1933</v>
      </c>
      <c r="T174" s="13">
        <f t="shared" si="51"/>
        <v>0</v>
      </c>
      <c r="U174" s="13">
        <f t="shared" si="52"/>
        <v>0</v>
      </c>
      <c r="V174" s="13">
        <f t="shared" si="53"/>
        <v>0</v>
      </c>
      <c r="W174" s="13">
        <f t="shared" si="54"/>
        <v>0</v>
      </c>
      <c r="X174" s="13">
        <f t="shared" si="55"/>
        <v>0</v>
      </c>
      <c r="Y174" s="13">
        <f t="shared" si="56"/>
        <v>0</v>
      </c>
      <c r="Z174" s="13">
        <f t="shared" si="57"/>
        <v>0</v>
      </c>
      <c r="AA174" s="13">
        <f t="shared" si="58"/>
        <v>0</v>
      </c>
      <c r="AB174" s="13">
        <f t="shared" si="59"/>
        <v>0</v>
      </c>
      <c r="AC174" s="13">
        <f t="shared" si="60"/>
        <v>0</v>
      </c>
      <c r="AD174" s="13">
        <f t="shared" si="61"/>
        <v>0</v>
      </c>
      <c r="AE174" s="13">
        <f t="shared" si="62"/>
        <v>0</v>
      </c>
      <c r="AF174" s="14">
        <f t="shared" si="63"/>
        <v>0</v>
      </c>
    </row>
    <row r="175" spans="1:32" ht="14.4" x14ac:dyDescent="0.3">
      <c r="A175" s="34"/>
      <c r="B175" s="7"/>
      <c r="C175" s="39" t="s">
        <v>530</v>
      </c>
      <c r="D175" s="13">
        <f>SUMIFS('1. Output sheet'!$F$2:$F$5000,'1. Output sheet'!$AC$2:$AC$5000,$B$105,'1. Output sheet'!$C$2:$C$5000,D$138,'1. Output sheet'!$K$2:$K$5000,$C110)</f>
        <v>0</v>
      </c>
      <c r="E175" s="13">
        <f>SUMIFS('1. Output sheet'!$F$2:$F$5000,'1. Output sheet'!$AC$2:$AC$5000,$B$105,'1. Output sheet'!$C$2:$C$5000,E$138,'1. Output sheet'!$K$2:$K$5000,$C110)</f>
        <v>0</v>
      </c>
      <c r="F175" s="13">
        <f>SUMIFS('1. Output sheet'!$F$2:$F$5000,'1. Output sheet'!$AC$2:$AC$5000,$B$105,'1. Output sheet'!$C$2:$C$5000,F$138,'1. Output sheet'!$K$2:$K$5000,$C110)</f>
        <v>0</v>
      </c>
      <c r="G175" s="13">
        <f>SUMIFS('1. Output sheet'!$F$2:$F$5000,'1. Output sheet'!$AC$2:$AC$5000,$B$105,'1. Output sheet'!$C$2:$C$5000,G$138,'1. Output sheet'!$K$2:$K$5000,$C110)</f>
        <v>0</v>
      </c>
      <c r="H175" s="13">
        <f>SUMIFS('1. Output sheet'!$F$2:$F$5000,'1. Output sheet'!$AC$2:$AC$5000,$B$105,'1. Output sheet'!$C$2:$C$5000,H$138,'1. Output sheet'!$K$2:$K$5000,$C110)</f>
        <v>0</v>
      </c>
      <c r="I175" s="13">
        <f>SUMIFS('1. Output sheet'!$F$2:$F$5000,'1. Output sheet'!$AC$2:$AC$5000,$B$105,'1. Output sheet'!$C$2:$C$5000,I$138,'1. Output sheet'!$K$2:$K$5000,$C110)</f>
        <v>-6.6433333333329898</v>
      </c>
      <c r="J175" s="13">
        <f>SUMIFS('1. Output sheet'!$F$2:$F$5000,'1. Output sheet'!$AC$2:$AC$5000,$B$105,'1. Output sheet'!$C$2:$C$5000,J$138,'1. Output sheet'!$K$2:$K$5000,$C110)</f>
        <v>0</v>
      </c>
      <c r="K175" s="13">
        <f>SUMIFS('1. Output sheet'!$F$2:$F$5000,'1. Output sheet'!$AC$2:$AC$5000,$B$105,'1. Output sheet'!$C$2:$C$5000,K$138,'1. Output sheet'!$K$2:$K$5000,$C110)</f>
        <v>0</v>
      </c>
      <c r="L175" s="13">
        <f>SUMIFS('1. Output sheet'!$F$2:$F$5000,'1. Output sheet'!$AC$2:$AC$5000,$B$105,'1. Output sheet'!$C$2:$C$5000,L$138,'1. Output sheet'!$K$2:$K$5000,$C110)</f>
        <v>0</v>
      </c>
      <c r="M175" s="13">
        <f>SUMIFS('1. Output sheet'!$F$2:$F$5000,'1. Output sheet'!$AC$2:$AC$5000,$B$105,'1. Output sheet'!$C$2:$C$5000,M$138,'1. Output sheet'!$K$2:$K$5000,$C110)</f>
        <v>0</v>
      </c>
      <c r="N175" s="13">
        <f>SUMIFS('1. Output sheet'!$F$2:$F$5000,'1. Output sheet'!$AC$2:$AC$5000,$B$105,'1. Output sheet'!$C$2:$C$5000,N$138,'1. Output sheet'!$K$2:$K$5000,$C110)</f>
        <v>0</v>
      </c>
      <c r="O175" s="13">
        <f>SUMIFS('1. Output sheet'!$F$2:$F$5000,'1. Output sheet'!$AC$2:$AC$5000,$B$105,'1. Output sheet'!$C$2:$C$5000,O$138,'1. Output sheet'!$K$2:$K$5000,$C110)</f>
        <v>0</v>
      </c>
      <c r="P175" s="14">
        <f t="shared" si="50"/>
        <v>-6.6433333333329898</v>
      </c>
      <c r="R175" s="7"/>
      <c r="S175" s="39" t="s">
        <v>530</v>
      </c>
      <c r="T175" s="13">
        <f t="shared" si="51"/>
        <v>0</v>
      </c>
      <c r="U175" s="13">
        <f t="shared" si="52"/>
        <v>0</v>
      </c>
      <c r="V175" s="13">
        <f t="shared" si="53"/>
        <v>0</v>
      </c>
      <c r="W175" s="13">
        <f t="shared" si="54"/>
        <v>0</v>
      </c>
      <c r="X175" s="13">
        <f t="shared" si="55"/>
        <v>0</v>
      </c>
      <c r="Y175" s="13">
        <f t="shared" si="56"/>
        <v>-0.89073023790045835</v>
      </c>
      <c r="Z175" s="13">
        <f t="shared" si="57"/>
        <v>0</v>
      </c>
      <c r="AA175" s="13">
        <f t="shared" si="58"/>
        <v>0</v>
      </c>
      <c r="AB175" s="13">
        <f t="shared" si="59"/>
        <v>0</v>
      </c>
      <c r="AC175" s="13">
        <f t="shared" si="60"/>
        <v>0</v>
      </c>
      <c r="AD175" s="13">
        <f t="shared" si="61"/>
        <v>0</v>
      </c>
      <c r="AE175" s="13">
        <f t="shared" si="62"/>
        <v>0</v>
      </c>
      <c r="AF175" s="14">
        <f t="shared" si="63"/>
        <v>-0.89073023790045835</v>
      </c>
    </row>
    <row r="176" spans="1:32" ht="14.4" x14ac:dyDescent="0.3">
      <c r="A176" s="34"/>
      <c r="B176" s="7"/>
      <c r="C176" s="39" t="s">
        <v>34</v>
      </c>
      <c r="D176" s="13">
        <f>SUMIFS('1. Output sheet'!$F$2:$F$5000,'1. Output sheet'!$AC$2:$AC$5000,$B$105,'1. Output sheet'!$C$2:$C$5000,D$138,'1. Output sheet'!$K$2:$K$5000,$C111)</f>
        <v>-644.88999999999987</v>
      </c>
      <c r="E176" s="13">
        <f>SUMIFS('1. Output sheet'!$F$2:$F$5000,'1. Output sheet'!$AC$2:$AC$5000,$B$105,'1. Output sheet'!$C$2:$C$5000,E$138,'1. Output sheet'!$K$2:$K$5000,$C111)</f>
        <v>0</v>
      </c>
      <c r="F176" s="13">
        <f>SUMIFS('1. Output sheet'!$F$2:$F$5000,'1. Output sheet'!$AC$2:$AC$5000,$B$105,'1. Output sheet'!$C$2:$C$5000,F$138,'1. Output sheet'!$K$2:$K$5000,$C111)</f>
        <v>-7966.1200000000008</v>
      </c>
      <c r="G176" s="13">
        <f>SUMIFS('1. Output sheet'!$F$2:$F$5000,'1. Output sheet'!$AC$2:$AC$5000,$B$105,'1. Output sheet'!$C$2:$C$5000,G$138,'1. Output sheet'!$K$2:$K$5000,$C111)</f>
        <v>0</v>
      </c>
      <c r="H176" s="13">
        <f>SUMIFS('1. Output sheet'!$F$2:$F$5000,'1. Output sheet'!$AC$2:$AC$5000,$B$105,'1. Output sheet'!$C$2:$C$5000,H$138,'1. Output sheet'!$K$2:$K$5000,$C111)</f>
        <v>0</v>
      </c>
      <c r="I176" s="13">
        <f>SUMIFS('1. Output sheet'!$F$2:$F$5000,'1. Output sheet'!$AC$2:$AC$5000,$B$105,'1. Output sheet'!$C$2:$C$5000,I$138,'1. Output sheet'!$K$2:$K$5000,$C111)</f>
        <v>-1305.9599999999998</v>
      </c>
      <c r="J176" s="13">
        <f>SUMIFS('1. Output sheet'!$F$2:$F$5000,'1. Output sheet'!$AC$2:$AC$5000,$B$105,'1. Output sheet'!$C$2:$C$5000,J$138,'1. Output sheet'!$K$2:$K$5000,$C111)</f>
        <v>-3267.91</v>
      </c>
      <c r="K176" s="13">
        <f>SUMIFS('1. Output sheet'!$F$2:$F$5000,'1. Output sheet'!$AC$2:$AC$5000,$B$105,'1. Output sheet'!$C$2:$C$5000,K$138,'1. Output sheet'!$K$2:$K$5000,$C111)</f>
        <v>0</v>
      </c>
      <c r="L176" s="13">
        <f>SUMIFS('1. Output sheet'!$F$2:$F$5000,'1. Output sheet'!$AC$2:$AC$5000,$B$105,'1. Output sheet'!$C$2:$C$5000,L$138,'1. Output sheet'!$K$2:$K$5000,$C111)</f>
        <v>0</v>
      </c>
      <c r="M176" s="13">
        <f>SUMIFS('1. Output sheet'!$F$2:$F$5000,'1. Output sheet'!$AC$2:$AC$5000,$B$105,'1. Output sheet'!$C$2:$C$5000,M$138,'1. Output sheet'!$K$2:$K$5000,$C111)</f>
        <v>0</v>
      </c>
      <c r="N176" s="13">
        <f>SUMIFS('1. Output sheet'!$F$2:$F$5000,'1. Output sheet'!$AC$2:$AC$5000,$B$105,'1. Output sheet'!$C$2:$C$5000,N$138,'1. Output sheet'!$K$2:$K$5000,$C111)</f>
        <v>0</v>
      </c>
      <c r="O176" s="13">
        <f>SUMIFS('1. Output sheet'!$F$2:$F$5000,'1. Output sheet'!$AC$2:$AC$5000,$B$105,'1. Output sheet'!$C$2:$C$5000,O$138,'1. Output sheet'!$K$2:$K$5000,$C111)</f>
        <v>0</v>
      </c>
      <c r="P176" s="14">
        <f t="shared" si="50"/>
        <v>-13184.88</v>
      </c>
      <c r="R176" s="7"/>
      <c r="S176" s="39" t="s">
        <v>34</v>
      </c>
      <c r="T176" s="13">
        <f t="shared" si="51"/>
        <v>-86.466084764624611</v>
      </c>
      <c r="U176" s="13">
        <f t="shared" si="52"/>
        <v>0</v>
      </c>
      <c r="V176" s="13">
        <f t="shared" si="53"/>
        <v>-1068.087902068836</v>
      </c>
      <c r="W176" s="13">
        <f t="shared" si="54"/>
        <v>0</v>
      </c>
      <c r="X176" s="13">
        <f t="shared" si="55"/>
        <v>0</v>
      </c>
      <c r="Y176" s="13">
        <f t="shared" si="56"/>
        <v>-175.10156469973046</v>
      </c>
      <c r="Z176" s="13">
        <f t="shared" si="57"/>
        <v>-438.15748897201769</v>
      </c>
      <c r="AA176" s="13">
        <f t="shared" si="58"/>
        <v>0</v>
      </c>
      <c r="AB176" s="13">
        <f t="shared" si="59"/>
        <v>0</v>
      </c>
      <c r="AC176" s="13">
        <f t="shared" si="60"/>
        <v>0</v>
      </c>
      <c r="AD176" s="13">
        <f t="shared" si="61"/>
        <v>0</v>
      </c>
      <c r="AE176" s="13">
        <f t="shared" si="62"/>
        <v>0</v>
      </c>
      <c r="AF176" s="14">
        <f t="shared" si="63"/>
        <v>-1767.8130405052086</v>
      </c>
    </row>
    <row r="177" spans="1:32" ht="14.4" x14ac:dyDescent="0.3">
      <c r="A177" s="34"/>
      <c r="B177" s="7"/>
      <c r="C177" s="39" t="s">
        <v>473</v>
      </c>
      <c r="D177" s="13">
        <f>SUMIFS('1. Output sheet'!$F$2:$F$5000,'1. Output sheet'!$AC$2:$AC$5000,$B$105,'1. Output sheet'!$C$2:$C$5000,D$138,'1. Output sheet'!$K$2:$K$5000,$C112)</f>
        <v>0</v>
      </c>
      <c r="E177" s="13">
        <f>SUMIFS('1. Output sheet'!$F$2:$F$5000,'1. Output sheet'!$AC$2:$AC$5000,$B$105,'1. Output sheet'!$C$2:$C$5000,E$138,'1. Output sheet'!$K$2:$K$5000,$C112)</f>
        <v>0</v>
      </c>
      <c r="F177" s="13">
        <f>SUMIFS('1. Output sheet'!$F$2:$F$5000,'1. Output sheet'!$AC$2:$AC$5000,$B$105,'1. Output sheet'!$C$2:$C$5000,F$138,'1. Output sheet'!$K$2:$K$5000,$C112)</f>
        <v>0</v>
      </c>
      <c r="G177" s="13">
        <f>SUMIFS('1. Output sheet'!$F$2:$F$5000,'1. Output sheet'!$AC$2:$AC$5000,$B$105,'1. Output sheet'!$C$2:$C$5000,G$138,'1. Output sheet'!$K$2:$K$5000,$C112)</f>
        <v>0</v>
      </c>
      <c r="H177" s="13">
        <f>SUMIFS('1. Output sheet'!$F$2:$F$5000,'1. Output sheet'!$AC$2:$AC$5000,$B$105,'1. Output sheet'!$C$2:$C$5000,H$138,'1. Output sheet'!$K$2:$K$5000,$C112)</f>
        <v>30</v>
      </c>
      <c r="I177" s="13">
        <f>SUMIFS('1. Output sheet'!$F$2:$F$5000,'1. Output sheet'!$AC$2:$AC$5000,$B$105,'1. Output sheet'!$C$2:$C$5000,I$138,'1. Output sheet'!$K$2:$K$5000,$C112)</f>
        <v>0</v>
      </c>
      <c r="J177" s="13">
        <f>SUMIFS('1. Output sheet'!$F$2:$F$5000,'1. Output sheet'!$AC$2:$AC$5000,$B$105,'1. Output sheet'!$C$2:$C$5000,J$138,'1. Output sheet'!$K$2:$K$5000,$C112)</f>
        <v>0</v>
      </c>
      <c r="K177" s="13">
        <f>SUMIFS('1. Output sheet'!$F$2:$F$5000,'1. Output sheet'!$AC$2:$AC$5000,$B$105,'1. Output sheet'!$C$2:$C$5000,K$138,'1. Output sheet'!$K$2:$K$5000,$C112)</f>
        <v>0</v>
      </c>
      <c r="L177" s="13">
        <f>SUMIFS('1. Output sheet'!$F$2:$F$5000,'1. Output sheet'!$AC$2:$AC$5000,$B$105,'1. Output sheet'!$C$2:$C$5000,L$138,'1. Output sheet'!$K$2:$K$5000,$C112)</f>
        <v>0</v>
      </c>
      <c r="M177" s="13">
        <f>SUMIFS('1. Output sheet'!$F$2:$F$5000,'1. Output sheet'!$AC$2:$AC$5000,$B$105,'1. Output sheet'!$C$2:$C$5000,M$138,'1. Output sheet'!$K$2:$K$5000,$C112)</f>
        <v>0</v>
      </c>
      <c r="N177" s="13">
        <f>SUMIFS('1. Output sheet'!$F$2:$F$5000,'1. Output sheet'!$AC$2:$AC$5000,$B$105,'1. Output sheet'!$C$2:$C$5000,N$138,'1. Output sheet'!$K$2:$K$5000,$C112)</f>
        <v>0</v>
      </c>
      <c r="O177" s="13">
        <f>SUMIFS('1. Output sheet'!$F$2:$F$5000,'1. Output sheet'!$AC$2:$AC$5000,$B$105,'1. Output sheet'!$C$2:$C$5000,O$138,'1. Output sheet'!$K$2:$K$5000,$C112)</f>
        <v>0</v>
      </c>
      <c r="P177" s="14">
        <f t="shared" si="50"/>
        <v>30</v>
      </c>
      <c r="R177" s="7"/>
      <c r="S177" s="39" t="s">
        <v>473</v>
      </c>
      <c r="T177" s="13">
        <f t="shared" si="51"/>
        <v>0</v>
      </c>
      <c r="U177" s="13">
        <f t="shared" si="52"/>
        <v>0</v>
      </c>
      <c r="V177" s="13">
        <f t="shared" si="53"/>
        <v>0</v>
      </c>
      <c r="W177" s="13">
        <f t="shared" si="54"/>
        <v>0</v>
      </c>
      <c r="X177" s="13">
        <f t="shared" si="55"/>
        <v>4.0223643457624387</v>
      </c>
      <c r="Y177" s="13">
        <f t="shared" si="56"/>
        <v>0</v>
      </c>
      <c r="Z177" s="13">
        <f t="shared" si="57"/>
        <v>0</v>
      </c>
      <c r="AA177" s="13">
        <f t="shared" si="58"/>
        <v>0</v>
      </c>
      <c r="AB177" s="13">
        <f t="shared" si="59"/>
        <v>0</v>
      </c>
      <c r="AC177" s="13">
        <f t="shared" si="60"/>
        <v>0</v>
      </c>
      <c r="AD177" s="13">
        <f t="shared" si="61"/>
        <v>0</v>
      </c>
      <c r="AE177" s="13">
        <f t="shared" si="62"/>
        <v>0</v>
      </c>
      <c r="AF177" s="14">
        <f t="shared" si="63"/>
        <v>4.0223643457624387</v>
      </c>
    </row>
    <row r="178" spans="1:32" ht="14.4" x14ac:dyDescent="0.3">
      <c r="A178" s="34"/>
      <c r="B178" s="7"/>
      <c r="C178" s="39" t="s">
        <v>210</v>
      </c>
      <c r="D178" s="13">
        <f>SUMIFS('1. Output sheet'!$F$2:$F$5000,'1. Output sheet'!$AC$2:$AC$5000,$B$105,'1. Output sheet'!$C$2:$C$5000,D$138,'1. Output sheet'!$K$2:$K$5000,$C113)</f>
        <v>0</v>
      </c>
      <c r="E178" s="13">
        <f>SUMIFS('1. Output sheet'!$F$2:$F$5000,'1. Output sheet'!$AC$2:$AC$5000,$B$105,'1. Output sheet'!$C$2:$C$5000,E$138,'1. Output sheet'!$K$2:$K$5000,$C113)</f>
        <v>0</v>
      </c>
      <c r="F178" s="13">
        <f>SUMIFS('1. Output sheet'!$F$2:$F$5000,'1. Output sheet'!$AC$2:$AC$5000,$B$105,'1. Output sheet'!$C$2:$C$5000,F$138,'1. Output sheet'!$K$2:$K$5000,$C113)</f>
        <v>0</v>
      </c>
      <c r="G178" s="13">
        <f>SUMIFS('1. Output sheet'!$F$2:$F$5000,'1. Output sheet'!$AC$2:$AC$5000,$B$105,'1. Output sheet'!$C$2:$C$5000,G$138,'1. Output sheet'!$K$2:$K$5000,$C113)</f>
        <v>0</v>
      </c>
      <c r="H178" s="13">
        <f>SUMIFS('1. Output sheet'!$F$2:$F$5000,'1. Output sheet'!$AC$2:$AC$5000,$B$105,'1. Output sheet'!$C$2:$C$5000,H$138,'1. Output sheet'!$K$2:$K$5000,$C113)</f>
        <v>0</v>
      </c>
      <c r="I178" s="13">
        <f>SUMIFS('1. Output sheet'!$F$2:$F$5000,'1. Output sheet'!$AC$2:$AC$5000,$B$105,'1. Output sheet'!$C$2:$C$5000,I$138,'1. Output sheet'!$K$2:$K$5000,$C113)</f>
        <v>0</v>
      </c>
      <c r="J178" s="13">
        <f>SUMIFS('1. Output sheet'!$F$2:$F$5000,'1. Output sheet'!$AC$2:$AC$5000,$B$105,'1. Output sheet'!$C$2:$C$5000,J$138,'1. Output sheet'!$K$2:$K$5000,$C113)</f>
        <v>0</v>
      </c>
      <c r="K178" s="13">
        <f>SUMIFS('1. Output sheet'!$F$2:$F$5000,'1. Output sheet'!$AC$2:$AC$5000,$B$105,'1. Output sheet'!$C$2:$C$5000,K$138,'1. Output sheet'!$K$2:$K$5000,$C113)</f>
        <v>0</v>
      </c>
      <c r="L178" s="13">
        <f>SUMIFS('1. Output sheet'!$F$2:$F$5000,'1. Output sheet'!$AC$2:$AC$5000,$B$105,'1. Output sheet'!$C$2:$C$5000,L$138,'1. Output sheet'!$K$2:$K$5000,$C113)</f>
        <v>0</v>
      </c>
      <c r="M178" s="13">
        <f>SUMIFS('1. Output sheet'!$F$2:$F$5000,'1. Output sheet'!$AC$2:$AC$5000,$B$105,'1. Output sheet'!$C$2:$C$5000,M$138,'1. Output sheet'!$K$2:$K$5000,$C113)</f>
        <v>0</v>
      </c>
      <c r="N178" s="13">
        <f>SUMIFS('1. Output sheet'!$F$2:$F$5000,'1. Output sheet'!$AC$2:$AC$5000,$B$105,'1. Output sheet'!$C$2:$C$5000,N$138,'1. Output sheet'!$K$2:$K$5000,$C113)</f>
        <v>0</v>
      </c>
      <c r="O178" s="13">
        <f>SUMIFS('1. Output sheet'!$F$2:$F$5000,'1. Output sheet'!$AC$2:$AC$5000,$B$105,'1. Output sheet'!$C$2:$C$5000,O$138,'1. Output sheet'!$K$2:$K$5000,$C113)</f>
        <v>0</v>
      </c>
      <c r="P178" s="14">
        <f t="shared" si="50"/>
        <v>0</v>
      </c>
      <c r="R178" s="7"/>
      <c r="S178" s="39" t="s">
        <v>210</v>
      </c>
      <c r="T178" s="13">
        <f t="shared" si="51"/>
        <v>0</v>
      </c>
      <c r="U178" s="13">
        <f t="shared" si="52"/>
        <v>0</v>
      </c>
      <c r="V178" s="13">
        <f t="shared" si="53"/>
        <v>0</v>
      </c>
      <c r="W178" s="13">
        <f t="shared" si="54"/>
        <v>0</v>
      </c>
      <c r="X178" s="13">
        <f t="shared" si="55"/>
        <v>0</v>
      </c>
      <c r="Y178" s="13">
        <f t="shared" si="56"/>
        <v>0</v>
      </c>
      <c r="Z178" s="13">
        <f t="shared" si="57"/>
        <v>0</v>
      </c>
      <c r="AA178" s="13">
        <f t="shared" si="58"/>
        <v>0</v>
      </c>
      <c r="AB178" s="13">
        <f t="shared" si="59"/>
        <v>0</v>
      </c>
      <c r="AC178" s="13">
        <f t="shared" si="60"/>
        <v>0</v>
      </c>
      <c r="AD178" s="13">
        <f t="shared" si="61"/>
        <v>0</v>
      </c>
      <c r="AE178" s="13">
        <f t="shared" si="62"/>
        <v>0</v>
      </c>
      <c r="AF178" s="14">
        <f t="shared" si="63"/>
        <v>0</v>
      </c>
    </row>
    <row r="179" spans="1:32" ht="14.4" x14ac:dyDescent="0.3">
      <c r="A179" s="34"/>
      <c r="B179" s="7"/>
      <c r="C179" s="39" t="s">
        <v>333</v>
      </c>
      <c r="D179" s="13">
        <f>SUMIFS('1. Output sheet'!$F$2:$F$5000,'1. Output sheet'!$AC$2:$AC$5000,$B$105,'1. Output sheet'!$C$2:$C$5000,D$138,'1. Output sheet'!$K$2:$K$5000,$C114)</f>
        <v>0</v>
      </c>
      <c r="E179" s="13">
        <f>SUMIFS('1. Output sheet'!$F$2:$F$5000,'1. Output sheet'!$AC$2:$AC$5000,$B$105,'1. Output sheet'!$C$2:$C$5000,E$138,'1. Output sheet'!$K$2:$K$5000,$C114)</f>
        <v>0</v>
      </c>
      <c r="F179" s="13">
        <f>SUMIFS('1. Output sheet'!$F$2:$F$5000,'1. Output sheet'!$AC$2:$AC$5000,$B$105,'1. Output sheet'!$C$2:$C$5000,F$138,'1. Output sheet'!$K$2:$K$5000,$C114)</f>
        <v>0</v>
      </c>
      <c r="G179" s="13">
        <f>SUMIFS('1. Output sheet'!$F$2:$F$5000,'1. Output sheet'!$AC$2:$AC$5000,$B$105,'1. Output sheet'!$C$2:$C$5000,G$138,'1. Output sheet'!$K$2:$K$5000,$C114)</f>
        <v>0</v>
      </c>
      <c r="H179" s="13">
        <f>SUMIFS('1. Output sheet'!$F$2:$F$5000,'1. Output sheet'!$AC$2:$AC$5000,$B$105,'1. Output sheet'!$C$2:$C$5000,H$138,'1. Output sheet'!$K$2:$K$5000,$C114)</f>
        <v>0</v>
      </c>
      <c r="I179" s="13">
        <f>SUMIFS('1. Output sheet'!$F$2:$F$5000,'1. Output sheet'!$AC$2:$AC$5000,$B$105,'1. Output sheet'!$C$2:$C$5000,I$138,'1. Output sheet'!$K$2:$K$5000,$C114)</f>
        <v>0</v>
      </c>
      <c r="J179" s="13">
        <f>SUMIFS('1. Output sheet'!$F$2:$F$5000,'1. Output sheet'!$AC$2:$AC$5000,$B$105,'1. Output sheet'!$C$2:$C$5000,J$138,'1. Output sheet'!$K$2:$K$5000,$C114)</f>
        <v>0</v>
      </c>
      <c r="K179" s="13">
        <f>SUMIFS('1. Output sheet'!$F$2:$F$5000,'1. Output sheet'!$AC$2:$AC$5000,$B$105,'1. Output sheet'!$C$2:$C$5000,K$138,'1. Output sheet'!$K$2:$K$5000,$C114)</f>
        <v>0</v>
      </c>
      <c r="L179" s="13">
        <f>SUMIFS('1. Output sheet'!$F$2:$F$5000,'1. Output sheet'!$AC$2:$AC$5000,$B$105,'1. Output sheet'!$C$2:$C$5000,L$138,'1. Output sheet'!$K$2:$K$5000,$C114)</f>
        <v>0</v>
      </c>
      <c r="M179" s="13">
        <f>SUMIFS('1. Output sheet'!$F$2:$F$5000,'1. Output sheet'!$AC$2:$AC$5000,$B$105,'1. Output sheet'!$C$2:$C$5000,M$138,'1. Output sheet'!$K$2:$K$5000,$C114)</f>
        <v>0</v>
      </c>
      <c r="N179" s="13">
        <f>SUMIFS('1. Output sheet'!$F$2:$F$5000,'1. Output sheet'!$AC$2:$AC$5000,$B$105,'1. Output sheet'!$C$2:$C$5000,N$138,'1. Output sheet'!$K$2:$K$5000,$C114)</f>
        <v>0</v>
      </c>
      <c r="O179" s="13">
        <f>SUMIFS('1. Output sheet'!$F$2:$F$5000,'1. Output sheet'!$AC$2:$AC$5000,$B$105,'1. Output sheet'!$C$2:$C$5000,O$138,'1. Output sheet'!$K$2:$K$5000,$C114)</f>
        <v>0</v>
      </c>
      <c r="P179" s="14">
        <f t="shared" si="50"/>
        <v>0</v>
      </c>
      <c r="R179" s="7"/>
      <c r="S179" s="39" t="s">
        <v>333</v>
      </c>
      <c r="T179" s="13">
        <f t="shared" si="51"/>
        <v>0</v>
      </c>
      <c r="U179" s="13">
        <f t="shared" si="52"/>
        <v>0</v>
      </c>
      <c r="V179" s="13">
        <f t="shared" si="53"/>
        <v>0</v>
      </c>
      <c r="W179" s="13">
        <f t="shared" si="54"/>
        <v>0</v>
      </c>
      <c r="X179" s="13">
        <f t="shared" si="55"/>
        <v>0</v>
      </c>
      <c r="Y179" s="13">
        <f t="shared" si="56"/>
        <v>0</v>
      </c>
      <c r="Z179" s="13">
        <f t="shared" si="57"/>
        <v>0</v>
      </c>
      <c r="AA179" s="13">
        <f t="shared" si="58"/>
        <v>0</v>
      </c>
      <c r="AB179" s="13">
        <f t="shared" si="59"/>
        <v>0</v>
      </c>
      <c r="AC179" s="13">
        <f t="shared" si="60"/>
        <v>0</v>
      </c>
      <c r="AD179" s="13">
        <f t="shared" si="61"/>
        <v>0</v>
      </c>
      <c r="AE179" s="13">
        <f t="shared" si="62"/>
        <v>0</v>
      </c>
      <c r="AF179" s="14">
        <f t="shared" si="63"/>
        <v>0</v>
      </c>
    </row>
    <row r="180" spans="1:32" ht="14.4" x14ac:dyDescent="0.3">
      <c r="A180" s="34"/>
      <c r="B180" s="7"/>
      <c r="C180" s="39" t="s">
        <v>229</v>
      </c>
      <c r="D180" s="13">
        <f>SUMIFS('1. Output sheet'!$F$2:$F$5000,'1. Output sheet'!$AC$2:$AC$5000,$B$105,'1. Output sheet'!$C$2:$C$5000,D$138,'1. Output sheet'!$K$2:$K$5000,$C115)</f>
        <v>0</v>
      </c>
      <c r="E180" s="13">
        <f>SUMIFS('1. Output sheet'!$F$2:$F$5000,'1. Output sheet'!$AC$2:$AC$5000,$B$105,'1. Output sheet'!$C$2:$C$5000,E$138,'1. Output sheet'!$K$2:$K$5000,$C115)</f>
        <v>0</v>
      </c>
      <c r="F180" s="13">
        <f>SUMIFS('1. Output sheet'!$F$2:$F$5000,'1. Output sheet'!$AC$2:$AC$5000,$B$105,'1. Output sheet'!$C$2:$C$5000,F$138,'1. Output sheet'!$K$2:$K$5000,$C115)</f>
        <v>0</v>
      </c>
      <c r="G180" s="13">
        <f>SUMIFS('1. Output sheet'!$F$2:$F$5000,'1. Output sheet'!$AC$2:$AC$5000,$B$105,'1. Output sheet'!$C$2:$C$5000,G$138,'1. Output sheet'!$K$2:$K$5000,$C115)</f>
        <v>0</v>
      </c>
      <c r="H180" s="13">
        <f>SUMIFS('1. Output sheet'!$F$2:$F$5000,'1. Output sheet'!$AC$2:$AC$5000,$B$105,'1. Output sheet'!$C$2:$C$5000,H$138,'1. Output sheet'!$K$2:$K$5000,$C115)</f>
        <v>0</v>
      </c>
      <c r="I180" s="13">
        <f>SUMIFS('1. Output sheet'!$F$2:$F$5000,'1. Output sheet'!$AC$2:$AC$5000,$B$105,'1. Output sheet'!$C$2:$C$5000,I$138,'1. Output sheet'!$K$2:$K$5000,$C115)</f>
        <v>0</v>
      </c>
      <c r="J180" s="13">
        <f>SUMIFS('1. Output sheet'!$F$2:$F$5000,'1. Output sheet'!$AC$2:$AC$5000,$B$105,'1. Output sheet'!$C$2:$C$5000,J$138,'1. Output sheet'!$K$2:$K$5000,$C115)</f>
        <v>-387.71333333333394</v>
      </c>
      <c r="K180" s="13">
        <f>SUMIFS('1. Output sheet'!$F$2:$F$5000,'1. Output sheet'!$AC$2:$AC$5000,$B$105,'1. Output sheet'!$C$2:$C$5000,K$138,'1. Output sheet'!$K$2:$K$5000,$C115)</f>
        <v>0</v>
      </c>
      <c r="L180" s="13">
        <f>SUMIFS('1. Output sheet'!$F$2:$F$5000,'1. Output sheet'!$AC$2:$AC$5000,$B$105,'1. Output sheet'!$C$2:$C$5000,L$138,'1. Output sheet'!$K$2:$K$5000,$C115)</f>
        <v>0</v>
      </c>
      <c r="M180" s="13">
        <f>SUMIFS('1. Output sheet'!$F$2:$F$5000,'1. Output sheet'!$AC$2:$AC$5000,$B$105,'1. Output sheet'!$C$2:$C$5000,M$138,'1. Output sheet'!$K$2:$K$5000,$C115)</f>
        <v>0</v>
      </c>
      <c r="N180" s="13">
        <f>SUMIFS('1. Output sheet'!$F$2:$F$5000,'1. Output sheet'!$AC$2:$AC$5000,$B$105,'1. Output sheet'!$C$2:$C$5000,N$138,'1. Output sheet'!$K$2:$K$5000,$C115)</f>
        <v>0</v>
      </c>
      <c r="O180" s="13">
        <f>SUMIFS('1. Output sheet'!$F$2:$F$5000,'1. Output sheet'!$AC$2:$AC$5000,$B$105,'1. Output sheet'!$C$2:$C$5000,O$138,'1. Output sheet'!$K$2:$K$5000,$C115)</f>
        <v>-528</v>
      </c>
      <c r="P180" s="14">
        <f t="shared" si="50"/>
        <v>-915.71333333333394</v>
      </c>
      <c r="R180" s="7"/>
      <c r="S180" s="39" t="s">
        <v>229</v>
      </c>
      <c r="T180" s="13">
        <f t="shared" si="51"/>
        <v>0</v>
      </c>
      <c r="U180" s="13">
        <f t="shared" si="52"/>
        <v>0</v>
      </c>
      <c r="V180" s="13">
        <f t="shared" si="53"/>
        <v>0</v>
      </c>
      <c r="W180" s="13">
        <f t="shared" si="54"/>
        <v>0</v>
      </c>
      <c r="X180" s="13">
        <f t="shared" si="55"/>
        <v>0</v>
      </c>
      <c r="Y180" s="13">
        <f t="shared" si="56"/>
        <v>0</v>
      </c>
      <c r="Z180" s="13">
        <f t="shared" si="57"/>
        <v>-51.984142945890333</v>
      </c>
      <c r="AA180" s="13">
        <f t="shared" si="58"/>
        <v>0</v>
      </c>
      <c r="AB180" s="13">
        <f t="shared" si="59"/>
        <v>0</v>
      </c>
      <c r="AC180" s="13">
        <f t="shared" si="60"/>
        <v>0</v>
      </c>
      <c r="AD180" s="13">
        <f t="shared" si="61"/>
        <v>0</v>
      </c>
      <c r="AE180" s="13">
        <f t="shared" si="62"/>
        <v>-70.793612485418919</v>
      </c>
      <c r="AF180" s="14">
        <f t="shared" si="63"/>
        <v>-122.77775543130926</v>
      </c>
    </row>
    <row r="181" spans="1:32" ht="14.4" x14ac:dyDescent="0.3">
      <c r="A181" s="34"/>
      <c r="B181" s="7"/>
      <c r="C181" s="39" t="s">
        <v>407</v>
      </c>
      <c r="D181" s="13">
        <f>SUMIFS('1. Output sheet'!$F$2:$F$5000,'1. Output sheet'!$AC$2:$AC$5000,$B$105,'1. Output sheet'!$C$2:$C$5000,D$138,'1. Output sheet'!$K$2:$K$5000,$C116)</f>
        <v>0</v>
      </c>
      <c r="E181" s="13">
        <f>SUMIFS('1. Output sheet'!$F$2:$F$5000,'1. Output sheet'!$AC$2:$AC$5000,$B$105,'1. Output sheet'!$C$2:$C$5000,E$138,'1. Output sheet'!$K$2:$K$5000,$C116)</f>
        <v>0</v>
      </c>
      <c r="F181" s="13">
        <f>SUMIFS('1. Output sheet'!$F$2:$F$5000,'1. Output sheet'!$AC$2:$AC$5000,$B$105,'1. Output sheet'!$C$2:$C$5000,F$138,'1. Output sheet'!$K$2:$K$5000,$C116)</f>
        <v>0</v>
      </c>
      <c r="G181" s="13">
        <f>SUMIFS('1. Output sheet'!$F$2:$F$5000,'1. Output sheet'!$AC$2:$AC$5000,$B$105,'1. Output sheet'!$C$2:$C$5000,G$138,'1. Output sheet'!$K$2:$K$5000,$C116)</f>
        <v>0</v>
      </c>
      <c r="H181" s="13">
        <f>SUMIFS('1. Output sheet'!$F$2:$F$5000,'1. Output sheet'!$AC$2:$AC$5000,$B$105,'1. Output sheet'!$C$2:$C$5000,H$138,'1. Output sheet'!$K$2:$K$5000,$C116)</f>
        <v>0</v>
      </c>
      <c r="I181" s="13">
        <f>SUMIFS('1. Output sheet'!$F$2:$F$5000,'1. Output sheet'!$AC$2:$AC$5000,$B$105,'1. Output sheet'!$C$2:$C$5000,I$138,'1. Output sheet'!$K$2:$K$5000,$C116)</f>
        <v>0</v>
      </c>
      <c r="J181" s="13">
        <f>SUMIFS('1. Output sheet'!$F$2:$F$5000,'1. Output sheet'!$AC$2:$AC$5000,$B$105,'1. Output sheet'!$C$2:$C$5000,J$138,'1. Output sheet'!$K$2:$K$5000,$C116)</f>
        <v>0</v>
      </c>
      <c r="K181" s="13">
        <f>SUMIFS('1. Output sheet'!$F$2:$F$5000,'1. Output sheet'!$AC$2:$AC$5000,$B$105,'1. Output sheet'!$C$2:$C$5000,K$138,'1. Output sheet'!$K$2:$K$5000,$C116)</f>
        <v>0</v>
      </c>
      <c r="L181" s="13">
        <f>SUMIFS('1. Output sheet'!$F$2:$F$5000,'1. Output sheet'!$AC$2:$AC$5000,$B$105,'1. Output sheet'!$C$2:$C$5000,L$138,'1. Output sheet'!$K$2:$K$5000,$C116)</f>
        <v>0</v>
      </c>
      <c r="M181" s="13">
        <f>SUMIFS('1. Output sheet'!$F$2:$F$5000,'1. Output sheet'!$AC$2:$AC$5000,$B$105,'1. Output sheet'!$C$2:$C$5000,M$138,'1. Output sheet'!$K$2:$K$5000,$C116)</f>
        <v>0</v>
      </c>
      <c r="N181" s="13">
        <f>SUMIFS('1. Output sheet'!$F$2:$F$5000,'1. Output sheet'!$AC$2:$AC$5000,$B$105,'1. Output sheet'!$C$2:$C$5000,N$138,'1. Output sheet'!$K$2:$K$5000,$C116)</f>
        <v>0</v>
      </c>
      <c r="O181" s="13">
        <f>SUMIFS('1. Output sheet'!$F$2:$F$5000,'1. Output sheet'!$AC$2:$AC$5000,$B$105,'1. Output sheet'!$C$2:$C$5000,O$138,'1. Output sheet'!$K$2:$K$5000,$C116)</f>
        <v>0</v>
      </c>
      <c r="P181" s="14">
        <f t="shared" si="50"/>
        <v>0</v>
      </c>
      <c r="R181" s="7"/>
      <c r="S181" s="39" t="s">
        <v>407</v>
      </c>
      <c r="T181" s="13">
        <f t="shared" si="51"/>
        <v>0</v>
      </c>
      <c r="U181" s="13">
        <f t="shared" si="52"/>
        <v>0</v>
      </c>
      <c r="V181" s="13">
        <f t="shared" si="53"/>
        <v>0</v>
      </c>
      <c r="W181" s="13">
        <f t="shared" si="54"/>
        <v>0</v>
      </c>
      <c r="X181" s="13">
        <f t="shared" si="55"/>
        <v>0</v>
      </c>
      <c r="Y181" s="13">
        <f t="shared" si="56"/>
        <v>0</v>
      </c>
      <c r="Z181" s="13">
        <f t="shared" si="57"/>
        <v>0</v>
      </c>
      <c r="AA181" s="13">
        <f t="shared" si="58"/>
        <v>0</v>
      </c>
      <c r="AB181" s="13">
        <f t="shared" si="59"/>
        <v>0</v>
      </c>
      <c r="AC181" s="13">
        <f t="shared" si="60"/>
        <v>0</v>
      </c>
      <c r="AD181" s="13">
        <f t="shared" si="61"/>
        <v>0</v>
      </c>
      <c r="AE181" s="13">
        <f t="shared" si="62"/>
        <v>0</v>
      </c>
      <c r="AF181" s="14">
        <f t="shared" si="63"/>
        <v>0</v>
      </c>
    </row>
    <row r="182" spans="1:32" ht="14.4" x14ac:dyDescent="0.3">
      <c r="A182" s="34"/>
      <c r="B182" s="7"/>
      <c r="C182" s="39" t="s">
        <v>54</v>
      </c>
      <c r="D182" s="13">
        <f>SUMIFS('1. Output sheet'!$F$2:$F$5000,'1. Output sheet'!$AC$2:$AC$5000,$B$105,'1. Output sheet'!$C$2:$C$5000,D$138,'1. Output sheet'!$K$2:$K$5000,$C117)</f>
        <v>0</v>
      </c>
      <c r="E182" s="13">
        <f>SUMIFS('1. Output sheet'!$F$2:$F$5000,'1. Output sheet'!$AC$2:$AC$5000,$B$105,'1. Output sheet'!$C$2:$C$5000,E$138,'1. Output sheet'!$K$2:$K$5000,$C117)</f>
        <v>0</v>
      </c>
      <c r="F182" s="13">
        <f>SUMIFS('1. Output sheet'!$F$2:$F$5000,'1. Output sheet'!$AC$2:$AC$5000,$B$105,'1. Output sheet'!$C$2:$C$5000,F$138,'1. Output sheet'!$K$2:$K$5000,$C117)</f>
        <v>0</v>
      </c>
      <c r="G182" s="13">
        <f>SUMIFS('1. Output sheet'!$F$2:$F$5000,'1. Output sheet'!$AC$2:$AC$5000,$B$105,'1. Output sheet'!$C$2:$C$5000,G$138,'1. Output sheet'!$K$2:$K$5000,$C117)</f>
        <v>30</v>
      </c>
      <c r="H182" s="13">
        <f>SUMIFS('1. Output sheet'!$F$2:$F$5000,'1. Output sheet'!$AC$2:$AC$5000,$B$105,'1. Output sheet'!$C$2:$C$5000,H$138,'1. Output sheet'!$K$2:$K$5000,$C117)</f>
        <v>0</v>
      </c>
      <c r="I182" s="13">
        <f>SUMIFS('1. Output sheet'!$F$2:$F$5000,'1. Output sheet'!$AC$2:$AC$5000,$B$105,'1. Output sheet'!$C$2:$C$5000,I$138,'1. Output sheet'!$K$2:$K$5000,$C117)</f>
        <v>4125</v>
      </c>
      <c r="J182" s="13">
        <f>SUMIFS('1. Output sheet'!$F$2:$F$5000,'1. Output sheet'!$AC$2:$AC$5000,$B$105,'1. Output sheet'!$C$2:$C$5000,J$138,'1. Output sheet'!$K$2:$K$5000,$C117)</f>
        <v>0</v>
      </c>
      <c r="K182" s="13">
        <f>SUMIFS('1. Output sheet'!$F$2:$F$5000,'1. Output sheet'!$AC$2:$AC$5000,$B$105,'1. Output sheet'!$C$2:$C$5000,K$138,'1. Output sheet'!$K$2:$K$5000,$C117)</f>
        <v>0</v>
      </c>
      <c r="L182" s="13">
        <f>SUMIFS('1. Output sheet'!$F$2:$F$5000,'1. Output sheet'!$AC$2:$AC$5000,$B$105,'1. Output sheet'!$C$2:$C$5000,L$138,'1. Output sheet'!$K$2:$K$5000,$C117)</f>
        <v>27000</v>
      </c>
      <c r="M182" s="13">
        <f>SUMIFS('1. Output sheet'!$F$2:$F$5000,'1. Output sheet'!$AC$2:$AC$5000,$B$105,'1. Output sheet'!$C$2:$C$5000,M$138,'1. Output sheet'!$K$2:$K$5000,$C117)</f>
        <v>0</v>
      </c>
      <c r="N182" s="13">
        <f>SUMIFS('1. Output sheet'!$F$2:$F$5000,'1. Output sheet'!$AC$2:$AC$5000,$B$105,'1. Output sheet'!$C$2:$C$5000,N$138,'1. Output sheet'!$K$2:$K$5000,$C117)</f>
        <v>0</v>
      </c>
      <c r="O182" s="13">
        <f>SUMIFS('1. Output sheet'!$F$2:$F$5000,'1. Output sheet'!$AC$2:$AC$5000,$B$105,'1. Output sheet'!$C$2:$C$5000,O$138,'1. Output sheet'!$K$2:$K$5000,$C117)</f>
        <v>0</v>
      </c>
      <c r="P182" s="14">
        <f t="shared" si="50"/>
        <v>31155</v>
      </c>
      <c r="R182" s="7"/>
      <c r="S182" s="39" t="s">
        <v>54</v>
      </c>
      <c r="T182" s="13">
        <f t="shared" si="51"/>
        <v>0</v>
      </c>
      <c r="U182" s="13">
        <f t="shared" si="52"/>
        <v>0</v>
      </c>
      <c r="V182" s="13">
        <f t="shared" si="53"/>
        <v>0</v>
      </c>
      <c r="W182" s="13">
        <f t="shared" si="54"/>
        <v>4.0223643457624387</v>
      </c>
      <c r="X182" s="13">
        <f t="shared" si="55"/>
        <v>0</v>
      </c>
      <c r="Y182" s="13">
        <f t="shared" si="56"/>
        <v>553.07509754233536</v>
      </c>
      <c r="Z182" s="13">
        <f t="shared" si="57"/>
        <v>0</v>
      </c>
      <c r="AA182" s="13">
        <f t="shared" si="58"/>
        <v>0</v>
      </c>
      <c r="AB182" s="13">
        <f t="shared" si="59"/>
        <v>3620.127911186195</v>
      </c>
      <c r="AC182" s="13">
        <f t="shared" si="60"/>
        <v>0</v>
      </c>
      <c r="AD182" s="13">
        <f t="shared" si="61"/>
        <v>0</v>
      </c>
      <c r="AE182" s="13">
        <f t="shared" si="62"/>
        <v>0</v>
      </c>
      <c r="AF182" s="14">
        <f t="shared" si="63"/>
        <v>4177.2253730742923</v>
      </c>
    </row>
    <row r="183" spans="1:32" ht="14.4" x14ac:dyDescent="0.3">
      <c r="A183" s="34"/>
      <c r="B183" s="7"/>
      <c r="C183" s="39" t="s">
        <v>126</v>
      </c>
      <c r="D183" s="13">
        <f>SUMIFS('1. Output sheet'!$F$2:$F$5000,'1. Output sheet'!$AC$2:$AC$5000,$B$105,'1. Output sheet'!$C$2:$C$5000,D$138,'1. Output sheet'!$K$2:$K$5000,$C118)</f>
        <v>0</v>
      </c>
      <c r="E183" s="13">
        <f>SUMIFS('1. Output sheet'!$F$2:$F$5000,'1. Output sheet'!$AC$2:$AC$5000,$B$105,'1. Output sheet'!$C$2:$C$5000,E$138,'1. Output sheet'!$K$2:$K$5000,$C118)</f>
        <v>0</v>
      </c>
      <c r="F183" s="13">
        <f>SUMIFS('1. Output sheet'!$F$2:$F$5000,'1. Output sheet'!$AC$2:$AC$5000,$B$105,'1. Output sheet'!$C$2:$C$5000,F$138,'1. Output sheet'!$K$2:$K$5000,$C118)</f>
        <v>110.61</v>
      </c>
      <c r="G183" s="13">
        <f>SUMIFS('1. Output sheet'!$F$2:$F$5000,'1. Output sheet'!$AC$2:$AC$5000,$B$105,'1. Output sheet'!$C$2:$C$5000,G$138,'1. Output sheet'!$K$2:$K$5000,$C118)</f>
        <v>0</v>
      </c>
      <c r="H183" s="13">
        <f>SUMIFS('1. Output sheet'!$F$2:$F$5000,'1. Output sheet'!$AC$2:$AC$5000,$B$105,'1. Output sheet'!$C$2:$C$5000,H$138,'1. Output sheet'!$K$2:$K$5000,$C118)</f>
        <v>0</v>
      </c>
      <c r="I183" s="13">
        <f>SUMIFS('1. Output sheet'!$F$2:$F$5000,'1. Output sheet'!$AC$2:$AC$5000,$B$105,'1. Output sheet'!$C$2:$C$5000,I$138,'1. Output sheet'!$K$2:$K$5000,$C118)</f>
        <v>0</v>
      </c>
      <c r="J183" s="13">
        <f>SUMIFS('1. Output sheet'!$F$2:$F$5000,'1. Output sheet'!$AC$2:$AC$5000,$B$105,'1. Output sheet'!$C$2:$C$5000,J$138,'1. Output sheet'!$K$2:$K$5000,$C118)</f>
        <v>0</v>
      </c>
      <c r="K183" s="13">
        <f>SUMIFS('1. Output sheet'!$F$2:$F$5000,'1. Output sheet'!$AC$2:$AC$5000,$B$105,'1. Output sheet'!$C$2:$C$5000,K$138,'1. Output sheet'!$K$2:$K$5000,$C118)</f>
        <v>0</v>
      </c>
      <c r="L183" s="13">
        <f>SUMIFS('1. Output sheet'!$F$2:$F$5000,'1. Output sheet'!$AC$2:$AC$5000,$B$105,'1. Output sheet'!$C$2:$C$5000,L$138,'1. Output sheet'!$K$2:$K$5000,$C118)</f>
        <v>0</v>
      </c>
      <c r="M183" s="13">
        <f>SUMIFS('1. Output sheet'!$F$2:$F$5000,'1. Output sheet'!$AC$2:$AC$5000,$B$105,'1. Output sheet'!$C$2:$C$5000,M$138,'1. Output sheet'!$K$2:$K$5000,$C118)</f>
        <v>0</v>
      </c>
      <c r="N183" s="13">
        <f>SUMIFS('1. Output sheet'!$F$2:$F$5000,'1. Output sheet'!$AC$2:$AC$5000,$B$105,'1. Output sheet'!$C$2:$C$5000,N$138,'1. Output sheet'!$K$2:$K$5000,$C118)</f>
        <v>221.22</v>
      </c>
      <c r="O183" s="13">
        <f>SUMIFS('1. Output sheet'!$F$2:$F$5000,'1. Output sheet'!$AC$2:$AC$5000,$B$105,'1. Output sheet'!$C$2:$C$5000,O$138,'1. Output sheet'!$K$2:$K$5000,$C118)</f>
        <v>0</v>
      </c>
      <c r="P183" s="14">
        <f t="shared" si="50"/>
        <v>331.83</v>
      </c>
      <c r="R183" s="7"/>
      <c r="S183" s="39" t="s">
        <v>126</v>
      </c>
      <c r="T183" s="13">
        <f t="shared" si="51"/>
        <v>0</v>
      </c>
      <c r="U183" s="13">
        <f t="shared" si="52"/>
        <v>0</v>
      </c>
      <c r="V183" s="13">
        <f t="shared" si="53"/>
        <v>14.830457342826111</v>
      </c>
      <c r="W183" s="13">
        <f t="shared" si="54"/>
        <v>0</v>
      </c>
      <c r="X183" s="13">
        <f t="shared" si="55"/>
        <v>0</v>
      </c>
      <c r="Y183" s="13">
        <f t="shared" si="56"/>
        <v>0</v>
      </c>
      <c r="Z183" s="13">
        <f t="shared" si="57"/>
        <v>0</v>
      </c>
      <c r="AA183" s="13">
        <f t="shared" si="58"/>
        <v>0</v>
      </c>
      <c r="AB183" s="13">
        <f t="shared" si="59"/>
        <v>0</v>
      </c>
      <c r="AC183" s="13">
        <f t="shared" si="60"/>
        <v>0</v>
      </c>
      <c r="AD183" s="13">
        <f t="shared" si="61"/>
        <v>29.660914685652223</v>
      </c>
      <c r="AE183" s="13">
        <f t="shared" si="62"/>
        <v>0</v>
      </c>
      <c r="AF183" s="14">
        <f t="shared" si="63"/>
        <v>44.491372028478331</v>
      </c>
    </row>
    <row r="184" spans="1:32" ht="14.4" x14ac:dyDescent="0.3">
      <c r="A184" s="34"/>
      <c r="B184" s="7"/>
      <c r="C184" s="39" t="s">
        <v>737</v>
      </c>
      <c r="D184" s="13">
        <f>SUMIFS('1. Output sheet'!$F$2:$F$5000,'1. Output sheet'!$AC$2:$AC$5000,$B$105,'1. Output sheet'!$C$2:$C$5000,D$138,'1. Output sheet'!$K$2:$K$5000,$C119)</f>
        <v>0</v>
      </c>
      <c r="E184" s="13">
        <f>SUMIFS('1. Output sheet'!$F$2:$F$5000,'1. Output sheet'!$AC$2:$AC$5000,$B$105,'1. Output sheet'!$C$2:$C$5000,E$138,'1. Output sheet'!$K$2:$K$5000,$C119)</f>
        <v>0</v>
      </c>
      <c r="F184" s="13">
        <f>SUMIFS('1. Output sheet'!$F$2:$F$5000,'1. Output sheet'!$AC$2:$AC$5000,$B$105,'1. Output sheet'!$C$2:$C$5000,F$138,'1. Output sheet'!$K$2:$K$5000,$C119)</f>
        <v>0</v>
      </c>
      <c r="G184" s="13">
        <f>SUMIFS('1. Output sheet'!$F$2:$F$5000,'1. Output sheet'!$AC$2:$AC$5000,$B$105,'1. Output sheet'!$C$2:$C$5000,G$138,'1. Output sheet'!$K$2:$K$5000,$C119)</f>
        <v>0</v>
      </c>
      <c r="H184" s="13">
        <f>SUMIFS('1. Output sheet'!$F$2:$F$5000,'1. Output sheet'!$AC$2:$AC$5000,$B$105,'1. Output sheet'!$C$2:$C$5000,H$138,'1. Output sheet'!$K$2:$K$5000,$C119)</f>
        <v>0</v>
      </c>
      <c r="I184" s="13">
        <f>SUMIFS('1. Output sheet'!$F$2:$F$5000,'1. Output sheet'!$AC$2:$AC$5000,$B$105,'1. Output sheet'!$C$2:$C$5000,I$138,'1. Output sheet'!$K$2:$K$5000,$C119)</f>
        <v>0</v>
      </c>
      <c r="J184" s="13">
        <f>SUMIFS('1. Output sheet'!$F$2:$F$5000,'1. Output sheet'!$AC$2:$AC$5000,$B$105,'1. Output sheet'!$C$2:$C$5000,J$138,'1. Output sheet'!$K$2:$K$5000,$C119)</f>
        <v>0</v>
      </c>
      <c r="K184" s="13">
        <f>SUMIFS('1. Output sheet'!$F$2:$F$5000,'1. Output sheet'!$AC$2:$AC$5000,$B$105,'1. Output sheet'!$C$2:$C$5000,K$138,'1. Output sheet'!$K$2:$K$5000,$C119)</f>
        <v>0</v>
      </c>
      <c r="L184" s="13">
        <f>SUMIFS('1. Output sheet'!$F$2:$F$5000,'1. Output sheet'!$AC$2:$AC$5000,$B$105,'1. Output sheet'!$C$2:$C$5000,L$138,'1. Output sheet'!$K$2:$K$5000,$C119)</f>
        <v>0</v>
      </c>
      <c r="M184" s="13">
        <f>SUMIFS('1. Output sheet'!$F$2:$F$5000,'1. Output sheet'!$AC$2:$AC$5000,$B$105,'1. Output sheet'!$C$2:$C$5000,M$138,'1. Output sheet'!$K$2:$K$5000,$C119)</f>
        <v>0</v>
      </c>
      <c r="N184" s="13">
        <f>SUMIFS('1. Output sheet'!$F$2:$F$5000,'1. Output sheet'!$AC$2:$AC$5000,$B$105,'1. Output sheet'!$C$2:$C$5000,N$138,'1. Output sheet'!$K$2:$K$5000,$C119)</f>
        <v>0</v>
      </c>
      <c r="O184" s="13">
        <f>SUMIFS('1. Output sheet'!$F$2:$F$5000,'1. Output sheet'!$AC$2:$AC$5000,$B$105,'1. Output sheet'!$C$2:$C$5000,O$138,'1. Output sheet'!$K$2:$K$5000,$C119)</f>
        <v>0</v>
      </c>
      <c r="P184" s="14">
        <f t="shared" si="50"/>
        <v>0</v>
      </c>
      <c r="R184" s="7"/>
      <c r="S184" s="39" t="s">
        <v>737</v>
      </c>
      <c r="T184" s="13">
        <f t="shared" si="51"/>
        <v>0</v>
      </c>
      <c r="U184" s="13">
        <f t="shared" si="52"/>
        <v>0</v>
      </c>
      <c r="V184" s="13">
        <f t="shared" si="53"/>
        <v>0</v>
      </c>
      <c r="W184" s="13">
        <f t="shared" si="54"/>
        <v>0</v>
      </c>
      <c r="X184" s="13">
        <f t="shared" si="55"/>
        <v>0</v>
      </c>
      <c r="Y184" s="13">
        <f t="shared" si="56"/>
        <v>0</v>
      </c>
      <c r="Z184" s="13">
        <f t="shared" si="57"/>
        <v>0</v>
      </c>
      <c r="AA184" s="13">
        <f t="shared" si="58"/>
        <v>0</v>
      </c>
      <c r="AB184" s="13">
        <f t="shared" si="59"/>
        <v>0</v>
      </c>
      <c r="AC184" s="13">
        <f t="shared" si="60"/>
        <v>0</v>
      </c>
      <c r="AD184" s="13">
        <f t="shared" si="61"/>
        <v>0</v>
      </c>
      <c r="AE184" s="13">
        <f t="shared" si="62"/>
        <v>0</v>
      </c>
      <c r="AF184" s="14">
        <f t="shared" si="63"/>
        <v>0</v>
      </c>
    </row>
    <row r="185" spans="1:32" ht="14.4" x14ac:dyDescent="0.3">
      <c r="A185" s="34"/>
      <c r="B185" s="7"/>
      <c r="C185" s="39" t="s">
        <v>362</v>
      </c>
      <c r="D185" s="13">
        <f>SUMIFS('1. Output sheet'!$F$2:$F$5000,'1. Output sheet'!$AC$2:$AC$5000,$B$105,'1. Output sheet'!$C$2:$C$5000,D$138,'1. Output sheet'!$K$2:$K$5000,$C120)</f>
        <v>0</v>
      </c>
      <c r="E185" s="13">
        <f>SUMIFS('1. Output sheet'!$F$2:$F$5000,'1. Output sheet'!$AC$2:$AC$5000,$B$105,'1. Output sheet'!$C$2:$C$5000,E$138,'1. Output sheet'!$K$2:$K$5000,$C120)</f>
        <v>-16607.579999999998</v>
      </c>
      <c r="F185" s="13">
        <f>SUMIFS('1. Output sheet'!$F$2:$F$5000,'1. Output sheet'!$AC$2:$AC$5000,$B$105,'1. Output sheet'!$C$2:$C$5000,F$138,'1. Output sheet'!$K$2:$K$5000,$C120)</f>
        <v>0</v>
      </c>
      <c r="G185" s="13">
        <f>SUMIFS('1. Output sheet'!$F$2:$F$5000,'1. Output sheet'!$AC$2:$AC$5000,$B$105,'1. Output sheet'!$C$2:$C$5000,G$138,'1. Output sheet'!$K$2:$K$5000,$C120)</f>
        <v>0</v>
      </c>
      <c r="H185" s="13">
        <f>SUMIFS('1. Output sheet'!$F$2:$F$5000,'1. Output sheet'!$AC$2:$AC$5000,$B$105,'1. Output sheet'!$C$2:$C$5000,H$138,'1. Output sheet'!$K$2:$K$5000,$C120)</f>
        <v>0</v>
      </c>
      <c r="I185" s="13">
        <f>SUMIFS('1. Output sheet'!$F$2:$F$5000,'1. Output sheet'!$AC$2:$AC$5000,$B$105,'1. Output sheet'!$C$2:$C$5000,I$138,'1. Output sheet'!$K$2:$K$5000,$C120)</f>
        <v>0</v>
      </c>
      <c r="J185" s="13">
        <f>SUMIFS('1. Output sheet'!$F$2:$F$5000,'1. Output sheet'!$AC$2:$AC$5000,$B$105,'1. Output sheet'!$C$2:$C$5000,J$138,'1. Output sheet'!$K$2:$K$5000,$C120)</f>
        <v>0</v>
      </c>
      <c r="K185" s="13">
        <f>SUMIFS('1. Output sheet'!$F$2:$F$5000,'1. Output sheet'!$AC$2:$AC$5000,$B$105,'1. Output sheet'!$C$2:$C$5000,K$138,'1. Output sheet'!$K$2:$K$5000,$C120)</f>
        <v>0</v>
      </c>
      <c r="L185" s="13">
        <f>SUMIFS('1. Output sheet'!$F$2:$F$5000,'1. Output sheet'!$AC$2:$AC$5000,$B$105,'1. Output sheet'!$C$2:$C$5000,L$138,'1. Output sheet'!$K$2:$K$5000,$C120)</f>
        <v>0</v>
      </c>
      <c r="M185" s="13">
        <f>SUMIFS('1. Output sheet'!$F$2:$F$5000,'1. Output sheet'!$AC$2:$AC$5000,$B$105,'1. Output sheet'!$C$2:$C$5000,M$138,'1. Output sheet'!$K$2:$K$5000,$C120)</f>
        <v>0</v>
      </c>
      <c r="N185" s="13">
        <f>SUMIFS('1. Output sheet'!$F$2:$F$5000,'1. Output sheet'!$AC$2:$AC$5000,$B$105,'1. Output sheet'!$C$2:$C$5000,N$138,'1. Output sheet'!$K$2:$K$5000,$C120)</f>
        <v>0</v>
      </c>
      <c r="O185" s="13">
        <f>SUMIFS('1. Output sheet'!$F$2:$F$5000,'1. Output sheet'!$AC$2:$AC$5000,$B$105,'1. Output sheet'!$C$2:$C$5000,O$138,'1. Output sheet'!$K$2:$K$5000,$C120)</f>
        <v>0</v>
      </c>
      <c r="P185" s="14">
        <f t="shared" si="50"/>
        <v>-16607.579999999998</v>
      </c>
      <c r="R185" s="7"/>
      <c r="S185" s="39" t="s">
        <v>362</v>
      </c>
      <c r="T185" s="13">
        <f t="shared" si="51"/>
        <v>0</v>
      </c>
      <c r="U185" s="13">
        <f t="shared" si="52"/>
        <v>-2226.7245887132449</v>
      </c>
      <c r="V185" s="13">
        <f t="shared" si="53"/>
        <v>0</v>
      </c>
      <c r="W185" s="13">
        <f t="shared" si="54"/>
        <v>0</v>
      </c>
      <c r="X185" s="13">
        <f t="shared" si="55"/>
        <v>0</v>
      </c>
      <c r="Y185" s="13">
        <f t="shared" si="56"/>
        <v>0</v>
      </c>
      <c r="Z185" s="13">
        <f t="shared" si="57"/>
        <v>0</v>
      </c>
      <c r="AA185" s="13">
        <f t="shared" si="58"/>
        <v>0</v>
      </c>
      <c r="AB185" s="13">
        <f t="shared" si="59"/>
        <v>0</v>
      </c>
      <c r="AC185" s="13">
        <f t="shared" si="60"/>
        <v>0</v>
      </c>
      <c r="AD185" s="13">
        <f t="shared" si="61"/>
        <v>0</v>
      </c>
      <c r="AE185" s="13">
        <f t="shared" si="62"/>
        <v>0</v>
      </c>
      <c r="AF185" s="14">
        <f t="shared" si="63"/>
        <v>-2226.7245887132449</v>
      </c>
    </row>
    <row r="186" spans="1:32" ht="14.4" x14ac:dyDescent="0.3">
      <c r="A186" s="34"/>
      <c r="B186" s="7"/>
      <c r="C186" s="39" t="s">
        <v>76</v>
      </c>
      <c r="D186" s="13">
        <f>SUMIFS('1. Output sheet'!$F$2:$F$5000,'1. Output sheet'!$AC$2:$AC$5000,$B$105,'1. Output sheet'!$C$2:$C$5000,D$138,'1. Output sheet'!$K$2:$K$5000,$C121)</f>
        <v>0</v>
      </c>
      <c r="E186" s="13">
        <f>SUMIFS('1. Output sheet'!$F$2:$F$5000,'1. Output sheet'!$AC$2:$AC$5000,$B$105,'1. Output sheet'!$C$2:$C$5000,E$138,'1. Output sheet'!$K$2:$K$5000,$C121)</f>
        <v>0</v>
      </c>
      <c r="F186" s="13">
        <f>SUMIFS('1. Output sheet'!$F$2:$F$5000,'1. Output sheet'!$AC$2:$AC$5000,$B$105,'1. Output sheet'!$C$2:$C$5000,F$138,'1. Output sheet'!$K$2:$K$5000,$C121)</f>
        <v>0</v>
      </c>
      <c r="G186" s="13">
        <f>SUMIFS('1. Output sheet'!$F$2:$F$5000,'1. Output sheet'!$AC$2:$AC$5000,$B$105,'1. Output sheet'!$C$2:$C$5000,G$138,'1. Output sheet'!$K$2:$K$5000,$C121)</f>
        <v>0</v>
      </c>
      <c r="H186" s="13">
        <f>SUMIFS('1. Output sheet'!$F$2:$F$5000,'1. Output sheet'!$AC$2:$AC$5000,$B$105,'1. Output sheet'!$C$2:$C$5000,H$138,'1. Output sheet'!$K$2:$K$5000,$C121)</f>
        <v>0</v>
      </c>
      <c r="I186" s="13">
        <f>SUMIFS('1. Output sheet'!$F$2:$F$5000,'1. Output sheet'!$AC$2:$AC$5000,$B$105,'1. Output sheet'!$C$2:$C$5000,I$138,'1. Output sheet'!$K$2:$K$5000,$C121)</f>
        <v>0</v>
      </c>
      <c r="J186" s="13">
        <f>SUMIFS('1. Output sheet'!$F$2:$F$5000,'1. Output sheet'!$AC$2:$AC$5000,$B$105,'1. Output sheet'!$C$2:$C$5000,J$138,'1. Output sheet'!$K$2:$K$5000,$C121)</f>
        <v>0</v>
      </c>
      <c r="K186" s="13">
        <f>SUMIFS('1. Output sheet'!$F$2:$F$5000,'1. Output sheet'!$AC$2:$AC$5000,$B$105,'1. Output sheet'!$C$2:$C$5000,K$138,'1. Output sheet'!$K$2:$K$5000,$C121)</f>
        <v>0</v>
      </c>
      <c r="L186" s="13">
        <f>SUMIFS('1. Output sheet'!$F$2:$F$5000,'1. Output sheet'!$AC$2:$AC$5000,$B$105,'1. Output sheet'!$C$2:$C$5000,L$138,'1. Output sheet'!$K$2:$K$5000,$C121)</f>
        <v>0</v>
      </c>
      <c r="M186" s="13">
        <f>SUMIFS('1. Output sheet'!$F$2:$F$5000,'1. Output sheet'!$AC$2:$AC$5000,$B$105,'1. Output sheet'!$C$2:$C$5000,M$138,'1. Output sheet'!$K$2:$K$5000,$C121)</f>
        <v>0</v>
      </c>
      <c r="N186" s="13">
        <f>SUMIFS('1. Output sheet'!$F$2:$F$5000,'1. Output sheet'!$AC$2:$AC$5000,$B$105,'1. Output sheet'!$C$2:$C$5000,N$138,'1. Output sheet'!$K$2:$K$5000,$C121)</f>
        <v>0</v>
      </c>
      <c r="O186" s="13">
        <f>SUMIFS('1. Output sheet'!$F$2:$F$5000,'1. Output sheet'!$AC$2:$AC$5000,$B$105,'1. Output sheet'!$C$2:$C$5000,O$138,'1. Output sheet'!$K$2:$K$5000,$C121)</f>
        <v>0</v>
      </c>
      <c r="P186" s="14">
        <f t="shared" si="50"/>
        <v>0</v>
      </c>
      <c r="R186" s="7"/>
      <c r="S186" s="39" t="s">
        <v>76</v>
      </c>
      <c r="T186" s="13">
        <f t="shared" si="51"/>
        <v>0</v>
      </c>
      <c r="U186" s="13">
        <f t="shared" si="52"/>
        <v>0</v>
      </c>
      <c r="V186" s="13">
        <f t="shared" si="53"/>
        <v>0</v>
      </c>
      <c r="W186" s="13">
        <f t="shared" si="54"/>
        <v>0</v>
      </c>
      <c r="X186" s="13">
        <f t="shared" si="55"/>
        <v>0</v>
      </c>
      <c r="Y186" s="13">
        <f t="shared" si="56"/>
        <v>0</v>
      </c>
      <c r="Z186" s="13">
        <f t="shared" si="57"/>
        <v>0</v>
      </c>
      <c r="AA186" s="13">
        <f t="shared" si="58"/>
        <v>0</v>
      </c>
      <c r="AB186" s="13">
        <f t="shared" si="59"/>
        <v>0</v>
      </c>
      <c r="AC186" s="13">
        <f t="shared" si="60"/>
        <v>0</v>
      </c>
      <c r="AD186" s="13">
        <f t="shared" si="61"/>
        <v>0</v>
      </c>
      <c r="AE186" s="13">
        <f t="shared" si="62"/>
        <v>0</v>
      </c>
      <c r="AF186" s="14">
        <f t="shared" si="63"/>
        <v>0</v>
      </c>
    </row>
    <row r="187" spans="1:32" ht="14.4" x14ac:dyDescent="0.3">
      <c r="A187" s="34"/>
      <c r="B187" s="7"/>
      <c r="C187" s="39" t="s">
        <v>3770</v>
      </c>
      <c r="D187" s="13">
        <f>SUMIFS('1. Output sheet'!$F$2:$F$5000,'1. Output sheet'!$AC$2:$AC$5000,$B$105,'1. Output sheet'!$C$2:$C$5000,D$138,'1. Output sheet'!$K$2:$K$5000,$C122)</f>
        <v>0</v>
      </c>
      <c r="E187" s="13">
        <f>SUMIFS('1. Output sheet'!$F$2:$F$5000,'1. Output sheet'!$AC$2:$AC$5000,$B$105,'1. Output sheet'!$C$2:$C$5000,E$138,'1. Output sheet'!$K$2:$K$5000,$C122)</f>
        <v>0</v>
      </c>
      <c r="F187" s="13">
        <f>SUMIFS('1. Output sheet'!$F$2:$F$5000,'1. Output sheet'!$AC$2:$AC$5000,$B$105,'1. Output sheet'!$C$2:$C$5000,F$138,'1. Output sheet'!$K$2:$K$5000,$C122)</f>
        <v>0</v>
      </c>
      <c r="G187" s="13">
        <f>SUMIFS('1. Output sheet'!$F$2:$F$5000,'1. Output sheet'!$AC$2:$AC$5000,$B$105,'1. Output sheet'!$C$2:$C$5000,G$138,'1. Output sheet'!$K$2:$K$5000,$C122)</f>
        <v>0</v>
      </c>
      <c r="H187" s="13">
        <f>SUMIFS('1. Output sheet'!$F$2:$F$5000,'1. Output sheet'!$AC$2:$AC$5000,$B$105,'1. Output sheet'!$C$2:$C$5000,H$138,'1. Output sheet'!$K$2:$K$5000,$C122)</f>
        <v>0</v>
      </c>
      <c r="I187" s="13">
        <f>SUMIFS('1. Output sheet'!$F$2:$F$5000,'1. Output sheet'!$AC$2:$AC$5000,$B$105,'1. Output sheet'!$C$2:$C$5000,I$138,'1. Output sheet'!$K$2:$K$5000,$C122)</f>
        <v>0</v>
      </c>
      <c r="J187" s="13">
        <f>SUMIFS('1. Output sheet'!$F$2:$F$5000,'1. Output sheet'!$AC$2:$AC$5000,$B$105,'1. Output sheet'!$C$2:$C$5000,J$138,'1. Output sheet'!$K$2:$K$5000,$C122)</f>
        <v>0</v>
      </c>
      <c r="K187" s="13">
        <f>SUMIFS('1. Output sheet'!$F$2:$F$5000,'1. Output sheet'!$AC$2:$AC$5000,$B$105,'1. Output sheet'!$C$2:$C$5000,K$138,'1. Output sheet'!$K$2:$K$5000,$C122)</f>
        <v>0</v>
      </c>
      <c r="L187" s="13">
        <f>SUMIFS('1. Output sheet'!$F$2:$F$5000,'1. Output sheet'!$AC$2:$AC$5000,$B$105,'1. Output sheet'!$C$2:$C$5000,L$138,'1. Output sheet'!$K$2:$K$5000,$C122)</f>
        <v>0</v>
      </c>
      <c r="M187" s="13">
        <f>SUMIFS('1. Output sheet'!$F$2:$F$5000,'1. Output sheet'!$AC$2:$AC$5000,$B$105,'1. Output sheet'!$C$2:$C$5000,M$138,'1. Output sheet'!$K$2:$K$5000,$C122)</f>
        <v>0</v>
      </c>
      <c r="N187" s="13">
        <f>SUMIFS('1. Output sheet'!$F$2:$F$5000,'1. Output sheet'!$AC$2:$AC$5000,$B$105,'1. Output sheet'!$C$2:$C$5000,N$138,'1. Output sheet'!$K$2:$K$5000,$C122)</f>
        <v>0</v>
      </c>
      <c r="O187" s="13">
        <f>SUMIFS('1. Output sheet'!$F$2:$F$5000,'1. Output sheet'!$AC$2:$AC$5000,$B$105,'1. Output sheet'!$C$2:$C$5000,O$138,'1. Output sheet'!$K$2:$K$5000,$C122)</f>
        <v>0</v>
      </c>
      <c r="P187" s="14">
        <f t="shared" si="50"/>
        <v>0</v>
      </c>
      <c r="R187" s="7"/>
      <c r="S187" s="39" t="s">
        <v>3770</v>
      </c>
      <c r="T187" s="13">
        <f t="shared" si="51"/>
        <v>0</v>
      </c>
      <c r="U187" s="13">
        <f t="shared" si="52"/>
        <v>0</v>
      </c>
      <c r="V187" s="13">
        <f t="shared" si="53"/>
        <v>0</v>
      </c>
      <c r="W187" s="13">
        <f t="shared" si="54"/>
        <v>0</v>
      </c>
      <c r="X187" s="13">
        <f t="shared" si="55"/>
        <v>0</v>
      </c>
      <c r="Y187" s="13">
        <f t="shared" si="56"/>
        <v>0</v>
      </c>
      <c r="Z187" s="13">
        <f t="shared" si="57"/>
        <v>0</v>
      </c>
      <c r="AA187" s="13">
        <f t="shared" si="58"/>
        <v>0</v>
      </c>
      <c r="AB187" s="13">
        <f t="shared" si="59"/>
        <v>0</v>
      </c>
      <c r="AC187" s="13">
        <f t="shared" si="60"/>
        <v>0</v>
      </c>
      <c r="AD187" s="13">
        <f t="shared" si="61"/>
        <v>0</v>
      </c>
      <c r="AE187" s="13">
        <f t="shared" si="62"/>
        <v>0</v>
      </c>
      <c r="AF187" s="14">
        <f t="shared" si="63"/>
        <v>0</v>
      </c>
    </row>
    <row r="188" spans="1:32" ht="14.4" x14ac:dyDescent="0.3">
      <c r="A188" s="34"/>
      <c r="B188" s="7"/>
      <c r="C188" s="39" t="s">
        <v>724</v>
      </c>
      <c r="D188" s="13">
        <f>SUMIFS('1. Output sheet'!$F$2:$F$5000,'1. Output sheet'!$AC$2:$AC$5000,$B$105,'1. Output sheet'!$C$2:$C$5000,D$138,'1. Output sheet'!$K$2:$K$5000,$C123)</f>
        <v>0</v>
      </c>
      <c r="E188" s="13">
        <f>SUMIFS('1. Output sheet'!$F$2:$F$5000,'1. Output sheet'!$AC$2:$AC$5000,$B$105,'1. Output sheet'!$C$2:$C$5000,E$138,'1. Output sheet'!$K$2:$K$5000,$C123)</f>
        <v>0</v>
      </c>
      <c r="F188" s="13">
        <f>SUMIFS('1. Output sheet'!$F$2:$F$5000,'1. Output sheet'!$AC$2:$AC$5000,$B$105,'1. Output sheet'!$C$2:$C$5000,F$138,'1. Output sheet'!$K$2:$K$5000,$C123)</f>
        <v>-763.73</v>
      </c>
      <c r="G188" s="13">
        <f>SUMIFS('1. Output sheet'!$F$2:$F$5000,'1. Output sheet'!$AC$2:$AC$5000,$B$105,'1. Output sheet'!$C$2:$C$5000,G$138,'1. Output sheet'!$K$2:$K$5000,$C123)</f>
        <v>0</v>
      </c>
      <c r="H188" s="13">
        <f>SUMIFS('1. Output sheet'!$F$2:$F$5000,'1. Output sheet'!$AC$2:$AC$5000,$B$105,'1. Output sheet'!$C$2:$C$5000,H$138,'1. Output sheet'!$K$2:$K$5000,$C123)</f>
        <v>0</v>
      </c>
      <c r="I188" s="13">
        <f>SUMIFS('1. Output sheet'!$F$2:$F$5000,'1. Output sheet'!$AC$2:$AC$5000,$B$105,'1. Output sheet'!$C$2:$C$5000,I$138,'1. Output sheet'!$K$2:$K$5000,$C123)</f>
        <v>714.90000000000009</v>
      </c>
      <c r="J188" s="13">
        <f>SUMIFS('1. Output sheet'!$F$2:$F$5000,'1. Output sheet'!$AC$2:$AC$5000,$B$105,'1. Output sheet'!$C$2:$C$5000,J$138,'1. Output sheet'!$K$2:$K$5000,$C123)</f>
        <v>-1135.3399999999999</v>
      </c>
      <c r="K188" s="13">
        <f>SUMIFS('1. Output sheet'!$F$2:$F$5000,'1. Output sheet'!$AC$2:$AC$5000,$B$105,'1. Output sheet'!$C$2:$C$5000,K$138,'1. Output sheet'!$K$2:$K$5000,$C123)</f>
        <v>0</v>
      </c>
      <c r="L188" s="13">
        <f>SUMIFS('1. Output sheet'!$F$2:$F$5000,'1. Output sheet'!$AC$2:$AC$5000,$B$105,'1. Output sheet'!$C$2:$C$5000,L$138,'1. Output sheet'!$K$2:$K$5000,$C123)</f>
        <v>0</v>
      </c>
      <c r="M188" s="13">
        <f>SUMIFS('1. Output sheet'!$F$2:$F$5000,'1. Output sheet'!$AC$2:$AC$5000,$B$105,'1. Output sheet'!$C$2:$C$5000,M$138,'1. Output sheet'!$K$2:$K$5000,$C123)</f>
        <v>0</v>
      </c>
      <c r="N188" s="13">
        <f>SUMIFS('1. Output sheet'!$F$2:$F$5000,'1. Output sheet'!$AC$2:$AC$5000,$B$105,'1. Output sheet'!$C$2:$C$5000,N$138,'1. Output sheet'!$K$2:$K$5000,$C123)</f>
        <v>5495</v>
      </c>
      <c r="O188" s="13">
        <f>SUMIFS('1. Output sheet'!$F$2:$F$5000,'1. Output sheet'!$AC$2:$AC$5000,$B$105,'1. Output sheet'!$C$2:$C$5000,O$138,'1. Output sheet'!$K$2:$K$5000,$C123)</f>
        <v>0</v>
      </c>
      <c r="P188" s="14">
        <f t="shared" si="50"/>
        <v>4310.83</v>
      </c>
      <c r="R188" s="7"/>
      <c r="S188" s="39" t="s">
        <v>724</v>
      </c>
      <c r="T188" s="13">
        <f t="shared" si="51"/>
        <v>0</v>
      </c>
      <c r="U188" s="13">
        <f t="shared" si="52"/>
        <v>0</v>
      </c>
      <c r="V188" s="13">
        <f t="shared" si="53"/>
        <v>-102.40001072630491</v>
      </c>
      <c r="W188" s="13">
        <f t="shared" si="54"/>
        <v>0</v>
      </c>
      <c r="X188" s="13">
        <f t="shared" si="55"/>
        <v>0</v>
      </c>
      <c r="Y188" s="13">
        <f t="shared" si="56"/>
        <v>95.85294235951892</v>
      </c>
      <c r="Z188" s="13">
        <f t="shared" si="57"/>
        <v>-152.22503787726421</v>
      </c>
      <c r="AA188" s="13">
        <f t="shared" si="58"/>
        <v>0</v>
      </c>
      <c r="AB188" s="13">
        <f t="shared" si="59"/>
        <v>0</v>
      </c>
      <c r="AC188" s="13">
        <f t="shared" si="60"/>
        <v>0</v>
      </c>
      <c r="AD188" s="13">
        <f t="shared" si="61"/>
        <v>736.76306933215335</v>
      </c>
      <c r="AE188" s="13">
        <f t="shared" si="62"/>
        <v>0</v>
      </c>
      <c r="AF188" s="14">
        <f t="shared" si="63"/>
        <v>577.99096308810306</v>
      </c>
    </row>
    <row r="189" spans="1:32" ht="14.4" x14ac:dyDescent="0.3">
      <c r="A189" s="34"/>
      <c r="B189" s="7"/>
      <c r="C189" s="39" t="s">
        <v>285</v>
      </c>
      <c r="D189" s="13">
        <f>SUMIFS('1. Output sheet'!$F$2:$F$5000,'1. Output sheet'!$AC$2:$AC$5000,$B$105,'1. Output sheet'!$C$2:$C$5000,D$138,'1. Output sheet'!$K$2:$K$5000,$C124)</f>
        <v>0</v>
      </c>
      <c r="E189" s="13">
        <f>SUMIFS('1. Output sheet'!$F$2:$F$5000,'1. Output sheet'!$AC$2:$AC$5000,$B$105,'1. Output sheet'!$C$2:$C$5000,E$138,'1. Output sheet'!$K$2:$K$5000,$C124)</f>
        <v>0</v>
      </c>
      <c r="F189" s="13">
        <f>SUMIFS('1. Output sheet'!$F$2:$F$5000,'1. Output sheet'!$AC$2:$AC$5000,$B$105,'1. Output sheet'!$C$2:$C$5000,F$138,'1. Output sheet'!$K$2:$K$5000,$C124)</f>
        <v>0</v>
      </c>
      <c r="G189" s="13">
        <f>SUMIFS('1. Output sheet'!$F$2:$F$5000,'1. Output sheet'!$AC$2:$AC$5000,$B$105,'1. Output sheet'!$C$2:$C$5000,G$138,'1. Output sheet'!$K$2:$K$5000,$C124)</f>
        <v>0</v>
      </c>
      <c r="H189" s="13">
        <f>SUMIFS('1. Output sheet'!$F$2:$F$5000,'1. Output sheet'!$AC$2:$AC$5000,$B$105,'1. Output sheet'!$C$2:$C$5000,H$138,'1. Output sheet'!$K$2:$K$5000,$C124)</f>
        <v>0</v>
      </c>
      <c r="I189" s="13">
        <f>SUMIFS('1. Output sheet'!$F$2:$F$5000,'1. Output sheet'!$AC$2:$AC$5000,$B$105,'1. Output sheet'!$C$2:$C$5000,I$138,'1. Output sheet'!$K$2:$K$5000,$C124)</f>
        <v>0</v>
      </c>
      <c r="J189" s="13">
        <f>SUMIFS('1. Output sheet'!$F$2:$F$5000,'1. Output sheet'!$AC$2:$AC$5000,$B$105,'1. Output sheet'!$C$2:$C$5000,J$138,'1. Output sheet'!$K$2:$K$5000,$C124)</f>
        <v>0</v>
      </c>
      <c r="K189" s="13">
        <f>SUMIFS('1. Output sheet'!$F$2:$F$5000,'1. Output sheet'!$AC$2:$AC$5000,$B$105,'1. Output sheet'!$C$2:$C$5000,K$138,'1. Output sheet'!$K$2:$K$5000,$C124)</f>
        <v>0</v>
      </c>
      <c r="L189" s="13">
        <f>SUMIFS('1. Output sheet'!$F$2:$F$5000,'1. Output sheet'!$AC$2:$AC$5000,$B$105,'1. Output sheet'!$C$2:$C$5000,L$138,'1. Output sheet'!$K$2:$K$5000,$C124)</f>
        <v>0</v>
      </c>
      <c r="M189" s="13">
        <f>SUMIFS('1. Output sheet'!$F$2:$F$5000,'1. Output sheet'!$AC$2:$AC$5000,$B$105,'1. Output sheet'!$C$2:$C$5000,M$138,'1. Output sheet'!$K$2:$K$5000,$C124)</f>
        <v>0</v>
      </c>
      <c r="N189" s="13">
        <f>SUMIFS('1. Output sheet'!$F$2:$F$5000,'1. Output sheet'!$AC$2:$AC$5000,$B$105,'1. Output sheet'!$C$2:$C$5000,N$138,'1. Output sheet'!$K$2:$K$5000,$C124)</f>
        <v>0</v>
      </c>
      <c r="O189" s="13">
        <f>SUMIFS('1. Output sheet'!$F$2:$F$5000,'1. Output sheet'!$AC$2:$AC$5000,$B$105,'1. Output sheet'!$C$2:$C$5000,O$138,'1. Output sheet'!$K$2:$K$5000,$C124)</f>
        <v>0</v>
      </c>
      <c r="P189" s="14">
        <f t="shared" si="50"/>
        <v>0</v>
      </c>
      <c r="R189" s="7"/>
      <c r="S189" s="39" t="s">
        <v>285</v>
      </c>
      <c r="T189" s="13">
        <f t="shared" si="51"/>
        <v>0</v>
      </c>
      <c r="U189" s="13">
        <f t="shared" si="52"/>
        <v>0</v>
      </c>
      <c r="V189" s="13">
        <f t="shared" si="53"/>
        <v>0</v>
      </c>
      <c r="W189" s="13">
        <f t="shared" si="54"/>
        <v>0</v>
      </c>
      <c r="X189" s="13">
        <f t="shared" si="55"/>
        <v>0</v>
      </c>
      <c r="Y189" s="13">
        <f t="shared" si="56"/>
        <v>0</v>
      </c>
      <c r="Z189" s="13">
        <f t="shared" si="57"/>
        <v>0</v>
      </c>
      <c r="AA189" s="13">
        <f t="shared" si="58"/>
        <v>0</v>
      </c>
      <c r="AB189" s="13">
        <f t="shared" si="59"/>
        <v>0</v>
      </c>
      <c r="AC189" s="13">
        <f t="shared" si="60"/>
        <v>0</v>
      </c>
      <c r="AD189" s="13">
        <f t="shared" si="61"/>
        <v>0</v>
      </c>
      <c r="AE189" s="13">
        <f t="shared" si="62"/>
        <v>0</v>
      </c>
      <c r="AF189" s="14">
        <f t="shared" si="63"/>
        <v>0</v>
      </c>
    </row>
    <row r="190" spans="1:32" ht="14.4" x14ac:dyDescent="0.3">
      <c r="A190" s="34"/>
      <c r="B190" s="7"/>
      <c r="C190" s="39" t="s">
        <v>717</v>
      </c>
      <c r="D190" s="13">
        <f>SUMIFS('1. Output sheet'!$F$2:$F$5000,'1. Output sheet'!$AC$2:$AC$5000,$B$105,'1. Output sheet'!$C$2:$C$5000,D$138,'1. Output sheet'!$K$2:$K$5000,$C125)</f>
        <v>0</v>
      </c>
      <c r="E190" s="13">
        <f>SUMIFS('1. Output sheet'!$F$2:$F$5000,'1. Output sheet'!$AC$2:$AC$5000,$B$105,'1. Output sheet'!$C$2:$C$5000,E$138,'1. Output sheet'!$K$2:$K$5000,$C125)</f>
        <v>0</v>
      </c>
      <c r="F190" s="13">
        <f>SUMIFS('1. Output sheet'!$F$2:$F$5000,'1. Output sheet'!$AC$2:$AC$5000,$B$105,'1. Output sheet'!$C$2:$C$5000,F$138,'1. Output sheet'!$K$2:$K$5000,$C125)</f>
        <v>-1856.4699999999998</v>
      </c>
      <c r="G190" s="13">
        <f>SUMIFS('1. Output sheet'!$F$2:$F$5000,'1. Output sheet'!$AC$2:$AC$5000,$B$105,'1. Output sheet'!$C$2:$C$5000,G$138,'1. Output sheet'!$K$2:$K$5000,$C125)</f>
        <v>-774.90000000000009</v>
      </c>
      <c r="H190" s="13">
        <f>SUMIFS('1. Output sheet'!$F$2:$F$5000,'1. Output sheet'!$AC$2:$AC$5000,$B$105,'1. Output sheet'!$C$2:$C$5000,H$138,'1. Output sheet'!$K$2:$K$5000,$C125)</f>
        <v>0</v>
      </c>
      <c r="I190" s="13">
        <f>SUMIFS('1. Output sheet'!$F$2:$F$5000,'1. Output sheet'!$AC$2:$AC$5000,$B$105,'1. Output sheet'!$C$2:$C$5000,I$138,'1. Output sheet'!$K$2:$K$5000,$C125)</f>
        <v>0</v>
      </c>
      <c r="J190" s="13">
        <f>SUMIFS('1. Output sheet'!$F$2:$F$5000,'1. Output sheet'!$AC$2:$AC$5000,$B$105,'1. Output sheet'!$C$2:$C$5000,J$138,'1. Output sheet'!$K$2:$K$5000,$C125)</f>
        <v>31.529999999999969</v>
      </c>
      <c r="K190" s="13">
        <f>SUMIFS('1. Output sheet'!$F$2:$F$5000,'1. Output sheet'!$AC$2:$AC$5000,$B$105,'1. Output sheet'!$C$2:$C$5000,K$138,'1. Output sheet'!$K$2:$K$5000,$C125)</f>
        <v>0</v>
      </c>
      <c r="L190" s="13">
        <f>SUMIFS('1. Output sheet'!$F$2:$F$5000,'1. Output sheet'!$AC$2:$AC$5000,$B$105,'1. Output sheet'!$C$2:$C$5000,L$138,'1. Output sheet'!$K$2:$K$5000,$C125)</f>
        <v>0</v>
      </c>
      <c r="M190" s="13">
        <f>SUMIFS('1. Output sheet'!$F$2:$F$5000,'1. Output sheet'!$AC$2:$AC$5000,$B$105,'1. Output sheet'!$C$2:$C$5000,M$138,'1. Output sheet'!$K$2:$K$5000,$C125)</f>
        <v>0</v>
      </c>
      <c r="N190" s="13">
        <f>SUMIFS('1. Output sheet'!$F$2:$F$5000,'1. Output sheet'!$AC$2:$AC$5000,$B$105,'1. Output sheet'!$C$2:$C$5000,N$138,'1. Output sheet'!$K$2:$K$5000,$C125)</f>
        <v>0</v>
      </c>
      <c r="O190" s="13">
        <f>SUMIFS('1. Output sheet'!$F$2:$F$5000,'1. Output sheet'!$AC$2:$AC$5000,$B$105,'1. Output sheet'!$C$2:$C$5000,O$138,'1. Output sheet'!$K$2:$K$5000,$C125)</f>
        <v>-1007.9699999999996</v>
      </c>
      <c r="P190" s="14">
        <f t="shared" si="50"/>
        <v>-3607.8099999999995</v>
      </c>
      <c r="R190" s="7"/>
      <c r="S190" s="39" t="s">
        <v>717</v>
      </c>
      <c r="T190" s="13">
        <f t="shared" si="51"/>
        <v>0</v>
      </c>
      <c r="U190" s="13">
        <f t="shared" si="52"/>
        <v>0</v>
      </c>
      <c r="V190" s="13">
        <f t="shared" si="53"/>
        <v>-248.91329123258646</v>
      </c>
      <c r="W190" s="13">
        <f t="shared" si="54"/>
        <v>-103.8976710510438</v>
      </c>
      <c r="X190" s="13">
        <f t="shared" si="55"/>
        <v>0</v>
      </c>
      <c r="Y190" s="13">
        <f t="shared" si="56"/>
        <v>0</v>
      </c>
      <c r="Z190" s="13">
        <f t="shared" si="57"/>
        <v>4.2275049273963186</v>
      </c>
      <c r="AA190" s="13">
        <f t="shared" si="58"/>
        <v>0</v>
      </c>
      <c r="AB190" s="13">
        <f t="shared" si="59"/>
        <v>0</v>
      </c>
      <c r="AC190" s="13">
        <f t="shared" si="60"/>
        <v>0</v>
      </c>
      <c r="AD190" s="13">
        <f t="shared" si="61"/>
        <v>0</v>
      </c>
      <c r="AE190" s="13">
        <f t="shared" si="62"/>
        <v>-135.14741965327212</v>
      </c>
      <c r="AF190" s="14">
        <f t="shared" si="63"/>
        <v>-483.73087700950606</v>
      </c>
    </row>
    <row r="191" spans="1:32" ht="14.4" x14ac:dyDescent="0.3">
      <c r="A191" s="34"/>
      <c r="B191" s="7"/>
      <c r="C191" s="39" t="s">
        <v>1095</v>
      </c>
      <c r="D191" s="13">
        <f>SUMIFS('1. Output sheet'!$F$2:$F$5000,'1. Output sheet'!$AC$2:$AC$5000,$B$105,'1. Output sheet'!$C$2:$C$5000,D$138,'1. Output sheet'!$K$2:$K$5000,$C126)</f>
        <v>0</v>
      </c>
      <c r="E191" s="13">
        <f>SUMIFS('1. Output sheet'!$F$2:$F$5000,'1. Output sheet'!$AC$2:$AC$5000,$B$105,'1. Output sheet'!$C$2:$C$5000,E$138,'1. Output sheet'!$K$2:$K$5000,$C126)</f>
        <v>0</v>
      </c>
      <c r="F191" s="13">
        <f>SUMIFS('1. Output sheet'!$F$2:$F$5000,'1. Output sheet'!$AC$2:$AC$5000,$B$105,'1. Output sheet'!$C$2:$C$5000,F$138,'1. Output sheet'!$K$2:$K$5000,$C126)</f>
        <v>0</v>
      </c>
      <c r="G191" s="13">
        <f>SUMIFS('1. Output sheet'!$F$2:$F$5000,'1. Output sheet'!$AC$2:$AC$5000,$B$105,'1. Output sheet'!$C$2:$C$5000,G$138,'1. Output sheet'!$K$2:$K$5000,$C126)</f>
        <v>0</v>
      </c>
      <c r="H191" s="13">
        <f>SUMIFS('1. Output sheet'!$F$2:$F$5000,'1. Output sheet'!$AC$2:$AC$5000,$B$105,'1. Output sheet'!$C$2:$C$5000,H$138,'1. Output sheet'!$K$2:$K$5000,$C126)</f>
        <v>0</v>
      </c>
      <c r="I191" s="13">
        <f>SUMIFS('1. Output sheet'!$F$2:$F$5000,'1. Output sheet'!$AC$2:$AC$5000,$B$105,'1. Output sheet'!$C$2:$C$5000,I$138,'1. Output sheet'!$K$2:$K$5000,$C126)</f>
        <v>0</v>
      </c>
      <c r="J191" s="13">
        <f>SUMIFS('1. Output sheet'!$F$2:$F$5000,'1. Output sheet'!$AC$2:$AC$5000,$B$105,'1. Output sheet'!$C$2:$C$5000,J$138,'1. Output sheet'!$K$2:$K$5000,$C126)</f>
        <v>0</v>
      </c>
      <c r="K191" s="13">
        <f>SUMIFS('1. Output sheet'!$F$2:$F$5000,'1. Output sheet'!$AC$2:$AC$5000,$B$105,'1. Output sheet'!$C$2:$C$5000,K$138,'1. Output sheet'!$K$2:$K$5000,$C126)</f>
        <v>0</v>
      </c>
      <c r="L191" s="13">
        <f>SUMIFS('1. Output sheet'!$F$2:$F$5000,'1. Output sheet'!$AC$2:$AC$5000,$B$105,'1. Output sheet'!$C$2:$C$5000,L$138,'1. Output sheet'!$K$2:$K$5000,$C126)</f>
        <v>0</v>
      </c>
      <c r="M191" s="13">
        <f>SUMIFS('1. Output sheet'!$F$2:$F$5000,'1. Output sheet'!$AC$2:$AC$5000,$B$105,'1. Output sheet'!$C$2:$C$5000,M$138,'1. Output sheet'!$K$2:$K$5000,$C126)</f>
        <v>0</v>
      </c>
      <c r="N191" s="13">
        <f>SUMIFS('1. Output sheet'!$F$2:$F$5000,'1. Output sheet'!$AC$2:$AC$5000,$B$105,'1. Output sheet'!$C$2:$C$5000,N$138,'1. Output sheet'!$K$2:$K$5000,$C126)</f>
        <v>0</v>
      </c>
      <c r="O191" s="13">
        <f>SUMIFS('1. Output sheet'!$F$2:$F$5000,'1. Output sheet'!$AC$2:$AC$5000,$B$105,'1. Output sheet'!$C$2:$C$5000,O$138,'1. Output sheet'!$K$2:$K$5000,$C126)</f>
        <v>0</v>
      </c>
      <c r="P191" s="14">
        <f t="shared" si="50"/>
        <v>0</v>
      </c>
      <c r="R191" s="7"/>
      <c r="S191" s="39" t="s">
        <v>1095</v>
      </c>
      <c r="T191" s="13">
        <f t="shared" si="51"/>
        <v>0</v>
      </c>
      <c r="U191" s="13">
        <f t="shared" si="52"/>
        <v>0</v>
      </c>
      <c r="V191" s="13">
        <f t="shared" si="53"/>
        <v>0</v>
      </c>
      <c r="W191" s="13">
        <f t="shared" si="54"/>
        <v>0</v>
      </c>
      <c r="X191" s="13">
        <f t="shared" si="55"/>
        <v>0</v>
      </c>
      <c r="Y191" s="13">
        <f t="shared" si="56"/>
        <v>0</v>
      </c>
      <c r="Z191" s="13">
        <f t="shared" si="57"/>
        <v>0</v>
      </c>
      <c r="AA191" s="13">
        <f t="shared" si="58"/>
        <v>0</v>
      </c>
      <c r="AB191" s="13">
        <f t="shared" si="59"/>
        <v>0</v>
      </c>
      <c r="AC191" s="13">
        <f t="shared" si="60"/>
        <v>0</v>
      </c>
      <c r="AD191" s="13">
        <f t="shared" si="61"/>
        <v>0</v>
      </c>
      <c r="AE191" s="13">
        <f t="shared" si="62"/>
        <v>0</v>
      </c>
      <c r="AF191" s="14">
        <f t="shared" si="63"/>
        <v>0</v>
      </c>
    </row>
    <row r="192" spans="1:32" ht="14.4" x14ac:dyDescent="0.3">
      <c r="A192" s="34"/>
      <c r="B192" s="7"/>
      <c r="C192" s="39" t="s">
        <v>427</v>
      </c>
      <c r="D192" s="13">
        <f>SUMIFS('1. Output sheet'!$F$2:$F$5000,'1. Output sheet'!$AC$2:$AC$5000,$B$105,'1. Output sheet'!$C$2:$C$5000,D$138,'1. Output sheet'!$K$2:$K$5000,$C127)</f>
        <v>0</v>
      </c>
      <c r="E192" s="13">
        <f>SUMIFS('1. Output sheet'!$F$2:$F$5000,'1. Output sheet'!$AC$2:$AC$5000,$B$105,'1. Output sheet'!$C$2:$C$5000,E$138,'1. Output sheet'!$K$2:$K$5000,$C127)</f>
        <v>0</v>
      </c>
      <c r="F192" s="13">
        <f>SUMIFS('1. Output sheet'!$F$2:$F$5000,'1. Output sheet'!$AC$2:$AC$5000,$B$105,'1. Output sheet'!$C$2:$C$5000,F$138,'1. Output sheet'!$K$2:$K$5000,$C127)</f>
        <v>49843.416666666672</v>
      </c>
      <c r="G192" s="13">
        <f>SUMIFS('1. Output sheet'!$F$2:$F$5000,'1. Output sheet'!$AC$2:$AC$5000,$B$105,'1. Output sheet'!$C$2:$C$5000,G$138,'1. Output sheet'!$K$2:$K$5000,$C127)</f>
        <v>720</v>
      </c>
      <c r="H192" s="13">
        <f>SUMIFS('1. Output sheet'!$F$2:$F$5000,'1. Output sheet'!$AC$2:$AC$5000,$B$105,'1. Output sheet'!$C$2:$C$5000,H$138,'1. Output sheet'!$K$2:$K$5000,$C127)</f>
        <v>0</v>
      </c>
      <c r="I192" s="13">
        <f>SUMIFS('1. Output sheet'!$F$2:$F$5000,'1. Output sheet'!$AC$2:$AC$5000,$B$105,'1. Output sheet'!$C$2:$C$5000,I$138,'1. Output sheet'!$K$2:$K$5000,$C127)</f>
        <v>0</v>
      </c>
      <c r="J192" s="13">
        <f>SUMIFS('1. Output sheet'!$F$2:$F$5000,'1. Output sheet'!$AC$2:$AC$5000,$B$105,'1. Output sheet'!$C$2:$C$5000,J$138,'1. Output sheet'!$K$2:$K$5000,$C127)</f>
        <v>0</v>
      </c>
      <c r="K192" s="13">
        <f>SUMIFS('1. Output sheet'!$F$2:$F$5000,'1. Output sheet'!$AC$2:$AC$5000,$B$105,'1. Output sheet'!$C$2:$C$5000,K$138,'1. Output sheet'!$K$2:$K$5000,$C127)</f>
        <v>0</v>
      </c>
      <c r="L192" s="13">
        <f>SUMIFS('1. Output sheet'!$F$2:$F$5000,'1. Output sheet'!$AC$2:$AC$5000,$B$105,'1. Output sheet'!$C$2:$C$5000,L$138,'1. Output sheet'!$K$2:$K$5000,$C127)</f>
        <v>6550</v>
      </c>
      <c r="M192" s="13">
        <f>SUMIFS('1. Output sheet'!$F$2:$F$5000,'1. Output sheet'!$AC$2:$AC$5000,$B$105,'1. Output sheet'!$C$2:$C$5000,M$138,'1. Output sheet'!$K$2:$K$5000,$C127)</f>
        <v>0</v>
      </c>
      <c r="N192" s="13">
        <f>SUMIFS('1. Output sheet'!$F$2:$F$5000,'1. Output sheet'!$AC$2:$AC$5000,$B$105,'1. Output sheet'!$C$2:$C$5000,N$138,'1. Output sheet'!$K$2:$K$5000,$C127)</f>
        <v>0</v>
      </c>
      <c r="O192" s="13">
        <f>SUMIFS('1. Output sheet'!$F$2:$F$5000,'1. Output sheet'!$AC$2:$AC$5000,$B$105,'1. Output sheet'!$C$2:$C$5000,O$138,'1. Output sheet'!$K$2:$K$5000,$C127)</f>
        <v>0</v>
      </c>
      <c r="P192" s="14">
        <f t="shared" si="50"/>
        <v>57113.416666666672</v>
      </c>
      <c r="R192" s="7"/>
      <c r="S192" s="39" t="s">
        <v>427</v>
      </c>
      <c r="T192" s="13">
        <f t="shared" si="51"/>
        <v>0</v>
      </c>
      <c r="U192" s="13">
        <f t="shared" si="52"/>
        <v>0</v>
      </c>
      <c r="V192" s="13">
        <f t="shared" si="53"/>
        <v>6682.9460690327105</v>
      </c>
      <c r="W192" s="13">
        <f t="shared" si="54"/>
        <v>96.53674429829853</v>
      </c>
      <c r="X192" s="13">
        <f t="shared" si="55"/>
        <v>0</v>
      </c>
      <c r="Y192" s="13">
        <f t="shared" si="56"/>
        <v>0</v>
      </c>
      <c r="Z192" s="13">
        <f t="shared" si="57"/>
        <v>0</v>
      </c>
      <c r="AA192" s="13">
        <f t="shared" si="58"/>
        <v>0</v>
      </c>
      <c r="AB192" s="13">
        <f t="shared" si="59"/>
        <v>878.21621549146573</v>
      </c>
      <c r="AC192" s="13">
        <f t="shared" si="60"/>
        <v>0</v>
      </c>
      <c r="AD192" s="13">
        <f t="shared" si="61"/>
        <v>0</v>
      </c>
      <c r="AE192" s="13">
        <f t="shared" si="62"/>
        <v>0</v>
      </c>
      <c r="AF192" s="14">
        <f t="shared" si="63"/>
        <v>7657.6990288224752</v>
      </c>
    </row>
    <row r="193" spans="1:32" ht="14.4" x14ac:dyDescent="0.3">
      <c r="A193" s="34"/>
      <c r="B193" s="7"/>
      <c r="C193" s="39" t="s">
        <v>84</v>
      </c>
      <c r="D193" s="13">
        <f>SUMIFS('1. Output sheet'!$F$2:$F$5000,'1. Output sheet'!$AC$2:$AC$5000,$B$105,'1. Output sheet'!$C$2:$C$5000,D$138,'1. Output sheet'!$K$2:$K$5000,$C128)</f>
        <v>0</v>
      </c>
      <c r="E193" s="13">
        <f>SUMIFS('1. Output sheet'!$F$2:$F$5000,'1. Output sheet'!$AC$2:$AC$5000,$B$105,'1. Output sheet'!$C$2:$C$5000,E$138,'1. Output sheet'!$K$2:$K$5000,$C128)</f>
        <v>0</v>
      </c>
      <c r="F193" s="13">
        <f>SUMIFS('1. Output sheet'!$F$2:$F$5000,'1. Output sheet'!$AC$2:$AC$5000,$B$105,'1. Output sheet'!$C$2:$C$5000,F$138,'1. Output sheet'!$K$2:$K$5000,$C128)</f>
        <v>1750</v>
      </c>
      <c r="G193" s="13">
        <f>SUMIFS('1. Output sheet'!$F$2:$F$5000,'1. Output sheet'!$AC$2:$AC$5000,$B$105,'1. Output sheet'!$C$2:$C$5000,G$138,'1. Output sheet'!$K$2:$K$5000,$C128)</f>
        <v>0</v>
      </c>
      <c r="H193" s="13">
        <f>SUMIFS('1. Output sheet'!$F$2:$F$5000,'1. Output sheet'!$AC$2:$AC$5000,$B$105,'1. Output sheet'!$C$2:$C$5000,H$138,'1. Output sheet'!$K$2:$K$5000,$C128)</f>
        <v>1725</v>
      </c>
      <c r="I193" s="13">
        <f>SUMIFS('1. Output sheet'!$F$2:$F$5000,'1. Output sheet'!$AC$2:$AC$5000,$B$105,'1. Output sheet'!$C$2:$C$5000,I$138,'1. Output sheet'!$K$2:$K$5000,$C128)</f>
        <v>2851.86</v>
      </c>
      <c r="J193" s="13">
        <f>SUMIFS('1. Output sheet'!$F$2:$F$5000,'1. Output sheet'!$AC$2:$AC$5000,$B$105,'1. Output sheet'!$C$2:$C$5000,J$138,'1. Output sheet'!$K$2:$K$5000,$C128)</f>
        <v>0</v>
      </c>
      <c r="K193" s="13">
        <f>SUMIFS('1. Output sheet'!$F$2:$F$5000,'1. Output sheet'!$AC$2:$AC$5000,$B$105,'1. Output sheet'!$C$2:$C$5000,K$138,'1. Output sheet'!$K$2:$K$5000,$C128)</f>
        <v>0</v>
      </c>
      <c r="L193" s="13">
        <f>SUMIFS('1. Output sheet'!$F$2:$F$5000,'1. Output sheet'!$AC$2:$AC$5000,$B$105,'1. Output sheet'!$C$2:$C$5000,L$138,'1. Output sheet'!$K$2:$K$5000,$C128)</f>
        <v>840</v>
      </c>
      <c r="M193" s="13">
        <f>SUMIFS('1. Output sheet'!$F$2:$F$5000,'1. Output sheet'!$AC$2:$AC$5000,$B$105,'1. Output sheet'!$C$2:$C$5000,M$138,'1. Output sheet'!$K$2:$K$5000,$C128)</f>
        <v>0</v>
      </c>
      <c r="N193" s="13">
        <f>SUMIFS('1. Output sheet'!$F$2:$F$5000,'1. Output sheet'!$AC$2:$AC$5000,$B$105,'1. Output sheet'!$C$2:$C$5000,N$138,'1. Output sheet'!$K$2:$K$5000,$C128)</f>
        <v>0</v>
      </c>
      <c r="O193" s="13">
        <f>SUMIFS('1. Output sheet'!$F$2:$F$5000,'1. Output sheet'!$AC$2:$AC$5000,$B$105,'1. Output sheet'!$C$2:$C$5000,O$138,'1. Output sheet'!$K$2:$K$5000,$C128)</f>
        <v>0</v>
      </c>
      <c r="P193" s="14">
        <f t="shared" si="50"/>
        <v>7166.8600000000006</v>
      </c>
      <c r="R193" s="7"/>
      <c r="S193" s="39" t="s">
        <v>84</v>
      </c>
      <c r="T193" s="13">
        <f t="shared" si="51"/>
        <v>0</v>
      </c>
      <c r="U193" s="13">
        <f t="shared" si="52"/>
        <v>0</v>
      </c>
      <c r="V193" s="13">
        <f t="shared" si="53"/>
        <v>234.63792016947559</v>
      </c>
      <c r="W193" s="13">
        <f t="shared" si="54"/>
        <v>0</v>
      </c>
      <c r="X193" s="13">
        <f t="shared" si="55"/>
        <v>231.28594988134023</v>
      </c>
      <c r="Y193" s="13">
        <f t="shared" si="56"/>
        <v>382.37399943686898</v>
      </c>
      <c r="Z193" s="13">
        <f t="shared" si="57"/>
        <v>0</v>
      </c>
      <c r="AA193" s="13">
        <f t="shared" si="58"/>
        <v>0</v>
      </c>
      <c r="AB193" s="13">
        <f t="shared" si="59"/>
        <v>112.62620168134828</v>
      </c>
      <c r="AC193" s="13">
        <f t="shared" si="60"/>
        <v>0</v>
      </c>
      <c r="AD193" s="13">
        <f t="shared" si="61"/>
        <v>0</v>
      </c>
      <c r="AE193" s="13">
        <f t="shared" si="62"/>
        <v>0</v>
      </c>
      <c r="AF193" s="14">
        <f t="shared" si="63"/>
        <v>960.92407116903314</v>
      </c>
    </row>
    <row r="194" spans="1:32" ht="14.4" x14ac:dyDescent="0.3">
      <c r="A194" s="34"/>
      <c r="B194" s="7"/>
      <c r="C194" s="39" t="s">
        <v>204</v>
      </c>
      <c r="D194" s="13">
        <f>SUMIFS('1. Output sheet'!$F$2:$F$5000,'1. Output sheet'!$AC$2:$AC$5000,$B$105,'1. Output sheet'!$C$2:$C$5000,D$138,'1. Output sheet'!$K$2:$K$5000,$C129)</f>
        <v>0</v>
      </c>
      <c r="E194" s="13">
        <f>SUMIFS('1. Output sheet'!$F$2:$F$5000,'1. Output sheet'!$AC$2:$AC$5000,$B$105,'1. Output sheet'!$C$2:$C$5000,E$138,'1. Output sheet'!$K$2:$K$5000,$C129)</f>
        <v>0</v>
      </c>
      <c r="F194" s="13">
        <f>SUMIFS('1. Output sheet'!$F$2:$F$5000,'1. Output sheet'!$AC$2:$AC$5000,$B$105,'1. Output sheet'!$C$2:$C$5000,F$138,'1. Output sheet'!$K$2:$K$5000,$C129)</f>
        <v>2299</v>
      </c>
      <c r="G194" s="13">
        <f>SUMIFS('1. Output sheet'!$F$2:$F$5000,'1. Output sheet'!$AC$2:$AC$5000,$B$105,'1. Output sheet'!$C$2:$C$5000,G$138,'1. Output sheet'!$K$2:$K$5000,$C129)</f>
        <v>0</v>
      </c>
      <c r="H194" s="13">
        <f>SUMIFS('1. Output sheet'!$F$2:$F$5000,'1. Output sheet'!$AC$2:$AC$5000,$B$105,'1. Output sheet'!$C$2:$C$5000,H$138,'1. Output sheet'!$K$2:$K$5000,$C129)</f>
        <v>0</v>
      </c>
      <c r="I194" s="13">
        <f>SUMIFS('1. Output sheet'!$F$2:$F$5000,'1. Output sheet'!$AC$2:$AC$5000,$B$105,'1. Output sheet'!$C$2:$C$5000,I$138,'1. Output sheet'!$K$2:$K$5000,$C129)</f>
        <v>0</v>
      </c>
      <c r="J194" s="13">
        <f>SUMIFS('1. Output sheet'!$F$2:$F$5000,'1. Output sheet'!$AC$2:$AC$5000,$B$105,'1. Output sheet'!$C$2:$C$5000,J$138,'1. Output sheet'!$K$2:$K$5000,$C129)</f>
        <v>-1554</v>
      </c>
      <c r="K194" s="13">
        <f>SUMIFS('1. Output sheet'!$F$2:$F$5000,'1. Output sheet'!$AC$2:$AC$5000,$B$105,'1. Output sheet'!$C$2:$C$5000,K$138,'1. Output sheet'!$K$2:$K$5000,$C129)</f>
        <v>-641.0300000000002</v>
      </c>
      <c r="L194" s="13">
        <f>SUMIFS('1. Output sheet'!$F$2:$F$5000,'1. Output sheet'!$AC$2:$AC$5000,$B$105,'1. Output sheet'!$C$2:$C$5000,L$138,'1. Output sheet'!$K$2:$K$5000,$C129)</f>
        <v>0</v>
      </c>
      <c r="M194" s="13">
        <f>SUMIFS('1. Output sheet'!$F$2:$F$5000,'1. Output sheet'!$AC$2:$AC$5000,$B$105,'1. Output sheet'!$C$2:$C$5000,M$138,'1. Output sheet'!$K$2:$K$5000,$C129)</f>
        <v>0</v>
      </c>
      <c r="N194" s="13">
        <f>SUMIFS('1. Output sheet'!$F$2:$F$5000,'1. Output sheet'!$AC$2:$AC$5000,$B$105,'1. Output sheet'!$C$2:$C$5000,N$138,'1. Output sheet'!$K$2:$K$5000,$C129)</f>
        <v>0</v>
      </c>
      <c r="O194" s="13">
        <f>SUMIFS('1. Output sheet'!$F$2:$F$5000,'1. Output sheet'!$AC$2:$AC$5000,$B$105,'1. Output sheet'!$C$2:$C$5000,O$138,'1. Output sheet'!$K$2:$K$5000,$C129)</f>
        <v>0</v>
      </c>
      <c r="P194" s="14">
        <f t="shared" si="50"/>
        <v>103.9699999999998</v>
      </c>
      <c r="R194" s="7"/>
      <c r="S194" s="39" t="s">
        <v>204</v>
      </c>
      <c r="T194" s="13">
        <f t="shared" si="51"/>
        <v>0</v>
      </c>
      <c r="U194" s="13">
        <f t="shared" si="52"/>
        <v>0</v>
      </c>
      <c r="V194" s="13">
        <f t="shared" si="53"/>
        <v>308.24718769692822</v>
      </c>
      <c r="W194" s="13">
        <f t="shared" si="54"/>
        <v>0</v>
      </c>
      <c r="X194" s="13">
        <f t="shared" si="55"/>
        <v>0</v>
      </c>
      <c r="Y194" s="13">
        <f t="shared" si="56"/>
        <v>0</v>
      </c>
      <c r="Z194" s="13">
        <f t="shared" si="57"/>
        <v>-208.35847311049432</v>
      </c>
      <c r="AA194" s="13">
        <f t="shared" si="58"/>
        <v>-85.948540552136564</v>
      </c>
      <c r="AB194" s="13">
        <f t="shared" si="59"/>
        <v>0</v>
      </c>
      <c r="AC194" s="13">
        <f t="shared" si="60"/>
        <v>0</v>
      </c>
      <c r="AD194" s="13">
        <f t="shared" si="61"/>
        <v>0</v>
      </c>
      <c r="AE194" s="13">
        <f t="shared" si="62"/>
        <v>0</v>
      </c>
      <c r="AF194" s="14">
        <f t="shared" si="63"/>
        <v>13.940174034297332</v>
      </c>
    </row>
    <row r="195" spans="1:32" ht="14.4" x14ac:dyDescent="0.3">
      <c r="A195" s="34"/>
      <c r="B195" s="7"/>
      <c r="C195" s="39" t="s">
        <v>216</v>
      </c>
      <c r="D195" s="13">
        <f>SUMIFS('1. Output sheet'!$F$2:$F$5000,'1. Output sheet'!$AC$2:$AC$5000,$B$105,'1. Output sheet'!$C$2:$C$5000,D$138,'1. Output sheet'!$K$2:$K$5000,$C130)</f>
        <v>0</v>
      </c>
      <c r="E195" s="13">
        <f>SUMIFS('1. Output sheet'!$F$2:$F$5000,'1. Output sheet'!$AC$2:$AC$5000,$B$105,'1. Output sheet'!$C$2:$C$5000,E$138,'1. Output sheet'!$K$2:$K$5000,$C130)</f>
        <v>0</v>
      </c>
      <c r="F195" s="13">
        <f>SUMIFS('1. Output sheet'!$F$2:$F$5000,'1. Output sheet'!$AC$2:$AC$5000,$B$105,'1. Output sheet'!$C$2:$C$5000,F$138,'1. Output sheet'!$K$2:$K$5000,$C130)</f>
        <v>2696</v>
      </c>
      <c r="G195" s="13">
        <f>SUMIFS('1. Output sheet'!$F$2:$F$5000,'1. Output sheet'!$AC$2:$AC$5000,$B$105,'1. Output sheet'!$C$2:$C$5000,G$138,'1. Output sheet'!$K$2:$K$5000,$C130)</f>
        <v>0</v>
      </c>
      <c r="H195" s="13">
        <f>SUMIFS('1. Output sheet'!$F$2:$F$5000,'1. Output sheet'!$AC$2:$AC$5000,$B$105,'1. Output sheet'!$C$2:$C$5000,H$138,'1. Output sheet'!$K$2:$K$5000,$C130)</f>
        <v>0</v>
      </c>
      <c r="I195" s="13">
        <f>SUMIFS('1. Output sheet'!$F$2:$F$5000,'1. Output sheet'!$AC$2:$AC$5000,$B$105,'1. Output sheet'!$C$2:$C$5000,I$138,'1. Output sheet'!$K$2:$K$5000,$C130)</f>
        <v>-25491.07</v>
      </c>
      <c r="J195" s="13">
        <f>SUMIFS('1. Output sheet'!$F$2:$F$5000,'1. Output sheet'!$AC$2:$AC$5000,$B$105,'1. Output sheet'!$C$2:$C$5000,J$138,'1. Output sheet'!$K$2:$K$5000,$C130)</f>
        <v>-2416.06</v>
      </c>
      <c r="K195" s="13">
        <f>SUMIFS('1. Output sheet'!$F$2:$F$5000,'1. Output sheet'!$AC$2:$AC$5000,$B$105,'1. Output sheet'!$C$2:$C$5000,K$138,'1. Output sheet'!$K$2:$K$5000,$C130)</f>
        <v>-1490.73</v>
      </c>
      <c r="L195" s="13">
        <f>SUMIFS('1. Output sheet'!$F$2:$F$5000,'1. Output sheet'!$AC$2:$AC$5000,$B$105,'1. Output sheet'!$C$2:$C$5000,L$138,'1. Output sheet'!$K$2:$K$5000,$C130)</f>
        <v>0</v>
      </c>
      <c r="M195" s="13">
        <f>SUMIFS('1. Output sheet'!$F$2:$F$5000,'1. Output sheet'!$AC$2:$AC$5000,$B$105,'1. Output sheet'!$C$2:$C$5000,M$138,'1. Output sheet'!$K$2:$K$5000,$C130)</f>
        <v>0</v>
      </c>
      <c r="N195" s="13">
        <f>SUMIFS('1. Output sheet'!$F$2:$F$5000,'1. Output sheet'!$AC$2:$AC$5000,$B$105,'1. Output sheet'!$C$2:$C$5000,N$138,'1. Output sheet'!$K$2:$K$5000,$C130)</f>
        <v>-1050.8900000000001</v>
      </c>
      <c r="O195" s="13">
        <f>SUMIFS('1. Output sheet'!$F$2:$F$5000,'1. Output sheet'!$AC$2:$AC$5000,$B$105,'1. Output sheet'!$C$2:$C$5000,O$138,'1. Output sheet'!$K$2:$K$5000,$C130)</f>
        <v>0</v>
      </c>
      <c r="P195" s="14">
        <f t="shared" si="50"/>
        <v>-27752.75</v>
      </c>
      <c r="R195" s="7"/>
      <c r="S195" s="39" t="s">
        <v>216</v>
      </c>
      <c r="T195" s="13">
        <f t="shared" si="51"/>
        <v>0</v>
      </c>
      <c r="U195" s="13">
        <f t="shared" si="52"/>
        <v>0</v>
      </c>
      <c r="V195" s="13">
        <f t="shared" si="53"/>
        <v>361.47647587251782</v>
      </c>
      <c r="W195" s="13">
        <f t="shared" si="54"/>
        <v>0</v>
      </c>
      <c r="X195" s="13">
        <f t="shared" si="55"/>
        <v>0</v>
      </c>
      <c r="Y195" s="13">
        <f t="shared" si="56"/>
        <v>-3417.8123701111508</v>
      </c>
      <c r="Z195" s="13">
        <f t="shared" si="57"/>
        <v>-323.94245337409325</v>
      </c>
      <c r="AA195" s="13">
        <f t="shared" si="58"/>
        <v>-199.87530670528133</v>
      </c>
      <c r="AB195" s="13">
        <f t="shared" si="59"/>
        <v>0</v>
      </c>
      <c r="AC195" s="13">
        <f t="shared" si="60"/>
        <v>0</v>
      </c>
      <c r="AD195" s="13">
        <f t="shared" si="61"/>
        <v>-140.90208224394297</v>
      </c>
      <c r="AE195" s="13">
        <f t="shared" si="62"/>
        <v>0</v>
      </c>
      <c r="AF195" s="14">
        <f t="shared" si="63"/>
        <v>-3721.0557365619507</v>
      </c>
    </row>
    <row r="196" spans="1:32" ht="14.4" x14ac:dyDescent="0.3">
      <c r="A196" s="34"/>
      <c r="B196" s="7"/>
      <c r="C196" s="39" t="s">
        <v>2425</v>
      </c>
      <c r="D196" s="13">
        <f>SUMIFS('1. Output sheet'!$F$2:$F$5000,'1. Output sheet'!$AC$2:$AC$5000,$B$105,'1. Output sheet'!$C$2:$C$5000,D$138,'1. Output sheet'!$K$2:$K$5000,$C131)</f>
        <v>0</v>
      </c>
      <c r="E196" s="13">
        <f>SUMIFS('1. Output sheet'!$F$2:$F$5000,'1. Output sheet'!$AC$2:$AC$5000,$B$105,'1. Output sheet'!$C$2:$C$5000,E$138,'1. Output sheet'!$K$2:$K$5000,$C131)</f>
        <v>0</v>
      </c>
      <c r="F196" s="13">
        <f>SUMIFS('1. Output sheet'!$F$2:$F$5000,'1. Output sheet'!$AC$2:$AC$5000,$B$105,'1. Output sheet'!$C$2:$C$5000,F$138,'1. Output sheet'!$K$2:$K$5000,$C131)</f>
        <v>0</v>
      </c>
      <c r="G196" s="13">
        <f>SUMIFS('1. Output sheet'!$F$2:$F$5000,'1. Output sheet'!$AC$2:$AC$5000,$B$105,'1. Output sheet'!$C$2:$C$5000,G$138,'1. Output sheet'!$K$2:$K$5000,$C131)</f>
        <v>0</v>
      </c>
      <c r="H196" s="13">
        <f>SUMIFS('1. Output sheet'!$F$2:$F$5000,'1. Output sheet'!$AC$2:$AC$5000,$B$105,'1. Output sheet'!$C$2:$C$5000,H$138,'1. Output sheet'!$K$2:$K$5000,$C131)</f>
        <v>0</v>
      </c>
      <c r="I196" s="13">
        <f>SUMIFS('1. Output sheet'!$F$2:$F$5000,'1. Output sheet'!$AC$2:$AC$5000,$B$105,'1. Output sheet'!$C$2:$C$5000,I$138,'1. Output sheet'!$K$2:$K$5000,$C131)</f>
        <v>0</v>
      </c>
      <c r="J196" s="13">
        <f>SUMIFS('1. Output sheet'!$F$2:$F$5000,'1. Output sheet'!$AC$2:$AC$5000,$B$105,'1. Output sheet'!$C$2:$C$5000,J$138,'1. Output sheet'!$K$2:$K$5000,$C131)</f>
        <v>0</v>
      </c>
      <c r="K196" s="13">
        <f>SUMIFS('1. Output sheet'!$F$2:$F$5000,'1. Output sheet'!$AC$2:$AC$5000,$B$105,'1. Output sheet'!$C$2:$C$5000,K$138,'1. Output sheet'!$K$2:$K$5000,$C131)</f>
        <v>0</v>
      </c>
      <c r="L196" s="13">
        <f>SUMIFS('1. Output sheet'!$F$2:$F$5000,'1. Output sheet'!$AC$2:$AC$5000,$B$105,'1. Output sheet'!$C$2:$C$5000,L$138,'1. Output sheet'!$K$2:$K$5000,$C131)</f>
        <v>0</v>
      </c>
      <c r="M196" s="13">
        <f>SUMIFS('1. Output sheet'!$F$2:$F$5000,'1. Output sheet'!$AC$2:$AC$5000,$B$105,'1. Output sheet'!$C$2:$C$5000,M$138,'1. Output sheet'!$K$2:$K$5000,$C131)</f>
        <v>0</v>
      </c>
      <c r="N196" s="13">
        <f>SUMIFS('1. Output sheet'!$F$2:$F$5000,'1. Output sheet'!$AC$2:$AC$5000,$B$105,'1. Output sheet'!$C$2:$C$5000,N$138,'1. Output sheet'!$K$2:$K$5000,$C131)</f>
        <v>0</v>
      </c>
      <c r="O196" s="13">
        <f>SUMIFS('1. Output sheet'!$F$2:$F$5000,'1. Output sheet'!$AC$2:$AC$5000,$B$105,'1. Output sheet'!$C$2:$C$5000,O$138,'1. Output sheet'!$K$2:$K$5000,$C131)</f>
        <v>0</v>
      </c>
      <c r="P196" s="14">
        <f t="shared" si="50"/>
        <v>0</v>
      </c>
      <c r="R196" s="7"/>
      <c r="S196" s="39" t="s">
        <v>2425</v>
      </c>
      <c r="T196" s="13">
        <f t="shared" si="51"/>
        <v>0</v>
      </c>
      <c r="U196" s="13">
        <f t="shared" si="52"/>
        <v>0</v>
      </c>
      <c r="V196" s="13">
        <f t="shared" si="53"/>
        <v>0</v>
      </c>
      <c r="W196" s="13">
        <f t="shared" si="54"/>
        <v>0</v>
      </c>
      <c r="X196" s="13">
        <f t="shared" si="55"/>
        <v>0</v>
      </c>
      <c r="Y196" s="13">
        <f t="shared" si="56"/>
        <v>0</v>
      </c>
      <c r="Z196" s="13">
        <f t="shared" si="57"/>
        <v>0</v>
      </c>
      <c r="AA196" s="13">
        <f t="shared" si="58"/>
        <v>0</v>
      </c>
      <c r="AB196" s="13">
        <f t="shared" si="59"/>
        <v>0</v>
      </c>
      <c r="AC196" s="13">
        <f t="shared" si="60"/>
        <v>0</v>
      </c>
      <c r="AD196" s="13">
        <f t="shared" si="61"/>
        <v>0</v>
      </c>
      <c r="AE196" s="13">
        <f t="shared" si="62"/>
        <v>0</v>
      </c>
      <c r="AF196" s="14">
        <f t="shared" si="63"/>
        <v>0</v>
      </c>
    </row>
    <row r="197" spans="1:32" ht="14.4" x14ac:dyDescent="0.3">
      <c r="A197" s="34"/>
      <c r="B197" s="7"/>
      <c r="C197" s="39" t="s">
        <v>194</v>
      </c>
      <c r="D197" s="13">
        <f>SUMIFS('1. Output sheet'!$F$2:$F$5000,'1. Output sheet'!$AC$2:$AC$5000,$B$105,'1. Output sheet'!$C$2:$C$5000,D$138,'1. Output sheet'!$K$2:$K$5000,$C132)</f>
        <v>0</v>
      </c>
      <c r="E197" s="13">
        <f>SUMIFS('1. Output sheet'!$F$2:$F$5000,'1. Output sheet'!$AC$2:$AC$5000,$B$105,'1. Output sheet'!$C$2:$C$5000,E$138,'1. Output sheet'!$K$2:$K$5000,$C132)</f>
        <v>0</v>
      </c>
      <c r="F197" s="13">
        <f>SUMIFS('1. Output sheet'!$F$2:$F$5000,'1. Output sheet'!$AC$2:$AC$5000,$B$105,'1. Output sheet'!$C$2:$C$5000,F$138,'1. Output sheet'!$K$2:$K$5000,$C132)</f>
        <v>0</v>
      </c>
      <c r="G197" s="13">
        <f>SUMIFS('1. Output sheet'!$F$2:$F$5000,'1. Output sheet'!$AC$2:$AC$5000,$B$105,'1. Output sheet'!$C$2:$C$5000,G$138,'1. Output sheet'!$K$2:$K$5000,$C132)</f>
        <v>0</v>
      </c>
      <c r="H197" s="13">
        <f>SUMIFS('1. Output sheet'!$F$2:$F$5000,'1. Output sheet'!$AC$2:$AC$5000,$B$105,'1. Output sheet'!$C$2:$C$5000,H$138,'1. Output sheet'!$K$2:$K$5000,$C132)</f>
        <v>0</v>
      </c>
      <c r="I197" s="13">
        <f>SUMIFS('1. Output sheet'!$F$2:$F$5000,'1. Output sheet'!$AC$2:$AC$5000,$B$105,'1. Output sheet'!$C$2:$C$5000,I$138,'1. Output sheet'!$K$2:$K$5000,$C132)</f>
        <v>0</v>
      </c>
      <c r="J197" s="13">
        <f>SUMIFS('1. Output sheet'!$F$2:$F$5000,'1. Output sheet'!$AC$2:$AC$5000,$B$105,'1. Output sheet'!$C$2:$C$5000,J$138,'1. Output sheet'!$K$2:$K$5000,$C132)</f>
        <v>200.58999999999969</v>
      </c>
      <c r="K197" s="13">
        <f>SUMIFS('1. Output sheet'!$F$2:$F$5000,'1. Output sheet'!$AC$2:$AC$5000,$B$105,'1. Output sheet'!$C$2:$C$5000,K$138,'1. Output sheet'!$K$2:$K$5000,$C132)</f>
        <v>14765.86</v>
      </c>
      <c r="L197" s="13">
        <f>SUMIFS('1. Output sheet'!$F$2:$F$5000,'1. Output sheet'!$AC$2:$AC$5000,$B$105,'1. Output sheet'!$C$2:$C$5000,L$138,'1. Output sheet'!$K$2:$K$5000,$C132)</f>
        <v>0</v>
      </c>
      <c r="M197" s="13">
        <f>SUMIFS('1. Output sheet'!$F$2:$F$5000,'1. Output sheet'!$AC$2:$AC$5000,$B$105,'1. Output sheet'!$C$2:$C$5000,M$138,'1. Output sheet'!$K$2:$K$5000,$C132)</f>
        <v>0</v>
      </c>
      <c r="N197" s="13">
        <f>SUMIFS('1. Output sheet'!$F$2:$F$5000,'1. Output sheet'!$AC$2:$AC$5000,$B$105,'1. Output sheet'!$C$2:$C$5000,N$138,'1. Output sheet'!$K$2:$K$5000,$C132)</f>
        <v>527.38999999999987</v>
      </c>
      <c r="O197" s="13">
        <f>SUMIFS('1. Output sheet'!$F$2:$F$5000,'1. Output sheet'!$AC$2:$AC$5000,$B$105,'1. Output sheet'!$C$2:$C$5000,O$138,'1. Output sheet'!$K$2:$K$5000,$C132)</f>
        <v>0</v>
      </c>
      <c r="P197" s="14">
        <f t="shared" si="50"/>
        <v>15493.84</v>
      </c>
      <c r="R197" s="7"/>
      <c r="S197" s="39" t="s">
        <v>194</v>
      </c>
      <c r="T197" s="13">
        <f t="shared" si="51"/>
        <v>0</v>
      </c>
      <c r="U197" s="13">
        <f t="shared" si="52"/>
        <v>0</v>
      </c>
      <c r="V197" s="13">
        <f t="shared" si="53"/>
        <v>0</v>
      </c>
      <c r="W197" s="13">
        <f t="shared" si="54"/>
        <v>0</v>
      </c>
      <c r="X197" s="13">
        <f t="shared" si="55"/>
        <v>0</v>
      </c>
      <c r="Y197" s="13">
        <f t="shared" si="56"/>
        <v>0</v>
      </c>
      <c r="Z197" s="13">
        <f t="shared" si="57"/>
        <v>26.894868803882876</v>
      </c>
      <c r="AA197" s="13">
        <f t="shared" si="58"/>
        <v>1979.7889599506589</v>
      </c>
      <c r="AB197" s="13">
        <f t="shared" si="59"/>
        <v>0</v>
      </c>
      <c r="AC197" s="13">
        <f t="shared" si="60"/>
        <v>0</v>
      </c>
      <c r="AD197" s="13">
        <f t="shared" si="61"/>
        <v>70.711824410388402</v>
      </c>
      <c r="AE197" s="13">
        <f t="shared" si="62"/>
        <v>0</v>
      </c>
      <c r="AF197" s="14">
        <f t="shared" si="63"/>
        <v>2077.3956531649301</v>
      </c>
    </row>
    <row r="198" spans="1:32" ht="14.4" x14ac:dyDescent="0.3">
      <c r="A198" s="34"/>
      <c r="B198" s="7"/>
      <c r="C198" s="39" t="s">
        <v>267</v>
      </c>
      <c r="D198" s="13">
        <f>SUMIFS('1. Output sheet'!$F$2:$F$5000,'1. Output sheet'!$AC$2:$AC$5000,$B$105,'1. Output sheet'!$C$2:$C$5000,D$138,'1. Output sheet'!$K$2:$K$5000,$C133)</f>
        <v>0</v>
      </c>
      <c r="E198" s="13">
        <f>SUMIFS('1. Output sheet'!$F$2:$F$5000,'1. Output sheet'!$AC$2:$AC$5000,$B$105,'1. Output sheet'!$C$2:$C$5000,E$138,'1. Output sheet'!$K$2:$K$5000,$C133)</f>
        <v>0</v>
      </c>
      <c r="F198" s="13">
        <f>SUMIFS('1. Output sheet'!$F$2:$F$5000,'1. Output sheet'!$AC$2:$AC$5000,$B$105,'1. Output sheet'!$C$2:$C$5000,F$138,'1. Output sheet'!$K$2:$K$5000,$C133)</f>
        <v>-872.04999999999905</v>
      </c>
      <c r="G198" s="13">
        <f>SUMIFS('1. Output sheet'!$F$2:$F$5000,'1. Output sheet'!$AC$2:$AC$5000,$B$105,'1. Output sheet'!$C$2:$C$5000,G$138,'1. Output sheet'!$K$2:$K$5000,$C133)</f>
        <v>-564.65666666666903</v>
      </c>
      <c r="H198" s="13">
        <f>SUMIFS('1. Output sheet'!$F$2:$F$5000,'1. Output sheet'!$AC$2:$AC$5000,$B$105,'1. Output sheet'!$C$2:$C$5000,H$138,'1. Output sheet'!$K$2:$K$5000,$C133)</f>
        <v>0</v>
      </c>
      <c r="I198" s="13">
        <f>SUMIFS('1. Output sheet'!$F$2:$F$5000,'1. Output sheet'!$AC$2:$AC$5000,$B$105,'1. Output sheet'!$C$2:$C$5000,I$138,'1. Output sheet'!$K$2:$K$5000,$C133)</f>
        <v>0</v>
      </c>
      <c r="J198" s="13">
        <f>SUMIFS('1. Output sheet'!$F$2:$F$5000,'1. Output sheet'!$AC$2:$AC$5000,$B$105,'1. Output sheet'!$C$2:$C$5000,J$138,'1. Output sheet'!$K$2:$K$5000,$C133)</f>
        <v>0</v>
      </c>
      <c r="K198" s="13">
        <f>SUMIFS('1. Output sheet'!$F$2:$F$5000,'1. Output sheet'!$AC$2:$AC$5000,$B$105,'1. Output sheet'!$C$2:$C$5000,K$138,'1. Output sheet'!$K$2:$K$5000,$C133)</f>
        <v>0</v>
      </c>
      <c r="L198" s="13">
        <f>SUMIFS('1. Output sheet'!$F$2:$F$5000,'1. Output sheet'!$AC$2:$AC$5000,$B$105,'1. Output sheet'!$C$2:$C$5000,L$138,'1. Output sheet'!$K$2:$K$5000,$C133)</f>
        <v>0</v>
      </c>
      <c r="M198" s="13">
        <f>SUMIFS('1. Output sheet'!$F$2:$F$5000,'1. Output sheet'!$AC$2:$AC$5000,$B$105,'1. Output sheet'!$C$2:$C$5000,M$138,'1. Output sheet'!$K$2:$K$5000,$C133)</f>
        <v>0</v>
      </c>
      <c r="N198" s="13">
        <f>SUMIFS('1. Output sheet'!$F$2:$F$5000,'1. Output sheet'!$AC$2:$AC$5000,$B$105,'1. Output sheet'!$C$2:$C$5000,N$138,'1. Output sheet'!$K$2:$K$5000,$C133)</f>
        <v>100</v>
      </c>
      <c r="O198" s="13">
        <f>SUMIFS('1. Output sheet'!$F$2:$F$5000,'1. Output sheet'!$AC$2:$AC$5000,$B$105,'1. Output sheet'!$C$2:$C$5000,O$138,'1. Output sheet'!$K$2:$K$5000,$C133)</f>
        <v>0</v>
      </c>
      <c r="P198" s="14">
        <f t="shared" si="50"/>
        <v>-1336.7066666666681</v>
      </c>
      <c r="R198" s="7"/>
      <c r="S198" s="39" t="s">
        <v>267</v>
      </c>
      <c r="T198" s="13">
        <f t="shared" si="51"/>
        <v>0</v>
      </c>
      <c r="U198" s="13">
        <f t="shared" si="52"/>
        <v>0</v>
      </c>
      <c r="V198" s="13">
        <f t="shared" si="53"/>
        <v>-116.92342759073769</v>
      </c>
      <c r="W198" s="13">
        <f t="shared" si="54"/>
        <v>-75.70849478656919</v>
      </c>
      <c r="X198" s="13">
        <f t="shared" si="55"/>
        <v>0</v>
      </c>
      <c r="Y198" s="13">
        <f t="shared" si="56"/>
        <v>0</v>
      </c>
      <c r="Z198" s="13">
        <f t="shared" si="57"/>
        <v>0</v>
      </c>
      <c r="AA198" s="13">
        <f t="shared" si="58"/>
        <v>0</v>
      </c>
      <c r="AB198" s="13">
        <f t="shared" si="59"/>
        <v>0</v>
      </c>
      <c r="AC198" s="13">
        <f t="shared" si="60"/>
        <v>0</v>
      </c>
      <c r="AD198" s="13">
        <f t="shared" si="61"/>
        <v>13.407881152541462</v>
      </c>
      <c r="AE198" s="13">
        <f t="shared" si="62"/>
        <v>0</v>
      </c>
      <c r="AF198" s="14">
        <f t="shared" si="63"/>
        <v>-179.22404122476541</v>
      </c>
    </row>
    <row r="199" spans="1:32" ht="14.4" x14ac:dyDescent="0.3">
      <c r="A199" s="34"/>
      <c r="B199" s="7"/>
      <c r="C199" s="39" t="s">
        <v>710</v>
      </c>
      <c r="D199" s="13">
        <f>SUMIFS('1. Output sheet'!$F$2:$F$5000,'1. Output sheet'!$AC$2:$AC$5000,$B$105,'1. Output sheet'!$C$2:$C$5000,D$138,'1. Output sheet'!$K$2:$K$5000,$C134)</f>
        <v>0</v>
      </c>
      <c r="E199" s="13">
        <f>SUMIFS('1. Output sheet'!$F$2:$F$5000,'1. Output sheet'!$AC$2:$AC$5000,$B$105,'1. Output sheet'!$C$2:$C$5000,E$138,'1. Output sheet'!$K$2:$K$5000,$C134)</f>
        <v>0</v>
      </c>
      <c r="F199" s="13">
        <f>SUMIFS('1. Output sheet'!$F$2:$F$5000,'1. Output sheet'!$AC$2:$AC$5000,$B$105,'1. Output sheet'!$C$2:$C$5000,F$138,'1. Output sheet'!$K$2:$K$5000,$C134)</f>
        <v>0</v>
      </c>
      <c r="G199" s="13">
        <f>SUMIFS('1. Output sheet'!$F$2:$F$5000,'1. Output sheet'!$AC$2:$AC$5000,$B$105,'1. Output sheet'!$C$2:$C$5000,G$138,'1. Output sheet'!$K$2:$K$5000,$C134)</f>
        <v>0</v>
      </c>
      <c r="H199" s="13">
        <f>SUMIFS('1. Output sheet'!$F$2:$F$5000,'1. Output sheet'!$AC$2:$AC$5000,$B$105,'1. Output sheet'!$C$2:$C$5000,H$138,'1. Output sheet'!$K$2:$K$5000,$C134)</f>
        <v>0</v>
      </c>
      <c r="I199" s="13">
        <f>SUMIFS('1. Output sheet'!$F$2:$F$5000,'1. Output sheet'!$AC$2:$AC$5000,$B$105,'1. Output sheet'!$C$2:$C$5000,I$138,'1. Output sheet'!$K$2:$K$5000,$C134)</f>
        <v>0</v>
      </c>
      <c r="J199" s="13">
        <f>SUMIFS('1. Output sheet'!$F$2:$F$5000,'1. Output sheet'!$AC$2:$AC$5000,$B$105,'1. Output sheet'!$C$2:$C$5000,J$138,'1. Output sheet'!$K$2:$K$5000,$C134)</f>
        <v>0</v>
      </c>
      <c r="K199" s="13">
        <f>SUMIFS('1. Output sheet'!$F$2:$F$5000,'1. Output sheet'!$AC$2:$AC$5000,$B$105,'1. Output sheet'!$C$2:$C$5000,K$138,'1. Output sheet'!$K$2:$K$5000,$C134)</f>
        <v>0</v>
      </c>
      <c r="L199" s="13">
        <f>SUMIFS('1. Output sheet'!$F$2:$F$5000,'1. Output sheet'!$AC$2:$AC$5000,$B$105,'1. Output sheet'!$C$2:$C$5000,L$138,'1. Output sheet'!$K$2:$K$5000,$C134)</f>
        <v>83.12</v>
      </c>
      <c r="M199" s="13">
        <f>SUMIFS('1. Output sheet'!$F$2:$F$5000,'1. Output sheet'!$AC$2:$AC$5000,$B$105,'1. Output sheet'!$C$2:$C$5000,M$138,'1. Output sheet'!$K$2:$K$5000,$C134)</f>
        <v>0</v>
      </c>
      <c r="N199" s="13">
        <f>SUMIFS('1. Output sheet'!$F$2:$F$5000,'1. Output sheet'!$AC$2:$AC$5000,$B$105,'1. Output sheet'!$C$2:$C$5000,N$138,'1. Output sheet'!$K$2:$K$5000,$C134)</f>
        <v>-436.69000000000011</v>
      </c>
      <c r="O199" s="13">
        <f>SUMIFS('1. Output sheet'!$F$2:$F$5000,'1. Output sheet'!$AC$2:$AC$5000,$B$105,'1. Output sheet'!$C$2:$C$5000,O$138,'1. Output sheet'!$K$2:$K$5000,$C134)</f>
        <v>0</v>
      </c>
      <c r="P199" s="14">
        <f t="shared" si="50"/>
        <v>-353.57000000000011</v>
      </c>
      <c r="R199" s="7"/>
      <c r="S199" s="39" t="s">
        <v>710</v>
      </c>
      <c r="T199" s="13">
        <f t="shared" si="51"/>
        <v>0</v>
      </c>
      <c r="U199" s="13">
        <f t="shared" si="52"/>
        <v>0</v>
      </c>
      <c r="V199" s="13">
        <f t="shared" si="53"/>
        <v>0</v>
      </c>
      <c r="W199" s="13">
        <f t="shared" si="54"/>
        <v>0</v>
      </c>
      <c r="X199" s="13">
        <f t="shared" si="55"/>
        <v>0</v>
      </c>
      <c r="Y199" s="13">
        <f t="shared" si="56"/>
        <v>0</v>
      </c>
      <c r="Z199" s="13">
        <f t="shared" si="57"/>
        <v>0</v>
      </c>
      <c r="AA199" s="13">
        <f t="shared" si="58"/>
        <v>0</v>
      </c>
      <c r="AB199" s="13">
        <f t="shared" si="59"/>
        <v>11.144630813992464</v>
      </c>
      <c r="AC199" s="13">
        <f t="shared" si="60"/>
        <v>0</v>
      </c>
      <c r="AD199" s="13">
        <f t="shared" si="61"/>
        <v>-58.550876205033326</v>
      </c>
      <c r="AE199" s="13">
        <f t="shared" si="62"/>
        <v>0</v>
      </c>
      <c r="AF199" s="14">
        <f t="shared" si="63"/>
        <v>-47.406245391040862</v>
      </c>
    </row>
    <row r="200" spans="1:32" x14ac:dyDescent="0.25">
      <c r="A200" s="34"/>
    </row>
    <row r="201" spans="1:32" x14ac:dyDescent="0.25">
      <c r="A201" s="34"/>
      <c r="R201">
        <v>0.13407881152541462</v>
      </c>
    </row>
    <row r="202" spans="1:32" ht="14.4" x14ac:dyDescent="0.3">
      <c r="A202" s="34"/>
      <c r="B202" s="5" t="s">
        <v>4372</v>
      </c>
      <c r="C202" s="5"/>
      <c r="D202" s="5"/>
      <c r="E202" s="5"/>
      <c r="F202" s="5"/>
      <c r="G202" s="5"/>
      <c r="H202" s="5"/>
      <c r="I202" s="5"/>
      <c r="J202" s="5"/>
      <c r="K202" s="5"/>
      <c r="L202" s="5"/>
      <c r="M202" s="5"/>
      <c r="N202" s="5"/>
      <c r="O202" s="5"/>
      <c r="P202" s="5"/>
      <c r="R202" s="5" t="s">
        <v>4372</v>
      </c>
      <c r="S202" s="5"/>
      <c r="T202" s="5"/>
      <c r="U202" s="5"/>
      <c r="V202" s="5"/>
      <c r="W202" s="5"/>
      <c r="X202" s="5"/>
      <c r="Y202" s="5"/>
      <c r="Z202" s="5"/>
      <c r="AA202" s="5"/>
      <c r="AB202" s="5"/>
      <c r="AC202" s="5"/>
      <c r="AD202" s="5"/>
      <c r="AE202" s="5"/>
      <c r="AF202" s="5"/>
    </row>
    <row r="203" spans="1:32" ht="57.6" x14ac:dyDescent="0.3">
      <c r="A203" s="34"/>
      <c r="B203" s="6" t="s">
        <v>4363</v>
      </c>
      <c r="C203" s="6"/>
      <c r="D203" s="10" t="s">
        <v>705</v>
      </c>
      <c r="E203" s="10" t="s">
        <v>206</v>
      </c>
      <c r="F203" s="10" t="s">
        <v>198</v>
      </c>
      <c r="G203" s="11" t="s">
        <v>28</v>
      </c>
      <c r="H203" s="11" t="s">
        <v>795</v>
      </c>
      <c r="I203" s="11" t="s">
        <v>43</v>
      </c>
      <c r="J203" s="11" t="s">
        <v>104</v>
      </c>
      <c r="K203" s="11" t="s">
        <v>808</v>
      </c>
      <c r="L203" s="11" t="s">
        <v>755</v>
      </c>
      <c r="M203" s="11" t="s">
        <v>4353</v>
      </c>
      <c r="N203" s="11" t="s">
        <v>318</v>
      </c>
      <c r="O203" s="11" t="s">
        <v>71</v>
      </c>
      <c r="P203" s="29" t="s">
        <v>4354</v>
      </c>
      <c r="R203" s="6" t="s">
        <v>4364</v>
      </c>
      <c r="S203" s="6"/>
      <c r="T203" s="10" t="s">
        <v>705</v>
      </c>
      <c r="U203" s="10" t="s">
        <v>206</v>
      </c>
      <c r="V203" s="10" t="s">
        <v>198</v>
      </c>
      <c r="W203" s="11" t="s">
        <v>28</v>
      </c>
      <c r="X203" s="11" t="s">
        <v>795</v>
      </c>
      <c r="Y203" s="11" t="s">
        <v>43</v>
      </c>
      <c r="Z203" s="11" t="s">
        <v>104</v>
      </c>
      <c r="AA203" s="11" t="s">
        <v>808</v>
      </c>
      <c r="AB203" s="11" t="s">
        <v>755</v>
      </c>
      <c r="AC203" s="11" t="s">
        <v>4353</v>
      </c>
      <c r="AD203" s="11" t="s">
        <v>318</v>
      </c>
      <c r="AE203" s="11" t="s">
        <v>71</v>
      </c>
      <c r="AF203" s="29" t="s">
        <v>4354</v>
      </c>
    </row>
    <row r="204" spans="1:32" ht="14.4" x14ac:dyDescent="0.3">
      <c r="A204" s="34"/>
      <c r="B204" s="37" t="s">
        <v>4373</v>
      </c>
      <c r="C204" s="12"/>
      <c r="D204" s="14">
        <f>SUM(D205:D233)</f>
        <v>13692.11</v>
      </c>
      <c r="E204" s="14">
        <f t="shared" ref="E204:O204" si="75">SUM(E205:E233)</f>
        <v>294816.52</v>
      </c>
      <c r="F204" s="14">
        <f t="shared" si="75"/>
        <v>334623.6166666667</v>
      </c>
      <c r="G204" s="14">
        <f t="shared" si="75"/>
        <v>285206.1933333333</v>
      </c>
      <c r="H204" s="14">
        <f t="shared" si="75"/>
        <v>63114.559999999998</v>
      </c>
      <c r="I204" s="14">
        <f t="shared" si="75"/>
        <v>227313.2766666667</v>
      </c>
      <c r="J204" s="14">
        <f t="shared" si="75"/>
        <v>346214.02666666667</v>
      </c>
      <c r="K204" s="14">
        <f t="shared" si="75"/>
        <v>46723.22</v>
      </c>
      <c r="L204" s="14">
        <f t="shared" si="75"/>
        <v>43839.75</v>
      </c>
      <c r="M204" s="14">
        <f t="shared" si="75"/>
        <v>0</v>
      </c>
      <c r="N204" s="14">
        <f t="shared" si="75"/>
        <v>48949.81</v>
      </c>
      <c r="O204" s="14">
        <f t="shared" si="75"/>
        <v>21696.44</v>
      </c>
      <c r="P204" s="14">
        <f>SUM(D204:O204)</f>
        <v>1726189.5233333332</v>
      </c>
      <c r="R204" s="37" t="s">
        <v>4373</v>
      </c>
      <c r="S204" s="12"/>
      <c r="T204" s="14">
        <f>D204*$R$201</f>
        <v>1835.8218360752448</v>
      </c>
      <c r="U204" s="14">
        <f t="shared" ref="U204:AF204" si="76">E204*$R$201</f>
        <v>39528.648619658634</v>
      </c>
      <c r="V204" s="14">
        <f t="shared" si="76"/>
        <v>44865.936831002597</v>
      </c>
      <c r="W204" s="14">
        <f t="shared" si="76"/>
        <v>38240.107441820961</v>
      </c>
      <c r="X204" s="14">
        <f t="shared" si="76"/>
        <v>8462.3251947494718</v>
      </c>
      <c r="Y204" s="14">
        <f t="shared" si="76"/>
        <v>30477.893979414435</v>
      </c>
      <c r="Z204" s="14">
        <f t="shared" si="76"/>
        <v>46419.965228894871</v>
      </c>
      <c r="AA204" s="14">
        <f t="shared" si="76"/>
        <v>6264.5938082404828</v>
      </c>
      <c r="AB204" s="14">
        <f t="shared" si="76"/>
        <v>5877.9815775712959</v>
      </c>
      <c r="AC204" s="14">
        <f t="shared" si="76"/>
        <v>0</v>
      </c>
      <c r="AD204" s="14">
        <f t="shared" si="76"/>
        <v>6563.1323491948551</v>
      </c>
      <c r="AE204" s="14">
        <f t="shared" si="76"/>
        <v>2909.0328895324665</v>
      </c>
      <c r="AF204" s="14">
        <f t="shared" si="76"/>
        <v>231445.43975615528</v>
      </c>
    </row>
    <row r="205" spans="1:32" ht="14.4" x14ac:dyDescent="0.3">
      <c r="A205" s="34"/>
      <c r="B205" s="39" t="s">
        <v>340</v>
      </c>
      <c r="C205" s="12"/>
      <c r="D205" s="13">
        <f>SUMIFS('1. Output sheet'!$F$2:$F$5000,'1. Output sheet'!$C$2:$C$5000,D$138,'1. Output sheet'!$K$2:$K$5000,$B205,'1. Output sheet'!$AC$2:$AC$5000,$B$140)+SUMIFS('1. Output sheet'!$F$2:$F$5000,'1. Output sheet'!$C$2:$C$5000,D$138,'1. Output sheet'!$K$2:$K$5000,$B205,'1. Output sheet'!$AC$2:$AC$5000,$B$170)</f>
        <v>4600</v>
      </c>
      <c r="E205" s="13">
        <f>SUMIFS('1. Output sheet'!$F$2:$F$5000,'1. Output sheet'!$C$2:$C$5000,E$138,'1. Output sheet'!$K$2:$K$5000,$B205,'1. Output sheet'!$AC$2:$AC$5000,$B$140)+SUMIFS('1. Output sheet'!$F$2:$F$5000,'1. Output sheet'!$C$2:$C$5000,E$138,'1. Output sheet'!$K$2:$K$5000,$B205,'1. Output sheet'!$AC$2:$AC$5000,$B$170)</f>
        <v>0</v>
      </c>
      <c r="F205" s="13">
        <f>SUMIFS('1. Output sheet'!$F$2:$F$5000,'1. Output sheet'!$C$2:$C$5000,F$138,'1. Output sheet'!$K$2:$K$5000,$B205,'1. Output sheet'!$AC$2:$AC$5000,$B$140)+SUMIFS('1. Output sheet'!$F$2:$F$5000,'1. Output sheet'!$C$2:$C$5000,F$138,'1. Output sheet'!$K$2:$K$5000,$B205,'1. Output sheet'!$AC$2:$AC$5000,$B$170)</f>
        <v>17236</v>
      </c>
      <c r="G205" s="13">
        <f>SUMIFS('1. Output sheet'!$F$2:$F$5000,'1. Output sheet'!$C$2:$C$5000,G$138,'1. Output sheet'!$K$2:$K$5000,$B205,'1. Output sheet'!$AC$2:$AC$5000,$B$140)+SUMIFS('1. Output sheet'!$F$2:$F$5000,'1. Output sheet'!$C$2:$C$5000,G$138,'1. Output sheet'!$K$2:$K$5000,$B205,'1. Output sheet'!$AC$2:$AC$5000,$B$170)</f>
        <v>4550</v>
      </c>
      <c r="H205" s="13">
        <f>SUMIFS('1. Output sheet'!$F$2:$F$5000,'1. Output sheet'!$C$2:$C$5000,H$138,'1. Output sheet'!$K$2:$K$5000,$B205,'1. Output sheet'!$AC$2:$AC$5000,$B$140)+SUMIFS('1. Output sheet'!$F$2:$F$5000,'1. Output sheet'!$C$2:$C$5000,H$138,'1. Output sheet'!$K$2:$K$5000,$B205,'1. Output sheet'!$AC$2:$AC$5000,$B$170)</f>
        <v>0</v>
      </c>
      <c r="I205" s="13">
        <f>SUMIFS('1. Output sheet'!$F$2:$F$5000,'1. Output sheet'!$C$2:$C$5000,I$138,'1. Output sheet'!$K$2:$K$5000,$B205,'1. Output sheet'!$AC$2:$AC$5000,$B$140)+SUMIFS('1. Output sheet'!$F$2:$F$5000,'1. Output sheet'!$C$2:$C$5000,I$138,'1. Output sheet'!$K$2:$K$5000,$B205,'1. Output sheet'!$AC$2:$AC$5000,$B$170)</f>
        <v>-1846.86</v>
      </c>
      <c r="J205" s="13">
        <f>SUMIFS('1. Output sheet'!$F$2:$F$5000,'1. Output sheet'!$C$2:$C$5000,J$138,'1. Output sheet'!$K$2:$K$5000,$B205,'1. Output sheet'!$AC$2:$AC$5000,$B$140)+SUMIFS('1. Output sheet'!$F$2:$F$5000,'1. Output sheet'!$C$2:$C$5000,J$138,'1. Output sheet'!$K$2:$K$5000,$B205,'1. Output sheet'!$AC$2:$AC$5000,$B$170)</f>
        <v>11631.2</v>
      </c>
      <c r="K205" s="13">
        <f>SUMIFS('1. Output sheet'!$F$2:$F$5000,'1. Output sheet'!$C$2:$C$5000,K$138,'1. Output sheet'!$K$2:$K$5000,$B205,'1. Output sheet'!$AC$2:$AC$5000,$B$140)+SUMIFS('1. Output sheet'!$F$2:$F$5000,'1. Output sheet'!$C$2:$C$5000,K$138,'1. Output sheet'!$K$2:$K$5000,$B205,'1. Output sheet'!$AC$2:$AC$5000,$B$170)</f>
        <v>0</v>
      </c>
      <c r="L205" s="13">
        <f>SUMIFS('1. Output sheet'!$F$2:$F$5000,'1. Output sheet'!$C$2:$C$5000,L$138,'1. Output sheet'!$K$2:$K$5000,$B205,'1. Output sheet'!$AC$2:$AC$5000,$B$140)+SUMIFS('1. Output sheet'!$F$2:$F$5000,'1. Output sheet'!$C$2:$C$5000,L$138,'1. Output sheet'!$K$2:$K$5000,$B205,'1. Output sheet'!$AC$2:$AC$5000,$B$170)</f>
        <v>4130</v>
      </c>
      <c r="M205" s="13">
        <f>SUMIFS('1. Output sheet'!$F$2:$F$5000,'1. Output sheet'!$C$2:$C$5000,M$138,'1. Output sheet'!$K$2:$K$5000,$B205,'1. Output sheet'!$AC$2:$AC$5000,$B$140)+SUMIFS('1. Output sheet'!$F$2:$F$5000,'1. Output sheet'!$C$2:$C$5000,M$138,'1. Output sheet'!$K$2:$K$5000,$B205,'1. Output sheet'!$AC$2:$AC$5000,$B$170)</f>
        <v>0</v>
      </c>
      <c r="N205" s="13">
        <f>SUMIFS('1. Output sheet'!$F$2:$F$5000,'1. Output sheet'!$C$2:$C$5000,N$138,'1. Output sheet'!$K$2:$K$5000,$B205,'1. Output sheet'!$AC$2:$AC$5000,$B$140)+SUMIFS('1. Output sheet'!$F$2:$F$5000,'1. Output sheet'!$C$2:$C$5000,N$138,'1. Output sheet'!$K$2:$K$5000,$B205,'1. Output sheet'!$AC$2:$AC$5000,$B$170)</f>
        <v>0</v>
      </c>
      <c r="O205" s="13">
        <f>SUMIFS('1. Output sheet'!$F$2:$F$5000,'1. Output sheet'!$C$2:$C$5000,O$138,'1. Output sheet'!$K$2:$K$5000,$B205,'1. Output sheet'!$AC$2:$AC$5000,$B$140)+SUMIFS('1. Output sheet'!$F$2:$F$5000,'1. Output sheet'!$C$2:$C$5000,O$138,'1. Output sheet'!$K$2:$K$5000,$B205,'1. Output sheet'!$AC$2:$AC$5000,$B$170)</f>
        <v>3080</v>
      </c>
      <c r="P205" s="14"/>
      <c r="R205" s="39" t="s">
        <v>340</v>
      </c>
      <c r="S205" s="12"/>
      <c r="T205" s="13">
        <f t="shared" ref="T205:T233" si="77">D205*$R$201</f>
        <v>616.76253301690724</v>
      </c>
      <c r="U205" s="13">
        <f t="shared" ref="U205:U233" si="78">E205*$R$201</f>
        <v>0</v>
      </c>
      <c r="V205" s="13">
        <f t="shared" ref="V205:V233" si="79">F205*$R$201</f>
        <v>2310.9823954520466</v>
      </c>
      <c r="W205" s="13">
        <f t="shared" ref="W205:W233" si="80">G205*$R$201</f>
        <v>610.05859244063652</v>
      </c>
      <c r="X205" s="13">
        <f t="shared" ref="X205:X233" si="81">H205*$R$201</f>
        <v>0</v>
      </c>
      <c r="Y205" s="13">
        <f t="shared" ref="Y205:Y233" si="82">I205*$R$201</f>
        <v>-247.62479385382724</v>
      </c>
      <c r="Z205" s="13">
        <f t="shared" ref="Z205:Z233" si="83">J205*$R$201</f>
        <v>1559.4974726144026</v>
      </c>
      <c r="AA205" s="13">
        <f t="shared" ref="AA205:AA233" si="84">K205*$R$201</f>
        <v>0</v>
      </c>
      <c r="AB205" s="13">
        <f t="shared" ref="AB205:AB233" si="85">L205*$R$201</f>
        <v>553.74549159996241</v>
      </c>
      <c r="AC205" s="13">
        <f t="shared" ref="AC205:AC233" si="86">M205*$R$201</f>
        <v>0</v>
      </c>
      <c r="AD205" s="13">
        <f t="shared" ref="AD205:AD233" si="87">N205*$R$201</f>
        <v>0</v>
      </c>
      <c r="AE205" s="13">
        <f t="shared" ref="AE205:AE233" si="88">O205*$R$201</f>
        <v>412.96273949827702</v>
      </c>
      <c r="AF205" s="14">
        <f t="shared" ref="AF205:AF233" si="89">P205*$R$201</f>
        <v>0</v>
      </c>
    </row>
    <row r="206" spans="1:32" ht="14.4" x14ac:dyDescent="0.3">
      <c r="A206" s="34"/>
      <c r="B206" s="39" t="s">
        <v>2407</v>
      </c>
      <c r="C206" s="12"/>
      <c r="D206" s="13">
        <f>SUMIFS('1. Output sheet'!$F$2:$F$5000,'1. Output sheet'!$C$2:$C$5000,D$138,'1. Output sheet'!$K$2:$K$5000,$B206,'1. Output sheet'!$AC$2:$AC$5000,$B$140)+SUMIFS('1. Output sheet'!$F$2:$F$5000,'1. Output sheet'!$C$2:$C$5000,D$138,'1. Output sheet'!$K$2:$K$5000,$B206,'1. Output sheet'!$AC$2:$AC$5000,$B$170)</f>
        <v>0</v>
      </c>
      <c r="E206" s="13">
        <f>SUMIFS('1. Output sheet'!$F$2:$F$5000,'1. Output sheet'!$C$2:$C$5000,E$138,'1. Output sheet'!$K$2:$K$5000,$B206,'1. Output sheet'!$AC$2:$AC$5000,$B$140)+SUMIFS('1. Output sheet'!$F$2:$F$5000,'1. Output sheet'!$C$2:$C$5000,E$138,'1. Output sheet'!$K$2:$K$5000,$B206,'1. Output sheet'!$AC$2:$AC$5000,$B$170)</f>
        <v>0</v>
      </c>
      <c r="F206" s="13">
        <f>SUMIFS('1. Output sheet'!$F$2:$F$5000,'1. Output sheet'!$C$2:$C$5000,F$138,'1. Output sheet'!$K$2:$K$5000,$B206,'1. Output sheet'!$AC$2:$AC$5000,$B$140)+SUMIFS('1. Output sheet'!$F$2:$F$5000,'1. Output sheet'!$C$2:$C$5000,F$138,'1. Output sheet'!$K$2:$K$5000,$B206,'1. Output sheet'!$AC$2:$AC$5000,$B$170)</f>
        <v>0</v>
      </c>
      <c r="G206" s="13">
        <f>SUMIFS('1. Output sheet'!$F$2:$F$5000,'1. Output sheet'!$C$2:$C$5000,G$138,'1. Output sheet'!$K$2:$K$5000,$B206,'1. Output sheet'!$AC$2:$AC$5000,$B$140)+SUMIFS('1. Output sheet'!$F$2:$F$5000,'1. Output sheet'!$C$2:$C$5000,G$138,'1. Output sheet'!$K$2:$K$5000,$B206,'1. Output sheet'!$AC$2:$AC$5000,$B$170)</f>
        <v>0</v>
      </c>
      <c r="H206" s="13">
        <f>SUMIFS('1. Output sheet'!$F$2:$F$5000,'1. Output sheet'!$C$2:$C$5000,H$138,'1. Output sheet'!$K$2:$K$5000,$B206,'1. Output sheet'!$AC$2:$AC$5000,$B$140)+SUMIFS('1. Output sheet'!$F$2:$F$5000,'1. Output sheet'!$C$2:$C$5000,H$138,'1. Output sheet'!$K$2:$K$5000,$B206,'1. Output sheet'!$AC$2:$AC$5000,$B$170)</f>
        <v>0</v>
      </c>
      <c r="I206" s="13">
        <f>SUMIFS('1. Output sheet'!$F$2:$F$5000,'1. Output sheet'!$C$2:$C$5000,I$138,'1. Output sheet'!$K$2:$K$5000,$B206,'1. Output sheet'!$AC$2:$AC$5000,$B$140)+SUMIFS('1. Output sheet'!$F$2:$F$5000,'1. Output sheet'!$C$2:$C$5000,I$138,'1. Output sheet'!$K$2:$K$5000,$B206,'1. Output sheet'!$AC$2:$AC$5000,$B$170)</f>
        <v>0</v>
      </c>
      <c r="J206" s="13">
        <f>SUMIFS('1. Output sheet'!$F$2:$F$5000,'1. Output sheet'!$C$2:$C$5000,J$138,'1. Output sheet'!$K$2:$K$5000,$B206,'1. Output sheet'!$AC$2:$AC$5000,$B$140)+SUMIFS('1. Output sheet'!$F$2:$F$5000,'1. Output sheet'!$C$2:$C$5000,J$138,'1. Output sheet'!$K$2:$K$5000,$B206,'1. Output sheet'!$AC$2:$AC$5000,$B$170)</f>
        <v>0</v>
      </c>
      <c r="K206" s="13">
        <f>SUMIFS('1. Output sheet'!$F$2:$F$5000,'1. Output sheet'!$C$2:$C$5000,K$138,'1. Output sheet'!$K$2:$K$5000,$B206,'1. Output sheet'!$AC$2:$AC$5000,$B$140)+SUMIFS('1. Output sheet'!$F$2:$F$5000,'1. Output sheet'!$C$2:$C$5000,K$138,'1. Output sheet'!$K$2:$K$5000,$B206,'1. Output sheet'!$AC$2:$AC$5000,$B$170)</f>
        <v>0</v>
      </c>
      <c r="L206" s="13">
        <f>SUMIFS('1. Output sheet'!$F$2:$F$5000,'1. Output sheet'!$C$2:$C$5000,L$138,'1. Output sheet'!$K$2:$K$5000,$B206,'1. Output sheet'!$AC$2:$AC$5000,$B$140)+SUMIFS('1. Output sheet'!$F$2:$F$5000,'1. Output sheet'!$C$2:$C$5000,L$138,'1. Output sheet'!$K$2:$K$5000,$B206,'1. Output sheet'!$AC$2:$AC$5000,$B$170)</f>
        <v>0</v>
      </c>
      <c r="M206" s="13">
        <f>SUMIFS('1. Output sheet'!$F$2:$F$5000,'1. Output sheet'!$C$2:$C$5000,M$138,'1. Output sheet'!$K$2:$K$5000,$B206,'1. Output sheet'!$AC$2:$AC$5000,$B$140)+SUMIFS('1. Output sheet'!$F$2:$F$5000,'1. Output sheet'!$C$2:$C$5000,M$138,'1. Output sheet'!$K$2:$K$5000,$B206,'1. Output sheet'!$AC$2:$AC$5000,$B$170)</f>
        <v>0</v>
      </c>
      <c r="N206" s="13">
        <f>SUMIFS('1. Output sheet'!$F$2:$F$5000,'1. Output sheet'!$C$2:$C$5000,N$138,'1. Output sheet'!$K$2:$K$5000,$B206,'1. Output sheet'!$AC$2:$AC$5000,$B$140)+SUMIFS('1. Output sheet'!$F$2:$F$5000,'1. Output sheet'!$C$2:$C$5000,N$138,'1. Output sheet'!$K$2:$K$5000,$B206,'1. Output sheet'!$AC$2:$AC$5000,$B$170)</f>
        <v>0</v>
      </c>
      <c r="O206" s="13">
        <f>SUMIFS('1. Output sheet'!$F$2:$F$5000,'1. Output sheet'!$C$2:$C$5000,O$138,'1. Output sheet'!$K$2:$K$5000,$B206,'1. Output sheet'!$AC$2:$AC$5000,$B$140)+SUMIFS('1. Output sheet'!$F$2:$F$5000,'1. Output sheet'!$C$2:$C$5000,O$138,'1. Output sheet'!$K$2:$K$5000,$B206,'1. Output sheet'!$AC$2:$AC$5000,$B$170)</f>
        <v>0</v>
      </c>
      <c r="P206" s="14">
        <f t="shared" ref="P206:P233" si="90">SUM(D206:O206)</f>
        <v>0</v>
      </c>
      <c r="R206" s="39" t="s">
        <v>2407</v>
      </c>
      <c r="S206" s="12"/>
      <c r="T206" s="13">
        <f t="shared" si="77"/>
        <v>0</v>
      </c>
      <c r="U206" s="13">
        <f t="shared" si="78"/>
        <v>0</v>
      </c>
      <c r="V206" s="13">
        <f t="shared" si="79"/>
        <v>0</v>
      </c>
      <c r="W206" s="13">
        <f t="shared" si="80"/>
        <v>0</v>
      </c>
      <c r="X206" s="13">
        <f t="shared" si="81"/>
        <v>0</v>
      </c>
      <c r="Y206" s="13">
        <f t="shared" si="82"/>
        <v>0</v>
      </c>
      <c r="Z206" s="13">
        <f t="shared" si="83"/>
        <v>0</v>
      </c>
      <c r="AA206" s="13">
        <f t="shared" si="84"/>
        <v>0</v>
      </c>
      <c r="AB206" s="13">
        <f t="shared" si="85"/>
        <v>0</v>
      </c>
      <c r="AC206" s="13">
        <f t="shared" si="86"/>
        <v>0</v>
      </c>
      <c r="AD206" s="13">
        <f t="shared" si="87"/>
        <v>0</v>
      </c>
      <c r="AE206" s="13">
        <f t="shared" si="88"/>
        <v>0</v>
      </c>
      <c r="AF206" s="14">
        <f t="shared" si="89"/>
        <v>0</v>
      </c>
    </row>
    <row r="207" spans="1:32" ht="14.4" x14ac:dyDescent="0.3">
      <c r="A207" s="34"/>
      <c r="B207" s="39" t="s">
        <v>557</v>
      </c>
      <c r="C207" s="12"/>
      <c r="D207" s="13">
        <f>SUMIFS('1. Output sheet'!$F$2:$F$5000,'1. Output sheet'!$C$2:$C$5000,D$138,'1. Output sheet'!$K$2:$K$5000,$B207,'1. Output sheet'!$AC$2:$AC$5000,$B$140)+SUMIFS('1. Output sheet'!$F$2:$F$5000,'1. Output sheet'!$C$2:$C$5000,D$138,'1. Output sheet'!$K$2:$K$5000,$B207,'1. Output sheet'!$AC$2:$AC$5000,$B$170)</f>
        <v>0</v>
      </c>
      <c r="E207" s="13">
        <f>SUMIFS('1. Output sheet'!$F$2:$F$5000,'1. Output sheet'!$C$2:$C$5000,E$138,'1. Output sheet'!$K$2:$K$5000,$B207,'1. Output sheet'!$AC$2:$AC$5000,$B$140)+SUMIFS('1. Output sheet'!$F$2:$F$5000,'1. Output sheet'!$C$2:$C$5000,E$138,'1. Output sheet'!$K$2:$K$5000,$B207,'1. Output sheet'!$AC$2:$AC$5000,$B$170)</f>
        <v>0</v>
      </c>
      <c r="F207" s="13">
        <f>SUMIFS('1. Output sheet'!$F$2:$F$5000,'1. Output sheet'!$C$2:$C$5000,F$138,'1. Output sheet'!$K$2:$K$5000,$B207,'1. Output sheet'!$AC$2:$AC$5000,$B$140)+SUMIFS('1. Output sheet'!$F$2:$F$5000,'1. Output sheet'!$C$2:$C$5000,F$138,'1. Output sheet'!$K$2:$K$5000,$B207,'1. Output sheet'!$AC$2:$AC$5000,$B$170)</f>
        <v>0</v>
      </c>
      <c r="G207" s="13">
        <f>SUMIFS('1. Output sheet'!$F$2:$F$5000,'1. Output sheet'!$C$2:$C$5000,G$138,'1. Output sheet'!$K$2:$K$5000,$B207,'1. Output sheet'!$AC$2:$AC$5000,$B$140)+SUMIFS('1. Output sheet'!$F$2:$F$5000,'1. Output sheet'!$C$2:$C$5000,G$138,'1. Output sheet'!$K$2:$K$5000,$B207,'1. Output sheet'!$AC$2:$AC$5000,$B$170)</f>
        <v>0</v>
      </c>
      <c r="H207" s="13">
        <f>SUMIFS('1. Output sheet'!$F$2:$F$5000,'1. Output sheet'!$C$2:$C$5000,H$138,'1. Output sheet'!$K$2:$K$5000,$B207,'1. Output sheet'!$AC$2:$AC$5000,$B$140)+SUMIFS('1. Output sheet'!$F$2:$F$5000,'1. Output sheet'!$C$2:$C$5000,H$138,'1. Output sheet'!$K$2:$K$5000,$B207,'1. Output sheet'!$AC$2:$AC$5000,$B$170)</f>
        <v>0</v>
      </c>
      <c r="I207" s="13">
        <f>SUMIFS('1. Output sheet'!$F$2:$F$5000,'1. Output sheet'!$C$2:$C$5000,I$138,'1. Output sheet'!$K$2:$K$5000,$B207,'1. Output sheet'!$AC$2:$AC$5000,$B$140)+SUMIFS('1. Output sheet'!$F$2:$F$5000,'1. Output sheet'!$C$2:$C$5000,I$138,'1. Output sheet'!$K$2:$K$5000,$B207,'1. Output sheet'!$AC$2:$AC$5000,$B$170)</f>
        <v>0</v>
      </c>
      <c r="J207" s="13">
        <f>SUMIFS('1. Output sheet'!$F$2:$F$5000,'1. Output sheet'!$C$2:$C$5000,J$138,'1. Output sheet'!$K$2:$K$5000,$B207,'1. Output sheet'!$AC$2:$AC$5000,$B$140)+SUMIFS('1. Output sheet'!$F$2:$F$5000,'1. Output sheet'!$C$2:$C$5000,J$138,'1. Output sheet'!$K$2:$K$5000,$B207,'1. Output sheet'!$AC$2:$AC$5000,$B$170)</f>
        <v>17000</v>
      </c>
      <c r="K207" s="13">
        <f>SUMIFS('1. Output sheet'!$F$2:$F$5000,'1. Output sheet'!$C$2:$C$5000,K$138,'1. Output sheet'!$K$2:$K$5000,$B207,'1. Output sheet'!$AC$2:$AC$5000,$B$140)+SUMIFS('1. Output sheet'!$F$2:$F$5000,'1. Output sheet'!$C$2:$C$5000,K$138,'1. Output sheet'!$K$2:$K$5000,$B207,'1. Output sheet'!$AC$2:$AC$5000,$B$170)</f>
        <v>0</v>
      </c>
      <c r="L207" s="13">
        <f>SUMIFS('1. Output sheet'!$F$2:$F$5000,'1. Output sheet'!$C$2:$C$5000,L$138,'1. Output sheet'!$K$2:$K$5000,$B207,'1. Output sheet'!$AC$2:$AC$5000,$B$140)+SUMIFS('1. Output sheet'!$F$2:$F$5000,'1. Output sheet'!$C$2:$C$5000,L$138,'1. Output sheet'!$K$2:$K$5000,$B207,'1. Output sheet'!$AC$2:$AC$5000,$B$170)</f>
        <v>0</v>
      </c>
      <c r="M207" s="13">
        <f>SUMIFS('1. Output sheet'!$F$2:$F$5000,'1. Output sheet'!$C$2:$C$5000,M$138,'1. Output sheet'!$K$2:$K$5000,$B207,'1. Output sheet'!$AC$2:$AC$5000,$B$140)+SUMIFS('1. Output sheet'!$F$2:$F$5000,'1. Output sheet'!$C$2:$C$5000,M$138,'1. Output sheet'!$K$2:$K$5000,$B207,'1. Output sheet'!$AC$2:$AC$5000,$B$170)</f>
        <v>0</v>
      </c>
      <c r="N207" s="13">
        <f>SUMIFS('1. Output sheet'!$F$2:$F$5000,'1. Output sheet'!$C$2:$C$5000,N$138,'1. Output sheet'!$K$2:$K$5000,$B207,'1. Output sheet'!$AC$2:$AC$5000,$B$140)+SUMIFS('1. Output sheet'!$F$2:$F$5000,'1. Output sheet'!$C$2:$C$5000,N$138,'1. Output sheet'!$K$2:$K$5000,$B207,'1. Output sheet'!$AC$2:$AC$5000,$B$170)</f>
        <v>0</v>
      </c>
      <c r="O207" s="13">
        <f>SUMIFS('1. Output sheet'!$F$2:$F$5000,'1. Output sheet'!$C$2:$C$5000,O$138,'1. Output sheet'!$K$2:$K$5000,$B207,'1. Output sheet'!$AC$2:$AC$5000,$B$140)+SUMIFS('1. Output sheet'!$F$2:$F$5000,'1. Output sheet'!$C$2:$C$5000,O$138,'1. Output sheet'!$K$2:$K$5000,$B207,'1. Output sheet'!$AC$2:$AC$5000,$B$170)</f>
        <v>0</v>
      </c>
      <c r="P207" s="14">
        <f t="shared" si="90"/>
        <v>17000</v>
      </c>
      <c r="R207" s="39" t="s">
        <v>557</v>
      </c>
      <c r="S207" s="12"/>
      <c r="T207" s="13">
        <f t="shared" si="77"/>
        <v>0</v>
      </c>
      <c r="U207" s="13">
        <f t="shared" si="78"/>
        <v>0</v>
      </c>
      <c r="V207" s="13">
        <f t="shared" si="79"/>
        <v>0</v>
      </c>
      <c r="W207" s="13">
        <f t="shared" si="80"/>
        <v>0</v>
      </c>
      <c r="X207" s="13">
        <f t="shared" si="81"/>
        <v>0</v>
      </c>
      <c r="Y207" s="13">
        <f t="shared" si="82"/>
        <v>0</v>
      </c>
      <c r="Z207" s="13">
        <f t="shared" si="83"/>
        <v>2279.3397959320487</v>
      </c>
      <c r="AA207" s="13">
        <f t="shared" si="84"/>
        <v>0</v>
      </c>
      <c r="AB207" s="13">
        <f t="shared" si="85"/>
        <v>0</v>
      </c>
      <c r="AC207" s="13">
        <f t="shared" si="86"/>
        <v>0</v>
      </c>
      <c r="AD207" s="13">
        <f t="shared" si="87"/>
        <v>0</v>
      </c>
      <c r="AE207" s="13">
        <f t="shared" si="88"/>
        <v>0</v>
      </c>
      <c r="AF207" s="14">
        <f t="shared" si="89"/>
        <v>2279.3397959320487</v>
      </c>
    </row>
    <row r="208" spans="1:32" ht="14.4" x14ac:dyDescent="0.3">
      <c r="A208" s="34"/>
      <c r="B208" s="39" t="s">
        <v>1933</v>
      </c>
      <c r="C208" s="12"/>
      <c r="D208" s="13">
        <f>SUMIFS('1. Output sheet'!$F$2:$F$5000,'1. Output sheet'!$C$2:$C$5000,D$138,'1. Output sheet'!$K$2:$K$5000,$B208,'1. Output sheet'!$AC$2:$AC$5000,$B$140)+SUMIFS('1. Output sheet'!$F$2:$F$5000,'1. Output sheet'!$C$2:$C$5000,D$138,'1. Output sheet'!$K$2:$K$5000,$B208,'1. Output sheet'!$AC$2:$AC$5000,$B$170)</f>
        <v>0</v>
      </c>
      <c r="E208" s="13">
        <f>SUMIFS('1. Output sheet'!$F$2:$F$5000,'1. Output sheet'!$C$2:$C$5000,E$138,'1. Output sheet'!$K$2:$K$5000,$B208,'1. Output sheet'!$AC$2:$AC$5000,$B$140)+SUMIFS('1. Output sheet'!$F$2:$F$5000,'1. Output sheet'!$C$2:$C$5000,E$138,'1. Output sheet'!$K$2:$K$5000,$B208,'1. Output sheet'!$AC$2:$AC$5000,$B$170)</f>
        <v>0</v>
      </c>
      <c r="F208" s="13">
        <f>SUMIFS('1. Output sheet'!$F$2:$F$5000,'1. Output sheet'!$C$2:$C$5000,F$138,'1. Output sheet'!$K$2:$K$5000,$B208,'1. Output sheet'!$AC$2:$AC$5000,$B$140)+SUMIFS('1. Output sheet'!$F$2:$F$5000,'1. Output sheet'!$C$2:$C$5000,F$138,'1. Output sheet'!$K$2:$K$5000,$B208,'1. Output sheet'!$AC$2:$AC$5000,$B$170)</f>
        <v>0</v>
      </c>
      <c r="G208" s="13">
        <f>SUMIFS('1. Output sheet'!$F$2:$F$5000,'1. Output sheet'!$C$2:$C$5000,G$138,'1. Output sheet'!$K$2:$K$5000,$B208,'1. Output sheet'!$AC$2:$AC$5000,$B$140)+SUMIFS('1. Output sheet'!$F$2:$F$5000,'1. Output sheet'!$C$2:$C$5000,G$138,'1. Output sheet'!$K$2:$K$5000,$B208,'1. Output sheet'!$AC$2:$AC$5000,$B$170)</f>
        <v>0</v>
      </c>
      <c r="H208" s="13">
        <f>SUMIFS('1. Output sheet'!$F$2:$F$5000,'1. Output sheet'!$C$2:$C$5000,H$138,'1. Output sheet'!$K$2:$K$5000,$B208,'1. Output sheet'!$AC$2:$AC$5000,$B$140)+SUMIFS('1. Output sheet'!$F$2:$F$5000,'1. Output sheet'!$C$2:$C$5000,H$138,'1. Output sheet'!$K$2:$K$5000,$B208,'1. Output sheet'!$AC$2:$AC$5000,$B$170)</f>
        <v>0</v>
      </c>
      <c r="I208" s="13">
        <f>SUMIFS('1. Output sheet'!$F$2:$F$5000,'1. Output sheet'!$C$2:$C$5000,I$138,'1. Output sheet'!$K$2:$K$5000,$B208,'1. Output sheet'!$AC$2:$AC$5000,$B$140)+SUMIFS('1. Output sheet'!$F$2:$F$5000,'1. Output sheet'!$C$2:$C$5000,I$138,'1. Output sheet'!$K$2:$K$5000,$B208,'1. Output sheet'!$AC$2:$AC$5000,$B$170)</f>
        <v>0</v>
      </c>
      <c r="J208" s="13">
        <f>SUMIFS('1. Output sheet'!$F$2:$F$5000,'1. Output sheet'!$C$2:$C$5000,J$138,'1. Output sheet'!$K$2:$K$5000,$B208,'1. Output sheet'!$AC$2:$AC$5000,$B$140)+SUMIFS('1. Output sheet'!$F$2:$F$5000,'1. Output sheet'!$C$2:$C$5000,J$138,'1. Output sheet'!$K$2:$K$5000,$B208,'1. Output sheet'!$AC$2:$AC$5000,$B$170)</f>
        <v>1250</v>
      </c>
      <c r="K208" s="13">
        <f>SUMIFS('1. Output sheet'!$F$2:$F$5000,'1. Output sheet'!$C$2:$C$5000,K$138,'1. Output sheet'!$K$2:$K$5000,$B208,'1. Output sheet'!$AC$2:$AC$5000,$B$140)+SUMIFS('1. Output sheet'!$F$2:$F$5000,'1. Output sheet'!$C$2:$C$5000,K$138,'1. Output sheet'!$K$2:$K$5000,$B208,'1. Output sheet'!$AC$2:$AC$5000,$B$170)</f>
        <v>0</v>
      </c>
      <c r="L208" s="13">
        <f>SUMIFS('1. Output sheet'!$F$2:$F$5000,'1. Output sheet'!$C$2:$C$5000,L$138,'1. Output sheet'!$K$2:$K$5000,$B208,'1. Output sheet'!$AC$2:$AC$5000,$B$140)+SUMIFS('1. Output sheet'!$F$2:$F$5000,'1. Output sheet'!$C$2:$C$5000,L$138,'1. Output sheet'!$K$2:$K$5000,$B208,'1. Output sheet'!$AC$2:$AC$5000,$B$170)</f>
        <v>0</v>
      </c>
      <c r="M208" s="13">
        <f>SUMIFS('1. Output sheet'!$F$2:$F$5000,'1. Output sheet'!$C$2:$C$5000,M$138,'1. Output sheet'!$K$2:$K$5000,$B208,'1. Output sheet'!$AC$2:$AC$5000,$B$140)+SUMIFS('1. Output sheet'!$F$2:$F$5000,'1. Output sheet'!$C$2:$C$5000,M$138,'1. Output sheet'!$K$2:$K$5000,$B208,'1. Output sheet'!$AC$2:$AC$5000,$B$170)</f>
        <v>0</v>
      </c>
      <c r="N208" s="13">
        <f>SUMIFS('1. Output sheet'!$F$2:$F$5000,'1. Output sheet'!$C$2:$C$5000,N$138,'1. Output sheet'!$K$2:$K$5000,$B208,'1. Output sheet'!$AC$2:$AC$5000,$B$140)+SUMIFS('1. Output sheet'!$F$2:$F$5000,'1. Output sheet'!$C$2:$C$5000,N$138,'1. Output sheet'!$K$2:$K$5000,$B208,'1. Output sheet'!$AC$2:$AC$5000,$B$170)</f>
        <v>0</v>
      </c>
      <c r="O208" s="13">
        <f>SUMIFS('1. Output sheet'!$F$2:$F$5000,'1. Output sheet'!$C$2:$C$5000,O$138,'1. Output sheet'!$K$2:$K$5000,$B208,'1. Output sheet'!$AC$2:$AC$5000,$B$140)+SUMIFS('1. Output sheet'!$F$2:$F$5000,'1. Output sheet'!$C$2:$C$5000,O$138,'1. Output sheet'!$K$2:$K$5000,$B208,'1. Output sheet'!$AC$2:$AC$5000,$B$170)</f>
        <v>0</v>
      </c>
      <c r="P208" s="14">
        <f t="shared" si="90"/>
        <v>1250</v>
      </c>
      <c r="R208" s="39" t="s">
        <v>1933</v>
      </c>
      <c r="S208" s="12"/>
      <c r="T208" s="13">
        <f t="shared" si="77"/>
        <v>0</v>
      </c>
      <c r="U208" s="13">
        <f t="shared" si="78"/>
        <v>0</v>
      </c>
      <c r="V208" s="13">
        <f t="shared" si="79"/>
        <v>0</v>
      </c>
      <c r="W208" s="13">
        <f t="shared" si="80"/>
        <v>0</v>
      </c>
      <c r="X208" s="13">
        <f t="shared" si="81"/>
        <v>0</v>
      </c>
      <c r="Y208" s="13">
        <f t="shared" si="82"/>
        <v>0</v>
      </c>
      <c r="Z208" s="13">
        <f t="shared" si="83"/>
        <v>167.59851440676829</v>
      </c>
      <c r="AA208" s="13">
        <f t="shared" si="84"/>
        <v>0</v>
      </c>
      <c r="AB208" s="13">
        <f t="shared" si="85"/>
        <v>0</v>
      </c>
      <c r="AC208" s="13">
        <f t="shared" si="86"/>
        <v>0</v>
      </c>
      <c r="AD208" s="13">
        <f t="shared" si="87"/>
        <v>0</v>
      </c>
      <c r="AE208" s="13">
        <f t="shared" si="88"/>
        <v>0</v>
      </c>
      <c r="AF208" s="14">
        <f t="shared" si="89"/>
        <v>167.59851440676829</v>
      </c>
    </row>
    <row r="209" spans="1:32" ht="14.4" x14ac:dyDescent="0.3">
      <c r="A209" s="34"/>
      <c r="B209" s="39" t="s">
        <v>530</v>
      </c>
      <c r="C209" s="12"/>
      <c r="D209" s="13">
        <f>SUMIFS('1. Output sheet'!$F$2:$F$5000,'1. Output sheet'!$C$2:$C$5000,D$138,'1. Output sheet'!$K$2:$K$5000,$B209,'1. Output sheet'!$AC$2:$AC$5000,$B$140)+SUMIFS('1. Output sheet'!$F$2:$F$5000,'1. Output sheet'!$C$2:$C$5000,D$138,'1. Output sheet'!$K$2:$K$5000,$B209,'1. Output sheet'!$AC$2:$AC$5000,$B$170)</f>
        <v>0</v>
      </c>
      <c r="E209" s="13">
        <f>SUMIFS('1. Output sheet'!$F$2:$F$5000,'1. Output sheet'!$C$2:$C$5000,E$138,'1. Output sheet'!$K$2:$K$5000,$B209,'1. Output sheet'!$AC$2:$AC$5000,$B$140)+SUMIFS('1. Output sheet'!$F$2:$F$5000,'1. Output sheet'!$C$2:$C$5000,E$138,'1. Output sheet'!$K$2:$K$5000,$B209,'1. Output sheet'!$AC$2:$AC$5000,$B$170)</f>
        <v>0</v>
      </c>
      <c r="F209" s="13">
        <f>SUMIFS('1. Output sheet'!$F$2:$F$5000,'1. Output sheet'!$C$2:$C$5000,F$138,'1. Output sheet'!$K$2:$K$5000,$B209,'1. Output sheet'!$AC$2:$AC$5000,$B$140)+SUMIFS('1. Output sheet'!$F$2:$F$5000,'1. Output sheet'!$C$2:$C$5000,F$138,'1. Output sheet'!$K$2:$K$5000,$B209,'1. Output sheet'!$AC$2:$AC$5000,$B$170)</f>
        <v>0</v>
      </c>
      <c r="G209" s="13">
        <f>SUMIFS('1. Output sheet'!$F$2:$F$5000,'1. Output sheet'!$C$2:$C$5000,G$138,'1. Output sheet'!$K$2:$K$5000,$B209,'1. Output sheet'!$AC$2:$AC$5000,$B$140)+SUMIFS('1. Output sheet'!$F$2:$F$5000,'1. Output sheet'!$C$2:$C$5000,G$138,'1. Output sheet'!$K$2:$K$5000,$B209,'1. Output sheet'!$AC$2:$AC$5000,$B$170)</f>
        <v>4410</v>
      </c>
      <c r="H209" s="13">
        <f>SUMIFS('1. Output sheet'!$F$2:$F$5000,'1. Output sheet'!$C$2:$C$5000,H$138,'1. Output sheet'!$K$2:$K$5000,$B209,'1. Output sheet'!$AC$2:$AC$5000,$B$140)+SUMIFS('1. Output sheet'!$F$2:$F$5000,'1. Output sheet'!$C$2:$C$5000,H$138,'1. Output sheet'!$K$2:$K$5000,$B209,'1. Output sheet'!$AC$2:$AC$5000,$B$170)</f>
        <v>0</v>
      </c>
      <c r="I209" s="13">
        <f>SUMIFS('1. Output sheet'!$F$2:$F$5000,'1. Output sheet'!$C$2:$C$5000,I$138,'1. Output sheet'!$K$2:$K$5000,$B209,'1. Output sheet'!$AC$2:$AC$5000,$B$140)+SUMIFS('1. Output sheet'!$F$2:$F$5000,'1. Output sheet'!$C$2:$C$5000,I$138,'1. Output sheet'!$K$2:$K$5000,$B209,'1. Output sheet'!$AC$2:$AC$5000,$B$170)</f>
        <v>-6.6433333333329898</v>
      </c>
      <c r="J209" s="13">
        <f>SUMIFS('1. Output sheet'!$F$2:$F$5000,'1. Output sheet'!$C$2:$C$5000,J$138,'1. Output sheet'!$K$2:$K$5000,$B209,'1. Output sheet'!$AC$2:$AC$5000,$B$140)+SUMIFS('1. Output sheet'!$F$2:$F$5000,'1. Output sheet'!$C$2:$C$5000,J$138,'1. Output sheet'!$K$2:$K$5000,$B209,'1. Output sheet'!$AC$2:$AC$5000,$B$170)</f>
        <v>12901</v>
      </c>
      <c r="K209" s="13">
        <f>SUMIFS('1. Output sheet'!$F$2:$F$5000,'1. Output sheet'!$C$2:$C$5000,K$138,'1. Output sheet'!$K$2:$K$5000,$B209,'1. Output sheet'!$AC$2:$AC$5000,$B$140)+SUMIFS('1. Output sheet'!$F$2:$F$5000,'1. Output sheet'!$C$2:$C$5000,K$138,'1. Output sheet'!$K$2:$K$5000,$B209,'1. Output sheet'!$AC$2:$AC$5000,$B$170)</f>
        <v>0</v>
      </c>
      <c r="L209" s="13">
        <f>SUMIFS('1. Output sheet'!$F$2:$F$5000,'1. Output sheet'!$C$2:$C$5000,L$138,'1. Output sheet'!$K$2:$K$5000,$B209,'1. Output sheet'!$AC$2:$AC$5000,$B$140)+SUMIFS('1. Output sheet'!$F$2:$F$5000,'1. Output sheet'!$C$2:$C$5000,L$138,'1. Output sheet'!$K$2:$K$5000,$B209,'1. Output sheet'!$AC$2:$AC$5000,$B$170)</f>
        <v>0</v>
      </c>
      <c r="M209" s="13">
        <f>SUMIFS('1. Output sheet'!$F$2:$F$5000,'1. Output sheet'!$C$2:$C$5000,M$138,'1. Output sheet'!$K$2:$K$5000,$B209,'1. Output sheet'!$AC$2:$AC$5000,$B$140)+SUMIFS('1. Output sheet'!$F$2:$F$5000,'1. Output sheet'!$C$2:$C$5000,M$138,'1. Output sheet'!$K$2:$K$5000,$B209,'1. Output sheet'!$AC$2:$AC$5000,$B$170)</f>
        <v>0</v>
      </c>
      <c r="N209" s="13">
        <f>SUMIFS('1. Output sheet'!$F$2:$F$5000,'1. Output sheet'!$C$2:$C$5000,N$138,'1. Output sheet'!$K$2:$K$5000,$B209,'1. Output sheet'!$AC$2:$AC$5000,$B$140)+SUMIFS('1. Output sheet'!$F$2:$F$5000,'1. Output sheet'!$C$2:$C$5000,N$138,'1. Output sheet'!$K$2:$K$5000,$B209,'1. Output sheet'!$AC$2:$AC$5000,$B$170)</f>
        <v>0</v>
      </c>
      <c r="O209" s="13">
        <f>SUMIFS('1. Output sheet'!$F$2:$F$5000,'1. Output sheet'!$C$2:$C$5000,O$138,'1. Output sheet'!$K$2:$K$5000,$B209,'1. Output sheet'!$AC$2:$AC$5000,$B$140)+SUMIFS('1. Output sheet'!$F$2:$F$5000,'1. Output sheet'!$C$2:$C$5000,O$138,'1. Output sheet'!$K$2:$K$5000,$B209,'1. Output sheet'!$AC$2:$AC$5000,$B$170)</f>
        <v>0</v>
      </c>
      <c r="P209" s="14">
        <f t="shared" si="90"/>
        <v>17304.356666666667</v>
      </c>
      <c r="R209" s="39" t="s">
        <v>530</v>
      </c>
      <c r="S209" s="12"/>
      <c r="T209" s="13">
        <f t="shared" si="77"/>
        <v>0</v>
      </c>
      <c r="U209" s="13">
        <f t="shared" si="78"/>
        <v>0</v>
      </c>
      <c r="V209" s="13">
        <f t="shared" si="79"/>
        <v>0</v>
      </c>
      <c r="W209" s="13">
        <f t="shared" si="80"/>
        <v>591.28755882707844</v>
      </c>
      <c r="X209" s="13">
        <f t="shared" si="81"/>
        <v>0</v>
      </c>
      <c r="Y209" s="13">
        <f t="shared" si="82"/>
        <v>-0.89073023790045835</v>
      </c>
      <c r="Z209" s="13">
        <f t="shared" si="83"/>
        <v>1729.7507474893741</v>
      </c>
      <c r="AA209" s="13">
        <f t="shared" si="84"/>
        <v>0</v>
      </c>
      <c r="AB209" s="13">
        <f t="shared" si="85"/>
        <v>0</v>
      </c>
      <c r="AC209" s="13">
        <f t="shared" si="86"/>
        <v>0</v>
      </c>
      <c r="AD209" s="13">
        <f t="shared" si="87"/>
        <v>0</v>
      </c>
      <c r="AE209" s="13">
        <f t="shared" si="88"/>
        <v>0</v>
      </c>
      <c r="AF209" s="14">
        <f t="shared" si="89"/>
        <v>2320.147576078552</v>
      </c>
    </row>
    <row r="210" spans="1:32" ht="14.4" x14ac:dyDescent="0.3">
      <c r="A210" s="34"/>
      <c r="B210" s="39" t="s">
        <v>34</v>
      </c>
      <c r="C210" s="12"/>
      <c r="D210" s="13">
        <f>SUMIFS('1. Output sheet'!$F$2:$F$5000,'1. Output sheet'!$C$2:$C$5000,D$138,'1. Output sheet'!$K$2:$K$5000,$B210,'1. Output sheet'!$AC$2:$AC$5000,$B$140)+SUMIFS('1. Output sheet'!$F$2:$F$5000,'1. Output sheet'!$C$2:$C$5000,D$138,'1. Output sheet'!$K$2:$K$5000,$B210,'1. Output sheet'!$AC$2:$AC$5000,$B$170)</f>
        <v>-544.88999999999987</v>
      </c>
      <c r="E210" s="13">
        <f>SUMIFS('1. Output sheet'!$F$2:$F$5000,'1. Output sheet'!$C$2:$C$5000,E$138,'1. Output sheet'!$K$2:$K$5000,$B210,'1. Output sheet'!$AC$2:$AC$5000,$B$140)+SUMIFS('1. Output sheet'!$F$2:$F$5000,'1. Output sheet'!$C$2:$C$5000,E$138,'1. Output sheet'!$K$2:$K$5000,$B210,'1. Output sheet'!$AC$2:$AC$5000,$B$170)</f>
        <v>0</v>
      </c>
      <c r="F210" s="13">
        <f>SUMIFS('1. Output sheet'!$F$2:$F$5000,'1. Output sheet'!$C$2:$C$5000,F$138,'1. Output sheet'!$K$2:$K$5000,$B210,'1. Output sheet'!$AC$2:$AC$5000,$B$140)+SUMIFS('1. Output sheet'!$F$2:$F$5000,'1. Output sheet'!$C$2:$C$5000,F$138,'1. Output sheet'!$K$2:$K$5000,$B210,'1. Output sheet'!$AC$2:$AC$5000,$B$170)</f>
        <v>29034.879999999997</v>
      </c>
      <c r="G210" s="13">
        <f>SUMIFS('1. Output sheet'!$F$2:$F$5000,'1. Output sheet'!$C$2:$C$5000,G$138,'1. Output sheet'!$K$2:$K$5000,$B210,'1. Output sheet'!$AC$2:$AC$5000,$B$140)+SUMIFS('1. Output sheet'!$F$2:$F$5000,'1. Output sheet'!$C$2:$C$5000,G$138,'1. Output sheet'!$K$2:$K$5000,$B210,'1. Output sheet'!$AC$2:$AC$5000,$B$170)</f>
        <v>4727.5</v>
      </c>
      <c r="H210" s="13">
        <f>SUMIFS('1. Output sheet'!$F$2:$F$5000,'1. Output sheet'!$C$2:$C$5000,H$138,'1. Output sheet'!$K$2:$K$5000,$B210,'1. Output sheet'!$AC$2:$AC$5000,$B$140)+SUMIFS('1. Output sheet'!$F$2:$F$5000,'1. Output sheet'!$C$2:$C$5000,H$138,'1. Output sheet'!$K$2:$K$5000,$B210,'1. Output sheet'!$AC$2:$AC$5000,$B$170)</f>
        <v>1800</v>
      </c>
      <c r="I210" s="13">
        <f>SUMIFS('1. Output sheet'!$F$2:$F$5000,'1. Output sheet'!$C$2:$C$5000,I$138,'1. Output sheet'!$K$2:$K$5000,$B210,'1. Output sheet'!$AC$2:$AC$5000,$B$140)+SUMIFS('1. Output sheet'!$F$2:$F$5000,'1. Output sheet'!$C$2:$C$5000,I$138,'1. Output sheet'!$K$2:$K$5000,$B210,'1. Output sheet'!$AC$2:$AC$5000,$B$170)</f>
        <v>3445.54</v>
      </c>
      <c r="J210" s="13">
        <f>SUMIFS('1. Output sheet'!$F$2:$F$5000,'1. Output sheet'!$C$2:$C$5000,J$138,'1. Output sheet'!$K$2:$K$5000,$B210,'1. Output sheet'!$AC$2:$AC$5000,$B$140)+SUMIFS('1. Output sheet'!$F$2:$F$5000,'1. Output sheet'!$C$2:$C$5000,J$138,'1. Output sheet'!$K$2:$K$5000,$B210,'1. Output sheet'!$AC$2:$AC$5000,$B$170)</f>
        <v>4032.09</v>
      </c>
      <c r="K210" s="13">
        <f>SUMIFS('1. Output sheet'!$F$2:$F$5000,'1. Output sheet'!$C$2:$C$5000,K$138,'1. Output sheet'!$K$2:$K$5000,$B210,'1. Output sheet'!$AC$2:$AC$5000,$B$140)+SUMIFS('1. Output sheet'!$F$2:$F$5000,'1. Output sheet'!$C$2:$C$5000,K$138,'1. Output sheet'!$K$2:$K$5000,$B210,'1. Output sheet'!$AC$2:$AC$5000,$B$170)</f>
        <v>0</v>
      </c>
      <c r="L210" s="13">
        <f>SUMIFS('1. Output sheet'!$F$2:$F$5000,'1. Output sheet'!$C$2:$C$5000,L$138,'1. Output sheet'!$K$2:$K$5000,$B210,'1. Output sheet'!$AC$2:$AC$5000,$B$140)+SUMIFS('1. Output sheet'!$F$2:$F$5000,'1. Output sheet'!$C$2:$C$5000,L$138,'1. Output sheet'!$K$2:$K$5000,$B210,'1. Output sheet'!$AC$2:$AC$5000,$B$170)</f>
        <v>0</v>
      </c>
      <c r="M210" s="13">
        <f>SUMIFS('1. Output sheet'!$F$2:$F$5000,'1. Output sheet'!$C$2:$C$5000,M$138,'1. Output sheet'!$K$2:$K$5000,$B210,'1. Output sheet'!$AC$2:$AC$5000,$B$140)+SUMIFS('1. Output sheet'!$F$2:$F$5000,'1. Output sheet'!$C$2:$C$5000,M$138,'1. Output sheet'!$K$2:$K$5000,$B210,'1. Output sheet'!$AC$2:$AC$5000,$B$170)</f>
        <v>0</v>
      </c>
      <c r="N210" s="13">
        <f>SUMIFS('1. Output sheet'!$F$2:$F$5000,'1. Output sheet'!$C$2:$C$5000,N$138,'1. Output sheet'!$K$2:$K$5000,$B210,'1. Output sheet'!$AC$2:$AC$5000,$B$140)+SUMIFS('1. Output sheet'!$F$2:$F$5000,'1. Output sheet'!$C$2:$C$5000,N$138,'1. Output sheet'!$K$2:$K$5000,$B210,'1. Output sheet'!$AC$2:$AC$5000,$B$170)</f>
        <v>0</v>
      </c>
      <c r="O210" s="13">
        <f>SUMIFS('1. Output sheet'!$F$2:$F$5000,'1. Output sheet'!$C$2:$C$5000,O$138,'1. Output sheet'!$K$2:$K$5000,$B210,'1. Output sheet'!$AC$2:$AC$5000,$B$140)+SUMIFS('1. Output sheet'!$F$2:$F$5000,'1. Output sheet'!$C$2:$C$5000,O$138,'1. Output sheet'!$K$2:$K$5000,$B210,'1. Output sheet'!$AC$2:$AC$5000,$B$170)</f>
        <v>0</v>
      </c>
      <c r="P210" s="14">
        <f t="shared" si="90"/>
        <v>42495.119999999995</v>
      </c>
      <c r="R210" s="39" t="s">
        <v>34</v>
      </c>
      <c r="S210" s="12"/>
      <c r="T210" s="13">
        <f t="shared" si="77"/>
        <v>-73.058203612083162</v>
      </c>
      <c r="U210" s="13">
        <f t="shared" si="78"/>
        <v>0</v>
      </c>
      <c r="V210" s="13">
        <f t="shared" si="79"/>
        <v>3892.9622031830299</v>
      </c>
      <c r="W210" s="13">
        <f t="shared" si="80"/>
        <v>633.85758148639763</v>
      </c>
      <c r="X210" s="13">
        <f t="shared" si="81"/>
        <v>241.34186074574632</v>
      </c>
      <c r="Y210" s="13">
        <f t="shared" si="82"/>
        <v>461.97390826327711</v>
      </c>
      <c r="Z210" s="13">
        <f t="shared" si="83"/>
        <v>540.61783516350908</v>
      </c>
      <c r="AA210" s="13">
        <f t="shared" si="84"/>
        <v>0</v>
      </c>
      <c r="AB210" s="13">
        <f t="shared" si="85"/>
        <v>0</v>
      </c>
      <c r="AC210" s="13">
        <f t="shared" si="86"/>
        <v>0</v>
      </c>
      <c r="AD210" s="13">
        <f t="shared" si="87"/>
        <v>0</v>
      </c>
      <c r="AE210" s="13">
        <f t="shared" si="88"/>
        <v>0</v>
      </c>
      <c r="AF210" s="14">
        <f t="shared" si="89"/>
        <v>5697.6951852298771</v>
      </c>
    </row>
    <row r="211" spans="1:32" ht="14.4" x14ac:dyDescent="0.3">
      <c r="A211" s="34"/>
      <c r="B211" s="39" t="s">
        <v>473</v>
      </c>
      <c r="C211" s="12"/>
      <c r="D211" s="13">
        <f>SUMIFS('1. Output sheet'!$F$2:$F$5000,'1. Output sheet'!$C$2:$C$5000,D$138,'1. Output sheet'!$K$2:$K$5000,$B211,'1. Output sheet'!$AC$2:$AC$5000,$B$140)+SUMIFS('1. Output sheet'!$F$2:$F$5000,'1. Output sheet'!$C$2:$C$5000,D$138,'1. Output sheet'!$K$2:$K$5000,$B211,'1. Output sheet'!$AC$2:$AC$5000,$B$170)</f>
        <v>0</v>
      </c>
      <c r="E211" s="13">
        <f>SUMIFS('1. Output sheet'!$F$2:$F$5000,'1. Output sheet'!$C$2:$C$5000,E$138,'1. Output sheet'!$K$2:$K$5000,$B211,'1. Output sheet'!$AC$2:$AC$5000,$B$140)+SUMIFS('1. Output sheet'!$F$2:$F$5000,'1. Output sheet'!$C$2:$C$5000,E$138,'1. Output sheet'!$K$2:$K$5000,$B211,'1. Output sheet'!$AC$2:$AC$5000,$B$170)</f>
        <v>0</v>
      </c>
      <c r="F211" s="13">
        <f>SUMIFS('1. Output sheet'!$F$2:$F$5000,'1. Output sheet'!$C$2:$C$5000,F$138,'1. Output sheet'!$K$2:$K$5000,$B211,'1. Output sheet'!$AC$2:$AC$5000,$B$140)+SUMIFS('1. Output sheet'!$F$2:$F$5000,'1. Output sheet'!$C$2:$C$5000,F$138,'1. Output sheet'!$K$2:$K$5000,$B211,'1. Output sheet'!$AC$2:$AC$5000,$B$170)</f>
        <v>0</v>
      </c>
      <c r="G211" s="13">
        <f>SUMIFS('1. Output sheet'!$F$2:$F$5000,'1. Output sheet'!$C$2:$C$5000,G$138,'1. Output sheet'!$K$2:$K$5000,$B211,'1. Output sheet'!$AC$2:$AC$5000,$B$140)+SUMIFS('1. Output sheet'!$F$2:$F$5000,'1. Output sheet'!$C$2:$C$5000,G$138,'1. Output sheet'!$K$2:$K$5000,$B211,'1. Output sheet'!$AC$2:$AC$5000,$B$170)</f>
        <v>3227.5</v>
      </c>
      <c r="H211" s="13">
        <f>SUMIFS('1. Output sheet'!$F$2:$F$5000,'1. Output sheet'!$C$2:$C$5000,H$138,'1. Output sheet'!$K$2:$K$5000,$B211,'1. Output sheet'!$AC$2:$AC$5000,$B$140)+SUMIFS('1. Output sheet'!$F$2:$F$5000,'1. Output sheet'!$C$2:$C$5000,H$138,'1. Output sheet'!$K$2:$K$5000,$B211,'1. Output sheet'!$AC$2:$AC$5000,$B$170)</f>
        <v>3285</v>
      </c>
      <c r="I211" s="13">
        <f>SUMIFS('1. Output sheet'!$F$2:$F$5000,'1. Output sheet'!$C$2:$C$5000,I$138,'1. Output sheet'!$K$2:$K$5000,$B211,'1. Output sheet'!$AC$2:$AC$5000,$B$140)+SUMIFS('1. Output sheet'!$F$2:$F$5000,'1. Output sheet'!$C$2:$C$5000,I$138,'1. Output sheet'!$K$2:$K$5000,$B211,'1. Output sheet'!$AC$2:$AC$5000,$B$170)</f>
        <v>995</v>
      </c>
      <c r="J211" s="13">
        <f>SUMIFS('1. Output sheet'!$F$2:$F$5000,'1. Output sheet'!$C$2:$C$5000,J$138,'1. Output sheet'!$K$2:$K$5000,$B211,'1. Output sheet'!$AC$2:$AC$5000,$B$140)+SUMIFS('1. Output sheet'!$F$2:$F$5000,'1. Output sheet'!$C$2:$C$5000,J$138,'1. Output sheet'!$K$2:$K$5000,$B211,'1. Output sheet'!$AC$2:$AC$5000,$B$170)</f>
        <v>4315</v>
      </c>
      <c r="K211" s="13">
        <f>SUMIFS('1. Output sheet'!$F$2:$F$5000,'1. Output sheet'!$C$2:$C$5000,K$138,'1. Output sheet'!$K$2:$K$5000,$B211,'1. Output sheet'!$AC$2:$AC$5000,$B$140)+SUMIFS('1. Output sheet'!$F$2:$F$5000,'1. Output sheet'!$C$2:$C$5000,K$138,'1. Output sheet'!$K$2:$K$5000,$B211,'1. Output sheet'!$AC$2:$AC$5000,$B$170)</f>
        <v>0</v>
      </c>
      <c r="L211" s="13">
        <f>SUMIFS('1. Output sheet'!$F$2:$F$5000,'1. Output sheet'!$C$2:$C$5000,L$138,'1. Output sheet'!$K$2:$K$5000,$B211,'1. Output sheet'!$AC$2:$AC$5000,$B$140)+SUMIFS('1. Output sheet'!$F$2:$F$5000,'1. Output sheet'!$C$2:$C$5000,L$138,'1. Output sheet'!$K$2:$K$5000,$B211,'1. Output sheet'!$AC$2:$AC$5000,$B$170)</f>
        <v>597.5</v>
      </c>
      <c r="M211" s="13">
        <f>SUMIFS('1. Output sheet'!$F$2:$F$5000,'1. Output sheet'!$C$2:$C$5000,M$138,'1. Output sheet'!$K$2:$K$5000,$B211,'1. Output sheet'!$AC$2:$AC$5000,$B$140)+SUMIFS('1. Output sheet'!$F$2:$F$5000,'1. Output sheet'!$C$2:$C$5000,M$138,'1. Output sheet'!$K$2:$K$5000,$B211,'1. Output sheet'!$AC$2:$AC$5000,$B$170)</f>
        <v>0</v>
      </c>
      <c r="N211" s="13">
        <f>SUMIFS('1. Output sheet'!$F$2:$F$5000,'1. Output sheet'!$C$2:$C$5000,N$138,'1. Output sheet'!$K$2:$K$5000,$B211,'1. Output sheet'!$AC$2:$AC$5000,$B$140)+SUMIFS('1. Output sheet'!$F$2:$F$5000,'1. Output sheet'!$C$2:$C$5000,N$138,'1. Output sheet'!$K$2:$K$5000,$B211,'1. Output sheet'!$AC$2:$AC$5000,$B$170)</f>
        <v>0</v>
      </c>
      <c r="O211" s="13">
        <f>SUMIFS('1. Output sheet'!$F$2:$F$5000,'1. Output sheet'!$C$2:$C$5000,O$138,'1. Output sheet'!$K$2:$K$5000,$B211,'1. Output sheet'!$AC$2:$AC$5000,$B$140)+SUMIFS('1. Output sheet'!$F$2:$F$5000,'1. Output sheet'!$C$2:$C$5000,O$138,'1. Output sheet'!$K$2:$K$5000,$B211,'1. Output sheet'!$AC$2:$AC$5000,$B$170)</f>
        <v>0</v>
      </c>
      <c r="P211" s="14">
        <f t="shared" si="90"/>
        <v>12420</v>
      </c>
      <c r="R211" s="39" t="s">
        <v>473</v>
      </c>
      <c r="S211" s="12"/>
      <c r="T211" s="13">
        <f t="shared" si="77"/>
        <v>0</v>
      </c>
      <c r="U211" s="13">
        <f t="shared" si="78"/>
        <v>0</v>
      </c>
      <c r="V211" s="13">
        <f t="shared" si="79"/>
        <v>0</v>
      </c>
      <c r="W211" s="13">
        <f t="shared" si="80"/>
        <v>432.73936419827567</v>
      </c>
      <c r="X211" s="13">
        <f t="shared" si="81"/>
        <v>440.44889586098702</v>
      </c>
      <c r="Y211" s="13">
        <f t="shared" si="82"/>
        <v>133.40841746778756</v>
      </c>
      <c r="Z211" s="13">
        <f t="shared" si="83"/>
        <v>578.55007173216404</v>
      </c>
      <c r="AA211" s="13">
        <f t="shared" si="84"/>
        <v>0</v>
      </c>
      <c r="AB211" s="13">
        <f t="shared" si="85"/>
        <v>80.112089886435243</v>
      </c>
      <c r="AC211" s="13">
        <f t="shared" si="86"/>
        <v>0</v>
      </c>
      <c r="AD211" s="13">
        <f t="shared" si="87"/>
        <v>0</v>
      </c>
      <c r="AE211" s="13">
        <f t="shared" si="88"/>
        <v>0</v>
      </c>
      <c r="AF211" s="14">
        <f t="shared" si="89"/>
        <v>1665.2588391456495</v>
      </c>
    </row>
    <row r="212" spans="1:32" ht="14.4" x14ac:dyDescent="0.3">
      <c r="A212" s="34"/>
      <c r="B212" s="39" t="s">
        <v>210</v>
      </c>
      <c r="C212" s="12"/>
      <c r="D212" s="13">
        <f>SUMIFS('1. Output sheet'!$F$2:$F$5000,'1. Output sheet'!$C$2:$C$5000,D$138,'1. Output sheet'!$K$2:$K$5000,$B212,'1. Output sheet'!$AC$2:$AC$5000,$B$140)+SUMIFS('1. Output sheet'!$F$2:$F$5000,'1. Output sheet'!$C$2:$C$5000,D$138,'1. Output sheet'!$K$2:$K$5000,$B212,'1. Output sheet'!$AC$2:$AC$5000,$B$170)</f>
        <v>0</v>
      </c>
      <c r="E212" s="13">
        <f>SUMIFS('1. Output sheet'!$F$2:$F$5000,'1. Output sheet'!$C$2:$C$5000,E$138,'1. Output sheet'!$K$2:$K$5000,$B212,'1. Output sheet'!$AC$2:$AC$5000,$B$140)+SUMIFS('1. Output sheet'!$F$2:$F$5000,'1. Output sheet'!$C$2:$C$5000,E$138,'1. Output sheet'!$K$2:$K$5000,$B212,'1. Output sheet'!$AC$2:$AC$5000,$B$170)</f>
        <v>26545.4</v>
      </c>
      <c r="F212" s="13">
        <f>SUMIFS('1. Output sheet'!$F$2:$F$5000,'1. Output sheet'!$C$2:$C$5000,F$138,'1. Output sheet'!$K$2:$K$5000,$B212,'1. Output sheet'!$AC$2:$AC$5000,$B$140)+SUMIFS('1. Output sheet'!$F$2:$F$5000,'1. Output sheet'!$C$2:$C$5000,F$138,'1. Output sheet'!$K$2:$K$5000,$B212,'1. Output sheet'!$AC$2:$AC$5000,$B$170)</f>
        <v>0</v>
      </c>
      <c r="G212" s="13">
        <f>SUMIFS('1. Output sheet'!$F$2:$F$5000,'1. Output sheet'!$C$2:$C$5000,G$138,'1. Output sheet'!$K$2:$K$5000,$B212,'1. Output sheet'!$AC$2:$AC$5000,$B$140)+SUMIFS('1. Output sheet'!$F$2:$F$5000,'1. Output sheet'!$C$2:$C$5000,G$138,'1. Output sheet'!$K$2:$K$5000,$B212,'1. Output sheet'!$AC$2:$AC$5000,$B$170)</f>
        <v>0</v>
      </c>
      <c r="H212" s="13">
        <f>SUMIFS('1. Output sheet'!$F$2:$F$5000,'1. Output sheet'!$C$2:$C$5000,H$138,'1. Output sheet'!$K$2:$K$5000,$B212,'1. Output sheet'!$AC$2:$AC$5000,$B$140)+SUMIFS('1. Output sheet'!$F$2:$F$5000,'1. Output sheet'!$C$2:$C$5000,H$138,'1. Output sheet'!$K$2:$K$5000,$B212,'1. Output sheet'!$AC$2:$AC$5000,$B$170)</f>
        <v>0</v>
      </c>
      <c r="I212" s="13">
        <f>SUMIFS('1. Output sheet'!$F$2:$F$5000,'1. Output sheet'!$C$2:$C$5000,I$138,'1. Output sheet'!$K$2:$K$5000,$B212,'1. Output sheet'!$AC$2:$AC$5000,$B$140)+SUMIFS('1. Output sheet'!$F$2:$F$5000,'1. Output sheet'!$C$2:$C$5000,I$138,'1. Output sheet'!$K$2:$K$5000,$B212,'1. Output sheet'!$AC$2:$AC$5000,$B$170)</f>
        <v>0</v>
      </c>
      <c r="J212" s="13">
        <f>SUMIFS('1. Output sheet'!$F$2:$F$5000,'1. Output sheet'!$C$2:$C$5000,J$138,'1. Output sheet'!$K$2:$K$5000,$B212,'1. Output sheet'!$AC$2:$AC$5000,$B$140)+SUMIFS('1. Output sheet'!$F$2:$F$5000,'1. Output sheet'!$C$2:$C$5000,J$138,'1. Output sheet'!$K$2:$K$5000,$B212,'1. Output sheet'!$AC$2:$AC$5000,$B$170)</f>
        <v>0</v>
      </c>
      <c r="K212" s="13">
        <f>SUMIFS('1. Output sheet'!$F$2:$F$5000,'1. Output sheet'!$C$2:$C$5000,K$138,'1. Output sheet'!$K$2:$K$5000,$B212,'1. Output sheet'!$AC$2:$AC$5000,$B$140)+SUMIFS('1. Output sheet'!$F$2:$F$5000,'1. Output sheet'!$C$2:$C$5000,K$138,'1. Output sheet'!$K$2:$K$5000,$B212,'1. Output sheet'!$AC$2:$AC$5000,$B$170)</f>
        <v>0</v>
      </c>
      <c r="L212" s="13">
        <f>SUMIFS('1. Output sheet'!$F$2:$F$5000,'1. Output sheet'!$C$2:$C$5000,L$138,'1. Output sheet'!$K$2:$K$5000,$B212,'1. Output sheet'!$AC$2:$AC$5000,$B$140)+SUMIFS('1. Output sheet'!$F$2:$F$5000,'1. Output sheet'!$C$2:$C$5000,L$138,'1. Output sheet'!$K$2:$K$5000,$B212,'1. Output sheet'!$AC$2:$AC$5000,$B$170)</f>
        <v>0</v>
      </c>
      <c r="M212" s="13">
        <f>SUMIFS('1. Output sheet'!$F$2:$F$5000,'1. Output sheet'!$C$2:$C$5000,M$138,'1. Output sheet'!$K$2:$K$5000,$B212,'1. Output sheet'!$AC$2:$AC$5000,$B$140)+SUMIFS('1. Output sheet'!$F$2:$F$5000,'1. Output sheet'!$C$2:$C$5000,M$138,'1. Output sheet'!$K$2:$K$5000,$B212,'1. Output sheet'!$AC$2:$AC$5000,$B$170)</f>
        <v>0</v>
      </c>
      <c r="N212" s="13">
        <f>SUMIFS('1. Output sheet'!$F$2:$F$5000,'1. Output sheet'!$C$2:$C$5000,N$138,'1. Output sheet'!$K$2:$K$5000,$B212,'1. Output sheet'!$AC$2:$AC$5000,$B$140)+SUMIFS('1. Output sheet'!$F$2:$F$5000,'1. Output sheet'!$C$2:$C$5000,N$138,'1. Output sheet'!$K$2:$K$5000,$B212,'1. Output sheet'!$AC$2:$AC$5000,$B$170)</f>
        <v>0</v>
      </c>
      <c r="O212" s="13">
        <f>SUMIFS('1. Output sheet'!$F$2:$F$5000,'1. Output sheet'!$C$2:$C$5000,O$138,'1. Output sheet'!$K$2:$K$5000,$B212,'1. Output sheet'!$AC$2:$AC$5000,$B$140)+SUMIFS('1. Output sheet'!$F$2:$F$5000,'1. Output sheet'!$C$2:$C$5000,O$138,'1. Output sheet'!$K$2:$K$5000,$B212,'1. Output sheet'!$AC$2:$AC$5000,$B$170)</f>
        <v>0</v>
      </c>
      <c r="P212" s="14">
        <f t="shared" si="90"/>
        <v>26545.4</v>
      </c>
      <c r="R212" s="39" t="s">
        <v>210</v>
      </c>
      <c r="S212" s="12"/>
      <c r="T212" s="13">
        <f t="shared" si="77"/>
        <v>0</v>
      </c>
      <c r="U212" s="13">
        <f t="shared" si="78"/>
        <v>3559.1756834667412</v>
      </c>
      <c r="V212" s="13">
        <f t="shared" si="79"/>
        <v>0</v>
      </c>
      <c r="W212" s="13">
        <f t="shared" si="80"/>
        <v>0</v>
      </c>
      <c r="X212" s="13">
        <f t="shared" si="81"/>
        <v>0</v>
      </c>
      <c r="Y212" s="13">
        <f t="shared" si="82"/>
        <v>0</v>
      </c>
      <c r="Z212" s="13">
        <f t="shared" si="83"/>
        <v>0</v>
      </c>
      <c r="AA212" s="13">
        <f t="shared" si="84"/>
        <v>0</v>
      </c>
      <c r="AB212" s="13">
        <f t="shared" si="85"/>
        <v>0</v>
      </c>
      <c r="AC212" s="13">
        <f t="shared" si="86"/>
        <v>0</v>
      </c>
      <c r="AD212" s="13">
        <f t="shared" si="87"/>
        <v>0</v>
      </c>
      <c r="AE212" s="13">
        <f t="shared" si="88"/>
        <v>0</v>
      </c>
      <c r="AF212" s="14">
        <f t="shared" si="89"/>
        <v>3559.1756834667412</v>
      </c>
    </row>
    <row r="213" spans="1:32" ht="14.4" x14ac:dyDescent="0.3">
      <c r="A213" s="34"/>
      <c r="B213" s="39" t="s">
        <v>333</v>
      </c>
      <c r="C213" s="12"/>
      <c r="D213" s="13">
        <f>SUMIFS('1. Output sheet'!$F$2:$F$5000,'1. Output sheet'!$C$2:$C$5000,D$138,'1. Output sheet'!$K$2:$K$5000,$B213,'1. Output sheet'!$AC$2:$AC$5000,$B$140)+SUMIFS('1. Output sheet'!$F$2:$F$5000,'1. Output sheet'!$C$2:$C$5000,D$138,'1. Output sheet'!$K$2:$K$5000,$B213,'1. Output sheet'!$AC$2:$AC$5000,$B$170)</f>
        <v>0</v>
      </c>
      <c r="E213" s="13">
        <f>SUMIFS('1. Output sheet'!$F$2:$F$5000,'1. Output sheet'!$C$2:$C$5000,E$138,'1. Output sheet'!$K$2:$K$5000,$B213,'1. Output sheet'!$AC$2:$AC$5000,$B$140)+SUMIFS('1. Output sheet'!$F$2:$F$5000,'1. Output sheet'!$C$2:$C$5000,E$138,'1. Output sheet'!$K$2:$K$5000,$B213,'1. Output sheet'!$AC$2:$AC$5000,$B$170)</f>
        <v>0</v>
      </c>
      <c r="F213" s="13">
        <f>SUMIFS('1. Output sheet'!$F$2:$F$5000,'1. Output sheet'!$C$2:$C$5000,F$138,'1. Output sheet'!$K$2:$K$5000,$B213,'1. Output sheet'!$AC$2:$AC$5000,$B$140)+SUMIFS('1. Output sheet'!$F$2:$F$5000,'1. Output sheet'!$C$2:$C$5000,F$138,'1. Output sheet'!$K$2:$K$5000,$B213,'1. Output sheet'!$AC$2:$AC$5000,$B$170)</f>
        <v>0</v>
      </c>
      <c r="G213" s="13">
        <f>SUMIFS('1. Output sheet'!$F$2:$F$5000,'1. Output sheet'!$C$2:$C$5000,G$138,'1. Output sheet'!$K$2:$K$5000,$B213,'1. Output sheet'!$AC$2:$AC$5000,$B$140)+SUMIFS('1. Output sheet'!$F$2:$F$5000,'1. Output sheet'!$C$2:$C$5000,G$138,'1. Output sheet'!$K$2:$K$5000,$B213,'1. Output sheet'!$AC$2:$AC$5000,$B$170)</f>
        <v>0</v>
      </c>
      <c r="H213" s="13">
        <f>SUMIFS('1. Output sheet'!$F$2:$F$5000,'1. Output sheet'!$C$2:$C$5000,H$138,'1. Output sheet'!$K$2:$K$5000,$B213,'1. Output sheet'!$AC$2:$AC$5000,$B$140)+SUMIFS('1. Output sheet'!$F$2:$F$5000,'1. Output sheet'!$C$2:$C$5000,H$138,'1. Output sheet'!$K$2:$K$5000,$B213,'1. Output sheet'!$AC$2:$AC$5000,$B$170)</f>
        <v>0</v>
      </c>
      <c r="I213" s="13">
        <f>SUMIFS('1. Output sheet'!$F$2:$F$5000,'1. Output sheet'!$C$2:$C$5000,I$138,'1. Output sheet'!$K$2:$K$5000,$B213,'1. Output sheet'!$AC$2:$AC$5000,$B$140)+SUMIFS('1. Output sheet'!$F$2:$F$5000,'1. Output sheet'!$C$2:$C$5000,I$138,'1. Output sheet'!$K$2:$K$5000,$B213,'1. Output sheet'!$AC$2:$AC$5000,$B$170)</f>
        <v>0</v>
      </c>
      <c r="J213" s="13">
        <f>SUMIFS('1. Output sheet'!$F$2:$F$5000,'1. Output sheet'!$C$2:$C$5000,J$138,'1. Output sheet'!$K$2:$K$5000,$B213,'1. Output sheet'!$AC$2:$AC$5000,$B$140)+SUMIFS('1. Output sheet'!$F$2:$F$5000,'1. Output sheet'!$C$2:$C$5000,J$138,'1. Output sheet'!$K$2:$K$5000,$B213,'1. Output sheet'!$AC$2:$AC$5000,$B$170)</f>
        <v>0</v>
      </c>
      <c r="K213" s="13">
        <f>SUMIFS('1. Output sheet'!$F$2:$F$5000,'1. Output sheet'!$C$2:$C$5000,K$138,'1. Output sheet'!$K$2:$K$5000,$B213,'1. Output sheet'!$AC$2:$AC$5000,$B$140)+SUMIFS('1. Output sheet'!$F$2:$F$5000,'1. Output sheet'!$C$2:$C$5000,K$138,'1. Output sheet'!$K$2:$K$5000,$B213,'1. Output sheet'!$AC$2:$AC$5000,$B$170)</f>
        <v>0</v>
      </c>
      <c r="L213" s="13">
        <f>SUMIFS('1. Output sheet'!$F$2:$F$5000,'1. Output sheet'!$C$2:$C$5000,L$138,'1. Output sheet'!$K$2:$K$5000,$B213,'1. Output sheet'!$AC$2:$AC$5000,$B$140)+SUMIFS('1. Output sheet'!$F$2:$F$5000,'1. Output sheet'!$C$2:$C$5000,L$138,'1. Output sheet'!$K$2:$K$5000,$B213,'1. Output sheet'!$AC$2:$AC$5000,$B$170)</f>
        <v>0</v>
      </c>
      <c r="M213" s="13">
        <f>SUMIFS('1. Output sheet'!$F$2:$F$5000,'1. Output sheet'!$C$2:$C$5000,M$138,'1. Output sheet'!$K$2:$K$5000,$B213,'1. Output sheet'!$AC$2:$AC$5000,$B$140)+SUMIFS('1. Output sheet'!$F$2:$F$5000,'1. Output sheet'!$C$2:$C$5000,M$138,'1. Output sheet'!$K$2:$K$5000,$B213,'1. Output sheet'!$AC$2:$AC$5000,$B$170)</f>
        <v>0</v>
      </c>
      <c r="N213" s="13">
        <f>SUMIFS('1. Output sheet'!$F$2:$F$5000,'1. Output sheet'!$C$2:$C$5000,N$138,'1. Output sheet'!$K$2:$K$5000,$B213,'1. Output sheet'!$AC$2:$AC$5000,$B$140)+SUMIFS('1. Output sheet'!$F$2:$F$5000,'1. Output sheet'!$C$2:$C$5000,N$138,'1. Output sheet'!$K$2:$K$5000,$B213,'1. Output sheet'!$AC$2:$AC$5000,$B$170)</f>
        <v>0</v>
      </c>
      <c r="O213" s="13">
        <f>SUMIFS('1. Output sheet'!$F$2:$F$5000,'1. Output sheet'!$C$2:$C$5000,O$138,'1. Output sheet'!$K$2:$K$5000,$B213,'1. Output sheet'!$AC$2:$AC$5000,$B$140)+SUMIFS('1. Output sheet'!$F$2:$F$5000,'1. Output sheet'!$C$2:$C$5000,O$138,'1. Output sheet'!$K$2:$K$5000,$B213,'1. Output sheet'!$AC$2:$AC$5000,$B$170)</f>
        <v>0</v>
      </c>
      <c r="P213" s="14">
        <f t="shared" si="90"/>
        <v>0</v>
      </c>
      <c r="R213" s="39" t="s">
        <v>333</v>
      </c>
      <c r="S213" s="12"/>
      <c r="T213" s="13">
        <f t="shared" si="77"/>
        <v>0</v>
      </c>
      <c r="U213" s="13">
        <f t="shared" si="78"/>
        <v>0</v>
      </c>
      <c r="V213" s="13">
        <f t="shared" si="79"/>
        <v>0</v>
      </c>
      <c r="W213" s="13">
        <f t="shared" si="80"/>
        <v>0</v>
      </c>
      <c r="X213" s="13">
        <f t="shared" si="81"/>
        <v>0</v>
      </c>
      <c r="Y213" s="13">
        <f t="shared" si="82"/>
        <v>0</v>
      </c>
      <c r="Z213" s="13">
        <f t="shared" si="83"/>
        <v>0</v>
      </c>
      <c r="AA213" s="13">
        <f t="shared" si="84"/>
        <v>0</v>
      </c>
      <c r="AB213" s="13">
        <f t="shared" si="85"/>
        <v>0</v>
      </c>
      <c r="AC213" s="13">
        <f t="shared" si="86"/>
        <v>0</v>
      </c>
      <c r="AD213" s="13">
        <f t="shared" si="87"/>
        <v>0</v>
      </c>
      <c r="AE213" s="13">
        <f t="shared" si="88"/>
        <v>0</v>
      </c>
      <c r="AF213" s="14">
        <f t="shared" si="89"/>
        <v>0</v>
      </c>
    </row>
    <row r="214" spans="1:32" ht="14.4" x14ac:dyDescent="0.3">
      <c r="A214" s="34"/>
      <c r="B214" s="39" t="s">
        <v>229</v>
      </c>
      <c r="C214" s="12"/>
      <c r="D214" s="13">
        <f>SUMIFS('1. Output sheet'!$F$2:$F$5000,'1. Output sheet'!$C$2:$C$5000,D$138,'1. Output sheet'!$K$2:$K$5000,$B214,'1. Output sheet'!$AC$2:$AC$5000,$B$140)+SUMIFS('1. Output sheet'!$F$2:$F$5000,'1. Output sheet'!$C$2:$C$5000,D$138,'1. Output sheet'!$K$2:$K$5000,$B214,'1. Output sheet'!$AC$2:$AC$5000,$B$170)</f>
        <v>0</v>
      </c>
      <c r="E214" s="13">
        <f>SUMIFS('1. Output sheet'!$F$2:$F$5000,'1. Output sheet'!$C$2:$C$5000,E$138,'1. Output sheet'!$K$2:$K$5000,$B214,'1. Output sheet'!$AC$2:$AC$5000,$B$140)+SUMIFS('1. Output sheet'!$F$2:$F$5000,'1. Output sheet'!$C$2:$C$5000,E$138,'1. Output sheet'!$K$2:$K$5000,$B214,'1. Output sheet'!$AC$2:$AC$5000,$B$170)</f>
        <v>0</v>
      </c>
      <c r="F214" s="13">
        <f>SUMIFS('1. Output sheet'!$F$2:$F$5000,'1. Output sheet'!$C$2:$C$5000,F$138,'1. Output sheet'!$K$2:$K$5000,$B214,'1. Output sheet'!$AC$2:$AC$5000,$B$140)+SUMIFS('1. Output sheet'!$F$2:$F$5000,'1. Output sheet'!$C$2:$C$5000,F$138,'1. Output sheet'!$K$2:$K$5000,$B214,'1. Output sheet'!$AC$2:$AC$5000,$B$170)</f>
        <v>6158</v>
      </c>
      <c r="G214" s="13">
        <f>SUMIFS('1. Output sheet'!$F$2:$F$5000,'1. Output sheet'!$C$2:$C$5000,G$138,'1. Output sheet'!$K$2:$K$5000,$B214,'1. Output sheet'!$AC$2:$AC$5000,$B$140)+SUMIFS('1. Output sheet'!$F$2:$F$5000,'1. Output sheet'!$C$2:$C$5000,G$138,'1. Output sheet'!$K$2:$K$5000,$B214,'1. Output sheet'!$AC$2:$AC$5000,$B$170)</f>
        <v>15150</v>
      </c>
      <c r="H214" s="13">
        <f>SUMIFS('1. Output sheet'!$F$2:$F$5000,'1. Output sheet'!$C$2:$C$5000,H$138,'1. Output sheet'!$K$2:$K$5000,$B214,'1. Output sheet'!$AC$2:$AC$5000,$B$140)+SUMIFS('1. Output sheet'!$F$2:$F$5000,'1. Output sheet'!$C$2:$C$5000,H$138,'1. Output sheet'!$K$2:$K$5000,$B214,'1. Output sheet'!$AC$2:$AC$5000,$B$170)</f>
        <v>9050</v>
      </c>
      <c r="I214" s="13">
        <f>SUMIFS('1. Output sheet'!$F$2:$F$5000,'1. Output sheet'!$C$2:$C$5000,I$138,'1. Output sheet'!$K$2:$K$5000,$B214,'1. Output sheet'!$AC$2:$AC$5000,$B$140)+SUMIFS('1. Output sheet'!$F$2:$F$5000,'1. Output sheet'!$C$2:$C$5000,I$138,'1. Output sheet'!$K$2:$K$5000,$B214,'1. Output sheet'!$AC$2:$AC$5000,$B$170)</f>
        <v>30900</v>
      </c>
      <c r="J214" s="13">
        <f>SUMIFS('1. Output sheet'!$F$2:$F$5000,'1. Output sheet'!$C$2:$C$5000,J$138,'1. Output sheet'!$K$2:$K$5000,$B214,'1. Output sheet'!$AC$2:$AC$5000,$B$140)+SUMIFS('1. Output sheet'!$F$2:$F$5000,'1. Output sheet'!$C$2:$C$5000,J$138,'1. Output sheet'!$K$2:$K$5000,$B214,'1. Output sheet'!$AC$2:$AC$5000,$B$170)</f>
        <v>97340.036666666667</v>
      </c>
      <c r="K214" s="13">
        <f>SUMIFS('1. Output sheet'!$F$2:$F$5000,'1. Output sheet'!$C$2:$C$5000,K$138,'1. Output sheet'!$K$2:$K$5000,$B214,'1. Output sheet'!$AC$2:$AC$5000,$B$140)+SUMIFS('1. Output sheet'!$F$2:$F$5000,'1. Output sheet'!$C$2:$C$5000,K$138,'1. Output sheet'!$K$2:$K$5000,$B214,'1. Output sheet'!$AC$2:$AC$5000,$B$170)</f>
        <v>0</v>
      </c>
      <c r="L214" s="13">
        <f>SUMIFS('1. Output sheet'!$F$2:$F$5000,'1. Output sheet'!$C$2:$C$5000,L$138,'1. Output sheet'!$K$2:$K$5000,$B214,'1. Output sheet'!$AC$2:$AC$5000,$B$140)+SUMIFS('1. Output sheet'!$F$2:$F$5000,'1. Output sheet'!$C$2:$C$5000,L$138,'1. Output sheet'!$K$2:$K$5000,$B214,'1. Output sheet'!$AC$2:$AC$5000,$B$170)</f>
        <v>0</v>
      </c>
      <c r="M214" s="13">
        <f>SUMIFS('1. Output sheet'!$F$2:$F$5000,'1. Output sheet'!$C$2:$C$5000,M$138,'1. Output sheet'!$K$2:$K$5000,$B214,'1. Output sheet'!$AC$2:$AC$5000,$B$140)+SUMIFS('1. Output sheet'!$F$2:$F$5000,'1. Output sheet'!$C$2:$C$5000,M$138,'1. Output sheet'!$K$2:$K$5000,$B214,'1. Output sheet'!$AC$2:$AC$5000,$B$170)</f>
        <v>0</v>
      </c>
      <c r="N214" s="13">
        <f>SUMIFS('1. Output sheet'!$F$2:$F$5000,'1. Output sheet'!$C$2:$C$5000,N$138,'1. Output sheet'!$K$2:$K$5000,$B214,'1. Output sheet'!$AC$2:$AC$5000,$B$140)+SUMIFS('1. Output sheet'!$F$2:$F$5000,'1. Output sheet'!$C$2:$C$5000,N$138,'1. Output sheet'!$K$2:$K$5000,$B214,'1. Output sheet'!$AC$2:$AC$5000,$B$170)</f>
        <v>9100</v>
      </c>
      <c r="O214" s="13">
        <f>SUMIFS('1. Output sheet'!$F$2:$F$5000,'1. Output sheet'!$C$2:$C$5000,O$138,'1. Output sheet'!$K$2:$K$5000,$B214,'1. Output sheet'!$AC$2:$AC$5000,$B$140)+SUMIFS('1. Output sheet'!$F$2:$F$5000,'1. Output sheet'!$C$2:$C$5000,O$138,'1. Output sheet'!$K$2:$K$5000,$B214,'1. Output sheet'!$AC$2:$AC$5000,$B$170)</f>
        <v>10672</v>
      </c>
      <c r="P214" s="14">
        <f t="shared" si="90"/>
        <v>178370.03666666668</v>
      </c>
      <c r="R214" s="39" t="s">
        <v>229</v>
      </c>
      <c r="S214" s="12"/>
      <c r="T214" s="13">
        <f t="shared" si="77"/>
        <v>0</v>
      </c>
      <c r="U214" s="13">
        <f t="shared" si="78"/>
        <v>0</v>
      </c>
      <c r="V214" s="13">
        <f t="shared" si="79"/>
        <v>825.65732137350324</v>
      </c>
      <c r="W214" s="13">
        <f t="shared" si="80"/>
        <v>2031.2939946100314</v>
      </c>
      <c r="X214" s="13">
        <f t="shared" si="81"/>
        <v>1213.4132443050023</v>
      </c>
      <c r="Y214" s="13">
        <f t="shared" si="82"/>
        <v>4143.0352761353115</v>
      </c>
      <c r="Z214" s="13">
        <f t="shared" si="83"/>
        <v>13051.236430106948</v>
      </c>
      <c r="AA214" s="13">
        <f t="shared" si="84"/>
        <v>0</v>
      </c>
      <c r="AB214" s="13">
        <f t="shared" si="85"/>
        <v>0</v>
      </c>
      <c r="AC214" s="13">
        <f t="shared" si="86"/>
        <v>0</v>
      </c>
      <c r="AD214" s="13">
        <f t="shared" si="87"/>
        <v>1220.117184881273</v>
      </c>
      <c r="AE214" s="13">
        <f t="shared" si="88"/>
        <v>1430.8890765992248</v>
      </c>
      <c r="AF214" s="14">
        <f t="shared" si="89"/>
        <v>23915.642528011296</v>
      </c>
    </row>
    <row r="215" spans="1:32" ht="14.4" x14ac:dyDescent="0.3">
      <c r="A215" s="34"/>
      <c r="B215" s="39" t="s">
        <v>407</v>
      </c>
      <c r="C215" s="12"/>
      <c r="D215" s="13">
        <f>SUMIFS('1. Output sheet'!$F$2:$F$5000,'1. Output sheet'!$C$2:$C$5000,D$138,'1. Output sheet'!$K$2:$K$5000,$B215,'1. Output sheet'!$AC$2:$AC$5000,$B$140)+SUMIFS('1. Output sheet'!$F$2:$F$5000,'1. Output sheet'!$C$2:$C$5000,D$138,'1. Output sheet'!$K$2:$K$5000,$B215,'1. Output sheet'!$AC$2:$AC$5000,$B$170)</f>
        <v>0</v>
      </c>
      <c r="E215" s="13">
        <f>SUMIFS('1. Output sheet'!$F$2:$F$5000,'1. Output sheet'!$C$2:$C$5000,E$138,'1. Output sheet'!$K$2:$K$5000,$B215,'1. Output sheet'!$AC$2:$AC$5000,$B$140)+SUMIFS('1. Output sheet'!$F$2:$F$5000,'1. Output sheet'!$C$2:$C$5000,E$138,'1. Output sheet'!$K$2:$K$5000,$B215,'1. Output sheet'!$AC$2:$AC$5000,$B$170)</f>
        <v>0</v>
      </c>
      <c r="F215" s="13">
        <f>SUMIFS('1. Output sheet'!$F$2:$F$5000,'1. Output sheet'!$C$2:$C$5000,F$138,'1. Output sheet'!$K$2:$K$5000,$B215,'1. Output sheet'!$AC$2:$AC$5000,$B$140)+SUMIFS('1. Output sheet'!$F$2:$F$5000,'1. Output sheet'!$C$2:$C$5000,F$138,'1. Output sheet'!$K$2:$K$5000,$B215,'1. Output sheet'!$AC$2:$AC$5000,$B$170)</f>
        <v>0</v>
      </c>
      <c r="G215" s="13">
        <f>SUMIFS('1. Output sheet'!$F$2:$F$5000,'1. Output sheet'!$C$2:$C$5000,G$138,'1. Output sheet'!$K$2:$K$5000,$B215,'1. Output sheet'!$AC$2:$AC$5000,$B$140)+SUMIFS('1. Output sheet'!$F$2:$F$5000,'1. Output sheet'!$C$2:$C$5000,G$138,'1. Output sheet'!$K$2:$K$5000,$B215,'1. Output sheet'!$AC$2:$AC$5000,$B$170)</f>
        <v>0</v>
      </c>
      <c r="H215" s="13">
        <f>SUMIFS('1. Output sheet'!$F$2:$F$5000,'1. Output sheet'!$C$2:$C$5000,H$138,'1. Output sheet'!$K$2:$K$5000,$B215,'1. Output sheet'!$AC$2:$AC$5000,$B$140)+SUMIFS('1. Output sheet'!$F$2:$F$5000,'1. Output sheet'!$C$2:$C$5000,H$138,'1. Output sheet'!$K$2:$K$5000,$B215,'1. Output sheet'!$AC$2:$AC$5000,$B$170)</f>
        <v>0</v>
      </c>
      <c r="I215" s="13">
        <f>SUMIFS('1. Output sheet'!$F$2:$F$5000,'1. Output sheet'!$C$2:$C$5000,I$138,'1. Output sheet'!$K$2:$K$5000,$B215,'1. Output sheet'!$AC$2:$AC$5000,$B$140)+SUMIFS('1. Output sheet'!$F$2:$F$5000,'1. Output sheet'!$C$2:$C$5000,I$138,'1. Output sheet'!$K$2:$K$5000,$B215,'1. Output sheet'!$AC$2:$AC$5000,$B$170)</f>
        <v>0</v>
      </c>
      <c r="J215" s="13">
        <f>SUMIFS('1. Output sheet'!$F$2:$F$5000,'1. Output sheet'!$C$2:$C$5000,J$138,'1. Output sheet'!$K$2:$K$5000,$B215,'1. Output sheet'!$AC$2:$AC$5000,$B$140)+SUMIFS('1. Output sheet'!$F$2:$F$5000,'1. Output sheet'!$C$2:$C$5000,J$138,'1. Output sheet'!$K$2:$K$5000,$B215,'1. Output sheet'!$AC$2:$AC$5000,$B$170)</f>
        <v>0</v>
      </c>
      <c r="K215" s="13">
        <f>SUMIFS('1. Output sheet'!$F$2:$F$5000,'1. Output sheet'!$C$2:$C$5000,K$138,'1. Output sheet'!$K$2:$K$5000,$B215,'1. Output sheet'!$AC$2:$AC$5000,$B$140)+SUMIFS('1. Output sheet'!$F$2:$F$5000,'1. Output sheet'!$C$2:$C$5000,K$138,'1. Output sheet'!$K$2:$K$5000,$B215,'1. Output sheet'!$AC$2:$AC$5000,$B$170)</f>
        <v>0</v>
      </c>
      <c r="L215" s="13">
        <f>SUMIFS('1. Output sheet'!$F$2:$F$5000,'1. Output sheet'!$C$2:$C$5000,L$138,'1. Output sheet'!$K$2:$K$5000,$B215,'1. Output sheet'!$AC$2:$AC$5000,$B$140)+SUMIFS('1. Output sheet'!$F$2:$F$5000,'1. Output sheet'!$C$2:$C$5000,L$138,'1. Output sheet'!$K$2:$K$5000,$B215,'1. Output sheet'!$AC$2:$AC$5000,$B$170)</f>
        <v>0</v>
      </c>
      <c r="M215" s="13">
        <f>SUMIFS('1. Output sheet'!$F$2:$F$5000,'1. Output sheet'!$C$2:$C$5000,M$138,'1. Output sheet'!$K$2:$K$5000,$B215,'1. Output sheet'!$AC$2:$AC$5000,$B$140)+SUMIFS('1. Output sheet'!$F$2:$F$5000,'1. Output sheet'!$C$2:$C$5000,M$138,'1. Output sheet'!$K$2:$K$5000,$B215,'1. Output sheet'!$AC$2:$AC$5000,$B$170)</f>
        <v>0</v>
      </c>
      <c r="N215" s="13">
        <f>SUMIFS('1. Output sheet'!$F$2:$F$5000,'1. Output sheet'!$C$2:$C$5000,N$138,'1. Output sheet'!$K$2:$K$5000,$B215,'1. Output sheet'!$AC$2:$AC$5000,$B$140)+SUMIFS('1. Output sheet'!$F$2:$F$5000,'1. Output sheet'!$C$2:$C$5000,N$138,'1. Output sheet'!$K$2:$K$5000,$B215,'1. Output sheet'!$AC$2:$AC$5000,$B$170)</f>
        <v>0</v>
      </c>
      <c r="O215" s="13">
        <f>SUMIFS('1. Output sheet'!$F$2:$F$5000,'1. Output sheet'!$C$2:$C$5000,O$138,'1. Output sheet'!$K$2:$K$5000,$B215,'1. Output sheet'!$AC$2:$AC$5000,$B$140)+SUMIFS('1. Output sheet'!$F$2:$F$5000,'1. Output sheet'!$C$2:$C$5000,O$138,'1. Output sheet'!$K$2:$K$5000,$B215,'1. Output sheet'!$AC$2:$AC$5000,$B$170)</f>
        <v>0</v>
      </c>
      <c r="P215" s="14">
        <f t="shared" si="90"/>
        <v>0</v>
      </c>
      <c r="R215" s="39" t="s">
        <v>407</v>
      </c>
      <c r="S215" s="12"/>
      <c r="T215" s="13">
        <f t="shared" si="77"/>
        <v>0</v>
      </c>
      <c r="U215" s="13">
        <f t="shared" si="78"/>
        <v>0</v>
      </c>
      <c r="V215" s="13">
        <f t="shared" si="79"/>
        <v>0</v>
      </c>
      <c r="W215" s="13">
        <f t="shared" si="80"/>
        <v>0</v>
      </c>
      <c r="X215" s="13">
        <f t="shared" si="81"/>
        <v>0</v>
      </c>
      <c r="Y215" s="13">
        <f t="shared" si="82"/>
        <v>0</v>
      </c>
      <c r="Z215" s="13">
        <f t="shared" si="83"/>
        <v>0</v>
      </c>
      <c r="AA215" s="13">
        <f t="shared" si="84"/>
        <v>0</v>
      </c>
      <c r="AB215" s="13">
        <f t="shared" si="85"/>
        <v>0</v>
      </c>
      <c r="AC215" s="13">
        <f t="shared" si="86"/>
        <v>0</v>
      </c>
      <c r="AD215" s="13">
        <f t="shared" si="87"/>
        <v>0</v>
      </c>
      <c r="AE215" s="13">
        <f t="shared" si="88"/>
        <v>0</v>
      </c>
      <c r="AF215" s="14">
        <f t="shared" si="89"/>
        <v>0</v>
      </c>
    </row>
    <row r="216" spans="1:32" ht="14.4" x14ac:dyDescent="0.3">
      <c r="A216" s="34"/>
      <c r="B216" s="39" t="s">
        <v>54</v>
      </c>
      <c r="C216" s="12"/>
      <c r="D216" s="13">
        <f>SUMIFS('1. Output sheet'!$F$2:$F$5000,'1. Output sheet'!$C$2:$C$5000,D$138,'1. Output sheet'!$K$2:$K$5000,$B216,'1. Output sheet'!$AC$2:$AC$5000,$B$140)+SUMIFS('1. Output sheet'!$F$2:$F$5000,'1. Output sheet'!$C$2:$C$5000,D$138,'1. Output sheet'!$K$2:$K$5000,$B216,'1. Output sheet'!$AC$2:$AC$5000,$B$170)</f>
        <v>0</v>
      </c>
      <c r="E216" s="13">
        <f>SUMIFS('1. Output sheet'!$F$2:$F$5000,'1. Output sheet'!$C$2:$C$5000,E$138,'1. Output sheet'!$K$2:$K$5000,$B216,'1. Output sheet'!$AC$2:$AC$5000,$B$140)+SUMIFS('1. Output sheet'!$F$2:$F$5000,'1. Output sheet'!$C$2:$C$5000,E$138,'1. Output sheet'!$K$2:$K$5000,$B216,'1. Output sheet'!$AC$2:$AC$5000,$B$170)</f>
        <v>0</v>
      </c>
      <c r="F216" s="13">
        <f>SUMIFS('1. Output sheet'!$F$2:$F$5000,'1. Output sheet'!$C$2:$C$5000,F$138,'1. Output sheet'!$K$2:$K$5000,$B216,'1. Output sheet'!$AC$2:$AC$5000,$B$140)+SUMIFS('1. Output sheet'!$F$2:$F$5000,'1. Output sheet'!$C$2:$C$5000,F$138,'1. Output sheet'!$K$2:$K$5000,$B216,'1. Output sheet'!$AC$2:$AC$5000,$B$170)</f>
        <v>44854.5</v>
      </c>
      <c r="G216" s="13">
        <f>SUMIFS('1. Output sheet'!$F$2:$F$5000,'1. Output sheet'!$C$2:$C$5000,G$138,'1. Output sheet'!$K$2:$K$5000,$B216,'1. Output sheet'!$AC$2:$AC$5000,$B$140)+SUMIFS('1. Output sheet'!$F$2:$F$5000,'1. Output sheet'!$C$2:$C$5000,G$138,'1. Output sheet'!$K$2:$K$5000,$B216,'1. Output sheet'!$AC$2:$AC$5000,$B$170)</f>
        <v>33380</v>
      </c>
      <c r="H216" s="13">
        <f>SUMIFS('1. Output sheet'!$F$2:$F$5000,'1. Output sheet'!$C$2:$C$5000,H$138,'1. Output sheet'!$K$2:$K$5000,$B216,'1. Output sheet'!$AC$2:$AC$5000,$B$140)+SUMIFS('1. Output sheet'!$F$2:$F$5000,'1. Output sheet'!$C$2:$C$5000,H$138,'1. Output sheet'!$K$2:$K$5000,$B216,'1. Output sheet'!$AC$2:$AC$5000,$B$170)</f>
        <v>1690</v>
      </c>
      <c r="I216" s="13">
        <f>SUMIFS('1. Output sheet'!$F$2:$F$5000,'1. Output sheet'!$C$2:$C$5000,I$138,'1. Output sheet'!$K$2:$K$5000,$B216,'1. Output sheet'!$AC$2:$AC$5000,$B$140)+SUMIFS('1. Output sheet'!$F$2:$F$5000,'1. Output sheet'!$C$2:$C$5000,I$138,'1. Output sheet'!$K$2:$K$5000,$B216,'1. Output sheet'!$AC$2:$AC$5000,$B$170)</f>
        <v>83365</v>
      </c>
      <c r="J216" s="13">
        <f>SUMIFS('1. Output sheet'!$F$2:$F$5000,'1. Output sheet'!$C$2:$C$5000,J$138,'1. Output sheet'!$K$2:$K$5000,$B216,'1. Output sheet'!$AC$2:$AC$5000,$B$140)+SUMIFS('1. Output sheet'!$F$2:$F$5000,'1. Output sheet'!$C$2:$C$5000,J$138,'1. Output sheet'!$K$2:$K$5000,$B216,'1. Output sheet'!$AC$2:$AC$5000,$B$170)</f>
        <v>5320</v>
      </c>
      <c r="K216" s="13">
        <f>SUMIFS('1. Output sheet'!$F$2:$F$5000,'1. Output sheet'!$C$2:$C$5000,K$138,'1. Output sheet'!$K$2:$K$5000,$B216,'1. Output sheet'!$AC$2:$AC$5000,$B$140)+SUMIFS('1. Output sheet'!$F$2:$F$5000,'1. Output sheet'!$C$2:$C$5000,K$138,'1. Output sheet'!$K$2:$K$5000,$B216,'1. Output sheet'!$AC$2:$AC$5000,$B$170)</f>
        <v>0</v>
      </c>
      <c r="L216" s="13">
        <f>SUMIFS('1. Output sheet'!$F$2:$F$5000,'1. Output sheet'!$C$2:$C$5000,L$138,'1. Output sheet'!$K$2:$K$5000,$B216,'1. Output sheet'!$AC$2:$AC$5000,$B$140)+SUMIFS('1. Output sheet'!$F$2:$F$5000,'1. Output sheet'!$C$2:$C$5000,L$138,'1. Output sheet'!$K$2:$K$5000,$B216,'1. Output sheet'!$AC$2:$AC$5000,$B$170)</f>
        <v>27000</v>
      </c>
      <c r="M216" s="13">
        <f>SUMIFS('1. Output sheet'!$F$2:$F$5000,'1. Output sheet'!$C$2:$C$5000,M$138,'1. Output sheet'!$K$2:$K$5000,$B216,'1. Output sheet'!$AC$2:$AC$5000,$B$140)+SUMIFS('1. Output sheet'!$F$2:$F$5000,'1. Output sheet'!$C$2:$C$5000,M$138,'1. Output sheet'!$K$2:$K$5000,$B216,'1. Output sheet'!$AC$2:$AC$5000,$B$170)</f>
        <v>0</v>
      </c>
      <c r="N216" s="13">
        <f>SUMIFS('1. Output sheet'!$F$2:$F$5000,'1. Output sheet'!$C$2:$C$5000,N$138,'1. Output sheet'!$K$2:$K$5000,$B216,'1. Output sheet'!$AC$2:$AC$5000,$B$140)+SUMIFS('1. Output sheet'!$F$2:$F$5000,'1. Output sheet'!$C$2:$C$5000,N$138,'1. Output sheet'!$K$2:$K$5000,$B216,'1. Output sheet'!$AC$2:$AC$5000,$B$170)</f>
        <v>0</v>
      </c>
      <c r="O216" s="13">
        <f>SUMIFS('1. Output sheet'!$F$2:$F$5000,'1. Output sheet'!$C$2:$C$5000,O$138,'1. Output sheet'!$K$2:$K$5000,$B216,'1. Output sheet'!$AC$2:$AC$5000,$B$140)+SUMIFS('1. Output sheet'!$F$2:$F$5000,'1. Output sheet'!$C$2:$C$5000,O$138,'1. Output sheet'!$K$2:$K$5000,$B216,'1. Output sheet'!$AC$2:$AC$5000,$B$170)</f>
        <v>0</v>
      </c>
      <c r="P216" s="14">
        <f t="shared" si="90"/>
        <v>195609.5</v>
      </c>
      <c r="R216" s="39" t="s">
        <v>54</v>
      </c>
      <c r="S216" s="12"/>
      <c r="T216" s="13">
        <f t="shared" si="77"/>
        <v>0</v>
      </c>
      <c r="U216" s="13">
        <f t="shared" si="78"/>
        <v>0</v>
      </c>
      <c r="V216" s="13">
        <f t="shared" si="79"/>
        <v>6014.0380515667102</v>
      </c>
      <c r="W216" s="13">
        <f t="shared" si="80"/>
        <v>4475.55072871834</v>
      </c>
      <c r="X216" s="13">
        <f t="shared" si="81"/>
        <v>226.59319147795071</v>
      </c>
      <c r="Y216" s="13">
        <f t="shared" si="82"/>
        <v>11177.48012281619</v>
      </c>
      <c r="Z216" s="13">
        <f t="shared" si="83"/>
        <v>713.29927731520581</v>
      </c>
      <c r="AA216" s="13">
        <f t="shared" si="84"/>
        <v>0</v>
      </c>
      <c r="AB216" s="13">
        <f t="shared" si="85"/>
        <v>3620.127911186195</v>
      </c>
      <c r="AC216" s="13">
        <f t="shared" si="86"/>
        <v>0</v>
      </c>
      <c r="AD216" s="13">
        <f t="shared" si="87"/>
        <v>0</v>
      </c>
      <c r="AE216" s="13">
        <f t="shared" si="88"/>
        <v>0</v>
      </c>
      <c r="AF216" s="14">
        <f t="shared" si="89"/>
        <v>26227.08928308059</v>
      </c>
    </row>
    <row r="217" spans="1:32" ht="14.4" x14ac:dyDescent="0.3">
      <c r="A217" s="34"/>
      <c r="B217" s="39" t="s">
        <v>126</v>
      </c>
      <c r="C217" s="12"/>
      <c r="D217" s="13">
        <f>SUMIFS('1. Output sheet'!$F$2:$F$5000,'1. Output sheet'!$C$2:$C$5000,D$138,'1. Output sheet'!$K$2:$K$5000,$B217,'1. Output sheet'!$AC$2:$AC$5000,$B$140)+SUMIFS('1. Output sheet'!$F$2:$F$5000,'1. Output sheet'!$C$2:$C$5000,D$138,'1. Output sheet'!$K$2:$K$5000,$B217,'1. Output sheet'!$AC$2:$AC$5000,$B$170)</f>
        <v>0</v>
      </c>
      <c r="E217" s="13">
        <f>SUMIFS('1. Output sheet'!$F$2:$F$5000,'1. Output sheet'!$C$2:$C$5000,E$138,'1. Output sheet'!$K$2:$K$5000,$B217,'1. Output sheet'!$AC$2:$AC$5000,$B$140)+SUMIFS('1. Output sheet'!$F$2:$F$5000,'1. Output sheet'!$C$2:$C$5000,E$138,'1. Output sheet'!$K$2:$K$5000,$B217,'1. Output sheet'!$AC$2:$AC$5000,$B$170)</f>
        <v>0</v>
      </c>
      <c r="F217" s="13">
        <f>SUMIFS('1. Output sheet'!$F$2:$F$5000,'1. Output sheet'!$C$2:$C$5000,F$138,'1. Output sheet'!$K$2:$K$5000,$B217,'1. Output sheet'!$AC$2:$AC$5000,$B$140)+SUMIFS('1. Output sheet'!$F$2:$F$5000,'1. Output sheet'!$C$2:$C$5000,F$138,'1. Output sheet'!$K$2:$K$5000,$B217,'1. Output sheet'!$AC$2:$AC$5000,$B$170)</f>
        <v>9495.61</v>
      </c>
      <c r="G217" s="13">
        <f>SUMIFS('1. Output sheet'!$F$2:$F$5000,'1. Output sheet'!$C$2:$C$5000,G$138,'1. Output sheet'!$K$2:$K$5000,$B217,'1. Output sheet'!$AC$2:$AC$5000,$B$140)+SUMIFS('1. Output sheet'!$F$2:$F$5000,'1. Output sheet'!$C$2:$C$5000,G$138,'1. Output sheet'!$K$2:$K$5000,$B217,'1. Output sheet'!$AC$2:$AC$5000,$B$170)</f>
        <v>662</v>
      </c>
      <c r="H217" s="13">
        <f>SUMIFS('1. Output sheet'!$F$2:$F$5000,'1. Output sheet'!$C$2:$C$5000,H$138,'1. Output sheet'!$K$2:$K$5000,$B217,'1. Output sheet'!$AC$2:$AC$5000,$B$140)+SUMIFS('1. Output sheet'!$F$2:$F$5000,'1. Output sheet'!$C$2:$C$5000,H$138,'1. Output sheet'!$K$2:$K$5000,$B217,'1. Output sheet'!$AC$2:$AC$5000,$B$170)</f>
        <v>2580.06</v>
      </c>
      <c r="I217" s="13">
        <f>SUMIFS('1. Output sheet'!$F$2:$F$5000,'1. Output sheet'!$C$2:$C$5000,I$138,'1. Output sheet'!$K$2:$K$5000,$B217,'1. Output sheet'!$AC$2:$AC$5000,$B$140)+SUMIFS('1. Output sheet'!$F$2:$F$5000,'1. Output sheet'!$C$2:$C$5000,I$138,'1. Output sheet'!$K$2:$K$5000,$B217,'1. Output sheet'!$AC$2:$AC$5000,$B$170)</f>
        <v>36905</v>
      </c>
      <c r="J217" s="13">
        <f>SUMIFS('1. Output sheet'!$F$2:$F$5000,'1. Output sheet'!$C$2:$C$5000,J$138,'1. Output sheet'!$K$2:$K$5000,$B217,'1. Output sheet'!$AC$2:$AC$5000,$B$140)+SUMIFS('1. Output sheet'!$F$2:$F$5000,'1. Output sheet'!$C$2:$C$5000,J$138,'1. Output sheet'!$K$2:$K$5000,$B217,'1. Output sheet'!$AC$2:$AC$5000,$B$170)</f>
        <v>9785</v>
      </c>
      <c r="K217" s="13">
        <f>SUMIFS('1. Output sheet'!$F$2:$F$5000,'1. Output sheet'!$C$2:$C$5000,K$138,'1. Output sheet'!$K$2:$K$5000,$B217,'1. Output sheet'!$AC$2:$AC$5000,$B$140)+SUMIFS('1. Output sheet'!$F$2:$F$5000,'1. Output sheet'!$C$2:$C$5000,K$138,'1. Output sheet'!$K$2:$K$5000,$B217,'1. Output sheet'!$AC$2:$AC$5000,$B$170)</f>
        <v>0</v>
      </c>
      <c r="L217" s="13">
        <f>SUMIFS('1. Output sheet'!$F$2:$F$5000,'1. Output sheet'!$C$2:$C$5000,L$138,'1. Output sheet'!$K$2:$K$5000,$B217,'1. Output sheet'!$AC$2:$AC$5000,$B$140)+SUMIFS('1. Output sheet'!$F$2:$F$5000,'1. Output sheet'!$C$2:$C$5000,L$138,'1. Output sheet'!$K$2:$K$5000,$B217,'1. Output sheet'!$AC$2:$AC$5000,$B$170)</f>
        <v>2550</v>
      </c>
      <c r="M217" s="13">
        <f>SUMIFS('1. Output sheet'!$F$2:$F$5000,'1. Output sheet'!$C$2:$C$5000,M$138,'1. Output sheet'!$K$2:$K$5000,$B217,'1. Output sheet'!$AC$2:$AC$5000,$B$140)+SUMIFS('1. Output sheet'!$F$2:$F$5000,'1. Output sheet'!$C$2:$C$5000,M$138,'1. Output sheet'!$K$2:$K$5000,$B217,'1. Output sheet'!$AC$2:$AC$5000,$B$170)</f>
        <v>0</v>
      </c>
      <c r="N217" s="13">
        <f>SUMIFS('1. Output sheet'!$F$2:$F$5000,'1. Output sheet'!$C$2:$C$5000,N$138,'1. Output sheet'!$K$2:$K$5000,$B217,'1. Output sheet'!$AC$2:$AC$5000,$B$140)+SUMIFS('1. Output sheet'!$F$2:$F$5000,'1. Output sheet'!$C$2:$C$5000,N$138,'1. Output sheet'!$K$2:$K$5000,$B217,'1. Output sheet'!$AC$2:$AC$5000,$B$170)</f>
        <v>3731.22</v>
      </c>
      <c r="O217" s="13">
        <f>SUMIFS('1. Output sheet'!$F$2:$F$5000,'1. Output sheet'!$C$2:$C$5000,O$138,'1. Output sheet'!$K$2:$K$5000,$B217,'1. Output sheet'!$AC$2:$AC$5000,$B$140)+SUMIFS('1. Output sheet'!$F$2:$F$5000,'1. Output sheet'!$C$2:$C$5000,O$138,'1. Output sheet'!$K$2:$K$5000,$B217,'1. Output sheet'!$AC$2:$AC$5000,$B$170)</f>
        <v>766.41</v>
      </c>
      <c r="P217" s="14">
        <f t="shared" si="90"/>
        <v>66475.3</v>
      </c>
      <c r="R217" s="39" t="s">
        <v>126</v>
      </c>
      <c r="S217" s="12"/>
      <c r="T217" s="13">
        <f t="shared" si="77"/>
        <v>0</v>
      </c>
      <c r="U217" s="13">
        <f t="shared" si="78"/>
        <v>0</v>
      </c>
      <c r="V217" s="13">
        <f t="shared" si="79"/>
        <v>1273.1601035088424</v>
      </c>
      <c r="W217" s="13">
        <f t="shared" si="80"/>
        <v>88.760173229824474</v>
      </c>
      <c r="X217" s="13">
        <f t="shared" si="81"/>
        <v>345.93137846426123</v>
      </c>
      <c r="Y217" s="13">
        <f t="shared" si="82"/>
        <v>4948.1785393454265</v>
      </c>
      <c r="Z217" s="13">
        <f t="shared" si="83"/>
        <v>1311.9611707761821</v>
      </c>
      <c r="AA217" s="13">
        <f t="shared" si="84"/>
        <v>0</v>
      </c>
      <c r="AB217" s="13">
        <f t="shared" si="85"/>
        <v>341.9009693898073</v>
      </c>
      <c r="AC217" s="13">
        <f t="shared" si="86"/>
        <v>0</v>
      </c>
      <c r="AD217" s="13">
        <f t="shared" si="87"/>
        <v>500.27754313985753</v>
      </c>
      <c r="AE217" s="13">
        <f t="shared" si="88"/>
        <v>102.75934194119301</v>
      </c>
      <c r="AF217" s="14">
        <f t="shared" si="89"/>
        <v>8912.9292197953946</v>
      </c>
    </row>
    <row r="218" spans="1:32" ht="14.4" x14ac:dyDescent="0.3">
      <c r="A218" s="34"/>
      <c r="B218" s="39" t="s">
        <v>737</v>
      </c>
      <c r="C218" s="12"/>
      <c r="D218" s="13">
        <f>SUMIFS('1. Output sheet'!$F$2:$F$5000,'1. Output sheet'!$C$2:$C$5000,D$138,'1. Output sheet'!$K$2:$K$5000,$B218,'1. Output sheet'!$AC$2:$AC$5000,$B$140)+SUMIFS('1. Output sheet'!$F$2:$F$5000,'1. Output sheet'!$C$2:$C$5000,D$138,'1. Output sheet'!$K$2:$K$5000,$B218,'1. Output sheet'!$AC$2:$AC$5000,$B$170)</f>
        <v>0</v>
      </c>
      <c r="E218" s="13">
        <f>SUMIFS('1. Output sheet'!$F$2:$F$5000,'1. Output sheet'!$C$2:$C$5000,E$138,'1. Output sheet'!$K$2:$K$5000,$B218,'1. Output sheet'!$AC$2:$AC$5000,$B$140)+SUMIFS('1. Output sheet'!$F$2:$F$5000,'1. Output sheet'!$C$2:$C$5000,E$138,'1. Output sheet'!$K$2:$K$5000,$B218,'1. Output sheet'!$AC$2:$AC$5000,$B$170)</f>
        <v>0</v>
      </c>
      <c r="F218" s="13">
        <f>SUMIFS('1. Output sheet'!$F$2:$F$5000,'1. Output sheet'!$C$2:$C$5000,F$138,'1. Output sheet'!$K$2:$K$5000,$B218,'1. Output sheet'!$AC$2:$AC$5000,$B$140)+SUMIFS('1. Output sheet'!$F$2:$F$5000,'1. Output sheet'!$C$2:$C$5000,F$138,'1. Output sheet'!$K$2:$K$5000,$B218,'1. Output sheet'!$AC$2:$AC$5000,$B$170)</f>
        <v>4095</v>
      </c>
      <c r="G218" s="13">
        <f>SUMIFS('1. Output sheet'!$F$2:$F$5000,'1. Output sheet'!$C$2:$C$5000,G$138,'1. Output sheet'!$K$2:$K$5000,$B218,'1. Output sheet'!$AC$2:$AC$5000,$B$140)+SUMIFS('1. Output sheet'!$F$2:$F$5000,'1. Output sheet'!$C$2:$C$5000,G$138,'1. Output sheet'!$K$2:$K$5000,$B218,'1. Output sheet'!$AC$2:$AC$5000,$B$170)</f>
        <v>4149</v>
      </c>
      <c r="H218" s="13">
        <f>SUMIFS('1. Output sheet'!$F$2:$F$5000,'1. Output sheet'!$C$2:$C$5000,H$138,'1. Output sheet'!$K$2:$K$5000,$B218,'1. Output sheet'!$AC$2:$AC$5000,$B$140)+SUMIFS('1. Output sheet'!$F$2:$F$5000,'1. Output sheet'!$C$2:$C$5000,H$138,'1. Output sheet'!$K$2:$K$5000,$B218,'1. Output sheet'!$AC$2:$AC$5000,$B$170)</f>
        <v>6309</v>
      </c>
      <c r="I218" s="13">
        <f>SUMIFS('1. Output sheet'!$F$2:$F$5000,'1. Output sheet'!$C$2:$C$5000,I$138,'1. Output sheet'!$K$2:$K$5000,$B218,'1. Output sheet'!$AC$2:$AC$5000,$B$140)+SUMIFS('1. Output sheet'!$F$2:$F$5000,'1. Output sheet'!$C$2:$C$5000,I$138,'1. Output sheet'!$K$2:$K$5000,$B218,'1. Output sheet'!$AC$2:$AC$5000,$B$170)</f>
        <v>2650</v>
      </c>
      <c r="J218" s="13">
        <f>SUMIFS('1. Output sheet'!$F$2:$F$5000,'1. Output sheet'!$C$2:$C$5000,J$138,'1. Output sheet'!$K$2:$K$5000,$B218,'1. Output sheet'!$AC$2:$AC$5000,$B$140)+SUMIFS('1. Output sheet'!$F$2:$F$5000,'1. Output sheet'!$C$2:$C$5000,J$138,'1. Output sheet'!$K$2:$K$5000,$B218,'1. Output sheet'!$AC$2:$AC$5000,$B$170)</f>
        <v>10360</v>
      </c>
      <c r="K218" s="13">
        <f>SUMIFS('1. Output sheet'!$F$2:$F$5000,'1. Output sheet'!$C$2:$C$5000,K$138,'1. Output sheet'!$K$2:$K$5000,$B218,'1. Output sheet'!$AC$2:$AC$5000,$B$140)+SUMIFS('1. Output sheet'!$F$2:$F$5000,'1. Output sheet'!$C$2:$C$5000,K$138,'1. Output sheet'!$K$2:$K$5000,$B218,'1. Output sheet'!$AC$2:$AC$5000,$B$170)</f>
        <v>1395</v>
      </c>
      <c r="L218" s="13">
        <f>SUMIFS('1. Output sheet'!$F$2:$F$5000,'1. Output sheet'!$C$2:$C$5000,L$138,'1. Output sheet'!$K$2:$K$5000,$B218,'1. Output sheet'!$AC$2:$AC$5000,$B$140)+SUMIFS('1. Output sheet'!$F$2:$F$5000,'1. Output sheet'!$C$2:$C$5000,L$138,'1. Output sheet'!$K$2:$K$5000,$B218,'1. Output sheet'!$AC$2:$AC$5000,$B$170)</f>
        <v>0</v>
      </c>
      <c r="M218" s="13">
        <f>SUMIFS('1. Output sheet'!$F$2:$F$5000,'1. Output sheet'!$C$2:$C$5000,M$138,'1. Output sheet'!$K$2:$K$5000,$B218,'1. Output sheet'!$AC$2:$AC$5000,$B$140)+SUMIFS('1. Output sheet'!$F$2:$F$5000,'1. Output sheet'!$C$2:$C$5000,M$138,'1. Output sheet'!$K$2:$K$5000,$B218,'1. Output sheet'!$AC$2:$AC$5000,$B$170)</f>
        <v>0</v>
      </c>
      <c r="N218" s="13">
        <f>SUMIFS('1. Output sheet'!$F$2:$F$5000,'1. Output sheet'!$C$2:$C$5000,N$138,'1. Output sheet'!$K$2:$K$5000,$B218,'1. Output sheet'!$AC$2:$AC$5000,$B$140)+SUMIFS('1. Output sheet'!$F$2:$F$5000,'1. Output sheet'!$C$2:$C$5000,N$138,'1. Output sheet'!$K$2:$K$5000,$B218,'1. Output sheet'!$AC$2:$AC$5000,$B$170)</f>
        <v>0</v>
      </c>
      <c r="O218" s="13">
        <f>SUMIFS('1. Output sheet'!$F$2:$F$5000,'1. Output sheet'!$C$2:$C$5000,O$138,'1. Output sheet'!$K$2:$K$5000,$B218,'1. Output sheet'!$AC$2:$AC$5000,$B$140)+SUMIFS('1. Output sheet'!$F$2:$F$5000,'1. Output sheet'!$C$2:$C$5000,O$138,'1. Output sheet'!$K$2:$K$5000,$B218,'1. Output sheet'!$AC$2:$AC$5000,$B$170)</f>
        <v>0</v>
      </c>
      <c r="P218" s="14">
        <f t="shared" si="90"/>
        <v>28958</v>
      </c>
      <c r="R218" s="39" t="s">
        <v>737</v>
      </c>
      <c r="S218" s="12"/>
      <c r="T218" s="13">
        <f t="shared" si="77"/>
        <v>0</v>
      </c>
      <c r="U218" s="13">
        <f t="shared" si="78"/>
        <v>0</v>
      </c>
      <c r="V218" s="13">
        <f t="shared" si="79"/>
        <v>549.05273319657283</v>
      </c>
      <c r="W218" s="13">
        <f t="shared" si="80"/>
        <v>556.29298901894526</v>
      </c>
      <c r="X218" s="13">
        <f t="shared" si="81"/>
        <v>845.90322191384087</v>
      </c>
      <c r="Y218" s="13">
        <f t="shared" si="82"/>
        <v>355.30885054234875</v>
      </c>
      <c r="Z218" s="13">
        <f t="shared" si="83"/>
        <v>1389.0564874032955</v>
      </c>
      <c r="AA218" s="13">
        <f t="shared" si="84"/>
        <v>187.03994207795338</v>
      </c>
      <c r="AB218" s="13">
        <f t="shared" si="85"/>
        <v>0</v>
      </c>
      <c r="AC218" s="13">
        <f t="shared" si="86"/>
        <v>0</v>
      </c>
      <c r="AD218" s="13">
        <f t="shared" si="87"/>
        <v>0</v>
      </c>
      <c r="AE218" s="13">
        <f t="shared" si="88"/>
        <v>0</v>
      </c>
      <c r="AF218" s="14">
        <f t="shared" si="89"/>
        <v>3882.6542241529564</v>
      </c>
    </row>
    <row r="219" spans="1:32" ht="14.4" x14ac:dyDescent="0.3">
      <c r="A219" s="34"/>
      <c r="B219" s="39" t="s">
        <v>362</v>
      </c>
      <c r="C219" s="12"/>
      <c r="D219" s="13">
        <f>SUMIFS('1. Output sheet'!$F$2:$F$5000,'1. Output sheet'!$C$2:$C$5000,D$138,'1. Output sheet'!$K$2:$K$5000,$B219,'1. Output sheet'!$AC$2:$AC$5000,$B$140)+SUMIFS('1. Output sheet'!$F$2:$F$5000,'1. Output sheet'!$C$2:$C$5000,D$138,'1. Output sheet'!$K$2:$K$5000,$B219,'1. Output sheet'!$AC$2:$AC$5000,$B$170)</f>
        <v>0</v>
      </c>
      <c r="E219" s="13">
        <f>SUMIFS('1. Output sheet'!$F$2:$F$5000,'1. Output sheet'!$C$2:$C$5000,E$138,'1. Output sheet'!$K$2:$K$5000,$B219,'1. Output sheet'!$AC$2:$AC$5000,$B$140)+SUMIFS('1. Output sheet'!$F$2:$F$5000,'1. Output sheet'!$C$2:$C$5000,E$138,'1. Output sheet'!$K$2:$K$5000,$B219,'1. Output sheet'!$AC$2:$AC$5000,$B$170)</f>
        <v>9506.1200000000026</v>
      </c>
      <c r="F219" s="13">
        <f>SUMIFS('1. Output sheet'!$F$2:$F$5000,'1. Output sheet'!$C$2:$C$5000,F$138,'1. Output sheet'!$K$2:$K$5000,$B219,'1. Output sheet'!$AC$2:$AC$5000,$B$140)+SUMIFS('1. Output sheet'!$F$2:$F$5000,'1. Output sheet'!$C$2:$C$5000,F$138,'1. Output sheet'!$K$2:$K$5000,$B219,'1. Output sheet'!$AC$2:$AC$5000,$B$170)</f>
        <v>0</v>
      </c>
      <c r="G219" s="13">
        <f>SUMIFS('1. Output sheet'!$F$2:$F$5000,'1. Output sheet'!$C$2:$C$5000,G$138,'1. Output sheet'!$K$2:$K$5000,$B219,'1. Output sheet'!$AC$2:$AC$5000,$B$140)+SUMIFS('1. Output sheet'!$F$2:$F$5000,'1. Output sheet'!$C$2:$C$5000,G$138,'1. Output sheet'!$K$2:$K$5000,$B219,'1. Output sheet'!$AC$2:$AC$5000,$B$170)</f>
        <v>0</v>
      </c>
      <c r="H219" s="13">
        <f>SUMIFS('1. Output sheet'!$F$2:$F$5000,'1. Output sheet'!$C$2:$C$5000,H$138,'1. Output sheet'!$K$2:$K$5000,$B219,'1. Output sheet'!$AC$2:$AC$5000,$B$140)+SUMIFS('1. Output sheet'!$F$2:$F$5000,'1. Output sheet'!$C$2:$C$5000,H$138,'1. Output sheet'!$K$2:$K$5000,$B219,'1. Output sheet'!$AC$2:$AC$5000,$B$170)</f>
        <v>0</v>
      </c>
      <c r="I219" s="13">
        <f>SUMIFS('1. Output sheet'!$F$2:$F$5000,'1. Output sheet'!$C$2:$C$5000,I$138,'1. Output sheet'!$K$2:$K$5000,$B219,'1. Output sheet'!$AC$2:$AC$5000,$B$140)+SUMIFS('1. Output sheet'!$F$2:$F$5000,'1. Output sheet'!$C$2:$C$5000,I$138,'1. Output sheet'!$K$2:$K$5000,$B219,'1. Output sheet'!$AC$2:$AC$5000,$B$170)</f>
        <v>0</v>
      </c>
      <c r="J219" s="13">
        <f>SUMIFS('1. Output sheet'!$F$2:$F$5000,'1. Output sheet'!$C$2:$C$5000,J$138,'1. Output sheet'!$K$2:$K$5000,$B219,'1. Output sheet'!$AC$2:$AC$5000,$B$140)+SUMIFS('1. Output sheet'!$F$2:$F$5000,'1. Output sheet'!$C$2:$C$5000,J$138,'1. Output sheet'!$K$2:$K$5000,$B219,'1. Output sheet'!$AC$2:$AC$5000,$B$170)</f>
        <v>0</v>
      </c>
      <c r="K219" s="13">
        <f>SUMIFS('1. Output sheet'!$F$2:$F$5000,'1. Output sheet'!$C$2:$C$5000,K$138,'1. Output sheet'!$K$2:$K$5000,$B219,'1. Output sheet'!$AC$2:$AC$5000,$B$140)+SUMIFS('1. Output sheet'!$F$2:$F$5000,'1. Output sheet'!$C$2:$C$5000,K$138,'1. Output sheet'!$K$2:$K$5000,$B219,'1. Output sheet'!$AC$2:$AC$5000,$B$170)</f>
        <v>0</v>
      </c>
      <c r="L219" s="13">
        <f>SUMIFS('1. Output sheet'!$F$2:$F$5000,'1. Output sheet'!$C$2:$C$5000,L$138,'1. Output sheet'!$K$2:$K$5000,$B219,'1. Output sheet'!$AC$2:$AC$5000,$B$140)+SUMIFS('1. Output sheet'!$F$2:$F$5000,'1. Output sheet'!$C$2:$C$5000,L$138,'1. Output sheet'!$K$2:$K$5000,$B219,'1. Output sheet'!$AC$2:$AC$5000,$B$170)</f>
        <v>0</v>
      </c>
      <c r="M219" s="13">
        <f>SUMIFS('1. Output sheet'!$F$2:$F$5000,'1. Output sheet'!$C$2:$C$5000,M$138,'1. Output sheet'!$K$2:$K$5000,$B219,'1. Output sheet'!$AC$2:$AC$5000,$B$140)+SUMIFS('1. Output sheet'!$F$2:$F$5000,'1. Output sheet'!$C$2:$C$5000,M$138,'1. Output sheet'!$K$2:$K$5000,$B219,'1. Output sheet'!$AC$2:$AC$5000,$B$170)</f>
        <v>0</v>
      </c>
      <c r="N219" s="13">
        <f>SUMIFS('1. Output sheet'!$F$2:$F$5000,'1. Output sheet'!$C$2:$C$5000,N$138,'1. Output sheet'!$K$2:$K$5000,$B219,'1. Output sheet'!$AC$2:$AC$5000,$B$140)+SUMIFS('1. Output sheet'!$F$2:$F$5000,'1. Output sheet'!$C$2:$C$5000,N$138,'1. Output sheet'!$K$2:$K$5000,$B219,'1. Output sheet'!$AC$2:$AC$5000,$B$170)</f>
        <v>0</v>
      </c>
      <c r="O219" s="13">
        <f>SUMIFS('1. Output sheet'!$F$2:$F$5000,'1. Output sheet'!$C$2:$C$5000,O$138,'1. Output sheet'!$K$2:$K$5000,$B219,'1. Output sheet'!$AC$2:$AC$5000,$B$140)+SUMIFS('1. Output sheet'!$F$2:$F$5000,'1. Output sheet'!$C$2:$C$5000,O$138,'1. Output sheet'!$K$2:$K$5000,$B219,'1. Output sheet'!$AC$2:$AC$5000,$B$170)</f>
        <v>0</v>
      </c>
      <c r="P219" s="14">
        <f t="shared" si="90"/>
        <v>9506.1200000000026</v>
      </c>
      <c r="R219" s="39" t="s">
        <v>362</v>
      </c>
      <c r="S219" s="12"/>
      <c r="T219" s="13">
        <f t="shared" si="77"/>
        <v>0</v>
      </c>
      <c r="U219" s="13">
        <f t="shared" si="78"/>
        <v>1274.5692718179748</v>
      </c>
      <c r="V219" s="13">
        <f t="shared" si="79"/>
        <v>0</v>
      </c>
      <c r="W219" s="13">
        <f t="shared" si="80"/>
        <v>0</v>
      </c>
      <c r="X219" s="13">
        <f t="shared" si="81"/>
        <v>0</v>
      </c>
      <c r="Y219" s="13">
        <f t="shared" si="82"/>
        <v>0</v>
      </c>
      <c r="Z219" s="13">
        <f t="shared" si="83"/>
        <v>0</v>
      </c>
      <c r="AA219" s="13">
        <f t="shared" si="84"/>
        <v>0</v>
      </c>
      <c r="AB219" s="13">
        <f t="shared" si="85"/>
        <v>0</v>
      </c>
      <c r="AC219" s="13">
        <f t="shared" si="86"/>
        <v>0</v>
      </c>
      <c r="AD219" s="13">
        <f t="shared" si="87"/>
        <v>0</v>
      </c>
      <c r="AE219" s="13">
        <f t="shared" si="88"/>
        <v>0</v>
      </c>
      <c r="AF219" s="14">
        <f t="shared" si="89"/>
        <v>1274.5692718179748</v>
      </c>
    </row>
    <row r="220" spans="1:32" ht="14.4" x14ac:dyDescent="0.3">
      <c r="A220" s="34"/>
      <c r="B220" s="39" t="s">
        <v>76</v>
      </c>
      <c r="C220" s="12"/>
      <c r="D220" s="13">
        <f>SUMIFS('1. Output sheet'!$F$2:$F$5000,'1. Output sheet'!$C$2:$C$5000,D$138,'1. Output sheet'!$K$2:$K$5000,$B220,'1. Output sheet'!$AC$2:$AC$5000,$B$140)+SUMIFS('1. Output sheet'!$F$2:$F$5000,'1. Output sheet'!$C$2:$C$5000,D$138,'1. Output sheet'!$K$2:$K$5000,$B220,'1. Output sheet'!$AC$2:$AC$5000,$B$170)</f>
        <v>0</v>
      </c>
      <c r="E220" s="13">
        <f>SUMIFS('1. Output sheet'!$F$2:$F$5000,'1. Output sheet'!$C$2:$C$5000,E$138,'1. Output sheet'!$K$2:$K$5000,$B220,'1. Output sheet'!$AC$2:$AC$5000,$B$140)+SUMIFS('1. Output sheet'!$F$2:$F$5000,'1. Output sheet'!$C$2:$C$5000,E$138,'1. Output sheet'!$K$2:$K$5000,$B220,'1. Output sheet'!$AC$2:$AC$5000,$B$170)</f>
        <v>0</v>
      </c>
      <c r="F220" s="13">
        <f>SUMIFS('1. Output sheet'!$F$2:$F$5000,'1. Output sheet'!$C$2:$C$5000,F$138,'1. Output sheet'!$K$2:$K$5000,$B220,'1. Output sheet'!$AC$2:$AC$5000,$B$140)+SUMIFS('1. Output sheet'!$F$2:$F$5000,'1. Output sheet'!$C$2:$C$5000,F$138,'1. Output sheet'!$K$2:$K$5000,$B220,'1. Output sheet'!$AC$2:$AC$5000,$B$170)</f>
        <v>0</v>
      </c>
      <c r="G220" s="13">
        <f>SUMIFS('1. Output sheet'!$F$2:$F$5000,'1. Output sheet'!$C$2:$C$5000,G$138,'1. Output sheet'!$K$2:$K$5000,$B220,'1. Output sheet'!$AC$2:$AC$5000,$B$140)+SUMIFS('1. Output sheet'!$F$2:$F$5000,'1. Output sheet'!$C$2:$C$5000,G$138,'1. Output sheet'!$K$2:$K$5000,$B220,'1. Output sheet'!$AC$2:$AC$5000,$B$170)</f>
        <v>0</v>
      </c>
      <c r="H220" s="13">
        <f>SUMIFS('1. Output sheet'!$F$2:$F$5000,'1. Output sheet'!$C$2:$C$5000,H$138,'1. Output sheet'!$K$2:$K$5000,$B220,'1. Output sheet'!$AC$2:$AC$5000,$B$140)+SUMIFS('1. Output sheet'!$F$2:$F$5000,'1. Output sheet'!$C$2:$C$5000,H$138,'1. Output sheet'!$K$2:$K$5000,$B220,'1. Output sheet'!$AC$2:$AC$5000,$B$170)</f>
        <v>0</v>
      </c>
      <c r="I220" s="13">
        <f>SUMIFS('1. Output sheet'!$F$2:$F$5000,'1. Output sheet'!$C$2:$C$5000,I$138,'1. Output sheet'!$K$2:$K$5000,$B220,'1. Output sheet'!$AC$2:$AC$5000,$B$140)+SUMIFS('1. Output sheet'!$F$2:$F$5000,'1. Output sheet'!$C$2:$C$5000,I$138,'1. Output sheet'!$K$2:$K$5000,$B220,'1. Output sheet'!$AC$2:$AC$5000,$B$170)</f>
        <v>0</v>
      </c>
      <c r="J220" s="13">
        <f>SUMIFS('1. Output sheet'!$F$2:$F$5000,'1. Output sheet'!$C$2:$C$5000,J$138,'1. Output sheet'!$K$2:$K$5000,$B220,'1. Output sheet'!$AC$2:$AC$5000,$B$140)+SUMIFS('1. Output sheet'!$F$2:$F$5000,'1. Output sheet'!$C$2:$C$5000,J$138,'1. Output sheet'!$K$2:$K$5000,$B220,'1. Output sheet'!$AC$2:$AC$5000,$B$170)</f>
        <v>8675</v>
      </c>
      <c r="K220" s="13">
        <f>SUMIFS('1. Output sheet'!$F$2:$F$5000,'1. Output sheet'!$C$2:$C$5000,K$138,'1. Output sheet'!$K$2:$K$5000,$B220,'1. Output sheet'!$AC$2:$AC$5000,$B$140)+SUMIFS('1. Output sheet'!$F$2:$F$5000,'1. Output sheet'!$C$2:$C$5000,K$138,'1. Output sheet'!$K$2:$K$5000,$B220,'1. Output sheet'!$AC$2:$AC$5000,$B$170)</f>
        <v>0</v>
      </c>
      <c r="L220" s="13">
        <f>SUMIFS('1. Output sheet'!$F$2:$F$5000,'1. Output sheet'!$C$2:$C$5000,L$138,'1. Output sheet'!$K$2:$K$5000,$B220,'1. Output sheet'!$AC$2:$AC$5000,$B$140)+SUMIFS('1. Output sheet'!$F$2:$F$5000,'1. Output sheet'!$C$2:$C$5000,L$138,'1. Output sheet'!$K$2:$K$5000,$B220,'1. Output sheet'!$AC$2:$AC$5000,$B$170)</f>
        <v>0</v>
      </c>
      <c r="M220" s="13">
        <f>SUMIFS('1. Output sheet'!$F$2:$F$5000,'1. Output sheet'!$C$2:$C$5000,M$138,'1. Output sheet'!$K$2:$K$5000,$B220,'1. Output sheet'!$AC$2:$AC$5000,$B$140)+SUMIFS('1. Output sheet'!$F$2:$F$5000,'1. Output sheet'!$C$2:$C$5000,M$138,'1. Output sheet'!$K$2:$K$5000,$B220,'1. Output sheet'!$AC$2:$AC$5000,$B$170)</f>
        <v>0</v>
      </c>
      <c r="N220" s="13">
        <f>SUMIFS('1. Output sheet'!$F$2:$F$5000,'1. Output sheet'!$C$2:$C$5000,N$138,'1. Output sheet'!$K$2:$K$5000,$B220,'1. Output sheet'!$AC$2:$AC$5000,$B$140)+SUMIFS('1. Output sheet'!$F$2:$F$5000,'1. Output sheet'!$C$2:$C$5000,N$138,'1. Output sheet'!$K$2:$K$5000,$B220,'1. Output sheet'!$AC$2:$AC$5000,$B$170)</f>
        <v>0</v>
      </c>
      <c r="O220" s="13">
        <f>SUMIFS('1. Output sheet'!$F$2:$F$5000,'1. Output sheet'!$C$2:$C$5000,O$138,'1. Output sheet'!$K$2:$K$5000,$B220,'1. Output sheet'!$AC$2:$AC$5000,$B$140)+SUMIFS('1. Output sheet'!$F$2:$F$5000,'1. Output sheet'!$C$2:$C$5000,O$138,'1. Output sheet'!$K$2:$K$5000,$B220,'1. Output sheet'!$AC$2:$AC$5000,$B$170)</f>
        <v>0</v>
      </c>
      <c r="P220" s="14">
        <f t="shared" si="90"/>
        <v>8675</v>
      </c>
      <c r="R220" s="39" t="s">
        <v>76</v>
      </c>
      <c r="S220" s="12"/>
      <c r="T220" s="13">
        <f t="shared" si="77"/>
        <v>0</v>
      </c>
      <c r="U220" s="13">
        <f t="shared" si="78"/>
        <v>0</v>
      </c>
      <c r="V220" s="13">
        <f t="shared" si="79"/>
        <v>0</v>
      </c>
      <c r="W220" s="13">
        <f t="shared" si="80"/>
        <v>0</v>
      </c>
      <c r="X220" s="13">
        <f t="shared" si="81"/>
        <v>0</v>
      </c>
      <c r="Y220" s="13">
        <f t="shared" si="82"/>
        <v>0</v>
      </c>
      <c r="Z220" s="13">
        <f t="shared" si="83"/>
        <v>1163.1336899829719</v>
      </c>
      <c r="AA220" s="13">
        <f t="shared" si="84"/>
        <v>0</v>
      </c>
      <c r="AB220" s="13">
        <f t="shared" si="85"/>
        <v>0</v>
      </c>
      <c r="AC220" s="13">
        <f t="shared" si="86"/>
        <v>0</v>
      </c>
      <c r="AD220" s="13">
        <f t="shared" si="87"/>
        <v>0</v>
      </c>
      <c r="AE220" s="13">
        <f t="shared" si="88"/>
        <v>0</v>
      </c>
      <c r="AF220" s="14">
        <f t="shared" si="89"/>
        <v>1163.1336899829719</v>
      </c>
    </row>
    <row r="221" spans="1:32" ht="14.4" x14ac:dyDescent="0.3">
      <c r="A221" s="34"/>
      <c r="B221" s="39" t="s">
        <v>3770</v>
      </c>
      <c r="C221" s="12"/>
      <c r="D221" s="13">
        <f>SUMIFS('1. Output sheet'!$F$2:$F$5000,'1. Output sheet'!$C$2:$C$5000,D$138,'1. Output sheet'!$K$2:$K$5000,$B221,'1. Output sheet'!$AC$2:$AC$5000,$B$140)+SUMIFS('1. Output sheet'!$F$2:$F$5000,'1. Output sheet'!$C$2:$C$5000,D$138,'1. Output sheet'!$K$2:$K$5000,$B221,'1. Output sheet'!$AC$2:$AC$5000,$B$170)</f>
        <v>0</v>
      </c>
      <c r="E221" s="13">
        <f>SUMIFS('1. Output sheet'!$F$2:$F$5000,'1. Output sheet'!$C$2:$C$5000,E$138,'1. Output sheet'!$K$2:$K$5000,$B221,'1. Output sheet'!$AC$2:$AC$5000,$B$140)+SUMIFS('1. Output sheet'!$F$2:$F$5000,'1. Output sheet'!$C$2:$C$5000,E$138,'1. Output sheet'!$K$2:$K$5000,$B221,'1. Output sheet'!$AC$2:$AC$5000,$B$170)</f>
        <v>0</v>
      </c>
      <c r="F221" s="13">
        <f>SUMIFS('1. Output sheet'!$F$2:$F$5000,'1. Output sheet'!$C$2:$C$5000,F$138,'1. Output sheet'!$K$2:$K$5000,$B221,'1. Output sheet'!$AC$2:$AC$5000,$B$140)+SUMIFS('1. Output sheet'!$F$2:$F$5000,'1. Output sheet'!$C$2:$C$5000,F$138,'1. Output sheet'!$K$2:$K$5000,$B221,'1. Output sheet'!$AC$2:$AC$5000,$B$170)</f>
        <v>0</v>
      </c>
      <c r="G221" s="13">
        <f>SUMIFS('1. Output sheet'!$F$2:$F$5000,'1. Output sheet'!$C$2:$C$5000,G$138,'1. Output sheet'!$K$2:$K$5000,$B221,'1. Output sheet'!$AC$2:$AC$5000,$B$140)+SUMIFS('1. Output sheet'!$F$2:$F$5000,'1. Output sheet'!$C$2:$C$5000,G$138,'1. Output sheet'!$K$2:$K$5000,$B221,'1. Output sheet'!$AC$2:$AC$5000,$B$170)</f>
        <v>0</v>
      </c>
      <c r="H221" s="13">
        <f>SUMIFS('1. Output sheet'!$F$2:$F$5000,'1. Output sheet'!$C$2:$C$5000,H$138,'1. Output sheet'!$K$2:$K$5000,$B221,'1. Output sheet'!$AC$2:$AC$5000,$B$140)+SUMIFS('1. Output sheet'!$F$2:$F$5000,'1. Output sheet'!$C$2:$C$5000,H$138,'1. Output sheet'!$K$2:$K$5000,$B221,'1. Output sheet'!$AC$2:$AC$5000,$B$170)</f>
        <v>0</v>
      </c>
      <c r="I221" s="13">
        <f>SUMIFS('1. Output sheet'!$F$2:$F$5000,'1. Output sheet'!$C$2:$C$5000,I$138,'1. Output sheet'!$K$2:$K$5000,$B221,'1. Output sheet'!$AC$2:$AC$5000,$B$140)+SUMIFS('1. Output sheet'!$F$2:$F$5000,'1. Output sheet'!$C$2:$C$5000,I$138,'1. Output sheet'!$K$2:$K$5000,$B221,'1. Output sheet'!$AC$2:$AC$5000,$B$170)</f>
        <v>0</v>
      </c>
      <c r="J221" s="13">
        <f>SUMIFS('1. Output sheet'!$F$2:$F$5000,'1. Output sheet'!$C$2:$C$5000,J$138,'1. Output sheet'!$K$2:$K$5000,$B221,'1. Output sheet'!$AC$2:$AC$5000,$B$140)+SUMIFS('1. Output sheet'!$F$2:$F$5000,'1. Output sheet'!$C$2:$C$5000,J$138,'1. Output sheet'!$K$2:$K$5000,$B221,'1. Output sheet'!$AC$2:$AC$5000,$B$170)</f>
        <v>0</v>
      </c>
      <c r="K221" s="13">
        <f>SUMIFS('1. Output sheet'!$F$2:$F$5000,'1. Output sheet'!$C$2:$C$5000,K$138,'1. Output sheet'!$K$2:$K$5000,$B221,'1. Output sheet'!$AC$2:$AC$5000,$B$140)+SUMIFS('1. Output sheet'!$F$2:$F$5000,'1. Output sheet'!$C$2:$C$5000,K$138,'1. Output sheet'!$K$2:$K$5000,$B221,'1. Output sheet'!$AC$2:$AC$5000,$B$170)</f>
        <v>0</v>
      </c>
      <c r="L221" s="13">
        <f>SUMIFS('1. Output sheet'!$F$2:$F$5000,'1. Output sheet'!$C$2:$C$5000,L$138,'1. Output sheet'!$K$2:$K$5000,$B221,'1. Output sheet'!$AC$2:$AC$5000,$B$140)+SUMIFS('1. Output sheet'!$F$2:$F$5000,'1. Output sheet'!$C$2:$C$5000,L$138,'1. Output sheet'!$K$2:$K$5000,$B221,'1. Output sheet'!$AC$2:$AC$5000,$B$170)</f>
        <v>0</v>
      </c>
      <c r="M221" s="13">
        <f>SUMIFS('1. Output sheet'!$F$2:$F$5000,'1. Output sheet'!$C$2:$C$5000,M$138,'1. Output sheet'!$K$2:$K$5000,$B221,'1. Output sheet'!$AC$2:$AC$5000,$B$140)+SUMIFS('1. Output sheet'!$F$2:$F$5000,'1. Output sheet'!$C$2:$C$5000,M$138,'1. Output sheet'!$K$2:$K$5000,$B221,'1. Output sheet'!$AC$2:$AC$5000,$B$170)</f>
        <v>0</v>
      </c>
      <c r="N221" s="13">
        <f>SUMIFS('1. Output sheet'!$F$2:$F$5000,'1. Output sheet'!$C$2:$C$5000,N$138,'1. Output sheet'!$K$2:$K$5000,$B221,'1. Output sheet'!$AC$2:$AC$5000,$B$140)+SUMIFS('1. Output sheet'!$F$2:$F$5000,'1. Output sheet'!$C$2:$C$5000,N$138,'1. Output sheet'!$K$2:$K$5000,$B221,'1. Output sheet'!$AC$2:$AC$5000,$B$170)</f>
        <v>0</v>
      </c>
      <c r="O221" s="13">
        <f>SUMIFS('1. Output sheet'!$F$2:$F$5000,'1. Output sheet'!$C$2:$C$5000,O$138,'1. Output sheet'!$K$2:$K$5000,$B221,'1. Output sheet'!$AC$2:$AC$5000,$B$140)+SUMIFS('1. Output sheet'!$F$2:$F$5000,'1. Output sheet'!$C$2:$C$5000,O$138,'1. Output sheet'!$K$2:$K$5000,$B221,'1. Output sheet'!$AC$2:$AC$5000,$B$170)</f>
        <v>0</v>
      </c>
      <c r="P221" s="14">
        <f t="shared" si="90"/>
        <v>0</v>
      </c>
      <c r="R221" s="39" t="s">
        <v>3770</v>
      </c>
      <c r="S221" s="12"/>
      <c r="T221" s="13">
        <f t="shared" si="77"/>
        <v>0</v>
      </c>
      <c r="U221" s="13">
        <f t="shared" si="78"/>
        <v>0</v>
      </c>
      <c r="V221" s="13">
        <f t="shared" si="79"/>
        <v>0</v>
      </c>
      <c r="W221" s="13">
        <f t="shared" si="80"/>
        <v>0</v>
      </c>
      <c r="X221" s="13">
        <f t="shared" si="81"/>
        <v>0</v>
      </c>
      <c r="Y221" s="13">
        <f t="shared" si="82"/>
        <v>0</v>
      </c>
      <c r="Z221" s="13">
        <f t="shared" si="83"/>
        <v>0</v>
      </c>
      <c r="AA221" s="13">
        <f t="shared" si="84"/>
        <v>0</v>
      </c>
      <c r="AB221" s="13">
        <f t="shared" si="85"/>
        <v>0</v>
      </c>
      <c r="AC221" s="13">
        <f t="shared" si="86"/>
        <v>0</v>
      </c>
      <c r="AD221" s="13">
        <f t="shared" si="87"/>
        <v>0</v>
      </c>
      <c r="AE221" s="13">
        <f t="shared" si="88"/>
        <v>0</v>
      </c>
      <c r="AF221" s="14">
        <f t="shared" si="89"/>
        <v>0</v>
      </c>
    </row>
    <row r="222" spans="1:32" ht="14.4" x14ac:dyDescent="0.3">
      <c r="A222" s="34"/>
      <c r="B222" s="39" t="s">
        <v>724</v>
      </c>
      <c r="C222" s="12"/>
      <c r="D222" s="13">
        <f>SUMIFS('1. Output sheet'!$F$2:$F$5000,'1. Output sheet'!$C$2:$C$5000,D$138,'1. Output sheet'!$K$2:$K$5000,$B222,'1. Output sheet'!$AC$2:$AC$5000,$B$140)+SUMIFS('1. Output sheet'!$F$2:$F$5000,'1. Output sheet'!$C$2:$C$5000,D$138,'1. Output sheet'!$K$2:$K$5000,$B222,'1. Output sheet'!$AC$2:$AC$5000,$B$170)</f>
        <v>949</v>
      </c>
      <c r="E222" s="13">
        <f>SUMIFS('1. Output sheet'!$F$2:$F$5000,'1. Output sheet'!$C$2:$C$5000,E$138,'1. Output sheet'!$K$2:$K$5000,$B222,'1. Output sheet'!$AC$2:$AC$5000,$B$140)+SUMIFS('1. Output sheet'!$F$2:$F$5000,'1. Output sheet'!$C$2:$C$5000,E$138,'1. Output sheet'!$K$2:$K$5000,$B222,'1. Output sheet'!$AC$2:$AC$5000,$B$170)</f>
        <v>0</v>
      </c>
      <c r="F222" s="13">
        <f>SUMIFS('1. Output sheet'!$F$2:$F$5000,'1. Output sheet'!$C$2:$C$5000,F$138,'1. Output sheet'!$K$2:$K$5000,$B222,'1. Output sheet'!$AC$2:$AC$5000,$B$140)+SUMIFS('1. Output sheet'!$F$2:$F$5000,'1. Output sheet'!$C$2:$C$5000,F$138,'1. Output sheet'!$K$2:$K$5000,$B222,'1. Output sheet'!$AC$2:$AC$5000,$B$170)</f>
        <v>-763.73</v>
      </c>
      <c r="G222" s="13">
        <f>SUMIFS('1. Output sheet'!$F$2:$F$5000,'1. Output sheet'!$C$2:$C$5000,G$138,'1. Output sheet'!$K$2:$K$5000,$B222,'1. Output sheet'!$AC$2:$AC$5000,$B$140)+SUMIFS('1. Output sheet'!$F$2:$F$5000,'1. Output sheet'!$C$2:$C$5000,G$138,'1. Output sheet'!$K$2:$K$5000,$B222,'1. Output sheet'!$AC$2:$AC$5000,$B$170)</f>
        <v>19035</v>
      </c>
      <c r="H222" s="13">
        <f>SUMIFS('1. Output sheet'!$F$2:$F$5000,'1. Output sheet'!$C$2:$C$5000,H$138,'1. Output sheet'!$K$2:$K$5000,$B222,'1. Output sheet'!$AC$2:$AC$5000,$B$140)+SUMIFS('1. Output sheet'!$F$2:$F$5000,'1. Output sheet'!$C$2:$C$5000,H$138,'1. Output sheet'!$K$2:$K$5000,$B222,'1. Output sheet'!$AC$2:$AC$5000,$B$170)</f>
        <v>14017</v>
      </c>
      <c r="I222" s="13">
        <f>SUMIFS('1. Output sheet'!$F$2:$F$5000,'1. Output sheet'!$C$2:$C$5000,I$138,'1. Output sheet'!$K$2:$K$5000,$B222,'1. Output sheet'!$AC$2:$AC$5000,$B$140)+SUMIFS('1. Output sheet'!$F$2:$F$5000,'1. Output sheet'!$C$2:$C$5000,I$138,'1. Output sheet'!$K$2:$K$5000,$B222,'1. Output sheet'!$AC$2:$AC$5000,$B$170)</f>
        <v>23229.9</v>
      </c>
      <c r="J222" s="13">
        <f>SUMIFS('1. Output sheet'!$F$2:$F$5000,'1. Output sheet'!$C$2:$C$5000,J$138,'1. Output sheet'!$K$2:$K$5000,$B222,'1. Output sheet'!$AC$2:$AC$5000,$B$140)+SUMIFS('1. Output sheet'!$F$2:$F$5000,'1. Output sheet'!$C$2:$C$5000,J$138,'1. Output sheet'!$K$2:$K$5000,$B222,'1. Output sheet'!$AC$2:$AC$5000,$B$170)</f>
        <v>20687.66</v>
      </c>
      <c r="K222" s="13">
        <f>SUMIFS('1. Output sheet'!$F$2:$F$5000,'1. Output sheet'!$C$2:$C$5000,K$138,'1. Output sheet'!$K$2:$K$5000,$B222,'1. Output sheet'!$AC$2:$AC$5000,$B$140)+SUMIFS('1. Output sheet'!$F$2:$F$5000,'1. Output sheet'!$C$2:$C$5000,K$138,'1. Output sheet'!$K$2:$K$5000,$B222,'1. Output sheet'!$AC$2:$AC$5000,$B$170)</f>
        <v>0</v>
      </c>
      <c r="L222" s="13">
        <f>SUMIFS('1. Output sheet'!$F$2:$F$5000,'1. Output sheet'!$C$2:$C$5000,L$138,'1. Output sheet'!$K$2:$K$5000,$B222,'1. Output sheet'!$AC$2:$AC$5000,$B$140)+SUMIFS('1. Output sheet'!$F$2:$F$5000,'1. Output sheet'!$C$2:$C$5000,L$138,'1. Output sheet'!$K$2:$K$5000,$B222,'1. Output sheet'!$AC$2:$AC$5000,$B$170)</f>
        <v>0</v>
      </c>
      <c r="M222" s="13">
        <f>SUMIFS('1. Output sheet'!$F$2:$F$5000,'1. Output sheet'!$C$2:$C$5000,M$138,'1. Output sheet'!$K$2:$K$5000,$B222,'1. Output sheet'!$AC$2:$AC$5000,$B$140)+SUMIFS('1. Output sheet'!$F$2:$F$5000,'1. Output sheet'!$C$2:$C$5000,M$138,'1. Output sheet'!$K$2:$K$5000,$B222,'1. Output sheet'!$AC$2:$AC$5000,$B$170)</f>
        <v>0</v>
      </c>
      <c r="N222" s="13">
        <f>SUMIFS('1. Output sheet'!$F$2:$F$5000,'1. Output sheet'!$C$2:$C$5000,N$138,'1. Output sheet'!$K$2:$K$5000,$B222,'1. Output sheet'!$AC$2:$AC$5000,$B$140)+SUMIFS('1. Output sheet'!$F$2:$F$5000,'1. Output sheet'!$C$2:$C$5000,N$138,'1. Output sheet'!$K$2:$K$5000,$B222,'1. Output sheet'!$AC$2:$AC$5000,$B$170)</f>
        <v>10239</v>
      </c>
      <c r="O222" s="13">
        <f>SUMIFS('1. Output sheet'!$F$2:$F$5000,'1. Output sheet'!$C$2:$C$5000,O$138,'1. Output sheet'!$K$2:$K$5000,$B222,'1. Output sheet'!$AC$2:$AC$5000,$B$140)+SUMIFS('1. Output sheet'!$F$2:$F$5000,'1. Output sheet'!$C$2:$C$5000,O$138,'1. Output sheet'!$K$2:$K$5000,$B222,'1. Output sheet'!$AC$2:$AC$5000,$B$170)</f>
        <v>1595</v>
      </c>
      <c r="P222" s="14">
        <f t="shared" si="90"/>
        <v>88988.83</v>
      </c>
      <c r="R222" s="39" t="s">
        <v>724</v>
      </c>
      <c r="S222" s="12"/>
      <c r="T222" s="13">
        <f t="shared" si="77"/>
        <v>127.24079213761847</v>
      </c>
      <c r="U222" s="13">
        <f t="shared" si="78"/>
        <v>0</v>
      </c>
      <c r="V222" s="13">
        <f t="shared" si="79"/>
        <v>-102.40001072630491</v>
      </c>
      <c r="W222" s="13">
        <f t="shared" si="80"/>
        <v>2552.1901773862674</v>
      </c>
      <c r="X222" s="13">
        <f t="shared" si="81"/>
        <v>1879.3827011517367</v>
      </c>
      <c r="Y222" s="13">
        <f t="shared" si="82"/>
        <v>3114.6373838542295</v>
      </c>
      <c r="Z222" s="13">
        <f t="shared" si="83"/>
        <v>2773.7768660418592</v>
      </c>
      <c r="AA222" s="13">
        <f t="shared" si="84"/>
        <v>0</v>
      </c>
      <c r="AB222" s="13">
        <f t="shared" si="85"/>
        <v>0</v>
      </c>
      <c r="AC222" s="13">
        <f t="shared" si="86"/>
        <v>0</v>
      </c>
      <c r="AD222" s="13">
        <f t="shared" si="87"/>
        <v>1372.8329512087203</v>
      </c>
      <c r="AE222" s="13">
        <f t="shared" si="88"/>
        <v>213.85570438303631</v>
      </c>
      <c r="AF222" s="14">
        <f t="shared" si="89"/>
        <v>11931.516565437163</v>
      </c>
    </row>
    <row r="223" spans="1:32" ht="14.4" x14ac:dyDescent="0.3">
      <c r="A223" s="34"/>
      <c r="B223" s="39" t="s">
        <v>285</v>
      </c>
      <c r="C223" s="12"/>
      <c r="D223" s="13">
        <f>SUMIFS('1. Output sheet'!$F$2:$F$5000,'1. Output sheet'!$C$2:$C$5000,D$138,'1. Output sheet'!$K$2:$K$5000,$B223,'1. Output sheet'!$AC$2:$AC$5000,$B$140)+SUMIFS('1. Output sheet'!$F$2:$F$5000,'1. Output sheet'!$C$2:$C$5000,D$138,'1. Output sheet'!$K$2:$K$5000,$B223,'1. Output sheet'!$AC$2:$AC$5000,$B$170)</f>
        <v>0</v>
      </c>
      <c r="E223" s="13">
        <f>SUMIFS('1. Output sheet'!$F$2:$F$5000,'1. Output sheet'!$C$2:$C$5000,E$138,'1. Output sheet'!$K$2:$K$5000,$B223,'1. Output sheet'!$AC$2:$AC$5000,$B$140)+SUMIFS('1. Output sheet'!$F$2:$F$5000,'1. Output sheet'!$C$2:$C$5000,E$138,'1. Output sheet'!$K$2:$K$5000,$B223,'1. Output sheet'!$AC$2:$AC$5000,$B$170)</f>
        <v>0</v>
      </c>
      <c r="F223" s="13">
        <f>SUMIFS('1. Output sheet'!$F$2:$F$5000,'1. Output sheet'!$C$2:$C$5000,F$138,'1. Output sheet'!$K$2:$K$5000,$B223,'1. Output sheet'!$AC$2:$AC$5000,$B$140)+SUMIFS('1. Output sheet'!$F$2:$F$5000,'1. Output sheet'!$C$2:$C$5000,F$138,'1. Output sheet'!$K$2:$K$5000,$B223,'1. Output sheet'!$AC$2:$AC$5000,$B$170)</f>
        <v>36662.5</v>
      </c>
      <c r="G223" s="13">
        <f>SUMIFS('1. Output sheet'!$F$2:$F$5000,'1. Output sheet'!$C$2:$C$5000,G$138,'1. Output sheet'!$K$2:$K$5000,$B223,'1. Output sheet'!$AC$2:$AC$5000,$B$140)+SUMIFS('1. Output sheet'!$F$2:$F$5000,'1. Output sheet'!$C$2:$C$5000,G$138,'1. Output sheet'!$K$2:$K$5000,$B223,'1. Output sheet'!$AC$2:$AC$5000,$B$170)</f>
        <v>0</v>
      </c>
      <c r="H223" s="13">
        <f>SUMIFS('1. Output sheet'!$F$2:$F$5000,'1. Output sheet'!$C$2:$C$5000,H$138,'1. Output sheet'!$K$2:$K$5000,$B223,'1. Output sheet'!$AC$2:$AC$5000,$B$140)+SUMIFS('1. Output sheet'!$F$2:$F$5000,'1. Output sheet'!$C$2:$C$5000,H$138,'1. Output sheet'!$K$2:$K$5000,$B223,'1. Output sheet'!$AC$2:$AC$5000,$B$170)</f>
        <v>0</v>
      </c>
      <c r="I223" s="13">
        <f>SUMIFS('1. Output sheet'!$F$2:$F$5000,'1. Output sheet'!$C$2:$C$5000,I$138,'1. Output sheet'!$K$2:$K$5000,$B223,'1. Output sheet'!$AC$2:$AC$5000,$B$140)+SUMIFS('1. Output sheet'!$F$2:$F$5000,'1. Output sheet'!$C$2:$C$5000,I$138,'1. Output sheet'!$K$2:$K$5000,$B223,'1. Output sheet'!$AC$2:$AC$5000,$B$170)</f>
        <v>0</v>
      </c>
      <c r="J223" s="13">
        <f>SUMIFS('1. Output sheet'!$F$2:$F$5000,'1. Output sheet'!$C$2:$C$5000,J$138,'1. Output sheet'!$K$2:$K$5000,$B223,'1. Output sheet'!$AC$2:$AC$5000,$B$140)+SUMIFS('1. Output sheet'!$F$2:$F$5000,'1. Output sheet'!$C$2:$C$5000,J$138,'1. Output sheet'!$K$2:$K$5000,$B223,'1. Output sheet'!$AC$2:$AC$5000,$B$170)</f>
        <v>23352.809999999998</v>
      </c>
      <c r="K223" s="13">
        <f>SUMIFS('1. Output sheet'!$F$2:$F$5000,'1. Output sheet'!$C$2:$C$5000,K$138,'1. Output sheet'!$K$2:$K$5000,$B223,'1. Output sheet'!$AC$2:$AC$5000,$B$140)+SUMIFS('1. Output sheet'!$F$2:$F$5000,'1. Output sheet'!$C$2:$C$5000,K$138,'1. Output sheet'!$K$2:$K$5000,$B223,'1. Output sheet'!$AC$2:$AC$5000,$B$170)</f>
        <v>0</v>
      </c>
      <c r="L223" s="13">
        <f>SUMIFS('1. Output sheet'!$F$2:$F$5000,'1. Output sheet'!$C$2:$C$5000,L$138,'1. Output sheet'!$K$2:$K$5000,$B223,'1. Output sheet'!$AC$2:$AC$5000,$B$140)+SUMIFS('1. Output sheet'!$F$2:$F$5000,'1. Output sheet'!$C$2:$C$5000,L$138,'1. Output sheet'!$K$2:$K$5000,$B223,'1. Output sheet'!$AC$2:$AC$5000,$B$170)</f>
        <v>0</v>
      </c>
      <c r="M223" s="13">
        <f>SUMIFS('1. Output sheet'!$F$2:$F$5000,'1. Output sheet'!$C$2:$C$5000,M$138,'1. Output sheet'!$K$2:$K$5000,$B223,'1. Output sheet'!$AC$2:$AC$5000,$B$140)+SUMIFS('1. Output sheet'!$F$2:$F$5000,'1. Output sheet'!$C$2:$C$5000,M$138,'1. Output sheet'!$K$2:$K$5000,$B223,'1. Output sheet'!$AC$2:$AC$5000,$B$170)</f>
        <v>0</v>
      </c>
      <c r="N223" s="13">
        <f>SUMIFS('1. Output sheet'!$F$2:$F$5000,'1. Output sheet'!$C$2:$C$5000,N$138,'1. Output sheet'!$K$2:$K$5000,$B223,'1. Output sheet'!$AC$2:$AC$5000,$B$140)+SUMIFS('1. Output sheet'!$F$2:$F$5000,'1. Output sheet'!$C$2:$C$5000,N$138,'1. Output sheet'!$K$2:$K$5000,$B223,'1. Output sheet'!$AC$2:$AC$5000,$B$170)</f>
        <v>1391</v>
      </c>
      <c r="O223" s="13">
        <f>SUMIFS('1. Output sheet'!$F$2:$F$5000,'1. Output sheet'!$C$2:$C$5000,O$138,'1. Output sheet'!$K$2:$K$5000,$B223,'1. Output sheet'!$AC$2:$AC$5000,$B$140)+SUMIFS('1. Output sheet'!$F$2:$F$5000,'1. Output sheet'!$C$2:$C$5000,O$138,'1. Output sheet'!$K$2:$K$5000,$B223,'1. Output sheet'!$AC$2:$AC$5000,$B$170)</f>
        <v>0</v>
      </c>
      <c r="P223" s="14">
        <f t="shared" si="90"/>
        <v>61406.31</v>
      </c>
      <c r="R223" s="39" t="s">
        <v>285</v>
      </c>
      <c r="S223" s="12"/>
      <c r="T223" s="13">
        <f t="shared" si="77"/>
        <v>0</v>
      </c>
      <c r="U223" s="13">
        <f t="shared" si="78"/>
        <v>0</v>
      </c>
      <c r="V223" s="13">
        <f t="shared" si="79"/>
        <v>4915.6644275505132</v>
      </c>
      <c r="W223" s="13">
        <f t="shared" si="80"/>
        <v>0</v>
      </c>
      <c r="X223" s="13">
        <f t="shared" si="81"/>
        <v>0</v>
      </c>
      <c r="Y223" s="13">
        <f t="shared" si="82"/>
        <v>0</v>
      </c>
      <c r="Z223" s="13">
        <f t="shared" si="83"/>
        <v>3131.1170105788174</v>
      </c>
      <c r="AA223" s="13">
        <f t="shared" si="84"/>
        <v>0</v>
      </c>
      <c r="AB223" s="13">
        <f t="shared" si="85"/>
        <v>0</v>
      </c>
      <c r="AC223" s="13">
        <f t="shared" si="86"/>
        <v>0</v>
      </c>
      <c r="AD223" s="13">
        <f t="shared" si="87"/>
        <v>186.50362683185173</v>
      </c>
      <c r="AE223" s="13">
        <f t="shared" si="88"/>
        <v>0</v>
      </c>
      <c r="AF223" s="14">
        <f t="shared" si="89"/>
        <v>8233.2850649611828</v>
      </c>
    </row>
    <row r="224" spans="1:32" ht="14.4" x14ac:dyDescent="0.3">
      <c r="A224" s="34"/>
      <c r="B224" s="39" t="s">
        <v>717</v>
      </c>
      <c r="C224" s="12"/>
      <c r="D224" s="13">
        <f>SUMIFS('1. Output sheet'!$F$2:$F$5000,'1. Output sheet'!$C$2:$C$5000,D$138,'1. Output sheet'!$K$2:$K$5000,$B224,'1. Output sheet'!$AC$2:$AC$5000,$B$140)+SUMIFS('1. Output sheet'!$F$2:$F$5000,'1. Output sheet'!$C$2:$C$5000,D$138,'1. Output sheet'!$K$2:$K$5000,$B224,'1. Output sheet'!$AC$2:$AC$5000,$B$170)</f>
        <v>0</v>
      </c>
      <c r="E224" s="13">
        <f>SUMIFS('1. Output sheet'!$F$2:$F$5000,'1. Output sheet'!$C$2:$C$5000,E$138,'1. Output sheet'!$K$2:$K$5000,$B224,'1. Output sheet'!$AC$2:$AC$5000,$B$140)+SUMIFS('1. Output sheet'!$F$2:$F$5000,'1. Output sheet'!$C$2:$C$5000,E$138,'1. Output sheet'!$K$2:$K$5000,$B224,'1. Output sheet'!$AC$2:$AC$5000,$B$170)</f>
        <v>0</v>
      </c>
      <c r="F224" s="13">
        <f>SUMIFS('1. Output sheet'!$F$2:$F$5000,'1. Output sheet'!$C$2:$C$5000,F$138,'1. Output sheet'!$K$2:$K$5000,$B224,'1. Output sheet'!$AC$2:$AC$5000,$B$140)+SUMIFS('1. Output sheet'!$F$2:$F$5000,'1. Output sheet'!$C$2:$C$5000,F$138,'1. Output sheet'!$K$2:$K$5000,$B224,'1. Output sheet'!$AC$2:$AC$5000,$B$170)</f>
        <v>10766.53</v>
      </c>
      <c r="G224" s="13">
        <f>SUMIFS('1. Output sheet'!$F$2:$F$5000,'1. Output sheet'!$C$2:$C$5000,G$138,'1. Output sheet'!$K$2:$K$5000,$B224,'1. Output sheet'!$AC$2:$AC$5000,$B$140)+SUMIFS('1. Output sheet'!$F$2:$F$5000,'1. Output sheet'!$C$2:$C$5000,G$138,'1. Output sheet'!$K$2:$K$5000,$B224,'1. Output sheet'!$AC$2:$AC$5000,$B$170)</f>
        <v>16026.6</v>
      </c>
      <c r="H224" s="13">
        <f>SUMIFS('1. Output sheet'!$F$2:$F$5000,'1. Output sheet'!$C$2:$C$5000,H$138,'1. Output sheet'!$K$2:$K$5000,$B224,'1. Output sheet'!$AC$2:$AC$5000,$B$140)+SUMIFS('1. Output sheet'!$F$2:$F$5000,'1. Output sheet'!$C$2:$C$5000,H$138,'1. Output sheet'!$K$2:$K$5000,$B224,'1. Output sheet'!$AC$2:$AC$5000,$B$170)</f>
        <v>4818</v>
      </c>
      <c r="I224" s="13">
        <f>SUMIFS('1. Output sheet'!$F$2:$F$5000,'1. Output sheet'!$C$2:$C$5000,I$138,'1. Output sheet'!$K$2:$K$5000,$B224,'1. Output sheet'!$AC$2:$AC$5000,$B$140)+SUMIFS('1. Output sheet'!$F$2:$F$5000,'1. Output sheet'!$C$2:$C$5000,I$138,'1. Output sheet'!$K$2:$K$5000,$B224,'1. Output sheet'!$AC$2:$AC$5000,$B$170)</f>
        <v>12767.5</v>
      </c>
      <c r="J224" s="13">
        <f>SUMIFS('1. Output sheet'!$F$2:$F$5000,'1. Output sheet'!$C$2:$C$5000,J$138,'1. Output sheet'!$K$2:$K$5000,$B224,'1. Output sheet'!$AC$2:$AC$5000,$B$140)+SUMIFS('1. Output sheet'!$F$2:$F$5000,'1. Output sheet'!$C$2:$C$5000,J$138,'1. Output sheet'!$K$2:$K$5000,$B224,'1. Output sheet'!$AC$2:$AC$5000,$B$170)</f>
        <v>36554.39</v>
      </c>
      <c r="K224" s="13">
        <f>SUMIFS('1. Output sheet'!$F$2:$F$5000,'1. Output sheet'!$C$2:$C$5000,K$138,'1. Output sheet'!$K$2:$K$5000,$B224,'1. Output sheet'!$AC$2:$AC$5000,$B$140)+SUMIFS('1. Output sheet'!$F$2:$F$5000,'1. Output sheet'!$C$2:$C$5000,K$138,'1. Output sheet'!$K$2:$K$5000,$B224,'1. Output sheet'!$AC$2:$AC$5000,$B$170)</f>
        <v>0</v>
      </c>
      <c r="L224" s="13">
        <f>SUMIFS('1. Output sheet'!$F$2:$F$5000,'1. Output sheet'!$C$2:$C$5000,L$138,'1. Output sheet'!$K$2:$K$5000,$B224,'1. Output sheet'!$AC$2:$AC$5000,$B$140)+SUMIFS('1. Output sheet'!$F$2:$F$5000,'1. Output sheet'!$C$2:$C$5000,L$138,'1. Output sheet'!$K$2:$K$5000,$B224,'1. Output sheet'!$AC$2:$AC$5000,$B$170)</f>
        <v>0</v>
      </c>
      <c r="M224" s="13">
        <f>SUMIFS('1. Output sheet'!$F$2:$F$5000,'1. Output sheet'!$C$2:$C$5000,M$138,'1. Output sheet'!$K$2:$K$5000,$B224,'1. Output sheet'!$AC$2:$AC$5000,$B$140)+SUMIFS('1. Output sheet'!$F$2:$F$5000,'1. Output sheet'!$C$2:$C$5000,M$138,'1. Output sheet'!$K$2:$K$5000,$B224,'1. Output sheet'!$AC$2:$AC$5000,$B$170)</f>
        <v>0</v>
      </c>
      <c r="N224" s="13">
        <f>SUMIFS('1. Output sheet'!$F$2:$F$5000,'1. Output sheet'!$C$2:$C$5000,N$138,'1. Output sheet'!$K$2:$K$5000,$B224,'1. Output sheet'!$AC$2:$AC$5000,$B$140)+SUMIFS('1. Output sheet'!$F$2:$F$5000,'1. Output sheet'!$C$2:$C$5000,N$138,'1. Output sheet'!$K$2:$K$5000,$B224,'1. Output sheet'!$AC$2:$AC$5000,$B$170)</f>
        <v>0</v>
      </c>
      <c r="O224" s="13">
        <f>SUMIFS('1. Output sheet'!$F$2:$F$5000,'1. Output sheet'!$C$2:$C$5000,O$138,'1. Output sheet'!$K$2:$K$5000,$B224,'1. Output sheet'!$AC$2:$AC$5000,$B$140)+SUMIFS('1. Output sheet'!$F$2:$F$5000,'1. Output sheet'!$C$2:$C$5000,O$138,'1. Output sheet'!$K$2:$K$5000,$B224,'1. Output sheet'!$AC$2:$AC$5000,$B$170)</f>
        <v>487.03000000000043</v>
      </c>
      <c r="P224" s="14">
        <f t="shared" si="90"/>
        <v>81420.05</v>
      </c>
      <c r="R224" s="39" t="s">
        <v>717</v>
      </c>
      <c r="S224" s="12"/>
      <c r="T224" s="13">
        <f t="shared" si="77"/>
        <v>0</v>
      </c>
      <c r="U224" s="13">
        <f t="shared" si="78"/>
        <v>0</v>
      </c>
      <c r="V224" s="13">
        <f t="shared" si="79"/>
        <v>1443.5635466527224</v>
      </c>
      <c r="W224" s="13">
        <f t="shared" si="80"/>
        <v>2148.8274807932098</v>
      </c>
      <c r="X224" s="13">
        <f t="shared" si="81"/>
        <v>645.99171392944766</v>
      </c>
      <c r="Y224" s="13">
        <f t="shared" si="82"/>
        <v>1711.8512261507312</v>
      </c>
      <c r="Z224" s="13">
        <f t="shared" si="83"/>
        <v>4901.1691672365005</v>
      </c>
      <c r="AA224" s="13">
        <f t="shared" si="84"/>
        <v>0</v>
      </c>
      <c r="AB224" s="13">
        <f t="shared" si="85"/>
        <v>0</v>
      </c>
      <c r="AC224" s="13">
        <f t="shared" si="86"/>
        <v>0</v>
      </c>
      <c r="AD224" s="13">
        <f t="shared" si="87"/>
        <v>0</v>
      </c>
      <c r="AE224" s="13">
        <f t="shared" si="88"/>
        <v>65.300403577222738</v>
      </c>
      <c r="AF224" s="14">
        <f t="shared" si="89"/>
        <v>10916.703538339834</v>
      </c>
    </row>
    <row r="225" spans="1:36" ht="14.4" x14ac:dyDescent="0.3">
      <c r="A225" s="34"/>
      <c r="B225" s="39" t="s">
        <v>1095</v>
      </c>
      <c r="C225" s="12"/>
      <c r="D225" s="13">
        <f>SUMIFS('1. Output sheet'!$F$2:$F$5000,'1. Output sheet'!$C$2:$C$5000,D$138,'1. Output sheet'!$K$2:$K$5000,$B225,'1. Output sheet'!$AC$2:$AC$5000,$B$140)+SUMIFS('1. Output sheet'!$F$2:$F$5000,'1. Output sheet'!$C$2:$C$5000,D$138,'1. Output sheet'!$K$2:$K$5000,$B225,'1. Output sheet'!$AC$2:$AC$5000,$B$170)</f>
        <v>0</v>
      </c>
      <c r="E225" s="13">
        <f>SUMIFS('1. Output sheet'!$F$2:$F$5000,'1. Output sheet'!$C$2:$C$5000,E$138,'1. Output sheet'!$K$2:$K$5000,$B225,'1. Output sheet'!$AC$2:$AC$5000,$B$140)+SUMIFS('1. Output sheet'!$F$2:$F$5000,'1. Output sheet'!$C$2:$C$5000,E$138,'1. Output sheet'!$K$2:$K$5000,$B225,'1. Output sheet'!$AC$2:$AC$5000,$B$170)</f>
        <v>0</v>
      </c>
      <c r="F225" s="13">
        <f>SUMIFS('1. Output sheet'!$F$2:$F$5000,'1. Output sheet'!$C$2:$C$5000,F$138,'1. Output sheet'!$K$2:$K$5000,$B225,'1. Output sheet'!$AC$2:$AC$5000,$B$140)+SUMIFS('1. Output sheet'!$F$2:$F$5000,'1. Output sheet'!$C$2:$C$5000,F$138,'1. Output sheet'!$K$2:$K$5000,$B225,'1. Output sheet'!$AC$2:$AC$5000,$B$170)</f>
        <v>0</v>
      </c>
      <c r="G225" s="13">
        <f>SUMIFS('1. Output sheet'!$F$2:$F$5000,'1. Output sheet'!$C$2:$C$5000,G$138,'1. Output sheet'!$K$2:$K$5000,$B225,'1. Output sheet'!$AC$2:$AC$5000,$B$140)+SUMIFS('1. Output sheet'!$F$2:$F$5000,'1. Output sheet'!$C$2:$C$5000,G$138,'1. Output sheet'!$K$2:$K$5000,$B225,'1. Output sheet'!$AC$2:$AC$5000,$B$170)</f>
        <v>93.75</v>
      </c>
      <c r="H225" s="13">
        <f>SUMIFS('1. Output sheet'!$F$2:$F$5000,'1. Output sheet'!$C$2:$C$5000,H$138,'1. Output sheet'!$K$2:$K$5000,$B225,'1. Output sheet'!$AC$2:$AC$5000,$B$140)+SUMIFS('1. Output sheet'!$F$2:$F$5000,'1. Output sheet'!$C$2:$C$5000,H$138,'1. Output sheet'!$K$2:$K$5000,$B225,'1. Output sheet'!$AC$2:$AC$5000,$B$170)</f>
        <v>0</v>
      </c>
      <c r="I225" s="13">
        <f>SUMIFS('1. Output sheet'!$F$2:$F$5000,'1. Output sheet'!$C$2:$C$5000,I$138,'1. Output sheet'!$K$2:$K$5000,$B225,'1. Output sheet'!$AC$2:$AC$5000,$B$140)+SUMIFS('1. Output sheet'!$F$2:$F$5000,'1. Output sheet'!$C$2:$C$5000,I$138,'1. Output sheet'!$K$2:$K$5000,$B225,'1. Output sheet'!$AC$2:$AC$5000,$B$170)</f>
        <v>0</v>
      </c>
      <c r="J225" s="13">
        <f>SUMIFS('1. Output sheet'!$F$2:$F$5000,'1. Output sheet'!$C$2:$C$5000,J$138,'1. Output sheet'!$K$2:$K$5000,$B225,'1. Output sheet'!$AC$2:$AC$5000,$B$140)+SUMIFS('1. Output sheet'!$F$2:$F$5000,'1. Output sheet'!$C$2:$C$5000,J$138,'1. Output sheet'!$K$2:$K$5000,$B225,'1. Output sheet'!$AC$2:$AC$5000,$B$170)</f>
        <v>0</v>
      </c>
      <c r="K225" s="13">
        <f>SUMIFS('1. Output sheet'!$F$2:$F$5000,'1. Output sheet'!$C$2:$C$5000,K$138,'1. Output sheet'!$K$2:$K$5000,$B225,'1. Output sheet'!$AC$2:$AC$5000,$B$140)+SUMIFS('1. Output sheet'!$F$2:$F$5000,'1. Output sheet'!$C$2:$C$5000,K$138,'1. Output sheet'!$K$2:$K$5000,$B225,'1. Output sheet'!$AC$2:$AC$5000,$B$170)</f>
        <v>0</v>
      </c>
      <c r="L225" s="13">
        <f>SUMIFS('1. Output sheet'!$F$2:$F$5000,'1. Output sheet'!$C$2:$C$5000,L$138,'1. Output sheet'!$K$2:$K$5000,$B225,'1. Output sheet'!$AC$2:$AC$5000,$B$140)+SUMIFS('1. Output sheet'!$F$2:$F$5000,'1. Output sheet'!$C$2:$C$5000,L$138,'1. Output sheet'!$K$2:$K$5000,$B225,'1. Output sheet'!$AC$2:$AC$5000,$B$170)</f>
        <v>0</v>
      </c>
      <c r="M225" s="13">
        <f>SUMIFS('1. Output sheet'!$F$2:$F$5000,'1. Output sheet'!$C$2:$C$5000,M$138,'1. Output sheet'!$K$2:$K$5000,$B225,'1. Output sheet'!$AC$2:$AC$5000,$B$140)+SUMIFS('1. Output sheet'!$F$2:$F$5000,'1. Output sheet'!$C$2:$C$5000,M$138,'1. Output sheet'!$K$2:$K$5000,$B225,'1. Output sheet'!$AC$2:$AC$5000,$B$170)</f>
        <v>0</v>
      </c>
      <c r="N225" s="13">
        <f>SUMIFS('1. Output sheet'!$F$2:$F$5000,'1. Output sheet'!$C$2:$C$5000,N$138,'1. Output sheet'!$K$2:$K$5000,$B225,'1. Output sheet'!$AC$2:$AC$5000,$B$140)+SUMIFS('1. Output sheet'!$F$2:$F$5000,'1. Output sheet'!$C$2:$C$5000,N$138,'1. Output sheet'!$K$2:$K$5000,$B225,'1. Output sheet'!$AC$2:$AC$5000,$B$170)</f>
        <v>0</v>
      </c>
      <c r="O225" s="13">
        <f>SUMIFS('1. Output sheet'!$F$2:$F$5000,'1. Output sheet'!$C$2:$C$5000,O$138,'1. Output sheet'!$K$2:$K$5000,$B225,'1. Output sheet'!$AC$2:$AC$5000,$B$140)+SUMIFS('1. Output sheet'!$F$2:$F$5000,'1. Output sheet'!$C$2:$C$5000,O$138,'1. Output sheet'!$K$2:$K$5000,$B225,'1. Output sheet'!$AC$2:$AC$5000,$B$170)</f>
        <v>0</v>
      </c>
      <c r="P225" s="14">
        <f t="shared" si="90"/>
        <v>93.75</v>
      </c>
      <c r="R225" s="39" t="s">
        <v>1095</v>
      </c>
      <c r="S225" s="12"/>
      <c r="T225" s="13">
        <f t="shared" si="77"/>
        <v>0</v>
      </c>
      <c r="U225" s="13">
        <f t="shared" si="78"/>
        <v>0</v>
      </c>
      <c r="V225" s="13">
        <f t="shared" si="79"/>
        <v>0</v>
      </c>
      <c r="W225" s="13">
        <f t="shared" si="80"/>
        <v>12.569888580507621</v>
      </c>
      <c r="X225" s="13">
        <f t="shared" si="81"/>
        <v>0</v>
      </c>
      <c r="Y225" s="13">
        <f t="shared" si="82"/>
        <v>0</v>
      </c>
      <c r="Z225" s="13">
        <f t="shared" si="83"/>
        <v>0</v>
      </c>
      <c r="AA225" s="13">
        <f t="shared" si="84"/>
        <v>0</v>
      </c>
      <c r="AB225" s="13">
        <f t="shared" si="85"/>
        <v>0</v>
      </c>
      <c r="AC225" s="13">
        <f t="shared" si="86"/>
        <v>0</v>
      </c>
      <c r="AD225" s="13">
        <f t="shared" si="87"/>
        <v>0</v>
      </c>
      <c r="AE225" s="13">
        <f t="shared" si="88"/>
        <v>0</v>
      </c>
      <c r="AF225" s="14">
        <f t="shared" si="89"/>
        <v>12.569888580507621</v>
      </c>
    </row>
    <row r="226" spans="1:36" ht="14.4" x14ac:dyDescent="0.3">
      <c r="A226" s="34"/>
      <c r="B226" s="39" t="s">
        <v>427</v>
      </c>
      <c r="C226" s="12"/>
      <c r="D226" s="13">
        <f>SUMIFS('1. Output sheet'!$F$2:$F$5000,'1. Output sheet'!$C$2:$C$5000,D$138,'1. Output sheet'!$K$2:$K$5000,$B226,'1. Output sheet'!$AC$2:$AC$5000,$B$140)+SUMIFS('1. Output sheet'!$F$2:$F$5000,'1. Output sheet'!$C$2:$C$5000,D$138,'1. Output sheet'!$K$2:$K$5000,$B226,'1. Output sheet'!$AC$2:$AC$5000,$B$170)</f>
        <v>1270</v>
      </c>
      <c r="E226" s="13">
        <f>SUMIFS('1. Output sheet'!$F$2:$F$5000,'1. Output sheet'!$C$2:$C$5000,E$138,'1. Output sheet'!$K$2:$K$5000,$B226,'1. Output sheet'!$AC$2:$AC$5000,$B$140)+SUMIFS('1. Output sheet'!$F$2:$F$5000,'1. Output sheet'!$C$2:$C$5000,E$138,'1. Output sheet'!$K$2:$K$5000,$B226,'1. Output sheet'!$AC$2:$AC$5000,$B$170)</f>
        <v>0</v>
      </c>
      <c r="F226" s="13">
        <f>SUMIFS('1. Output sheet'!$F$2:$F$5000,'1. Output sheet'!$C$2:$C$5000,F$138,'1. Output sheet'!$K$2:$K$5000,$B226,'1. Output sheet'!$AC$2:$AC$5000,$B$140)+SUMIFS('1. Output sheet'!$F$2:$F$5000,'1. Output sheet'!$C$2:$C$5000,F$138,'1. Output sheet'!$K$2:$K$5000,$B226,'1. Output sheet'!$AC$2:$AC$5000,$B$170)</f>
        <v>102974.91666666667</v>
      </c>
      <c r="G226" s="13">
        <f>SUMIFS('1. Output sheet'!$F$2:$F$5000,'1. Output sheet'!$C$2:$C$5000,G$138,'1. Output sheet'!$K$2:$K$5000,$B226,'1. Output sheet'!$AC$2:$AC$5000,$B$140)+SUMIFS('1. Output sheet'!$F$2:$F$5000,'1. Output sheet'!$C$2:$C$5000,G$138,'1. Output sheet'!$K$2:$K$5000,$B226,'1. Output sheet'!$AC$2:$AC$5000,$B$170)</f>
        <v>37522.5</v>
      </c>
      <c r="H226" s="13">
        <f>SUMIFS('1. Output sheet'!$F$2:$F$5000,'1. Output sheet'!$C$2:$C$5000,H$138,'1. Output sheet'!$K$2:$K$5000,$B226,'1. Output sheet'!$AC$2:$AC$5000,$B$140)+SUMIFS('1. Output sheet'!$F$2:$F$5000,'1. Output sheet'!$C$2:$C$5000,H$138,'1. Output sheet'!$K$2:$K$5000,$B226,'1. Output sheet'!$AC$2:$AC$5000,$B$170)</f>
        <v>4567.5</v>
      </c>
      <c r="I226" s="13">
        <f>SUMIFS('1. Output sheet'!$F$2:$F$5000,'1. Output sheet'!$C$2:$C$5000,I$138,'1. Output sheet'!$K$2:$K$5000,$B226,'1. Output sheet'!$AC$2:$AC$5000,$B$140)+SUMIFS('1. Output sheet'!$F$2:$F$5000,'1. Output sheet'!$C$2:$C$5000,I$138,'1. Output sheet'!$K$2:$K$5000,$B226,'1. Output sheet'!$AC$2:$AC$5000,$B$170)</f>
        <v>18750</v>
      </c>
      <c r="J226" s="13">
        <f>SUMIFS('1. Output sheet'!$F$2:$F$5000,'1. Output sheet'!$C$2:$C$5000,J$138,'1. Output sheet'!$K$2:$K$5000,$B226,'1. Output sheet'!$AC$2:$AC$5000,$B$140)+SUMIFS('1. Output sheet'!$F$2:$F$5000,'1. Output sheet'!$C$2:$C$5000,J$138,'1. Output sheet'!$K$2:$K$5000,$B226,'1. Output sheet'!$AC$2:$AC$5000,$B$170)</f>
        <v>23047</v>
      </c>
      <c r="K226" s="13">
        <f>SUMIFS('1. Output sheet'!$F$2:$F$5000,'1. Output sheet'!$C$2:$C$5000,K$138,'1. Output sheet'!$K$2:$K$5000,$B226,'1. Output sheet'!$AC$2:$AC$5000,$B$140)+SUMIFS('1. Output sheet'!$F$2:$F$5000,'1. Output sheet'!$C$2:$C$5000,K$138,'1. Output sheet'!$K$2:$K$5000,$B226,'1. Output sheet'!$AC$2:$AC$5000,$B$170)</f>
        <v>0</v>
      </c>
      <c r="L226" s="13">
        <f>SUMIFS('1. Output sheet'!$F$2:$F$5000,'1. Output sheet'!$C$2:$C$5000,L$138,'1. Output sheet'!$K$2:$K$5000,$B226,'1. Output sheet'!$AC$2:$AC$5000,$B$140)+SUMIFS('1. Output sheet'!$F$2:$F$5000,'1. Output sheet'!$C$2:$C$5000,L$138,'1. Output sheet'!$K$2:$K$5000,$B226,'1. Output sheet'!$AC$2:$AC$5000,$B$170)</f>
        <v>6550</v>
      </c>
      <c r="M226" s="13">
        <f>SUMIFS('1. Output sheet'!$F$2:$F$5000,'1. Output sheet'!$C$2:$C$5000,M$138,'1. Output sheet'!$K$2:$K$5000,$B226,'1. Output sheet'!$AC$2:$AC$5000,$B$140)+SUMIFS('1. Output sheet'!$F$2:$F$5000,'1. Output sheet'!$C$2:$C$5000,M$138,'1. Output sheet'!$K$2:$K$5000,$B226,'1. Output sheet'!$AC$2:$AC$5000,$B$170)</f>
        <v>0</v>
      </c>
      <c r="N226" s="13">
        <f>SUMIFS('1. Output sheet'!$F$2:$F$5000,'1. Output sheet'!$C$2:$C$5000,N$138,'1. Output sheet'!$K$2:$K$5000,$B226,'1. Output sheet'!$AC$2:$AC$5000,$B$140)+SUMIFS('1. Output sheet'!$F$2:$F$5000,'1. Output sheet'!$C$2:$C$5000,N$138,'1. Output sheet'!$K$2:$K$5000,$B226,'1. Output sheet'!$AC$2:$AC$5000,$B$170)</f>
        <v>0</v>
      </c>
      <c r="O226" s="13">
        <f>SUMIFS('1. Output sheet'!$F$2:$F$5000,'1. Output sheet'!$C$2:$C$5000,O$138,'1. Output sheet'!$K$2:$K$5000,$B226,'1. Output sheet'!$AC$2:$AC$5000,$B$140)+SUMIFS('1. Output sheet'!$F$2:$F$5000,'1. Output sheet'!$C$2:$C$5000,O$138,'1. Output sheet'!$K$2:$K$5000,$B226,'1. Output sheet'!$AC$2:$AC$5000,$B$170)</f>
        <v>0</v>
      </c>
      <c r="P226" s="14">
        <f t="shared" si="90"/>
        <v>194681.91666666669</v>
      </c>
      <c r="R226" s="39" t="s">
        <v>427</v>
      </c>
      <c r="S226" s="12"/>
      <c r="T226" s="13">
        <f t="shared" si="77"/>
        <v>170.28009063727657</v>
      </c>
      <c r="U226" s="13">
        <f t="shared" si="78"/>
        <v>0</v>
      </c>
      <c r="V226" s="13">
        <f t="shared" si="79"/>
        <v>13806.754443595277</v>
      </c>
      <c r="W226" s="13">
        <f t="shared" si="80"/>
        <v>5030.9722054623699</v>
      </c>
      <c r="X226" s="13">
        <f t="shared" si="81"/>
        <v>612.40497164233125</v>
      </c>
      <c r="Y226" s="13">
        <f t="shared" si="82"/>
        <v>2513.977716101524</v>
      </c>
      <c r="Z226" s="13">
        <f t="shared" si="83"/>
        <v>3090.1143692262308</v>
      </c>
      <c r="AA226" s="13">
        <f t="shared" si="84"/>
        <v>0</v>
      </c>
      <c r="AB226" s="13">
        <f t="shared" si="85"/>
        <v>878.21621549146573</v>
      </c>
      <c r="AC226" s="13">
        <f t="shared" si="86"/>
        <v>0</v>
      </c>
      <c r="AD226" s="13">
        <f t="shared" si="87"/>
        <v>0</v>
      </c>
      <c r="AE226" s="13">
        <f t="shared" si="88"/>
        <v>0</v>
      </c>
      <c r="AF226" s="14">
        <f t="shared" si="89"/>
        <v>26102.720012156478</v>
      </c>
    </row>
    <row r="227" spans="1:36" ht="14.4" x14ac:dyDescent="0.3">
      <c r="A227" s="34"/>
      <c r="B227" s="39" t="s">
        <v>84</v>
      </c>
      <c r="C227" s="12"/>
      <c r="D227" s="13">
        <f>SUMIFS('1. Output sheet'!$F$2:$F$5000,'1. Output sheet'!$C$2:$C$5000,D$138,'1. Output sheet'!$K$2:$K$5000,$B227,'1. Output sheet'!$AC$2:$AC$5000,$B$140)+SUMIFS('1. Output sheet'!$F$2:$F$5000,'1. Output sheet'!$C$2:$C$5000,D$138,'1. Output sheet'!$K$2:$K$5000,$B227,'1. Output sheet'!$AC$2:$AC$5000,$B$170)</f>
        <v>0</v>
      </c>
      <c r="E227" s="13">
        <f>SUMIFS('1. Output sheet'!$F$2:$F$5000,'1. Output sheet'!$C$2:$C$5000,E$138,'1. Output sheet'!$K$2:$K$5000,$B227,'1. Output sheet'!$AC$2:$AC$5000,$B$140)+SUMIFS('1. Output sheet'!$F$2:$F$5000,'1. Output sheet'!$C$2:$C$5000,E$138,'1. Output sheet'!$K$2:$K$5000,$B227,'1. Output sheet'!$AC$2:$AC$5000,$B$170)</f>
        <v>0</v>
      </c>
      <c r="F227" s="13">
        <f>SUMIFS('1. Output sheet'!$F$2:$F$5000,'1. Output sheet'!$C$2:$C$5000,F$138,'1. Output sheet'!$K$2:$K$5000,$B227,'1. Output sheet'!$AC$2:$AC$5000,$B$140)+SUMIFS('1. Output sheet'!$F$2:$F$5000,'1. Output sheet'!$C$2:$C$5000,F$138,'1. Output sheet'!$K$2:$K$5000,$B227,'1. Output sheet'!$AC$2:$AC$5000,$B$170)</f>
        <v>7925</v>
      </c>
      <c r="G227" s="13">
        <f>SUMIFS('1. Output sheet'!$F$2:$F$5000,'1. Output sheet'!$C$2:$C$5000,G$138,'1. Output sheet'!$K$2:$K$5000,$B227,'1. Output sheet'!$AC$2:$AC$5000,$B$140)+SUMIFS('1. Output sheet'!$F$2:$F$5000,'1. Output sheet'!$C$2:$C$5000,G$138,'1. Output sheet'!$K$2:$K$5000,$B227,'1. Output sheet'!$AC$2:$AC$5000,$B$170)</f>
        <v>6460</v>
      </c>
      <c r="H227" s="13">
        <f>SUMIFS('1. Output sheet'!$F$2:$F$5000,'1. Output sheet'!$C$2:$C$5000,H$138,'1. Output sheet'!$K$2:$K$5000,$B227,'1. Output sheet'!$AC$2:$AC$5000,$B$140)+SUMIFS('1. Output sheet'!$F$2:$F$5000,'1. Output sheet'!$C$2:$C$5000,H$138,'1. Output sheet'!$K$2:$K$5000,$B227,'1. Output sheet'!$AC$2:$AC$5000,$B$170)</f>
        <v>1725</v>
      </c>
      <c r="I227" s="13">
        <f>SUMIFS('1. Output sheet'!$F$2:$F$5000,'1. Output sheet'!$C$2:$C$5000,I$138,'1. Output sheet'!$K$2:$K$5000,$B227,'1. Output sheet'!$AC$2:$AC$5000,$B$140)+SUMIFS('1. Output sheet'!$F$2:$F$5000,'1. Output sheet'!$C$2:$C$5000,I$138,'1. Output sheet'!$K$2:$K$5000,$B227,'1. Output sheet'!$AC$2:$AC$5000,$B$170)</f>
        <v>5976.8600000000006</v>
      </c>
      <c r="J227" s="13">
        <f>SUMIFS('1. Output sheet'!$F$2:$F$5000,'1. Output sheet'!$C$2:$C$5000,J$138,'1. Output sheet'!$K$2:$K$5000,$B227,'1. Output sheet'!$AC$2:$AC$5000,$B$140)+SUMIFS('1. Output sheet'!$F$2:$F$5000,'1. Output sheet'!$C$2:$C$5000,J$138,'1. Output sheet'!$K$2:$K$5000,$B227,'1. Output sheet'!$AC$2:$AC$5000,$B$170)</f>
        <v>6417</v>
      </c>
      <c r="K227" s="13">
        <f>SUMIFS('1. Output sheet'!$F$2:$F$5000,'1. Output sheet'!$C$2:$C$5000,K$138,'1. Output sheet'!$K$2:$K$5000,$B227,'1. Output sheet'!$AC$2:$AC$5000,$B$140)+SUMIFS('1. Output sheet'!$F$2:$F$5000,'1. Output sheet'!$C$2:$C$5000,K$138,'1. Output sheet'!$K$2:$K$5000,$B227,'1. Output sheet'!$AC$2:$AC$5000,$B$170)</f>
        <v>0</v>
      </c>
      <c r="L227" s="13">
        <f>SUMIFS('1. Output sheet'!$F$2:$F$5000,'1. Output sheet'!$C$2:$C$5000,L$138,'1. Output sheet'!$K$2:$K$5000,$B227,'1. Output sheet'!$AC$2:$AC$5000,$B$140)+SUMIFS('1. Output sheet'!$F$2:$F$5000,'1. Output sheet'!$C$2:$C$5000,L$138,'1. Output sheet'!$K$2:$K$5000,$B227,'1. Output sheet'!$AC$2:$AC$5000,$B$170)</f>
        <v>840</v>
      </c>
      <c r="M227" s="13">
        <f>SUMIFS('1. Output sheet'!$F$2:$F$5000,'1. Output sheet'!$C$2:$C$5000,M$138,'1. Output sheet'!$K$2:$K$5000,$B227,'1. Output sheet'!$AC$2:$AC$5000,$B$140)+SUMIFS('1. Output sheet'!$F$2:$F$5000,'1. Output sheet'!$C$2:$C$5000,M$138,'1. Output sheet'!$K$2:$K$5000,$B227,'1. Output sheet'!$AC$2:$AC$5000,$B$170)</f>
        <v>0</v>
      </c>
      <c r="N227" s="13">
        <f>SUMIFS('1. Output sheet'!$F$2:$F$5000,'1. Output sheet'!$C$2:$C$5000,N$138,'1. Output sheet'!$K$2:$K$5000,$B227,'1. Output sheet'!$AC$2:$AC$5000,$B$140)+SUMIFS('1. Output sheet'!$F$2:$F$5000,'1. Output sheet'!$C$2:$C$5000,N$138,'1. Output sheet'!$K$2:$K$5000,$B227,'1. Output sheet'!$AC$2:$AC$5000,$B$170)</f>
        <v>0</v>
      </c>
      <c r="O227" s="13">
        <f>SUMIFS('1. Output sheet'!$F$2:$F$5000,'1. Output sheet'!$C$2:$C$5000,O$138,'1. Output sheet'!$K$2:$K$5000,$B227,'1. Output sheet'!$AC$2:$AC$5000,$B$140)+SUMIFS('1. Output sheet'!$F$2:$F$5000,'1. Output sheet'!$C$2:$C$5000,O$138,'1. Output sheet'!$K$2:$K$5000,$B227,'1. Output sheet'!$AC$2:$AC$5000,$B$170)</f>
        <v>0</v>
      </c>
      <c r="P227" s="14">
        <f t="shared" si="90"/>
        <v>29343.86</v>
      </c>
      <c r="R227" s="39" t="s">
        <v>84</v>
      </c>
      <c r="S227" s="12"/>
      <c r="T227" s="13">
        <f t="shared" si="77"/>
        <v>0</v>
      </c>
      <c r="U227" s="13">
        <f t="shared" si="78"/>
        <v>0</v>
      </c>
      <c r="V227" s="13">
        <f t="shared" si="79"/>
        <v>1062.5745813389108</v>
      </c>
      <c r="W227" s="13">
        <f t="shared" si="80"/>
        <v>866.1491224541785</v>
      </c>
      <c r="X227" s="13">
        <f t="shared" si="81"/>
        <v>231.28594988134023</v>
      </c>
      <c r="Y227" s="13">
        <f t="shared" si="82"/>
        <v>801.37028545378973</v>
      </c>
      <c r="Z227" s="13">
        <f t="shared" si="83"/>
        <v>860.38373355858562</v>
      </c>
      <c r="AA227" s="13">
        <f t="shared" si="84"/>
        <v>0</v>
      </c>
      <c r="AB227" s="13">
        <f t="shared" si="85"/>
        <v>112.62620168134828</v>
      </c>
      <c r="AC227" s="13">
        <f t="shared" si="86"/>
        <v>0</v>
      </c>
      <c r="AD227" s="13">
        <f t="shared" si="87"/>
        <v>0</v>
      </c>
      <c r="AE227" s="13">
        <f t="shared" si="88"/>
        <v>0</v>
      </c>
      <c r="AF227" s="14">
        <f t="shared" si="89"/>
        <v>3934.389874368153</v>
      </c>
    </row>
    <row r="228" spans="1:36" ht="14.4" x14ac:dyDescent="0.3">
      <c r="A228" s="34"/>
      <c r="B228" s="39" t="s">
        <v>204</v>
      </c>
      <c r="C228" s="12"/>
      <c r="D228" s="13">
        <f>SUMIFS('1. Output sheet'!$F$2:$F$5000,'1. Output sheet'!$C$2:$C$5000,D$138,'1. Output sheet'!$K$2:$K$5000,$B228,'1. Output sheet'!$AC$2:$AC$5000,$B$140)+SUMIFS('1. Output sheet'!$F$2:$F$5000,'1. Output sheet'!$C$2:$C$5000,D$138,'1. Output sheet'!$K$2:$K$5000,$B228,'1. Output sheet'!$AC$2:$AC$5000,$B$170)</f>
        <v>2937</v>
      </c>
      <c r="E228" s="13">
        <f>SUMIFS('1. Output sheet'!$F$2:$F$5000,'1. Output sheet'!$C$2:$C$5000,E$138,'1. Output sheet'!$K$2:$K$5000,$B228,'1. Output sheet'!$AC$2:$AC$5000,$B$140)+SUMIFS('1. Output sheet'!$F$2:$F$5000,'1. Output sheet'!$C$2:$C$5000,E$138,'1. Output sheet'!$K$2:$K$5000,$B228,'1. Output sheet'!$AC$2:$AC$5000,$B$170)</f>
        <v>258765</v>
      </c>
      <c r="F228" s="13">
        <f>SUMIFS('1. Output sheet'!$F$2:$F$5000,'1. Output sheet'!$C$2:$C$5000,F$138,'1. Output sheet'!$K$2:$K$5000,$B228,'1. Output sheet'!$AC$2:$AC$5000,$B$140)+SUMIFS('1. Output sheet'!$F$2:$F$5000,'1. Output sheet'!$C$2:$C$5000,F$138,'1. Output sheet'!$K$2:$K$5000,$B228,'1. Output sheet'!$AC$2:$AC$5000,$B$170)</f>
        <v>11769</v>
      </c>
      <c r="G228" s="13">
        <f>SUMIFS('1. Output sheet'!$F$2:$F$5000,'1. Output sheet'!$C$2:$C$5000,G$138,'1. Output sheet'!$K$2:$K$5000,$B228,'1. Output sheet'!$AC$2:$AC$5000,$B$140)+SUMIFS('1. Output sheet'!$F$2:$F$5000,'1. Output sheet'!$C$2:$C$5000,G$138,'1. Output sheet'!$K$2:$K$5000,$B228,'1. Output sheet'!$AC$2:$AC$5000,$B$170)</f>
        <v>26243</v>
      </c>
      <c r="H228" s="13">
        <f>SUMIFS('1. Output sheet'!$F$2:$F$5000,'1. Output sheet'!$C$2:$C$5000,H$138,'1. Output sheet'!$K$2:$K$5000,$B228,'1. Output sheet'!$AC$2:$AC$5000,$B$140)+SUMIFS('1. Output sheet'!$F$2:$F$5000,'1. Output sheet'!$C$2:$C$5000,H$138,'1. Output sheet'!$K$2:$K$5000,$B228,'1. Output sheet'!$AC$2:$AC$5000,$B$170)</f>
        <v>4629</v>
      </c>
      <c r="I228" s="13">
        <f>SUMIFS('1. Output sheet'!$F$2:$F$5000,'1. Output sheet'!$C$2:$C$5000,I$138,'1. Output sheet'!$K$2:$K$5000,$B228,'1. Output sheet'!$AC$2:$AC$5000,$B$140)+SUMIFS('1. Output sheet'!$F$2:$F$5000,'1. Output sheet'!$C$2:$C$5000,I$138,'1. Output sheet'!$K$2:$K$5000,$B228,'1. Output sheet'!$AC$2:$AC$5000,$B$170)</f>
        <v>8468</v>
      </c>
      <c r="J228" s="13">
        <f>SUMIFS('1. Output sheet'!$F$2:$F$5000,'1. Output sheet'!$C$2:$C$5000,J$138,'1. Output sheet'!$K$2:$K$5000,$B228,'1. Output sheet'!$AC$2:$AC$5000,$B$140)+SUMIFS('1. Output sheet'!$F$2:$F$5000,'1. Output sheet'!$C$2:$C$5000,J$138,'1. Output sheet'!$K$2:$K$5000,$B228,'1. Output sheet'!$AC$2:$AC$5000,$B$170)</f>
        <v>10080</v>
      </c>
      <c r="K228" s="13">
        <f>SUMIFS('1. Output sheet'!$F$2:$F$5000,'1. Output sheet'!$C$2:$C$5000,K$138,'1. Output sheet'!$K$2:$K$5000,$B228,'1. Output sheet'!$AC$2:$AC$5000,$B$140)+SUMIFS('1. Output sheet'!$F$2:$F$5000,'1. Output sheet'!$C$2:$C$5000,K$138,'1. Output sheet'!$K$2:$K$5000,$B228,'1. Output sheet'!$AC$2:$AC$5000,$B$170)</f>
        <v>3762.97</v>
      </c>
      <c r="L228" s="13">
        <f>SUMIFS('1. Output sheet'!$F$2:$F$5000,'1. Output sheet'!$C$2:$C$5000,L$138,'1. Output sheet'!$K$2:$K$5000,$B228,'1. Output sheet'!$AC$2:$AC$5000,$B$140)+SUMIFS('1. Output sheet'!$F$2:$F$5000,'1. Output sheet'!$C$2:$C$5000,L$138,'1. Output sheet'!$K$2:$K$5000,$B228,'1. Output sheet'!$AC$2:$AC$5000,$B$170)</f>
        <v>0</v>
      </c>
      <c r="M228" s="13">
        <f>SUMIFS('1. Output sheet'!$F$2:$F$5000,'1. Output sheet'!$C$2:$C$5000,M$138,'1. Output sheet'!$K$2:$K$5000,$B228,'1. Output sheet'!$AC$2:$AC$5000,$B$140)+SUMIFS('1. Output sheet'!$F$2:$F$5000,'1. Output sheet'!$C$2:$C$5000,M$138,'1. Output sheet'!$K$2:$K$5000,$B228,'1. Output sheet'!$AC$2:$AC$5000,$B$170)</f>
        <v>0</v>
      </c>
      <c r="N228" s="13">
        <f>SUMIFS('1. Output sheet'!$F$2:$F$5000,'1. Output sheet'!$C$2:$C$5000,N$138,'1. Output sheet'!$K$2:$K$5000,$B228,'1. Output sheet'!$AC$2:$AC$5000,$B$140)+SUMIFS('1. Output sheet'!$F$2:$F$5000,'1. Output sheet'!$C$2:$C$5000,N$138,'1. Output sheet'!$K$2:$K$5000,$B228,'1. Output sheet'!$AC$2:$AC$5000,$B$170)</f>
        <v>0</v>
      </c>
      <c r="O228" s="13">
        <f>SUMIFS('1. Output sheet'!$F$2:$F$5000,'1. Output sheet'!$C$2:$C$5000,O$138,'1. Output sheet'!$K$2:$K$5000,$B228,'1. Output sheet'!$AC$2:$AC$5000,$B$140)+SUMIFS('1. Output sheet'!$F$2:$F$5000,'1. Output sheet'!$C$2:$C$5000,O$138,'1. Output sheet'!$K$2:$K$5000,$B228,'1. Output sheet'!$AC$2:$AC$5000,$B$170)</f>
        <v>0</v>
      </c>
      <c r="P228" s="14">
        <f t="shared" si="90"/>
        <v>326653.96999999997</v>
      </c>
      <c r="R228" s="39" t="s">
        <v>204</v>
      </c>
      <c r="S228" s="12"/>
      <c r="T228" s="13">
        <f t="shared" si="77"/>
        <v>393.78946945014275</v>
      </c>
      <c r="U228" s="13">
        <f t="shared" si="78"/>
        <v>34694.903664373916</v>
      </c>
      <c r="V228" s="13">
        <f t="shared" si="79"/>
        <v>1577.9735328426048</v>
      </c>
      <c r="W228" s="13">
        <f t="shared" si="80"/>
        <v>3518.6302508614558</v>
      </c>
      <c r="X228" s="13">
        <f t="shared" si="81"/>
        <v>620.65081855114431</v>
      </c>
      <c r="Y228" s="13">
        <f t="shared" si="82"/>
        <v>1135.3793759972109</v>
      </c>
      <c r="Z228" s="13">
        <f t="shared" si="83"/>
        <v>1351.5144201761793</v>
      </c>
      <c r="AA228" s="13">
        <f t="shared" si="84"/>
        <v>504.5345454057894</v>
      </c>
      <c r="AB228" s="13">
        <f t="shared" si="85"/>
        <v>0</v>
      </c>
      <c r="AC228" s="13">
        <f t="shared" si="86"/>
        <v>0</v>
      </c>
      <c r="AD228" s="13">
        <f t="shared" si="87"/>
        <v>0</v>
      </c>
      <c r="AE228" s="13">
        <f t="shared" si="88"/>
        <v>0</v>
      </c>
      <c r="AF228" s="14">
        <f t="shared" si="89"/>
        <v>43797.376077658439</v>
      </c>
    </row>
    <row r="229" spans="1:36" ht="14.4" x14ac:dyDescent="0.3">
      <c r="A229" s="34"/>
      <c r="B229" s="39" t="s">
        <v>216</v>
      </c>
      <c r="C229" s="12"/>
      <c r="D229" s="13">
        <f>SUMIFS('1. Output sheet'!$F$2:$F$5000,'1. Output sheet'!$C$2:$C$5000,D$138,'1. Output sheet'!$K$2:$K$5000,$B229,'1. Output sheet'!$AC$2:$AC$5000,$B$140)+SUMIFS('1. Output sheet'!$F$2:$F$5000,'1. Output sheet'!$C$2:$C$5000,D$138,'1. Output sheet'!$K$2:$K$5000,$B229,'1. Output sheet'!$AC$2:$AC$5000,$B$170)</f>
        <v>0</v>
      </c>
      <c r="E229" s="13">
        <f>SUMIFS('1. Output sheet'!$F$2:$F$5000,'1. Output sheet'!$C$2:$C$5000,E$138,'1. Output sheet'!$K$2:$K$5000,$B229,'1. Output sheet'!$AC$2:$AC$5000,$B$140)+SUMIFS('1. Output sheet'!$F$2:$F$5000,'1. Output sheet'!$C$2:$C$5000,E$138,'1. Output sheet'!$K$2:$K$5000,$B229,'1. Output sheet'!$AC$2:$AC$5000,$B$170)</f>
        <v>0</v>
      </c>
      <c r="F229" s="13">
        <f>SUMIFS('1. Output sheet'!$F$2:$F$5000,'1. Output sheet'!$C$2:$C$5000,F$138,'1. Output sheet'!$K$2:$K$5000,$B229,'1. Output sheet'!$AC$2:$AC$5000,$B$140)+SUMIFS('1. Output sheet'!$F$2:$F$5000,'1. Output sheet'!$C$2:$C$5000,F$138,'1. Output sheet'!$K$2:$K$5000,$B229,'1. Output sheet'!$AC$2:$AC$5000,$B$170)</f>
        <v>27041</v>
      </c>
      <c r="G229" s="13">
        <f>SUMIFS('1. Output sheet'!$F$2:$F$5000,'1. Output sheet'!$C$2:$C$5000,G$138,'1. Output sheet'!$K$2:$K$5000,$B229,'1. Output sheet'!$AC$2:$AC$5000,$B$140)+SUMIFS('1. Output sheet'!$F$2:$F$5000,'1. Output sheet'!$C$2:$C$5000,G$138,'1. Output sheet'!$K$2:$K$5000,$B229,'1. Output sheet'!$AC$2:$AC$5000,$B$170)</f>
        <v>3560</v>
      </c>
      <c r="H229" s="13">
        <f>SUMIFS('1. Output sheet'!$F$2:$F$5000,'1. Output sheet'!$C$2:$C$5000,H$138,'1. Output sheet'!$K$2:$K$5000,$B229,'1. Output sheet'!$AC$2:$AC$5000,$B$140)+SUMIFS('1. Output sheet'!$F$2:$F$5000,'1. Output sheet'!$C$2:$C$5000,H$138,'1. Output sheet'!$K$2:$K$5000,$B229,'1. Output sheet'!$AC$2:$AC$5000,$B$170)</f>
        <v>2094</v>
      </c>
      <c r="I229" s="13">
        <f>SUMIFS('1. Output sheet'!$F$2:$F$5000,'1. Output sheet'!$C$2:$C$5000,I$138,'1. Output sheet'!$K$2:$K$5000,$B229,'1. Output sheet'!$AC$2:$AC$5000,$B$140)+SUMIFS('1. Output sheet'!$F$2:$F$5000,'1. Output sheet'!$C$2:$C$5000,I$138,'1. Output sheet'!$K$2:$K$5000,$B229,'1. Output sheet'!$AC$2:$AC$5000,$B$170)</f>
        <v>-10473.02</v>
      </c>
      <c r="J229" s="13">
        <f>SUMIFS('1. Output sheet'!$F$2:$F$5000,'1. Output sheet'!$C$2:$C$5000,J$138,'1. Output sheet'!$K$2:$K$5000,$B229,'1. Output sheet'!$AC$2:$AC$5000,$B$140)+SUMIFS('1. Output sheet'!$F$2:$F$5000,'1. Output sheet'!$C$2:$C$5000,J$138,'1. Output sheet'!$K$2:$K$5000,$B229,'1. Output sheet'!$AC$2:$AC$5000,$B$170)</f>
        <v>2433.94</v>
      </c>
      <c r="K229" s="13">
        <f>SUMIFS('1. Output sheet'!$F$2:$F$5000,'1. Output sheet'!$C$2:$C$5000,K$138,'1. Output sheet'!$K$2:$K$5000,$B229,'1. Output sheet'!$AC$2:$AC$5000,$B$140)+SUMIFS('1. Output sheet'!$F$2:$F$5000,'1. Output sheet'!$C$2:$C$5000,K$138,'1. Output sheet'!$K$2:$K$5000,$B229,'1. Output sheet'!$AC$2:$AC$5000,$B$170)</f>
        <v>26799.39</v>
      </c>
      <c r="L229" s="13">
        <f>SUMIFS('1. Output sheet'!$F$2:$F$5000,'1. Output sheet'!$C$2:$C$5000,L$138,'1. Output sheet'!$K$2:$K$5000,$B229,'1. Output sheet'!$AC$2:$AC$5000,$B$140)+SUMIFS('1. Output sheet'!$F$2:$F$5000,'1. Output sheet'!$C$2:$C$5000,L$138,'1. Output sheet'!$K$2:$K$5000,$B229,'1. Output sheet'!$AC$2:$AC$5000,$B$170)</f>
        <v>0</v>
      </c>
      <c r="M229" s="13">
        <f>SUMIFS('1. Output sheet'!$F$2:$F$5000,'1. Output sheet'!$C$2:$C$5000,M$138,'1. Output sheet'!$K$2:$K$5000,$B229,'1. Output sheet'!$AC$2:$AC$5000,$B$140)+SUMIFS('1. Output sheet'!$F$2:$F$5000,'1. Output sheet'!$C$2:$C$5000,M$138,'1. Output sheet'!$K$2:$K$5000,$B229,'1. Output sheet'!$AC$2:$AC$5000,$B$170)</f>
        <v>0</v>
      </c>
      <c r="N229" s="13">
        <f>SUMIFS('1. Output sheet'!$F$2:$F$5000,'1. Output sheet'!$C$2:$C$5000,N$138,'1. Output sheet'!$K$2:$K$5000,$B229,'1. Output sheet'!$AC$2:$AC$5000,$B$140)+SUMIFS('1. Output sheet'!$F$2:$F$5000,'1. Output sheet'!$C$2:$C$5000,N$138,'1. Output sheet'!$K$2:$K$5000,$B229,'1. Output sheet'!$AC$2:$AC$5000,$B$170)</f>
        <v>3072.8900000000003</v>
      </c>
      <c r="O229" s="13">
        <f>SUMIFS('1. Output sheet'!$F$2:$F$5000,'1. Output sheet'!$C$2:$C$5000,O$138,'1. Output sheet'!$K$2:$K$5000,$B229,'1. Output sheet'!$AC$2:$AC$5000,$B$140)+SUMIFS('1. Output sheet'!$F$2:$F$5000,'1. Output sheet'!$C$2:$C$5000,O$138,'1. Output sheet'!$K$2:$K$5000,$B229,'1. Output sheet'!$AC$2:$AC$5000,$B$170)</f>
        <v>0</v>
      </c>
      <c r="P229" s="14">
        <f t="shared" si="90"/>
        <v>54528.2</v>
      </c>
      <c r="R229" s="39" t="s">
        <v>216</v>
      </c>
      <c r="S229" s="12"/>
      <c r="T229" s="13">
        <f t="shared" si="77"/>
        <v>0</v>
      </c>
      <c r="U229" s="13">
        <f t="shared" si="78"/>
        <v>0</v>
      </c>
      <c r="V229" s="13">
        <f t="shared" si="79"/>
        <v>3625.6251424587367</v>
      </c>
      <c r="W229" s="13">
        <f t="shared" si="80"/>
        <v>477.32056903047607</v>
      </c>
      <c r="X229" s="13">
        <f t="shared" si="81"/>
        <v>280.76103133421822</v>
      </c>
      <c r="Y229" s="13">
        <f t="shared" si="82"/>
        <v>-1404.2100746818978</v>
      </c>
      <c r="Z229" s="13">
        <f t="shared" si="83"/>
        <v>326.33978252416767</v>
      </c>
      <c r="AA229" s="13">
        <f t="shared" si="84"/>
        <v>3593.2303608060811</v>
      </c>
      <c r="AB229" s="13">
        <f t="shared" si="85"/>
        <v>0</v>
      </c>
      <c r="AC229" s="13">
        <f t="shared" si="86"/>
        <v>0</v>
      </c>
      <c r="AD229" s="13">
        <f t="shared" si="87"/>
        <v>412.00943914833135</v>
      </c>
      <c r="AE229" s="13">
        <f t="shared" si="88"/>
        <v>0</v>
      </c>
      <c r="AF229" s="14">
        <f t="shared" si="89"/>
        <v>7311.0762506201136</v>
      </c>
    </row>
    <row r="230" spans="1:36" ht="14.4" x14ac:dyDescent="0.3">
      <c r="A230" s="34"/>
      <c r="B230" s="39" t="s">
        <v>2425</v>
      </c>
      <c r="C230" s="12"/>
      <c r="D230" s="13">
        <f>SUMIFS('1. Output sheet'!$F$2:$F$5000,'1. Output sheet'!$C$2:$C$5000,D$138,'1. Output sheet'!$K$2:$K$5000,$B230,'1. Output sheet'!$AC$2:$AC$5000,$B$140)+SUMIFS('1. Output sheet'!$F$2:$F$5000,'1. Output sheet'!$C$2:$C$5000,D$138,'1. Output sheet'!$K$2:$K$5000,$B230,'1. Output sheet'!$AC$2:$AC$5000,$B$170)</f>
        <v>0</v>
      </c>
      <c r="E230" s="13">
        <f>SUMIFS('1. Output sheet'!$F$2:$F$5000,'1. Output sheet'!$C$2:$C$5000,E$138,'1. Output sheet'!$K$2:$K$5000,$B230,'1. Output sheet'!$AC$2:$AC$5000,$B$140)+SUMIFS('1. Output sheet'!$F$2:$F$5000,'1. Output sheet'!$C$2:$C$5000,E$138,'1. Output sheet'!$K$2:$K$5000,$B230,'1. Output sheet'!$AC$2:$AC$5000,$B$170)</f>
        <v>0</v>
      </c>
      <c r="F230" s="13">
        <f>SUMIFS('1. Output sheet'!$F$2:$F$5000,'1. Output sheet'!$C$2:$C$5000,F$138,'1. Output sheet'!$K$2:$K$5000,$B230,'1. Output sheet'!$AC$2:$AC$5000,$B$140)+SUMIFS('1. Output sheet'!$F$2:$F$5000,'1. Output sheet'!$C$2:$C$5000,F$138,'1. Output sheet'!$K$2:$K$5000,$B230,'1. Output sheet'!$AC$2:$AC$5000,$B$170)</f>
        <v>0</v>
      </c>
      <c r="G230" s="13">
        <f>SUMIFS('1. Output sheet'!$F$2:$F$5000,'1. Output sheet'!$C$2:$C$5000,G$138,'1. Output sheet'!$K$2:$K$5000,$B230,'1. Output sheet'!$AC$2:$AC$5000,$B$140)+SUMIFS('1. Output sheet'!$F$2:$F$5000,'1. Output sheet'!$C$2:$C$5000,G$138,'1. Output sheet'!$K$2:$K$5000,$B230,'1. Output sheet'!$AC$2:$AC$5000,$B$170)</f>
        <v>0</v>
      </c>
      <c r="H230" s="13">
        <f>SUMIFS('1. Output sheet'!$F$2:$F$5000,'1. Output sheet'!$C$2:$C$5000,H$138,'1. Output sheet'!$K$2:$K$5000,$B230,'1. Output sheet'!$AC$2:$AC$5000,$B$140)+SUMIFS('1. Output sheet'!$F$2:$F$5000,'1. Output sheet'!$C$2:$C$5000,H$138,'1. Output sheet'!$K$2:$K$5000,$B230,'1. Output sheet'!$AC$2:$AC$5000,$B$170)</f>
        <v>0</v>
      </c>
      <c r="I230" s="13">
        <f>SUMIFS('1. Output sheet'!$F$2:$F$5000,'1. Output sheet'!$C$2:$C$5000,I$138,'1. Output sheet'!$K$2:$K$5000,$B230,'1. Output sheet'!$AC$2:$AC$5000,$B$140)+SUMIFS('1. Output sheet'!$F$2:$F$5000,'1. Output sheet'!$C$2:$C$5000,I$138,'1. Output sheet'!$K$2:$K$5000,$B230,'1. Output sheet'!$AC$2:$AC$5000,$B$170)</f>
        <v>0</v>
      </c>
      <c r="J230" s="13">
        <f>SUMIFS('1. Output sheet'!$F$2:$F$5000,'1. Output sheet'!$C$2:$C$5000,J$138,'1. Output sheet'!$K$2:$K$5000,$B230,'1. Output sheet'!$AC$2:$AC$5000,$B$140)+SUMIFS('1. Output sheet'!$F$2:$F$5000,'1. Output sheet'!$C$2:$C$5000,J$138,'1. Output sheet'!$K$2:$K$5000,$B230,'1. Output sheet'!$AC$2:$AC$5000,$B$170)</f>
        <v>0</v>
      </c>
      <c r="K230" s="13">
        <f>SUMIFS('1. Output sheet'!$F$2:$F$5000,'1. Output sheet'!$C$2:$C$5000,K$138,'1. Output sheet'!$K$2:$K$5000,$B230,'1. Output sheet'!$AC$2:$AC$5000,$B$140)+SUMIFS('1. Output sheet'!$F$2:$F$5000,'1. Output sheet'!$C$2:$C$5000,K$138,'1. Output sheet'!$K$2:$K$5000,$B230,'1. Output sheet'!$AC$2:$AC$5000,$B$170)</f>
        <v>0</v>
      </c>
      <c r="L230" s="13">
        <f>SUMIFS('1. Output sheet'!$F$2:$F$5000,'1. Output sheet'!$C$2:$C$5000,L$138,'1. Output sheet'!$K$2:$K$5000,$B230,'1. Output sheet'!$AC$2:$AC$5000,$B$140)+SUMIFS('1. Output sheet'!$F$2:$F$5000,'1. Output sheet'!$C$2:$C$5000,L$138,'1. Output sheet'!$K$2:$K$5000,$B230,'1. Output sheet'!$AC$2:$AC$5000,$B$170)</f>
        <v>0</v>
      </c>
      <c r="M230" s="13">
        <f>SUMIFS('1. Output sheet'!$F$2:$F$5000,'1. Output sheet'!$C$2:$C$5000,M$138,'1. Output sheet'!$K$2:$K$5000,$B230,'1. Output sheet'!$AC$2:$AC$5000,$B$140)+SUMIFS('1. Output sheet'!$F$2:$F$5000,'1. Output sheet'!$C$2:$C$5000,M$138,'1. Output sheet'!$K$2:$K$5000,$B230,'1. Output sheet'!$AC$2:$AC$5000,$B$170)</f>
        <v>0</v>
      </c>
      <c r="N230" s="13">
        <f>SUMIFS('1. Output sheet'!$F$2:$F$5000,'1. Output sheet'!$C$2:$C$5000,N$138,'1. Output sheet'!$K$2:$K$5000,$B230,'1. Output sheet'!$AC$2:$AC$5000,$B$140)+SUMIFS('1. Output sheet'!$F$2:$F$5000,'1. Output sheet'!$C$2:$C$5000,N$138,'1. Output sheet'!$K$2:$K$5000,$B230,'1. Output sheet'!$AC$2:$AC$5000,$B$170)</f>
        <v>0</v>
      </c>
      <c r="O230" s="13">
        <f>SUMIFS('1. Output sheet'!$F$2:$F$5000,'1. Output sheet'!$C$2:$C$5000,O$138,'1. Output sheet'!$K$2:$K$5000,$B230,'1. Output sheet'!$AC$2:$AC$5000,$B$140)+SUMIFS('1. Output sheet'!$F$2:$F$5000,'1. Output sheet'!$C$2:$C$5000,O$138,'1. Output sheet'!$K$2:$K$5000,$B230,'1. Output sheet'!$AC$2:$AC$5000,$B$170)</f>
        <v>0</v>
      </c>
      <c r="P230" s="14">
        <f t="shared" si="90"/>
        <v>0</v>
      </c>
      <c r="R230" s="39" t="s">
        <v>2425</v>
      </c>
      <c r="S230" s="12"/>
      <c r="T230" s="13">
        <f t="shared" si="77"/>
        <v>0</v>
      </c>
      <c r="U230" s="13">
        <f t="shared" si="78"/>
        <v>0</v>
      </c>
      <c r="V230" s="13">
        <f t="shared" si="79"/>
        <v>0</v>
      </c>
      <c r="W230" s="13">
        <f t="shared" si="80"/>
        <v>0</v>
      </c>
      <c r="X230" s="13">
        <f t="shared" si="81"/>
        <v>0</v>
      </c>
      <c r="Y230" s="13">
        <f t="shared" si="82"/>
        <v>0</v>
      </c>
      <c r="Z230" s="13">
        <f t="shared" si="83"/>
        <v>0</v>
      </c>
      <c r="AA230" s="13">
        <f t="shared" si="84"/>
        <v>0</v>
      </c>
      <c r="AB230" s="13">
        <f t="shared" si="85"/>
        <v>0</v>
      </c>
      <c r="AC230" s="13">
        <f t="shared" si="86"/>
        <v>0</v>
      </c>
      <c r="AD230" s="13">
        <f t="shared" si="87"/>
        <v>0</v>
      </c>
      <c r="AE230" s="13">
        <f t="shared" si="88"/>
        <v>0</v>
      </c>
      <c r="AF230" s="14">
        <f t="shared" si="89"/>
        <v>0</v>
      </c>
    </row>
    <row r="231" spans="1:36" ht="14.4" x14ac:dyDescent="0.3">
      <c r="A231" s="34"/>
      <c r="B231" s="39" t="s">
        <v>194</v>
      </c>
      <c r="C231" s="12"/>
      <c r="D231" s="13">
        <f>SUMIFS('1. Output sheet'!$F$2:$F$5000,'1. Output sheet'!$C$2:$C$5000,D$138,'1. Output sheet'!$K$2:$K$5000,$B231,'1. Output sheet'!$AC$2:$AC$5000,$B$140)+SUMIFS('1. Output sheet'!$F$2:$F$5000,'1. Output sheet'!$C$2:$C$5000,D$138,'1. Output sheet'!$K$2:$K$5000,$B231,'1. Output sheet'!$AC$2:$AC$5000,$B$170)</f>
        <v>0</v>
      </c>
      <c r="E231" s="13">
        <f>SUMIFS('1. Output sheet'!$F$2:$F$5000,'1. Output sheet'!$C$2:$C$5000,E$138,'1. Output sheet'!$K$2:$K$5000,$B231,'1. Output sheet'!$AC$2:$AC$5000,$B$140)+SUMIFS('1. Output sheet'!$F$2:$F$5000,'1. Output sheet'!$C$2:$C$5000,E$138,'1. Output sheet'!$K$2:$K$5000,$B231,'1. Output sheet'!$AC$2:$AC$5000,$B$170)</f>
        <v>0</v>
      </c>
      <c r="F231" s="13">
        <f>SUMIFS('1. Output sheet'!$F$2:$F$5000,'1. Output sheet'!$C$2:$C$5000,F$138,'1. Output sheet'!$K$2:$K$5000,$B231,'1. Output sheet'!$AC$2:$AC$5000,$B$140)+SUMIFS('1. Output sheet'!$F$2:$F$5000,'1. Output sheet'!$C$2:$C$5000,F$138,'1. Output sheet'!$K$2:$K$5000,$B231,'1. Output sheet'!$AC$2:$AC$5000,$B$170)</f>
        <v>6932</v>
      </c>
      <c r="G231" s="13">
        <f>SUMIFS('1. Output sheet'!$F$2:$F$5000,'1. Output sheet'!$C$2:$C$5000,G$138,'1. Output sheet'!$K$2:$K$5000,$B231,'1. Output sheet'!$AC$2:$AC$5000,$B$140)+SUMIFS('1. Output sheet'!$F$2:$F$5000,'1. Output sheet'!$C$2:$C$5000,G$138,'1. Output sheet'!$K$2:$K$5000,$B231,'1. Output sheet'!$AC$2:$AC$5000,$B$170)</f>
        <v>84404</v>
      </c>
      <c r="H231" s="13">
        <f>SUMIFS('1. Output sheet'!$F$2:$F$5000,'1. Output sheet'!$C$2:$C$5000,H$138,'1. Output sheet'!$K$2:$K$5000,$B231,'1. Output sheet'!$AC$2:$AC$5000,$B$140)+SUMIFS('1. Output sheet'!$F$2:$F$5000,'1. Output sheet'!$C$2:$C$5000,H$138,'1. Output sheet'!$K$2:$K$5000,$B231,'1. Output sheet'!$AC$2:$AC$5000,$B$170)</f>
        <v>6550</v>
      </c>
      <c r="I231" s="13">
        <f>SUMIFS('1. Output sheet'!$F$2:$F$5000,'1. Output sheet'!$C$2:$C$5000,I$138,'1. Output sheet'!$K$2:$K$5000,$B231,'1. Output sheet'!$AC$2:$AC$5000,$B$140)+SUMIFS('1. Output sheet'!$F$2:$F$5000,'1. Output sheet'!$C$2:$C$5000,I$138,'1. Output sheet'!$K$2:$K$5000,$B231,'1. Output sheet'!$AC$2:$AC$5000,$B$170)</f>
        <v>5615</v>
      </c>
      <c r="J231" s="13">
        <f>SUMIFS('1. Output sheet'!$F$2:$F$5000,'1. Output sheet'!$C$2:$C$5000,J$138,'1. Output sheet'!$K$2:$K$5000,$B231,'1. Output sheet'!$AC$2:$AC$5000,$B$140)+SUMIFS('1. Output sheet'!$F$2:$F$5000,'1. Output sheet'!$C$2:$C$5000,J$138,'1. Output sheet'!$K$2:$K$5000,$B231,'1. Output sheet'!$AC$2:$AC$5000,$B$170)</f>
        <v>30478.09</v>
      </c>
      <c r="K231" s="13">
        <f>SUMIFS('1. Output sheet'!$F$2:$F$5000,'1. Output sheet'!$C$2:$C$5000,K$138,'1. Output sheet'!$K$2:$K$5000,$B231,'1. Output sheet'!$AC$2:$AC$5000,$B$140)+SUMIFS('1. Output sheet'!$F$2:$F$5000,'1. Output sheet'!$C$2:$C$5000,K$138,'1. Output sheet'!$K$2:$K$5000,$B231,'1. Output sheet'!$AC$2:$AC$5000,$B$170)</f>
        <v>14765.86</v>
      </c>
      <c r="L231" s="13">
        <f>SUMIFS('1. Output sheet'!$F$2:$F$5000,'1. Output sheet'!$C$2:$C$5000,L$138,'1. Output sheet'!$K$2:$K$5000,$B231,'1. Output sheet'!$AC$2:$AC$5000,$B$140)+SUMIFS('1. Output sheet'!$F$2:$F$5000,'1. Output sheet'!$C$2:$C$5000,L$138,'1. Output sheet'!$K$2:$K$5000,$B231,'1. Output sheet'!$AC$2:$AC$5000,$B$170)</f>
        <v>0</v>
      </c>
      <c r="M231" s="13">
        <f>SUMIFS('1. Output sheet'!$F$2:$F$5000,'1. Output sheet'!$C$2:$C$5000,M$138,'1. Output sheet'!$K$2:$K$5000,$B231,'1. Output sheet'!$AC$2:$AC$5000,$B$140)+SUMIFS('1. Output sheet'!$F$2:$F$5000,'1. Output sheet'!$C$2:$C$5000,M$138,'1. Output sheet'!$K$2:$K$5000,$B231,'1. Output sheet'!$AC$2:$AC$5000,$B$170)</f>
        <v>0</v>
      </c>
      <c r="N231" s="13">
        <f>SUMIFS('1. Output sheet'!$F$2:$F$5000,'1. Output sheet'!$C$2:$C$5000,N$138,'1. Output sheet'!$K$2:$K$5000,$B231,'1. Output sheet'!$AC$2:$AC$5000,$B$140)+SUMIFS('1. Output sheet'!$F$2:$F$5000,'1. Output sheet'!$C$2:$C$5000,N$138,'1. Output sheet'!$K$2:$K$5000,$B231,'1. Output sheet'!$AC$2:$AC$5000,$B$170)</f>
        <v>12090.39</v>
      </c>
      <c r="O231" s="13">
        <f>SUMIFS('1. Output sheet'!$F$2:$F$5000,'1. Output sheet'!$C$2:$C$5000,O$138,'1. Output sheet'!$K$2:$K$5000,$B231,'1. Output sheet'!$AC$2:$AC$5000,$B$140)+SUMIFS('1. Output sheet'!$F$2:$F$5000,'1. Output sheet'!$C$2:$C$5000,O$138,'1. Output sheet'!$K$2:$K$5000,$B231,'1. Output sheet'!$AC$2:$AC$5000,$B$170)</f>
        <v>0</v>
      </c>
      <c r="P231" s="14">
        <f t="shared" si="90"/>
        <v>160835.34000000003</v>
      </c>
      <c r="R231" s="39" t="s">
        <v>194</v>
      </c>
      <c r="S231" s="12"/>
      <c r="T231" s="13">
        <f t="shared" si="77"/>
        <v>0</v>
      </c>
      <c r="U231" s="13">
        <f t="shared" si="78"/>
        <v>0</v>
      </c>
      <c r="V231" s="13">
        <f t="shared" si="79"/>
        <v>929.43432149417413</v>
      </c>
      <c r="W231" s="13">
        <f t="shared" si="80"/>
        <v>11316.788007991096</v>
      </c>
      <c r="X231" s="13">
        <f t="shared" si="81"/>
        <v>878.21621549146573</v>
      </c>
      <c r="Y231" s="13">
        <f t="shared" si="82"/>
        <v>752.85252671520311</v>
      </c>
      <c r="Z231" s="13">
        <f t="shared" si="83"/>
        <v>4086.4660847646242</v>
      </c>
      <c r="AA231" s="13">
        <f t="shared" si="84"/>
        <v>1979.7889599506589</v>
      </c>
      <c r="AB231" s="13">
        <f t="shared" si="85"/>
        <v>0</v>
      </c>
      <c r="AC231" s="13">
        <f t="shared" si="86"/>
        <v>0</v>
      </c>
      <c r="AD231" s="13">
        <f t="shared" si="87"/>
        <v>1621.0651220787577</v>
      </c>
      <c r="AE231" s="13">
        <f t="shared" si="88"/>
        <v>0</v>
      </c>
      <c r="AF231" s="14">
        <f t="shared" si="89"/>
        <v>21564.611238485984</v>
      </c>
    </row>
    <row r="232" spans="1:36" ht="14.4" x14ac:dyDescent="0.3">
      <c r="A232" s="34"/>
      <c r="B232" s="39" t="s">
        <v>267</v>
      </c>
      <c r="C232" s="12"/>
      <c r="D232" s="13">
        <f>SUMIFS('1. Output sheet'!$F$2:$F$5000,'1. Output sheet'!$C$2:$C$5000,D$138,'1. Output sheet'!$K$2:$K$5000,$B232,'1. Output sheet'!$AC$2:$AC$5000,$B$140)+SUMIFS('1. Output sheet'!$F$2:$F$5000,'1. Output sheet'!$C$2:$C$5000,D$138,'1. Output sheet'!$K$2:$K$5000,$B232,'1. Output sheet'!$AC$2:$AC$5000,$B$170)</f>
        <v>2386</v>
      </c>
      <c r="E232" s="13">
        <f>SUMIFS('1. Output sheet'!$F$2:$F$5000,'1. Output sheet'!$C$2:$C$5000,E$138,'1. Output sheet'!$K$2:$K$5000,$B232,'1. Output sheet'!$AC$2:$AC$5000,$B$140)+SUMIFS('1. Output sheet'!$F$2:$F$5000,'1. Output sheet'!$C$2:$C$5000,E$138,'1. Output sheet'!$K$2:$K$5000,$B232,'1. Output sheet'!$AC$2:$AC$5000,$B$170)</f>
        <v>0</v>
      </c>
      <c r="F232" s="13">
        <f>SUMIFS('1. Output sheet'!$F$2:$F$5000,'1. Output sheet'!$C$2:$C$5000,F$138,'1. Output sheet'!$K$2:$K$5000,$B232,'1. Output sheet'!$AC$2:$AC$5000,$B$140)+SUMIFS('1. Output sheet'!$F$2:$F$5000,'1. Output sheet'!$C$2:$C$5000,F$138,'1. Output sheet'!$K$2:$K$5000,$B232,'1. Output sheet'!$AC$2:$AC$5000,$B$170)</f>
        <v>12602.95</v>
      </c>
      <c r="G232" s="13">
        <f>SUMIFS('1. Output sheet'!$F$2:$F$5000,'1. Output sheet'!$C$2:$C$5000,G$138,'1. Output sheet'!$K$2:$K$5000,$B232,'1. Output sheet'!$AC$2:$AC$5000,$B$140)+SUMIFS('1. Output sheet'!$F$2:$F$5000,'1. Output sheet'!$C$2:$C$5000,G$138,'1. Output sheet'!$K$2:$K$5000,$B232,'1. Output sheet'!$AC$2:$AC$5000,$B$170)</f>
        <v>21605.343333333331</v>
      </c>
      <c r="H232" s="13">
        <f>SUMIFS('1. Output sheet'!$F$2:$F$5000,'1. Output sheet'!$C$2:$C$5000,H$138,'1. Output sheet'!$K$2:$K$5000,$B232,'1. Output sheet'!$AC$2:$AC$5000,$B$140)+SUMIFS('1. Output sheet'!$F$2:$F$5000,'1. Output sheet'!$C$2:$C$5000,H$138,'1. Output sheet'!$K$2:$K$5000,$B232,'1. Output sheet'!$AC$2:$AC$5000,$B$170)</f>
        <v>0</v>
      </c>
      <c r="I232" s="13">
        <f>SUMIFS('1. Output sheet'!$F$2:$F$5000,'1. Output sheet'!$C$2:$C$5000,I$138,'1. Output sheet'!$K$2:$K$5000,$B232,'1. Output sheet'!$AC$2:$AC$5000,$B$140)+SUMIFS('1. Output sheet'!$F$2:$F$5000,'1. Output sheet'!$C$2:$C$5000,I$138,'1. Output sheet'!$K$2:$K$5000,$B232,'1. Output sheet'!$AC$2:$AC$5000,$B$170)</f>
        <v>3177</v>
      </c>
      <c r="J232" s="13">
        <f>SUMIFS('1. Output sheet'!$F$2:$F$5000,'1. Output sheet'!$C$2:$C$5000,J$138,'1. Output sheet'!$K$2:$K$5000,$B232,'1. Output sheet'!$AC$2:$AC$5000,$B$140)+SUMIFS('1. Output sheet'!$F$2:$F$5000,'1. Output sheet'!$C$2:$C$5000,J$138,'1. Output sheet'!$K$2:$K$5000,$B232,'1. Output sheet'!$AC$2:$AC$5000,$B$170)</f>
        <v>5500</v>
      </c>
      <c r="K232" s="13">
        <f>SUMIFS('1. Output sheet'!$F$2:$F$5000,'1. Output sheet'!$C$2:$C$5000,K$138,'1. Output sheet'!$K$2:$K$5000,$B232,'1. Output sheet'!$AC$2:$AC$5000,$B$140)+SUMIFS('1. Output sheet'!$F$2:$F$5000,'1. Output sheet'!$C$2:$C$5000,K$138,'1. Output sheet'!$K$2:$K$5000,$B232,'1. Output sheet'!$AC$2:$AC$5000,$B$170)</f>
        <v>0</v>
      </c>
      <c r="L232" s="13">
        <f>SUMIFS('1. Output sheet'!$F$2:$F$5000,'1. Output sheet'!$C$2:$C$5000,L$138,'1. Output sheet'!$K$2:$K$5000,$B232,'1. Output sheet'!$AC$2:$AC$5000,$B$140)+SUMIFS('1. Output sheet'!$F$2:$F$5000,'1. Output sheet'!$C$2:$C$5000,L$138,'1. Output sheet'!$K$2:$K$5000,$B232,'1. Output sheet'!$AC$2:$AC$5000,$B$170)</f>
        <v>0</v>
      </c>
      <c r="M232" s="13">
        <f>SUMIFS('1. Output sheet'!$F$2:$F$5000,'1. Output sheet'!$C$2:$C$5000,M$138,'1. Output sheet'!$K$2:$K$5000,$B232,'1. Output sheet'!$AC$2:$AC$5000,$B$140)+SUMIFS('1. Output sheet'!$F$2:$F$5000,'1. Output sheet'!$C$2:$C$5000,M$138,'1. Output sheet'!$K$2:$K$5000,$B232,'1. Output sheet'!$AC$2:$AC$5000,$B$170)</f>
        <v>0</v>
      </c>
      <c r="N232" s="13">
        <f>SUMIFS('1. Output sheet'!$F$2:$F$5000,'1. Output sheet'!$C$2:$C$5000,N$138,'1. Output sheet'!$K$2:$K$5000,$B232,'1. Output sheet'!$AC$2:$AC$5000,$B$140)+SUMIFS('1. Output sheet'!$F$2:$F$5000,'1. Output sheet'!$C$2:$C$5000,N$138,'1. Output sheet'!$K$2:$K$5000,$B232,'1. Output sheet'!$AC$2:$AC$5000,$B$170)</f>
        <v>9762</v>
      </c>
      <c r="O232" s="13">
        <f>SUMIFS('1. Output sheet'!$F$2:$F$5000,'1. Output sheet'!$C$2:$C$5000,O$138,'1. Output sheet'!$K$2:$K$5000,$B232,'1. Output sheet'!$AC$2:$AC$5000,$B$140)+SUMIFS('1. Output sheet'!$F$2:$F$5000,'1. Output sheet'!$C$2:$C$5000,O$138,'1. Output sheet'!$K$2:$K$5000,$B232,'1. Output sheet'!$AC$2:$AC$5000,$B$170)</f>
        <v>5096</v>
      </c>
      <c r="P232" s="14">
        <f t="shared" si="90"/>
        <v>60129.293333333335</v>
      </c>
      <c r="R232" s="39" t="s">
        <v>267</v>
      </c>
      <c r="S232" s="12"/>
      <c r="T232" s="13">
        <f t="shared" si="77"/>
        <v>319.91204429963926</v>
      </c>
      <c r="U232" s="13">
        <f t="shared" si="78"/>
        <v>0</v>
      </c>
      <c r="V232" s="13">
        <f t="shared" si="79"/>
        <v>1689.7885577142242</v>
      </c>
      <c r="W232" s="13">
        <f t="shared" si="80"/>
        <v>2896.8187567318728</v>
      </c>
      <c r="X232" s="13">
        <f t="shared" si="81"/>
        <v>0</v>
      </c>
      <c r="Y232" s="13">
        <f t="shared" si="82"/>
        <v>425.96838421624227</v>
      </c>
      <c r="Z232" s="13">
        <f t="shared" si="83"/>
        <v>737.4334633897804</v>
      </c>
      <c r="AA232" s="13">
        <f t="shared" si="84"/>
        <v>0</v>
      </c>
      <c r="AB232" s="13">
        <f t="shared" si="85"/>
        <v>0</v>
      </c>
      <c r="AC232" s="13">
        <f t="shared" si="86"/>
        <v>0</v>
      </c>
      <c r="AD232" s="13">
        <f t="shared" si="87"/>
        <v>1308.8773581110975</v>
      </c>
      <c r="AE232" s="13">
        <f t="shared" si="88"/>
        <v>683.26562353351289</v>
      </c>
      <c r="AF232" s="14">
        <f t="shared" si="89"/>
        <v>8062.0641879963705</v>
      </c>
    </row>
    <row r="233" spans="1:36" ht="14.4" x14ac:dyDescent="0.3">
      <c r="A233" s="34"/>
      <c r="B233" s="39" t="s">
        <v>710</v>
      </c>
      <c r="C233" s="12"/>
      <c r="D233" s="13">
        <f>SUMIFS('1. Output sheet'!$F$2:$F$5000,'1. Output sheet'!$C$2:$C$5000,D$138,'1. Output sheet'!$K$2:$K$5000,$B233,'1. Output sheet'!$AC$2:$AC$5000,$B$140)+SUMIFS('1. Output sheet'!$F$2:$F$5000,'1. Output sheet'!$C$2:$C$5000,D$138,'1. Output sheet'!$K$2:$K$5000,$B233,'1. Output sheet'!$AC$2:$AC$5000,$B$170)</f>
        <v>2095</v>
      </c>
      <c r="E233" s="13">
        <f>SUMIFS('1. Output sheet'!$F$2:$F$5000,'1. Output sheet'!$C$2:$C$5000,E$138,'1. Output sheet'!$K$2:$K$5000,$B233,'1. Output sheet'!$AC$2:$AC$5000,$B$140)+SUMIFS('1. Output sheet'!$F$2:$F$5000,'1. Output sheet'!$C$2:$C$5000,E$138,'1. Output sheet'!$K$2:$K$5000,$B233,'1. Output sheet'!$AC$2:$AC$5000,$B$170)</f>
        <v>0</v>
      </c>
      <c r="F233" s="13">
        <f>SUMIFS('1. Output sheet'!$F$2:$F$5000,'1. Output sheet'!$C$2:$C$5000,F$138,'1. Output sheet'!$K$2:$K$5000,$B233,'1. Output sheet'!$AC$2:$AC$5000,$B$140)+SUMIFS('1. Output sheet'!$F$2:$F$5000,'1. Output sheet'!$C$2:$C$5000,F$138,'1. Output sheet'!$K$2:$K$5000,$B233,'1. Output sheet'!$AC$2:$AC$5000,$B$170)</f>
        <v>7839.46</v>
      </c>
      <c r="G233" s="13">
        <f>SUMIFS('1. Output sheet'!$F$2:$F$5000,'1. Output sheet'!$C$2:$C$5000,G$138,'1. Output sheet'!$K$2:$K$5000,$B233,'1. Output sheet'!$AC$2:$AC$5000,$B$140)+SUMIFS('1. Output sheet'!$F$2:$F$5000,'1. Output sheet'!$C$2:$C$5000,G$138,'1. Output sheet'!$K$2:$K$5000,$B233,'1. Output sheet'!$AC$2:$AC$5000,$B$170)</f>
        <v>0</v>
      </c>
      <c r="H233" s="13">
        <f>SUMIFS('1. Output sheet'!$F$2:$F$5000,'1. Output sheet'!$C$2:$C$5000,H$138,'1. Output sheet'!$K$2:$K$5000,$B233,'1. Output sheet'!$AC$2:$AC$5000,$B$140)+SUMIFS('1. Output sheet'!$F$2:$F$5000,'1. Output sheet'!$C$2:$C$5000,H$138,'1. Output sheet'!$K$2:$K$5000,$B233,'1. Output sheet'!$AC$2:$AC$5000,$B$170)</f>
        <v>0</v>
      </c>
      <c r="I233" s="13">
        <f>SUMIFS('1. Output sheet'!$F$2:$F$5000,'1. Output sheet'!$C$2:$C$5000,I$138,'1. Output sheet'!$K$2:$K$5000,$B233,'1. Output sheet'!$AC$2:$AC$5000,$B$140)+SUMIFS('1. Output sheet'!$F$2:$F$5000,'1. Output sheet'!$C$2:$C$5000,I$138,'1. Output sheet'!$K$2:$K$5000,$B233,'1. Output sheet'!$AC$2:$AC$5000,$B$170)</f>
        <v>3395</v>
      </c>
      <c r="J233" s="13">
        <f>SUMIFS('1. Output sheet'!$F$2:$F$5000,'1. Output sheet'!$C$2:$C$5000,J$138,'1. Output sheet'!$K$2:$K$5000,$B233,'1. Output sheet'!$AC$2:$AC$5000,$B$140)+SUMIFS('1. Output sheet'!$F$2:$F$5000,'1. Output sheet'!$C$2:$C$5000,J$138,'1. Output sheet'!$K$2:$K$5000,$B233,'1. Output sheet'!$AC$2:$AC$5000,$B$170)</f>
        <v>5053.8099999999995</v>
      </c>
      <c r="K233" s="13">
        <f>SUMIFS('1. Output sheet'!$F$2:$F$5000,'1. Output sheet'!$C$2:$C$5000,K$138,'1. Output sheet'!$K$2:$K$5000,$B233,'1. Output sheet'!$AC$2:$AC$5000,$B$140)+SUMIFS('1. Output sheet'!$F$2:$F$5000,'1. Output sheet'!$C$2:$C$5000,K$138,'1. Output sheet'!$K$2:$K$5000,$B233,'1. Output sheet'!$AC$2:$AC$5000,$B$170)</f>
        <v>0</v>
      </c>
      <c r="L233" s="13">
        <f>SUMIFS('1. Output sheet'!$F$2:$F$5000,'1. Output sheet'!$C$2:$C$5000,L$138,'1. Output sheet'!$K$2:$K$5000,$B233,'1. Output sheet'!$AC$2:$AC$5000,$B$140)+SUMIFS('1. Output sheet'!$F$2:$F$5000,'1. Output sheet'!$C$2:$C$5000,L$138,'1. Output sheet'!$K$2:$K$5000,$B233,'1. Output sheet'!$AC$2:$AC$5000,$B$170)</f>
        <v>2172.25</v>
      </c>
      <c r="M233" s="13">
        <f>SUMIFS('1. Output sheet'!$F$2:$F$5000,'1. Output sheet'!$C$2:$C$5000,M$138,'1. Output sheet'!$K$2:$K$5000,$B233,'1. Output sheet'!$AC$2:$AC$5000,$B$140)+SUMIFS('1. Output sheet'!$F$2:$F$5000,'1. Output sheet'!$C$2:$C$5000,M$138,'1. Output sheet'!$K$2:$K$5000,$B233,'1. Output sheet'!$AC$2:$AC$5000,$B$170)</f>
        <v>0</v>
      </c>
      <c r="N233" s="13">
        <f>SUMIFS('1. Output sheet'!$F$2:$F$5000,'1. Output sheet'!$C$2:$C$5000,N$138,'1. Output sheet'!$K$2:$K$5000,$B233,'1. Output sheet'!$AC$2:$AC$5000,$B$140)+SUMIFS('1. Output sheet'!$F$2:$F$5000,'1. Output sheet'!$C$2:$C$5000,N$138,'1. Output sheet'!$K$2:$K$5000,$B233,'1. Output sheet'!$AC$2:$AC$5000,$B$170)</f>
        <v>-436.69000000000011</v>
      </c>
      <c r="O233" s="13">
        <f>SUMIFS('1. Output sheet'!$F$2:$F$5000,'1. Output sheet'!$C$2:$C$5000,O$138,'1. Output sheet'!$K$2:$K$5000,$B233,'1. Output sheet'!$AC$2:$AC$5000,$B$140)+SUMIFS('1. Output sheet'!$F$2:$F$5000,'1. Output sheet'!$C$2:$C$5000,O$138,'1. Output sheet'!$K$2:$K$5000,$B233,'1. Output sheet'!$AC$2:$AC$5000,$B$170)</f>
        <v>0</v>
      </c>
      <c r="P233" s="14">
        <f t="shared" si="90"/>
        <v>20118.829999999998</v>
      </c>
      <c r="R233" s="39" t="s">
        <v>710</v>
      </c>
      <c r="S233" s="12"/>
      <c r="T233" s="13">
        <f t="shared" si="77"/>
        <v>280.89511014574362</v>
      </c>
      <c r="U233" s="13">
        <f t="shared" si="78"/>
        <v>0</v>
      </c>
      <c r="V233" s="13">
        <f t="shared" si="79"/>
        <v>1051.1054798010268</v>
      </c>
      <c r="W233" s="13">
        <f t="shared" si="80"/>
        <v>0</v>
      </c>
      <c r="X233" s="13">
        <f t="shared" si="81"/>
        <v>0</v>
      </c>
      <c r="Y233" s="13">
        <f t="shared" si="82"/>
        <v>455.19756512878263</v>
      </c>
      <c r="Z233" s="13">
        <f t="shared" si="83"/>
        <v>677.60883847525565</v>
      </c>
      <c r="AA233" s="13">
        <f t="shared" si="84"/>
        <v>0</v>
      </c>
      <c r="AB233" s="13">
        <f t="shared" si="85"/>
        <v>291.25269833608189</v>
      </c>
      <c r="AC233" s="13">
        <f t="shared" si="86"/>
        <v>0</v>
      </c>
      <c r="AD233" s="13">
        <f t="shared" si="87"/>
        <v>-58.550876205033326</v>
      </c>
      <c r="AE233" s="13">
        <f t="shared" si="88"/>
        <v>0</v>
      </c>
      <c r="AF233" s="14">
        <f t="shared" si="89"/>
        <v>2697.508815681857</v>
      </c>
    </row>
    <row r="234" spans="1:36" x14ac:dyDescent="0.25">
      <c r="A234" s="34"/>
    </row>
    <row r="235" spans="1:36" x14ac:dyDescent="0.25">
      <c r="A235" s="34"/>
    </row>
    <row r="236" spans="1:36" x14ac:dyDescent="0.25">
      <c r="A236" s="34"/>
    </row>
    <row r="237" spans="1:36" x14ac:dyDescent="0.25">
      <c r="A237" s="34"/>
    </row>
    <row r="238" spans="1:36" x14ac:dyDescent="0.25">
      <c r="A238" s="36" t="s">
        <v>4366</v>
      </c>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row>
    <row r="239" spans="1:36" x14ac:dyDescent="0.25">
      <c r="A239" s="34" t="s">
        <v>12</v>
      </c>
      <c r="B239" s="8">
        <v>45778</v>
      </c>
      <c r="C239" s="8">
        <v>45809</v>
      </c>
    </row>
    <row r="240" spans="1:36" ht="14.4" x14ac:dyDescent="0.3">
      <c r="A240" s="34"/>
      <c r="B240" s="5" t="s">
        <v>4352</v>
      </c>
      <c r="C240" s="5"/>
      <c r="D240" s="5"/>
      <c r="E240" s="5"/>
      <c r="F240" s="5"/>
      <c r="G240" s="5"/>
      <c r="H240" s="5"/>
      <c r="I240" s="5"/>
      <c r="J240" s="5"/>
      <c r="K240" s="5"/>
      <c r="L240" s="5"/>
      <c r="M240" s="5"/>
      <c r="N240" s="5"/>
      <c r="O240" s="5"/>
      <c r="P240" s="5"/>
    </row>
    <row r="241" spans="1:16" ht="43.2" x14ac:dyDescent="0.3">
      <c r="A241" s="34"/>
      <c r="B241" s="6"/>
      <c r="C241" s="6"/>
      <c r="D241" s="10" t="s">
        <v>705</v>
      </c>
      <c r="E241" s="10" t="s">
        <v>206</v>
      </c>
      <c r="F241" s="10" t="s">
        <v>198</v>
      </c>
      <c r="G241" s="11" t="s">
        <v>28</v>
      </c>
      <c r="H241" s="11" t="s">
        <v>795</v>
      </c>
      <c r="I241" s="11" t="s">
        <v>43</v>
      </c>
      <c r="J241" s="11" t="s">
        <v>104</v>
      </c>
      <c r="K241" s="11" t="s">
        <v>808</v>
      </c>
      <c r="L241" s="11" t="s">
        <v>755</v>
      </c>
      <c r="M241" s="11" t="s">
        <v>4353</v>
      </c>
      <c r="N241" s="11" t="s">
        <v>318</v>
      </c>
      <c r="O241" s="11" t="s">
        <v>71</v>
      </c>
      <c r="P241" s="29" t="s">
        <v>4354</v>
      </c>
    </row>
    <row r="242" spans="1:16" ht="14.4" x14ac:dyDescent="0.3">
      <c r="A242" s="34"/>
      <c r="B242" s="37" t="s">
        <v>4357</v>
      </c>
      <c r="C242" s="37" t="s">
        <v>4348</v>
      </c>
      <c r="D242" s="14">
        <f>D243+D273</f>
        <v>1</v>
      </c>
      <c r="E242" s="14">
        <f t="shared" ref="E242" si="91">E243+E273</f>
        <v>29</v>
      </c>
      <c r="F242" s="14">
        <f t="shared" ref="F242" si="92">F243+F273</f>
        <v>12</v>
      </c>
      <c r="G242" s="14">
        <f t="shared" ref="G242" si="93">G243+G273</f>
        <v>14</v>
      </c>
      <c r="H242" s="14">
        <f t="shared" ref="H242" si="94">H243+H273</f>
        <v>0</v>
      </c>
      <c r="I242" s="14">
        <f t="shared" ref="I242" si="95">I243+I273</f>
        <v>11</v>
      </c>
      <c r="J242" s="14">
        <f t="shared" ref="J242" si="96">J243+J273</f>
        <v>41</v>
      </c>
      <c r="K242" s="14">
        <f t="shared" ref="K242" si="97">K243+K273</f>
        <v>25</v>
      </c>
      <c r="L242" s="14">
        <f t="shared" ref="L242" si="98">L243+L273</f>
        <v>6</v>
      </c>
      <c r="M242" s="14">
        <f t="shared" ref="M242" si="99">M243+M273</f>
        <v>0</v>
      </c>
      <c r="N242" s="14">
        <f t="shared" ref="N242" si="100">N243+N273</f>
        <v>15</v>
      </c>
      <c r="O242" s="14">
        <f t="shared" ref="O242" si="101">O243+O273</f>
        <v>0</v>
      </c>
      <c r="P242" s="14">
        <f>SUM(D242:O242)</f>
        <v>154</v>
      </c>
    </row>
    <row r="243" spans="1:16" ht="14.4" x14ac:dyDescent="0.3">
      <c r="A243" s="34"/>
      <c r="B243" s="38" t="s">
        <v>41</v>
      </c>
      <c r="C243" s="37" t="s">
        <v>4348</v>
      </c>
      <c r="D243" s="14">
        <f>SUM(D244:D272)</f>
        <v>1</v>
      </c>
      <c r="E243" s="14">
        <f t="shared" ref="E243" si="102">SUM(E244:E272)</f>
        <v>27</v>
      </c>
      <c r="F243" s="14">
        <f t="shared" ref="F243" si="103">SUM(F244:F272)</f>
        <v>8</v>
      </c>
      <c r="G243" s="14">
        <f t="shared" ref="G243" si="104">SUM(G244:G272)</f>
        <v>8</v>
      </c>
      <c r="H243" s="14">
        <f t="shared" ref="H243" si="105">SUM(H244:H272)</f>
        <v>0</v>
      </c>
      <c r="I243" s="14">
        <f t="shared" ref="I243" si="106">SUM(I244:I272)</f>
        <v>9</v>
      </c>
      <c r="J243" s="14">
        <f t="shared" ref="J243" si="107">SUM(J244:J272)</f>
        <v>38</v>
      </c>
      <c r="K243" s="14">
        <f t="shared" ref="K243" si="108">SUM(K244:K272)</f>
        <v>23</v>
      </c>
      <c r="L243" s="14">
        <f t="shared" ref="L243" si="109">SUM(L244:L272)</f>
        <v>4</v>
      </c>
      <c r="M243" s="14">
        <f t="shared" ref="M243" si="110">SUM(M244:M272)</f>
        <v>0</v>
      </c>
      <c r="N243" s="14">
        <f t="shared" ref="N243" si="111">SUM(N244:N272)</f>
        <v>11</v>
      </c>
      <c r="O243" s="14">
        <f t="shared" ref="O243" si="112">SUM(O244:O272)</f>
        <v>0</v>
      </c>
      <c r="P243" s="14">
        <f t="shared" ref="P243:P302" si="113">SUM(D243:O243)</f>
        <v>129</v>
      </c>
    </row>
    <row r="244" spans="1:16" ht="14.4" x14ac:dyDescent="0.3">
      <c r="A244" s="34"/>
      <c r="B244" s="7"/>
      <c r="C244" s="39" t="s">
        <v>340</v>
      </c>
      <c r="D244" s="13">
        <f>COUNTIFS('1. Output sheet'!$AC$2:$AC$5000,$B$75,'1. Output sheet'!$C$2:$C$5000,D$73,'1. Output sheet'!$K$2:$K$5000,$C244,'1. Output sheet'!$O$2:$O$5000,"&gt;="&amp;$B$239,'1. Output sheet'!$O$2:$O$5000,"&lt;"&amp;$C$239)</f>
        <v>0</v>
      </c>
      <c r="E244" s="13">
        <f>COUNTIFS('1. Output sheet'!$AC$2:$AC$5000,$B$75,'1. Output sheet'!$C$2:$C$5000,E$73,'1. Output sheet'!$K$2:$K$5000,$C244,'1. Output sheet'!$O$2:$O$5000,"&gt;="&amp;$B$239,'1. Output sheet'!$O$2:$O$5000,"&lt;"&amp;$C$239)</f>
        <v>0</v>
      </c>
      <c r="F244" s="13">
        <f>COUNTIFS('1. Output sheet'!$AC$2:$AC$5000,$B$75,'1. Output sheet'!$C$2:$C$5000,F$73,'1. Output sheet'!$K$2:$K$5000,$C244,'1. Output sheet'!$O$2:$O$5000,"&gt;="&amp;$B$239,'1. Output sheet'!$O$2:$O$5000,"&lt;"&amp;$C$239)</f>
        <v>0</v>
      </c>
      <c r="G244" s="13">
        <f>COUNTIFS('1. Output sheet'!$AC$2:$AC$5000,$B$75,'1. Output sheet'!$C$2:$C$5000,G$73,'1. Output sheet'!$K$2:$K$5000,$C244,'1. Output sheet'!$O$2:$O$5000,"&gt;="&amp;$B$239,'1. Output sheet'!$O$2:$O$5000,"&lt;"&amp;$C$239)</f>
        <v>1</v>
      </c>
      <c r="H244" s="13">
        <f>COUNTIFS('1. Output sheet'!$AC$2:$AC$5000,$B$75,'1. Output sheet'!$C$2:$C$5000,H$73,'1. Output sheet'!$K$2:$K$5000,$C244,'1. Output sheet'!$O$2:$O$5000,"&gt;="&amp;$B$239,'1. Output sheet'!$O$2:$O$5000,"&lt;"&amp;$C$239)</f>
        <v>0</v>
      </c>
      <c r="I244" s="13">
        <f>COUNTIFS('1. Output sheet'!$AC$2:$AC$5000,$B$75,'1. Output sheet'!$C$2:$C$5000,I$73,'1. Output sheet'!$K$2:$K$5000,$C244,'1. Output sheet'!$O$2:$O$5000,"&gt;="&amp;$B$239,'1. Output sheet'!$O$2:$O$5000,"&lt;"&amp;$C$239)</f>
        <v>0</v>
      </c>
      <c r="J244" s="13">
        <f>COUNTIFS('1. Output sheet'!$AC$2:$AC$5000,$B$75,'1. Output sheet'!$C$2:$C$5000,J$73,'1. Output sheet'!$K$2:$K$5000,$C244,'1. Output sheet'!$O$2:$O$5000,"&gt;="&amp;$B$239,'1. Output sheet'!$O$2:$O$5000,"&lt;"&amp;$C$239)</f>
        <v>3</v>
      </c>
      <c r="K244" s="13">
        <f>COUNTIFS('1. Output sheet'!$AC$2:$AC$5000,$B$75,'1. Output sheet'!$C$2:$C$5000,K$73,'1. Output sheet'!$K$2:$K$5000,$C244,'1. Output sheet'!$O$2:$O$5000,"&gt;="&amp;$B$239,'1. Output sheet'!$O$2:$O$5000,"&lt;"&amp;$C$239)</f>
        <v>0</v>
      </c>
      <c r="L244" s="13">
        <f>COUNTIFS('1. Output sheet'!$AC$2:$AC$5000,$B$75,'1. Output sheet'!$C$2:$C$5000,L$73,'1. Output sheet'!$K$2:$K$5000,$C244,'1. Output sheet'!$O$2:$O$5000,"&gt;="&amp;$B$239,'1. Output sheet'!$O$2:$O$5000,"&lt;"&amp;$C$239)</f>
        <v>0</v>
      </c>
      <c r="M244" s="13">
        <f>COUNTIFS('1. Output sheet'!$AC$2:$AC$5000,$B$75,'1. Output sheet'!$C$2:$C$5000,M$73,'1. Output sheet'!$K$2:$K$5000,$C244,'1. Output sheet'!$O$2:$O$5000,"&gt;="&amp;$B$239,'1. Output sheet'!$O$2:$O$5000,"&lt;"&amp;$C$239)</f>
        <v>0</v>
      </c>
      <c r="N244" s="13">
        <f>COUNTIFS('1. Output sheet'!$AC$2:$AC$5000,$B$75,'1. Output sheet'!$C$2:$C$5000,N$73,'1. Output sheet'!$K$2:$K$5000,$C244,'1. Output sheet'!$O$2:$O$5000,"&gt;="&amp;$B$239,'1. Output sheet'!$O$2:$O$5000,"&lt;"&amp;$C$239)</f>
        <v>0</v>
      </c>
      <c r="O244" s="13">
        <f>COUNTIFS('1. Output sheet'!$AC$2:$AC$5000,$B$75,'1. Output sheet'!$C$2:$C$5000,O$73,'1. Output sheet'!$K$2:$K$5000,$C244,'1. Output sheet'!$O$2:$O$5000,"&gt;="&amp;$B$239,'1. Output sheet'!$O$2:$O$5000,"&lt;"&amp;$C$239)</f>
        <v>0</v>
      </c>
      <c r="P244" s="14">
        <f t="shared" si="113"/>
        <v>4</v>
      </c>
    </row>
    <row r="245" spans="1:16" ht="14.4" x14ac:dyDescent="0.3">
      <c r="A245" s="34"/>
      <c r="B245" s="7"/>
      <c r="C245" s="39" t="s">
        <v>2407</v>
      </c>
      <c r="D245" s="13">
        <f>COUNTIFS('1. Output sheet'!$AC$2:$AC$5000,$B$75,'1. Output sheet'!$C$2:$C$5000,D$73,'1. Output sheet'!$K$2:$K$5000,$C245,'1. Output sheet'!$O$2:$O$5000,"&gt;="&amp;$B$239,'1. Output sheet'!$O$2:$O$5000,"&lt;"&amp;$C$239)</f>
        <v>0</v>
      </c>
      <c r="E245" s="13">
        <f>COUNTIFS('1. Output sheet'!$AC$2:$AC$5000,$B$75,'1. Output sheet'!$C$2:$C$5000,E$73,'1. Output sheet'!$K$2:$K$5000,$C245,'1. Output sheet'!$O$2:$O$5000,"&gt;="&amp;$B$239,'1. Output sheet'!$O$2:$O$5000,"&lt;"&amp;$C$239)</f>
        <v>0</v>
      </c>
      <c r="F245" s="13">
        <f>COUNTIFS('1. Output sheet'!$AC$2:$AC$5000,$B$75,'1. Output sheet'!$C$2:$C$5000,F$73,'1. Output sheet'!$K$2:$K$5000,$C245,'1. Output sheet'!$O$2:$O$5000,"&gt;="&amp;$B$239,'1. Output sheet'!$O$2:$O$5000,"&lt;"&amp;$C$239)</f>
        <v>0</v>
      </c>
      <c r="G245" s="13">
        <f>COUNTIFS('1. Output sheet'!$AC$2:$AC$5000,$B$75,'1. Output sheet'!$C$2:$C$5000,G$73,'1. Output sheet'!$K$2:$K$5000,$C245,'1. Output sheet'!$O$2:$O$5000,"&gt;="&amp;$B$239,'1. Output sheet'!$O$2:$O$5000,"&lt;"&amp;$C$239)</f>
        <v>0</v>
      </c>
      <c r="H245" s="13">
        <f>COUNTIFS('1. Output sheet'!$AC$2:$AC$5000,$B$75,'1. Output sheet'!$C$2:$C$5000,H$73,'1. Output sheet'!$K$2:$K$5000,$C245,'1. Output sheet'!$O$2:$O$5000,"&gt;="&amp;$B$239,'1. Output sheet'!$O$2:$O$5000,"&lt;"&amp;$C$239)</f>
        <v>0</v>
      </c>
      <c r="I245" s="13">
        <f>COUNTIFS('1. Output sheet'!$AC$2:$AC$5000,$B$75,'1. Output sheet'!$C$2:$C$5000,I$73,'1. Output sheet'!$K$2:$K$5000,$C245,'1. Output sheet'!$O$2:$O$5000,"&gt;="&amp;$B$239,'1. Output sheet'!$O$2:$O$5000,"&lt;"&amp;$C$239)</f>
        <v>0</v>
      </c>
      <c r="J245" s="13">
        <f>COUNTIFS('1. Output sheet'!$AC$2:$AC$5000,$B$75,'1. Output sheet'!$C$2:$C$5000,J$73,'1. Output sheet'!$K$2:$K$5000,$C245,'1. Output sheet'!$O$2:$O$5000,"&gt;="&amp;$B$239,'1. Output sheet'!$O$2:$O$5000,"&lt;"&amp;$C$239)</f>
        <v>0</v>
      </c>
      <c r="K245" s="13">
        <f>COUNTIFS('1. Output sheet'!$AC$2:$AC$5000,$B$75,'1. Output sheet'!$C$2:$C$5000,K$73,'1. Output sheet'!$K$2:$K$5000,$C245,'1. Output sheet'!$O$2:$O$5000,"&gt;="&amp;$B$239,'1. Output sheet'!$O$2:$O$5000,"&lt;"&amp;$C$239)</f>
        <v>0</v>
      </c>
      <c r="L245" s="13">
        <f>COUNTIFS('1. Output sheet'!$AC$2:$AC$5000,$B$75,'1. Output sheet'!$C$2:$C$5000,L$73,'1. Output sheet'!$K$2:$K$5000,$C245,'1. Output sheet'!$O$2:$O$5000,"&gt;="&amp;$B$239,'1. Output sheet'!$O$2:$O$5000,"&lt;"&amp;$C$239)</f>
        <v>0</v>
      </c>
      <c r="M245" s="13">
        <f>COUNTIFS('1. Output sheet'!$AC$2:$AC$5000,$B$75,'1. Output sheet'!$C$2:$C$5000,M$73,'1. Output sheet'!$K$2:$K$5000,$C245,'1. Output sheet'!$O$2:$O$5000,"&gt;="&amp;$B$239,'1. Output sheet'!$O$2:$O$5000,"&lt;"&amp;$C$239)</f>
        <v>0</v>
      </c>
      <c r="N245" s="13">
        <f>COUNTIFS('1. Output sheet'!$AC$2:$AC$5000,$B$75,'1. Output sheet'!$C$2:$C$5000,N$73,'1. Output sheet'!$K$2:$K$5000,$C245,'1. Output sheet'!$O$2:$O$5000,"&gt;="&amp;$B$239,'1. Output sheet'!$O$2:$O$5000,"&lt;"&amp;$C$239)</f>
        <v>0</v>
      </c>
      <c r="O245" s="13">
        <f>COUNTIFS('1. Output sheet'!$AC$2:$AC$5000,$B$75,'1. Output sheet'!$C$2:$C$5000,O$73,'1. Output sheet'!$K$2:$K$5000,$C245,'1. Output sheet'!$O$2:$O$5000,"&gt;="&amp;$B$239,'1. Output sheet'!$O$2:$O$5000,"&lt;"&amp;$C$239)</f>
        <v>0</v>
      </c>
      <c r="P245" s="14">
        <f t="shared" si="113"/>
        <v>0</v>
      </c>
    </row>
    <row r="246" spans="1:16" ht="14.4" x14ac:dyDescent="0.3">
      <c r="A246" s="34"/>
      <c r="B246" s="7"/>
      <c r="C246" s="39" t="s">
        <v>557</v>
      </c>
      <c r="D246" s="13">
        <f>COUNTIFS('1. Output sheet'!$AC$2:$AC$5000,$B$75,'1. Output sheet'!$C$2:$C$5000,D$73,'1. Output sheet'!$K$2:$K$5000,$C246,'1. Output sheet'!$O$2:$O$5000,"&gt;="&amp;$B$239,'1. Output sheet'!$O$2:$O$5000,"&lt;"&amp;$C$239)</f>
        <v>0</v>
      </c>
      <c r="E246" s="13">
        <f>COUNTIFS('1. Output sheet'!$AC$2:$AC$5000,$B$75,'1. Output sheet'!$C$2:$C$5000,E$73,'1. Output sheet'!$K$2:$K$5000,$C246,'1. Output sheet'!$O$2:$O$5000,"&gt;="&amp;$B$239,'1. Output sheet'!$O$2:$O$5000,"&lt;"&amp;$C$239)</f>
        <v>0</v>
      </c>
      <c r="F246" s="13">
        <f>COUNTIFS('1. Output sheet'!$AC$2:$AC$5000,$B$75,'1. Output sheet'!$C$2:$C$5000,F$73,'1. Output sheet'!$K$2:$K$5000,$C246,'1. Output sheet'!$O$2:$O$5000,"&gt;="&amp;$B$239,'1. Output sheet'!$O$2:$O$5000,"&lt;"&amp;$C$239)</f>
        <v>0</v>
      </c>
      <c r="G246" s="13">
        <f>COUNTIFS('1. Output sheet'!$AC$2:$AC$5000,$B$75,'1. Output sheet'!$C$2:$C$5000,G$73,'1. Output sheet'!$K$2:$K$5000,$C246,'1. Output sheet'!$O$2:$O$5000,"&gt;="&amp;$B$239,'1. Output sheet'!$O$2:$O$5000,"&lt;"&amp;$C$239)</f>
        <v>0</v>
      </c>
      <c r="H246" s="13">
        <f>COUNTIFS('1. Output sheet'!$AC$2:$AC$5000,$B$75,'1. Output sheet'!$C$2:$C$5000,H$73,'1. Output sheet'!$K$2:$K$5000,$C246,'1. Output sheet'!$O$2:$O$5000,"&gt;="&amp;$B$239,'1. Output sheet'!$O$2:$O$5000,"&lt;"&amp;$C$239)</f>
        <v>0</v>
      </c>
      <c r="I246" s="13">
        <f>COUNTIFS('1. Output sheet'!$AC$2:$AC$5000,$B$75,'1. Output sheet'!$C$2:$C$5000,I$73,'1. Output sheet'!$K$2:$K$5000,$C246,'1. Output sheet'!$O$2:$O$5000,"&gt;="&amp;$B$239,'1. Output sheet'!$O$2:$O$5000,"&lt;"&amp;$C$239)</f>
        <v>0</v>
      </c>
      <c r="J246" s="13">
        <f>COUNTIFS('1. Output sheet'!$AC$2:$AC$5000,$B$75,'1. Output sheet'!$C$2:$C$5000,J$73,'1. Output sheet'!$K$2:$K$5000,$C246,'1. Output sheet'!$O$2:$O$5000,"&gt;="&amp;$B$239,'1. Output sheet'!$O$2:$O$5000,"&lt;"&amp;$C$239)</f>
        <v>0</v>
      </c>
      <c r="K246" s="13">
        <f>COUNTIFS('1. Output sheet'!$AC$2:$AC$5000,$B$75,'1. Output sheet'!$C$2:$C$5000,K$73,'1. Output sheet'!$K$2:$K$5000,$C246,'1. Output sheet'!$O$2:$O$5000,"&gt;="&amp;$B$239,'1. Output sheet'!$O$2:$O$5000,"&lt;"&amp;$C$239)</f>
        <v>0</v>
      </c>
      <c r="L246" s="13">
        <f>COUNTIFS('1. Output sheet'!$AC$2:$AC$5000,$B$75,'1. Output sheet'!$C$2:$C$5000,L$73,'1. Output sheet'!$K$2:$K$5000,$C246,'1. Output sheet'!$O$2:$O$5000,"&gt;="&amp;$B$239,'1. Output sheet'!$O$2:$O$5000,"&lt;"&amp;$C$239)</f>
        <v>0</v>
      </c>
      <c r="M246" s="13">
        <f>COUNTIFS('1. Output sheet'!$AC$2:$AC$5000,$B$75,'1. Output sheet'!$C$2:$C$5000,M$73,'1. Output sheet'!$K$2:$K$5000,$C246,'1. Output sheet'!$O$2:$O$5000,"&gt;="&amp;$B$239,'1. Output sheet'!$O$2:$O$5000,"&lt;"&amp;$C$239)</f>
        <v>0</v>
      </c>
      <c r="N246" s="13">
        <f>COUNTIFS('1. Output sheet'!$AC$2:$AC$5000,$B$75,'1. Output sheet'!$C$2:$C$5000,N$73,'1. Output sheet'!$K$2:$K$5000,$C246,'1. Output sheet'!$O$2:$O$5000,"&gt;="&amp;$B$239,'1. Output sheet'!$O$2:$O$5000,"&lt;"&amp;$C$239)</f>
        <v>0</v>
      </c>
      <c r="O246" s="13">
        <f>COUNTIFS('1. Output sheet'!$AC$2:$AC$5000,$B$75,'1. Output sheet'!$C$2:$C$5000,O$73,'1. Output sheet'!$K$2:$K$5000,$C246,'1. Output sheet'!$O$2:$O$5000,"&gt;="&amp;$B$239,'1. Output sheet'!$O$2:$O$5000,"&lt;"&amp;$C$239)</f>
        <v>0</v>
      </c>
      <c r="P246" s="14">
        <f t="shared" si="113"/>
        <v>0</v>
      </c>
    </row>
    <row r="247" spans="1:16" ht="14.4" x14ac:dyDescent="0.3">
      <c r="A247" s="34"/>
      <c r="B247" s="7"/>
      <c r="C247" s="39" t="s">
        <v>1933</v>
      </c>
      <c r="D247" s="13">
        <f>COUNTIFS('1. Output sheet'!$AC$2:$AC$5000,$B$75,'1. Output sheet'!$C$2:$C$5000,D$73,'1. Output sheet'!$K$2:$K$5000,$C247,'1. Output sheet'!$O$2:$O$5000,"&gt;="&amp;$B$239,'1. Output sheet'!$O$2:$O$5000,"&lt;"&amp;$C$239)</f>
        <v>0</v>
      </c>
      <c r="E247" s="13">
        <f>COUNTIFS('1. Output sheet'!$AC$2:$AC$5000,$B$75,'1. Output sheet'!$C$2:$C$5000,E$73,'1. Output sheet'!$K$2:$K$5000,$C247,'1. Output sheet'!$O$2:$O$5000,"&gt;="&amp;$B$239,'1. Output sheet'!$O$2:$O$5000,"&lt;"&amp;$C$239)</f>
        <v>0</v>
      </c>
      <c r="F247" s="13">
        <f>COUNTIFS('1. Output sheet'!$AC$2:$AC$5000,$B$75,'1. Output sheet'!$C$2:$C$5000,F$73,'1. Output sheet'!$K$2:$K$5000,$C247,'1. Output sheet'!$O$2:$O$5000,"&gt;="&amp;$B$239,'1. Output sheet'!$O$2:$O$5000,"&lt;"&amp;$C$239)</f>
        <v>0</v>
      </c>
      <c r="G247" s="13">
        <f>COUNTIFS('1. Output sheet'!$AC$2:$AC$5000,$B$75,'1. Output sheet'!$C$2:$C$5000,G$73,'1. Output sheet'!$K$2:$K$5000,$C247,'1. Output sheet'!$O$2:$O$5000,"&gt;="&amp;$B$239,'1. Output sheet'!$O$2:$O$5000,"&lt;"&amp;$C$239)</f>
        <v>0</v>
      </c>
      <c r="H247" s="13">
        <f>COUNTIFS('1. Output sheet'!$AC$2:$AC$5000,$B$75,'1. Output sheet'!$C$2:$C$5000,H$73,'1. Output sheet'!$K$2:$K$5000,$C247,'1. Output sheet'!$O$2:$O$5000,"&gt;="&amp;$B$239,'1. Output sheet'!$O$2:$O$5000,"&lt;"&amp;$C$239)</f>
        <v>0</v>
      </c>
      <c r="I247" s="13">
        <f>COUNTIFS('1. Output sheet'!$AC$2:$AC$5000,$B$75,'1. Output sheet'!$C$2:$C$5000,I$73,'1. Output sheet'!$K$2:$K$5000,$C247,'1. Output sheet'!$O$2:$O$5000,"&gt;="&amp;$B$239,'1. Output sheet'!$O$2:$O$5000,"&lt;"&amp;$C$239)</f>
        <v>0</v>
      </c>
      <c r="J247" s="13">
        <f>COUNTIFS('1. Output sheet'!$AC$2:$AC$5000,$B$75,'1. Output sheet'!$C$2:$C$5000,J$73,'1. Output sheet'!$K$2:$K$5000,$C247,'1. Output sheet'!$O$2:$O$5000,"&gt;="&amp;$B$239,'1. Output sheet'!$O$2:$O$5000,"&lt;"&amp;$C$239)</f>
        <v>1</v>
      </c>
      <c r="K247" s="13">
        <f>COUNTIFS('1. Output sheet'!$AC$2:$AC$5000,$B$75,'1. Output sheet'!$C$2:$C$5000,K$73,'1. Output sheet'!$K$2:$K$5000,$C247,'1. Output sheet'!$O$2:$O$5000,"&gt;="&amp;$B$239,'1. Output sheet'!$O$2:$O$5000,"&lt;"&amp;$C$239)</f>
        <v>2</v>
      </c>
      <c r="L247" s="13">
        <f>COUNTIFS('1. Output sheet'!$AC$2:$AC$5000,$B$75,'1. Output sheet'!$C$2:$C$5000,L$73,'1. Output sheet'!$K$2:$K$5000,$C247,'1. Output sheet'!$O$2:$O$5000,"&gt;="&amp;$B$239,'1. Output sheet'!$O$2:$O$5000,"&lt;"&amp;$C$239)</f>
        <v>0</v>
      </c>
      <c r="M247" s="13">
        <f>COUNTIFS('1. Output sheet'!$AC$2:$AC$5000,$B$75,'1. Output sheet'!$C$2:$C$5000,M$73,'1. Output sheet'!$K$2:$K$5000,$C247,'1. Output sheet'!$O$2:$O$5000,"&gt;="&amp;$B$239,'1. Output sheet'!$O$2:$O$5000,"&lt;"&amp;$C$239)</f>
        <v>0</v>
      </c>
      <c r="N247" s="13">
        <f>COUNTIFS('1. Output sheet'!$AC$2:$AC$5000,$B$75,'1. Output sheet'!$C$2:$C$5000,N$73,'1. Output sheet'!$K$2:$K$5000,$C247,'1. Output sheet'!$O$2:$O$5000,"&gt;="&amp;$B$239,'1. Output sheet'!$O$2:$O$5000,"&lt;"&amp;$C$239)</f>
        <v>0</v>
      </c>
      <c r="O247" s="13">
        <f>COUNTIFS('1. Output sheet'!$AC$2:$AC$5000,$B$75,'1. Output sheet'!$C$2:$C$5000,O$73,'1. Output sheet'!$K$2:$K$5000,$C247,'1. Output sheet'!$O$2:$O$5000,"&gt;="&amp;$B$239,'1. Output sheet'!$O$2:$O$5000,"&lt;"&amp;$C$239)</f>
        <v>0</v>
      </c>
      <c r="P247" s="14">
        <f t="shared" si="113"/>
        <v>3</v>
      </c>
    </row>
    <row r="248" spans="1:16" ht="14.4" x14ac:dyDescent="0.3">
      <c r="A248" s="34"/>
      <c r="B248" s="7"/>
      <c r="C248" s="39" t="s">
        <v>530</v>
      </c>
      <c r="D248" s="13">
        <f>COUNTIFS('1. Output sheet'!$AC$2:$AC$5000,$B$75,'1. Output sheet'!$C$2:$C$5000,D$73,'1. Output sheet'!$K$2:$K$5000,$C248,'1. Output sheet'!$O$2:$O$5000,"&gt;="&amp;$B$239,'1. Output sheet'!$O$2:$O$5000,"&lt;"&amp;$C$239)</f>
        <v>0</v>
      </c>
      <c r="E248" s="13">
        <f>COUNTIFS('1. Output sheet'!$AC$2:$AC$5000,$B$75,'1. Output sheet'!$C$2:$C$5000,E$73,'1. Output sheet'!$K$2:$K$5000,$C248,'1. Output sheet'!$O$2:$O$5000,"&gt;="&amp;$B$239,'1. Output sheet'!$O$2:$O$5000,"&lt;"&amp;$C$239)</f>
        <v>0</v>
      </c>
      <c r="F248" s="13">
        <f>COUNTIFS('1. Output sheet'!$AC$2:$AC$5000,$B$75,'1. Output sheet'!$C$2:$C$5000,F$73,'1. Output sheet'!$K$2:$K$5000,$C248,'1. Output sheet'!$O$2:$O$5000,"&gt;="&amp;$B$239,'1. Output sheet'!$O$2:$O$5000,"&lt;"&amp;$C$239)</f>
        <v>0</v>
      </c>
      <c r="G248" s="13">
        <f>COUNTIFS('1. Output sheet'!$AC$2:$AC$5000,$B$75,'1. Output sheet'!$C$2:$C$5000,G$73,'1. Output sheet'!$K$2:$K$5000,$C248,'1. Output sheet'!$O$2:$O$5000,"&gt;="&amp;$B$239,'1. Output sheet'!$O$2:$O$5000,"&lt;"&amp;$C$239)</f>
        <v>0</v>
      </c>
      <c r="H248" s="13">
        <f>COUNTIFS('1. Output sheet'!$AC$2:$AC$5000,$B$75,'1. Output sheet'!$C$2:$C$5000,H$73,'1. Output sheet'!$K$2:$K$5000,$C248,'1. Output sheet'!$O$2:$O$5000,"&gt;="&amp;$B$239,'1. Output sheet'!$O$2:$O$5000,"&lt;"&amp;$C$239)</f>
        <v>0</v>
      </c>
      <c r="I248" s="13">
        <f>COUNTIFS('1. Output sheet'!$AC$2:$AC$5000,$B$75,'1. Output sheet'!$C$2:$C$5000,I$73,'1. Output sheet'!$K$2:$K$5000,$C248,'1. Output sheet'!$O$2:$O$5000,"&gt;="&amp;$B$239,'1. Output sheet'!$O$2:$O$5000,"&lt;"&amp;$C$239)</f>
        <v>0</v>
      </c>
      <c r="J248" s="13">
        <f>COUNTIFS('1. Output sheet'!$AC$2:$AC$5000,$B$75,'1. Output sheet'!$C$2:$C$5000,J$73,'1. Output sheet'!$K$2:$K$5000,$C248,'1. Output sheet'!$O$2:$O$5000,"&gt;="&amp;$B$239,'1. Output sheet'!$O$2:$O$5000,"&lt;"&amp;$C$239)</f>
        <v>2</v>
      </c>
      <c r="K248" s="13">
        <f>COUNTIFS('1. Output sheet'!$AC$2:$AC$5000,$B$75,'1. Output sheet'!$C$2:$C$5000,K$73,'1. Output sheet'!$K$2:$K$5000,$C248,'1. Output sheet'!$O$2:$O$5000,"&gt;="&amp;$B$239,'1. Output sheet'!$O$2:$O$5000,"&lt;"&amp;$C$239)</f>
        <v>0</v>
      </c>
      <c r="L248" s="13">
        <f>COUNTIFS('1. Output sheet'!$AC$2:$AC$5000,$B$75,'1. Output sheet'!$C$2:$C$5000,L$73,'1. Output sheet'!$K$2:$K$5000,$C248,'1. Output sheet'!$O$2:$O$5000,"&gt;="&amp;$B$239,'1. Output sheet'!$O$2:$O$5000,"&lt;"&amp;$C$239)</f>
        <v>0</v>
      </c>
      <c r="M248" s="13">
        <f>COUNTIFS('1. Output sheet'!$AC$2:$AC$5000,$B$75,'1. Output sheet'!$C$2:$C$5000,M$73,'1. Output sheet'!$K$2:$K$5000,$C248,'1. Output sheet'!$O$2:$O$5000,"&gt;="&amp;$B$239,'1. Output sheet'!$O$2:$O$5000,"&lt;"&amp;$C$239)</f>
        <v>0</v>
      </c>
      <c r="N248" s="13">
        <f>COUNTIFS('1. Output sheet'!$AC$2:$AC$5000,$B$75,'1. Output sheet'!$C$2:$C$5000,N$73,'1. Output sheet'!$K$2:$K$5000,$C248,'1. Output sheet'!$O$2:$O$5000,"&gt;="&amp;$B$239,'1. Output sheet'!$O$2:$O$5000,"&lt;"&amp;$C$239)</f>
        <v>0</v>
      </c>
      <c r="O248" s="13">
        <f>COUNTIFS('1. Output sheet'!$AC$2:$AC$5000,$B$75,'1. Output sheet'!$C$2:$C$5000,O$73,'1. Output sheet'!$K$2:$K$5000,$C248,'1. Output sheet'!$O$2:$O$5000,"&gt;="&amp;$B$239,'1. Output sheet'!$O$2:$O$5000,"&lt;"&amp;$C$239)</f>
        <v>0</v>
      </c>
      <c r="P248" s="14">
        <f t="shared" si="113"/>
        <v>2</v>
      </c>
    </row>
    <row r="249" spans="1:16" ht="14.4" x14ac:dyDescent="0.3">
      <c r="A249" s="34"/>
      <c r="B249" s="7"/>
      <c r="C249" s="39" t="s">
        <v>34</v>
      </c>
      <c r="D249" s="13">
        <f>COUNTIFS('1. Output sheet'!$AC$2:$AC$5000,$B$75,'1. Output sheet'!$C$2:$C$5000,D$73,'1. Output sheet'!$K$2:$K$5000,$C249,'1. Output sheet'!$O$2:$O$5000,"&gt;="&amp;$B$239,'1. Output sheet'!$O$2:$O$5000,"&lt;"&amp;$C$239)</f>
        <v>0</v>
      </c>
      <c r="E249" s="13">
        <f>COUNTIFS('1. Output sheet'!$AC$2:$AC$5000,$B$75,'1. Output sheet'!$C$2:$C$5000,E$73,'1. Output sheet'!$K$2:$K$5000,$C249,'1. Output sheet'!$O$2:$O$5000,"&gt;="&amp;$B$239,'1. Output sheet'!$O$2:$O$5000,"&lt;"&amp;$C$239)</f>
        <v>0</v>
      </c>
      <c r="F249" s="13">
        <f>COUNTIFS('1. Output sheet'!$AC$2:$AC$5000,$B$75,'1. Output sheet'!$C$2:$C$5000,F$73,'1. Output sheet'!$K$2:$K$5000,$C249,'1. Output sheet'!$O$2:$O$5000,"&gt;="&amp;$B$239,'1. Output sheet'!$O$2:$O$5000,"&lt;"&amp;$C$239)</f>
        <v>0</v>
      </c>
      <c r="G249" s="13">
        <f>COUNTIFS('1. Output sheet'!$AC$2:$AC$5000,$B$75,'1. Output sheet'!$C$2:$C$5000,G$73,'1. Output sheet'!$K$2:$K$5000,$C249,'1. Output sheet'!$O$2:$O$5000,"&gt;="&amp;$B$239,'1. Output sheet'!$O$2:$O$5000,"&lt;"&amp;$C$239)</f>
        <v>1</v>
      </c>
      <c r="H249" s="13">
        <f>COUNTIFS('1. Output sheet'!$AC$2:$AC$5000,$B$75,'1. Output sheet'!$C$2:$C$5000,H$73,'1. Output sheet'!$K$2:$K$5000,$C249,'1. Output sheet'!$O$2:$O$5000,"&gt;="&amp;$B$239,'1. Output sheet'!$O$2:$O$5000,"&lt;"&amp;$C$239)</f>
        <v>0</v>
      </c>
      <c r="I249" s="13">
        <f>COUNTIFS('1. Output sheet'!$AC$2:$AC$5000,$B$75,'1. Output sheet'!$C$2:$C$5000,I$73,'1. Output sheet'!$K$2:$K$5000,$C249,'1. Output sheet'!$O$2:$O$5000,"&gt;="&amp;$B$239,'1. Output sheet'!$O$2:$O$5000,"&lt;"&amp;$C$239)</f>
        <v>1</v>
      </c>
      <c r="J249" s="13">
        <f>COUNTIFS('1. Output sheet'!$AC$2:$AC$5000,$B$75,'1. Output sheet'!$C$2:$C$5000,J$73,'1. Output sheet'!$K$2:$K$5000,$C249,'1. Output sheet'!$O$2:$O$5000,"&gt;="&amp;$B$239,'1. Output sheet'!$O$2:$O$5000,"&lt;"&amp;$C$239)</f>
        <v>0</v>
      </c>
      <c r="K249" s="13">
        <f>COUNTIFS('1. Output sheet'!$AC$2:$AC$5000,$B$75,'1. Output sheet'!$C$2:$C$5000,K$73,'1. Output sheet'!$K$2:$K$5000,$C249,'1. Output sheet'!$O$2:$O$5000,"&gt;="&amp;$B$239,'1. Output sheet'!$O$2:$O$5000,"&lt;"&amp;$C$239)</f>
        <v>0</v>
      </c>
      <c r="L249" s="13">
        <f>COUNTIFS('1. Output sheet'!$AC$2:$AC$5000,$B$75,'1. Output sheet'!$C$2:$C$5000,L$73,'1. Output sheet'!$K$2:$K$5000,$C249,'1. Output sheet'!$O$2:$O$5000,"&gt;="&amp;$B$239,'1. Output sheet'!$O$2:$O$5000,"&lt;"&amp;$C$239)</f>
        <v>0</v>
      </c>
      <c r="M249" s="13">
        <f>COUNTIFS('1. Output sheet'!$AC$2:$AC$5000,$B$75,'1. Output sheet'!$C$2:$C$5000,M$73,'1. Output sheet'!$K$2:$K$5000,$C249,'1. Output sheet'!$O$2:$O$5000,"&gt;="&amp;$B$239,'1. Output sheet'!$O$2:$O$5000,"&lt;"&amp;$C$239)</f>
        <v>0</v>
      </c>
      <c r="N249" s="13">
        <f>COUNTIFS('1. Output sheet'!$AC$2:$AC$5000,$B$75,'1. Output sheet'!$C$2:$C$5000,N$73,'1. Output sheet'!$K$2:$K$5000,$C249,'1. Output sheet'!$O$2:$O$5000,"&gt;="&amp;$B$239,'1. Output sheet'!$O$2:$O$5000,"&lt;"&amp;$C$239)</f>
        <v>0</v>
      </c>
      <c r="O249" s="13">
        <f>COUNTIFS('1. Output sheet'!$AC$2:$AC$5000,$B$75,'1. Output sheet'!$C$2:$C$5000,O$73,'1. Output sheet'!$K$2:$K$5000,$C249,'1. Output sheet'!$O$2:$O$5000,"&gt;="&amp;$B$239,'1. Output sheet'!$O$2:$O$5000,"&lt;"&amp;$C$239)</f>
        <v>0</v>
      </c>
      <c r="P249" s="14">
        <f t="shared" si="113"/>
        <v>2</v>
      </c>
    </row>
    <row r="250" spans="1:16" ht="14.4" x14ac:dyDescent="0.3">
      <c r="A250" s="34"/>
      <c r="B250" s="7"/>
      <c r="C250" s="39" t="s">
        <v>473</v>
      </c>
      <c r="D250" s="13">
        <f>COUNTIFS('1. Output sheet'!$AC$2:$AC$5000,$B$75,'1. Output sheet'!$C$2:$C$5000,D$73,'1. Output sheet'!$K$2:$K$5000,$C250,'1. Output sheet'!$O$2:$O$5000,"&gt;="&amp;$B$239,'1. Output sheet'!$O$2:$O$5000,"&lt;"&amp;$C$239)</f>
        <v>0</v>
      </c>
      <c r="E250" s="13">
        <f>COUNTIFS('1. Output sheet'!$AC$2:$AC$5000,$B$75,'1. Output sheet'!$C$2:$C$5000,E$73,'1. Output sheet'!$K$2:$K$5000,$C250,'1. Output sheet'!$O$2:$O$5000,"&gt;="&amp;$B$239,'1. Output sheet'!$O$2:$O$5000,"&lt;"&amp;$C$239)</f>
        <v>0</v>
      </c>
      <c r="F250" s="13">
        <f>COUNTIFS('1. Output sheet'!$AC$2:$AC$5000,$B$75,'1. Output sheet'!$C$2:$C$5000,F$73,'1. Output sheet'!$K$2:$K$5000,$C250,'1. Output sheet'!$O$2:$O$5000,"&gt;="&amp;$B$239,'1. Output sheet'!$O$2:$O$5000,"&lt;"&amp;$C$239)</f>
        <v>0</v>
      </c>
      <c r="G250" s="13">
        <f>COUNTIFS('1. Output sheet'!$AC$2:$AC$5000,$B$75,'1. Output sheet'!$C$2:$C$5000,G$73,'1. Output sheet'!$K$2:$K$5000,$C250,'1. Output sheet'!$O$2:$O$5000,"&gt;="&amp;$B$239,'1. Output sheet'!$O$2:$O$5000,"&lt;"&amp;$C$239)</f>
        <v>0</v>
      </c>
      <c r="H250" s="13">
        <f>COUNTIFS('1. Output sheet'!$AC$2:$AC$5000,$B$75,'1. Output sheet'!$C$2:$C$5000,H$73,'1. Output sheet'!$K$2:$K$5000,$C250,'1. Output sheet'!$O$2:$O$5000,"&gt;="&amp;$B$239,'1. Output sheet'!$O$2:$O$5000,"&lt;"&amp;$C$239)</f>
        <v>0</v>
      </c>
      <c r="I250" s="13">
        <f>COUNTIFS('1. Output sheet'!$AC$2:$AC$5000,$B$75,'1. Output sheet'!$C$2:$C$5000,I$73,'1. Output sheet'!$K$2:$K$5000,$C250,'1. Output sheet'!$O$2:$O$5000,"&gt;="&amp;$B$239,'1. Output sheet'!$O$2:$O$5000,"&lt;"&amp;$C$239)</f>
        <v>0</v>
      </c>
      <c r="J250" s="13">
        <f>COUNTIFS('1. Output sheet'!$AC$2:$AC$5000,$B$75,'1. Output sheet'!$C$2:$C$5000,J$73,'1. Output sheet'!$K$2:$K$5000,$C250,'1. Output sheet'!$O$2:$O$5000,"&gt;="&amp;$B$239,'1. Output sheet'!$O$2:$O$5000,"&lt;"&amp;$C$239)</f>
        <v>0</v>
      </c>
      <c r="K250" s="13">
        <f>COUNTIFS('1. Output sheet'!$AC$2:$AC$5000,$B$75,'1. Output sheet'!$C$2:$C$5000,K$73,'1. Output sheet'!$K$2:$K$5000,$C250,'1. Output sheet'!$O$2:$O$5000,"&gt;="&amp;$B$239,'1. Output sheet'!$O$2:$O$5000,"&lt;"&amp;$C$239)</f>
        <v>0</v>
      </c>
      <c r="L250" s="13">
        <f>COUNTIFS('1. Output sheet'!$AC$2:$AC$5000,$B$75,'1. Output sheet'!$C$2:$C$5000,L$73,'1. Output sheet'!$K$2:$K$5000,$C250,'1. Output sheet'!$O$2:$O$5000,"&gt;="&amp;$B$239,'1. Output sheet'!$O$2:$O$5000,"&lt;"&amp;$C$239)</f>
        <v>0</v>
      </c>
      <c r="M250" s="13">
        <f>COUNTIFS('1. Output sheet'!$AC$2:$AC$5000,$B$75,'1. Output sheet'!$C$2:$C$5000,M$73,'1. Output sheet'!$K$2:$K$5000,$C250,'1. Output sheet'!$O$2:$O$5000,"&gt;="&amp;$B$239,'1. Output sheet'!$O$2:$O$5000,"&lt;"&amp;$C$239)</f>
        <v>0</v>
      </c>
      <c r="N250" s="13">
        <f>COUNTIFS('1. Output sheet'!$AC$2:$AC$5000,$B$75,'1. Output sheet'!$C$2:$C$5000,N$73,'1. Output sheet'!$K$2:$K$5000,$C250,'1. Output sheet'!$O$2:$O$5000,"&gt;="&amp;$B$239,'1. Output sheet'!$O$2:$O$5000,"&lt;"&amp;$C$239)</f>
        <v>0</v>
      </c>
      <c r="O250" s="13">
        <f>COUNTIFS('1. Output sheet'!$AC$2:$AC$5000,$B$75,'1. Output sheet'!$C$2:$C$5000,O$73,'1. Output sheet'!$K$2:$K$5000,$C250,'1. Output sheet'!$O$2:$O$5000,"&gt;="&amp;$B$239,'1. Output sheet'!$O$2:$O$5000,"&lt;"&amp;$C$239)</f>
        <v>0</v>
      </c>
      <c r="P250" s="14">
        <f t="shared" si="113"/>
        <v>0</v>
      </c>
    </row>
    <row r="251" spans="1:16" ht="14.4" x14ac:dyDescent="0.3">
      <c r="A251" s="34"/>
      <c r="B251" s="7"/>
      <c r="C251" s="39" t="s">
        <v>210</v>
      </c>
      <c r="D251" s="13">
        <f>COUNTIFS('1. Output sheet'!$AC$2:$AC$5000,$B$75,'1. Output sheet'!$C$2:$C$5000,D$73,'1. Output sheet'!$K$2:$K$5000,$C251,'1. Output sheet'!$O$2:$O$5000,"&gt;="&amp;$B$239,'1. Output sheet'!$O$2:$O$5000,"&lt;"&amp;$C$239)</f>
        <v>0</v>
      </c>
      <c r="E251" s="13">
        <f>COUNTIFS('1. Output sheet'!$AC$2:$AC$5000,$B$75,'1. Output sheet'!$C$2:$C$5000,E$73,'1. Output sheet'!$K$2:$K$5000,$C251,'1. Output sheet'!$O$2:$O$5000,"&gt;="&amp;$B$239,'1. Output sheet'!$O$2:$O$5000,"&lt;"&amp;$C$239)</f>
        <v>0</v>
      </c>
      <c r="F251" s="13">
        <f>COUNTIFS('1. Output sheet'!$AC$2:$AC$5000,$B$75,'1. Output sheet'!$C$2:$C$5000,F$73,'1. Output sheet'!$K$2:$K$5000,$C251,'1. Output sheet'!$O$2:$O$5000,"&gt;="&amp;$B$239,'1. Output sheet'!$O$2:$O$5000,"&lt;"&amp;$C$239)</f>
        <v>0</v>
      </c>
      <c r="G251" s="13">
        <f>COUNTIFS('1. Output sheet'!$AC$2:$AC$5000,$B$75,'1. Output sheet'!$C$2:$C$5000,G$73,'1. Output sheet'!$K$2:$K$5000,$C251,'1. Output sheet'!$O$2:$O$5000,"&gt;="&amp;$B$239,'1. Output sheet'!$O$2:$O$5000,"&lt;"&amp;$C$239)</f>
        <v>0</v>
      </c>
      <c r="H251" s="13">
        <f>COUNTIFS('1. Output sheet'!$AC$2:$AC$5000,$B$75,'1. Output sheet'!$C$2:$C$5000,H$73,'1. Output sheet'!$K$2:$K$5000,$C251,'1. Output sheet'!$O$2:$O$5000,"&gt;="&amp;$B$239,'1. Output sheet'!$O$2:$O$5000,"&lt;"&amp;$C$239)</f>
        <v>0</v>
      </c>
      <c r="I251" s="13">
        <f>COUNTIFS('1. Output sheet'!$AC$2:$AC$5000,$B$75,'1. Output sheet'!$C$2:$C$5000,I$73,'1. Output sheet'!$K$2:$K$5000,$C251,'1. Output sheet'!$O$2:$O$5000,"&gt;="&amp;$B$239,'1. Output sheet'!$O$2:$O$5000,"&lt;"&amp;$C$239)</f>
        <v>0</v>
      </c>
      <c r="J251" s="13">
        <f>COUNTIFS('1. Output sheet'!$AC$2:$AC$5000,$B$75,'1. Output sheet'!$C$2:$C$5000,J$73,'1. Output sheet'!$K$2:$K$5000,$C251,'1. Output sheet'!$O$2:$O$5000,"&gt;="&amp;$B$239,'1. Output sheet'!$O$2:$O$5000,"&lt;"&amp;$C$239)</f>
        <v>0</v>
      </c>
      <c r="K251" s="13">
        <f>COUNTIFS('1. Output sheet'!$AC$2:$AC$5000,$B$75,'1. Output sheet'!$C$2:$C$5000,K$73,'1. Output sheet'!$K$2:$K$5000,$C251,'1. Output sheet'!$O$2:$O$5000,"&gt;="&amp;$B$239,'1. Output sheet'!$O$2:$O$5000,"&lt;"&amp;$C$239)</f>
        <v>0</v>
      </c>
      <c r="L251" s="13">
        <f>COUNTIFS('1. Output sheet'!$AC$2:$AC$5000,$B$75,'1. Output sheet'!$C$2:$C$5000,L$73,'1. Output sheet'!$K$2:$K$5000,$C251,'1. Output sheet'!$O$2:$O$5000,"&gt;="&amp;$B$239,'1. Output sheet'!$O$2:$O$5000,"&lt;"&amp;$C$239)</f>
        <v>0</v>
      </c>
      <c r="M251" s="13">
        <f>COUNTIFS('1. Output sheet'!$AC$2:$AC$5000,$B$75,'1. Output sheet'!$C$2:$C$5000,M$73,'1. Output sheet'!$K$2:$K$5000,$C251,'1. Output sheet'!$O$2:$O$5000,"&gt;="&amp;$B$239,'1. Output sheet'!$O$2:$O$5000,"&lt;"&amp;$C$239)</f>
        <v>0</v>
      </c>
      <c r="N251" s="13">
        <f>COUNTIFS('1. Output sheet'!$AC$2:$AC$5000,$B$75,'1. Output sheet'!$C$2:$C$5000,N$73,'1. Output sheet'!$K$2:$K$5000,$C251,'1. Output sheet'!$O$2:$O$5000,"&gt;="&amp;$B$239,'1. Output sheet'!$O$2:$O$5000,"&lt;"&amp;$C$239)</f>
        <v>0</v>
      </c>
      <c r="O251" s="13">
        <f>COUNTIFS('1. Output sheet'!$AC$2:$AC$5000,$B$75,'1. Output sheet'!$C$2:$C$5000,O$73,'1. Output sheet'!$K$2:$K$5000,$C251,'1. Output sheet'!$O$2:$O$5000,"&gt;="&amp;$B$239,'1. Output sheet'!$O$2:$O$5000,"&lt;"&amp;$C$239)</f>
        <v>0</v>
      </c>
      <c r="P251" s="14">
        <f t="shared" si="113"/>
        <v>0</v>
      </c>
    </row>
    <row r="252" spans="1:16" ht="14.4" x14ac:dyDescent="0.3">
      <c r="A252" s="34"/>
      <c r="B252" s="7"/>
      <c r="C252" s="39" t="s">
        <v>333</v>
      </c>
      <c r="D252" s="13">
        <f>COUNTIFS('1. Output sheet'!$AC$2:$AC$5000,$B$75,'1. Output sheet'!$C$2:$C$5000,D$73,'1. Output sheet'!$K$2:$K$5000,$C252,'1. Output sheet'!$O$2:$O$5000,"&gt;="&amp;$B$239,'1. Output sheet'!$O$2:$O$5000,"&lt;"&amp;$C$239)</f>
        <v>0</v>
      </c>
      <c r="E252" s="13">
        <f>COUNTIFS('1. Output sheet'!$AC$2:$AC$5000,$B$75,'1. Output sheet'!$C$2:$C$5000,E$73,'1. Output sheet'!$K$2:$K$5000,$C252,'1. Output sheet'!$O$2:$O$5000,"&gt;="&amp;$B$239,'1. Output sheet'!$O$2:$O$5000,"&lt;"&amp;$C$239)</f>
        <v>0</v>
      </c>
      <c r="F252" s="13">
        <f>COUNTIFS('1. Output sheet'!$AC$2:$AC$5000,$B$75,'1. Output sheet'!$C$2:$C$5000,F$73,'1. Output sheet'!$K$2:$K$5000,$C252,'1. Output sheet'!$O$2:$O$5000,"&gt;="&amp;$B$239,'1. Output sheet'!$O$2:$O$5000,"&lt;"&amp;$C$239)</f>
        <v>0</v>
      </c>
      <c r="G252" s="13">
        <f>COUNTIFS('1. Output sheet'!$AC$2:$AC$5000,$B$75,'1. Output sheet'!$C$2:$C$5000,G$73,'1. Output sheet'!$K$2:$K$5000,$C252,'1. Output sheet'!$O$2:$O$5000,"&gt;="&amp;$B$239,'1. Output sheet'!$O$2:$O$5000,"&lt;"&amp;$C$239)</f>
        <v>0</v>
      </c>
      <c r="H252" s="13">
        <f>COUNTIFS('1. Output sheet'!$AC$2:$AC$5000,$B$75,'1. Output sheet'!$C$2:$C$5000,H$73,'1. Output sheet'!$K$2:$K$5000,$C252,'1. Output sheet'!$O$2:$O$5000,"&gt;="&amp;$B$239,'1. Output sheet'!$O$2:$O$5000,"&lt;"&amp;$C$239)</f>
        <v>0</v>
      </c>
      <c r="I252" s="13">
        <f>COUNTIFS('1. Output sheet'!$AC$2:$AC$5000,$B$75,'1. Output sheet'!$C$2:$C$5000,I$73,'1. Output sheet'!$K$2:$K$5000,$C252,'1. Output sheet'!$O$2:$O$5000,"&gt;="&amp;$B$239,'1. Output sheet'!$O$2:$O$5000,"&lt;"&amp;$C$239)</f>
        <v>0</v>
      </c>
      <c r="J252" s="13">
        <f>COUNTIFS('1. Output sheet'!$AC$2:$AC$5000,$B$75,'1. Output sheet'!$C$2:$C$5000,J$73,'1. Output sheet'!$K$2:$K$5000,$C252,'1. Output sheet'!$O$2:$O$5000,"&gt;="&amp;$B$239,'1. Output sheet'!$O$2:$O$5000,"&lt;"&amp;$C$239)</f>
        <v>0</v>
      </c>
      <c r="K252" s="13">
        <f>COUNTIFS('1. Output sheet'!$AC$2:$AC$5000,$B$75,'1. Output sheet'!$C$2:$C$5000,K$73,'1. Output sheet'!$K$2:$K$5000,$C252,'1. Output sheet'!$O$2:$O$5000,"&gt;="&amp;$B$239,'1. Output sheet'!$O$2:$O$5000,"&lt;"&amp;$C$239)</f>
        <v>0</v>
      </c>
      <c r="L252" s="13">
        <f>COUNTIFS('1. Output sheet'!$AC$2:$AC$5000,$B$75,'1. Output sheet'!$C$2:$C$5000,L$73,'1. Output sheet'!$K$2:$K$5000,$C252,'1. Output sheet'!$O$2:$O$5000,"&gt;="&amp;$B$239,'1. Output sheet'!$O$2:$O$5000,"&lt;"&amp;$C$239)</f>
        <v>0</v>
      </c>
      <c r="M252" s="13">
        <f>COUNTIFS('1. Output sheet'!$AC$2:$AC$5000,$B$75,'1. Output sheet'!$C$2:$C$5000,M$73,'1. Output sheet'!$K$2:$K$5000,$C252,'1. Output sheet'!$O$2:$O$5000,"&gt;="&amp;$B$239,'1. Output sheet'!$O$2:$O$5000,"&lt;"&amp;$C$239)</f>
        <v>0</v>
      </c>
      <c r="N252" s="13">
        <f>COUNTIFS('1. Output sheet'!$AC$2:$AC$5000,$B$75,'1. Output sheet'!$C$2:$C$5000,N$73,'1. Output sheet'!$K$2:$K$5000,$C252,'1. Output sheet'!$O$2:$O$5000,"&gt;="&amp;$B$239,'1. Output sheet'!$O$2:$O$5000,"&lt;"&amp;$C$239)</f>
        <v>0</v>
      </c>
      <c r="O252" s="13">
        <f>COUNTIFS('1. Output sheet'!$AC$2:$AC$5000,$B$75,'1. Output sheet'!$C$2:$C$5000,O$73,'1. Output sheet'!$K$2:$K$5000,$C252,'1. Output sheet'!$O$2:$O$5000,"&gt;="&amp;$B$239,'1. Output sheet'!$O$2:$O$5000,"&lt;"&amp;$C$239)</f>
        <v>0</v>
      </c>
      <c r="P252" s="14">
        <f t="shared" si="113"/>
        <v>0</v>
      </c>
    </row>
    <row r="253" spans="1:16" ht="14.4" x14ac:dyDescent="0.3">
      <c r="A253" s="34"/>
      <c r="B253" s="7"/>
      <c r="C253" s="39" t="s">
        <v>229</v>
      </c>
      <c r="D253" s="13">
        <f>COUNTIFS('1. Output sheet'!$AC$2:$AC$5000,$B$75,'1. Output sheet'!$C$2:$C$5000,D$73,'1. Output sheet'!$K$2:$K$5000,$C253,'1. Output sheet'!$O$2:$O$5000,"&gt;="&amp;$B$239,'1. Output sheet'!$O$2:$O$5000,"&lt;"&amp;$C$239)</f>
        <v>0</v>
      </c>
      <c r="E253" s="13">
        <f>COUNTIFS('1. Output sheet'!$AC$2:$AC$5000,$B$75,'1. Output sheet'!$C$2:$C$5000,E$73,'1. Output sheet'!$K$2:$K$5000,$C253,'1. Output sheet'!$O$2:$O$5000,"&gt;="&amp;$B$239,'1. Output sheet'!$O$2:$O$5000,"&lt;"&amp;$C$239)</f>
        <v>0</v>
      </c>
      <c r="F253" s="13">
        <f>COUNTIFS('1. Output sheet'!$AC$2:$AC$5000,$B$75,'1. Output sheet'!$C$2:$C$5000,F$73,'1. Output sheet'!$K$2:$K$5000,$C253,'1. Output sheet'!$O$2:$O$5000,"&gt;="&amp;$B$239,'1. Output sheet'!$O$2:$O$5000,"&lt;"&amp;$C$239)</f>
        <v>0</v>
      </c>
      <c r="G253" s="13">
        <f>COUNTIFS('1. Output sheet'!$AC$2:$AC$5000,$B$75,'1. Output sheet'!$C$2:$C$5000,G$73,'1. Output sheet'!$K$2:$K$5000,$C253,'1. Output sheet'!$O$2:$O$5000,"&gt;="&amp;$B$239,'1. Output sheet'!$O$2:$O$5000,"&lt;"&amp;$C$239)</f>
        <v>0</v>
      </c>
      <c r="H253" s="13">
        <f>COUNTIFS('1. Output sheet'!$AC$2:$AC$5000,$B$75,'1. Output sheet'!$C$2:$C$5000,H$73,'1. Output sheet'!$K$2:$K$5000,$C253,'1. Output sheet'!$O$2:$O$5000,"&gt;="&amp;$B$239,'1. Output sheet'!$O$2:$O$5000,"&lt;"&amp;$C$239)</f>
        <v>0</v>
      </c>
      <c r="I253" s="13">
        <f>COUNTIFS('1. Output sheet'!$AC$2:$AC$5000,$B$75,'1. Output sheet'!$C$2:$C$5000,I$73,'1. Output sheet'!$K$2:$K$5000,$C253,'1. Output sheet'!$O$2:$O$5000,"&gt;="&amp;$B$239,'1. Output sheet'!$O$2:$O$5000,"&lt;"&amp;$C$239)</f>
        <v>2</v>
      </c>
      <c r="J253" s="13">
        <f>COUNTIFS('1. Output sheet'!$AC$2:$AC$5000,$B$75,'1. Output sheet'!$C$2:$C$5000,J$73,'1. Output sheet'!$K$2:$K$5000,$C253,'1. Output sheet'!$O$2:$O$5000,"&gt;="&amp;$B$239,'1. Output sheet'!$O$2:$O$5000,"&lt;"&amp;$C$239)</f>
        <v>11</v>
      </c>
      <c r="K253" s="13">
        <f>COUNTIFS('1. Output sheet'!$AC$2:$AC$5000,$B$75,'1. Output sheet'!$C$2:$C$5000,K$73,'1. Output sheet'!$K$2:$K$5000,$C253,'1. Output sheet'!$O$2:$O$5000,"&gt;="&amp;$B$239,'1. Output sheet'!$O$2:$O$5000,"&lt;"&amp;$C$239)</f>
        <v>0</v>
      </c>
      <c r="L253" s="13">
        <f>COUNTIFS('1. Output sheet'!$AC$2:$AC$5000,$B$75,'1. Output sheet'!$C$2:$C$5000,L$73,'1. Output sheet'!$K$2:$K$5000,$C253,'1. Output sheet'!$O$2:$O$5000,"&gt;="&amp;$B$239,'1. Output sheet'!$O$2:$O$5000,"&lt;"&amp;$C$239)</f>
        <v>0</v>
      </c>
      <c r="M253" s="13">
        <f>COUNTIFS('1. Output sheet'!$AC$2:$AC$5000,$B$75,'1. Output sheet'!$C$2:$C$5000,M$73,'1. Output sheet'!$K$2:$K$5000,$C253,'1. Output sheet'!$O$2:$O$5000,"&gt;="&amp;$B$239,'1. Output sheet'!$O$2:$O$5000,"&lt;"&amp;$C$239)</f>
        <v>0</v>
      </c>
      <c r="N253" s="13">
        <f>COUNTIFS('1. Output sheet'!$AC$2:$AC$5000,$B$75,'1. Output sheet'!$C$2:$C$5000,N$73,'1. Output sheet'!$K$2:$K$5000,$C253,'1. Output sheet'!$O$2:$O$5000,"&gt;="&amp;$B$239,'1. Output sheet'!$O$2:$O$5000,"&lt;"&amp;$C$239)</f>
        <v>0</v>
      </c>
      <c r="O253" s="13">
        <f>COUNTIFS('1. Output sheet'!$AC$2:$AC$5000,$B$75,'1. Output sheet'!$C$2:$C$5000,O$73,'1. Output sheet'!$K$2:$K$5000,$C253,'1. Output sheet'!$O$2:$O$5000,"&gt;="&amp;$B$239,'1. Output sheet'!$O$2:$O$5000,"&lt;"&amp;$C$239)</f>
        <v>0</v>
      </c>
      <c r="P253" s="14">
        <f t="shared" si="113"/>
        <v>13</v>
      </c>
    </row>
    <row r="254" spans="1:16" ht="14.4" x14ac:dyDescent="0.3">
      <c r="A254" s="34"/>
      <c r="B254" s="7"/>
      <c r="C254" s="39" t="s">
        <v>407</v>
      </c>
      <c r="D254" s="13">
        <f>COUNTIFS('1. Output sheet'!$AC$2:$AC$5000,$B$75,'1. Output sheet'!$C$2:$C$5000,D$73,'1. Output sheet'!$K$2:$K$5000,$C254,'1. Output sheet'!$O$2:$O$5000,"&gt;="&amp;$B$239,'1. Output sheet'!$O$2:$O$5000,"&lt;"&amp;$C$239)</f>
        <v>0</v>
      </c>
      <c r="E254" s="13">
        <f>COUNTIFS('1. Output sheet'!$AC$2:$AC$5000,$B$75,'1. Output sheet'!$C$2:$C$5000,E$73,'1. Output sheet'!$K$2:$K$5000,$C254,'1. Output sheet'!$O$2:$O$5000,"&gt;="&amp;$B$239,'1. Output sheet'!$O$2:$O$5000,"&lt;"&amp;$C$239)</f>
        <v>0</v>
      </c>
      <c r="F254" s="13">
        <f>COUNTIFS('1. Output sheet'!$AC$2:$AC$5000,$B$75,'1. Output sheet'!$C$2:$C$5000,F$73,'1. Output sheet'!$K$2:$K$5000,$C254,'1. Output sheet'!$O$2:$O$5000,"&gt;="&amp;$B$239,'1. Output sheet'!$O$2:$O$5000,"&lt;"&amp;$C$239)</f>
        <v>0</v>
      </c>
      <c r="G254" s="13">
        <f>COUNTIFS('1. Output sheet'!$AC$2:$AC$5000,$B$75,'1. Output sheet'!$C$2:$C$5000,G$73,'1. Output sheet'!$K$2:$K$5000,$C254,'1. Output sheet'!$O$2:$O$5000,"&gt;="&amp;$B$239,'1. Output sheet'!$O$2:$O$5000,"&lt;"&amp;$C$239)</f>
        <v>0</v>
      </c>
      <c r="H254" s="13">
        <f>COUNTIFS('1. Output sheet'!$AC$2:$AC$5000,$B$75,'1. Output sheet'!$C$2:$C$5000,H$73,'1. Output sheet'!$K$2:$K$5000,$C254,'1. Output sheet'!$O$2:$O$5000,"&gt;="&amp;$B$239,'1. Output sheet'!$O$2:$O$5000,"&lt;"&amp;$C$239)</f>
        <v>0</v>
      </c>
      <c r="I254" s="13">
        <f>COUNTIFS('1. Output sheet'!$AC$2:$AC$5000,$B$75,'1. Output sheet'!$C$2:$C$5000,I$73,'1. Output sheet'!$K$2:$K$5000,$C254,'1. Output sheet'!$O$2:$O$5000,"&gt;="&amp;$B$239,'1. Output sheet'!$O$2:$O$5000,"&lt;"&amp;$C$239)</f>
        <v>0</v>
      </c>
      <c r="J254" s="13">
        <f>COUNTIFS('1. Output sheet'!$AC$2:$AC$5000,$B$75,'1. Output sheet'!$C$2:$C$5000,J$73,'1. Output sheet'!$K$2:$K$5000,$C254,'1. Output sheet'!$O$2:$O$5000,"&gt;="&amp;$B$239,'1. Output sheet'!$O$2:$O$5000,"&lt;"&amp;$C$239)</f>
        <v>0</v>
      </c>
      <c r="K254" s="13">
        <f>COUNTIFS('1. Output sheet'!$AC$2:$AC$5000,$B$75,'1. Output sheet'!$C$2:$C$5000,K$73,'1. Output sheet'!$K$2:$K$5000,$C254,'1. Output sheet'!$O$2:$O$5000,"&gt;="&amp;$B$239,'1. Output sheet'!$O$2:$O$5000,"&lt;"&amp;$C$239)</f>
        <v>0</v>
      </c>
      <c r="L254" s="13">
        <f>COUNTIFS('1. Output sheet'!$AC$2:$AC$5000,$B$75,'1. Output sheet'!$C$2:$C$5000,L$73,'1. Output sheet'!$K$2:$K$5000,$C254,'1. Output sheet'!$O$2:$O$5000,"&gt;="&amp;$B$239,'1. Output sheet'!$O$2:$O$5000,"&lt;"&amp;$C$239)</f>
        <v>0</v>
      </c>
      <c r="M254" s="13">
        <f>COUNTIFS('1. Output sheet'!$AC$2:$AC$5000,$B$75,'1. Output sheet'!$C$2:$C$5000,M$73,'1. Output sheet'!$K$2:$K$5000,$C254,'1. Output sheet'!$O$2:$O$5000,"&gt;="&amp;$B$239,'1. Output sheet'!$O$2:$O$5000,"&lt;"&amp;$C$239)</f>
        <v>0</v>
      </c>
      <c r="N254" s="13">
        <f>COUNTIFS('1. Output sheet'!$AC$2:$AC$5000,$B$75,'1. Output sheet'!$C$2:$C$5000,N$73,'1. Output sheet'!$K$2:$K$5000,$C254,'1. Output sheet'!$O$2:$O$5000,"&gt;="&amp;$B$239,'1. Output sheet'!$O$2:$O$5000,"&lt;"&amp;$C$239)</f>
        <v>0</v>
      </c>
      <c r="O254" s="13">
        <f>COUNTIFS('1. Output sheet'!$AC$2:$AC$5000,$B$75,'1. Output sheet'!$C$2:$C$5000,O$73,'1. Output sheet'!$K$2:$K$5000,$C254,'1. Output sheet'!$O$2:$O$5000,"&gt;="&amp;$B$239,'1. Output sheet'!$O$2:$O$5000,"&lt;"&amp;$C$239)</f>
        <v>0</v>
      </c>
      <c r="P254" s="14">
        <f t="shared" si="113"/>
        <v>0</v>
      </c>
    </row>
    <row r="255" spans="1:16" ht="14.4" x14ac:dyDescent="0.3">
      <c r="A255" s="34"/>
      <c r="B255" s="7"/>
      <c r="C255" s="39" t="s">
        <v>54</v>
      </c>
      <c r="D255" s="13">
        <f>COUNTIFS('1. Output sheet'!$AC$2:$AC$5000,$B$75,'1. Output sheet'!$C$2:$C$5000,D$73,'1. Output sheet'!$K$2:$K$5000,$C255,'1. Output sheet'!$O$2:$O$5000,"&gt;="&amp;$B$239,'1. Output sheet'!$O$2:$O$5000,"&lt;"&amp;$C$239)</f>
        <v>0</v>
      </c>
      <c r="E255" s="13">
        <f>COUNTIFS('1. Output sheet'!$AC$2:$AC$5000,$B$75,'1. Output sheet'!$C$2:$C$5000,E$73,'1. Output sheet'!$K$2:$K$5000,$C255,'1. Output sheet'!$O$2:$O$5000,"&gt;="&amp;$B$239,'1. Output sheet'!$O$2:$O$5000,"&lt;"&amp;$C$239)</f>
        <v>0</v>
      </c>
      <c r="F255" s="13">
        <f>COUNTIFS('1. Output sheet'!$AC$2:$AC$5000,$B$75,'1. Output sheet'!$C$2:$C$5000,F$73,'1. Output sheet'!$K$2:$K$5000,$C255,'1. Output sheet'!$O$2:$O$5000,"&gt;="&amp;$B$239,'1. Output sheet'!$O$2:$O$5000,"&lt;"&amp;$C$239)</f>
        <v>0</v>
      </c>
      <c r="G255" s="13">
        <f>COUNTIFS('1. Output sheet'!$AC$2:$AC$5000,$B$75,'1. Output sheet'!$C$2:$C$5000,G$73,'1. Output sheet'!$K$2:$K$5000,$C255,'1. Output sheet'!$O$2:$O$5000,"&gt;="&amp;$B$239,'1. Output sheet'!$O$2:$O$5000,"&lt;"&amp;$C$239)</f>
        <v>0</v>
      </c>
      <c r="H255" s="13">
        <f>COUNTIFS('1. Output sheet'!$AC$2:$AC$5000,$B$75,'1. Output sheet'!$C$2:$C$5000,H$73,'1. Output sheet'!$K$2:$K$5000,$C255,'1. Output sheet'!$O$2:$O$5000,"&gt;="&amp;$B$239,'1. Output sheet'!$O$2:$O$5000,"&lt;"&amp;$C$239)</f>
        <v>0</v>
      </c>
      <c r="I255" s="13">
        <f>COUNTIFS('1. Output sheet'!$AC$2:$AC$5000,$B$75,'1. Output sheet'!$C$2:$C$5000,I$73,'1. Output sheet'!$K$2:$K$5000,$C255,'1. Output sheet'!$O$2:$O$5000,"&gt;="&amp;$B$239,'1. Output sheet'!$O$2:$O$5000,"&lt;"&amp;$C$239)</f>
        <v>0</v>
      </c>
      <c r="J255" s="13">
        <f>COUNTIFS('1. Output sheet'!$AC$2:$AC$5000,$B$75,'1. Output sheet'!$C$2:$C$5000,J$73,'1. Output sheet'!$K$2:$K$5000,$C255,'1. Output sheet'!$O$2:$O$5000,"&gt;="&amp;$B$239,'1. Output sheet'!$O$2:$O$5000,"&lt;"&amp;$C$239)</f>
        <v>2</v>
      </c>
      <c r="K255" s="13">
        <f>COUNTIFS('1. Output sheet'!$AC$2:$AC$5000,$B$75,'1. Output sheet'!$C$2:$C$5000,K$73,'1. Output sheet'!$K$2:$K$5000,$C255,'1. Output sheet'!$O$2:$O$5000,"&gt;="&amp;$B$239,'1. Output sheet'!$O$2:$O$5000,"&lt;"&amp;$C$239)</f>
        <v>0</v>
      </c>
      <c r="L255" s="13">
        <f>COUNTIFS('1. Output sheet'!$AC$2:$AC$5000,$B$75,'1. Output sheet'!$C$2:$C$5000,L$73,'1. Output sheet'!$K$2:$K$5000,$C255,'1. Output sheet'!$O$2:$O$5000,"&gt;="&amp;$B$239,'1. Output sheet'!$O$2:$O$5000,"&lt;"&amp;$C$239)</f>
        <v>0</v>
      </c>
      <c r="M255" s="13">
        <f>COUNTIFS('1. Output sheet'!$AC$2:$AC$5000,$B$75,'1. Output sheet'!$C$2:$C$5000,M$73,'1. Output sheet'!$K$2:$K$5000,$C255,'1. Output sheet'!$O$2:$O$5000,"&gt;="&amp;$B$239,'1. Output sheet'!$O$2:$O$5000,"&lt;"&amp;$C$239)</f>
        <v>0</v>
      </c>
      <c r="N255" s="13">
        <f>COUNTIFS('1. Output sheet'!$AC$2:$AC$5000,$B$75,'1. Output sheet'!$C$2:$C$5000,N$73,'1. Output sheet'!$K$2:$K$5000,$C255,'1. Output sheet'!$O$2:$O$5000,"&gt;="&amp;$B$239,'1. Output sheet'!$O$2:$O$5000,"&lt;"&amp;$C$239)</f>
        <v>0</v>
      </c>
      <c r="O255" s="13">
        <f>COUNTIFS('1. Output sheet'!$AC$2:$AC$5000,$B$75,'1. Output sheet'!$C$2:$C$5000,O$73,'1. Output sheet'!$K$2:$K$5000,$C255,'1. Output sheet'!$O$2:$O$5000,"&gt;="&amp;$B$239,'1. Output sheet'!$O$2:$O$5000,"&lt;"&amp;$C$239)</f>
        <v>0</v>
      </c>
      <c r="P255" s="14">
        <f t="shared" si="113"/>
        <v>2</v>
      </c>
    </row>
    <row r="256" spans="1:16" ht="14.4" x14ac:dyDescent="0.3">
      <c r="A256" s="34"/>
      <c r="B256" s="7"/>
      <c r="C256" s="39" t="s">
        <v>126</v>
      </c>
      <c r="D256" s="13">
        <f>COUNTIFS('1. Output sheet'!$AC$2:$AC$5000,$B$75,'1. Output sheet'!$C$2:$C$5000,D$73,'1. Output sheet'!$K$2:$K$5000,$C256,'1. Output sheet'!$O$2:$O$5000,"&gt;="&amp;$B$239,'1. Output sheet'!$O$2:$O$5000,"&lt;"&amp;$C$239)</f>
        <v>0</v>
      </c>
      <c r="E256" s="13">
        <f>COUNTIFS('1. Output sheet'!$AC$2:$AC$5000,$B$75,'1. Output sheet'!$C$2:$C$5000,E$73,'1. Output sheet'!$K$2:$K$5000,$C256,'1. Output sheet'!$O$2:$O$5000,"&gt;="&amp;$B$239,'1. Output sheet'!$O$2:$O$5000,"&lt;"&amp;$C$239)</f>
        <v>0</v>
      </c>
      <c r="F256" s="13">
        <f>COUNTIFS('1. Output sheet'!$AC$2:$AC$5000,$B$75,'1. Output sheet'!$C$2:$C$5000,F$73,'1. Output sheet'!$K$2:$K$5000,$C256,'1. Output sheet'!$O$2:$O$5000,"&gt;="&amp;$B$239,'1. Output sheet'!$O$2:$O$5000,"&lt;"&amp;$C$239)</f>
        <v>0</v>
      </c>
      <c r="G256" s="13">
        <f>COUNTIFS('1. Output sheet'!$AC$2:$AC$5000,$B$75,'1. Output sheet'!$C$2:$C$5000,G$73,'1. Output sheet'!$K$2:$K$5000,$C256,'1. Output sheet'!$O$2:$O$5000,"&gt;="&amp;$B$239,'1. Output sheet'!$O$2:$O$5000,"&lt;"&amp;$C$239)</f>
        <v>0</v>
      </c>
      <c r="H256" s="13">
        <f>COUNTIFS('1. Output sheet'!$AC$2:$AC$5000,$B$75,'1. Output sheet'!$C$2:$C$5000,H$73,'1. Output sheet'!$K$2:$K$5000,$C256,'1. Output sheet'!$O$2:$O$5000,"&gt;="&amp;$B$239,'1. Output sheet'!$O$2:$O$5000,"&lt;"&amp;$C$239)</f>
        <v>0</v>
      </c>
      <c r="I256" s="13">
        <f>COUNTIFS('1. Output sheet'!$AC$2:$AC$5000,$B$75,'1. Output sheet'!$C$2:$C$5000,I$73,'1. Output sheet'!$K$2:$K$5000,$C256,'1. Output sheet'!$O$2:$O$5000,"&gt;="&amp;$B$239,'1. Output sheet'!$O$2:$O$5000,"&lt;"&amp;$C$239)</f>
        <v>0</v>
      </c>
      <c r="J256" s="13">
        <f>COUNTIFS('1. Output sheet'!$AC$2:$AC$5000,$B$75,'1. Output sheet'!$C$2:$C$5000,J$73,'1. Output sheet'!$K$2:$K$5000,$C256,'1. Output sheet'!$O$2:$O$5000,"&gt;="&amp;$B$239,'1. Output sheet'!$O$2:$O$5000,"&lt;"&amp;$C$239)</f>
        <v>2</v>
      </c>
      <c r="K256" s="13">
        <f>COUNTIFS('1. Output sheet'!$AC$2:$AC$5000,$B$75,'1. Output sheet'!$C$2:$C$5000,K$73,'1. Output sheet'!$K$2:$K$5000,$C256,'1. Output sheet'!$O$2:$O$5000,"&gt;="&amp;$B$239,'1. Output sheet'!$O$2:$O$5000,"&lt;"&amp;$C$239)</f>
        <v>0</v>
      </c>
      <c r="L256" s="13">
        <f>COUNTIFS('1. Output sheet'!$AC$2:$AC$5000,$B$75,'1. Output sheet'!$C$2:$C$5000,L$73,'1. Output sheet'!$K$2:$K$5000,$C256,'1. Output sheet'!$O$2:$O$5000,"&gt;="&amp;$B$239,'1. Output sheet'!$O$2:$O$5000,"&lt;"&amp;$C$239)</f>
        <v>0</v>
      </c>
      <c r="M256" s="13">
        <f>COUNTIFS('1. Output sheet'!$AC$2:$AC$5000,$B$75,'1. Output sheet'!$C$2:$C$5000,M$73,'1. Output sheet'!$K$2:$K$5000,$C256,'1. Output sheet'!$O$2:$O$5000,"&gt;="&amp;$B$239,'1. Output sheet'!$O$2:$O$5000,"&lt;"&amp;$C$239)</f>
        <v>0</v>
      </c>
      <c r="N256" s="13">
        <f>COUNTIFS('1. Output sheet'!$AC$2:$AC$5000,$B$75,'1. Output sheet'!$C$2:$C$5000,N$73,'1. Output sheet'!$K$2:$K$5000,$C256,'1. Output sheet'!$O$2:$O$5000,"&gt;="&amp;$B$239,'1. Output sheet'!$O$2:$O$5000,"&lt;"&amp;$C$239)</f>
        <v>0</v>
      </c>
      <c r="O256" s="13">
        <f>COUNTIFS('1. Output sheet'!$AC$2:$AC$5000,$B$75,'1. Output sheet'!$C$2:$C$5000,O$73,'1. Output sheet'!$K$2:$K$5000,$C256,'1. Output sheet'!$O$2:$O$5000,"&gt;="&amp;$B$239,'1. Output sheet'!$O$2:$O$5000,"&lt;"&amp;$C$239)</f>
        <v>0</v>
      </c>
      <c r="P256" s="14">
        <f t="shared" si="113"/>
        <v>2</v>
      </c>
    </row>
    <row r="257" spans="1:16" ht="14.4" x14ac:dyDescent="0.3">
      <c r="A257" s="34"/>
      <c r="B257" s="7"/>
      <c r="C257" s="39" t="s">
        <v>737</v>
      </c>
      <c r="D257" s="13">
        <f>COUNTIFS('1. Output sheet'!$AC$2:$AC$5000,$B$75,'1. Output sheet'!$C$2:$C$5000,D$73,'1. Output sheet'!$K$2:$K$5000,$C257,'1. Output sheet'!$O$2:$O$5000,"&gt;="&amp;$B$239,'1. Output sheet'!$O$2:$O$5000,"&lt;"&amp;$C$239)</f>
        <v>0</v>
      </c>
      <c r="E257" s="13">
        <f>COUNTIFS('1. Output sheet'!$AC$2:$AC$5000,$B$75,'1. Output sheet'!$C$2:$C$5000,E$73,'1. Output sheet'!$K$2:$K$5000,$C257,'1. Output sheet'!$O$2:$O$5000,"&gt;="&amp;$B$239,'1. Output sheet'!$O$2:$O$5000,"&lt;"&amp;$C$239)</f>
        <v>0</v>
      </c>
      <c r="F257" s="13">
        <f>COUNTIFS('1. Output sheet'!$AC$2:$AC$5000,$B$75,'1. Output sheet'!$C$2:$C$5000,F$73,'1. Output sheet'!$K$2:$K$5000,$C257,'1. Output sheet'!$O$2:$O$5000,"&gt;="&amp;$B$239,'1. Output sheet'!$O$2:$O$5000,"&lt;"&amp;$C$239)</f>
        <v>0</v>
      </c>
      <c r="G257" s="13">
        <f>COUNTIFS('1. Output sheet'!$AC$2:$AC$5000,$B$75,'1. Output sheet'!$C$2:$C$5000,G$73,'1. Output sheet'!$K$2:$K$5000,$C257,'1. Output sheet'!$O$2:$O$5000,"&gt;="&amp;$B$239,'1. Output sheet'!$O$2:$O$5000,"&lt;"&amp;$C$239)</f>
        <v>0</v>
      </c>
      <c r="H257" s="13">
        <f>COUNTIFS('1. Output sheet'!$AC$2:$AC$5000,$B$75,'1. Output sheet'!$C$2:$C$5000,H$73,'1. Output sheet'!$K$2:$K$5000,$C257,'1. Output sheet'!$O$2:$O$5000,"&gt;="&amp;$B$239,'1. Output sheet'!$O$2:$O$5000,"&lt;"&amp;$C$239)</f>
        <v>0</v>
      </c>
      <c r="I257" s="13">
        <f>COUNTIFS('1. Output sheet'!$AC$2:$AC$5000,$B$75,'1. Output sheet'!$C$2:$C$5000,I$73,'1. Output sheet'!$K$2:$K$5000,$C257,'1. Output sheet'!$O$2:$O$5000,"&gt;="&amp;$B$239,'1. Output sheet'!$O$2:$O$5000,"&lt;"&amp;$C$239)</f>
        <v>1</v>
      </c>
      <c r="J257" s="13">
        <f>COUNTIFS('1. Output sheet'!$AC$2:$AC$5000,$B$75,'1. Output sheet'!$C$2:$C$5000,J$73,'1. Output sheet'!$K$2:$K$5000,$C257,'1. Output sheet'!$O$2:$O$5000,"&gt;="&amp;$B$239,'1. Output sheet'!$O$2:$O$5000,"&lt;"&amp;$C$239)</f>
        <v>2</v>
      </c>
      <c r="K257" s="13">
        <f>COUNTIFS('1. Output sheet'!$AC$2:$AC$5000,$B$75,'1. Output sheet'!$C$2:$C$5000,K$73,'1. Output sheet'!$K$2:$K$5000,$C257,'1. Output sheet'!$O$2:$O$5000,"&gt;="&amp;$B$239,'1. Output sheet'!$O$2:$O$5000,"&lt;"&amp;$C$239)</f>
        <v>1</v>
      </c>
      <c r="L257" s="13">
        <f>COUNTIFS('1. Output sheet'!$AC$2:$AC$5000,$B$75,'1. Output sheet'!$C$2:$C$5000,L$73,'1. Output sheet'!$K$2:$K$5000,$C257,'1. Output sheet'!$O$2:$O$5000,"&gt;="&amp;$B$239,'1. Output sheet'!$O$2:$O$5000,"&lt;"&amp;$C$239)</f>
        <v>0</v>
      </c>
      <c r="M257" s="13">
        <f>COUNTIFS('1. Output sheet'!$AC$2:$AC$5000,$B$75,'1. Output sheet'!$C$2:$C$5000,M$73,'1. Output sheet'!$K$2:$K$5000,$C257,'1. Output sheet'!$O$2:$O$5000,"&gt;="&amp;$B$239,'1. Output sheet'!$O$2:$O$5000,"&lt;"&amp;$C$239)</f>
        <v>0</v>
      </c>
      <c r="N257" s="13">
        <f>COUNTIFS('1. Output sheet'!$AC$2:$AC$5000,$B$75,'1. Output sheet'!$C$2:$C$5000,N$73,'1. Output sheet'!$K$2:$K$5000,$C257,'1. Output sheet'!$O$2:$O$5000,"&gt;="&amp;$B$239,'1. Output sheet'!$O$2:$O$5000,"&lt;"&amp;$C$239)</f>
        <v>0</v>
      </c>
      <c r="O257" s="13">
        <f>COUNTIFS('1. Output sheet'!$AC$2:$AC$5000,$B$75,'1. Output sheet'!$C$2:$C$5000,O$73,'1. Output sheet'!$K$2:$K$5000,$C257,'1. Output sheet'!$O$2:$O$5000,"&gt;="&amp;$B$239,'1. Output sheet'!$O$2:$O$5000,"&lt;"&amp;$C$239)</f>
        <v>0</v>
      </c>
      <c r="P257" s="14">
        <f t="shared" si="113"/>
        <v>4</v>
      </c>
    </row>
    <row r="258" spans="1:16" ht="14.4" x14ac:dyDescent="0.3">
      <c r="A258" s="34"/>
      <c r="B258" s="7"/>
      <c r="C258" s="39" t="s">
        <v>362</v>
      </c>
      <c r="D258" s="13">
        <f>COUNTIFS('1. Output sheet'!$AC$2:$AC$5000,$B$75,'1. Output sheet'!$C$2:$C$5000,D$73,'1. Output sheet'!$K$2:$K$5000,$C258,'1. Output sheet'!$O$2:$O$5000,"&gt;="&amp;$B$239,'1. Output sheet'!$O$2:$O$5000,"&lt;"&amp;$C$239)</f>
        <v>0</v>
      </c>
      <c r="E258" s="13">
        <f>COUNTIFS('1. Output sheet'!$AC$2:$AC$5000,$B$75,'1. Output sheet'!$C$2:$C$5000,E$73,'1. Output sheet'!$K$2:$K$5000,$C258,'1. Output sheet'!$O$2:$O$5000,"&gt;="&amp;$B$239,'1. Output sheet'!$O$2:$O$5000,"&lt;"&amp;$C$239)</f>
        <v>2</v>
      </c>
      <c r="F258" s="13">
        <f>COUNTIFS('1. Output sheet'!$AC$2:$AC$5000,$B$75,'1. Output sheet'!$C$2:$C$5000,F$73,'1. Output sheet'!$K$2:$K$5000,$C258,'1. Output sheet'!$O$2:$O$5000,"&gt;="&amp;$B$239,'1. Output sheet'!$O$2:$O$5000,"&lt;"&amp;$C$239)</f>
        <v>0</v>
      </c>
      <c r="G258" s="13">
        <f>COUNTIFS('1. Output sheet'!$AC$2:$AC$5000,$B$75,'1. Output sheet'!$C$2:$C$5000,G$73,'1. Output sheet'!$K$2:$K$5000,$C258,'1. Output sheet'!$O$2:$O$5000,"&gt;="&amp;$B$239,'1. Output sheet'!$O$2:$O$5000,"&lt;"&amp;$C$239)</f>
        <v>0</v>
      </c>
      <c r="H258" s="13">
        <f>COUNTIFS('1. Output sheet'!$AC$2:$AC$5000,$B$75,'1. Output sheet'!$C$2:$C$5000,H$73,'1. Output sheet'!$K$2:$K$5000,$C258,'1. Output sheet'!$O$2:$O$5000,"&gt;="&amp;$B$239,'1. Output sheet'!$O$2:$O$5000,"&lt;"&amp;$C$239)</f>
        <v>0</v>
      </c>
      <c r="I258" s="13">
        <f>COUNTIFS('1. Output sheet'!$AC$2:$AC$5000,$B$75,'1. Output sheet'!$C$2:$C$5000,I$73,'1. Output sheet'!$K$2:$K$5000,$C258,'1. Output sheet'!$O$2:$O$5000,"&gt;="&amp;$B$239,'1. Output sheet'!$O$2:$O$5000,"&lt;"&amp;$C$239)</f>
        <v>0</v>
      </c>
      <c r="J258" s="13">
        <f>COUNTIFS('1. Output sheet'!$AC$2:$AC$5000,$B$75,'1. Output sheet'!$C$2:$C$5000,J$73,'1. Output sheet'!$K$2:$K$5000,$C258,'1. Output sheet'!$O$2:$O$5000,"&gt;="&amp;$B$239,'1. Output sheet'!$O$2:$O$5000,"&lt;"&amp;$C$239)</f>
        <v>0</v>
      </c>
      <c r="K258" s="13">
        <f>COUNTIFS('1. Output sheet'!$AC$2:$AC$5000,$B$75,'1. Output sheet'!$C$2:$C$5000,K$73,'1. Output sheet'!$K$2:$K$5000,$C258,'1. Output sheet'!$O$2:$O$5000,"&gt;="&amp;$B$239,'1. Output sheet'!$O$2:$O$5000,"&lt;"&amp;$C$239)</f>
        <v>0</v>
      </c>
      <c r="L258" s="13">
        <f>COUNTIFS('1. Output sheet'!$AC$2:$AC$5000,$B$75,'1. Output sheet'!$C$2:$C$5000,L$73,'1. Output sheet'!$K$2:$K$5000,$C258,'1. Output sheet'!$O$2:$O$5000,"&gt;="&amp;$B$239,'1. Output sheet'!$O$2:$O$5000,"&lt;"&amp;$C$239)</f>
        <v>0</v>
      </c>
      <c r="M258" s="13">
        <f>COUNTIFS('1. Output sheet'!$AC$2:$AC$5000,$B$75,'1. Output sheet'!$C$2:$C$5000,M$73,'1. Output sheet'!$K$2:$K$5000,$C258,'1. Output sheet'!$O$2:$O$5000,"&gt;="&amp;$B$239,'1. Output sheet'!$O$2:$O$5000,"&lt;"&amp;$C$239)</f>
        <v>0</v>
      </c>
      <c r="N258" s="13">
        <f>COUNTIFS('1. Output sheet'!$AC$2:$AC$5000,$B$75,'1. Output sheet'!$C$2:$C$5000,N$73,'1. Output sheet'!$K$2:$K$5000,$C258,'1. Output sheet'!$O$2:$O$5000,"&gt;="&amp;$B$239,'1. Output sheet'!$O$2:$O$5000,"&lt;"&amp;$C$239)</f>
        <v>0</v>
      </c>
      <c r="O258" s="13">
        <f>COUNTIFS('1. Output sheet'!$AC$2:$AC$5000,$B$75,'1. Output sheet'!$C$2:$C$5000,O$73,'1. Output sheet'!$K$2:$K$5000,$C258,'1. Output sheet'!$O$2:$O$5000,"&gt;="&amp;$B$239,'1. Output sheet'!$O$2:$O$5000,"&lt;"&amp;$C$239)</f>
        <v>0</v>
      </c>
      <c r="P258" s="14">
        <f t="shared" si="113"/>
        <v>2</v>
      </c>
    </row>
    <row r="259" spans="1:16" ht="14.4" x14ac:dyDescent="0.3">
      <c r="A259" s="34"/>
      <c r="B259" s="7"/>
      <c r="C259" s="39" t="s">
        <v>76</v>
      </c>
      <c r="D259" s="13">
        <f>COUNTIFS('1. Output sheet'!$AC$2:$AC$5000,$B$75,'1. Output sheet'!$C$2:$C$5000,D$73,'1. Output sheet'!$K$2:$K$5000,$C259,'1. Output sheet'!$O$2:$O$5000,"&gt;="&amp;$B$239,'1. Output sheet'!$O$2:$O$5000,"&lt;"&amp;$C$239)</f>
        <v>0</v>
      </c>
      <c r="E259" s="13">
        <f>COUNTIFS('1. Output sheet'!$AC$2:$AC$5000,$B$75,'1. Output sheet'!$C$2:$C$5000,E$73,'1. Output sheet'!$K$2:$K$5000,$C259,'1. Output sheet'!$O$2:$O$5000,"&gt;="&amp;$B$239,'1. Output sheet'!$O$2:$O$5000,"&lt;"&amp;$C$239)</f>
        <v>0</v>
      </c>
      <c r="F259" s="13">
        <f>COUNTIFS('1. Output sheet'!$AC$2:$AC$5000,$B$75,'1. Output sheet'!$C$2:$C$5000,F$73,'1. Output sheet'!$K$2:$K$5000,$C259,'1. Output sheet'!$O$2:$O$5000,"&gt;="&amp;$B$239,'1. Output sheet'!$O$2:$O$5000,"&lt;"&amp;$C$239)</f>
        <v>0</v>
      </c>
      <c r="G259" s="13">
        <f>COUNTIFS('1. Output sheet'!$AC$2:$AC$5000,$B$75,'1. Output sheet'!$C$2:$C$5000,G$73,'1. Output sheet'!$K$2:$K$5000,$C259,'1. Output sheet'!$O$2:$O$5000,"&gt;="&amp;$B$239,'1. Output sheet'!$O$2:$O$5000,"&lt;"&amp;$C$239)</f>
        <v>0</v>
      </c>
      <c r="H259" s="13">
        <f>COUNTIFS('1. Output sheet'!$AC$2:$AC$5000,$B$75,'1. Output sheet'!$C$2:$C$5000,H$73,'1. Output sheet'!$K$2:$K$5000,$C259,'1. Output sheet'!$O$2:$O$5000,"&gt;="&amp;$B$239,'1. Output sheet'!$O$2:$O$5000,"&lt;"&amp;$C$239)</f>
        <v>0</v>
      </c>
      <c r="I259" s="13">
        <f>COUNTIFS('1. Output sheet'!$AC$2:$AC$5000,$B$75,'1. Output sheet'!$C$2:$C$5000,I$73,'1. Output sheet'!$K$2:$K$5000,$C259,'1. Output sheet'!$O$2:$O$5000,"&gt;="&amp;$B$239,'1. Output sheet'!$O$2:$O$5000,"&lt;"&amp;$C$239)</f>
        <v>0</v>
      </c>
      <c r="J259" s="13">
        <f>COUNTIFS('1. Output sheet'!$AC$2:$AC$5000,$B$75,'1. Output sheet'!$C$2:$C$5000,J$73,'1. Output sheet'!$K$2:$K$5000,$C259,'1. Output sheet'!$O$2:$O$5000,"&gt;="&amp;$B$239,'1. Output sheet'!$O$2:$O$5000,"&lt;"&amp;$C$239)</f>
        <v>5</v>
      </c>
      <c r="K259" s="13">
        <f>COUNTIFS('1. Output sheet'!$AC$2:$AC$5000,$B$75,'1. Output sheet'!$C$2:$C$5000,K$73,'1. Output sheet'!$K$2:$K$5000,$C259,'1. Output sheet'!$O$2:$O$5000,"&gt;="&amp;$B$239,'1. Output sheet'!$O$2:$O$5000,"&lt;"&amp;$C$239)</f>
        <v>0</v>
      </c>
      <c r="L259" s="13">
        <f>COUNTIFS('1. Output sheet'!$AC$2:$AC$5000,$B$75,'1. Output sheet'!$C$2:$C$5000,L$73,'1. Output sheet'!$K$2:$K$5000,$C259,'1. Output sheet'!$O$2:$O$5000,"&gt;="&amp;$B$239,'1. Output sheet'!$O$2:$O$5000,"&lt;"&amp;$C$239)</f>
        <v>0</v>
      </c>
      <c r="M259" s="13">
        <f>COUNTIFS('1. Output sheet'!$AC$2:$AC$5000,$B$75,'1. Output sheet'!$C$2:$C$5000,M$73,'1. Output sheet'!$K$2:$K$5000,$C259,'1. Output sheet'!$O$2:$O$5000,"&gt;="&amp;$B$239,'1. Output sheet'!$O$2:$O$5000,"&lt;"&amp;$C$239)</f>
        <v>0</v>
      </c>
      <c r="N259" s="13">
        <f>COUNTIFS('1. Output sheet'!$AC$2:$AC$5000,$B$75,'1. Output sheet'!$C$2:$C$5000,N$73,'1. Output sheet'!$K$2:$K$5000,$C259,'1. Output sheet'!$O$2:$O$5000,"&gt;="&amp;$B$239,'1. Output sheet'!$O$2:$O$5000,"&lt;"&amp;$C$239)</f>
        <v>0</v>
      </c>
      <c r="O259" s="13">
        <f>COUNTIFS('1. Output sheet'!$AC$2:$AC$5000,$B$75,'1. Output sheet'!$C$2:$C$5000,O$73,'1. Output sheet'!$K$2:$K$5000,$C259,'1. Output sheet'!$O$2:$O$5000,"&gt;="&amp;$B$239,'1. Output sheet'!$O$2:$O$5000,"&lt;"&amp;$C$239)</f>
        <v>0</v>
      </c>
      <c r="P259" s="14">
        <f t="shared" si="113"/>
        <v>5</v>
      </c>
    </row>
    <row r="260" spans="1:16" ht="14.4" x14ac:dyDescent="0.3">
      <c r="A260" s="34"/>
      <c r="B260" s="7"/>
      <c r="C260" s="39" t="s">
        <v>3770</v>
      </c>
      <c r="D260" s="13">
        <f>COUNTIFS('1. Output sheet'!$AC$2:$AC$5000,$B$75,'1. Output sheet'!$C$2:$C$5000,D$73,'1. Output sheet'!$K$2:$K$5000,$C260,'1. Output sheet'!$O$2:$O$5000,"&gt;="&amp;$B$239,'1. Output sheet'!$O$2:$O$5000,"&lt;"&amp;$C$239)</f>
        <v>0</v>
      </c>
      <c r="E260" s="13">
        <f>COUNTIFS('1. Output sheet'!$AC$2:$AC$5000,$B$75,'1. Output sheet'!$C$2:$C$5000,E$73,'1. Output sheet'!$K$2:$K$5000,$C260,'1. Output sheet'!$O$2:$O$5000,"&gt;="&amp;$B$239,'1. Output sheet'!$O$2:$O$5000,"&lt;"&amp;$C$239)</f>
        <v>0</v>
      </c>
      <c r="F260" s="13">
        <f>COUNTIFS('1. Output sheet'!$AC$2:$AC$5000,$B$75,'1. Output sheet'!$C$2:$C$5000,F$73,'1. Output sheet'!$K$2:$K$5000,$C260,'1. Output sheet'!$O$2:$O$5000,"&gt;="&amp;$B$239,'1. Output sheet'!$O$2:$O$5000,"&lt;"&amp;$C$239)</f>
        <v>0</v>
      </c>
      <c r="G260" s="13">
        <f>COUNTIFS('1. Output sheet'!$AC$2:$AC$5000,$B$75,'1. Output sheet'!$C$2:$C$5000,G$73,'1. Output sheet'!$K$2:$K$5000,$C260,'1. Output sheet'!$O$2:$O$5000,"&gt;="&amp;$B$239,'1. Output sheet'!$O$2:$O$5000,"&lt;"&amp;$C$239)</f>
        <v>0</v>
      </c>
      <c r="H260" s="13">
        <f>COUNTIFS('1. Output sheet'!$AC$2:$AC$5000,$B$75,'1. Output sheet'!$C$2:$C$5000,H$73,'1. Output sheet'!$K$2:$K$5000,$C260,'1. Output sheet'!$O$2:$O$5000,"&gt;="&amp;$B$239,'1. Output sheet'!$O$2:$O$5000,"&lt;"&amp;$C$239)</f>
        <v>0</v>
      </c>
      <c r="I260" s="13">
        <f>COUNTIFS('1. Output sheet'!$AC$2:$AC$5000,$B$75,'1. Output sheet'!$C$2:$C$5000,I$73,'1. Output sheet'!$K$2:$K$5000,$C260,'1. Output sheet'!$O$2:$O$5000,"&gt;="&amp;$B$239,'1. Output sheet'!$O$2:$O$5000,"&lt;"&amp;$C$239)</f>
        <v>0</v>
      </c>
      <c r="J260" s="13">
        <f>COUNTIFS('1. Output sheet'!$AC$2:$AC$5000,$B$75,'1. Output sheet'!$C$2:$C$5000,J$73,'1. Output sheet'!$K$2:$K$5000,$C260,'1. Output sheet'!$O$2:$O$5000,"&gt;="&amp;$B$239,'1. Output sheet'!$O$2:$O$5000,"&lt;"&amp;$C$239)</f>
        <v>0</v>
      </c>
      <c r="K260" s="13">
        <f>COUNTIFS('1. Output sheet'!$AC$2:$AC$5000,$B$75,'1. Output sheet'!$C$2:$C$5000,K$73,'1. Output sheet'!$K$2:$K$5000,$C260,'1. Output sheet'!$O$2:$O$5000,"&gt;="&amp;$B$239,'1. Output sheet'!$O$2:$O$5000,"&lt;"&amp;$C$239)</f>
        <v>0</v>
      </c>
      <c r="L260" s="13">
        <f>COUNTIFS('1. Output sheet'!$AC$2:$AC$5000,$B$75,'1. Output sheet'!$C$2:$C$5000,L$73,'1. Output sheet'!$K$2:$K$5000,$C260,'1. Output sheet'!$O$2:$O$5000,"&gt;="&amp;$B$239,'1. Output sheet'!$O$2:$O$5000,"&lt;"&amp;$C$239)</f>
        <v>0</v>
      </c>
      <c r="M260" s="13">
        <f>COUNTIFS('1. Output sheet'!$AC$2:$AC$5000,$B$75,'1. Output sheet'!$C$2:$C$5000,M$73,'1. Output sheet'!$K$2:$K$5000,$C260,'1. Output sheet'!$O$2:$O$5000,"&gt;="&amp;$B$239,'1. Output sheet'!$O$2:$O$5000,"&lt;"&amp;$C$239)</f>
        <v>0</v>
      </c>
      <c r="N260" s="13">
        <f>COUNTIFS('1. Output sheet'!$AC$2:$AC$5000,$B$75,'1. Output sheet'!$C$2:$C$5000,N$73,'1. Output sheet'!$K$2:$K$5000,$C260,'1. Output sheet'!$O$2:$O$5000,"&gt;="&amp;$B$239,'1. Output sheet'!$O$2:$O$5000,"&lt;"&amp;$C$239)</f>
        <v>0</v>
      </c>
      <c r="O260" s="13">
        <f>COUNTIFS('1. Output sheet'!$AC$2:$AC$5000,$B$75,'1. Output sheet'!$C$2:$C$5000,O$73,'1. Output sheet'!$K$2:$K$5000,$C260,'1. Output sheet'!$O$2:$O$5000,"&gt;="&amp;$B$239,'1. Output sheet'!$O$2:$O$5000,"&lt;"&amp;$C$239)</f>
        <v>0</v>
      </c>
      <c r="P260" s="14">
        <f t="shared" si="113"/>
        <v>0</v>
      </c>
    </row>
    <row r="261" spans="1:16" ht="14.4" x14ac:dyDescent="0.3">
      <c r="A261" s="34"/>
      <c r="B261" s="7"/>
      <c r="C261" s="39" t="s">
        <v>724</v>
      </c>
      <c r="D261" s="13">
        <f>COUNTIFS('1. Output sheet'!$AC$2:$AC$5000,$B$75,'1. Output sheet'!$C$2:$C$5000,D$73,'1. Output sheet'!$K$2:$K$5000,$C261,'1. Output sheet'!$O$2:$O$5000,"&gt;="&amp;$B$239,'1. Output sheet'!$O$2:$O$5000,"&lt;"&amp;$C$239)</f>
        <v>0</v>
      </c>
      <c r="E261" s="13">
        <f>COUNTIFS('1. Output sheet'!$AC$2:$AC$5000,$B$75,'1. Output sheet'!$C$2:$C$5000,E$73,'1. Output sheet'!$K$2:$K$5000,$C261,'1. Output sheet'!$O$2:$O$5000,"&gt;="&amp;$B$239,'1. Output sheet'!$O$2:$O$5000,"&lt;"&amp;$C$239)</f>
        <v>0</v>
      </c>
      <c r="F261" s="13">
        <f>COUNTIFS('1. Output sheet'!$AC$2:$AC$5000,$B$75,'1. Output sheet'!$C$2:$C$5000,F$73,'1. Output sheet'!$K$2:$K$5000,$C261,'1. Output sheet'!$O$2:$O$5000,"&gt;="&amp;$B$239,'1. Output sheet'!$O$2:$O$5000,"&lt;"&amp;$C$239)</f>
        <v>0</v>
      </c>
      <c r="G261" s="13">
        <f>COUNTIFS('1. Output sheet'!$AC$2:$AC$5000,$B$75,'1. Output sheet'!$C$2:$C$5000,G$73,'1. Output sheet'!$K$2:$K$5000,$C261,'1. Output sheet'!$O$2:$O$5000,"&gt;="&amp;$B$239,'1. Output sheet'!$O$2:$O$5000,"&lt;"&amp;$C$239)</f>
        <v>0</v>
      </c>
      <c r="H261" s="13">
        <f>COUNTIFS('1. Output sheet'!$AC$2:$AC$5000,$B$75,'1. Output sheet'!$C$2:$C$5000,H$73,'1. Output sheet'!$K$2:$K$5000,$C261,'1. Output sheet'!$O$2:$O$5000,"&gt;="&amp;$B$239,'1. Output sheet'!$O$2:$O$5000,"&lt;"&amp;$C$239)</f>
        <v>0</v>
      </c>
      <c r="I261" s="13">
        <f>COUNTIFS('1. Output sheet'!$AC$2:$AC$5000,$B$75,'1. Output sheet'!$C$2:$C$5000,I$73,'1. Output sheet'!$K$2:$K$5000,$C261,'1. Output sheet'!$O$2:$O$5000,"&gt;="&amp;$B$239,'1. Output sheet'!$O$2:$O$5000,"&lt;"&amp;$C$239)</f>
        <v>0</v>
      </c>
      <c r="J261" s="13">
        <f>COUNTIFS('1. Output sheet'!$AC$2:$AC$5000,$B$75,'1. Output sheet'!$C$2:$C$5000,J$73,'1. Output sheet'!$K$2:$K$5000,$C261,'1. Output sheet'!$O$2:$O$5000,"&gt;="&amp;$B$239,'1. Output sheet'!$O$2:$O$5000,"&lt;"&amp;$C$239)</f>
        <v>0</v>
      </c>
      <c r="K261" s="13">
        <f>COUNTIFS('1. Output sheet'!$AC$2:$AC$5000,$B$75,'1. Output sheet'!$C$2:$C$5000,K$73,'1. Output sheet'!$K$2:$K$5000,$C261,'1. Output sheet'!$O$2:$O$5000,"&gt;="&amp;$B$239,'1. Output sheet'!$O$2:$O$5000,"&lt;"&amp;$C$239)</f>
        <v>0</v>
      </c>
      <c r="L261" s="13">
        <f>COUNTIFS('1. Output sheet'!$AC$2:$AC$5000,$B$75,'1. Output sheet'!$C$2:$C$5000,L$73,'1. Output sheet'!$K$2:$K$5000,$C261,'1. Output sheet'!$O$2:$O$5000,"&gt;="&amp;$B$239,'1. Output sheet'!$O$2:$O$5000,"&lt;"&amp;$C$239)</f>
        <v>0</v>
      </c>
      <c r="M261" s="13">
        <f>COUNTIFS('1. Output sheet'!$AC$2:$AC$5000,$B$75,'1. Output sheet'!$C$2:$C$5000,M$73,'1. Output sheet'!$K$2:$K$5000,$C261,'1. Output sheet'!$O$2:$O$5000,"&gt;="&amp;$B$239,'1. Output sheet'!$O$2:$O$5000,"&lt;"&amp;$C$239)</f>
        <v>0</v>
      </c>
      <c r="N261" s="13">
        <f>COUNTIFS('1. Output sheet'!$AC$2:$AC$5000,$B$75,'1. Output sheet'!$C$2:$C$5000,N$73,'1. Output sheet'!$K$2:$K$5000,$C261,'1. Output sheet'!$O$2:$O$5000,"&gt;="&amp;$B$239,'1. Output sheet'!$O$2:$O$5000,"&lt;"&amp;$C$239)</f>
        <v>1</v>
      </c>
      <c r="O261" s="13">
        <f>COUNTIFS('1. Output sheet'!$AC$2:$AC$5000,$B$75,'1. Output sheet'!$C$2:$C$5000,O$73,'1. Output sheet'!$K$2:$K$5000,$C261,'1. Output sheet'!$O$2:$O$5000,"&gt;="&amp;$B$239,'1. Output sheet'!$O$2:$O$5000,"&lt;"&amp;$C$239)</f>
        <v>0</v>
      </c>
      <c r="P261" s="14">
        <f t="shared" si="113"/>
        <v>1</v>
      </c>
    </row>
    <row r="262" spans="1:16" ht="14.4" x14ac:dyDescent="0.3">
      <c r="A262" s="34"/>
      <c r="B262" s="7"/>
      <c r="C262" s="39" t="s">
        <v>285</v>
      </c>
      <c r="D262" s="13">
        <f>COUNTIFS('1. Output sheet'!$AC$2:$AC$5000,$B$75,'1. Output sheet'!$C$2:$C$5000,D$73,'1. Output sheet'!$K$2:$K$5000,$C262,'1. Output sheet'!$O$2:$O$5000,"&gt;="&amp;$B$239,'1. Output sheet'!$O$2:$O$5000,"&lt;"&amp;$C$239)</f>
        <v>0</v>
      </c>
      <c r="E262" s="13">
        <f>COUNTIFS('1. Output sheet'!$AC$2:$AC$5000,$B$75,'1. Output sheet'!$C$2:$C$5000,E$73,'1. Output sheet'!$K$2:$K$5000,$C262,'1. Output sheet'!$O$2:$O$5000,"&gt;="&amp;$B$239,'1. Output sheet'!$O$2:$O$5000,"&lt;"&amp;$C$239)</f>
        <v>0</v>
      </c>
      <c r="F262" s="13">
        <f>COUNTIFS('1. Output sheet'!$AC$2:$AC$5000,$B$75,'1. Output sheet'!$C$2:$C$5000,F$73,'1. Output sheet'!$K$2:$K$5000,$C262,'1. Output sheet'!$O$2:$O$5000,"&gt;="&amp;$B$239,'1. Output sheet'!$O$2:$O$5000,"&lt;"&amp;$C$239)</f>
        <v>8</v>
      </c>
      <c r="G262" s="13">
        <f>COUNTIFS('1. Output sheet'!$AC$2:$AC$5000,$B$75,'1. Output sheet'!$C$2:$C$5000,G$73,'1. Output sheet'!$K$2:$K$5000,$C262,'1. Output sheet'!$O$2:$O$5000,"&gt;="&amp;$B$239,'1. Output sheet'!$O$2:$O$5000,"&lt;"&amp;$C$239)</f>
        <v>0</v>
      </c>
      <c r="H262" s="13">
        <f>COUNTIFS('1. Output sheet'!$AC$2:$AC$5000,$B$75,'1. Output sheet'!$C$2:$C$5000,H$73,'1. Output sheet'!$K$2:$K$5000,$C262,'1. Output sheet'!$O$2:$O$5000,"&gt;="&amp;$B$239,'1. Output sheet'!$O$2:$O$5000,"&lt;"&amp;$C$239)</f>
        <v>0</v>
      </c>
      <c r="I262" s="13">
        <f>COUNTIFS('1. Output sheet'!$AC$2:$AC$5000,$B$75,'1. Output sheet'!$C$2:$C$5000,I$73,'1. Output sheet'!$K$2:$K$5000,$C262,'1. Output sheet'!$O$2:$O$5000,"&gt;="&amp;$B$239,'1. Output sheet'!$O$2:$O$5000,"&lt;"&amp;$C$239)</f>
        <v>0</v>
      </c>
      <c r="J262" s="13">
        <f>COUNTIFS('1. Output sheet'!$AC$2:$AC$5000,$B$75,'1. Output sheet'!$C$2:$C$5000,J$73,'1. Output sheet'!$K$2:$K$5000,$C262,'1. Output sheet'!$O$2:$O$5000,"&gt;="&amp;$B$239,'1. Output sheet'!$O$2:$O$5000,"&lt;"&amp;$C$239)</f>
        <v>0</v>
      </c>
      <c r="K262" s="13">
        <f>COUNTIFS('1. Output sheet'!$AC$2:$AC$5000,$B$75,'1. Output sheet'!$C$2:$C$5000,K$73,'1. Output sheet'!$K$2:$K$5000,$C262,'1. Output sheet'!$O$2:$O$5000,"&gt;="&amp;$B$239,'1. Output sheet'!$O$2:$O$5000,"&lt;"&amp;$C$239)</f>
        <v>0</v>
      </c>
      <c r="L262" s="13">
        <f>COUNTIFS('1. Output sheet'!$AC$2:$AC$5000,$B$75,'1. Output sheet'!$C$2:$C$5000,L$73,'1. Output sheet'!$K$2:$K$5000,$C262,'1. Output sheet'!$O$2:$O$5000,"&gt;="&amp;$B$239,'1. Output sheet'!$O$2:$O$5000,"&lt;"&amp;$C$239)</f>
        <v>0</v>
      </c>
      <c r="M262" s="13">
        <f>COUNTIFS('1. Output sheet'!$AC$2:$AC$5000,$B$75,'1. Output sheet'!$C$2:$C$5000,M$73,'1. Output sheet'!$K$2:$K$5000,$C262,'1. Output sheet'!$O$2:$O$5000,"&gt;="&amp;$B$239,'1. Output sheet'!$O$2:$O$5000,"&lt;"&amp;$C$239)</f>
        <v>0</v>
      </c>
      <c r="N262" s="13">
        <f>COUNTIFS('1. Output sheet'!$AC$2:$AC$5000,$B$75,'1. Output sheet'!$C$2:$C$5000,N$73,'1. Output sheet'!$K$2:$K$5000,$C262,'1. Output sheet'!$O$2:$O$5000,"&gt;="&amp;$B$239,'1. Output sheet'!$O$2:$O$5000,"&lt;"&amp;$C$239)</f>
        <v>0</v>
      </c>
      <c r="O262" s="13">
        <f>COUNTIFS('1. Output sheet'!$AC$2:$AC$5000,$B$75,'1. Output sheet'!$C$2:$C$5000,O$73,'1. Output sheet'!$K$2:$K$5000,$C262,'1. Output sheet'!$O$2:$O$5000,"&gt;="&amp;$B$239,'1. Output sheet'!$O$2:$O$5000,"&lt;"&amp;$C$239)</f>
        <v>0</v>
      </c>
      <c r="P262" s="14">
        <f t="shared" si="113"/>
        <v>8</v>
      </c>
    </row>
    <row r="263" spans="1:16" ht="14.4" x14ac:dyDescent="0.3">
      <c r="A263" s="34"/>
      <c r="B263" s="7"/>
      <c r="C263" s="39" t="s">
        <v>717</v>
      </c>
      <c r="D263" s="13">
        <f>COUNTIFS('1. Output sheet'!$AC$2:$AC$5000,$B$75,'1. Output sheet'!$C$2:$C$5000,D$73,'1. Output sheet'!$K$2:$K$5000,$C263,'1. Output sheet'!$O$2:$O$5000,"&gt;="&amp;$B$239,'1. Output sheet'!$O$2:$O$5000,"&lt;"&amp;$C$239)</f>
        <v>0</v>
      </c>
      <c r="E263" s="13">
        <f>COUNTIFS('1. Output sheet'!$AC$2:$AC$5000,$B$75,'1. Output sheet'!$C$2:$C$5000,E$73,'1. Output sheet'!$K$2:$K$5000,$C263,'1. Output sheet'!$O$2:$O$5000,"&gt;="&amp;$B$239,'1. Output sheet'!$O$2:$O$5000,"&lt;"&amp;$C$239)</f>
        <v>0</v>
      </c>
      <c r="F263" s="13">
        <f>COUNTIFS('1. Output sheet'!$AC$2:$AC$5000,$B$75,'1. Output sheet'!$C$2:$C$5000,F$73,'1. Output sheet'!$K$2:$K$5000,$C263,'1. Output sheet'!$O$2:$O$5000,"&gt;="&amp;$B$239,'1. Output sheet'!$O$2:$O$5000,"&lt;"&amp;$C$239)</f>
        <v>0</v>
      </c>
      <c r="G263" s="13">
        <f>COUNTIFS('1. Output sheet'!$AC$2:$AC$5000,$B$75,'1. Output sheet'!$C$2:$C$5000,G$73,'1. Output sheet'!$K$2:$K$5000,$C263,'1. Output sheet'!$O$2:$O$5000,"&gt;="&amp;$B$239,'1. Output sheet'!$O$2:$O$5000,"&lt;"&amp;$C$239)</f>
        <v>0</v>
      </c>
      <c r="H263" s="13">
        <f>COUNTIFS('1. Output sheet'!$AC$2:$AC$5000,$B$75,'1. Output sheet'!$C$2:$C$5000,H$73,'1. Output sheet'!$K$2:$K$5000,$C263,'1. Output sheet'!$O$2:$O$5000,"&gt;="&amp;$B$239,'1. Output sheet'!$O$2:$O$5000,"&lt;"&amp;$C$239)</f>
        <v>0</v>
      </c>
      <c r="I263" s="13">
        <f>COUNTIFS('1. Output sheet'!$AC$2:$AC$5000,$B$75,'1. Output sheet'!$C$2:$C$5000,I$73,'1. Output sheet'!$K$2:$K$5000,$C263,'1. Output sheet'!$O$2:$O$5000,"&gt;="&amp;$B$239,'1. Output sheet'!$O$2:$O$5000,"&lt;"&amp;$C$239)</f>
        <v>2</v>
      </c>
      <c r="J263" s="13">
        <f>COUNTIFS('1. Output sheet'!$AC$2:$AC$5000,$B$75,'1. Output sheet'!$C$2:$C$5000,J$73,'1. Output sheet'!$K$2:$K$5000,$C263,'1. Output sheet'!$O$2:$O$5000,"&gt;="&amp;$B$239,'1. Output sheet'!$O$2:$O$5000,"&lt;"&amp;$C$239)</f>
        <v>2</v>
      </c>
      <c r="K263" s="13">
        <f>COUNTIFS('1. Output sheet'!$AC$2:$AC$5000,$B$75,'1. Output sheet'!$C$2:$C$5000,K$73,'1. Output sheet'!$K$2:$K$5000,$C263,'1. Output sheet'!$O$2:$O$5000,"&gt;="&amp;$B$239,'1. Output sheet'!$O$2:$O$5000,"&lt;"&amp;$C$239)</f>
        <v>0</v>
      </c>
      <c r="L263" s="13">
        <f>COUNTIFS('1. Output sheet'!$AC$2:$AC$5000,$B$75,'1. Output sheet'!$C$2:$C$5000,L$73,'1. Output sheet'!$K$2:$K$5000,$C263,'1. Output sheet'!$O$2:$O$5000,"&gt;="&amp;$B$239,'1. Output sheet'!$O$2:$O$5000,"&lt;"&amp;$C$239)</f>
        <v>0</v>
      </c>
      <c r="M263" s="13">
        <f>COUNTIFS('1. Output sheet'!$AC$2:$AC$5000,$B$75,'1. Output sheet'!$C$2:$C$5000,M$73,'1. Output sheet'!$K$2:$K$5000,$C263,'1. Output sheet'!$O$2:$O$5000,"&gt;="&amp;$B$239,'1. Output sheet'!$O$2:$O$5000,"&lt;"&amp;$C$239)</f>
        <v>0</v>
      </c>
      <c r="N263" s="13">
        <f>COUNTIFS('1. Output sheet'!$AC$2:$AC$5000,$B$75,'1. Output sheet'!$C$2:$C$5000,N$73,'1. Output sheet'!$K$2:$K$5000,$C263,'1. Output sheet'!$O$2:$O$5000,"&gt;="&amp;$B$239,'1. Output sheet'!$O$2:$O$5000,"&lt;"&amp;$C$239)</f>
        <v>0</v>
      </c>
      <c r="O263" s="13">
        <f>COUNTIFS('1. Output sheet'!$AC$2:$AC$5000,$B$75,'1. Output sheet'!$C$2:$C$5000,O$73,'1. Output sheet'!$K$2:$K$5000,$C263,'1. Output sheet'!$O$2:$O$5000,"&gt;="&amp;$B$239,'1. Output sheet'!$O$2:$O$5000,"&lt;"&amp;$C$239)</f>
        <v>0</v>
      </c>
      <c r="P263" s="14">
        <f t="shared" si="113"/>
        <v>4</v>
      </c>
    </row>
    <row r="264" spans="1:16" ht="14.4" x14ac:dyDescent="0.3">
      <c r="A264" s="34"/>
      <c r="B264" s="7"/>
      <c r="C264" s="39" t="s">
        <v>1095</v>
      </c>
      <c r="D264" s="13">
        <f>COUNTIFS('1. Output sheet'!$AC$2:$AC$5000,$B$75,'1. Output sheet'!$C$2:$C$5000,D$73,'1. Output sheet'!$K$2:$K$5000,$C264,'1. Output sheet'!$O$2:$O$5000,"&gt;="&amp;$B$239,'1. Output sheet'!$O$2:$O$5000,"&lt;"&amp;$C$239)</f>
        <v>0</v>
      </c>
      <c r="E264" s="13">
        <f>COUNTIFS('1. Output sheet'!$AC$2:$AC$5000,$B$75,'1. Output sheet'!$C$2:$C$5000,E$73,'1. Output sheet'!$K$2:$K$5000,$C264,'1. Output sheet'!$O$2:$O$5000,"&gt;="&amp;$B$239,'1. Output sheet'!$O$2:$O$5000,"&lt;"&amp;$C$239)</f>
        <v>0</v>
      </c>
      <c r="F264" s="13">
        <f>COUNTIFS('1. Output sheet'!$AC$2:$AC$5000,$B$75,'1. Output sheet'!$C$2:$C$5000,F$73,'1. Output sheet'!$K$2:$K$5000,$C264,'1. Output sheet'!$O$2:$O$5000,"&gt;="&amp;$B$239,'1. Output sheet'!$O$2:$O$5000,"&lt;"&amp;$C$239)</f>
        <v>0</v>
      </c>
      <c r="G264" s="13">
        <f>COUNTIFS('1. Output sheet'!$AC$2:$AC$5000,$B$75,'1. Output sheet'!$C$2:$C$5000,G$73,'1. Output sheet'!$K$2:$K$5000,$C264,'1. Output sheet'!$O$2:$O$5000,"&gt;="&amp;$B$239,'1. Output sheet'!$O$2:$O$5000,"&lt;"&amp;$C$239)</f>
        <v>0</v>
      </c>
      <c r="H264" s="13">
        <f>COUNTIFS('1. Output sheet'!$AC$2:$AC$5000,$B$75,'1. Output sheet'!$C$2:$C$5000,H$73,'1. Output sheet'!$K$2:$K$5000,$C264,'1. Output sheet'!$O$2:$O$5000,"&gt;="&amp;$B$239,'1. Output sheet'!$O$2:$O$5000,"&lt;"&amp;$C$239)</f>
        <v>0</v>
      </c>
      <c r="I264" s="13">
        <f>COUNTIFS('1. Output sheet'!$AC$2:$AC$5000,$B$75,'1. Output sheet'!$C$2:$C$5000,I$73,'1. Output sheet'!$K$2:$K$5000,$C264,'1. Output sheet'!$O$2:$O$5000,"&gt;="&amp;$B$239,'1. Output sheet'!$O$2:$O$5000,"&lt;"&amp;$C$239)</f>
        <v>0</v>
      </c>
      <c r="J264" s="13">
        <f>COUNTIFS('1. Output sheet'!$AC$2:$AC$5000,$B$75,'1. Output sheet'!$C$2:$C$5000,J$73,'1. Output sheet'!$K$2:$K$5000,$C264,'1. Output sheet'!$O$2:$O$5000,"&gt;="&amp;$B$239,'1. Output sheet'!$O$2:$O$5000,"&lt;"&amp;$C$239)</f>
        <v>0</v>
      </c>
      <c r="K264" s="13">
        <f>COUNTIFS('1. Output sheet'!$AC$2:$AC$5000,$B$75,'1. Output sheet'!$C$2:$C$5000,K$73,'1. Output sheet'!$K$2:$K$5000,$C264,'1. Output sheet'!$O$2:$O$5000,"&gt;="&amp;$B$239,'1. Output sheet'!$O$2:$O$5000,"&lt;"&amp;$C$239)</f>
        <v>0</v>
      </c>
      <c r="L264" s="13">
        <f>COUNTIFS('1. Output sheet'!$AC$2:$AC$5000,$B$75,'1. Output sheet'!$C$2:$C$5000,L$73,'1. Output sheet'!$K$2:$K$5000,$C264,'1. Output sheet'!$O$2:$O$5000,"&gt;="&amp;$B$239,'1. Output sheet'!$O$2:$O$5000,"&lt;"&amp;$C$239)</f>
        <v>0</v>
      </c>
      <c r="M264" s="13">
        <f>COUNTIFS('1. Output sheet'!$AC$2:$AC$5000,$B$75,'1. Output sheet'!$C$2:$C$5000,M$73,'1. Output sheet'!$K$2:$K$5000,$C264,'1. Output sheet'!$O$2:$O$5000,"&gt;="&amp;$B$239,'1. Output sheet'!$O$2:$O$5000,"&lt;"&amp;$C$239)</f>
        <v>0</v>
      </c>
      <c r="N264" s="13">
        <f>COUNTIFS('1. Output sheet'!$AC$2:$AC$5000,$B$75,'1. Output sheet'!$C$2:$C$5000,N$73,'1. Output sheet'!$K$2:$K$5000,$C264,'1. Output sheet'!$O$2:$O$5000,"&gt;="&amp;$B$239,'1. Output sheet'!$O$2:$O$5000,"&lt;"&amp;$C$239)</f>
        <v>0</v>
      </c>
      <c r="O264" s="13">
        <f>COUNTIFS('1. Output sheet'!$AC$2:$AC$5000,$B$75,'1. Output sheet'!$C$2:$C$5000,O$73,'1. Output sheet'!$K$2:$K$5000,$C264,'1. Output sheet'!$O$2:$O$5000,"&gt;="&amp;$B$239,'1. Output sheet'!$O$2:$O$5000,"&lt;"&amp;$C$239)</f>
        <v>0</v>
      </c>
      <c r="P264" s="14">
        <f t="shared" si="113"/>
        <v>0</v>
      </c>
    </row>
    <row r="265" spans="1:16" ht="14.4" x14ac:dyDescent="0.3">
      <c r="A265" s="34"/>
      <c r="B265" s="7"/>
      <c r="C265" s="39" t="s">
        <v>427</v>
      </c>
      <c r="D265" s="13">
        <f>COUNTIFS('1. Output sheet'!$AC$2:$AC$5000,$B$75,'1. Output sheet'!$C$2:$C$5000,D$73,'1. Output sheet'!$K$2:$K$5000,$C265,'1. Output sheet'!$O$2:$O$5000,"&gt;="&amp;$B$239,'1. Output sheet'!$O$2:$O$5000,"&lt;"&amp;$C$239)</f>
        <v>0</v>
      </c>
      <c r="E265" s="13">
        <f>COUNTIFS('1. Output sheet'!$AC$2:$AC$5000,$B$75,'1. Output sheet'!$C$2:$C$5000,E$73,'1. Output sheet'!$K$2:$K$5000,$C265,'1. Output sheet'!$O$2:$O$5000,"&gt;="&amp;$B$239,'1. Output sheet'!$O$2:$O$5000,"&lt;"&amp;$C$239)</f>
        <v>0</v>
      </c>
      <c r="F265" s="13">
        <f>COUNTIFS('1. Output sheet'!$AC$2:$AC$5000,$B$75,'1. Output sheet'!$C$2:$C$5000,F$73,'1. Output sheet'!$K$2:$K$5000,$C265,'1. Output sheet'!$O$2:$O$5000,"&gt;="&amp;$B$239,'1. Output sheet'!$O$2:$O$5000,"&lt;"&amp;$C$239)</f>
        <v>0</v>
      </c>
      <c r="G265" s="13">
        <f>COUNTIFS('1. Output sheet'!$AC$2:$AC$5000,$B$75,'1. Output sheet'!$C$2:$C$5000,G$73,'1. Output sheet'!$K$2:$K$5000,$C265,'1. Output sheet'!$O$2:$O$5000,"&gt;="&amp;$B$239,'1. Output sheet'!$O$2:$O$5000,"&lt;"&amp;$C$239)</f>
        <v>0</v>
      </c>
      <c r="H265" s="13">
        <f>COUNTIFS('1. Output sheet'!$AC$2:$AC$5000,$B$75,'1. Output sheet'!$C$2:$C$5000,H$73,'1. Output sheet'!$K$2:$K$5000,$C265,'1. Output sheet'!$O$2:$O$5000,"&gt;="&amp;$B$239,'1. Output sheet'!$O$2:$O$5000,"&lt;"&amp;$C$239)</f>
        <v>0</v>
      </c>
      <c r="I265" s="13">
        <f>COUNTIFS('1. Output sheet'!$AC$2:$AC$5000,$B$75,'1. Output sheet'!$C$2:$C$5000,I$73,'1. Output sheet'!$K$2:$K$5000,$C265,'1. Output sheet'!$O$2:$O$5000,"&gt;="&amp;$B$239,'1. Output sheet'!$O$2:$O$5000,"&lt;"&amp;$C$239)</f>
        <v>0</v>
      </c>
      <c r="J265" s="13">
        <f>COUNTIFS('1. Output sheet'!$AC$2:$AC$5000,$B$75,'1. Output sheet'!$C$2:$C$5000,J$73,'1. Output sheet'!$K$2:$K$5000,$C265,'1. Output sheet'!$O$2:$O$5000,"&gt;="&amp;$B$239,'1. Output sheet'!$O$2:$O$5000,"&lt;"&amp;$C$239)</f>
        <v>0</v>
      </c>
      <c r="K265" s="13">
        <f>COUNTIFS('1. Output sheet'!$AC$2:$AC$5000,$B$75,'1. Output sheet'!$C$2:$C$5000,K$73,'1. Output sheet'!$K$2:$K$5000,$C265,'1. Output sheet'!$O$2:$O$5000,"&gt;="&amp;$B$239,'1. Output sheet'!$O$2:$O$5000,"&lt;"&amp;$C$239)</f>
        <v>0</v>
      </c>
      <c r="L265" s="13">
        <f>COUNTIFS('1. Output sheet'!$AC$2:$AC$5000,$B$75,'1. Output sheet'!$C$2:$C$5000,L$73,'1. Output sheet'!$K$2:$K$5000,$C265,'1. Output sheet'!$O$2:$O$5000,"&gt;="&amp;$B$239,'1. Output sheet'!$O$2:$O$5000,"&lt;"&amp;$C$239)</f>
        <v>0</v>
      </c>
      <c r="M265" s="13">
        <f>COUNTIFS('1. Output sheet'!$AC$2:$AC$5000,$B$75,'1. Output sheet'!$C$2:$C$5000,M$73,'1. Output sheet'!$K$2:$K$5000,$C265,'1. Output sheet'!$O$2:$O$5000,"&gt;="&amp;$B$239,'1. Output sheet'!$O$2:$O$5000,"&lt;"&amp;$C$239)</f>
        <v>0</v>
      </c>
      <c r="N265" s="13">
        <f>COUNTIFS('1. Output sheet'!$AC$2:$AC$5000,$B$75,'1. Output sheet'!$C$2:$C$5000,N$73,'1. Output sheet'!$K$2:$K$5000,$C265,'1. Output sheet'!$O$2:$O$5000,"&gt;="&amp;$B$239,'1. Output sheet'!$O$2:$O$5000,"&lt;"&amp;$C$239)</f>
        <v>0</v>
      </c>
      <c r="O265" s="13">
        <f>COUNTIFS('1. Output sheet'!$AC$2:$AC$5000,$B$75,'1. Output sheet'!$C$2:$C$5000,O$73,'1. Output sheet'!$K$2:$K$5000,$C265,'1. Output sheet'!$O$2:$O$5000,"&gt;="&amp;$B$239,'1. Output sheet'!$O$2:$O$5000,"&lt;"&amp;$C$239)</f>
        <v>0</v>
      </c>
      <c r="P265" s="14">
        <f t="shared" si="113"/>
        <v>0</v>
      </c>
    </row>
    <row r="266" spans="1:16" ht="14.4" x14ac:dyDescent="0.3">
      <c r="A266" s="34"/>
      <c r="B266" s="7"/>
      <c r="C266" s="39" t="s">
        <v>84</v>
      </c>
      <c r="D266" s="13">
        <f>COUNTIFS('1. Output sheet'!$AC$2:$AC$5000,$B$75,'1. Output sheet'!$C$2:$C$5000,D$73,'1. Output sheet'!$K$2:$K$5000,$C266,'1. Output sheet'!$O$2:$O$5000,"&gt;="&amp;$B$239,'1. Output sheet'!$O$2:$O$5000,"&lt;"&amp;$C$239)</f>
        <v>0</v>
      </c>
      <c r="E266" s="13">
        <f>COUNTIFS('1. Output sheet'!$AC$2:$AC$5000,$B$75,'1. Output sheet'!$C$2:$C$5000,E$73,'1. Output sheet'!$K$2:$K$5000,$C266,'1. Output sheet'!$O$2:$O$5000,"&gt;="&amp;$B$239,'1. Output sheet'!$O$2:$O$5000,"&lt;"&amp;$C$239)</f>
        <v>0</v>
      </c>
      <c r="F266" s="13">
        <f>COUNTIFS('1. Output sheet'!$AC$2:$AC$5000,$B$75,'1. Output sheet'!$C$2:$C$5000,F$73,'1. Output sheet'!$K$2:$K$5000,$C266,'1. Output sheet'!$O$2:$O$5000,"&gt;="&amp;$B$239,'1. Output sheet'!$O$2:$O$5000,"&lt;"&amp;$C$239)</f>
        <v>0</v>
      </c>
      <c r="G266" s="13">
        <f>COUNTIFS('1. Output sheet'!$AC$2:$AC$5000,$B$75,'1. Output sheet'!$C$2:$C$5000,G$73,'1. Output sheet'!$K$2:$K$5000,$C266,'1. Output sheet'!$O$2:$O$5000,"&gt;="&amp;$B$239,'1. Output sheet'!$O$2:$O$5000,"&lt;"&amp;$C$239)</f>
        <v>0</v>
      </c>
      <c r="H266" s="13">
        <f>COUNTIFS('1. Output sheet'!$AC$2:$AC$5000,$B$75,'1. Output sheet'!$C$2:$C$5000,H$73,'1. Output sheet'!$K$2:$K$5000,$C266,'1. Output sheet'!$O$2:$O$5000,"&gt;="&amp;$B$239,'1. Output sheet'!$O$2:$O$5000,"&lt;"&amp;$C$239)</f>
        <v>0</v>
      </c>
      <c r="I266" s="13">
        <f>COUNTIFS('1. Output sheet'!$AC$2:$AC$5000,$B$75,'1. Output sheet'!$C$2:$C$5000,I$73,'1. Output sheet'!$K$2:$K$5000,$C266,'1. Output sheet'!$O$2:$O$5000,"&gt;="&amp;$B$239,'1. Output sheet'!$O$2:$O$5000,"&lt;"&amp;$C$239)</f>
        <v>0</v>
      </c>
      <c r="J266" s="13">
        <f>COUNTIFS('1. Output sheet'!$AC$2:$AC$5000,$B$75,'1. Output sheet'!$C$2:$C$5000,J$73,'1. Output sheet'!$K$2:$K$5000,$C266,'1. Output sheet'!$O$2:$O$5000,"&gt;="&amp;$B$239,'1. Output sheet'!$O$2:$O$5000,"&lt;"&amp;$C$239)</f>
        <v>4</v>
      </c>
      <c r="K266" s="13">
        <f>COUNTIFS('1. Output sheet'!$AC$2:$AC$5000,$B$75,'1. Output sheet'!$C$2:$C$5000,K$73,'1. Output sheet'!$K$2:$K$5000,$C266,'1. Output sheet'!$O$2:$O$5000,"&gt;="&amp;$B$239,'1. Output sheet'!$O$2:$O$5000,"&lt;"&amp;$C$239)</f>
        <v>0</v>
      </c>
      <c r="L266" s="13">
        <f>COUNTIFS('1. Output sheet'!$AC$2:$AC$5000,$B$75,'1. Output sheet'!$C$2:$C$5000,L$73,'1. Output sheet'!$K$2:$K$5000,$C266,'1. Output sheet'!$O$2:$O$5000,"&gt;="&amp;$B$239,'1. Output sheet'!$O$2:$O$5000,"&lt;"&amp;$C$239)</f>
        <v>0</v>
      </c>
      <c r="M266" s="13">
        <f>COUNTIFS('1. Output sheet'!$AC$2:$AC$5000,$B$75,'1. Output sheet'!$C$2:$C$5000,M$73,'1. Output sheet'!$K$2:$K$5000,$C266,'1. Output sheet'!$O$2:$O$5000,"&gt;="&amp;$B$239,'1. Output sheet'!$O$2:$O$5000,"&lt;"&amp;$C$239)</f>
        <v>0</v>
      </c>
      <c r="N266" s="13">
        <f>COUNTIFS('1. Output sheet'!$AC$2:$AC$5000,$B$75,'1. Output sheet'!$C$2:$C$5000,N$73,'1. Output sheet'!$K$2:$K$5000,$C266,'1. Output sheet'!$O$2:$O$5000,"&gt;="&amp;$B$239,'1. Output sheet'!$O$2:$O$5000,"&lt;"&amp;$C$239)</f>
        <v>0</v>
      </c>
      <c r="O266" s="13">
        <f>COUNTIFS('1. Output sheet'!$AC$2:$AC$5000,$B$75,'1. Output sheet'!$C$2:$C$5000,O$73,'1. Output sheet'!$K$2:$K$5000,$C266,'1. Output sheet'!$O$2:$O$5000,"&gt;="&amp;$B$239,'1. Output sheet'!$O$2:$O$5000,"&lt;"&amp;$C$239)</f>
        <v>0</v>
      </c>
      <c r="P266" s="14">
        <f t="shared" si="113"/>
        <v>4</v>
      </c>
    </row>
    <row r="267" spans="1:16" ht="14.4" x14ac:dyDescent="0.3">
      <c r="A267" s="34"/>
      <c r="B267" s="7"/>
      <c r="C267" s="39" t="s">
        <v>204</v>
      </c>
      <c r="D267" s="13">
        <f>COUNTIFS('1. Output sheet'!$AC$2:$AC$5000,$B$75,'1. Output sheet'!$C$2:$C$5000,D$73,'1. Output sheet'!$K$2:$K$5000,$C267,'1. Output sheet'!$O$2:$O$5000,"&gt;="&amp;$B$239,'1. Output sheet'!$O$2:$O$5000,"&lt;"&amp;$C$239)</f>
        <v>1</v>
      </c>
      <c r="E267" s="13">
        <f>COUNTIFS('1. Output sheet'!$AC$2:$AC$5000,$B$75,'1. Output sheet'!$C$2:$C$5000,E$73,'1. Output sheet'!$K$2:$K$5000,$C267,'1. Output sheet'!$O$2:$O$5000,"&gt;="&amp;$B$239,'1. Output sheet'!$O$2:$O$5000,"&lt;"&amp;$C$239)</f>
        <v>25</v>
      </c>
      <c r="F267" s="13">
        <f>COUNTIFS('1. Output sheet'!$AC$2:$AC$5000,$B$75,'1. Output sheet'!$C$2:$C$5000,F$73,'1. Output sheet'!$K$2:$K$5000,$C267,'1. Output sheet'!$O$2:$O$5000,"&gt;="&amp;$B$239,'1. Output sheet'!$O$2:$O$5000,"&lt;"&amp;$C$239)</f>
        <v>0</v>
      </c>
      <c r="G267" s="13">
        <f>COUNTIFS('1. Output sheet'!$AC$2:$AC$5000,$B$75,'1. Output sheet'!$C$2:$C$5000,G$73,'1. Output sheet'!$K$2:$K$5000,$C267,'1. Output sheet'!$O$2:$O$5000,"&gt;="&amp;$B$239,'1. Output sheet'!$O$2:$O$5000,"&lt;"&amp;$C$239)</f>
        <v>1</v>
      </c>
      <c r="H267" s="13">
        <f>COUNTIFS('1. Output sheet'!$AC$2:$AC$5000,$B$75,'1. Output sheet'!$C$2:$C$5000,H$73,'1. Output sheet'!$K$2:$K$5000,$C267,'1. Output sheet'!$O$2:$O$5000,"&gt;="&amp;$B$239,'1. Output sheet'!$O$2:$O$5000,"&lt;"&amp;$C$239)</f>
        <v>0</v>
      </c>
      <c r="I267" s="13">
        <f>COUNTIFS('1. Output sheet'!$AC$2:$AC$5000,$B$75,'1. Output sheet'!$C$2:$C$5000,I$73,'1. Output sheet'!$K$2:$K$5000,$C267,'1. Output sheet'!$O$2:$O$5000,"&gt;="&amp;$B$239,'1. Output sheet'!$O$2:$O$5000,"&lt;"&amp;$C$239)</f>
        <v>0</v>
      </c>
      <c r="J267" s="13">
        <f>COUNTIFS('1. Output sheet'!$AC$2:$AC$5000,$B$75,'1. Output sheet'!$C$2:$C$5000,J$73,'1. Output sheet'!$K$2:$K$5000,$C267,'1. Output sheet'!$O$2:$O$5000,"&gt;="&amp;$B$239,'1. Output sheet'!$O$2:$O$5000,"&lt;"&amp;$C$239)</f>
        <v>3</v>
      </c>
      <c r="K267" s="13">
        <f>COUNTIFS('1. Output sheet'!$AC$2:$AC$5000,$B$75,'1. Output sheet'!$C$2:$C$5000,K$73,'1. Output sheet'!$K$2:$K$5000,$C267,'1. Output sheet'!$O$2:$O$5000,"&gt;="&amp;$B$239,'1. Output sheet'!$O$2:$O$5000,"&lt;"&amp;$C$239)</f>
        <v>1</v>
      </c>
      <c r="L267" s="13">
        <f>COUNTIFS('1. Output sheet'!$AC$2:$AC$5000,$B$75,'1. Output sheet'!$C$2:$C$5000,L$73,'1. Output sheet'!$K$2:$K$5000,$C267,'1. Output sheet'!$O$2:$O$5000,"&gt;="&amp;$B$239,'1. Output sheet'!$O$2:$O$5000,"&lt;"&amp;$C$239)</f>
        <v>0</v>
      </c>
      <c r="M267" s="13">
        <f>COUNTIFS('1. Output sheet'!$AC$2:$AC$5000,$B$75,'1. Output sheet'!$C$2:$C$5000,M$73,'1. Output sheet'!$K$2:$K$5000,$C267,'1. Output sheet'!$O$2:$O$5000,"&gt;="&amp;$B$239,'1. Output sheet'!$O$2:$O$5000,"&lt;"&amp;$C$239)</f>
        <v>0</v>
      </c>
      <c r="N267" s="13">
        <f>COUNTIFS('1. Output sheet'!$AC$2:$AC$5000,$B$75,'1. Output sheet'!$C$2:$C$5000,N$73,'1. Output sheet'!$K$2:$K$5000,$C267,'1. Output sheet'!$O$2:$O$5000,"&gt;="&amp;$B$239,'1. Output sheet'!$O$2:$O$5000,"&lt;"&amp;$C$239)</f>
        <v>0</v>
      </c>
      <c r="O267" s="13">
        <f>COUNTIFS('1. Output sheet'!$AC$2:$AC$5000,$B$75,'1. Output sheet'!$C$2:$C$5000,O$73,'1. Output sheet'!$K$2:$K$5000,$C267,'1. Output sheet'!$O$2:$O$5000,"&gt;="&amp;$B$239,'1. Output sheet'!$O$2:$O$5000,"&lt;"&amp;$C$239)</f>
        <v>0</v>
      </c>
      <c r="P267" s="14">
        <f t="shared" si="113"/>
        <v>31</v>
      </c>
    </row>
    <row r="268" spans="1:16" ht="14.4" x14ac:dyDescent="0.3">
      <c r="A268" s="34"/>
      <c r="B268" s="7"/>
      <c r="C268" s="39" t="s">
        <v>216</v>
      </c>
      <c r="D268" s="13">
        <f>COUNTIFS('1. Output sheet'!$AC$2:$AC$5000,$B$75,'1. Output sheet'!$C$2:$C$5000,D$73,'1. Output sheet'!$K$2:$K$5000,$C268,'1. Output sheet'!$O$2:$O$5000,"&gt;="&amp;$B$239,'1. Output sheet'!$O$2:$O$5000,"&lt;"&amp;$C$239)</f>
        <v>0</v>
      </c>
      <c r="E268" s="13">
        <f>COUNTIFS('1. Output sheet'!$AC$2:$AC$5000,$B$75,'1. Output sheet'!$C$2:$C$5000,E$73,'1. Output sheet'!$K$2:$K$5000,$C268,'1. Output sheet'!$O$2:$O$5000,"&gt;="&amp;$B$239,'1. Output sheet'!$O$2:$O$5000,"&lt;"&amp;$C$239)</f>
        <v>0</v>
      </c>
      <c r="F268" s="13">
        <f>COUNTIFS('1. Output sheet'!$AC$2:$AC$5000,$B$75,'1. Output sheet'!$C$2:$C$5000,F$73,'1. Output sheet'!$K$2:$K$5000,$C268,'1. Output sheet'!$O$2:$O$5000,"&gt;="&amp;$B$239,'1. Output sheet'!$O$2:$O$5000,"&lt;"&amp;$C$239)</f>
        <v>0</v>
      </c>
      <c r="G268" s="13">
        <f>COUNTIFS('1. Output sheet'!$AC$2:$AC$5000,$B$75,'1. Output sheet'!$C$2:$C$5000,G$73,'1. Output sheet'!$K$2:$K$5000,$C268,'1. Output sheet'!$O$2:$O$5000,"&gt;="&amp;$B$239,'1. Output sheet'!$O$2:$O$5000,"&lt;"&amp;$C$239)</f>
        <v>2</v>
      </c>
      <c r="H268" s="13">
        <f>COUNTIFS('1. Output sheet'!$AC$2:$AC$5000,$B$75,'1. Output sheet'!$C$2:$C$5000,H$73,'1. Output sheet'!$K$2:$K$5000,$C268,'1. Output sheet'!$O$2:$O$5000,"&gt;="&amp;$B$239,'1. Output sheet'!$O$2:$O$5000,"&lt;"&amp;$C$239)</f>
        <v>0</v>
      </c>
      <c r="I268" s="13">
        <f>COUNTIFS('1. Output sheet'!$AC$2:$AC$5000,$B$75,'1. Output sheet'!$C$2:$C$5000,I$73,'1. Output sheet'!$K$2:$K$5000,$C268,'1. Output sheet'!$O$2:$O$5000,"&gt;="&amp;$B$239,'1. Output sheet'!$O$2:$O$5000,"&lt;"&amp;$C$239)</f>
        <v>1</v>
      </c>
      <c r="J268" s="13">
        <f>COUNTIFS('1. Output sheet'!$AC$2:$AC$5000,$B$75,'1. Output sheet'!$C$2:$C$5000,J$73,'1. Output sheet'!$K$2:$K$5000,$C268,'1. Output sheet'!$O$2:$O$5000,"&gt;="&amp;$B$239,'1. Output sheet'!$O$2:$O$5000,"&lt;"&amp;$C$239)</f>
        <v>0</v>
      </c>
      <c r="K268" s="13">
        <f>COUNTIFS('1. Output sheet'!$AC$2:$AC$5000,$B$75,'1. Output sheet'!$C$2:$C$5000,K$73,'1. Output sheet'!$K$2:$K$5000,$C268,'1. Output sheet'!$O$2:$O$5000,"&gt;="&amp;$B$239,'1. Output sheet'!$O$2:$O$5000,"&lt;"&amp;$C$239)</f>
        <v>19</v>
      </c>
      <c r="L268" s="13">
        <f>COUNTIFS('1. Output sheet'!$AC$2:$AC$5000,$B$75,'1. Output sheet'!$C$2:$C$5000,L$73,'1. Output sheet'!$K$2:$K$5000,$C268,'1. Output sheet'!$O$2:$O$5000,"&gt;="&amp;$B$239,'1. Output sheet'!$O$2:$O$5000,"&lt;"&amp;$C$239)</f>
        <v>0</v>
      </c>
      <c r="M268" s="13">
        <f>COUNTIFS('1. Output sheet'!$AC$2:$AC$5000,$B$75,'1. Output sheet'!$C$2:$C$5000,M$73,'1. Output sheet'!$K$2:$K$5000,$C268,'1. Output sheet'!$O$2:$O$5000,"&gt;="&amp;$B$239,'1. Output sheet'!$O$2:$O$5000,"&lt;"&amp;$C$239)</f>
        <v>0</v>
      </c>
      <c r="N268" s="13">
        <f>COUNTIFS('1. Output sheet'!$AC$2:$AC$5000,$B$75,'1. Output sheet'!$C$2:$C$5000,N$73,'1. Output sheet'!$K$2:$K$5000,$C268,'1. Output sheet'!$O$2:$O$5000,"&gt;="&amp;$B$239,'1. Output sheet'!$O$2:$O$5000,"&lt;"&amp;$C$239)</f>
        <v>4</v>
      </c>
      <c r="O268" s="13">
        <f>COUNTIFS('1. Output sheet'!$AC$2:$AC$5000,$B$75,'1. Output sheet'!$C$2:$C$5000,O$73,'1. Output sheet'!$K$2:$K$5000,$C268,'1. Output sheet'!$O$2:$O$5000,"&gt;="&amp;$B$239,'1. Output sheet'!$O$2:$O$5000,"&lt;"&amp;$C$239)</f>
        <v>0</v>
      </c>
      <c r="P268" s="14">
        <f t="shared" si="113"/>
        <v>26</v>
      </c>
    </row>
    <row r="269" spans="1:16" ht="14.4" x14ac:dyDescent="0.3">
      <c r="A269" s="34"/>
      <c r="B269" s="7"/>
      <c r="C269" s="39" t="s">
        <v>2425</v>
      </c>
      <c r="D269" s="13">
        <f>COUNTIFS('1. Output sheet'!$AC$2:$AC$5000,$B$75,'1. Output sheet'!$C$2:$C$5000,D$73,'1. Output sheet'!$K$2:$K$5000,$C269,'1. Output sheet'!$O$2:$O$5000,"&gt;="&amp;$B$239,'1. Output sheet'!$O$2:$O$5000,"&lt;"&amp;$C$239)</f>
        <v>0</v>
      </c>
      <c r="E269" s="13">
        <f>COUNTIFS('1. Output sheet'!$AC$2:$AC$5000,$B$75,'1. Output sheet'!$C$2:$C$5000,E$73,'1. Output sheet'!$K$2:$K$5000,$C269,'1. Output sheet'!$O$2:$O$5000,"&gt;="&amp;$B$239,'1. Output sheet'!$O$2:$O$5000,"&lt;"&amp;$C$239)</f>
        <v>0</v>
      </c>
      <c r="F269" s="13">
        <f>COUNTIFS('1. Output sheet'!$AC$2:$AC$5000,$B$75,'1. Output sheet'!$C$2:$C$5000,F$73,'1. Output sheet'!$K$2:$K$5000,$C269,'1. Output sheet'!$O$2:$O$5000,"&gt;="&amp;$B$239,'1. Output sheet'!$O$2:$O$5000,"&lt;"&amp;$C$239)</f>
        <v>0</v>
      </c>
      <c r="G269" s="13">
        <f>COUNTIFS('1. Output sheet'!$AC$2:$AC$5000,$B$75,'1. Output sheet'!$C$2:$C$5000,G$73,'1. Output sheet'!$K$2:$K$5000,$C269,'1. Output sheet'!$O$2:$O$5000,"&gt;="&amp;$B$239,'1. Output sheet'!$O$2:$O$5000,"&lt;"&amp;$C$239)</f>
        <v>0</v>
      </c>
      <c r="H269" s="13">
        <f>COUNTIFS('1. Output sheet'!$AC$2:$AC$5000,$B$75,'1. Output sheet'!$C$2:$C$5000,H$73,'1. Output sheet'!$K$2:$K$5000,$C269,'1. Output sheet'!$O$2:$O$5000,"&gt;="&amp;$B$239,'1. Output sheet'!$O$2:$O$5000,"&lt;"&amp;$C$239)</f>
        <v>0</v>
      </c>
      <c r="I269" s="13">
        <f>COUNTIFS('1. Output sheet'!$AC$2:$AC$5000,$B$75,'1. Output sheet'!$C$2:$C$5000,I$73,'1. Output sheet'!$K$2:$K$5000,$C269,'1. Output sheet'!$O$2:$O$5000,"&gt;="&amp;$B$239,'1. Output sheet'!$O$2:$O$5000,"&lt;"&amp;$C$239)</f>
        <v>0</v>
      </c>
      <c r="J269" s="13">
        <f>COUNTIFS('1. Output sheet'!$AC$2:$AC$5000,$B$75,'1. Output sheet'!$C$2:$C$5000,J$73,'1. Output sheet'!$K$2:$K$5000,$C269,'1. Output sheet'!$O$2:$O$5000,"&gt;="&amp;$B$239,'1. Output sheet'!$O$2:$O$5000,"&lt;"&amp;$C$239)</f>
        <v>0</v>
      </c>
      <c r="K269" s="13">
        <f>COUNTIFS('1. Output sheet'!$AC$2:$AC$5000,$B$75,'1. Output sheet'!$C$2:$C$5000,K$73,'1. Output sheet'!$K$2:$K$5000,$C269,'1. Output sheet'!$O$2:$O$5000,"&gt;="&amp;$B$239,'1. Output sheet'!$O$2:$O$5000,"&lt;"&amp;$C$239)</f>
        <v>0</v>
      </c>
      <c r="L269" s="13">
        <f>COUNTIFS('1. Output sheet'!$AC$2:$AC$5000,$B$75,'1. Output sheet'!$C$2:$C$5000,L$73,'1. Output sheet'!$K$2:$K$5000,$C269,'1. Output sheet'!$O$2:$O$5000,"&gt;="&amp;$B$239,'1. Output sheet'!$O$2:$O$5000,"&lt;"&amp;$C$239)</f>
        <v>0</v>
      </c>
      <c r="M269" s="13">
        <f>COUNTIFS('1. Output sheet'!$AC$2:$AC$5000,$B$75,'1. Output sheet'!$C$2:$C$5000,M$73,'1. Output sheet'!$K$2:$K$5000,$C269,'1. Output sheet'!$O$2:$O$5000,"&gt;="&amp;$B$239,'1. Output sheet'!$O$2:$O$5000,"&lt;"&amp;$C$239)</f>
        <v>0</v>
      </c>
      <c r="N269" s="13">
        <f>COUNTIFS('1. Output sheet'!$AC$2:$AC$5000,$B$75,'1. Output sheet'!$C$2:$C$5000,N$73,'1. Output sheet'!$K$2:$K$5000,$C269,'1. Output sheet'!$O$2:$O$5000,"&gt;="&amp;$B$239,'1. Output sheet'!$O$2:$O$5000,"&lt;"&amp;$C$239)</f>
        <v>0</v>
      </c>
      <c r="O269" s="13">
        <f>COUNTIFS('1. Output sheet'!$AC$2:$AC$5000,$B$75,'1. Output sheet'!$C$2:$C$5000,O$73,'1. Output sheet'!$K$2:$K$5000,$C269,'1. Output sheet'!$O$2:$O$5000,"&gt;="&amp;$B$239,'1. Output sheet'!$O$2:$O$5000,"&lt;"&amp;$C$239)</f>
        <v>0</v>
      </c>
      <c r="P269" s="14">
        <f t="shared" si="113"/>
        <v>0</v>
      </c>
    </row>
    <row r="270" spans="1:16" ht="14.4" x14ac:dyDescent="0.3">
      <c r="A270" s="34"/>
      <c r="B270" s="7"/>
      <c r="C270" s="39" t="s">
        <v>194</v>
      </c>
      <c r="D270" s="13">
        <f>COUNTIFS('1. Output sheet'!$AC$2:$AC$5000,$B$75,'1. Output sheet'!$C$2:$C$5000,D$73,'1. Output sheet'!$K$2:$K$5000,$C270,'1. Output sheet'!$O$2:$O$5000,"&gt;="&amp;$B$239,'1. Output sheet'!$O$2:$O$5000,"&lt;"&amp;$C$239)</f>
        <v>0</v>
      </c>
      <c r="E270" s="13">
        <f>COUNTIFS('1. Output sheet'!$AC$2:$AC$5000,$B$75,'1. Output sheet'!$C$2:$C$5000,E$73,'1. Output sheet'!$K$2:$K$5000,$C270,'1. Output sheet'!$O$2:$O$5000,"&gt;="&amp;$B$239,'1. Output sheet'!$O$2:$O$5000,"&lt;"&amp;$C$239)</f>
        <v>0</v>
      </c>
      <c r="F270" s="13">
        <f>COUNTIFS('1. Output sheet'!$AC$2:$AC$5000,$B$75,'1. Output sheet'!$C$2:$C$5000,F$73,'1. Output sheet'!$K$2:$K$5000,$C270,'1. Output sheet'!$O$2:$O$5000,"&gt;="&amp;$B$239,'1. Output sheet'!$O$2:$O$5000,"&lt;"&amp;$C$239)</f>
        <v>0</v>
      </c>
      <c r="G270" s="13">
        <f>COUNTIFS('1. Output sheet'!$AC$2:$AC$5000,$B$75,'1. Output sheet'!$C$2:$C$5000,G$73,'1. Output sheet'!$K$2:$K$5000,$C270,'1. Output sheet'!$O$2:$O$5000,"&gt;="&amp;$B$239,'1. Output sheet'!$O$2:$O$5000,"&lt;"&amp;$C$239)</f>
        <v>0</v>
      </c>
      <c r="H270" s="13">
        <f>COUNTIFS('1. Output sheet'!$AC$2:$AC$5000,$B$75,'1. Output sheet'!$C$2:$C$5000,H$73,'1. Output sheet'!$K$2:$K$5000,$C270,'1. Output sheet'!$O$2:$O$5000,"&gt;="&amp;$B$239,'1. Output sheet'!$O$2:$O$5000,"&lt;"&amp;$C$239)</f>
        <v>0</v>
      </c>
      <c r="I270" s="13">
        <f>COUNTIFS('1. Output sheet'!$AC$2:$AC$5000,$B$75,'1. Output sheet'!$C$2:$C$5000,I$73,'1. Output sheet'!$K$2:$K$5000,$C270,'1. Output sheet'!$O$2:$O$5000,"&gt;="&amp;$B$239,'1. Output sheet'!$O$2:$O$5000,"&lt;"&amp;$C$239)</f>
        <v>0</v>
      </c>
      <c r="J270" s="13">
        <f>COUNTIFS('1. Output sheet'!$AC$2:$AC$5000,$B$75,'1. Output sheet'!$C$2:$C$5000,J$73,'1. Output sheet'!$K$2:$K$5000,$C270,'1. Output sheet'!$O$2:$O$5000,"&gt;="&amp;$B$239,'1. Output sheet'!$O$2:$O$5000,"&lt;"&amp;$C$239)</f>
        <v>1</v>
      </c>
      <c r="K270" s="13">
        <f>COUNTIFS('1. Output sheet'!$AC$2:$AC$5000,$B$75,'1. Output sheet'!$C$2:$C$5000,K$73,'1. Output sheet'!$K$2:$K$5000,$C270,'1. Output sheet'!$O$2:$O$5000,"&gt;="&amp;$B$239,'1. Output sheet'!$O$2:$O$5000,"&lt;"&amp;$C$239)</f>
        <v>0</v>
      </c>
      <c r="L270" s="13">
        <f>COUNTIFS('1. Output sheet'!$AC$2:$AC$5000,$B$75,'1. Output sheet'!$C$2:$C$5000,L$73,'1. Output sheet'!$K$2:$K$5000,$C270,'1. Output sheet'!$O$2:$O$5000,"&gt;="&amp;$B$239,'1. Output sheet'!$O$2:$O$5000,"&lt;"&amp;$C$239)</f>
        <v>0</v>
      </c>
      <c r="M270" s="13">
        <f>COUNTIFS('1. Output sheet'!$AC$2:$AC$5000,$B$75,'1. Output sheet'!$C$2:$C$5000,M$73,'1. Output sheet'!$K$2:$K$5000,$C270,'1. Output sheet'!$O$2:$O$5000,"&gt;="&amp;$B$239,'1. Output sheet'!$O$2:$O$5000,"&lt;"&amp;$C$239)</f>
        <v>0</v>
      </c>
      <c r="N270" s="13">
        <f>COUNTIFS('1. Output sheet'!$AC$2:$AC$5000,$B$75,'1. Output sheet'!$C$2:$C$5000,N$73,'1. Output sheet'!$K$2:$K$5000,$C270,'1. Output sheet'!$O$2:$O$5000,"&gt;="&amp;$B$239,'1. Output sheet'!$O$2:$O$5000,"&lt;"&amp;$C$239)</f>
        <v>1</v>
      </c>
      <c r="O270" s="13">
        <f>COUNTIFS('1. Output sheet'!$AC$2:$AC$5000,$B$75,'1. Output sheet'!$C$2:$C$5000,O$73,'1. Output sheet'!$K$2:$K$5000,$C270,'1. Output sheet'!$O$2:$O$5000,"&gt;="&amp;$B$239,'1. Output sheet'!$O$2:$O$5000,"&lt;"&amp;$C$239)</f>
        <v>0</v>
      </c>
      <c r="P270" s="14">
        <f t="shared" si="113"/>
        <v>2</v>
      </c>
    </row>
    <row r="271" spans="1:16" ht="14.4" x14ac:dyDescent="0.3">
      <c r="A271" s="34"/>
      <c r="B271" s="7"/>
      <c r="C271" s="39" t="s">
        <v>267</v>
      </c>
      <c r="D271" s="13">
        <f>COUNTIFS('1. Output sheet'!$AC$2:$AC$5000,$B$75,'1. Output sheet'!$C$2:$C$5000,D$73,'1. Output sheet'!$K$2:$K$5000,$C271,'1. Output sheet'!$O$2:$O$5000,"&gt;="&amp;$B$239,'1. Output sheet'!$O$2:$O$5000,"&lt;"&amp;$C$239)</f>
        <v>0</v>
      </c>
      <c r="E271" s="13">
        <f>COUNTIFS('1. Output sheet'!$AC$2:$AC$5000,$B$75,'1. Output sheet'!$C$2:$C$5000,E$73,'1. Output sheet'!$K$2:$K$5000,$C271,'1. Output sheet'!$O$2:$O$5000,"&gt;="&amp;$B$239,'1. Output sheet'!$O$2:$O$5000,"&lt;"&amp;$C$239)</f>
        <v>0</v>
      </c>
      <c r="F271" s="13">
        <f>COUNTIFS('1. Output sheet'!$AC$2:$AC$5000,$B$75,'1. Output sheet'!$C$2:$C$5000,F$73,'1. Output sheet'!$K$2:$K$5000,$C271,'1. Output sheet'!$O$2:$O$5000,"&gt;="&amp;$B$239,'1. Output sheet'!$O$2:$O$5000,"&lt;"&amp;$C$239)</f>
        <v>0</v>
      </c>
      <c r="G271" s="13">
        <f>COUNTIFS('1. Output sheet'!$AC$2:$AC$5000,$B$75,'1. Output sheet'!$C$2:$C$5000,G$73,'1. Output sheet'!$K$2:$K$5000,$C271,'1. Output sheet'!$O$2:$O$5000,"&gt;="&amp;$B$239,'1. Output sheet'!$O$2:$O$5000,"&lt;"&amp;$C$239)</f>
        <v>3</v>
      </c>
      <c r="H271" s="13">
        <f>COUNTIFS('1. Output sheet'!$AC$2:$AC$5000,$B$75,'1. Output sheet'!$C$2:$C$5000,H$73,'1. Output sheet'!$K$2:$K$5000,$C271,'1. Output sheet'!$O$2:$O$5000,"&gt;="&amp;$B$239,'1. Output sheet'!$O$2:$O$5000,"&lt;"&amp;$C$239)</f>
        <v>0</v>
      </c>
      <c r="I271" s="13">
        <f>COUNTIFS('1. Output sheet'!$AC$2:$AC$5000,$B$75,'1. Output sheet'!$C$2:$C$5000,I$73,'1. Output sheet'!$K$2:$K$5000,$C271,'1. Output sheet'!$O$2:$O$5000,"&gt;="&amp;$B$239,'1. Output sheet'!$O$2:$O$5000,"&lt;"&amp;$C$239)</f>
        <v>2</v>
      </c>
      <c r="J271" s="13">
        <f>COUNTIFS('1. Output sheet'!$AC$2:$AC$5000,$B$75,'1. Output sheet'!$C$2:$C$5000,J$73,'1. Output sheet'!$K$2:$K$5000,$C271,'1. Output sheet'!$O$2:$O$5000,"&gt;="&amp;$B$239,'1. Output sheet'!$O$2:$O$5000,"&lt;"&amp;$C$239)</f>
        <v>0</v>
      </c>
      <c r="K271" s="13">
        <f>COUNTIFS('1. Output sheet'!$AC$2:$AC$5000,$B$75,'1. Output sheet'!$C$2:$C$5000,K$73,'1. Output sheet'!$K$2:$K$5000,$C271,'1. Output sheet'!$O$2:$O$5000,"&gt;="&amp;$B$239,'1. Output sheet'!$O$2:$O$5000,"&lt;"&amp;$C$239)</f>
        <v>0</v>
      </c>
      <c r="L271" s="13">
        <f>COUNTIFS('1. Output sheet'!$AC$2:$AC$5000,$B$75,'1. Output sheet'!$C$2:$C$5000,L$73,'1. Output sheet'!$K$2:$K$5000,$C271,'1. Output sheet'!$O$2:$O$5000,"&gt;="&amp;$B$239,'1. Output sheet'!$O$2:$O$5000,"&lt;"&amp;$C$239)</f>
        <v>0</v>
      </c>
      <c r="M271" s="13">
        <f>COUNTIFS('1. Output sheet'!$AC$2:$AC$5000,$B$75,'1. Output sheet'!$C$2:$C$5000,M$73,'1. Output sheet'!$K$2:$K$5000,$C271,'1. Output sheet'!$O$2:$O$5000,"&gt;="&amp;$B$239,'1. Output sheet'!$O$2:$O$5000,"&lt;"&amp;$C$239)</f>
        <v>0</v>
      </c>
      <c r="N271" s="13">
        <f>COUNTIFS('1. Output sheet'!$AC$2:$AC$5000,$B$75,'1. Output sheet'!$C$2:$C$5000,N$73,'1. Output sheet'!$K$2:$K$5000,$C271,'1. Output sheet'!$O$2:$O$5000,"&gt;="&amp;$B$239,'1. Output sheet'!$O$2:$O$5000,"&lt;"&amp;$C$239)</f>
        <v>5</v>
      </c>
      <c r="O271" s="13">
        <f>COUNTIFS('1. Output sheet'!$AC$2:$AC$5000,$B$75,'1. Output sheet'!$C$2:$C$5000,O$73,'1. Output sheet'!$K$2:$K$5000,$C271,'1. Output sheet'!$O$2:$O$5000,"&gt;="&amp;$B$239,'1. Output sheet'!$O$2:$O$5000,"&lt;"&amp;$C$239)</f>
        <v>0</v>
      </c>
      <c r="P271" s="14">
        <f t="shared" si="113"/>
        <v>10</v>
      </c>
    </row>
    <row r="272" spans="1:16" ht="14.4" x14ac:dyDescent="0.3">
      <c r="A272" s="34"/>
      <c r="B272" s="7"/>
      <c r="C272" s="39" t="s">
        <v>710</v>
      </c>
      <c r="D272" s="13">
        <f>COUNTIFS('1. Output sheet'!$AC$2:$AC$5000,$B$75,'1. Output sheet'!$C$2:$C$5000,D$73,'1. Output sheet'!$K$2:$K$5000,$C272,'1. Output sheet'!$O$2:$O$5000,"&gt;="&amp;$B$239,'1. Output sheet'!$O$2:$O$5000,"&lt;"&amp;$C$239)</f>
        <v>0</v>
      </c>
      <c r="E272" s="13">
        <f>COUNTIFS('1. Output sheet'!$AC$2:$AC$5000,$B$75,'1. Output sheet'!$C$2:$C$5000,E$73,'1. Output sheet'!$K$2:$K$5000,$C272,'1. Output sheet'!$O$2:$O$5000,"&gt;="&amp;$B$239,'1. Output sheet'!$O$2:$O$5000,"&lt;"&amp;$C$239)</f>
        <v>0</v>
      </c>
      <c r="F272" s="13">
        <f>COUNTIFS('1. Output sheet'!$AC$2:$AC$5000,$B$75,'1. Output sheet'!$C$2:$C$5000,F$73,'1. Output sheet'!$K$2:$K$5000,$C272,'1. Output sheet'!$O$2:$O$5000,"&gt;="&amp;$B$239,'1. Output sheet'!$O$2:$O$5000,"&lt;"&amp;$C$239)</f>
        <v>0</v>
      </c>
      <c r="G272" s="13">
        <f>COUNTIFS('1. Output sheet'!$AC$2:$AC$5000,$B$75,'1. Output sheet'!$C$2:$C$5000,G$73,'1. Output sheet'!$K$2:$K$5000,$C272,'1. Output sheet'!$O$2:$O$5000,"&gt;="&amp;$B$239,'1. Output sheet'!$O$2:$O$5000,"&lt;"&amp;$C$239)</f>
        <v>0</v>
      </c>
      <c r="H272" s="13">
        <f>COUNTIFS('1. Output sheet'!$AC$2:$AC$5000,$B$75,'1. Output sheet'!$C$2:$C$5000,H$73,'1. Output sheet'!$K$2:$K$5000,$C272,'1. Output sheet'!$O$2:$O$5000,"&gt;="&amp;$B$239,'1. Output sheet'!$O$2:$O$5000,"&lt;"&amp;$C$239)</f>
        <v>0</v>
      </c>
      <c r="I272" s="13">
        <f>COUNTIFS('1. Output sheet'!$AC$2:$AC$5000,$B$75,'1. Output sheet'!$C$2:$C$5000,I$73,'1. Output sheet'!$K$2:$K$5000,$C272,'1. Output sheet'!$O$2:$O$5000,"&gt;="&amp;$B$239,'1. Output sheet'!$O$2:$O$5000,"&lt;"&amp;$C$239)</f>
        <v>0</v>
      </c>
      <c r="J272" s="13">
        <f>COUNTIFS('1. Output sheet'!$AC$2:$AC$5000,$B$75,'1. Output sheet'!$C$2:$C$5000,J$73,'1. Output sheet'!$K$2:$K$5000,$C272,'1. Output sheet'!$O$2:$O$5000,"&gt;="&amp;$B$239,'1. Output sheet'!$O$2:$O$5000,"&lt;"&amp;$C$239)</f>
        <v>0</v>
      </c>
      <c r="K272" s="13">
        <f>COUNTIFS('1. Output sheet'!$AC$2:$AC$5000,$B$75,'1. Output sheet'!$C$2:$C$5000,K$73,'1. Output sheet'!$K$2:$K$5000,$C272,'1. Output sheet'!$O$2:$O$5000,"&gt;="&amp;$B$239,'1. Output sheet'!$O$2:$O$5000,"&lt;"&amp;$C$239)</f>
        <v>0</v>
      </c>
      <c r="L272" s="13">
        <f>COUNTIFS('1. Output sheet'!$AC$2:$AC$5000,$B$75,'1. Output sheet'!$C$2:$C$5000,L$73,'1. Output sheet'!$K$2:$K$5000,$C272,'1. Output sheet'!$O$2:$O$5000,"&gt;="&amp;$B$239,'1. Output sheet'!$O$2:$O$5000,"&lt;"&amp;$C$239)</f>
        <v>4</v>
      </c>
      <c r="M272" s="13">
        <f>COUNTIFS('1. Output sheet'!$AC$2:$AC$5000,$B$75,'1. Output sheet'!$C$2:$C$5000,M$73,'1. Output sheet'!$K$2:$K$5000,$C272,'1. Output sheet'!$O$2:$O$5000,"&gt;="&amp;$B$239,'1. Output sheet'!$O$2:$O$5000,"&lt;"&amp;$C$239)</f>
        <v>0</v>
      </c>
      <c r="N272" s="13">
        <f>COUNTIFS('1. Output sheet'!$AC$2:$AC$5000,$B$75,'1. Output sheet'!$C$2:$C$5000,N$73,'1. Output sheet'!$K$2:$K$5000,$C272,'1. Output sheet'!$O$2:$O$5000,"&gt;="&amp;$B$239,'1. Output sheet'!$O$2:$O$5000,"&lt;"&amp;$C$239)</f>
        <v>0</v>
      </c>
      <c r="O272" s="13">
        <f>COUNTIFS('1. Output sheet'!$AC$2:$AC$5000,$B$75,'1. Output sheet'!$C$2:$C$5000,O$73,'1. Output sheet'!$K$2:$K$5000,$C272,'1. Output sheet'!$O$2:$O$5000,"&gt;="&amp;$B$239,'1. Output sheet'!$O$2:$O$5000,"&lt;"&amp;$C$239)</f>
        <v>0</v>
      </c>
      <c r="P272" s="14">
        <f t="shared" si="113"/>
        <v>4</v>
      </c>
    </row>
    <row r="273" spans="1:16" ht="14.4" x14ac:dyDescent="0.3">
      <c r="A273" s="34"/>
      <c r="B273" s="38" t="s">
        <v>64</v>
      </c>
      <c r="C273" s="37" t="s">
        <v>4348</v>
      </c>
      <c r="D273" s="14">
        <f>SUM(D274:D302)</f>
        <v>0</v>
      </c>
      <c r="E273" s="14">
        <f t="shared" ref="E273" si="114">SUM(E274:E302)</f>
        <v>2</v>
      </c>
      <c r="F273" s="14">
        <f t="shared" ref="F273" si="115">SUM(F274:F302)</f>
        <v>4</v>
      </c>
      <c r="G273" s="14">
        <f t="shared" ref="G273" si="116">SUM(G274:G302)</f>
        <v>6</v>
      </c>
      <c r="H273" s="14">
        <f t="shared" ref="H273" si="117">SUM(H274:H302)</f>
        <v>0</v>
      </c>
      <c r="I273" s="14">
        <f t="shared" ref="I273" si="118">SUM(I274:I302)</f>
        <v>2</v>
      </c>
      <c r="J273" s="14">
        <f t="shared" ref="J273" si="119">SUM(J274:J302)</f>
        <v>3</v>
      </c>
      <c r="K273" s="14">
        <f t="shared" ref="K273" si="120">SUM(K274:K302)</f>
        <v>2</v>
      </c>
      <c r="L273" s="14">
        <f t="shared" ref="L273" si="121">SUM(L274:L302)</f>
        <v>2</v>
      </c>
      <c r="M273" s="14">
        <f t="shared" ref="M273" si="122">SUM(M274:M302)</f>
        <v>0</v>
      </c>
      <c r="N273" s="14">
        <f t="shared" ref="N273" si="123">SUM(N274:N302)</f>
        <v>4</v>
      </c>
      <c r="O273" s="14">
        <f t="shared" ref="O273" si="124">SUM(O274:O302)</f>
        <v>0</v>
      </c>
      <c r="P273" s="14">
        <f t="shared" si="113"/>
        <v>25</v>
      </c>
    </row>
    <row r="274" spans="1:16" ht="14.4" x14ac:dyDescent="0.3">
      <c r="A274" s="34"/>
      <c r="B274" s="7"/>
      <c r="C274" s="39" t="s">
        <v>340</v>
      </c>
      <c r="D274" s="13">
        <f>COUNTIFS('1. Output sheet'!$AC$2:$AC$5000,$B$105,'1. Output sheet'!$C$2:$C$5000,D$73,'1. Output sheet'!$K$2:$K$5000,$C274,'1. Output sheet'!$O$2:$O$5000,"&gt;="&amp;$B$239,'1. Output sheet'!$O$2:$O$5000,"&lt;"&amp;$C$239)</f>
        <v>0</v>
      </c>
      <c r="E274" s="13">
        <f>COUNTIFS('1. Output sheet'!$AC$2:$AC$5000,$B$105,'1. Output sheet'!$C$2:$C$5000,E$73,'1. Output sheet'!$K$2:$K$5000,$C274,'1. Output sheet'!$O$2:$O$5000,"&gt;="&amp;$B$239,'1. Output sheet'!$O$2:$O$5000,"&lt;"&amp;$C$239)</f>
        <v>0</v>
      </c>
      <c r="F274" s="13">
        <f>COUNTIFS('1. Output sheet'!$AC$2:$AC$5000,$B$105,'1. Output sheet'!$C$2:$C$5000,F$73,'1. Output sheet'!$K$2:$K$5000,$C274,'1. Output sheet'!$O$2:$O$5000,"&gt;="&amp;$B$239,'1. Output sheet'!$O$2:$O$5000,"&lt;"&amp;$C$239)</f>
        <v>0</v>
      </c>
      <c r="G274" s="13">
        <f>COUNTIFS('1. Output sheet'!$AC$2:$AC$5000,$B$105,'1. Output sheet'!$C$2:$C$5000,G$73,'1. Output sheet'!$K$2:$K$5000,$C274,'1. Output sheet'!$O$2:$O$5000,"&gt;="&amp;$B$239,'1. Output sheet'!$O$2:$O$5000,"&lt;"&amp;$C$239)</f>
        <v>0</v>
      </c>
      <c r="H274" s="13">
        <f>COUNTIFS('1. Output sheet'!$AC$2:$AC$5000,$B$105,'1. Output sheet'!$C$2:$C$5000,H$73,'1. Output sheet'!$K$2:$K$5000,$C274,'1. Output sheet'!$O$2:$O$5000,"&gt;="&amp;$B$239,'1. Output sheet'!$O$2:$O$5000,"&lt;"&amp;$C$239)</f>
        <v>0</v>
      </c>
      <c r="I274" s="13">
        <f>COUNTIFS('1. Output sheet'!$AC$2:$AC$5000,$B$105,'1. Output sheet'!$C$2:$C$5000,I$73,'1. Output sheet'!$K$2:$K$5000,$C274,'1. Output sheet'!$O$2:$O$5000,"&gt;="&amp;$B$239,'1. Output sheet'!$O$2:$O$5000,"&lt;"&amp;$C$239)</f>
        <v>0</v>
      </c>
      <c r="J274" s="13">
        <f>COUNTIFS('1. Output sheet'!$AC$2:$AC$5000,$B$105,'1. Output sheet'!$C$2:$C$5000,J$73,'1. Output sheet'!$K$2:$K$5000,$C274,'1. Output sheet'!$O$2:$O$5000,"&gt;="&amp;$B$239,'1. Output sheet'!$O$2:$O$5000,"&lt;"&amp;$C$239)</f>
        <v>2</v>
      </c>
      <c r="K274" s="13">
        <f>COUNTIFS('1. Output sheet'!$AC$2:$AC$5000,$B$105,'1. Output sheet'!$C$2:$C$5000,K$73,'1. Output sheet'!$K$2:$K$5000,$C274,'1. Output sheet'!$O$2:$O$5000,"&gt;="&amp;$B$239,'1. Output sheet'!$O$2:$O$5000,"&lt;"&amp;$C$239)</f>
        <v>0</v>
      </c>
      <c r="L274" s="13">
        <f>COUNTIFS('1. Output sheet'!$AC$2:$AC$5000,$B$105,'1. Output sheet'!$C$2:$C$5000,L$73,'1. Output sheet'!$K$2:$K$5000,$C274,'1. Output sheet'!$O$2:$O$5000,"&gt;="&amp;$B$239,'1. Output sheet'!$O$2:$O$5000,"&lt;"&amp;$C$239)</f>
        <v>0</v>
      </c>
      <c r="M274" s="13">
        <f>COUNTIFS('1. Output sheet'!$AC$2:$AC$5000,$B$105,'1. Output sheet'!$C$2:$C$5000,M$73,'1. Output sheet'!$K$2:$K$5000,$C274,'1. Output sheet'!$O$2:$O$5000,"&gt;="&amp;$B$239,'1. Output sheet'!$O$2:$O$5000,"&lt;"&amp;$C$239)</f>
        <v>0</v>
      </c>
      <c r="N274" s="13">
        <f>COUNTIFS('1. Output sheet'!$AC$2:$AC$5000,$B$105,'1. Output sheet'!$C$2:$C$5000,N$73,'1. Output sheet'!$K$2:$K$5000,$C274,'1. Output sheet'!$O$2:$O$5000,"&gt;="&amp;$B$239,'1. Output sheet'!$O$2:$O$5000,"&lt;"&amp;$C$239)</f>
        <v>0</v>
      </c>
      <c r="O274" s="13">
        <f>COUNTIFS('1. Output sheet'!$AC$2:$AC$5000,$B$105,'1. Output sheet'!$C$2:$C$5000,O$73,'1. Output sheet'!$K$2:$K$5000,$C274,'1. Output sheet'!$O$2:$O$5000,"&gt;="&amp;$B$239,'1. Output sheet'!$O$2:$O$5000,"&lt;"&amp;$C$239)</f>
        <v>0</v>
      </c>
      <c r="P274" s="14">
        <f t="shared" si="113"/>
        <v>2</v>
      </c>
    </row>
    <row r="275" spans="1:16" ht="14.4" x14ac:dyDescent="0.3">
      <c r="A275" s="34"/>
      <c r="B275" s="7"/>
      <c r="C275" s="39" t="s">
        <v>2407</v>
      </c>
      <c r="D275" s="13">
        <f>COUNTIFS('1. Output sheet'!$AC$2:$AC$5000,$B$105,'1. Output sheet'!$C$2:$C$5000,D$73,'1. Output sheet'!$K$2:$K$5000,$C275,'1. Output sheet'!$O$2:$O$5000,"&gt;="&amp;$B$239,'1. Output sheet'!$O$2:$O$5000,"&lt;"&amp;$C$239)</f>
        <v>0</v>
      </c>
      <c r="E275" s="13">
        <f>COUNTIFS('1. Output sheet'!$AC$2:$AC$5000,$B$105,'1. Output sheet'!$C$2:$C$5000,E$73,'1. Output sheet'!$K$2:$K$5000,$C275,'1. Output sheet'!$O$2:$O$5000,"&gt;="&amp;$B$239,'1. Output sheet'!$O$2:$O$5000,"&lt;"&amp;$C$239)</f>
        <v>0</v>
      </c>
      <c r="F275" s="13">
        <f>COUNTIFS('1. Output sheet'!$AC$2:$AC$5000,$B$105,'1. Output sheet'!$C$2:$C$5000,F$73,'1. Output sheet'!$K$2:$K$5000,$C275,'1. Output sheet'!$O$2:$O$5000,"&gt;="&amp;$B$239,'1. Output sheet'!$O$2:$O$5000,"&lt;"&amp;$C$239)</f>
        <v>0</v>
      </c>
      <c r="G275" s="13">
        <f>COUNTIFS('1. Output sheet'!$AC$2:$AC$5000,$B$105,'1. Output sheet'!$C$2:$C$5000,G$73,'1. Output sheet'!$K$2:$K$5000,$C275,'1. Output sheet'!$O$2:$O$5000,"&gt;="&amp;$B$239,'1. Output sheet'!$O$2:$O$5000,"&lt;"&amp;$C$239)</f>
        <v>0</v>
      </c>
      <c r="H275" s="13">
        <f>COUNTIFS('1. Output sheet'!$AC$2:$AC$5000,$B$105,'1. Output sheet'!$C$2:$C$5000,H$73,'1. Output sheet'!$K$2:$K$5000,$C275,'1. Output sheet'!$O$2:$O$5000,"&gt;="&amp;$B$239,'1. Output sheet'!$O$2:$O$5000,"&lt;"&amp;$C$239)</f>
        <v>0</v>
      </c>
      <c r="I275" s="13">
        <f>COUNTIFS('1. Output sheet'!$AC$2:$AC$5000,$B$105,'1. Output sheet'!$C$2:$C$5000,I$73,'1. Output sheet'!$K$2:$K$5000,$C275,'1. Output sheet'!$O$2:$O$5000,"&gt;="&amp;$B$239,'1. Output sheet'!$O$2:$O$5000,"&lt;"&amp;$C$239)</f>
        <v>0</v>
      </c>
      <c r="J275" s="13">
        <f>COUNTIFS('1. Output sheet'!$AC$2:$AC$5000,$B$105,'1. Output sheet'!$C$2:$C$5000,J$73,'1. Output sheet'!$K$2:$K$5000,$C275,'1. Output sheet'!$O$2:$O$5000,"&gt;="&amp;$B$239,'1. Output sheet'!$O$2:$O$5000,"&lt;"&amp;$C$239)</f>
        <v>0</v>
      </c>
      <c r="K275" s="13">
        <f>COUNTIFS('1. Output sheet'!$AC$2:$AC$5000,$B$105,'1. Output sheet'!$C$2:$C$5000,K$73,'1. Output sheet'!$K$2:$K$5000,$C275,'1. Output sheet'!$O$2:$O$5000,"&gt;="&amp;$B$239,'1. Output sheet'!$O$2:$O$5000,"&lt;"&amp;$C$239)</f>
        <v>0</v>
      </c>
      <c r="L275" s="13">
        <f>COUNTIFS('1. Output sheet'!$AC$2:$AC$5000,$B$105,'1. Output sheet'!$C$2:$C$5000,L$73,'1. Output sheet'!$K$2:$K$5000,$C275,'1. Output sheet'!$O$2:$O$5000,"&gt;="&amp;$B$239,'1. Output sheet'!$O$2:$O$5000,"&lt;"&amp;$C$239)</f>
        <v>0</v>
      </c>
      <c r="M275" s="13">
        <f>COUNTIFS('1. Output sheet'!$AC$2:$AC$5000,$B$105,'1. Output sheet'!$C$2:$C$5000,M$73,'1. Output sheet'!$K$2:$K$5000,$C275,'1. Output sheet'!$O$2:$O$5000,"&gt;="&amp;$B$239,'1. Output sheet'!$O$2:$O$5000,"&lt;"&amp;$C$239)</f>
        <v>0</v>
      </c>
      <c r="N275" s="13">
        <f>COUNTIFS('1. Output sheet'!$AC$2:$AC$5000,$B$105,'1. Output sheet'!$C$2:$C$5000,N$73,'1. Output sheet'!$K$2:$K$5000,$C275,'1. Output sheet'!$O$2:$O$5000,"&gt;="&amp;$B$239,'1. Output sheet'!$O$2:$O$5000,"&lt;"&amp;$C$239)</f>
        <v>0</v>
      </c>
      <c r="O275" s="13">
        <f>COUNTIFS('1. Output sheet'!$AC$2:$AC$5000,$B$105,'1. Output sheet'!$C$2:$C$5000,O$73,'1. Output sheet'!$K$2:$K$5000,$C275,'1. Output sheet'!$O$2:$O$5000,"&gt;="&amp;$B$239,'1. Output sheet'!$O$2:$O$5000,"&lt;"&amp;$C$239)</f>
        <v>0</v>
      </c>
      <c r="P275" s="14">
        <f t="shared" si="113"/>
        <v>0</v>
      </c>
    </row>
    <row r="276" spans="1:16" ht="14.4" x14ac:dyDescent="0.3">
      <c r="A276" s="34"/>
      <c r="B276" s="7"/>
      <c r="C276" s="39" t="s">
        <v>557</v>
      </c>
      <c r="D276" s="13">
        <f>COUNTIFS('1. Output sheet'!$AC$2:$AC$5000,$B$105,'1. Output sheet'!$C$2:$C$5000,D$73,'1. Output sheet'!$K$2:$K$5000,$C276,'1. Output sheet'!$O$2:$O$5000,"&gt;="&amp;$B$239,'1. Output sheet'!$O$2:$O$5000,"&lt;"&amp;$C$239)</f>
        <v>0</v>
      </c>
      <c r="E276" s="13">
        <f>COUNTIFS('1. Output sheet'!$AC$2:$AC$5000,$B$105,'1. Output sheet'!$C$2:$C$5000,E$73,'1. Output sheet'!$K$2:$K$5000,$C276,'1. Output sheet'!$O$2:$O$5000,"&gt;="&amp;$B$239,'1. Output sheet'!$O$2:$O$5000,"&lt;"&amp;$C$239)</f>
        <v>0</v>
      </c>
      <c r="F276" s="13">
        <f>COUNTIFS('1. Output sheet'!$AC$2:$AC$5000,$B$105,'1. Output sheet'!$C$2:$C$5000,F$73,'1. Output sheet'!$K$2:$K$5000,$C276,'1. Output sheet'!$O$2:$O$5000,"&gt;="&amp;$B$239,'1. Output sheet'!$O$2:$O$5000,"&lt;"&amp;$C$239)</f>
        <v>0</v>
      </c>
      <c r="G276" s="13">
        <f>COUNTIFS('1. Output sheet'!$AC$2:$AC$5000,$B$105,'1. Output sheet'!$C$2:$C$5000,G$73,'1. Output sheet'!$K$2:$K$5000,$C276,'1. Output sheet'!$O$2:$O$5000,"&gt;="&amp;$B$239,'1. Output sheet'!$O$2:$O$5000,"&lt;"&amp;$C$239)</f>
        <v>0</v>
      </c>
      <c r="H276" s="13">
        <f>COUNTIFS('1. Output sheet'!$AC$2:$AC$5000,$B$105,'1. Output sheet'!$C$2:$C$5000,H$73,'1. Output sheet'!$K$2:$K$5000,$C276,'1. Output sheet'!$O$2:$O$5000,"&gt;="&amp;$B$239,'1. Output sheet'!$O$2:$O$5000,"&lt;"&amp;$C$239)</f>
        <v>0</v>
      </c>
      <c r="I276" s="13">
        <f>COUNTIFS('1. Output sheet'!$AC$2:$AC$5000,$B$105,'1. Output sheet'!$C$2:$C$5000,I$73,'1. Output sheet'!$K$2:$K$5000,$C276,'1. Output sheet'!$O$2:$O$5000,"&gt;="&amp;$B$239,'1. Output sheet'!$O$2:$O$5000,"&lt;"&amp;$C$239)</f>
        <v>0</v>
      </c>
      <c r="J276" s="13">
        <f>COUNTIFS('1. Output sheet'!$AC$2:$AC$5000,$B$105,'1. Output sheet'!$C$2:$C$5000,J$73,'1. Output sheet'!$K$2:$K$5000,$C276,'1. Output sheet'!$O$2:$O$5000,"&gt;="&amp;$B$239,'1. Output sheet'!$O$2:$O$5000,"&lt;"&amp;$C$239)</f>
        <v>0</v>
      </c>
      <c r="K276" s="13">
        <f>COUNTIFS('1. Output sheet'!$AC$2:$AC$5000,$B$105,'1. Output sheet'!$C$2:$C$5000,K$73,'1. Output sheet'!$K$2:$K$5000,$C276,'1. Output sheet'!$O$2:$O$5000,"&gt;="&amp;$B$239,'1. Output sheet'!$O$2:$O$5000,"&lt;"&amp;$C$239)</f>
        <v>0</v>
      </c>
      <c r="L276" s="13">
        <f>COUNTIFS('1. Output sheet'!$AC$2:$AC$5000,$B$105,'1. Output sheet'!$C$2:$C$5000,L$73,'1. Output sheet'!$K$2:$K$5000,$C276,'1. Output sheet'!$O$2:$O$5000,"&gt;="&amp;$B$239,'1. Output sheet'!$O$2:$O$5000,"&lt;"&amp;$C$239)</f>
        <v>0</v>
      </c>
      <c r="M276" s="13">
        <f>COUNTIFS('1. Output sheet'!$AC$2:$AC$5000,$B$105,'1. Output sheet'!$C$2:$C$5000,M$73,'1. Output sheet'!$K$2:$K$5000,$C276,'1. Output sheet'!$O$2:$O$5000,"&gt;="&amp;$B$239,'1. Output sheet'!$O$2:$O$5000,"&lt;"&amp;$C$239)</f>
        <v>0</v>
      </c>
      <c r="N276" s="13">
        <f>COUNTIFS('1. Output sheet'!$AC$2:$AC$5000,$B$105,'1. Output sheet'!$C$2:$C$5000,N$73,'1. Output sheet'!$K$2:$K$5000,$C276,'1. Output sheet'!$O$2:$O$5000,"&gt;="&amp;$B$239,'1. Output sheet'!$O$2:$O$5000,"&lt;"&amp;$C$239)</f>
        <v>0</v>
      </c>
      <c r="O276" s="13">
        <f>COUNTIFS('1. Output sheet'!$AC$2:$AC$5000,$B$105,'1. Output sheet'!$C$2:$C$5000,O$73,'1. Output sheet'!$K$2:$K$5000,$C276,'1. Output sheet'!$O$2:$O$5000,"&gt;="&amp;$B$239,'1. Output sheet'!$O$2:$O$5000,"&lt;"&amp;$C$239)</f>
        <v>0</v>
      </c>
      <c r="P276" s="14">
        <f t="shared" si="113"/>
        <v>0</v>
      </c>
    </row>
    <row r="277" spans="1:16" ht="14.4" x14ac:dyDescent="0.3">
      <c r="A277" s="34"/>
      <c r="B277" s="7"/>
      <c r="C277" s="39" t="s">
        <v>1933</v>
      </c>
      <c r="D277" s="13">
        <f>COUNTIFS('1. Output sheet'!$AC$2:$AC$5000,$B$105,'1. Output sheet'!$C$2:$C$5000,D$73,'1. Output sheet'!$K$2:$K$5000,$C277,'1. Output sheet'!$O$2:$O$5000,"&gt;="&amp;$B$239,'1. Output sheet'!$O$2:$O$5000,"&lt;"&amp;$C$239)</f>
        <v>0</v>
      </c>
      <c r="E277" s="13">
        <f>COUNTIFS('1. Output sheet'!$AC$2:$AC$5000,$B$105,'1. Output sheet'!$C$2:$C$5000,E$73,'1. Output sheet'!$K$2:$K$5000,$C277,'1. Output sheet'!$O$2:$O$5000,"&gt;="&amp;$B$239,'1. Output sheet'!$O$2:$O$5000,"&lt;"&amp;$C$239)</f>
        <v>0</v>
      </c>
      <c r="F277" s="13">
        <f>COUNTIFS('1. Output sheet'!$AC$2:$AC$5000,$B$105,'1. Output sheet'!$C$2:$C$5000,F$73,'1. Output sheet'!$K$2:$K$5000,$C277,'1. Output sheet'!$O$2:$O$5000,"&gt;="&amp;$B$239,'1. Output sheet'!$O$2:$O$5000,"&lt;"&amp;$C$239)</f>
        <v>0</v>
      </c>
      <c r="G277" s="13">
        <f>COUNTIFS('1. Output sheet'!$AC$2:$AC$5000,$B$105,'1. Output sheet'!$C$2:$C$5000,G$73,'1. Output sheet'!$K$2:$K$5000,$C277,'1. Output sheet'!$O$2:$O$5000,"&gt;="&amp;$B$239,'1. Output sheet'!$O$2:$O$5000,"&lt;"&amp;$C$239)</f>
        <v>0</v>
      </c>
      <c r="H277" s="13">
        <f>COUNTIFS('1. Output sheet'!$AC$2:$AC$5000,$B$105,'1. Output sheet'!$C$2:$C$5000,H$73,'1. Output sheet'!$K$2:$K$5000,$C277,'1. Output sheet'!$O$2:$O$5000,"&gt;="&amp;$B$239,'1. Output sheet'!$O$2:$O$5000,"&lt;"&amp;$C$239)</f>
        <v>0</v>
      </c>
      <c r="I277" s="13">
        <f>COUNTIFS('1. Output sheet'!$AC$2:$AC$5000,$B$105,'1. Output sheet'!$C$2:$C$5000,I$73,'1. Output sheet'!$K$2:$K$5000,$C277,'1. Output sheet'!$O$2:$O$5000,"&gt;="&amp;$B$239,'1. Output sheet'!$O$2:$O$5000,"&lt;"&amp;$C$239)</f>
        <v>0</v>
      </c>
      <c r="J277" s="13">
        <f>COUNTIFS('1. Output sheet'!$AC$2:$AC$5000,$B$105,'1. Output sheet'!$C$2:$C$5000,J$73,'1. Output sheet'!$K$2:$K$5000,$C277,'1. Output sheet'!$O$2:$O$5000,"&gt;="&amp;$B$239,'1. Output sheet'!$O$2:$O$5000,"&lt;"&amp;$C$239)</f>
        <v>0</v>
      </c>
      <c r="K277" s="13">
        <f>COUNTIFS('1. Output sheet'!$AC$2:$AC$5000,$B$105,'1. Output sheet'!$C$2:$C$5000,K$73,'1. Output sheet'!$K$2:$K$5000,$C277,'1. Output sheet'!$O$2:$O$5000,"&gt;="&amp;$B$239,'1. Output sheet'!$O$2:$O$5000,"&lt;"&amp;$C$239)</f>
        <v>0</v>
      </c>
      <c r="L277" s="13">
        <f>COUNTIFS('1. Output sheet'!$AC$2:$AC$5000,$B$105,'1. Output sheet'!$C$2:$C$5000,L$73,'1. Output sheet'!$K$2:$K$5000,$C277,'1. Output sheet'!$O$2:$O$5000,"&gt;="&amp;$B$239,'1. Output sheet'!$O$2:$O$5000,"&lt;"&amp;$C$239)</f>
        <v>0</v>
      </c>
      <c r="M277" s="13">
        <f>COUNTIFS('1. Output sheet'!$AC$2:$AC$5000,$B$105,'1. Output sheet'!$C$2:$C$5000,M$73,'1. Output sheet'!$K$2:$K$5000,$C277,'1. Output sheet'!$O$2:$O$5000,"&gt;="&amp;$B$239,'1. Output sheet'!$O$2:$O$5000,"&lt;"&amp;$C$239)</f>
        <v>0</v>
      </c>
      <c r="N277" s="13">
        <f>COUNTIFS('1. Output sheet'!$AC$2:$AC$5000,$B$105,'1. Output sheet'!$C$2:$C$5000,N$73,'1. Output sheet'!$K$2:$K$5000,$C277,'1. Output sheet'!$O$2:$O$5000,"&gt;="&amp;$B$239,'1. Output sheet'!$O$2:$O$5000,"&lt;"&amp;$C$239)</f>
        <v>0</v>
      </c>
      <c r="O277" s="13">
        <f>COUNTIFS('1. Output sheet'!$AC$2:$AC$5000,$B$105,'1. Output sheet'!$C$2:$C$5000,O$73,'1. Output sheet'!$K$2:$K$5000,$C277,'1. Output sheet'!$O$2:$O$5000,"&gt;="&amp;$B$239,'1. Output sheet'!$O$2:$O$5000,"&lt;"&amp;$C$239)</f>
        <v>0</v>
      </c>
      <c r="P277" s="14">
        <f t="shared" si="113"/>
        <v>0</v>
      </c>
    </row>
    <row r="278" spans="1:16" ht="14.4" x14ac:dyDescent="0.3">
      <c r="A278" s="34"/>
      <c r="B278" s="7"/>
      <c r="C278" s="39" t="s">
        <v>530</v>
      </c>
      <c r="D278" s="13">
        <f>COUNTIFS('1. Output sheet'!$AC$2:$AC$5000,$B$105,'1. Output sheet'!$C$2:$C$5000,D$73,'1. Output sheet'!$K$2:$K$5000,$C278,'1. Output sheet'!$O$2:$O$5000,"&gt;="&amp;$B$239,'1. Output sheet'!$O$2:$O$5000,"&lt;"&amp;$C$239)</f>
        <v>0</v>
      </c>
      <c r="E278" s="13">
        <f>COUNTIFS('1. Output sheet'!$AC$2:$AC$5000,$B$105,'1. Output sheet'!$C$2:$C$5000,E$73,'1. Output sheet'!$K$2:$K$5000,$C278,'1. Output sheet'!$O$2:$O$5000,"&gt;="&amp;$B$239,'1. Output sheet'!$O$2:$O$5000,"&lt;"&amp;$C$239)</f>
        <v>0</v>
      </c>
      <c r="F278" s="13">
        <f>COUNTIFS('1. Output sheet'!$AC$2:$AC$5000,$B$105,'1. Output sheet'!$C$2:$C$5000,F$73,'1. Output sheet'!$K$2:$K$5000,$C278,'1. Output sheet'!$O$2:$O$5000,"&gt;="&amp;$B$239,'1. Output sheet'!$O$2:$O$5000,"&lt;"&amp;$C$239)</f>
        <v>0</v>
      </c>
      <c r="G278" s="13">
        <f>COUNTIFS('1. Output sheet'!$AC$2:$AC$5000,$B$105,'1. Output sheet'!$C$2:$C$5000,G$73,'1. Output sheet'!$K$2:$K$5000,$C278,'1. Output sheet'!$O$2:$O$5000,"&gt;="&amp;$B$239,'1. Output sheet'!$O$2:$O$5000,"&lt;"&amp;$C$239)</f>
        <v>0</v>
      </c>
      <c r="H278" s="13">
        <f>COUNTIFS('1. Output sheet'!$AC$2:$AC$5000,$B$105,'1. Output sheet'!$C$2:$C$5000,H$73,'1. Output sheet'!$K$2:$K$5000,$C278,'1. Output sheet'!$O$2:$O$5000,"&gt;="&amp;$B$239,'1. Output sheet'!$O$2:$O$5000,"&lt;"&amp;$C$239)</f>
        <v>0</v>
      </c>
      <c r="I278" s="13">
        <f>COUNTIFS('1. Output sheet'!$AC$2:$AC$5000,$B$105,'1. Output sheet'!$C$2:$C$5000,I$73,'1. Output sheet'!$K$2:$K$5000,$C278,'1. Output sheet'!$O$2:$O$5000,"&gt;="&amp;$B$239,'1. Output sheet'!$O$2:$O$5000,"&lt;"&amp;$C$239)</f>
        <v>0</v>
      </c>
      <c r="J278" s="13">
        <f>COUNTIFS('1. Output sheet'!$AC$2:$AC$5000,$B$105,'1. Output sheet'!$C$2:$C$5000,J$73,'1. Output sheet'!$K$2:$K$5000,$C278,'1. Output sheet'!$O$2:$O$5000,"&gt;="&amp;$B$239,'1. Output sheet'!$O$2:$O$5000,"&lt;"&amp;$C$239)</f>
        <v>0</v>
      </c>
      <c r="K278" s="13">
        <f>COUNTIFS('1. Output sheet'!$AC$2:$AC$5000,$B$105,'1. Output sheet'!$C$2:$C$5000,K$73,'1. Output sheet'!$K$2:$K$5000,$C278,'1. Output sheet'!$O$2:$O$5000,"&gt;="&amp;$B$239,'1. Output sheet'!$O$2:$O$5000,"&lt;"&amp;$C$239)</f>
        <v>0</v>
      </c>
      <c r="L278" s="13">
        <f>COUNTIFS('1. Output sheet'!$AC$2:$AC$5000,$B$105,'1. Output sheet'!$C$2:$C$5000,L$73,'1. Output sheet'!$K$2:$K$5000,$C278,'1. Output sheet'!$O$2:$O$5000,"&gt;="&amp;$B$239,'1. Output sheet'!$O$2:$O$5000,"&lt;"&amp;$C$239)</f>
        <v>0</v>
      </c>
      <c r="M278" s="13">
        <f>COUNTIFS('1. Output sheet'!$AC$2:$AC$5000,$B$105,'1. Output sheet'!$C$2:$C$5000,M$73,'1. Output sheet'!$K$2:$K$5000,$C278,'1. Output sheet'!$O$2:$O$5000,"&gt;="&amp;$B$239,'1. Output sheet'!$O$2:$O$5000,"&lt;"&amp;$C$239)</f>
        <v>0</v>
      </c>
      <c r="N278" s="13">
        <f>COUNTIFS('1. Output sheet'!$AC$2:$AC$5000,$B$105,'1. Output sheet'!$C$2:$C$5000,N$73,'1. Output sheet'!$K$2:$K$5000,$C278,'1. Output sheet'!$O$2:$O$5000,"&gt;="&amp;$B$239,'1. Output sheet'!$O$2:$O$5000,"&lt;"&amp;$C$239)</f>
        <v>0</v>
      </c>
      <c r="O278" s="13">
        <f>COUNTIFS('1. Output sheet'!$AC$2:$AC$5000,$B$105,'1. Output sheet'!$C$2:$C$5000,O$73,'1. Output sheet'!$K$2:$K$5000,$C278,'1. Output sheet'!$O$2:$O$5000,"&gt;="&amp;$B$239,'1. Output sheet'!$O$2:$O$5000,"&lt;"&amp;$C$239)</f>
        <v>0</v>
      </c>
      <c r="P278" s="14">
        <f t="shared" si="113"/>
        <v>0</v>
      </c>
    </row>
    <row r="279" spans="1:16" ht="14.4" x14ac:dyDescent="0.3">
      <c r="A279" s="34"/>
      <c r="B279" s="7"/>
      <c r="C279" s="39" t="s">
        <v>34</v>
      </c>
      <c r="D279" s="13">
        <f>COUNTIFS('1. Output sheet'!$AC$2:$AC$5000,$B$105,'1. Output sheet'!$C$2:$C$5000,D$73,'1. Output sheet'!$K$2:$K$5000,$C279,'1. Output sheet'!$O$2:$O$5000,"&gt;="&amp;$B$239,'1. Output sheet'!$O$2:$O$5000,"&lt;"&amp;$C$239)</f>
        <v>0</v>
      </c>
      <c r="E279" s="13">
        <f>COUNTIFS('1. Output sheet'!$AC$2:$AC$5000,$B$105,'1. Output sheet'!$C$2:$C$5000,E$73,'1. Output sheet'!$K$2:$K$5000,$C279,'1. Output sheet'!$O$2:$O$5000,"&gt;="&amp;$B$239,'1. Output sheet'!$O$2:$O$5000,"&lt;"&amp;$C$239)</f>
        <v>0</v>
      </c>
      <c r="F279" s="13">
        <f>COUNTIFS('1. Output sheet'!$AC$2:$AC$5000,$B$105,'1. Output sheet'!$C$2:$C$5000,F$73,'1. Output sheet'!$K$2:$K$5000,$C279,'1. Output sheet'!$O$2:$O$5000,"&gt;="&amp;$B$239,'1. Output sheet'!$O$2:$O$5000,"&lt;"&amp;$C$239)</f>
        <v>1</v>
      </c>
      <c r="G279" s="13">
        <f>COUNTIFS('1. Output sheet'!$AC$2:$AC$5000,$B$105,'1. Output sheet'!$C$2:$C$5000,G$73,'1. Output sheet'!$K$2:$K$5000,$C279,'1. Output sheet'!$O$2:$O$5000,"&gt;="&amp;$B$239,'1. Output sheet'!$O$2:$O$5000,"&lt;"&amp;$C$239)</f>
        <v>0</v>
      </c>
      <c r="H279" s="13">
        <f>COUNTIFS('1. Output sheet'!$AC$2:$AC$5000,$B$105,'1. Output sheet'!$C$2:$C$5000,H$73,'1. Output sheet'!$K$2:$K$5000,$C279,'1. Output sheet'!$O$2:$O$5000,"&gt;="&amp;$B$239,'1. Output sheet'!$O$2:$O$5000,"&lt;"&amp;$C$239)</f>
        <v>0</v>
      </c>
      <c r="I279" s="13">
        <f>COUNTIFS('1. Output sheet'!$AC$2:$AC$5000,$B$105,'1. Output sheet'!$C$2:$C$5000,I$73,'1. Output sheet'!$K$2:$K$5000,$C279,'1. Output sheet'!$O$2:$O$5000,"&gt;="&amp;$B$239,'1. Output sheet'!$O$2:$O$5000,"&lt;"&amp;$C$239)</f>
        <v>0</v>
      </c>
      <c r="J279" s="13">
        <f>COUNTIFS('1. Output sheet'!$AC$2:$AC$5000,$B$105,'1. Output sheet'!$C$2:$C$5000,J$73,'1. Output sheet'!$K$2:$K$5000,$C279,'1. Output sheet'!$O$2:$O$5000,"&gt;="&amp;$B$239,'1. Output sheet'!$O$2:$O$5000,"&lt;"&amp;$C$239)</f>
        <v>0</v>
      </c>
      <c r="K279" s="13">
        <f>COUNTIFS('1. Output sheet'!$AC$2:$AC$5000,$B$105,'1. Output sheet'!$C$2:$C$5000,K$73,'1. Output sheet'!$K$2:$K$5000,$C279,'1. Output sheet'!$O$2:$O$5000,"&gt;="&amp;$B$239,'1. Output sheet'!$O$2:$O$5000,"&lt;"&amp;$C$239)</f>
        <v>0</v>
      </c>
      <c r="L279" s="13">
        <f>COUNTIFS('1. Output sheet'!$AC$2:$AC$5000,$B$105,'1. Output sheet'!$C$2:$C$5000,L$73,'1. Output sheet'!$K$2:$K$5000,$C279,'1. Output sheet'!$O$2:$O$5000,"&gt;="&amp;$B$239,'1. Output sheet'!$O$2:$O$5000,"&lt;"&amp;$C$239)</f>
        <v>0</v>
      </c>
      <c r="M279" s="13">
        <f>COUNTIFS('1. Output sheet'!$AC$2:$AC$5000,$B$105,'1. Output sheet'!$C$2:$C$5000,M$73,'1. Output sheet'!$K$2:$K$5000,$C279,'1. Output sheet'!$O$2:$O$5000,"&gt;="&amp;$B$239,'1. Output sheet'!$O$2:$O$5000,"&lt;"&amp;$C$239)</f>
        <v>0</v>
      </c>
      <c r="N279" s="13">
        <f>COUNTIFS('1. Output sheet'!$AC$2:$AC$5000,$B$105,'1. Output sheet'!$C$2:$C$5000,N$73,'1. Output sheet'!$K$2:$K$5000,$C279,'1. Output sheet'!$O$2:$O$5000,"&gt;="&amp;$B$239,'1. Output sheet'!$O$2:$O$5000,"&lt;"&amp;$C$239)</f>
        <v>0</v>
      </c>
      <c r="O279" s="13">
        <f>COUNTIFS('1. Output sheet'!$AC$2:$AC$5000,$B$105,'1. Output sheet'!$C$2:$C$5000,O$73,'1. Output sheet'!$K$2:$K$5000,$C279,'1. Output sheet'!$O$2:$O$5000,"&gt;="&amp;$B$239,'1. Output sheet'!$O$2:$O$5000,"&lt;"&amp;$C$239)</f>
        <v>0</v>
      </c>
      <c r="P279" s="14">
        <f t="shared" si="113"/>
        <v>1</v>
      </c>
    </row>
    <row r="280" spans="1:16" ht="14.4" x14ac:dyDescent="0.3">
      <c r="A280" s="34"/>
      <c r="B280" s="7"/>
      <c r="C280" s="39" t="s">
        <v>473</v>
      </c>
      <c r="D280" s="13">
        <f>COUNTIFS('1. Output sheet'!$AC$2:$AC$5000,$B$105,'1. Output sheet'!$C$2:$C$5000,D$73,'1. Output sheet'!$K$2:$K$5000,$C280,'1. Output sheet'!$O$2:$O$5000,"&gt;="&amp;$B$239,'1. Output sheet'!$O$2:$O$5000,"&lt;"&amp;$C$239)</f>
        <v>0</v>
      </c>
      <c r="E280" s="13">
        <f>COUNTIFS('1. Output sheet'!$AC$2:$AC$5000,$B$105,'1. Output sheet'!$C$2:$C$5000,E$73,'1. Output sheet'!$K$2:$K$5000,$C280,'1. Output sheet'!$O$2:$O$5000,"&gt;="&amp;$B$239,'1. Output sheet'!$O$2:$O$5000,"&lt;"&amp;$C$239)</f>
        <v>0</v>
      </c>
      <c r="F280" s="13">
        <f>COUNTIFS('1. Output sheet'!$AC$2:$AC$5000,$B$105,'1. Output sheet'!$C$2:$C$5000,F$73,'1. Output sheet'!$K$2:$K$5000,$C280,'1. Output sheet'!$O$2:$O$5000,"&gt;="&amp;$B$239,'1. Output sheet'!$O$2:$O$5000,"&lt;"&amp;$C$239)</f>
        <v>0</v>
      </c>
      <c r="G280" s="13">
        <f>COUNTIFS('1. Output sheet'!$AC$2:$AC$5000,$B$105,'1. Output sheet'!$C$2:$C$5000,G$73,'1. Output sheet'!$K$2:$K$5000,$C280,'1. Output sheet'!$O$2:$O$5000,"&gt;="&amp;$B$239,'1. Output sheet'!$O$2:$O$5000,"&lt;"&amp;$C$239)</f>
        <v>0</v>
      </c>
      <c r="H280" s="13">
        <f>COUNTIFS('1. Output sheet'!$AC$2:$AC$5000,$B$105,'1. Output sheet'!$C$2:$C$5000,H$73,'1. Output sheet'!$K$2:$K$5000,$C280,'1. Output sheet'!$O$2:$O$5000,"&gt;="&amp;$B$239,'1. Output sheet'!$O$2:$O$5000,"&lt;"&amp;$C$239)</f>
        <v>0</v>
      </c>
      <c r="I280" s="13">
        <f>COUNTIFS('1. Output sheet'!$AC$2:$AC$5000,$B$105,'1. Output sheet'!$C$2:$C$5000,I$73,'1. Output sheet'!$K$2:$K$5000,$C280,'1. Output sheet'!$O$2:$O$5000,"&gt;="&amp;$B$239,'1. Output sheet'!$O$2:$O$5000,"&lt;"&amp;$C$239)</f>
        <v>0</v>
      </c>
      <c r="J280" s="13">
        <f>COUNTIFS('1. Output sheet'!$AC$2:$AC$5000,$B$105,'1. Output sheet'!$C$2:$C$5000,J$73,'1. Output sheet'!$K$2:$K$5000,$C280,'1. Output sheet'!$O$2:$O$5000,"&gt;="&amp;$B$239,'1. Output sheet'!$O$2:$O$5000,"&lt;"&amp;$C$239)</f>
        <v>0</v>
      </c>
      <c r="K280" s="13">
        <f>COUNTIFS('1. Output sheet'!$AC$2:$AC$5000,$B$105,'1. Output sheet'!$C$2:$C$5000,K$73,'1. Output sheet'!$K$2:$K$5000,$C280,'1. Output sheet'!$O$2:$O$5000,"&gt;="&amp;$B$239,'1. Output sheet'!$O$2:$O$5000,"&lt;"&amp;$C$239)</f>
        <v>0</v>
      </c>
      <c r="L280" s="13">
        <f>COUNTIFS('1. Output sheet'!$AC$2:$AC$5000,$B$105,'1. Output sheet'!$C$2:$C$5000,L$73,'1. Output sheet'!$K$2:$K$5000,$C280,'1. Output sheet'!$O$2:$O$5000,"&gt;="&amp;$B$239,'1. Output sheet'!$O$2:$O$5000,"&lt;"&amp;$C$239)</f>
        <v>0</v>
      </c>
      <c r="M280" s="13">
        <f>COUNTIFS('1. Output sheet'!$AC$2:$AC$5000,$B$105,'1. Output sheet'!$C$2:$C$5000,M$73,'1. Output sheet'!$K$2:$K$5000,$C280,'1. Output sheet'!$O$2:$O$5000,"&gt;="&amp;$B$239,'1. Output sheet'!$O$2:$O$5000,"&lt;"&amp;$C$239)</f>
        <v>0</v>
      </c>
      <c r="N280" s="13">
        <f>COUNTIFS('1. Output sheet'!$AC$2:$AC$5000,$B$105,'1. Output sheet'!$C$2:$C$5000,N$73,'1. Output sheet'!$K$2:$K$5000,$C280,'1. Output sheet'!$O$2:$O$5000,"&gt;="&amp;$B$239,'1. Output sheet'!$O$2:$O$5000,"&lt;"&amp;$C$239)</f>
        <v>0</v>
      </c>
      <c r="O280" s="13">
        <f>COUNTIFS('1. Output sheet'!$AC$2:$AC$5000,$B$105,'1. Output sheet'!$C$2:$C$5000,O$73,'1. Output sheet'!$K$2:$K$5000,$C280,'1. Output sheet'!$O$2:$O$5000,"&gt;="&amp;$B$239,'1. Output sheet'!$O$2:$O$5000,"&lt;"&amp;$C$239)</f>
        <v>0</v>
      </c>
      <c r="P280" s="14">
        <f t="shared" si="113"/>
        <v>0</v>
      </c>
    </row>
    <row r="281" spans="1:16" ht="14.4" x14ac:dyDescent="0.3">
      <c r="A281" s="34"/>
      <c r="B281" s="7"/>
      <c r="C281" s="39" t="s">
        <v>210</v>
      </c>
      <c r="D281" s="13">
        <f>COUNTIFS('1. Output sheet'!$AC$2:$AC$5000,$B$105,'1. Output sheet'!$C$2:$C$5000,D$73,'1. Output sheet'!$K$2:$K$5000,$C281,'1. Output sheet'!$O$2:$O$5000,"&gt;="&amp;$B$239,'1. Output sheet'!$O$2:$O$5000,"&lt;"&amp;$C$239)</f>
        <v>0</v>
      </c>
      <c r="E281" s="13">
        <f>COUNTIFS('1. Output sheet'!$AC$2:$AC$5000,$B$105,'1. Output sheet'!$C$2:$C$5000,E$73,'1. Output sheet'!$K$2:$K$5000,$C281,'1. Output sheet'!$O$2:$O$5000,"&gt;="&amp;$B$239,'1. Output sheet'!$O$2:$O$5000,"&lt;"&amp;$C$239)</f>
        <v>0</v>
      </c>
      <c r="F281" s="13">
        <f>COUNTIFS('1. Output sheet'!$AC$2:$AC$5000,$B$105,'1. Output sheet'!$C$2:$C$5000,F$73,'1. Output sheet'!$K$2:$K$5000,$C281,'1. Output sheet'!$O$2:$O$5000,"&gt;="&amp;$B$239,'1. Output sheet'!$O$2:$O$5000,"&lt;"&amp;$C$239)</f>
        <v>0</v>
      </c>
      <c r="G281" s="13">
        <f>COUNTIFS('1. Output sheet'!$AC$2:$AC$5000,$B$105,'1. Output sheet'!$C$2:$C$5000,G$73,'1. Output sheet'!$K$2:$K$5000,$C281,'1. Output sheet'!$O$2:$O$5000,"&gt;="&amp;$B$239,'1. Output sheet'!$O$2:$O$5000,"&lt;"&amp;$C$239)</f>
        <v>0</v>
      </c>
      <c r="H281" s="13">
        <f>COUNTIFS('1. Output sheet'!$AC$2:$AC$5000,$B$105,'1. Output sheet'!$C$2:$C$5000,H$73,'1. Output sheet'!$K$2:$K$5000,$C281,'1. Output sheet'!$O$2:$O$5000,"&gt;="&amp;$B$239,'1. Output sheet'!$O$2:$O$5000,"&lt;"&amp;$C$239)</f>
        <v>0</v>
      </c>
      <c r="I281" s="13">
        <f>COUNTIFS('1. Output sheet'!$AC$2:$AC$5000,$B$105,'1. Output sheet'!$C$2:$C$5000,I$73,'1. Output sheet'!$K$2:$K$5000,$C281,'1. Output sheet'!$O$2:$O$5000,"&gt;="&amp;$B$239,'1. Output sheet'!$O$2:$O$5000,"&lt;"&amp;$C$239)</f>
        <v>0</v>
      </c>
      <c r="J281" s="13">
        <f>COUNTIFS('1. Output sheet'!$AC$2:$AC$5000,$B$105,'1. Output sheet'!$C$2:$C$5000,J$73,'1. Output sheet'!$K$2:$K$5000,$C281,'1. Output sheet'!$O$2:$O$5000,"&gt;="&amp;$B$239,'1. Output sheet'!$O$2:$O$5000,"&lt;"&amp;$C$239)</f>
        <v>0</v>
      </c>
      <c r="K281" s="13">
        <f>COUNTIFS('1. Output sheet'!$AC$2:$AC$5000,$B$105,'1. Output sheet'!$C$2:$C$5000,K$73,'1. Output sheet'!$K$2:$K$5000,$C281,'1. Output sheet'!$O$2:$O$5000,"&gt;="&amp;$B$239,'1. Output sheet'!$O$2:$O$5000,"&lt;"&amp;$C$239)</f>
        <v>0</v>
      </c>
      <c r="L281" s="13">
        <f>COUNTIFS('1. Output sheet'!$AC$2:$AC$5000,$B$105,'1. Output sheet'!$C$2:$C$5000,L$73,'1. Output sheet'!$K$2:$K$5000,$C281,'1. Output sheet'!$O$2:$O$5000,"&gt;="&amp;$B$239,'1. Output sheet'!$O$2:$O$5000,"&lt;"&amp;$C$239)</f>
        <v>0</v>
      </c>
      <c r="M281" s="13">
        <f>COUNTIFS('1. Output sheet'!$AC$2:$AC$5000,$B$105,'1. Output sheet'!$C$2:$C$5000,M$73,'1. Output sheet'!$K$2:$K$5000,$C281,'1. Output sheet'!$O$2:$O$5000,"&gt;="&amp;$B$239,'1. Output sheet'!$O$2:$O$5000,"&lt;"&amp;$C$239)</f>
        <v>0</v>
      </c>
      <c r="N281" s="13">
        <f>COUNTIFS('1. Output sheet'!$AC$2:$AC$5000,$B$105,'1. Output sheet'!$C$2:$C$5000,N$73,'1. Output sheet'!$K$2:$K$5000,$C281,'1. Output sheet'!$O$2:$O$5000,"&gt;="&amp;$B$239,'1. Output sheet'!$O$2:$O$5000,"&lt;"&amp;$C$239)</f>
        <v>0</v>
      </c>
      <c r="O281" s="13">
        <f>COUNTIFS('1. Output sheet'!$AC$2:$AC$5000,$B$105,'1. Output sheet'!$C$2:$C$5000,O$73,'1. Output sheet'!$K$2:$K$5000,$C281,'1. Output sheet'!$O$2:$O$5000,"&gt;="&amp;$B$239,'1. Output sheet'!$O$2:$O$5000,"&lt;"&amp;$C$239)</f>
        <v>0</v>
      </c>
      <c r="P281" s="14">
        <f t="shared" si="113"/>
        <v>0</v>
      </c>
    </row>
    <row r="282" spans="1:16" ht="14.4" x14ac:dyDescent="0.3">
      <c r="A282" s="34"/>
      <c r="B282" s="7"/>
      <c r="C282" s="39" t="s">
        <v>333</v>
      </c>
      <c r="D282" s="13">
        <f>COUNTIFS('1. Output sheet'!$AC$2:$AC$5000,$B$105,'1. Output sheet'!$C$2:$C$5000,D$73,'1. Output sheet'!$K$2:$K$5000,$C282,'1. Output sheet'!$O$2:$O$5000,"&gt;="&amp;$B$239,'1. Output sheet'!$O$2:$O$5000,"&lt;"&amp;$C$239)</f>
        <v>0</v>
      </c>
      <c r="E282" s="13">
        <f>COUNTIFS('1. Output sheet'!$AC$2:$AC$5000,$B$105,'1. Output sheet'!$C$2:$C$5000,E$73,'1. Output sheet'!$K$2:$K$5000,$C282,'1. Output sheet'!$O$2:$O$5000,"&gt;="&amp;$B$239,'1. Output sheet'!$O$2:$O$5000,"&lt;"&amp;$C$239)</f>
        <v>0</v>
      </c>
      <c r="F282" s="13">
        <f>COUNTIFS('1. Output sheet'!$AC$2:$AC$5000,$B$105,'1. Output sheet'!$C$2:$C$5000,F$73,'1. Output sheet'!$K$2:$K$5000,$C282,'1. Output sheet'!$O$2:$O$5000,"&gt;="&amp;$B$239,'1. Output sheet'!$O$2:$O$5000,"&lt;"&amp;$C$239)</f>
        <v>0</v>
      </c>
      <c r="G282" s="13">
        <f>COUNTIFS('1. Output sheet'!$AC$2:$AC$5000,$B$105,'1. Output sheet'!$C$2:$C$5000,G$73,'1. Output sheet'!$K$2:$K$5000,$C282,'1. Output sheet'!$O$2:$O$5000,"&gt;="&amp;$B$239,'1. Output sheet'!$O$2:$O$5000,"&lt;"&amp;$C$239)</f>
        <v>0</v>
      </c>
      <c r="H282" s="13">
        <f>COUNTIFS('1. Output sheet'!$AC$2:$AC$5000,$B$105,'1. Output sheet'!$C$2:$C$5000,H$73,'1. Output sheet'!$K$2:$K$5000,$C282,'1. Output sheet'!$O$2:$O$5000,"&gt;="&amp;$B$239,'1. Output sheet'!$O$2:$O$5000,"&lt;"&amp;$C$239)</f>
        <v>0</v>
      </c>
      <c r="I282" s="13">
        <f>COUNTIFS('1. Output sheet'!$AC$2:$AC$5000,$B$105,'1. Output sheet'!$C$2:$C$5000,I$73,'1. Output sheet'!$K$2:$K$5000,$C282,'1. Output sheet'!$O$2:$O$5000,"&gt;="&amp;$B$239,'1. Output sheet'!$O$2:$O$5000,"&lt;"&amp;$C$239)</f>
        <v>0</v>
      </c>
      <c r="J282" s="13">
        <f>COUNTIFS('1. Output sheet'!$AC$2:$AC$5000,$B$105,'1. Output sheet'!$C$2:$C$5000,J$73,'1. Output sheet'!$K$2:$K$5000,$C282,'1. Output sheet'!$O$2:$O$5000,"&gt;="&amp;$B$239,'1. Output sheet'!$O$2:$O$5000,"&lt;"&amp;$C$239)</f>
        <v>0</v>
      </c>
      <c r="K282" s="13">
        <f>COUNTIFS('1. Output sheet'!$AC$2:$AC$5000,$B$105,'1. Output sheet'!$C$2:$C$5000,K$73,'1. Output sheet'!$K$2:$K$5000,$C282,'1. Output sheet'!$O$2:$O$5000,"&gt;="&amp;$B$239,'1. Output sheet'!$O$2:$O$5000,"&lt;"&amp;$C$239)</f>
        <v>0</v>
      </c>
      <c r="L282" s="13">
        <f>COUNTIFS('1. Output sheet'!$AC$2:$AC$5000,$B$105,'1. Output sheet'!$C$2:$C$5000,L$73,'1. Output sheet'!$K$2:$K$5000,$C282,'1. Output sheet'!$O$2:$O$5000,"&gt;="&amp;$B$239,'1. Output sheet'!$O$2:$O$5000,"&lt;"&amp;$C$239)</f>
        <v>0</v>
      </c>
      <c r="M282" s="13">
        <f>COUNTIFS('1. Output sheet'!$AC$2:$AC$5000,$B$105,'1. Output sheet'!$C$2:$C$5000,M$73,'1. Output sheet'!$K$2:$K$5000,$C282,'1. Output sheet'!$O$2:$O$5000,"&gt;="&amp;$B$239,'1. Output sheet'!$O$2:$O$5000,"&lt;"&amp;$C$239)</f>
        <v>0</v>
      </c>
      <c r="N282" s="13">
        <f>COUNTIFS('1. Output sheet'!$AC$2:$AC$5000,$B$105,'1. Output sheet'!$C$2:$C$5000,N$73,'1. Output sheet'!$K$2:$K$5000,$C282,'1. Output sheet'!$O$2:$O$5000,"&gt;="&amp;$B$239,'1. Output sheet'!$O$2:$O$5000,"&lt;"&amp;$C$239)</f>
        <v>0</v>
      </c>
      <c r="O282" s="13">
        <f>COUNTIFS('1. Output sheet'!$AC$2:$AC$5000,$B$105,'1. Output sheet'!$C$2:$C$5000,O$73,'1. Output sheet'!$K$2:$K$5000,$C282,'1. Output sheet'!$O$2:$O$5000,"&gt;="&amp;$B$239,'1. Output sheet'!$O$2:$O$5000,"&lt;"&amp;$C$239)</f>
        <v>0</v>
      </c>
      <c r="P282" s="14">
        <f t="shared" si="113"/>
        <v>0</v>
      </c>
    </row>
    <row r="283" spans="1:16" ht="14.4" x14ac:dyDescent="0.3">
      <c r="A283" s="34"/>
      <c r="B283" s="7"/>
      <c r="C283" s="39" t="s">
        <v>229</v>
      </c>
      <c r="D283" s="13">
        <f>COUNTIFS('1. Output sheet'!$AC$2:$AC$5000,$B$105,'1. Output sheet'!$C$2:$C$5000,D$73,'1. Output sheet'!$K$2:$K$5000,$C283,'1. Output sheet'!$O$2:$O$5000,"&gt;="&amp;$B$239,'1. Output sheet'!$O$2:$O$5000,"&lt;"&amp;$C$239)</f>
        <v>0</v>
      </c>
      <c r="E283" s="13">
        <f>COUNTIFS('1. Output sheet'!$AC$2:$AC$5000,$B$105,'1. Output sheet'!$C$2:$C$5000,E$73,'1. Output sheet'!$K$2:$K$5000,$C283,'1. Output sheet'!$O$2:$O$5000,"&gt;="&amp;$B$239,'1. Output sheet'!$O$2:$O$5000,"&lt;"&amp;$C$239)</f>
        <v>0</v>
      </c>
      <c r="F283" s="13">
        <f>COUNTIFS('1. Output sheet'!$AC$2:$AC$5000,$B$105,'1. Output sheet'!$C$2:$C$5000,F$73,'1. Output sheet'!$K$2:$K$5000,$C283,'1. Output sheet'!$O$2:$O$5000,"&gt;="&amp;$B$239,'1. Output sheet'!$O$2:$O$5000,"&lt;"&amp;$C$239)</f>
        <v>0</v>
      </c>
      <c r="G283" s="13">
        <f>COUNTIFS('1. Output sheet'!$AC$2:$AC$5000,$B$105,'1. Output sheet'!$C$2:$C$5000,G$73,'1. Output sheet'!$K$2:$K$5000,$C283,'1. Output sheet'!$O$2:$O$5000,"&gt;="&amp;$B$239,'1. Output sheet'!$O$2:$O$5000,"&lt;"&amp;$C$239)</f>
        <v>0</v>
      </c>
      <c r="H283" s="13">
        <f>COUNTIFS('1. Output sheet'!$AC$2:$AC$5000,$B$105,'1. Output sheet'!$C$2:$C$5000,H$73,'1. Output sheet'!$K$2:$K$5000,$C283,'1. Output sheet'!$O$2:$O$5000,"&gt;="&amp;$B$239,'1. Output sheet'!$O$2:$O$5000,"&lt;"&amp;$C$239)</f>
        <v>0</v>
      </c>
      <c r="I283" s="13">
        <f>COUNTIFS('1. Output sheet'!$AC$2:$AC$5000,$B$105,'1. Output sheet'!$C$2:$C$5000,I$73,'1. Output sheet'!$K$2:$K$5000,$C283,'1. Output sheet'!$O$2:$O$5000,"&gt;="&amp;$B$239,'1. Output sheet'!$O$2:$O$5000,"&lt;"&amp;$C$239)</f>
        <v>0</v>
      </c>
      <c r="J283" s="13">
        <f>COUNTIFS('1. Output sheet'!$AC$2:$AC$5000,$B$105,'1. Output sheet'!$C$2:$C$5000,J$73,'1. Output sheet'!$K$2:$K$5000,$C283,'1. Output sheet'!$O$2:$O$5000,"&gt;="&amp;$B$239,'1. Output sheet'!$O$2:$O$5000,"&lt;"&amp;$C$239)</f>
        <v>0</v>
      </c>
      <c r="K283" s="13">
        <f>COUNTIFS('1. Output sheet'!$AC$2:$AC$5000,$B$105,'1. Output sheet'!$C$2:$C$5000,K$73,'1. Output sheet'!$K$2:$K$5000,$C283,'1. Output sheet'!$O$2:$O$5000,"&gt;="&amp;$B$239,'1. Output sheet'!$O$2:$O$5000,"&lt;"&amp;$C$239)</f>
        <v>0</v>
      </c>
      <c r="L283" s="13">
        <f>COUNTIFS('1. Output sheet'!$AC$2:$AC$5000,$B$105,'1. Output sheet'!$C$2:$C$5000,L$73,'1. Output sheet'!$K$2:$K$5000,$C283,'1. Output sheet'!$O$2:$O$5000,"&gt;="&amp;$B$239,'1. Output sheet'!$O$2:$O$5000,"&lt;"&amp;$C$239)</f>
        <v>0</v>
      </c>
      <c r="M283" s="13">
        <f>COUNTIFS('1. Output sheet'!$AC$2:$AC$5000,$B$105,'1. Output sheet'!$C$2:$C$5000,M$73,'1. Output sheet'!$K$2:$K$5000,$C283,'1. Output sheet'!$O$2:$O$5000,"&gt;="&amp;$B$239,'1. Output sheet'!$O$2:$O$5000,"&lt;"&amp;$C$239)</f>
        <v>0</v>
      </c>
      <c r="N283" s="13">
        <f>COUNTIFS('1. Output sheet'!$AC$2:$AC$5000,$B$105,'1. Output sheet'!$C$2:$C$5000,N$73,'1. Output sheet'!$K$2:$K$5000,$C283,'1. Output sheet'!$O$2:$O$5000,"&gt;="&amp;$B$239,'1. Output sheet'!$O$2:$O$5000,"&lt;"&amp;$C$239)</f>
        <v>0</v>
      </c>
      <c r="O283" s="13">
        <f>COUNTIFS('1. Output sheet'!$AC$2:$AC$5000,$B$105,'1. Output sheet'!$C$2:$C$5000,O$73,'1. Output sheet'!$K$2:$K$5000,$C283,'1. Output sheet'!$O$2:$O$5000,"&gt;="&amp;$B$239,'1. Output sheet'!$O$2:$O$5000,"&lt;"&amp;$C$239)</f>
        <v>0</v>
      </c>
      <c r="P283" s="14">
        <f t="shared" si="113"/>
        <v>0</v>
      </c>
    </row>
    <row r="284" spans="1:16" ht="14.4" x14ac:dyDescent="0.3">
      <c r="A284" s="34"/>
      <c r="B284" s="7"/>
      <c r="C284" s="39" t="s">
        <v>407</v>
      </c>
      <c r="D284" s="13">
        <f>COUNTIFS('1. Output sheet'!$AC$2:$AC$5000,$B$105,'1. Output sheet'!$C$2:$C$5000,D$73,'1. Output sheet'!$K$2:$K$5000,$C284,'1. Output sheet'!$O$2:$O$5000,"&gt;="&amp;$B$239,'1. Output sheet'!$O$2:$O$5000,"&lt;"&amp;$C$239)</f>
        <v>0</v>
      </c>
      <c r="E284" s="13">
        <f>COUNTIFS('1. Output sheet'!$AC$2:$AC$5000,$B$105,'1. Output sheet'!$C$2:$C$5000,E$73,'1. Output sheet'!$K$2:$K$5000,$C284,'1. Output sheet'!$O$2:$O$5000,"&gt;="&amp;$B$239,'1. Output sheet'!$O$2:$O$5000,"&lt;"&amp;$C$239)</f>
        <v>0</v>
      </c>
      <c r="F284" s="13">
        <f>COUNTIFS('1. Output sheet'!$AC$2:$AC$5000,$B$105,'1. Output sheet'!$C$2:$C$5000,F$73,'1. Output sheet'!$K$2:$K$5000,$C284,'1. Output sheet'!$O$2:$O$5000,"&gt;="&amp;$B$239,'1. Output sheet'!$O$2:$O$5000,"&lt;"&amp;$C$239)</f>
        <v>0</v>
      </c>
      <c r="G284" s="13">
        <f>COUNTIFS('1. Output sheet'!$AC$2:$AC$5000,$B$105,'1. Output sheet'!$C$2:$C$5000,G$73,'1. Output sheet'!$K$2:$K$5000,$C284,'1. Output sheet'!$O$2:$O$5000,"&gt;="&amp;$B$239,'1. Output sheet'!$O$2:$O$5000,"&lt;"&amp;$C$239)</f>
        <v>0</v>
      </c>
      <c r="H284" s="13">
        <f>COUNTIFS('1. Output sheet'!$AC$2:$AC$5000,$B$105,'1. Output sheet'!$C$2:$C$5000,H$73,'1. Output sheet'!$K$2:$K$5000,$C284,'1. Output sheet'!$O$2:$O$5000,"&gt;="&amp;$B$239,'1. Output sheet'!$O$2:$O$5000,"&lt;"&amp;$C$239)</f>
        <v>0</v>
      </c>
      <c r="I284" s="13">
        <f>COUNTIFS('1. Output sheet'!$AC$2:$AC$5000,$B$105,'1. Output sheet'!$C$2:$C$5000,I$73,'1. Output sheet'!$K$2:$K$5000,$C284,'1. Output sheet'!$O$2:$O$5000,"&gt;="&amp;$B$239,'1. Output sheet'!$O$2:$O$5000,"&lt;"&amp;$C$239)</f>
        <v>0</v>
      </c>
      <c r="J284" s="13">
        <f>COUNTIFS('1. Output sheet'!$AC$2:$AC$5000,$B$105,'1. Output sheet'!$C$2:$C$5000,J$73,'1. Output sheet'!$K$2:$K$5000,$C284,'1. Output sheet'!$O$2:$O$5000,"&gt;="&amp;$B$239,'1. Output sheet'!$O$2:$O$5000,"&lt;"&amp;$C$239)</f>
        <v>0</v>
      </c>
      <c r="K284" s="13">
        <f>COUNTIFS('1. Output sheet'!$AC$2:$AC$5000,$B$105,'1. Output sheet'!$C$2:$C$5000,K$73,'1. Output sheet'!$K$2:$K$5000,$C284,'1. Output sheet'!$O$2:$O$5000,"&gt;="&amp;$B$239,'1. Output sheet'!$O$2:$O$5000,"&lt;"&amp;$C$239)</f>
        <v>0</v>
      </c>
      <c r="L284" s="13">
        <f>COUNTIFS('1. Output sheet'!$AC$2:$AC$5000,$B$105,'1. Output sheet'!$C$2:$C$5000,L$73,'1. Output sheet'!$K$2:$K$5000,$C284,'1. Output sheet'!$O$2:$O$5000,"&gt;="&amp;$B$239,'1. Output sheet'!$O$2:$O$5000,"&lt;"&amp;$C$239)</f>
        <v>0</v>
      </c>
      <c r="M284" s="13">
        <f>COUNTIFS('1. Output sheet'!$AC$2:$AC$5000,$B$105,'1. Output sheet'!$C$2:$C$5000,M$73,'1. Output sheet'!$K$2:$K$5000,$C284,'1. Output sheet'!$O$2:$O$5000,"&gt;="&amp;$B$239,'1. Output sheet'!$O$2:$O$5000,"&lt;"&amp;$C$239)</f>
        <v>0</v>
      </c>
      <c r="N284" s="13">
        <f>COUNTIFS('1. Output sheet'!$AC$2:$AC$5000,$B$105,'1. Output sheet'!$C$2:$C$5000,N$73,'1. Output sheet'!$K$2:$K$5000,$C284,'1. Output sheet'!$O$2:$O$5000,"&gt;="&amp;$B$239,'1. Output sheet'!$O$2:$O$5000,"&lt;"&amp;$C$239)</f>
        <v>0</v>
      </c>
      <c r="O284" s="13">
        <f>COUNTIFS('1. Output sheet'!$AC$2:$AC$5000,$B$105,'1. Output sheet'!$C$2:$C$5000,O$73,'1. Output sheet'!$K$2:$K$5000,$C284,'1. Output sheet'!$O$2:$O$5000,"&gt;="&amp;$B$239,'1. Output sheet'!$O$2:$O$5000,"&lt;"&amp;$C$239)</f>
        <v>0</v>
      </c>
      <c r="P284" s="14">
        <f t="shared" si="113"/>
        <v>0</v>
      </c>
    </row>
    <row r="285" spans="1:16" ht="14.4" x14ac:dyDescent="0.3">
      <c r="A285" s="34"/>
      <c r="B285" s="7"/>
      <c r="C285" s="39" t="s">
        <v>54</v>
      </c>
      <c r="D285" s="13">
        <f>COUNTIFS('1. Output sheet'!$AC$2:$AC$5000,$B$105,'1. Output sheet'!$C$2:$C$5000,D$73,'1. Output sheet'!$K$2:$K$5000,$C285,'1. Output sheet'!$O$2:$O$5000,"&gt;="&amp;$B$239,'1. Output sheet'!$O$2:$O$5000,"&lt;"&amp;$C$239)</f>
        <v>0</v>
      </c>
      <c r="E285" s="13">
        <f>COUNTIFS('1. Output sheet'!$AC$2:$AC$5000,$B$105,'1. Output sheet'!$C$2:$C$5000,E$73,'1. Output sheet'!$K$2:$K$5000,$C285,'1. Output sheet'!$O$2:$O$5000,"&gt;="&amp;$B$239,'1. Output sheet'!$O$2:$O$5000,"&lt;"&amp;$C$239)</f>
        <v>0</v>
      </c>
      <c r="F285" s="13">
        <f>COUNTIFS('1. Output sheet'!$AC$2:$AC$5000,$B$105,'1. Output sheet'!$C$2:$C$5000,F$73,'1. Output sheet'!$K$2:$K$5000,$C285,'1. Output sheet'!$O$2:$O$5000,"&gt;="&amp;$B$239,'1. Output sheet'!$O$2:$O$5000,"&lt;"&amp;$C$239)</f>
        <v>0</v>
      </c>
      <c r="G285" s="13">
        <f>COUNTIFS('1. Output sheet'!$AC$2:$AC$5000,$B$105,'1. Output sheet'!$C$2:$C$5000,G$73,'1. Output sheet'!$K$2:$K$5000,$C285,'1. Output sheet'!$O$2:$O$5000,"&gt;="&amp;$B$239,'1. Output sheet'!$O$2:$O$5000,"&lt;"&amp;$C$239)</f>
        <v>0</v>
      </c>
      <c r="H285" s="13">
        <f>COUNTIFS('1. Output sheet'!$AC$2:$AC$5000,$B$105,'1. Output sheet'!$C$2:$C$5000,H$73,'1. Output sheet'!$K$2:$K$5000,$C285,'1. Output sheet'!$O$2:$O$5000,"&gt;="&amp;$B$239,'1. Output sheet'!$O$2:$O$5000,"&lt;"&amp;$C$239)</f>
        <v>0</v>
      </c>
      <c r="I285" s="13">
        <f>COUNTIFS('1. Output sheet'!$AC$2:$AC$5000,$B$105,'1. Output sheet'!$C$2:$C$5000,I$73,'1. Output sheet'!$K$2:$K$5000,$C285,'1. Output sheet'!$O$2:$O$5000,"&gt;="&amp;$B$239,'1. Output sheet'!$O$2:$O$5000,"&lt;"&amp;$C$239)</f>
        <v>1</v>
      </c>
      <c r="J285" s="13">
        <f>COUNTIFS('1. Output sheet'!$AC$2:$AC$5000,$B$105,'1. Output sheet'!$C$2:$C$5000,J$73,'1. Output sheet'!$K$2:$K$5000,$C285,'1. Output sheet'!$O$2:$O$5000,"&gt;="&amp;$B$239,'1. Output sheet'!$O$2:$O$5000,"&lt;"&amp;$C$239)</f>
        <v>0</v>
      </c>
      <c r="K285" s="13">
        <f>COUNTIFS('1. Output sheet'!$AC$2:$AC$5000,$B$105,'1. Output sheet'!$C$2:$C$5000,K$73,'1. Output sheet'!$K$2:$K$5000,$C285,'1. Output sheet'!$O$2:$O$5000,"&gt;="&amp;$B$239,'1. Output sheet'!$O$2:$O$5000,"&lt;"&amp;$C$239)</f>
        <v>0</v>
      </c>
      <c r="L285" s="13">
        <f>COUNTIFS('1. Output sheet'!$AC$2:$AC$5000,$B$105,'1. Output sheet'!$C$2:$C$5000,L$73,'1. Output sheet'!$K$2:$K$5000,$C285,'1. Output sheet'!$O$2:$O$5000,"&gt;="&amp;$B$239,'1. Output sheet'!$O$2:$O$5000,"&lt;"&amp;$C$239)</f>
        <v>0</v>
      </c>
      <c r="M285" s="13">
        <f>COUNTIFS('1. Output sheet'!$AC$2:$AC$5000,$B$105,'1. Output sheet'!$C$2:$C$5000,M$73,'1. Output sheet'!$K$2:$K$5000,$C285,'1. Output sheet'!$O$2:$O$5000,"&gt;="&amp;$B$239,'1. Output sheet'!$O$2:$O$5000,"&lt;"&amp;$C$239)</f>
        <v>0</v>
      </c>
      <c r="N285" s="13">
        <f>COUNTIFS('1. Output sheet'!$AC$2:$AC$5000,$B$105,'1. Output sheet'!$C$2:$C$5000,N$73,'1. Output sheet'!$K$2:$K$5000,$C285,'1. Output sheet'!$O$2:$O$5000,"&gt;="&amp;$B$239,'1. Output sheet'!$O$2:$O$5000,"&lt;"&amp;$C$239)</f>
        <v>0</v>
      </c>
      <c r="O285" s="13">
        <f>COUNTIFS('1. Output sheet'!$AC$2:$AC$5000,$B$105,'1. Output sheet'!$C$2:$C$5000,O$73,'1. Output sheet'!$K$2:$K$5000,$C285,'1. Output sheet'!$O$2:$O$5000,"&gt;="&amp;$B$239,'1. Output sheet'!$O$2:$O$5000,"&lt;"&amp;$C$239)</f>
        <v>0</v>
      </c>
      <c r="P285" s="14">
        <f t="shared" si="113"/>
        <v>1</v>
      </c>
    </row>
    <row r="286" spans="1:16" ht="14.4" x14ac:dyDescent="0.3">
      <c r="A286" s="34"/>
      <c r="B286" s="7"/>
      <c r="C286" s="39" t="s">
        <v>126</v>
      </c>
      <c r="D286" s="13">
        <f>COUNTIFS('1. Output sheet'!$AC$2:$AC$5000,$B$105,'1. Output sheet'!$C$2:$C$5000,D$73,'1. Output sheet'!$K$2:$K$5000,$C286,'1. Output sheet'!$O$2:$O$5000,"&gt;="&amp;$B$239,'1. Output sheet'!$O$2:$O$5000,"&lt;"&amp;$C$239)</f>
        <v>0</v>
      </c>
      <c r="E286" s="13">
        <f>COUNTIFS('1. Output sheet'!$AC$2:$AC$5000,$B$105,'1. Output sheet'!$C$2:$C$5000,E$73,'1. Output sheet'!$K$2:$K$5000,$C286,'1. Output sheet'!$O$2:$O$5000,"&gt;="&amp;$B$239,'1. Output sheet'!$O$2:$O$5000,"&lt;"&amp;$C$239)</f>
        <v>0</v>
      </c>
      <c r="F286" s="13">
        <f>COUNTIFS('1. Output sheet'!$AC$2:$AC$5000,$B$105,'1. Output sheet'!$C$2:$C$5000,F$73,'1. Output sheet'!$K$2:$K$5000,$C286,'1. Output sheet'!$O$2:$O$5000,"&gt;="&amp;$B$239,'1. Output sheet'!$O$2:$O$5000,"&lt;"&amp;$C$239)</f>
        <v>0</v>
      </c>
      <c r="G286" s="13">
        <f>COUNTIFS('1. Output sheet'!$AC$2:$AC$5000,$B$105,'1. Output sheet'!$C$2:$C$5000,G$73,'1. Output sheet'!$K$2:$K$5000,$C286,'1. Output sheet'!$O$2:$O$5000,"&gt;="&amp;$B$239,'1. Output sheet'!$O$2:$O$5000,"&lt;"&amp;$C$239)</f>
        <v>0</v>
      </c>
      <c r="H286" s="13">
        <f>COUNTIFS('1. Output sheet'!$AC$2:$AC$5000,$B$105,'1. Output sheet'!$C$2:$C$5000,H$73,'1. Output sheet'!$K$2:$K$5000,$C286,'1. Output sheet'!$O$2:$O$5000,"&gt;="&amp;$B$239,'1. Output sheet'!$O$2:$O$5000,"&lt;"&amp;$C$239)</f>
        <v>0</v>
      </c>
      <c r="I286" s="13">
        <f>COUNTIFS('1. Output sheet'!$AC$2:$AC$5000,$B$105,'1. Output sheet'!$C$2:$C$5000,I$73,'1. Output sheet'!$K$2:$K$5000,$C286,'1. Output sheet'!$O$2:$O$5000,"&gt;="&amp;$B$239,'1. Output sheet'!$O$2:$O$5000,"&lt;"&amp;$C$239)</f>
        <v>0</v>
      </c>
      <c r="J286" s="13">
        <f>COUNTIFS('1. Output sheet'!$AC$2:$AC$5000,$B$105,'1. Output sheet'!$C$2:$C$5000,J$73,'1. Output sheet'!$K$2:$K$5000,$C286,'1. Output sheet'!$O$2:$O$5000,"&gt;="&amp;$B$239,'1. Output sheet'!$O$2:$O$5000,"&lt;"&amp;$C$239)</f>
        <v>0</v>
      </c>
      <c r="K286" s="13">
        <f>COUNTIFS('1. Output sheet'!$AC$2:$AC$5000,$B$105,'1. Output sheet'!$C$2:$C$5000,K$73,'1. Output sheet'!$K$2:$K$5000,$C286,'1. Output sheet'!$O$2:$O$5000,"&gt;="&amp;$B$239,'1. Output sheet'!$O$2:$O$5000,"&lt;"&amp;$C$239)</f>
        <v>0</v>
      </c>
      <c r="L286" s="13">
        <f>COUNTIFS('1. Output sheet'!$AC$2:$AC$5000,$B$105,'1. Output sheet'!$C$2:$C$5000,L$73,'1. Output sheet'!$K$2:$K$5000,$C286,'1. Output sheet'!$O$2:$O$5000,"&gt;="&amp;$B$239,'1. Output sheet'!$O$2:$O$5000,"&lt;"&amp;$C$239)</f>
        <v>0</v>
      </c>
      <c r="M286" s="13">
        <f>COUNTIFS('1. Output sheet'!$AC$2:$AC$5000,$B$105,'1. Output sheet'!$C$2:$C$5000,M$73,'1. Output sheet'!$K$2:$K$5000,$C286,'1. Output sheet'!$O$2:$O$5000,"&gt;="&amp;$B$239,'1. Output sheet'!$O$2:$O$5000,"&lt;"&amp;$C$239)</f>
        <v>0</v>
      </c>
      <c r="N286" s="13">
        <f>COUNTIFS('1. Output sheet'!$AC$2:$AC$5000,$B$105,'1. Output sheet'!$C$2:$C$5000,N$73,'1. Output sheet'!$K$2:$K$5000,$C286,'1. Output sheet'!$O$2:$O$5000,"&gt;="&amp;$B$239,'1. Output sheet'!$O$2:$O$5000,"&lt;"&amp;$C$239)</f>
        <v>0</v>
      </c>
      <c r="O286" s="13">
        <f>COUNTIFS('1. Output sheet'!$AC$2:$AC$5000,$B$105,'1. Output sheet'!$C$2:$C$5000,O$73,'1. Output sheet'!$K$2:$K$5000,$C286,'1. Output sheet'!$O$2:$O$5000,"&gt;="&amp;$B$239,'1. Output sheet'!$O$2:$O$5000,"&lt;"&amp;$C$239)</f>
        <v>0</v>
      </c>
      <c r="P286" s="14">
        <f t="shared" si="113"/>
        <v>0</v>
      </c>
    </row>
    <row r="287" spans="1:16" ht="14.4" x14ac:dyDescent="0.3">
      <c r="A287" s="34"/>
      <c r="B287" s="7"/>
      <c r="C287" s="39" t="s">
        <v>737</v>
      </c>
      <c r="D287" s="13">
        <f>COUNTIFS('1. Output sheet'!$AC$2:$AC$5000,$B$105,'1. Output sheet'!$C$2:$C$5000,D$73,'1. Output sheet'!$K$2:$K$5000,$C287,'1. Output sheet'!$O$2:$O$5000,"&gt;="&amp;$B$239,'1. Output sheet'!$O$2:$O$5000,"&lt;"&amp;$C$239)</f>
        <v>0</v>
      </c>
      <c r="E287" s="13">
        <f>COUNTIFS('1. Output sheet'!$AC$2:$AC$5000,$B$105,'1. Output sheet'!$C$2:$C$5000,E$73,'1. Output sheet'!$K$2:$K$5000,$C287,'1. Output sheet'!$O$2:$O$5000,"&gt;="&amp;$B$239,'1. Output sheet'!$O$2:$O$5000,"&lt;"&amp;$C$239)</f>
        <v>0</v>
      </c>
      <c r="F287" s="13">
        <f>COUNTIFS('1. Output sheet'!$AC$2:$AC$5000,$B$105,'1. Output sheet'!$C$2:$C$5000,F$73,'1. Output sheet'!$K$2:$K$5000,$C287,'1. Output sheet'!$O$2:$O$5000,"&gt;="&amp;$B$239,'1. Output sheet'!$O$2:$O$5000,"&lt;"&amp;$C$239)</f>
        <v>0</v>
      </c>
      <c r="G287" s="13">
        <f>COUNTIFS('1. Output sheet'!$AC$2:$AC$5000,$B$105,'1. Output sheet'!$C$2:$C$5000,G$73,'1. Output sheet'!$K$2:$K$5000,$C287,'1. Output sheet'!$O$2:$O$5000,"&gt;="&amp;$B$239,'1. Output sheet'!$O$2:$O$5000,"&lt;"&amp;$C$239)</f>
        <v>0</v>
      </c>
      <c r="H287" s="13">
        <f>COUNTIFS('1. Output sheet'!$AC$2:$AC$5000,$B$105,'1. Output sheet'!$C$2:$C$5000,H$73,'1. Output sheet'!$K$2:$K$5000,$C287,'1. Output sheet'!$O$2:$O$5000,"&gt;="&amp;$B$239,'1. Output sheet'!$O$2:$O$5000,"&lt;"&amp;$C$239)</f>
        <v>0</v>
      </c>
      <c r="I287" s="13">
        <f>COUNTIFS('1. Output sheet'!$AC$2:$AC$5000,$B$105,'1. Output sheet'!$C$2:$C$5000,I$73,'1. Output sheet'!$K$2:$K$5000,$C287,'1. Output sheet'!$O$2:$O$5000,"&gt;="&amp;$B$239,'1. Output sheet'!$O$2:$O$5000,"&lt;"&amp;$C$239)</f>
        <v>0</v>
      </c>
      <c r="J287" s="13">
        <f>COUNTIFS('1. Output sheet'!$AC$2:$AC$5000,$B$105,'1. Output sheet'!$C$2:$C$5000,J$73,'1. Output sheet'!$K$2:$K$5000,$C287,'1. Output sheet'!$O$2:$O$5000,"&gt;="&amp;$B$239,'1. Output sheet'!$O$2:$O$5000,"&lt;"&amp;$C$239)</f>
        <v>0</v>
      </c>
      <c r="K287" s="13">
        <f>COUNTIFS('1. Output sheet'!$AC$2:$AC$5000,$B$105,'1. Output sheet'!$C$2:$C$5000,K$73,'1. Output sheet'!$K$2:$K$5000,$C287,'1. Output sheet'!$O$2:$O$5000,"&gt;="&amp;$B$239,'1. Output sheet'!$O$2:$O$5000,"&lt;"&amp;$C$239)</f>
        <v>0</v>
      </c>
      <c r="L287" s="13">
        <f>COUNTIFS('1. Output sheet'!$AC$2:$AC$5000,$B$105,'1. Output sheet'!$C$2:$C$5000,L$73,'1. Output sheet'!$K$2:$K$5000,$C287,'1. Output sheet'!$O$2:$O$5000,"&gt;="&amp;$B$239,'1. Output sheet'!$O$2:$O$5000,"&lt;"&amp;$C$239)</f>
        <v>0</v>
      </c>
      <c r="M287" s="13">
        <f>COUNTIFS('1. Output sheet'!$AC$2:$AC$5000,$B$105,'1. Output sheet'!$C$2:$C$5000,M$73,'1. Output sheet'!$K$2:$K$5000,$C287,'1. Output sheet'!$O$2:$O$5000,"&gt;="&amp;$B$239,'1. Output sheet'!$O$2:$O$5000,"&lt;"&amp;$C$239)</f>
        <v>0</v>
      </c>
      <c r="N287" s="13">
        <f>COUNTIFS('1. Output sheet'!$AC$2:$AC$5000,$B$105,'1. Output sheet'!$C$2:$C$5000,N$73,'1. Output sheet'!$K$2:$K$5000,$C287,'1. Output sheet'!$O$2:$O$5000,"&gt;="&amp;$B$239,'1. Output sheet'!$O$2:$O$5000,"&lt;"&amp;$C$239)</f>
        <v>0</v>
      </c>
      <c r="O287" s="13">
        <f>COUNTIFS('1. Output sheet'!$AC$2:$AC$5000,$B$105,'1. Output sheet'!$C$2:$C$5000,O$73,'1. Output sheet'!$K$2:$K$5000,$C287,'1. Output sheet'!$O$2:$O$5000,"&gt;="&amp;$B$239,'1. Output sheet'!$O$2:$O$5000,"&lt;"&amp;$C$239)</f>
        <v>0</v>
      </c>
      <c r="P287" s="14">
        <f t="shared" si="113"/>
        <v>0</v>
      </c>
    </row>
    <row r="288" spans="1:16" ht="14.4" x14ac:dyDescent="0.3">
      <c r="A288" s="34"/>
      <c r="B288" s="7"/>
      <c r="C288" s="39" t="s">
        <v>362</v>
      </c>
      <c r="D288" s="13">
        <f>COUNTIFS('1. Output sheet'!$AC$2:$AC$5000,$B$105,'1. Output sheet'!$C$2:$C$5000,D$73,'1. Output sheet'!$K$2:$K$5000,$C288,'1. Output sheet'!$O$2:$O$5000,"&gt;="&amp;$B$239,'1. Output sheet'!$O$2:$O$5000,"&lt;"&amp;$C$239)</f>
        <v>0</v>
      </c>
      <c r="E288" s="13">
        <f>COUNTIFS('1. Output sheet'!$AC$2:$AC$5000,$B$105,'1. Output sheet'!$C$2:$C$5000,E$73,'1. Output sheet'!$K$2:$K$5000,$C288,'1. Output sheet'!$O$2:$O$5000,"&gt;="&amp;$B$239,'1. Output sheet'!$O$2:$O$5000,"&lt;"&amp;$C$239)</f>
        <v>2</v>
      </c>
      <c r="F288" s="13">
        <f>COUNTIFS('1. Output sheet'!$AC$2:$AC$5000,$B$105,'1. Output sheet'!$C$2:$C$5000,F$73,'1. Output sheet'!$K$2:$K$5000,$C288,'1. Output sheet'!$O$2:$O$5000,"&gt;="&amp;$B$239,'1. Output sheet'!$O$2:$O$5000,"&lt;"&amp;$C$239)</f>
        <v>0</v>
      </c>
      <c r="G288" s="13">
        <f>COUNTIFS('1. Output sheet'!$AC$2:$AC$5000,$B$105,'1. Output sheet'!$C$2:$C$5000,G$73,'1. Output sheet'!$K$2:$K$5000,$C288,'1. Output sheet'!$O$2:$O$5000,"&gt;="&amp;$B$239,'1. Output sheet'!$O$2:$O$5000,"&lt;"&amp;$C$239)</f>
        <v>0</v>
      </c>
      <c r="H288" s="13">
        <f>COUNTIFS('1. Output sheet'!$AC$2:$AC$5000,$B$105,'1. Output sheet'!$C$2:$C$5000,H$73,'1. Output sheet'!$K$2:$K$5000,$C288,'1. Output sheet'!$O$2:$O$5000,"&gt;="&amp;$B$239,'1. Output sheet'!$O$2:$O$5000,"&lt;"&amp;$C$239)</f>
        <v>0</v>
      </c>
      <c r="I288" s="13">
        <f>COUNTIFS('1. Output sheet'!$AC$2:$AC$5000,$B$105,'1. Output sheet'!$C$2:$C$5000,I$73,'1. Output sheet'!$K$2:$K$5000,$C288,'1. Output sheet'!$O$2:$O$5000,"&gt;="&amp;$B$239,'1. Output sheet'!$O$2:$O$5000,"&lt;"&amp;$C$239)</f>
        <v>0</v>
      </c>
      <c r="J288" s="13">
        <f>COUNTIFS('1. Output sheet'!$AC$2:$AC$5000,$B$105,'1. Output sheet'!$C$2:$C$5000,J$73,'1. Output sheet'!$K$2:$K$5000,$C288,'1. Output sheet'!$O$2:$O$5000,"&gt;="&amp;$B$239,'1. Output sheet'!$O$2:$O$5000,"&lt;"&amp;$C$239)</f>
        <v>0</v>
      </c>
      <c r="K288" s="13">
        <f>COUNTIFS('1. Output sheet'!$AC$2:$AC$5000,$B$105,'1. Output sheet'!$C$2:$C$5000,K$73,'1. Output sheet'!$K$2:$K$5000,$C288,'1. Output sheet'!$O$2:$O$5000,"&gt;="&amp;$B$239,'1. Output sheet'!$O$2:$O$5000,"&lt;"&amp;$C$239)</f>
        <v>0</v>
      </c>
      <c r="L288" s="13">
        <f>COUNTIFS('1. Output sheet'!$AC$2:$AC$5000,$B$105,'1. Output sheet'!$C$2:$C$5000,L$73,'1. Output sheet'!$K$2:$K$5000,$C288,'1. Output sheet'!$O$2:$O$5000,"&gt;="&amp;$B$239,'1. Output sheet'!$O$2:$O$5000,"&lt;"&amp;$C$239)</f>
        <v>0</v>
      </c>
      <c r="M288" s="13">
        <f>COUNTIFS('1. Output sheet'!$AC$2:$AC$5000,$B$105,'1. Output sheet'!$C$2:$C$5000,M$73,'1. Output sheet'!$K$2:$K$5000,$C288,'1. Output sheet'!$O$2:$O$5000,"&gt;="&amp;$B$239,'1. Output sheet'!$O$2:$O$5000,"&lt;"&amp;$C$239)</f>
        <v>0</v>
      </c>
      <c r="N288" s="13">
        <f>COUNTIFS('1. Output sheet'!$AC$2:$AC$5000,$B$105,'1. Output sheet'!$C$2:$C$5000,N$73,'1. Output sheet'!$K$2:$K$5000,$C288,'1. Output sheet'!$O$2:$O$5000,"&gt;="&amp;$B$239,'1. Output sheet'!$O$2:$O$5000,"&lt;"&amp;$C$239)</f>
        <v>0</v>
      </c>
      <c r="O288" s="13">
        <f>COUNTIFS('1. Output sheet'!$AC$2:$AC$5000,$B$105,'1. Output sheet'!$C$2:$C$5000,O$73,'1. Output sheet'!$K$2:$K$5000,$C288,'1. Output sheet'!$O$2:$O$5000,"&gt;="&amp;$B$239,'1. Output sheet'!$O$2:$O$5000,"&lt;"&amp;$C$239)</f>
        <v>0</v>
      </c>
      <c r="P288" s="14">
        <f t="shared" si="113"/>
        <v>2</v>
      </c>
    </row>
    <row r="289" spans="1:18" ht="14.4" x14ac:dyDescent="0.3">
      <c r="A289" s="34"/>
      <c r="B289" s="7"/>
      <c r="C289" s="39" t="s">
        <v>76</v>
      </c>
      <c r="D289" s="13">
        <f>COUNTIFS('1. Output sheet'!$AC$2:$AC$5000,$B$105,'1. Output sheet'!$C$2:$C$5000,D$73,'1. Output sheet'!$K$2:$K$5000,$C289,'1. Output sheet'!$O$2:$O$5000,"&gt;="&amp;$B$239,'1. Output sheet'!$O$2:$O$5000,"&lt;"&amp;$C$239)</f>
        <v>0</v>
      </c>
      <c r="E289" s="13">
        <f>COUNTIFS('1. Output sheet'!$AC$2:$AC$5000,$B$105,'1. Output sheet'!$C$2:$C$5000,E$73,'1. Output sheet'!$K$2:$K$5000,$C289,'1. Output sheet'!$O$2:$O$5000,"&gt;="&amp;$B$239,'1. Output sheet'!$O$2:$O$5000,"&lt;"&amp;$C$239)</f>
        <v>0</v>
      </c>
      <c r="F289" s="13">
        <f>COUNTIFS('1. Output sheet'!$AC$2:$AC$5000,$B$105,'1. Output sheet'!$C$2:$C$5000,F$73,'1. Output sheet'!$K$2:$K$5000,$C289,'1. Output sheet'!$O$2:$O$5000,"&gt;="&amp;$B$239,'1. Output sheet'!$O$2:$O$5000,"&lt;"&amp;$C$239)</f>
        <v>0</v>
      </c>
      <c r="G289" s="13">
        <f>COUNTIFS('1. Output sheet'!$AC$2:$AC$5000,$B$105,'1. Output sheet'!$C$2:$C$5000,G$73,'1. Output sheet'!$K$2:$K$5000,$C289,'1. Output sheet'!$O$2:$O$5000,"&gt;="&amp;$B$239,'1. Output sheet'!$O$2:$O$5000,"&lt;"&amp;$C$239)</f>
        <v>0</v>
      </c>
      <c r="H289" s="13">
        <f>COUNTIFS('1. Output sheet'!$AC$2:$AC$5000,$B$105,'1. Output sheet'!$C$2:$C$5000,H$73,'1. Output sheet'!$K$2:$K$5000,$C289,'1. Output sheet'!$O$2:$O$5000,"&gt;="&amp;$B$239,'1. Output sheet'!$O$2:$O$5000,"&lt;"&amp;$C$239)</f>
        <v>0</v>
      </c>
      <c r="I289" s="13">
        <f>COUNTIFS('1. Output sheet'!$AC$2:$AC$5000,$B$105,'1. Output sheet'!$C$2:$C$5000,I$73,'1. Output sheet'!$K$2:$K$5000,$C289,'1. Output sheet'!$O$2:$O$5000,"&gt;="&amp;$B$239,'1. Output sheet'!$O$2:$O$5000,"&lt;"&amp;$C$239)</f>
        <v>0</v>
      </c>
      <c r="J289" s="13">
        <f>COUNTIFS('1. Output sheet'!$AC$2:$AC$5000,$B$105,'1. Output sheet'!$C$2:$C$5000,J$73,'1. Output sheet'!$K$2:$K$5000,$C289,'1. Output sheet'!$O$2:$O$5000,"&gt;="&amp;$B$239,'1. Output sheet'!$O$2:$O$5000,"&lt;"&amp;$C$239)</f>
        <v>0</v>
      </c>
      <c r="K289" s="13">
        <f>COUNTIFS('1. Output sheet'!$AC$2:$AC$5000,$B$105,'1. Output sheet'!$C$2:$C$5000,K$73,'1. Output sheet'!$K$2:$K$5000,$C289,'1. Output sheet'!$O$2:$O$5000,"&gt;="&amp;$B$239,'1. Output sheet'!$O$2:$O$5000,"&lt;"&amp;$C$239)</f>
        <v>0</v>
      </c>
      <c r="L289" s="13">
        <f>COUNTIFS('1. Output sheet'!$AC$2:$AC$5000,$B$105,'1. Output sheet'!$C$2:$C$5000,L$73,'1. Output sheet'!$K$2:$K$5000,$C289,'1. Output sheet'!$O$2:$O$5000,"&gt;="&amp;$B$239,'1. Output sheet'!$O$2:$O$5000,"&lt;"&amp;$C$239)</f>
        <v>0</v>
      </c>
      <c r="M289" s="13">
        <f>COUNTIFS('1. Output sheet'!$AC$2:$AC$5000,$B$105,'1. Output sheet'!$C$2:$C$5000,M$73,'1. Output sheet'!$K$2:$K$5000,$C289,'1. Output sheet'!$O$2:$O$5000,"&gt;="&amp;$B$239,'1. Output sheet'!$O$2:$O$5000,"&lt;"&amp;$C$239)</f>
        <v>0</v>
      </c>
      <c r="N289" s="13">
        <f>COUNTIFS('1. Output sheet'!$AC$2:$AC$5000,$B$105,'1. Output sheet'!$C$2:$C$5000,N$73,'1. Output sheet'!$K$2:$K$5000,$C289,'1. Output sheet'!$O$2:$O$5000,"&gt;="&amp;$B$239,'1. Output sheet'!$O$2:$O$5000,"&lt;"&amp;$C$239)</f>
        <v>0</v>
      </c>
      <c r="O289" s="13">
        <f>COUNTIFS('1. Output sheet'!$AC$2:$AC$5000,$B$105,'1. Output sheet'!$C$2:$C$5000,O$73,'1. Output sheet'!$K$2:$K$5000,$C289,'1. Output sheet'!$O$2:$O$5000,"&gt;="&amp;$B$239,'1. Output sheet'!$O$2:$O$5000,"&lt;"&amp;$C$239)</f>
        <v>0</v>
      </c>
      <c r="P289" s="14">
        <f t="shared" si="113"/>
        <v>0</v>
      </c>
    </row>
    <row r="290" spans="1:18" ht="14.4" x14ac:dyDescent="0.3">
      <c r="A290" s="34"/>
      <c r="B290" s="7"/>
      <c r="C290" s="39" t="s">
        <v>3770</v>
      </c>
      <c r="D290" s="13">
        <f>COUNTIFS('1. Output sheet'!$AC$2:$AC$5000,$B$105,'1. Output sheet'!$C$2:$C$5000,D$73,'1. Output sheet'!$K$2:$K$5000,$C290,'1. Output sheet'!$O$2:$O$5000,"&gt;="&amp;$B$239,'1. Output sheet'!$O$2:$O$5000,"&lt;"&amp;$C$239)</f>
        <v>0</v>
      </c>
      <c r="E290" s="13">
        <f>COUNTIFS('1. Output sheet'!$AC$2:$AC$5000,$B$105,'1. Output sheet'!$C$2:$C$5000,E$73,'1. Output sheet'!$K$2:$K$5000,$C290,'1. Output sheet'!$O$2:$O$5000,"&gt;="&amp;$B$239,'1. Output sheet'!$O$2:$O$5000,"&lt;"&amp;$C$239)</f>
        <v>0</v>
      </c>
      <c r="F290" s="13">
        <f>COUNTIFS('1. Output sheet'!$AC$2:$AC$5000,$B$105,'1. Output sheet'!$C$2:$C$5000,F$73,'1. Output sheet'!$K$2:$K$5000,$C290,'1. Output sheet'!$O$2:$O$5000,"&gt;="&amp;$B$239,'1. Output sheet'!$O$2:$O$5000,"&lt;"&amp;$C$239)</f>
        <v>0</v>
      </c>
      <c r="G290" s="13">
        <f>COUNTIFS('1. Output sheet'!$AC$2:$AC$5000,$B$105,'1. Output sheet'!$C$2:$C$5000,G$73,'1. Output sheet'!$K$2:$K$5000,$C290,'1. Output sheet'!$O$2:$O$5000,"&gt;="&amp;$B$239,'1. Output sheet'!$O$2:$O$5000,"&lt;"&amp;$C$239)</f>
        <v>0</v>
      </c>
      <c r="H290" s="13">
        <f>COUNTIFS('1. Output sheet'!$AC$2:$AC$5000,$B$105,'1. Output sheet'!$C$2:$C$5000,H$73,'1. Output sheet'!$K$2:$K$5000,$C290,'1. Output sheet'!$O$2:$O$5000,"&gt;="&amp;$B$239,'1. Output sheet'!$O$2:$O$5000,"&lt;"&amp;$C$239)</f>
        <v>0</v>
      </c>
      <c r="I290" s="13">
        <f>COUNTIFS('1. Output sheet'!$AC$2:$AC$5000,$B$105,'1. Output sheet'!$C$2:$C$5000,I$73,'1. Output sheet'!$K$2:$K$5000,$C290,'1. Output sheet'!$O$2:$O$5000,"&gt;="&amp;$B$239,'1. Output sheet'!$O$2:$O$5000,"&lt;"&amp;$C$239)</f>
        <v>0</v>
      </c>
      <c r="J290" s="13">
        <f>COUNTIFS('1. Output sheet'!$AC$2:$AC$5000,$B$105,'1. Output sheet'!$C$2:$C$5000,J$73,'1. Output sheet'!$K$2:$K$5000,$C290,'1. Output sheet'!$O$2:$O$5000,"&gt;="&amp;$B$239,'1. Output sheet'!$O$2:$O$5000,"&lt;"&amp;$C$239)</f>
        <v>0</v>
      </c>
      <c r="K290" s="13">
        <f>COUNTIFS('1. Output sheet'!$AC$2:$AC$5000,$B$105,'1. Output sheet'!$C$2:$C$5000,K$73,'1. Output sheet'!$K$2:$K$5000,$C290,'1. Output sheet'!$O$2:$O$5000,"&gt;="&amp;$B$239,'1. Output sheet'!$O$2:$O$5000,"&lt;"&amp;$C$239)</f>
        <v>0</v>
      </c>
      <c r="L290" s="13">
        <f>COUNTIFS('1. Output sheet'!$AC$2:$AC$5000,$B$105,'1. Output sheet'!$C$2:$C$5000,L$73,'1. Output sheet'!$K$2:$K$5000,$C290,'1. Output sheet'!$O$2:$O$5000,"&gt;="&amp;$B$239,'1. Output sheet'!$O$2:$O$5000,"&lt;"&amp;$C$239)</f>
        <v>0</v>
      </c>
      <c r="M290" s="13">
        <f>COUNTIFS('1. Output sheet'!$AC$2:$AC$5000,$B$105,'1. Output sheet'!$C$2:$C$5000,M$73,'1. Output sheet'!$K$2:$K$5000,$C290,'1. Output sheet'!$O$2:$O$5000,"&gt;="&amp;$B$239,'1. Output sheet'!$O$2:$O$5000,"&lt;"&amp;$C$239)</f>
        <v>0</v>
      </c>
      <c r="N290" s="13">
        <f>COUNTIFS('1. Output sheet'!$AC$2:$AC$5000,$B$105,'1. Output sheet'!$C$2:$C$5000,N$73,'1. Output sheet'!$K$2:$K$5000,$C290,'1. Output sheet'!$O$2:$O$5000,"&gt;="&amp;$B$239,'1. Output sheet'!$O$2:$O$5000,"&lt;"&amp;$C$239)</f>
        <v>0</v>
      </c>
      <c r="O290" s="13">
        <f>COUNTIFS('1. Output sheet'!$AC$2:$AC$5000,$B$105,'1. Output sheet'!$C$2:$C$5000,O$73,'1. Output sheet'!$K$2:$K$5000,$C290,'1. Output sheet'!$O$2:$O$5000,"&gt;="&amp;$B$239,'1. Output sheet'!$O$2:$O$5000,"&lt;"&amp;$C$239)</f>
        <v>0</v>
      </c>
      <c r="P290" s="14">
        <f t="shared" si="113"/>
        <v>0</v>
      </c>
    </row>
    <row r="291" spans="1:18" ht="14.4" x14ac:dyDescent="0.3">
      <c r="A291" s="34"/>
      <c r="B291" s="7"/>
      <c r="C291" s="39" t="s">
        <v>724</v>
      </c>
      <c r="D291" s="13">
        <f>COUNTIFS('1. Output sheet'!$AC$2:$AC$5000,$B$105,'1. Output sheet'!$C$2:$C$5000,D$73,'1. Output sheet'!$K$2:$K$5000,$C291,'1. Output sheet'!$O$2:$O$5000,"&gt;="&amp;$B$239,'1. Output sheet'!$O$2:$O$5000,"&lt;"&amp;$C$239)</f>
        <v>0</v>
      </c>
      <c r="E291" s="13">
        <f>COUNTIFS('1. Output sheet'!$AC$2:$AC$5000,$B$105,'1. Output sheet'!$C$2:$C$5000,E$73,'1. Output sheet'!$K$2:$K$5000,$C291,'1. Output sheet'!$O$2:$O$5000,"&gt;="&amp;$B$239,'1. Output sheet'!$O$2:$O$5000,"&lt;"&amp;$C$239)</f>
        <v>0</v>
      </c>
      <c r="F291" s="13">
        <f>COUNTIFS('1. Output sheet'!$AC$2:$AC$5000,$B$105,'1. Output sheet'!$C$2:$C$5000,F$73,'1. Output sheet'!$K$2:$K$5000,$C291,'1. Output sheet'!$O$2:$O$5000,"&gt;="&amp;$B$239,'1. Output sheet'!$O$2:$O$5000,"&lt;"&amp;$C$239)</f>
        <v>0</v>
      </c>
      <c r="G291" s="13">
        <f>COUNTIFS('1. Output sheet'!$AC$2:$AC$5000,$B$105,'1. Output sheet'!$C$2:$C$5000,G$73,'1. Output sheet'!$K$2:$K$5000,$C291,'1. Output sheet'!$O$2:$O$5000,"&gt;="&amp;$B$239,'1. Output sheet'!$O$2:$O$5000,"&lt;"&amp;$C$239)</f>
        <v>0</v>
      </c>
      <c r="H291" s="13">
        <f>COUNTIFS('1. Output sheet'!$AC$2:$AC$5000,$B$105,'1. Output sheet'!$C$2:$C$5000,H$73,'1. Output sheet'!$K$2:$K$5000,$C291,'1. Output sheet'!$O$2:$O$5000,"&gt;="&amp;$B$239,'1. Output sheet'!$O$2:$O$5000,"&lt;"&amp;$C$239)</f>
        <v>0</v>
      </c>
      <c r="I291" s="13">
        <f>COUNTIFS('1. Output sheet'!$AC$2:$AC$5000,$B$105,'1. Output sheet'!$C$2:$C$5000,I$73,'1. Output sheet'!$K$2:$K$5000,$C291,'1. Output sheet'!$O$2:$O$5000,"&gt;="&amp;$B$239,'1. Output sheet'!$O$2:$O$5000,"&lt;"&amp;$C$239)</f>
        <v>0</v>
      </c>
      <c r="J291" s="13">
        <f>COUNTIFS('1. Output sheet'!$AC$2:$AC$5000,$B$105,'1. Output sheet'!$C$2:$C$5000,J$73,'1. Output sheet'!$K$2:$K$5000,$C291,'1. Output sheet'!$O$2:$O$5000,"&gt;="&amp;$B$239,'1. Output sheet'!$O$2:$O$5000,"&lt;"&amp;$C$239)</f>
        <v>0</v>
      </c>
      <c r="K291" s="13">
        <f>COUNTIFS('1. Output sheet'!$AC$2:$AC$5000,$B$105,'1. Output sheet'!$C$2:$C$5000,K$73,'1. Output sheet'!$K$2:$K$5000,$C291,'1. Output sheet'!$O$2:$O$5000,"&gt;="&amp;$B$239,'1. Output sheet'!$O$2:$O$5000,"&lt;"&amp;$C$239)</f>
        <v>0</v>
      </c>
      <c r="L291" s="13">
        <f>COUNTIFS('1. Output sheet'!$AC$2:$AC$5000,$B$105,'1. Output sheet'!$C$2:$C$5000,L$73,'1. Output sheet'!$K$2:$K$5000,$C291,'1. Output sheet'!$O$2:$O$5000,"&gt;="&amp;$B$239,'1. Output sheet'!$O$2:$O$5000,"&lt;"&amp;$C$239)</f>
        <v>0</v>
      </c>
      <c r="M291" s="13">
        <f>COUNTIFS('1. Output sheet'!$AC$2:$AC$5000,$B$105,'1. Output sheet'!$C$2:$C$5000,M$73,'1. Output sheet'!$K$2:$K$5000,$C291,'1. Output sheet'!$O$2:$O$5000,"&gt;="&amp;$B$239,'1. Output sheet'!$O$2:$O$5000,"&lt;"&amp;$C$239)</f>
        <v>0</v>
      </c>
      <c r="N291" s="13">
        <f>COUNTIFS('1. Output sheet'!$AC$2:$AC$5000,$B$105,'1. Output sheet'!$C$2:$C$5000,N$73,'1. Output sheet'!$K$2:$K$5000,$C291,'1. Output sheet'!$O$2:$O$5000,"&gt;="&amp;$B$239,'1. Output sheet'!$O$2:$O$5000,"&lt;"&amp;$C$239)</f>
        <v>0</v>
      </c>
      <c r="O291" s="13">
        <f>COUNTIFS('1. Output sheet'!$AC$2:$AC$5000,$B$105,'1. Output sheet'!$C$2:$C$5000,O$73,'1. Output sheet'!$K$2:$K$5000,$C291,'1. Output sheet'!$O$2:$O$5000,"&gt;="&amp;$B$239,'1. Output sheet'!$O$2:$O$5000,"&lt;"&amp;$C$239)</f>
        <v>0</v>
      </c>
      <c r="P291" s="14">
        <f t="shared" si="113"/>
        <v>0</v>
      </c>
    </row>
    <row r="292" spans="1:18" ht="14.4" x14ac:dyDescent="0.3">
      <c r="A292" s="34"/>
      <c r="B292" s="7"/>
      <c r="C292" s="39" t="s">
        <v>285</v>
      </c>
      <c r="D292" s="13">
        <f>COUNTIFS('1. Output sheet'!$AC$2:$AC$5000,$B$105,'1. Output sheet'!$C$2:$C$5000,D$73,'1. Output sheet'!$K$2:$K$5000,$C292,'1. Output sheet'!$O$2:$O$5000,"&gt;="&amp;$B$239,'1. Output sheet'!$O$2:$O$5000,"&lt;"&amp;$C$239)</f>
        <v>0</v>
      </c>
      <c r="E292" s="13">
        <f>COUNTIFS('1. Output sheet'!$AC$2:$AC$5000,$B$105,'1. Output sheet'!$C$2:$C$5000,E$73,'1. Output sheet'!$K$2:$K$5000,$C292,'1. Output sheet'!$O$2:$O$5000,"&gt;="&amp;$B$239,'1. Output sheet'!$O$2:$O$5000,"&lt;"&amp;$C$239)</f>
        <v>0</v>
      </c>
      <c r="F292" s="13">
        <f>COUNTIFS('1. Output sheet'!$AC$2:$AC$5000,$B$105,'1. Output sheet'!$C$2:$C$5000,F$73,'1. Output sheet'!$K$2:$K$5000,$C292,'1. Output sheet'!$O$2:$O$5000,"&gt;="&amp;$B$239,'1. Output sheet'!$O$2:$O$5000,"&lt;"&amp;$C$239)</f>
        <v>0</v>
      </c>
      <c r="G292" s="13">
        <f>COUNTIFS('1. Output sheet'!$AC$2:$AC$5000,$B$105,'1. Output sheet'!$C$2:$C$5000,G$73,'1. Output sheet'!$K$2:$K$5000,$C292,'1. Output sheet'!$O$2:$O$5000,"&gt;="&amp;$B$239,'1. Output sheet'!$O$2:$O$5000,"&lt;"&amp;$C$239)</f>
        <v>0</v>
      </c>
      <c r="H292" s="13">
        <f>COUNTIFS('1. Output sheet'!$AC$2:$AC$5000,$B$105,'1. Output sheet'!$C$2:$C$5000,H$73,'1. Output sheet'!$K$2:$K$5000,$C292,'1. Output sheet'!$O$2:$O$5000,"&gt;="&amp;$B$239,'1. Output sheet'!$O$2:$O$5000,"&lt;"&amp;$C$239)</f>
        <v>0</v>
      </c>
      <c r="I292" s="13">
        <f>COUNTIFS('1. Output sheet'!$AC$2:$AC$5000,$B$105,'1. Output sheet'!$C$2:$C$5000,I$73,'1. Output sheet'!$K$2:$K$5000,$C292,'1. Output sheet'!$O$2:$O$5000,"&gt;="&amp;$B$239,'1. Output sheet'!$O$2:$O$5000,"&lt;"&amp;$C$239)</f>
        <v>0</v>
      </c>
      <c r="J292" s="13">
        <f>COUNTIFS('1. Output sheet'!$AC$2:$AC$5000,$B$105,'1. Output sheet'!$C$2:$C$5000,J$73,'1. Output sheet'!$K$2:$K$5000,$C292,'1. Output sheet'!$O$2:$O$5000,"&gt;="&amp;$B$239,'1. Output sheet'!$O$2:$O$5000,"&lt;"&amp;$C$239)</f>
        <v>0</v>
      </c>
      <c r="K292" s="13">
        <f>COUNTIFS('1. Output sheet'!$AC$2:$AC$5000,$B$105,'1. Output sheet'!$C$2:$C$5000,K$73,'1. Output sheet'!$K$2:$K$5000,$C292,'1. Output sheet'!$O$2:$O$5000,"&gt;="&amp;$B$239,'1. Output sheet'!$O$2:$O$5000,"&lt;"&amp;$C$239)</f>
        <v>0</v>
      </c>
      <c r="L292" s="13">
        <f>COUNTIFS('1. Output sheet'!$AC$2:$AC$5000,$B$105,'1. Output sheet'!$C$2:$C$5000,L$73,'1. Output sheet'!$K$2:$K$5000,$C292,'1. Output sheet'!$O$2:$O$5000,"&gt;="&amp;$B$239,'1. Output sheet'!$O$2:$O$5000,"&lt;"&amp;$C$239)</f>
        <v>0</v>
      </c>
      <c r="M292" s="13">
        <f>COUNTIFS('1. Output sheet'!$AC$2:$AC$5000,$B$105,'1. Output sheet'!$C$2:$C$5000,M$73,'1. Output sheet'!$K$2:$K$5000,$C292,'1. Output sheet'!$O$2:$O$5000,"&gt;="&amp;$B$239,'1. Output sheet'!$O$2:$O$5000,"&lt;"&amp;$C$239)</f>
        <v>0</v>
      </c>
      <c r="N292" s="13">
        <f>COUNTIFS('1. Output sheet'!$AC$2:$AC$5000,$B$105,'1. Output sheet'!$C$2:$C$5000,N$73,'1. Output sheet'!$K$2:$K$5000,$C292,'1. Output sheet'!$O$2:$O$5000,"&gt;="&amp;$B$239,'1. Output sheet'!$O$2:$O$5000,"&lt;"&amp;$C$239)</f>
        <v>0</v>
      </c>
      <c r="O292" s="13">
        <f>COUNTIFS('1. Output sheet'!$AC$2:$AC$5000,$B$105,'1. Output sheet'!$C$2:$C$5000,O$73,'1. Output sheet'!$K$2:$K$5000,$C292,'1. Output sheet'!$O$2:$O$5000,"&gt;="&amp;$B$239,'1. Output sheet'!$O$2:$O$5000,"&lt;"&amp;$C$239)</f>
        <v>0</v>
      </c>
      <c r="P292" s="14">
        <f t="shared" si="113"/>
        <v>0</v>
      </c>
    </row>
    <row r="293" spans="1:18" ht="14.4" x14ac:dyDescent="0.3">
      <c r="A293" s="34"/>
      <c r="B293" s="7"/>
      <c r="C293" s="39" t="s">
        <v>717</v>
      </c>
      <c r="D293" s="13">
        <f>COUNTIFS('1. Output sheet'!$AC$2:$AC$5000,$B$105,'1. Output sheet'!$C$2:$C$5000,D$73,'1. Output sheet'!$K$2:$K$5000,$C293,'1. Output sheet'!$O$2:$O$5000,"&gt;="&amp;$B$239,'1. Output sheet'!$O$2:$O$5000,"&lt;"&amp;$C$239)</f>
        <v>0</v>
      </c>
      <c r="E293" s="13">
        <f>COUNTIFS('1. Output sheet'!$AC$2:$AC$5000,$B$105,'1. Output sheet'!$C$2:$C$5000,E$73,'1. Output sheet'!$K$2:$K$5000,$C293,'1. Output sheet'!$O$2:$O$5000,"&gt;="&amp;$B$239,'1. Output sheet'!$O$2:$O$5000,"&lt;"&amp;$C$239)</f>
        <v>0</v>
      </c>
      <c r="F293" s="13">
        <f>COUNTIFS('1. Output sheet'!$AC$2:$AC$5000,$B$105,'1. Output sheet'!$C$2:$C$5000,F$73,'1. Output sheet'!$K$2:$K$5000,$C293,'1. Output sheet'!$O$2:$O$5000,"&gt;="&amp;$B$239,'1. Output sheet'!$O$2:$O$5000,"&lt;"&amp;$C$239)</f>
        <v>0</v>
      </c>
      <c r="G293" s="13">
        <f>COUNTIFS('1. Output sheet'!$AC$2:$AC$5000,$B$105,'1. Output sheet'!$C$2:$C$5000,G$73,'1. Output sheet'!$K$2:$K$5000,$C293,'1. Output sheet'!$O$2:$O$5000,"&gt;="&amp;$B$239,'1. Output sheet'!$O$2:$O$5000,"&lt;"&amp;$C$239)</f>
        <v>0</v>
      </c>
      <c r="H293" s="13">
        <f>COUNTIFS('1. Output sheet'!$AC$2:$AC$5000,$B$105,'1. Output sheet'!$C$2:$C$5000,H$73,'1. Output sheet'!$K$2:$K$5000,$C293,'1. Output sheet'!$O$2:$O$5000,"&gt;="&amp;$B$239,'1. Output sheet'!$O$2:$O$5000,"&lt;"&amp;$C$239)</f>
        <v>0</v>
      </c>
      <c r="I293" s="13">
        <f>COUNTIFS('1. Output sheet'!$AC$2:$AC$5000,$B$105,'1. Output sheet'!$C$2:$C$5000,I$73,'1. Output sheet'!$K$2:$K$5000,$C293,'1. Output sheet'!$O$2:$O$5000,"&gt;="&amp;$B$239,'1. Output sheet'!$O$2:$O$5000,"&lt;"&amp;$C$239)</f>
        <v>0</v>
      </c>
      <c r="J293" s="13">
        <f>COUNTIFS('1. Output sheet'!$AC$2:$AC$5000,$B$105,'1. Output sheet'!$C$2:$C$5000,J$73,'1. Output sheet'!$K$2:$K$5000,$C293,'1. Output sheet'!$O$2:$O$5000,"&gt;="&amp;$B$239,'1. Output sheet'!$O$2:$O$5000,"&lt;"&amp;$C$239)</f>
        <v>1</v>
      </c>
      <c r="K293" s="13">
        <f>COUNTIFS('1. Output sheet'!$AC$2:$AC$5000,$B$105,'1. Output sheet'!$C$2:$C$5000,K$73,'1. Output sheet'!$K$2:$K$5000,$C293,'1. Output sheet'!$O$2:$O$5000,"&gt;="&amp;$B$239,'1. Output sheet'!$O$2:$O$5000,"&lt;"&amp;$C$239)</f>
        <v>0</v>
      </c>
      <c r="L293" s="13">
        <f>COUNTIFS('1. Output sheet'!$AC$2:$AC$5000,$B$105,'1. Output sheet'!$C$2:$C$5000,L$73,'1. Output sheet'!$K$2:$K$5000,$C293,'1. Output sheet'!$O$2:$O$5000,"&gt;="&amp;$B$239,'1. Output sheet'!$O$2:$O$5000,"&lt;"&amp;$C$239)</f>
        <v>0</v>
      </c>
      <c r="M293" s="13">
        <f>COUNTIFS('1. Output sheet'!$AC$2:$AC$5000,$B$105,'1. Output sheet'!$C$2:$C$5000,M$73,'1. Output sheet'!$K$2:$K$5000,$C293,'1. Output sheet'!$O$2:$O$5000,"&gt;="&amp;$B$239,'1. Output sheet'!$O$2:$O$5000,"&lt;"&amp;$C$239)</f>
        <v>0</v>
      </c>
      <c r="N293" s="13">
        <f>COUNTIFS('1. Output sheet'!$AC$2:$AC$5000,$B$105,'1. Output sheet'!$C$2:$C$5000,N$73,'1. Output sheet'!$K$2:$K$5000,$C293,'1. Output sheet'!$O$2:$O$5000,"&gt;="&amp;$B$239,'1. Output sheet'!$O$2:$O$5000,"&lt;"&amp;$C$239)</f>
        <v>0</v>
      </c>
      <c r="O293" s="13">
        <f>COUNTIFS('1. Output sheet'!$AC$2:$AC$5000,$B$105,'1. Output sheet'!$C$2:$C$5000,O$73,'1. Output sheet'!$K$2:$K$5000,$C293,'1. Output sheet'!$O$2:$O$5000,"&gt;="&amp;$B$239,'1. Output sheet'!$O$2:$O$5000,"&lt;"&amp;$C$239)</f>
        <v>0</v>
      </c>
      <c r="P293" s="14">
        <f t="shared" si="113"/>
        <v>1</v>
      </c>
    </row>
    <row r="294" spans="1:18" ht="14.4" x14ac:dyDescent="0.3">
      <c r="A294" s="34"/>
      <c r="B294" s="7"/>
      <c r="C294" s="39" t="s">
        <v>1095</v>
      </c>
      <c r="D294" s="13">
        <f>COUNTIFS('1. Output sheet'!$AC$2:$AC$5000,$B$105,'1. Output sheet'!$C$2:$C$5000,D$73,'1. Output sheet'!$K$2:$K$5000,$C294,'1. Output sheet'!$O$2:$O$5000,"&gt;="&amp;$B$239,'1. Output sheet'!$O$2:$O$5000,"&lt;"&amp;$C$239)</f>
        <v>0</v>
      </c>
      <c r="E294" s="13">
        <f>COUNTIFS('1. Output sheet'!$AC$2:$AC$5000,$B$105,'1. Output sheet'!$C$2:$C$5000,E$73,'1. Output sheet'!$K$2:$K$5000,$C294,'1. Output sheet'!$O$2:$O$5000,"&gt;="&amp;$B$239,'1. Output sheet'!$O$2:$O$5000,"&lt;"&amp;$C$239)</f>
        <v>0</v>
      </c>
      <c r="F294" s="13">
        <f>COUNTIFS('1. Output sheet'!$AC$2:$AC$5000,$B$105,'1. Output sheet'!$C$2:$C$5000,F$73,'1. Output sheet'!$K$2:$K$5000,$C294,'1. Output sheet'!$O$2:$O$5000,"&gt;="&amp;$B$239,'1. Output sheet'!$O$2:$O$5000,"&lt;"&amp;$C$239)</f>
        <v>0</v>
      </c>
      <c r="G294" s="13">
        <f>COUNTIFS('1. Output sheet'!$AC$2:$AC$5000,$B$105,'1. Output sheet'!$C$2:$C$5000,G$73,'1. Output sheet'!$K$2:$K$5000,$C294,'1. Output sheet'!$O$2:$O$5000,"&gt;="&amp;$B$239,'1. Output sheet'!$O$2:$O$5000,"&lt;"&amp;$C$239)</f>
        <v>0</v>
      </c>
      <c r="H294" s="13">
        <f>COUNTIFS('1. Output sheet'!$AC$2:$AC$5000,$B$105,'1. Output sheet'!$C$2:$C$5000,H$73,'1. Output sheet'!$K$2:$K$5000,$C294,'1. Output sheet'!$O$2:$O$5000,"&gt;="&amp;$B$239,'1. Output sheet'!$O$2:$O$5000,"&lt;"&amp;$C$239)</f>
        <v>0</v>
      </c>
      <c r="I294" s="13">
        <f>COUNTIFS('1. Output sheet'!$AC$2:$AC$5000,$B$105,'1. Output sheet'!$C$2:$C$5000,I$73,'1. Output sheet'!$K$2:$K$5000,$C294,'1. Output sheet'!$O$2:$O$5000,"&gt;="&amp;$B$239,'1. Output sheet'!$O$2:$O$5000,"&lt;"&amp;$C$239)</f>
        <v>0</v>
      </c>
      <c r="J294" s="13">
        <f>COUNTIFS('1. Output sheet'!$AC$2:$AC$5000,$B$105,'1. Output sheet'!$C$2:$C$5000,J$73,'1. Output sheet'!$K$2:$K$5000,$C294,'1. Output sheet'!$O$2:$O$5000,"&gt;="&amp;$B$239,'1. Output sheet'!$O$2:$O$5000,"&lt;"&amp;$C$239)</f>
        <v>0</v>
      </c>
      <c r="K294" s="13">
        <f>COUNTIFS('1. Output sheet'!$AC$2:$AC$5000,$B$105,'1. Output sheet'!$C$2:$C$5000,K$73,'1. Output sheet'!$K$2:$K$5000,$C294,'1. Output sheet'!$O$2:$O$5000,"&gt;="&amp;$B$239,'1. Output sheet'!$O$2:$O$5000,"&lt;"&amp;$C$239)</f>
        <v>0</v>
      </c>
      <c r="L294" s="13">
        <f>COUNTIFS('1. Output sheet'!$AC$2:$AC$5000,$B$105,'1. Output sheet'!$C$2:$C$5000,L$73,'1. Output sheet'!$K$2:$K$5000,$C294,'1. Output sheet'!$O$2:$O$5000,"&gt;="&amp;$B$239,'1. Output sheet'!$O$2:$O$5000,"&lt;"&amp;$C$239)</f>
        <v>0</v>
      </c>
      <c r="M294" s="13">
        <f>COUNTIFS('1. Output sheet'!$AC$2:$AC$5000,$B$105,'1. Output sheet'!$C$2:$C$5000,M$73,'1. Output sheet'!$K$2:$K$5000,$C294,'1. Output sheet'!$O$2:$O$5000,"&gt;="&amp;$B$239,'1. Output sheet'!$O$2:$O$5000,"&lt;"&amp;$C$239)</f>
        <v>0</v>
      </c>
      <c r="N294" s="13">
        <f>COUNTIFS('1. Output sheet'!$AC$2:$AC$5000,$B$105,'1. Output sheet'!$C$2:$C$5000,N$73,'1. Output sheet'!$K$2:$K$5000,$C294,'1. Output sheet'!$O$2:$O$5000,"&gt;="&amp;$B$239,'1. Output sheet'!$O$2:$O$5000,"&lt;"&amp;$C$239)</f>
        <v>0</v>
      </c>
      <c r="O294" s="13">
        <f>COUNTIFS('1. Output sheet'!$AC$2:$AC$5000,$B$105,'1. Output sheet'!$C$2:$C$5000,O$73,'1. Output sheet'!$K$2:$K$5000,$C294,'1. Output sheet'!$O$2:$O$5000,"&gt;="&amp;$B$239,'1. Output sheet'!$O$2:$O$5000,"&lt;"&amp;$C$239)</f>
        <v>0</v>
      </c>
      <c r="P294" s="14">
        <f t="shared" si="113"/>
        <v>0</v>
      </c>
    </row>
    <row r="295" spans="1:18" ht="14.4" x14ac:dyDescent="0.3">
      <c r="A295" s="34"/>
      <c r="B295" s="7"/>
      <c r="C295" s="39" t="s">
        <v>427</v>
      </c>
      <c r="D295" s="13">
        <f>COUNTIFS('1. Output sheet'!$AC$2:$AC$5000,$B$105,'1. Output sheet'!$C$2:$C$5000,D$73,'1. Output sheet'!$K$2:$K$5000,$C295,'1. Output sheet'!$O$2:$O$5000,"&gt;="&amp;$B$239,'1. Output sheet'!$O$2:$O$5000,"&lt;"&amp;$C$239)</f>
        <v>0</v>
      </c>
      <c r="E295" s="13">
        <f>COUNTIFS('1. Output sheet'!$AC$2:$AC$5000,$B$105,'1. Output sheet'!$C$2:$C$5000,E$73,'1. Output sheet'!$K$2:$K$5000,$C295,'1. Output sheet'!$O$2:$O$5000,"&gt;="&amp;$B$239,'1. Output sheet'!$O$2:$O$5000,"&lt;"&amp;$C$239)</f>
        <v>0</v>
      </c>
      <c r="F295" s="13">
        <f>COUNTIFS('1. Output sheet'!$AC$2:$AC$5000,$B$105,'1. Output sheet'!$C$2:$C$5000,F$73,'1. Output sheet'!$K$2:$K$5000,$C295,'1. Output sheet'!$O$2:$O$5000,"&gt;="&amp;$B$239,'1. Output sheet'!$O$2:$O$5000,"&lt;"&amp;$C$239)</f>
        <v>2</v>
      </c>
      <c r="G295" s="13">
        <f>COUNTIFS('1. Output sheet'!$AC$2:$AC$5000,$B$105,'1. Output sheet'!$C$2:$C$5000,G$73,'1. Output sheet'!$K$2:$K$5000,$C295,'1. Output sheet'!$O$2:$O$5000,"&gt;="&amp;$B$239,'1. Output sheet'!$O$2:$O$5000,"&lt;"&amp;$C$239)</f>
        <v>0</v>
      </c>
      <c r="H295" s="13">
        <f>COUNTIFS('1. Output sheet'!$AC$2:$AC$5000,$B$105,'1. Output sheet'!$C$2:$C$5000,H$73,'1. Output sheet'!$K$2:$K$5000,$C295,'1. Output sheet'!$O$2:$O$5000,"&gt;="&amp;$B$239,'1. Output sheet'!$O$2:$O$5000,"&lt;"&amp;$C$239)</f>
        <v>0</v>
      </c>
      <c r="I295" s="13">
        <f>COUNTIFS('1. Output sheet'!$AC$2:$AC$5000,$B$105,'1. Output sheet'!$C$2:$C$5000,I$73,'1. Output sheet'!$K$2:$K$5000,$C295,'1. Output sheet'!$O$2:$O$5000,"&gt;="&amp;$B$239,'1. Output sheet'!$O$2:$O$5000,"&lt;"&amp;$C$239)</f>
        <v>0</v>
      </c>
      <c r="J295" s="13">
        <f>COUNTIFS('1. Output sheet'!$AC$2:$AC$5000,$B$105,'1. Output sheet'!$C$2:$C$5000,J$73,'1. Output sheet'!$K$2:$K$5000,$C295,'1. Output sheet'!$O$2:$O$5000,"&gt;="&amp;$B$239,'1. Output sheet'!$O$2:$O$5000,"&lt;"&amp;$C$239)</f>
        <v>0</v>
      </c>
      <c r="K295" s="13">
        <f>COUNTIFS('1. Output sheet'!$AC$2:$AC$5000,$B$105,'1. Output sheet'!$C$2:$C$5000,K$73,'1. Output sheet'!$K$2:$K$5000,$C295,'1. Output sheet'!$O$2:$O$5000,"&gt;="&amp;$B$239,'1. Output sheet'!$O$2:$O$5000,"&lt;"&amp;$C$239)</f>
        <v>0</v>
      </c>
      <c r="L295" s="13">
        <f>COUNTIFS('1. Output sheet'!$AC$2:$AC$5000,$B$105,'1. Output sheet'!$C$2:$C$5000,L$73,'1. Output sheet'!$K$2:$K$5000,$C295,'1. Output sheet'!$O$2:$O$5000,"&gt;="&amp;$B$239,'1. Output sheet'!$O$2:$O$5000,"&lt;"&amp;$C$239)</f>
        <v>0</v>
      </c>
      <c r="M295" s="13">
        <f>COUNTIFS('1. Output sheet'!$AC$2:$AC$5000,$B$105,'1. Output sheet'!$C$2:$C$5000,M$73,'1. Output sheet'!$K$2:$K$5000,$C295,'1. Output sheet'!$O$2:$O$5000,"&gt;="&amp;$B$239,'1. Output sheet'!$O$2:$O$5000,"&lt;"&amp;$C$239)</f>
        <v>0</v>
      </c>
      <c r="N295" s="13">
        <f>COUNTIFS('1. Output sheet'!$AC$2:$AC$5000,$B$105,'1. Output sheet'!$C$2:$C$5000,N$73,'1. Output sheet'!$K$2:$K$5000,$C295,'1. Output sheet'!$O$2:$O$5000,"&gt;="&amp;$B$239,'1. Output sheet'!$O$2:$O$5000,"&lt;"&amp;$C$239)</f>
        <v>0</v>
      </c>
      <c r="O295" s="13">
        <f>COUNTIFS('1. Output sheet'!$AC$2:$AC$5000,$B$105,'1. Output sheet'!$C$2:$C$5000,O$73,'1. Output sheet'!$K$2:$K$5000,$C295,'1. Output sheet'!$O$2:$O$5000,"&gt;="&amp;$B$239,'1. Output sheet'!$O$2:$O$5000,"&lt;"&amp;$C$239)</f>
        <v>0</v>
      </c>
      <c r="P295" s="14">
        <f t="shared" si="113"/>
        <v>2</v>
      </c>
    </row>
    <row r="296" spans="1:18" ht="14.4" x14ac:dyDescent="0.3">
      <c r="A296" s="34"/>
      <c r="B296" s="7"/>
      <c r="C296" s="39" t="s">
        <v>84</v>
      </c>
      <c r="D296" s="13">
        <f>COUNTIFS('1. Output sheet'!$AC$2:$AC$5000,$B$105,'1. Output sheet'!$C$2:$C$5000,D$73,'1. Output sheet'!$K$2:$K$5000,$C296,'1. Output sheet'!$O$2:$O$5000,"&gt;="&amp;$B$239,'1. Output sheet'!$O$2:$O$5000,"&lt;"&amp;$C$239)</f>
        <v>0</v>
      </c>
      <c r="E296" s="13">
        <f>COUNTIFS('1. Output sheet'!$AC$2:$AC$5000,$B$105,'1. Output sheet'!$C$2:$C$5000,E$73,'1. Output sheet'!$K$2:$K$5000,$C296,'1. Output sheet'!$O$2:$O$5000,"&gt;="&amp;$B$239,'1. Output sheet'!$O$2:$O$5000,"&lt;"&amp;$C$239)</f>
        <v>0</v>
      </c>
      <c r="F296" s="13">
        <f>COUNTIFS('1. Output sheet'!$AC$2:$AC$5000,$B$105,'1. Output sheet'!$C$2:$C$5000,F$73,'1. Output sheet'!$K$2:$K$5000,$C296,'1. Output sheet'!$O$2:$O$5000,"&gt;="&amp;$B$239,'1. Output sheet'!$O$2:$O$5000,"&lt;"&amp;$C$239)</f>
        <v>1</v>
      </c>
      <c r="G296" s="13">
        <f>COUNTIFS('1. Output sheet'!$AC$2:$AC$5000,$B$105,'1. Output sheet'!$C$2:$C$5000,G$73,'1. Output sheet'!$K$2:$K$5000,$C296,'1. Output sheet'!$O$2:$O$5000,"&gt;="&amp;$B$239,'1. Output sheet'!$O$2:$O$5000,"&lt;"&amp;$C$239)</f>
        <v>0</v>
      </c>
      <c r="H296" s="13">
        <f>COUNTIFS('1. Output sheet'!$AC$2:$AC$5000,$B$105,'1. Output sheet'!$C$2:$C$5000,H$73,'1. Output sheet'!$K$2:$K$5000,$C296,'1. Output sheet'!$O$2:$O$5000,"&gt;="&amp;$B$239,'1. Output sheet'!$O$2:$O$5000,"&lt;"&amp;$C$239)</f>
        <v>0</v>
      </c>
      <c r="I296" s="13">
        <f>COUNTIFS('1. Output sheet'!$AC$2:$AC$5000,$B$105,'1. Output sheet'!$C$2:$C$5000,I$73,'1. Output sheet'!$K$2:$K$5000,$C296,'1. Output sheet'!$O$2:$O$5000,"&gt;="&amp;$B$239,'1. Output sheet'!$O$2:$O$5000,"&lt;"&amp;$C$239)</f>
        <v>0</v>
      </c>
      <c r="J296" s="13">
        <f>COUNTIFS('1. Output sheet'!$AC$2:$AC$5000,$B$105,'1. Output sheet'!$C$2:$C$5000,J$73,'1. Output sheet'!$K$2:$K$5000,$C296,'1. Output sheet'!$O$2:$O$5000,"&gt;="&amp;$B$239,'1. Output sheet'!$O$2:$O$5000,"&lt;"&amp;$C$239)</f>
        <v>0</v>
      </c>
      <c r="K296" s="13">
        <f>COUNTIFS('1. Output sheet'!$AC$2:$AC$5000,$B$105,'1. Output sheet'!$C$2:$C$5000,K$73,'1. Output sheet'!$K$2:$K$5000,$C296,'1. Output sheet'!$O$2:$O$5000,"&gt;="&amp;$B$239,'1. Output sheet'!$O$2:$O$5000,"&lt;"&amp;$C$239)</f>
        <v>0</v>
      </c>
      <c r="L296" s="13">
        <f>COUNTIFS('1. Output sheet'!$AC$2:$AC$5000,$B$105,'1. Output sheet'!$C$2:$C$5000,L$73,'1. Output sheet'!$K$2:$K$5000,$C296,'1. Output sheet'!$O$2:$O$5000,"&gt;="&amp;$B$239,'1. Output sheet'!$O$2:$O$5000,"&lt;"&amp;$C$239)</f>
        <v>1</v>
      </c>
      <c r="M296" s="13">
        <f>COUNTIFS('1. Output sheet'!$AC$2:$AC$5000,$B$105,'1. Output sheet'!$C$2:$C$5000,M$73,'1. Output sheet'!$K$2:$K$5000,$C296,'1. Output sheet'!$O$2:$O$5000,"&gt;="&amp;$B$239,'1. Output sheet'!$O$2:$O$5000,"&lt;"&amp;$C$239)</f>
        <v>0</v>
      </c>
      <c r="N296" s="13">
        <f>COUNTIFS('1. Output sheet'!$AC$2:$AC$5000,$B$105,'1. Output sheet'!$C$2:$C$5000,N$73,'1. Output sheet'!$K$2:$K$5000,$C296,'1. Output sheet'!$O$2:$O$5000,"&gt;="&amp;$B$239,'1. Output sheet'!$O$2:$O$5000,"&lt;"&amp;$C$239)</f>
        <v>0</v>
      </c>
      <c r="O296" s="13">
        <f>COUNTIFS('1. Output sheet'!$AC$2:$AC$5000,$B$105,'1. Output sheet'!$C$2:$C$5000,O$73,'1. Output sheet'!$K$2:$K$5000,$C296,'1. Output sheet'!$O$2:$O$5000,"&gt;="&amp;$B$239,'1. Output sheet'!$O$2:$O$5000,"&lt;"&amp;$C$239)</f>
        <v>0</v>
      </c>
      <c r="P296" s="14">
        <f t="shared" si="113"/>
        <v>2</v>
      </c>
    </row>
    <row r="297" spans="1:18" ht="14.4" x14ac:dyDescent="0.3">
      <c r="A297" s="34"/>
      <c r="B297" s="7"/>
      <c r="C297" s="39" t="s">
        <v>204</v>
      </c>
      <c r="D297" s="13">
        <f>COUNTIFS('1. Output sheet'!$AC$2:$AC$5000,$B$105,'1. Output sheet'!$C$2:$C$5000,D$73,'1. Output sheet'!$K$2:$K$5000,$C297,'1. Output sheet'!$O$2:$O$5000,"&gt;="&amp;$B$239,'1. Output sheet'!$O$2:$O$5000,"&lt;"&amp;$C$239)</f>
        <v>0</v>
      </c>
      <c r="E297" s="13">
        <f>COUNTIFS('1. Output sheet'!$AC$2:$AC$5000,$B$105,'1. Output sheet'!$C$2:$C$5000,E$73,'1. Output sheet'!$K$2:$K$5000,$C297,'1. Output sheet'!$O$2:$O$5000,"&gt;="&amp;$B$239,'1. Output sheet'!$O$2:$O$5000,"&lt;"&amp;$C$239)</f>
        <v>0</v>
      </c>
      <c r="F297" s="13">
        <f>COUNTIFS('1. Output sheet'!$AC$2:$AC$5000,$B$105,'1. Output sheet'!$C$2:$C$5000,F$73,'1. Output sheet'!$K$2:$K$5000,$C297,'1. Output sheet'!$O$2:$O$5000,"&gt;="&amp;$B$239,'1. Output sheet'!$O$2:$O$5000,"&lt;"&amp;$C$239)</f>
        <v>0</v>
      </c>
      <c r="G297" s="13">
        <f>COUNTIFS('1. Output sheet'!$AC$2:$AC$5000,$B$105,'1. Output sheet'!$C$2:$C$5000,G$73,'1. Output sheet'!$K$2:$K$5000,$C297,'1. Output sheet'!$O$2:$O$5000,"&gt;="&amp;$B$239,'1. Output sheet'!$O$2:$O$5000,"&lt;"&amp;$C$239)</f>
        <v>0</v>
      </c>
      <c r="H297" s="13">
        <f>COUNTIFS('1. Output sheet'!$AC$2:$AC$5000,$B$105,'1. Output sheet'!$C$2:$C$5000,H$73,'1. Output sheet'!$K$2:$K$5000,$C297,'1. Output sheet'!$O$2:$O$5000,"&gt;="&amp;$B$239,'1. Output sheet'!$O$2:$O$5000,"&lt;"&amp;$C$239)</f>
        <v>0</v>
      </c>
      <c r="I297" s="13">
        <f>COUNTIFS('1. Output sheet'!$AC$2:$AC$5000,$B$105,'1. Output sheet'!$C$2:$C$5000,I$73,'1. Output sheet'!$K$2:$K$5000,$C297,'1. Output sheet'!$O$2:$O$5000,"&gt;="&amp;$B$239,'1. Output sheet'!$O$2:$O$5000,"&lt;"&amp;$C$239)</f>
        <v>0</v>
      </c>
      <c r="J297" s="13">
        <f>COUNTIFS('1. Output sheet'!$AC$2:$AC$5000,$B$105,'1. Output sheet'!$C$2:$C$5000,J$73,'1. Output sheet'!$K$2:$K$5000,$C297,'1. Output sheet'!$O$2:$O$5000,"&gt;="&amp;$B$239,'1. Output sheet'!$O$2:$O$5000,"&lt;"&amp;$C$239)</f>
        <v>0</v>
      </c>
      <c r="K297" s="13">
        <f>COUNTIFS('1. Output sheet'!$AC$2:$AC$5000,$B$105,'1. Output sheet'!$C$2:$C$5000,K$73,'1. Output sheet'!$K$2:$K$5000,$C297,'1. Output sheet'!$O$2:$O$5000,"&gt;="&amp;$B$239,'1. Output sheet'!$O$2:$O$5000,"&lt;"&amp;$C$239)</f>
        <v>0</v>
      </c>
      <c r="L297" s="13">
        <f>COUNTIFS('1. Output sheet'!$AC$2:$AC$5000,$B$105,'1. Output sheet'!$C$2:$C$5000,L$73,'1. Output sheet'!$K$2:$K$5000,$C297,'1. Output sheet'!$O$2:$O$5000,"&gt;="&amp;$B$239,'1. Output sheet'!$O$2:$O$5000,"&lt;"&amp;$C$239)</f>
        <v>0</v>
      </c>
      <c r="M297" s="13">
        <f>COUNTIFS('1. Output sheet'!$AC$2:$AC$5000,$B$105,'1. Output sheet'!$C$2:$C$5000,M$73,'1. Output sheet'!$K$2:$K$5000,$C297,'1. Output sheet'!$O$2:$O$5000,"&gt;="&amp;$B$239,'1. Output sheet'!$O$2:$O$5000,"&lt;"&amp;$C$239)</f>
        <v>0</v>
      </c>
      <c r="N297" s="13">
        <f>COUNTIFS('1. Output sheet'!$AC$2:$AC$5000,$B$105,'1. Output sheet'!$C$2:$C$5000,N$73,'1. Output sheet'!$K$2:$K$5000,$C297,'1. Output sheet'!$O$2:$O$5000,"&gt;="&amp;$B$239,'1. Output sheet'!$O$2:$O$5000,"&lt;"&amp;$C$239)</f>
        <v>0</v>
      </c>
      <c r="O297" s="13">
        <f>COUNTIFS('1. Output sheet'!$AC$2:$AC$5000,$B$105,'1. Output sheet'!$C$2:$C$5000,O$73,'1. Output sheet'!$K$2:$K$5000,$C297,'1. Output sheet'!$O$2:$O$5000,"&gt;="&amp;$B$239,'1. Output sheet'!$O$2:$O$5000,"&lt;"&amp;$C$239)</f>
        <v>0</v>
      </c>
      <c r="P297" s="14">
        <f t="shared" si="113"/>
        <v>0</v>
      </c>
    </row>
    <row r="298" spans="1:18" ht="14.4" x14ac:dyDescent="0.3">
      <c r="A298" s="34"/>
      <c r="B298" s="7"/>
      <c r="C298" s="39" t="s">
        <v>216</v>
      </c>
      <c r="D298" s="13">
        <f>COUNTIFS('1. Output sheet'!$AC$2:$AC$5000,$B$105,'1. Output sheet'!$C$2:$C$5000,D$73,'1. Output sheet'!$K$2:$K$5000,$C298,'1. Output sheet'!$O$2:$O$5000,"&gt;="&amp;$B$239,'1. Output sheet'!$O$2:$O$5000,"&lt;"&amp;$C$239)</f>
        <v>0</v>
      </c>
      <c r="E298" s="13">
        <f>COUNTIFS('1. Output sheet'!$AC$2:$AC$5000,$B$105,'1. Output sheet'!$C$2:$C$5000,E$73,'1. Output sheet'!$K$2:$K$5000,$C298,'1. Output sheet'!$O$2:$O$5000,"&gt;="&amp;$B$239,'1. Output sheet'!$O$2:$O$5000,"&lt;"&amp;$C$239)</f>
        <v>0</v>
      </c>
      <c r="F298" s="13">
        <f>COUNTIFS('1. Output sheet'!$AC$2:$AC$5000,$B$105,'1. Output sheet'!$C$2:$C$5000,F$73,'1. Output sheet'!$K$2:$K$5000,$C298,'1. Output sheet'!$O$2:$O$5000,"&gt;="&amp;$B$239,'1. Output sheet'!$O$2:$O$5000,"&lt;"&amp;$C$239)</f>
        <v>0</v>
      </c>
      <c r="G298" s="13">
        <f>COUNTIFS('1. Output sheet'!$AC$2:$AC$5000,$B$105,'1. Output sheet'!$C$2:$C$5000,G$73,'1. Output sheet'!$K$2:$K$5000,$C298,'1. Output sheet'!$O$2:$O$5000,"&gt;="&amp;$B$239,'1. Output sheet'!$O$2:$O$5000,"&lt;"&amp;$C$239)</f>
        <v>0</v>
      </c>
      <c r="H298" s="13">
        <f>COUNTIFS('1. Output sheet'!$AC$2:$AC$5000,$B$105,'1. Output sheet'!$C$2:$C$5000,H$73,'1. Output sheet'!$K$2:$K$5000,$C298,'1. Output sheet'!$O$2:$O$5000,"&gt;="&amp;$B$239,'1. Output sheet'!$O$2:$O$5000,"&lt;"&amp;$C$239)</f>
        <v>0</v>
      </c>
      <c r="I298" s="13">
        <f>COUNTIFS('1. Output sheet'!$AC$2:$AC$5000,$B$105,'1. Output sheet'!$C$2:$C$5000,I$73,'1. Output sheet'!$K$2:$K$5000,$C298,'1. Output sheet'!$O$2:$O$5000,"&gt;="&amp;$B$239,'1. Output sheet'!$O$2:$O$5000,"&lt;"&amp;$C$239)</f>
        <v>1</v>
      </c>
      <c r="J298" s="13">
        <f>COUNTIFS('1. Output sheet'!$AC$2:$AC$5000,$B$105,'1. Output sheet'!$C$2:$C$5000,J$73,'1. Output sheet'!$K$2:$K$5000,$C298,'1. Output sheet'!$O$2:$O$5000,"&gt;="&amp;$B$239,'1. Output sheet'!$O$2:$O$5000,"&lt;"&amp;$C$239)</f>
        <v>0</v>
      </c>
      <c r="K298" s="13">
        <f>COUNTIFS('1. Output sheet'!$AC$2:$AC$5000,$B$105,'1. Output sheet'!$C$2:$C$5000,K$73,'1. Output sheet'!$K$2:$K$5000,$C298,'1. Output sheet'!$O$2:$O$5000,"&gt;="&amp;$B$239,'1. Output sheet'!$O$2:$O$5000,"&lt;"&amp;$C$239)</f>
        <v>2</v>
      </c>
      <c r="L298" s="13">
        <f>COUNTIFS('1. Output sheet'!$AC$2:$AC$5000,$B$105,'1. Output sheet'!$C$2:$C$5000,L$73,'1. Output sheet'!$K$2:$K$5000,$C298,'1. Output sheet'!$O$2:$O$5000,"&gt;="&amp;$B$239,'1. Output sheet'!$O$2:$O$5000,"&lt;"&amp;$C$239)</f>
        <v>0</v>
      </c>
      <c r="M298" s="13">
        <f>COUNTIFS('1. Output sheet'!$AC$2:$AC$5000,$B$105,'1. Output sheet'!$C$2:$C$5000,M$73,'1. Output sheet'!$K$2:$K$5000,$C298,'1. Output sheet'!$O$2:$O$5000,"&gt;="&amp;$B$239,'1. Output sheet'!$O$2:$O$5000,"&lt;"&amp;$C$239)</f>
        <v>0</v>
      </c>
      <c r="N298" s="13">
        <f>COUNTIFS('1. Output sheet'!$AC$2:$AC$5000,$B$105,'1. Output sheet'!$C$2:$C$5000,N$73,'1. Output sheet'!$K$2:$K$5000,$C298,'1. Output sheet'!$O$2:$O$5000,"&gt;="&amp;$B$239,'1. Output sheet'!$O$2:$O$5000,"&lt;"&amp;$C$239)</f>
        <v>1</v>
      </c>
      <c r="O298" s="13">
        <f>COUNTIFS('1. Output sheet'!$AC$2:$AC$5000,$B$105,'1. Output sheet'!$C$2:$C$5000,O$73,'1. Output sheet'!$K$2:$K$5000,$C298,'1. Output sheet'!$O$2:$O$5000,"&gt;="&amp;$B$239,'1. Output sheet'!$O$2:$O$5000,"&lt;"&amp;$C$239)</f>
        <v>0</v>
      </c>
      <c r="P298" s="14">
        <f t="shared" si="113"/>
        <v>4</v>
      </c>
    </row>
    <row r="299" spans="1:18" ht="14.4" x14ac:dyDescent="0.3">
      <c r="A299" s="34"/>
      <c r="B299" s="7"/>
      <c r="C299" s="39" t="s">
        <v>2425</v>
      </c>
      <c r="D299" s="13">
        <f>COUNTIFS('1. Output sheet'!$AC$2:$AC$5000,$B$105,'1. Output sheet'!$C$2:$C$5000,D$73,'1. Output sheet'!$K$2:$K$5000,$C299,'1. Output sheet'!$O$2:$O$5000,"&gt;="&amp;$B$239,'1. Output sheet'!$O$2:$O$5000,"&lt;"&amp;$C$239)</f>
        <v>0</v>
      </c>
      <c r="E299" s="13">
        <f>COUNTIFS('1. Output sheet'!$AC$2:$AC$5000,$B$105,'1. Output sheet'!$C$2:$C$5000,E$73,'1. Output sheet'!$K$2:$K$5000,$C299,'1. Output sheet'!$O$2:$O$5000,"&gt;="&amp;$B$239,'1. Output sheet'!$O$2:$O$5000,"&lt;"&amp;$C$239)</f>
        <v>0</v>
      </c>
      <c r="F299" s="13">
        <f>COUNTIFS('1. Output sheet'!$AC$2:$AC$5000,$B$105,'1. Output sheet'!$C$2:$C$5000,F$73,'1. Output sheet'!$K$2:$K$5000,$C299,'1. Output sheet'!$O$2:$O$5000,"&gt;="&amp;$B$239,'1. Output sheet'!$O$2:$O$5000,"&lt;"&amp;$C$239)</f>
        <v>0</v>
      </c>
      <c r="G299" s="13">
        <f>COUNTIFS('1. Output sheet'!$AC$2:$AC$5000,$B$105,'1. Output sheet'!$C$2:$C$5000,G$73,'1. Output sheet'!$K$2:$K$5000,$C299,'1. Output sheet'!$O$2:$O$5000,"&gt;="&amp;$B$239,'1. Output sheet'!$O$2:$O$5000,"&lt;"&amp;$C$239)</f>
        <v>0</v>
      </c>
      <c r="H299" s="13">
        <f>COUNTIFS('1. Output sheet'!$AC$2:$AC$5000,$B$105,'1. Output sheet'!$C$2:$C$5000,H$73,'1. Output sheet'!$K$2:$K$5000,$C299,'1. Output sheet'!$O$2:$O$5000,"&gt;="&amp;$B$239,'1. Output sheet'!$O$2:$O$5000,"&lt;"&amp;$C$239)</f>
        <v>0</v>
      </c>
      <c r="I299" s="13">
        <f>COUNTIFS('1. Output sheet'!$AC$2:$AC$5000,$B$105,'1. Output sheet'!$C$2:$C$5000,I$73,'1. Output sheet'!$K$2:$K$5000,$C299,'1. Output sheet'!$O$2:$O$5000,"&gt;="&amp;$B$239,'1. Output sheet'!$O$2:$O$5000,"&lt;"&amp;$C$239)</f>
        <v>0</v>
      </c>
      <c r="J299" s="13">
        <f>COUNTIFS('1. Output sheet'!$AC$2:$AC$5000,$B$105,'1. Output sheet'!$C$2:$C$5000,J$73,'1. Output sheet'!$K$2:$K$5000,$C299,'1. Output sheet'!$O$2:$O$5000,"&gt;="&amp;$B$239,'1. Output sheet'!$O$2:$O$5000,"&lt;"&amp;$C$239)</f>
        <v>0</v>
      </c>
      <c r="K299" s="13">
        <f>COUNTIFS('1. Output sheet'!$AC$2:$AC$5000,$B$105,'1. Output sheet'!$C$2:$C$5000,K$73,'1. Output sheet'!$K$2:$K$5000,$C299,'1. Output sheet'!$O$2:$O$5000,"&gt;="&amp;$B$239,'1. Output sheet'!$O$2:$O$5000,"&lt;"&amp;$C$239)</f>
        <v>0</v>
      </c>
      <c r="L299" s="13">
        <f>COUNTIFS('1. Output sheet'!$AC$2:$AC$5000,$B$105,'1. Output sheet'!$C$2:$C$5000,L$73,'1. Output sheet'!$K$2:$K$5000,$C299,'1. Output sheet'!$O$2:$O$5000,"&gt;="&amp;$B$239,'1. Output sheet'!$O$2:$O$5000,"&lt;"&amp;$C$239)</f>
        <v>0</v>
      </c>
      <c r="M299" s="13">
        <f>COUNTIFS('1. Output sheet'!$AC$2:$AC$5000,$B$105,'1. Output sheet'!$C$2:$C$5000,M$73,'1. Output sheet'!$K$2:$K$5000,$C299,'1. Output sheet'!$O$2:$O$5000,"&gt;="&amp;$B$239,'1. Output sheet'!$O$2:$O$5000,"&lt;"&amp;$C$239)</f>
        <v>0</v>
      </c>
      <c r="N299" s="13">
        <f>COUNTIFS('1. Output sheet'!$AC$2:$AC$5000,$B$105,'1. Output sheet'!$C$2:$C$5000,N$73,'1. Output sheet'!$K$2:$K$5000,$C299,'1. Output sheet'!$O$2:$O$5000,"&gt;="&amp;$B$239,'1. Output sheet'!$O$2:$O$5000,"&lt;"&amp;$C$239)</f>
        <v>0</v>
      </c>
      <c r="O299" s="13">
        <f>COUNTIFS('1. Output sheet'!$AC$2:$AC$5000,$B$105,'1. Output sheet'!$C$2:$C$5000,O$73,'1. Output sheet'!$K$2:$K$5000,$C299,'1. Output sheet'!$O$2:$O$5000,"&gt;="&amp;$B$239,'1. Output sheet'!$O$2:$O$5000,"&lt;"&amp;$C$239)</f>
        <v>0</v>
      </c>
      <c r="P299" s="14">
        <f t="shared" si="113"/>
        <v>0</v>
      </c>
    </row>
    <row r="300" spans="1:18" ht="14.4" x14ac:dyDescent="0.3">
      <c r="A300" s="34"/>
      <c r="B300" s="7"/>
      <c r="C300" s="39" t="s">
        <v>194</v>
      </c>
      <c r="D300" s="13">
        <f>COUNTIFS('1. Output sheet'!$AC$2:$AC$5000,$B$105,'1. Output sheet'!$C$2:$C$5000,D$73,'1. Output sheet'!$K$2:$K$5000,$C300,'1. Output sheet'!$O$2:$O$5000,"&gt;="&amp;$B$239,'1. Output sheet'!$O$2:$O$5000,"&lt;"&amp;$C$239)</f>
        <v>0</v>
      </c>
      <c r="E300" s="13">
        <f>COUNTIFS('1. Output sheet'!$AC$2:$AC$5000,$B$105,'1. Output sheet'!$C$2:$C$5000,E$73,'1. Output sheet'!$K$2:$K$5000,$C300,'1. Output sheet'!$O$2:$O$5000,"&gt;="&amp;$B$239,'1. Output sheet'!$O$2:$O$5000,"&lt;"&amp;$C$239)</f>
        <v>0</v>
      </c>
      <c r="F300" s="13">
        <f>COUNTIFS('1. Output sheet'!$AC$2:$AC$5000,$B$105,'1. Output sheet'!$C$2:$C$5000,F$73,'1. Output sheet'!$K$2:$K$5000,$C300,'1. Output sheet'!$O$2:$O$5000,"&gt;="&amp;$B$239,'1. Output sheet'!$O$2:$O$5000,"&lt;"&amp;$C$239)</f>
        <v>0</v>
      </c>
      <c r="G300" s="13">
        <f>COUNTIFS('1. Output sheet'!$AC$2:$AC$5000,$B$105,'1. Output sheet'!$C$2:$C$5000,G$73,'1. Output sheet'!$K$2:$K$5000,$C300,'1. Output sheet'!$O$2:$O$5000,"&gt;="&amp;$B$239,'1. Output sheet'!$O$2:$O$5000,"&lt;"&amp;$C$239)</f>
        <v>0</v>
      </c>
      <c r="H300" s="13">
        <f>COUNTIFS('1. Output sheet'!$AC$2:$AC$5000,$B$105,'1. Output sheet'!$C$2:$C$5000,H$73,'1. Output sheet'!$K$2:$K$5000,$C300,'1. Output sheet'!$O$2:$O$5000,"&gt;="&amp;$B$239,'1. Output sheet'!$O$2:$O$5000,"&lt;"&amp;$C$239)</f>
        <v>0</v>
      </c>
      <c r="I300" s="13">
        <f>COUNTIFS('1. Output sheet'!$AC$2:$AC$5000,$B$105,'1. Output sheet'!$C$2:$C$5000,I$73,'1. Output sheet'!$K$2:$K$5000,$C300,'1. Output sheet'!$O$2:$O$5000,"&gt;="&amp;$B$239,'1. Output sheet'!$O$2:$O$5000,"&lt;"&amp;$C$239)</f>
        <v>0</v>
      </c>
      <c r="J300" s="13">
        <f>COUNTIFS('1. Output sheet'!$AC$2:$AC$5000,$B$105,'1. Output sheet'!$C$2:$C$5000,J$73,'1. Output sheet'!$K$2:$K$5000,$C300,'1. Output sheet'!$O$2:$O$5000,"&gt;="&amp;$B$239,'1. Output sheet'!$O$2:$O$5000,"&lt;"&amp;$C$239)</f>
        <v>0</v>
      </c>
      <c r="K300" s="13">
        <f>COUNTIFS('1. Output sheet'!$AC$2:$AC$5000,$B$105,'1. Output sheet'!$C$2:$C$5000,K$73,'1. Output sheet'!$K$2:$K$5000,$C300,'1. Output sheet'!$O$2:$O$5000,"&gt;="&amp;$B$239,'1. Output sheet'!$O$2:$O$5000,"&lt;"&amp;$C$239)</f>
        <v>0</v>
      </c>
      <c r="L300" s="13">
        <f>COUNTIFS('1. Output sheet'!$AC$2:$AC$5000,$B$105,'1. Output sheet'!$C$2:$C$5000,L$73,'1. Output sheet'!$K$2:$K$5000,$C300,'1. Output sheet'!$O$2:$O$5000,"&gt;="&amp;$B$239,'1. Output sheet'!$O$2:$O$5000,"&lt;"&amp;$C$239)</f>
        <v>0</v>
      </c>
      <c r="M300" s="13">
        <f>COUNTIFS('1. Output sheet'!$AC$2:$AC$5000,$B$105,'1. Output sheet'!$C$2:$C$5000,M$73,'1. Output sheet'!$K$2:$K$5000,$C300,'1. Output sheet'!$O$2:$O$5000,"&gt;="&amp;$B$239,'1. Output sheet'!$O$2:$O$5000,"&lt;"&amp;$C$239)</f>
        <v>0</v>
      </c>
      <c r="N300" s="13">
        <f>COUNTIFS('1. Output sheet'!$AC$2:$AC$5000,$B$105,'1. Output sheet'!$C$2:$C$5000,N$73,'1. Output sheet'!$K$2:$K$5000,$C300,'1. Output sheet'!$O$2:$O$5000,"&gt;="&amp;$B$239,'1. Output sheet'!$O$2:$O$5000,"&lt;"&amp;$C$239)</f>
        <v>0</v>
      </c>
      <c r="O300" s="13">
        <f>COUNTIFS('1. Output sheet'!$AC$2:$AC$5000,$B$105,'1. Output sheet'!$C$2:$C$5000,O$73,'1. Output sheet'!$K$2:$K$5000,$C300,'1. Output sheet'!$O$2:$O$5000,"&gt;="&amp;$B$239,'1. Output sheet'!$O$2:$O$5000,"&lt;"&amp;$C$239)</f>
        <v>0</v>
      </c>
      <c r="P300" s="14">
        <f t="shared" si="113"/>
        <v>0</v>
      </c>
    </row>
    <row r="301" spans="1:18" ht="14.4" x14ac:dyDescent="0.3">
      <c r="A301" s="34"/>
      <c r="B301" s="7"/>
      <c r="C301" s="39" t="s">
        <v>267</v>
      </c>
      <c r="D301" s="13">
        <f>COUNTIFS('1. Output sheet'!$AC$2:$AC$5000,$B$105,'1. Output sheet'!$C$2:$C$5000,D$73,'1. Output sheet'!$K$2:$K$5000,$C301,'1. Output sheet'!$O$2:$O$5000,"&gt;="&amp;$B$239,'1. Output sheet'!$O$2:$O$5000,"&lt;"&amp;$C$239)</f>
        <v>0</v>
      </c>
      <c r="E301" s="13">
        <f>COUNTIFS('1. Output sheet'!$AC$2:$AC$5000,$B$105,'1. Output sheet'!$C$2:$C$5000,E$73,'1. Output sheet'!$K$2:$K$5000,$C301,'1. Output sheet'!$O$2:$O$5000,"&gt;="&amp;$B$239,'1. Output sheet'!$O$2:$O$5000,"&lt;"&amp;$C$239)</f>
        <v>0</v>
      </c>
      <c r="F301" s="13">
        <f>COUNTIFS('1. Output sheet'!$AC$2:$AC$5000,$B$105,'1. Output sheet'!$C$2:$C$5000,F$73,'1. Output sheet'!$K$2:$K$5000,$C301,'1. Output sheet'!$O$2:$O$5000,"&gt;="&amp;$B$239,'1. Output sheet'!$O$2:$O$5000,"&lt;"&amp;$C$239)</f>
        <v>0</v>
      </c>
      <c r="G301" s="13">
        <f>COUNTIFS('1. Output sheet'!$AC$2:$AC$5000,$B$105,'1. Output sheet'!$C$2:$C$5000,G$73,'1. Output sheet'!$K$2:$K$5000,$C301,'1. Output sheet'!$O$2:$O$5000,"&gt;="&amp;$B$239,'1. Output sheet'!$O$2:$O$5000,"&lt;"&amp;$C$239)</f>
        <v>6</v>
      </c>
      <c r="H301" s="13">
        <f>COUNTIFS('1. Output sheet'!$AC$2:$AC$5000,$B$105,'1. Output sheet'!$C$2:$C$5000,H$73,'1. Output sheet'!$K$2:$K$5000,$C301,'1. Output sheet'!$O$2:$O$5000,"&gt;="&amp;$B$239,'1. Output sheet'!$O$2:$O$5000,"&lt;"&amp;$C$239)</f>
        <v>0</v>
      </c>
      <c r="I301" s="13">
        <f>COUNTIFS('1. Output sheet'!$AC$2:$AC$5000,$B$105,'1. Output sheet'!$C$2:$C$5000,I$73,'1. Output sheet'!$K$2:$K$5000,$C301,'1. Output sheet'!$O$2:$O$5000,"&gt;="&amp;$B$239,'1. Output sheet'!$O$2:$O$5000,"&lt;"&amp;$C$239)</f>
        <v>0</v>
      </c>
      <c r="J301" s="13">
        <f>COUNTIFS('1. Output sheet'!$AC$2:$AC$5000,$B$105,'1. Output sheet'!$C$2:$C$5000,J$73,'1. Output sheet'!$K$2:$K$5000,$C301,'1. Output sheet'!$O$2:$O$5000,"&gt;="&amp;$B$239,'1. Output sheet'!$O$2:$O$5000,"&lt;"&amp;$C$239)</f>
        <v>0</v>
      </c>
      <c r="K301" s="13">
        <f>COUNTIFS('1. Output sheet'!$AC$2:$AC$5000,$B$105,'1. Output sheet'!$C$2:$C$5000,K$73,'1. Output sheet'!$K$2:$K$5000,$C301,'1. Output sheet'!$O$2:$O$5000,"&gt;="&amp;$B$239,'1. Output sheet'!$O$2:$O$5000,"&lt;"&amp;$C$239)</f>
        <v>0</v>
      </c>
      <c r="L301" s="13">
        <f>COUNTIFS('1. Output sheet'!$AC$2:$AC$5000,$B$105,'1. Output sheet'!$C$2:$C$5000,L$73,'1. Output sheet'!$K$2:$K$5000,$C301,'1. Output sheet'!$O$2:$O$5000,"&gt;="&amp;$B$239,'1. Output sheet'!$O$2:$O$5000,"&lt;"&amp;$C$239)</f>
        <v>0</v>
      </c>
      <c r="M301" s="13">
        <f>COUNTIFS('1. Output sheet'!$AC$2:$AC$5000,$B$105,'1. Output sheet'!$C$2:$C$5000,M$73,'1. Output sheet'!$K$2:$K$5000,$C301,'1. Output sheet'!$O$2:$O$5000,"&gt;="&amp;$B$239,'1. Output sheet'!$O$2:$O$5000,"&lt;"&amp;$C$239)</f>
        <v>0</v>
      </c>
      <c r="N301" s="13">
        <f>COUNTIFS('1. Output sheet'!$AC$2:$AC$5000,$B$105,'1. Output sheet'!$C$2:$C$5000,N$73,'1. Output sheet'!$K$2:$K$5000,$C301,'1. Output sheet'!$O$2:$O$5000,"&gt;="&amp;$B$239,'1. Output sheet'!$O$2:$O$5000,"&lt;"&amp;$C$239)</f>
        <v>2</v>
      </c>
      <c r="O301" s="13">
        <f>COUNTIFS('1. Output sheet'!$AC$2:$AC$5000,$B$105,'1. Output sheet'!$C$2:$C$5000,O$73,'1. Output sheet'!$K$2:$K$5000,$C301,'1. Output sheet'!$O$2:$O$5000,"&gt;="&amp;$B$239,'1. Output sheet'!$O$2:$O$5000,"&lt;"&amp;$C$239)</f>
        <v>0</v>
      </c>
      <c r="P301" s="14">
        <f t="shared" si="113"/>
        <v>8</v>
      </c>
    </row>
    <row r="302" spans="1:18" ht="14.4" x14ac:dyDescent="0.3">
      <c r="A302" s="34"/>
      <c r="B302" s="7"/>
      <c r="C302" s="39" t="s">
        <v>710</v>
      </c>
      <c r="D302" s="13">
        <f>COUNTIFS('1. Output sheet'!$AC$2:$AC$5000,$B$105,'1. Output sheet'!$C$2:$C$5000,D$73,'1. Output sheet'!$K$2:$K$5000,$C302,'1. Output sheet'!$O$2:$O$5000,"&gt;="&amp;$B$239,'1. Output sheet'!$O$2:$O$5000,"&lt;"&amp;$C$239)</f>
        <v>0</v>
      </c>
      <c r="E302" s="13">
        <f>COUNTIFS('1. Output sheet'!$AC$2:$AC$5000,$B$105,'1. Output sheet'!$C$2:$C$5000,E$73,'1. Output sheet'!$K$2:$K$5000,$C302,'1. Output sheet'!$O$2:$O$5000,"&gt;="&amp;$B$239,'1. Output sheet'!$O$2:$O$5000,"&lt;"&amp;$C$239)</f>
        <v>0</v>
      </c>
      <c r="F302" s="13">
        <f>COUNTIFS('1. Output sheet'!$AC$2:$AC$5000,$B$105,'1. Output sheet'!$C$2:$C$5000,F$73,'1. Output sheet'!$K$2:$K$5000,$C302,'1. Output sheet'!$O$2:$O$5000,"&gt;="&amp;$B$239,'1. Output sheet'!$O$2:$O$5000,"&lt;"&amp;$C$239)</f>
        <v>0</v>
      </c>
      <c r="G302" s="13">
        <f>COUNTIFS('1. Output sheet'!$AC$2:$AC$5000,$B$105,'1. Output sheet'!$C$2:$C$5000,G$73,'1. Output sheet'!$K$2:$K$5000,$C302,'1. Output sheet'!$O$2:$O$5000,"&gt;="&amp;$B$239,'1. Output sheet'!$O$2:$O$5000,"&lt;"&amp;$C$239)</f>
        <v>0</v>
      </c>
      <c r="H302" s="13">
        <f>COUNTIFS('1. Output sheet'!$AC$2:$AC$5000,$B$105,'1. Output sheet'!$C$2:$C$5000,H$73,'1. Output sheet'!$K$2:$K$5000,$C302,'1. Output sheet'!$O$2:$O$5000,"&gt;="&amp;$B$239,'1. Output sheet'!$O$2:$O$5000,"&lt;"&amp;$C$239)</f>
        <v>0</v>
      </c>
      <c r="I302" s="13">
        <f>COUNTIFS('1. Output sheet'!$AC$2:$AC$5000,$B$105,'1. Output sheet'!$C$2:$C$5000,I$73,'1. Output sheet'!$K$2:$K$5000,$C302,'1. Output sheet'!$O$2:$O$5000,"&gt;="&amp;$B$239,'1. Output sheet'!$O$2:$O$5000,"&lt;"&amp;$C$239)</f>
        <v>0</v>
      </c>
      <c r="J302" s="13">
        <f>COUNTIFS('1. Output sheet'!$AC$2:$AC$5000,$B$105,'1. Output sheet'!$C$2:$C$5000,J$73,'1. Output sheet'!$K$2:$K$5000,$C302,'1. Output sheet'!$O$2:$O$5000,"&gt;="&amp;$B$239,'1. Output sheet'!$O$2:$O$5000,"&lt;"&amp;$C$239)</f>
        <v>0</v>
      </c>
      <c r="K302" s="13">
        <f>COUNTIFS('1. Output sheet'!$AC$2:$AC$5000,$B$105,'1. Output sheet'!$C$2:$C$5000,K$73,'1. Output sheet'!$K$2:$K$5000,$C302,'1. Output sheet'!$O$2:$O$5000,"&gt;="&amp;$B$239,'1. Output sheet'!$O$2:$O$5000,"&lt;"&amp;$C$239)</f>
        <v>0</v>
      </c>
      <c r="L302" s="13">
        <f>COUNTIFS('1. Output sheet'!$AC$2:$AC$5000,$B$105,'1. Output sheet'!$C$2:$C$5000,L$73,'1. Output sheet'!$K$2:$K$5000,$C302,'1. Output sheet'!$O$2:$O$5000,"&gt;="&amp;$B$239,'1. Output sheet'!$O$2:$O$5000,"&lt;"&amp;$C$239)</f>
        <v>1</v>
      </c>
      <c r="M302" s="13">
        <f>COUNTIFS('1. Output sheet'!$AC$2:$AC$5000,$B$105,'1. Output sheet'!$C$2:$C$5000,M$73,'1. Output sheet'!$K$2:$K$5000,$C302,'1. Output sheet'!$O$2:$O$5000,"&gt;="&amp;$B$239,'1. Output sheet'!$O$2:$O$5000,"&lt;"&amp;$C$239)</f>
        <v>0</v>
      </c>
      <c r="N302" s="13">
        <f>COUNTIFS('1. Output sheet'!$AC$2:$AC$5000,$B$105,'1. Output sheet'!$C$2:$C$5000,N$73,'1. Output sheet'!$K$2:$K$5000,$C302,'1. Output sheet'!$O$2:$O$5000,"&gt;="&amp;$B$239,'1. Output sheet'!$O$2:$O$5000,"&lt;"&amp;$C$239)</f>
        <v>1</v>
      </c>
      <c r="O302" s="13">
        <f>COUNTIFS('1. Output sheet'!$AC$2:$AC$5000,$B$105,'1. Output sheet'!$C$2:$C$5000,O$73,'1. Output sheet'!$K$2:$K$5000,$C302,'1. Output sheet'!$O$2:$O$5000,"&gt;="&amp;$B$239,'1. Output sheet'!$O$2:$O$5000,"&lt;"&amp;$C$239)</f>
        <v>0</v>
      </c>
      <c r="P302" s="14">
        <f t="shared" si="113"/>
        <v>2</v>
      </c>
    </row>
    <row r="303" spans="1:18" x14ac:dyDescent="0.25">
      <c r="A303" s="34"/>
    </row>
    <row r="304" spans="1:18" x14ac:dyDescent="0.25">
      <c r="A304" s="34"/>
      <c r="R304">
        <v>0.13407881152541462</v>
      </c>
    </row>
    <row r="305" spans="1:32" ht="14.4" x14ac:dyDescent="0.3">
      <c r="A305" s="34"/>
      <c r="B305" s="5" t="s">
        <v>4362</v>
      </c>
      <c r="C305" s="5"/>
      <c r="D305" s="5"/>
      <c r="E305" s="5"/>
      <c r="F305" s="5"/>
      <c r="G305" s="5"/>
      <c r="H305" s="5"/>
      <c r="I305" s="5"/>
      <c r="J305" s="5"/>
      <c r="K305" s="5"/>
      <c r="L305" s="5"/>
      <c r="M305" s="5"/>
      <c r="N305" s="5"/>
      <c r="O305" s="5"/>
      <c r="P305" s="5"/>
      <c r="R305" s="5" t="s">
        <v>4362</v>
      </c>
      <c r="S305" s="5"/>
      <c r="T305" s="5"/>
      <c r="U305" s="5"/>
      <c r="V305" s="5"/>
      <c r="W305" s="5"/>
      <c r="X305" s="5"/>
      <c r="Y305" s="5"/>
      <c r="Z305" s="5"/>
      <c r="AA305" s="5"/>
      <c r="AB305" s="5"/>
      <c r="AC305" s="5"/>
      <c r="AD305" s="5"/>
      <c r="AE305" s="5"/>
      <c r="AF305" s="5"/>
    </row>
    <row r="306" spans="1:32" ht="57.6" x14ac:dyDescent="0.3">
      <c r="A306" s="34"/>
      <c r="B306" s="6" t="s">
        <v>4363</v>
      </c>
      <c r="C306" s="6"/>
      <c r="D306" s="10" t="s">
        <v>705</v>
      </c>
      <c r="E306" s="10" t="s">
        <v>206</v>
      </c>
      <c r="F306" s="10" t="s">
        <v>198</v>
      </c>
      <c r="G306" s="11" t="s">
        <v>28</v>
      </c>
      <c r="H306" s="11" t="s">
        <v>795</v>
      </c>
      <c r="I306" s="11" t="s">
        <v>43</v>
      </c>
      <c r="J306" s="11" t="s">
        <v>104</v>
      </c>
      <c r="K306" s="11" t="s">
        <v>808</v>
      </c>
      <c r="L306" s="11" t="s">
        <v>755</v>
      </c>
      <c r="M306" s="11" t="s">
        <v>4353</v>
      </c>
      <c r="N306" s="11" t="s">
        <v>318</v>
      </c>
      <c r="O306" s="11" t="s">
        <v>71</v>
      </c>
      <c r="P306" s="29" t="s">
        <v>4354</v>
      </c>
      <c r="R306" s="6" t="s">
        <v>4364</v>
      </c>
      <c r="S306" s="6"/>
      <c r="T306" s="10" t="s">
        <v>705</v>
      </c>
      <c r="U306" s="10" t="s">
        <v>206</v>
      </c>
      <c r="V306" s="10" t="s">
        <v>198</v>
      </c>
      <c r="W306" s="11" t="s">
        <v>28</v>
      </c>
      <c r="X306" s="11" t="s">
        <v>795</v>
      </c>
      <c r="Y306" s="11" t="s">
        <v>43</v>
      </c>
      <c r="Z306" s="11" t="s">
        <v>104</v>
      </c>
      <c r="AA306" s="11" t="s">
        <v>808</v>
      </c>
      <c r="AB306" s="11" t="s">
        <v>755</v>
      </c>
      <c r="AC306" s="11" t="s">
        <v>4353</v>
      </c>
      <c r="AD306" s="11" t="s">
        <v>318</v>
      </c>
      <c r="AE306" s="11" t="s">
        <v>71</v>
      </c>
      <c r="AF306" s="29" t="s">
        <v>4354</v>
      </c>
    </row>
    <row r="307" spans="1:32" ht="14.4" x14ac:dyDescent="0.3">
      <c r="A307" s="34"/>
      <c r="B307" s="37" t="s">
        <v>4357</v>
      </c>
      <c r="C307" s="37" t="s">
        <v>4348</v>
      </c>
      <c r="D307" s="14">
        <f>D308+D338</f>
        <v>979</v>
      </c>
      <c r="E307" s="14">
        <f t="shared" ref="E307" si="125">E308+E338</f>
        <v>30106.12</v>
      </c>
      <c r="F307" s="14">
        <f t="shared" ref="F307" si="126">F308+F338</f>
        <v>27592.68</v>
      </c>
      <c r="G307" s="14">
        <f t="shared" ref="G307" si="127">G308+G338</f>
        <v>9276.0133333333324</v>
      </c>
      <c r="H307" s="14">
        <f t="shared" ref="H307" si="128">H308+H338</f>
        <v>0</v>
      </c>
      <c r="I307" s="14">
        <f t="shared" ref="I307" si="129">I308+I338</f>
        <v>12652.029999999999</v>
      </c>
      <c r="J307" s="14">
        <f t="shared" ref="J307" si="130">J308+J338</f>
        <v>48292.729999999996</v>
      </c>
      <c r="K307" s="14">
        <f t="shared" ref="K307" si="131">K308+K338</f>
        <v>24730.1</v>
      </c>
      <c r="L307" s="14">
        <f t="shared" ref="L307" si="132">L308+L338</f>
        <v>2212.25</v>
      </c>
      <c r="M307" s="14">
        <f t="shared" ref="M307" si="133">M308+M338</f>
        <v>0</v>
      </c>
      <c r="N307" s="14">
        <f t="shared" ref="N307" si="134">N308+N338</f>
        <v>11021.2</v>
      </c>
      <c r="O307" s="14">
        <f t="shared" ref="O307" si="135">O308+O338</f>
        <v>0</v>
      </c>
      <c r="P307" s="14">
        <f>SUM(D307:O307)</f>
        <v>166862.12333333335</v>
      </c>
      <c r="R307" s="37" t="s">
        <v>4357</v>
      </c>
      <c r="S307" s="37" t="s">
        <v>4348</v>
      </c>
      <c r="T307" s="14">
        <f>D307*$R$136</f>
        <v>131.26315648338093</v>
      </c>
      <c r="U307" s="14">
        <f t="shared" ref="U307:U367" si="136">E307*$R$136</f>
        <v>4036.5927892415157</v>
      </c>
      <c r="V307" s="14">
        <f t="shared" ref="V307:V367" si="137">F307*$R$136</f>
        <v>3699.5937412010776</v>
      </c>
      <c r="W307" s="14">
        <f t="shared" ref="W307:W367" si="138">G307*$R$136</f>
        <v>1243.716843427233</v>
      </c>
      <c r="X307" s="14">
        <f t="shared" ref="X307:X367" si="139">H307*$R$136</f>
        <v>0</v>
      </c>
      <c r="Y307" s="14">
        <f t="shared" ref="Y307:Y367" si="140">I307*$R$136</f>
        <v>1696.3691457838913</v>
      </c>
      <c r="Z307" s="14">
        <f t="shared" ref="Z307:Z367" si="141">J307*$R$136</f>
        <v>6475.0318437177357</v>
      </c>
      <c r="AA307" s="14">
        <f t="shared" ref="AA307:AA367" si="142">K307*$R$136</f>
        <v>3315.7824169046557</v>
      </c>
      <c r="AB307" s="14">
        <f t="shared" ref="AB307:AB367" si="143">L307*$R$136</f>
        <v>296.61585079709852</v>
      </c>
      <c r="AC307" s="14">
        <f t="shared" ref="AC307:AC367" si="144">M307*$R$136</f>
        <v>0</v>
      </c>
      <c r="AD307" s="14">
        <f t="shared" ref="AD307:AD367" si="145">N307*$R$136</f>
        <v>1477.7093975838998</v>
      </c>
      <c r="AE307" s="14">
        <v>32776</v>
      </c>
      <c r="AF307" s="14">
        <v>1997198.6433333333</v>
      </c>
    </row>
    <row r="308" spans="1:32" ht="14.4" x14ac:dyDescent="0.3">
      <c r="A308" s="34"/>
      <c r="B308" s="38" t="s">
        <v>41</v>
      </c>
      <c r="C308" s="37" t="s">
        <v>4348</v>
      </c>
      <c r="D308" s="14">
        <f>SUM(D309:D337)</f>
        <v>979</v>
      </c>
      <c r="E308" s="14">
        <f t="shared" ref="E308" si="146">SUM(E309:E337)</f>
        <v>46713.7</v>
      </c>
      <c r="F308" s="14">
        <f t="shared" ref="F308" si="147">SUM(F309:F337)</f>
        <v>9315</v>
      </c>
      <c r="G308" s="14">
        <f t="shared" ref="G308" si="148">SUM(G309:G337)</f>
        <v>5671.5</v>
      </c>
      <c r="H308" s="14">
        <f t="shared" ref="H308" si="149">SUM(H309:H337)</f>
        <v>0</v>
      </c>
      <c r="I308" s="14">
        <f t="shared" ref="I308" si="150">SUM(I309:I337)</f>
        <v>28409.55</v>
      </c>
      <c r="J308" s="14">
        <f t="shared" ref="J308" si="151">SUM(J309:J337)</f>
        <v>48261.2</v>
      </c>
      <c r="K308" s="14">
        <f t="shared" ref="K308" si="152">SUM(K309:K337)</f>
        <v>25908.12</v>
      </c>
      <c r="L308" s="14">
        <f t="shared" ref="L308" si="153">SUM(L309:L337)</f>
        <v>2089.13</v>
      </c>
      <c r="M308" s="14">
        <f t="shared" ref="M308" si="154">SUM(M309:M337)</f>
        <v>0</v>
      </c>
      <c r="N308" s="14">
        <f t="shared" ref="N308" si="155">SUM(N309:N337)</f>
        <v>12408.78</v>
      </c>
      <c r="O308" s="14">
        <f t="shared" ref="O308" si="156">SUM(O309:O337)</f>
        <v>0</v>
      </c>
      <c r="P308" s="14">
        <f t="shared" ref="P308:P367" si="157">SUM(D308:O308)</f>
        <v>179755.98</v>
      </c>
      <c r="R308" s="38" t="s">
        <v>41</v>
      </c>
      <c r="S308" s="37" t="s">
        <v>4348</v>
      </c>
      <c r="T308" s="14">
        <f t="shared" ref="T308:T367" si="158">D308*$R$136</f>
        <v>131.26315648338093</v>
      </c>
      <c r="U308" s="14">
        <f t="shared" si="136"/>
        <v>6263.3173779547606</v>
      </c>
      <c r="V308" s="14">
        <f t="shared" si="137"/>
        <v>1248.9441293592372</v>
      </c>
      <c r="W308" s="14">
        <f t="shared" si="138"/>
        <v>760.42797956638901</v>
      </c>
      <c r="X308" s="14">
        <f t="shared" si="139"/>
        <v>0</v>
      </c>
      <c r="Y308" s="14">
        <f t="shared" si="140"/>
        <v>3809.1186999718429</v>
      </c>
      <c r="Z308" s="14">
        <f t="shared" si="141"/>
        <v>6470.8043387903399</v>
      </c>
      <c r="AA308" s="14">
        <f t="shared" si="142"/>
        <v>3473.729938457825</v>
      </c>
      <c r="AB308" s="14">
        <f t="shared" si="143"/>
        <v>280.10806752208947</v>
      </c>
      <c r="AC308" s="14">
        <f t="shared" si="144"/>
        <v>0</v>
      </c>
      <c r="AD308" s="14">
        <f t="shared" si="145"/>
        <v>1663.7544748803346</v>
      </c>
      <c r="AE308" s="14">
        <v>33204</v>
      </c>
      <c r="AF308" s="14">
        <v>1981060.6</v>
      </c>
    </row>
    <row r="309" spans="1:32" ht="14.4" x14ac:dyDescent="0.3">
      <c r="A309" s="34"/>
      <c r="B309" s="7"/>
      <c r="C309" s="39" t="s">
        <v>340</v>
      </c>
      <c r="D309" s="13">
        <f>SUMIFS('1. Output sheet'!$F$2:$F$5000,'1. Output sheet'!$AC$2:$AC$5000,$B$75,'1. Output sheet'!$C$2:$C$5000,D$138,'1. Output sheet'!$K$2:$K$5000,$C244,'1. Output sheet'!$O$2:$O$5000,"&gt;="&amp;$B$239,'1. Output sheet'!$O$2:$O$5000,"&lt;"&amp;$C$239)</f>
        <v>0</v>
      </c>
      <c r="E309" s="13">
        <f>SUMIFS('1. Output sheet'!$F$2:$F$5000,'1. Output sheet'!$AC$2:$AC$5000,$B$75,'1. Output sheet'!$C$2:$C$5000,E$138,'1. Output sheet'!$K$2:$K$5000,$C244,'1. Output sheet'!$O$2:$O$5000,"&gt;="&amp;$B$239,'1. Output sheet'!$O$2:$O$5000,"&lt;"&amp;$C$239)</f>
        <v>0</v>
      </c>
      <c r="F309" s="13">
        <f>SUMIFS('1. Output sheet'!$F$2:$F$5000,'1. Output sheet'!$AC$2:$AC$5000,$B$75,'1. Output sheet'!$C$2:$C$5000,F$138,'1. Output sheet'!$K$2:$K$5000,$C244,'1. Output sheet'!$O$2:$O$5000,"&gt;="&amp;$B$239,'1. Output sheet'!$O$2:$O$5000,"&lt;"&amp;$C$239)</f>
        <v>0</v>
      </c>
      <c r="G309" s="13">
        <f>SUMIFS('1. Output sheet'!$F$2:$F$5000,'1. Output sheet'!$AC$2:$AC$5000,$B$75,'1. Output sheet'!$C$2:$C$5000,G$138,'1. Output sheet'!$K$2:$K$5000,$C244,'1. Output sheet'!$O$2:$O$5000,"&gt;="&amp;$B$239,'1. Output sheet'!$O$2:$O$5000,"&lt;"&amp;$C$239)</f>
        <v>1950</v>
      </c>
      <c r="H309" s="13">
        <f>SUMIFS('1. Output sheet'!$F$2:$F$5000,'1. Output sheet'!$AC$2:$AC$5000,$B$75,'1. Output sheet'!$C$2:$C$5000,H$138,'1. Output sheet'!$K$2:$K$5000,$C244,'1. Output sheet'!$O$2:$O$5000,"&gt;="&amp;$B$239,'1. Output sheet'!$O$2:$O$5000,"&lt;"&amp;$C$239)</f>
        <v>0</v>
      </c>
      <c r="I309" s="13">
        <f>SUMIFS('1. Output sheet'!$F$2:$F$5000,'1. Output sheet'!$AC$2:$AC$5000,$B$75,'1. Output sheet'!$C$2:$C$5000,I$138,'1. Output sheet'!$K$2:$K$5000,$C244,'1. Output sheet'!$O$2:$O$5000,"&gt;="&amp;$B$239,'1. Output sheet'!$O$2:$O$5000,"&lt;"&amp;$C$239)</f>
        <v>0</v>
      </c>
      <c r="J309" s="13">
        <f>SUMIFS('1. Output sheet'!$F$2:$F$5000,'1. Output sheet'!$AC$2:$AC$5000,$B$75,'1. Output sheet'!$C$2:$C$5000,J$138,'1. Output sheet'!$K$2:$K$5000,$C244,'1. Output sheet'!$O$2:$O$5000,"&gt;="&amp;$B$239,'1. Output sheet'!$O$2:$O$5000,"&lt;"&amp;$C$239)</f>
        <v>5471.2</v>
      </c>
      <c r="K309" s="13">
        <f>SUMIFS('1. Output sheet'!$F$2:$F$5000,'1. Output sheet'!$AC$2:$AC$5000,$B$75,'1. Output sheet'!$C$2:$C$5000,K$138,'1. Output sheet'!$K$2:$K$5000,$C244,'1. Output sheet'!$O$2:$O$5000,"&gt;="&amp;$B$239,'1. Output sheet'!$O$2:$O$5000,"&lt;"&amp;$C$239)</f>
        <v>0</v>
      </c>
      <c r="L309" s="13">
        <f>SUMIFS('1. Output sheet'!$F$2:$F$5000,'1. Output sheet'!$AC$2:$AC$5000,$B$75,'1. Output sheet'!$C$2:$C$5000,L$138,'1. Output sheet'!$K$2:$K$5000,$C244,'1. Output sheet'!$O$2:$O$5000,"&gt;="&amp;$B$239,'1. Output sheet'!$O$2:$O$5000,"&lt;"&amp;$C$239)</f>
        <v>0</v>
      </c>
      <c r="M309" s="13">
        <f>SUMIFS('1. Output sheet'!$F$2:$F$5000,'1. Output sheet'!$AC$2:$AC$5000,$B$75,'1. Output sheet'!$C$2:$C$5000,M$138,'1. Output sheet'!$K$2:$K$5000,$C244,'1. Output sheet'!$O$2:$O$5000,"&gt;="&amp;$B$239,'1. Output sheet'!$O$2:$O$5000,"&lt;"&amp;$C$239)</f>
        <v>0</v>
      </c>
      <c r="N309" s="13">
        <f>SUMIFS('1. Output sheet'!$F$2:$F$5000,'1. Output sheet'!$AC$2:$AC$5000,$B$75,'1. Output sheet'!$C$2:$C$5000,N$138,'1. Output sheet'!$K$2:$K$5000,$C244,'1. Output sheet'!$O$2:$O$5000,"&gt;="&amp;$B$239,'1. Output sheet'!$O$2:$O$5000,"&lt;"&amp;$C$239)</f>
        <v>0</v>
      </c>
      <c r="O309" s="13">
        <f>SUMIFS('1. Output sheet'!$F$2:$F$5000,'1. Output sheet'!$AC$2:$AC$5000,$B$75,'1. Output sheet'!$C$2:$C$5000,O$138,'1. Output sheet'!$K$2:$K$5000,$C244,'1. Output sheet'!$O$2:$O$5000,"&gt;="&amp;$B$239,'1. Output sheet'!$O$2:$O$5000,"&lt;"&amp;$C$239)</f>
        <v>0</v>
      </c>
      <c r="P309" s="14">
        <f t="shared" si="157"/>
        <v>7421.2</v>
      </c>
      <c r="R309" s="7"/>
      <c r="S309" s="39" t="s">
        <v>340</v>
      </c>
      <c r="T309" s="13">
        <f t="shared" si="158"/>
        <v>0</v>
      </c>
      <c r="U309" s="13">
        <f t="shared" si="136"/>
        <v>0</v>
      </c>
      <c r="V309" s="13">
        <f t="shared" si="137"/>
        <v>0</v>
      </c>
      <c r="W309" s="13">
        <f t="shared" si="138"/>
        <v>261.45368247455849</v>
      </c>
      <c r="X309" s="13">
        <f t="shared" si="139"/>
        <v>0</v>
      </c>
      <c r="Y309" s="13">
        <f t="shared" si="140"/>
        <v>0</v>
      </c>
      <c r="Z309" s="13">
        <f t="shared" si="141"/>
        <v>733.57199361784842</v>
      </c>
      <c r="AA309" s="13">
        <f t="shared" si="142"/>
        <v>0</v>
      </c>
      <c r="AB309" s="13">
        <f t="shared" si="143"/>
        <v>0</v>
      </c>
      <c r="AC309" s="13">
        <f t="shared" si="144"/>
        <v>0</v>
      </c>
      <c r="AD309" s="13">
        <f t="shared" si="145"/>
        <v>0</v>
      </c>
      <c r="AE309" s="13">
        <v>3080</v>
      </c>
      <c r="AF309" s="14">
        <v>54463.199999999997</v>
      </c>
    </row>
    <row r="310" spans="1:32" ht="14.4" x14ac:dyDescent="0.3">
      <c r="A310" s="34"/>
      <c r="B310" s="7"/>
      <c r="C310" s="39" t="s">
        <v>2407</v>
      </c>
      <c r="D310" s="13">
        <f>SUMIFS('1. Output sheet'!$F$2:$F$5000,'1. Output sheet'!$AC$2:$AC$5000,$B$75,'1. Output sheet'!$C$2:$C$5000,D$138,'1. Output sheet'!$K$2:$K$5000,$C245,'1. Output sheet'!$O$2:$O$5000,"&gt;="&amp;$B$239,'1. Output sheet'!$O$2:$O$5000,"&lt;"&amp;$C$239)</f>
        <v>0</v>
      </c>
      <c r="E310" s="13">
        <f>SUMIFS('1. Output sheet'!$F$2:$F$5000,'1. Output sheet'!$AC$2:$AC$5000,$B$75,'1. Output sheet'!$C$2:$C$5000,E$138,'1. Output sheet'!$K$2:$K$5000,$C245,'1. Output sheet'!$O$2:$O$5000,"&gt;="&amp;$B$239,'1. Output sheet'!$O$2:$O$5000,"&lt;"&amp;$C$239)</f>
        <v>0</v>
      </c>
      <c r="F310" s="13">
        <f>SUMIFS('1. Output sheet'!$F$2:$F$5000,'1. Output sheet'!$AC$2:$AC$5000,$B$75,'1. Output sheet'!$C$2:$C$5000,F$138,'1. Output sheet'!$K$2:$K$5000,$C245,'1. Output sheet'!$O$2:$O$5000,"&gt;="&amp;$B$239,'1. Output sheet'!$O$2:$O$5000,"&lt;"&amp;$C$239)</f>
        <v>0</v>
      </c>
      <c r="G310" s="13">
        <f>SUMIFS('1. Output sheet'!$F$2:$F$5000,'1. Output sheet'!$AC$2:$AC$5000,$B$75,'1. Output sheet'!$C$2:$C$5000,G$138,'1. Output sheet'!$K$2:$K$5000,$C245,'1. Output sheet'!$O$2:$O$5000,"&gt;="&amp;$B$239,'1. Output sheet'!$O$2:$O$5000,"&lt;"&amp;$C$239)</f>
        <v>0</v>
      </c>
      <c r="H310" s="13">
        <f>SUMIFS('1. Output sheet'!$F$2:$F$5000,'1. Output sheet'!$AC$2:$AC$5000,$B$75,'1. Output sheet'!$C$2:$C$5000,H$138,'1. Output sheet'!$K$2:$K$5000,$C245,'1. Output sheet'!$O$2:$O$5000,"&gt;="&amp;$B$239,'1. Output sheet'!$O$2:$O$5000,"&lt;"&amp;$C$239)</f>
        <v>0</v>
      </c>
      <c r="I310" s="13">
        <f>SUMIFS('1. Output sheet'!$F$2:$F$5000,'1. Output sheet'!$AC$2:$AC$5000,$B$75,'1. Output sheet'!$C$2:$C$5000,I$138,'1. Output sheet'!$K$2:$K$5000,$C245,'1. Output sheet'!$O$2:$O$5000,"&gt;="&amp;$B$239,'1. Output sheet'!$O$2:$O$5000,"&lt;"&amp;$C$239)</f>
        <v>0</v>
      </c>
      <c r="J310" s="13">
        <f>SUMIFS('1. Output sheet'!$F$2:$F$5000,'1. Output sheet'!$AC$2:$AC$5000,$B$75,'1. Output sheet'!$C$2:$C$5000,J$138,'1. Output sheet'!$K$2:$K$5000,$C245,'1. Output sheet'!$O$2:$O$5000,"&gt;="&amp;$B$239,'1. Output sheet'!$O$2:$O$5000,"&lt;"&amp;$C$239)</f>
        <v>0</v>
      </c>
      <c r="K310" s="13">
        <f>SUMIFS('1. Output sheet'!$F$2:$F$5000,'1. Output sheet'!$AC$2:$AC$5000,$B$75,'1. Output sheet'!$C$2:$C$5000,K$138,'1. Output sheet'!$K$2:$K$5000,$C245,'1. Output sheet'!$O$2:$O$5000,"&gt;="&amp;$B$239,'1. Output sheet'!$O$2:$O$5000,"&lt;"&amp;$C$239)</f>
        <v>0</v>
      </c>
      <c r="L310" s="13">
        <f>SUMIFS('1. Output sheet'!$F$2:$F$5000,'1. Output sheet'!$AC$2:$AC$5000,$B$75,'1. Output sheet'!$C$2:$C$5000,L$138,'1. Output sheet'!$K$2:$K$5000,$C245,'1. Output sheet'!$O$2:$O$5000,"&gt;="&amp;$B$239,'1. Output sheet'!$O$2:$O$5000,"&lt;"&amp;$C$239)</f>
        <v>0</v>
      </c>
      <c r="M310" s="13">
        <f>SUMIFS('1. Output sheet'!$F$2:$F$5000,'1. Output sheet'!$AC$2:$AC$5000,$B$75,'1. Output sheet'!$C$2:$C$5000,M$138,'1. Output sheet'!$K$2:$K$5000,$C245,'1. Output sheet'!$O$2:$O$5000,"&gt;="&amp;$B$239,'1. Output sheet'!$O$2:$O$5000,"&lt;"&amp;$C$239)</f>
        <v>0</v>
      </c>
      <c r="N310" s="13">
        <f>SUMIFS('1. Output sheet'!$F$2:$F$5000,'1. Output sheet'!$AC$2:$AC$5000,$B$75,'1. Output sheet'!$C$2:$C$5000,N$138,'1. Output sheet'!$K$2:$K$5000,$C245,'1. Output sheet'!$O$2:$O$5000,"&gt;="&amp;$B$239,'1. Output sheet'!$O$2:$O$5000,"&lt;"&amp;$C$239)</f>
        <v>0</v>
      </c>
      <c r="O310" s="13">
        <f>SUMIFS('1. Output sheet'!$F$2:$F$5000,'1. Output sheet'!$AC$2:$AC$5000,$B$75,'1. Output sheet'!$C$2:$C$5000,O$138,'1. Output sheet'!$K$2:$K$5000,$C245,'1. Output sheet'!$O$2:$O$5000,"&gt;="&amp;$B$239,'1. Output sheet'!$O$2:$O$5000,"&lt;"&amp;$C$239)</f>
        <v>0</v>
      </c>
      <c r="P310" s="14">
        <f t="shared" si="157"/>
        <v>0</v>
      </c>
      <c r="R310" s="7"/>
      <c r="S310" s="39" t="s">
        <v>2407</v>
      </c>
      <c r="T310" s="13">
        <f t="shared" si="158"/>
        <v>0</v>
      </c>
      <c r="U310" s="13">
        <f t="shared" si="136"/>
        <v>0</v>
      </c>
      <c r="V310" s="13">
        <f t="shared" si="137"/>
        <v>0</v>
      </c>
      <c r="W310" s="13">
        <f t="shared" si="138"/>
        <v>0</v>
      </c>
      <c r="X310" s="13">
        <f t="shared" si="139"/>
        <v>0</v>
      </c>
      <c r="Y310" s="13">
        <f t="shared" si="140"/>
        <v>0</v>
      </c>
      <c r="Z310" s="13">
        <f t="shared" si="141"/>
        <v>0</v>
      </c>
      <c r="AA310" s="13">
        <f t="shared" si="142"/>
        <v>0</v>
      </c>
      <c r="AB310" s="13">
        <f t="shared" si="143"/>
        <v>0</v>
      </c>
      <c r="AC310" s="13">
        <f t="shared" si="144"/>
        <v>0</v>
      </c>
      <c r="AD310" s="13">
        <f t="shared" si="145"/>
        <v>0</v>
      </c>
      <c r="AE310" s="13">
        <v>0</v>
      </c>
      <c r="AF310" s="14">
        <v>0</v>
      </c>
    </row>
    <row r="311" spans="1:32" ht="14.4" x14ac:dyDescent="0.3">
      <c r="A311" s="34"/>
      <c r="B311" s="7"/>
      <c r="C311" s="39" t="s">
        <v>557</v>
      </c>
      <c r="D311" s="13">
        <f>SUMIFS('1. Output sheet'!$F$2:$F$5000,'1. Output sheet'!$AC$2:$AC$5000,$B$75,'1. Output sheet'!$C$2:$C$5000,D$138,'1. Output sheet'!$K$2:$K$5000,$C246,'1. Output sheet'!$O$2:$O$5000,"&gt;="&amp;$B$239,'1. Output sheet'!$O$2:$O$5000,"&lt;"&amp;$C$239)</f>
        <v>0</v>
      </c>
      <c r="E311" s="13">
        <f>SUMIFS('1. Output sheet'!$F$2:$F$5000,'1. Output sheet'!$AC$2:$AC$5000,$B$75,'1. Output sheet'!$C$2:$C$5000,E$138,'1. Output sheet'!$K$2:$K$5000,$C246,'1. Output sheet'!$O$2:$O$5000,"&gt;="&amp;$B$239,'1. Output sheet'!$O$2:$O$5000,"&lt;"&amp;$C$239)</f>
        <v>0</v>
      </c>
      <c r="F311" s="13">
        <f>SUMIFS('1. Output sheet'!$F$2:$F$5000,'1. Output sheet'!$AC$2:$AC$5000,$B$75,'1. Output sheet'!$C$2:$C$5000,F$138,'1. Output sheet'!$K$2:$K$5000,$C246,'1. Output sheet'!$O$2:$O$5000,"&gt;="&amp;$B$239,'1. Output sheet'!$O$2:$O$5000,"&lt;"&amp;$C$239)</f>
        <v>0</v>
      </c>
      <c r="G311" s="13">
        <f>SUMIFS('1. Output sheet'!$F$2:$F$5000,'1. Output sheet'!$AC$2:$AC$5000,$B$75,'1. Output sheet'!$C$2:$C$5000,G$138,'1. Output sheet'!$K$2:$K$5000,$C246,'1. Output sheet'!$O$2:$O$5000,"&gt;="&amp;$B$239,'1. Output sheet'!$O$2:$O$5000,"&lt;"&amp;$C$239)</f>
        <v>0</v>
      </c>
      <c r="H311" s="13">
        <f>SUMIFS('1. Output sheet'!$F$2:$F$5000,'1. Output sheet'!$AC$2:$AC$5000,$B$75,'1. Output sheet'!$C$2:$C$5000,H$138,'1. Output sheet'!$K$2:$K$5000,$C246,'1. Output sheet'!$O$2:$O$5000,"&gt;="&amp;$B$239,'1. Output sheet'!$O$2:$O$5000,"&lt;"&amp;$C$239)</f>
        <v>0</v>
      </c>
      <c r="I311" s="13">
        <f>SUMIFS('1. Output sheet'!$F$2:$F$5000,'1. Output sheet'!$AC$2:$AC$5000,$B$75,'1. Output sheet'!$C$2:$C$5000,I$138,'1. Output sheet'!$K$2:$K$5000,$C246,'1. Output sheet'!$O$2:$O$5000,"&gt;="&amp;$B$239,'1. Output sheet'!$O$2:$O$5000,"&lt;"&amp;$C$239)</f>
        <v>0</v>
      </c>
      <c r="J311" s="13">
        <f>SUMIFS('1. Output sheet'!$F$2:$F$5000,'1. Output sheet'!$AC$2:$AC$5000,$B$75,'1. Output sheet'!$C$2:$C$5000,J$138,'1. Output sheet'!$K$2:$K$5000,$C246,'1. Output sheet'!$O$2:$O$5000,"&gt;="&amp;$B$239,'1. Output sheet'!$O$2:$O$5000,"&lt;"&amp;$C$239)</f>
        <v>0</v>
      </c>
      <c r="K311" s="13">
        <f>SUMIFS('1. Output sheet'!$F$2:$F$5000,'1. Output sheet'!$AC$2:$AC$5000,$B$75,'1. Output sheet'!$C$2:$C$5000,K$138,'1. Output sheet'!$K$2:$K$5000,$C246,'1. Output sheet'!$O$2:$O$5000,"&gt;="&amp;$B$239,'1. Output sheet'!$O$2:$O$5000,"&lt;"&amp;$C$239)</f>
        <v>0</v>
      </c>
      <c r="L311" s="13">
        <f>SUMIFS('1. Output sheet'!$F$2:$F$5000,'1. Output sheet'!$AC$2:$AC$5000,$B$75,'1. Output sheet'!$C$2:$C$5000,L$138,'1. Output sheet'!$K$2:$K$5000,$C246,'1. Output sheet'!$O$2:$O$5000,"&gt;="&amp;$B$239,'1. Output sheet'!$O$2:$O$5000,"&lt;"&amp;$C$239)</f>
        <v>0</v>
      </c>
      <c r="M311" s="13">
        <f>SUMIFS('1. Output sheet'!$F$2:$F$5000,'1. Output sheet'!$AC$2:$AC$5000,$B$75,'1. Output sheet'!$C$2:$C$5000,M$138,'1. Output sheet'!$K$2:$K$5000,$C246,'1. Output sheet'!$O$2:$O$5000,"&gt;="&amp;$B$239,'1. Output sheet'!$O$2:$O$5000,"&lt;"&amp;$C$239)</f>
        <v>0</v>
      </c>
      <c r="N311" s="13">
        <f>SUMIFS('1. Output sheet'!$F$2:$F$5000,'1. Output sheet'!$AC$2:$AC$5000,$B$75,'1. Output sheet'!$C$2:$C$5000,N$138,'1. Output sheet'!$K$2:$K$5000,$C246,'1. Output sheet'!$O$2:$O$5000,"&gt;="&amp;$B$239,'1. Output sheet'!$O$2:$O$5000,"&lt;"&amp;$C$239)</f>
        <v>0</v>
      </c>
      <c r="O311" s="13">
        <f>SUMIFS('1. Output sheet'!$F$2:$F$5000,'1. Output sheet'!$AC$2:$AC$5000,$B$75,'1. Output sheet'!$C$2:$C$5000,O$138,'1. Output sheet'!$K$2:$K$5000,$C246,'1. Output sheet'!$O$2:$O$5000,"&gt;="&amp;$B$239,'1. Output sheet'!$O$2:$O$5000,"&lt;"&amp;$C$239)</f>
        <v>0</v>
      </c>
      <c r="P311" s="14">
        <f t="shared" si="157"/>
        <v>0</v>
      </c>
      <c r="R311" s="7"/>
      <c r="S311" s="39" t="s">
        <v>557</v>
      </c>
      <c r="T311" s="13">
        <f t="shared" si="158"/>
        <v>0</v>
      </c>
      <c r="U311" s="13">
        <f t="shared" si="136"/>
        <v>0</v>
      </c>
      <c r="V311" s="13">
        <f t="shared" si="137"/>
        <v>0</v>
      </c>
      <c r="W311" s="13">
        <f t="shared" si="138"/>
        <v>0</v>
      </c>
      <c r="X311" s="13">
        <f t="shared" si="139"/>
        <v>0</v>
      </c>
      <c r="Y311" s="13">
        <f t="shared" si="140"/>
        <v>0</v>
      </c>
      <c r="Z311" s="13">
        <f t="shared" si="141"/>
        <v>0</v>
      </c>
      <c r="AA311" s="13">
        <f t="shared" si="142"/>
        <v>0</v>
      </c>
      <c r="AB311" s="13">
        <f t="shared" si="143"/>
        <v>0</v>
      </c>
      <c r="AC311" s="13">
        <f t="shared" si="144"/>
        <v>0</v>
      </c>
      <c r="AD311" s="13">
        <f t="shared" si="145"/>
        <v>0</v>
      </c>
      <c r="AE311" s="13">
        <v>0</v>
      </c>
      <c r="AF311" s="14">
        <v>17000</v>
      </c>
    </row>
    <row r="312" spans="1:32" ht="14.4" x14ac:dyDescent="0.3">
      <c r="A312" s="34"/>
      <c r="B312" s="7"/>
      <c r="C312" s="39" t="s">
        <v>1933</v>
      </c>
      <c r="D312" s="13">
        <f>SUMIFS('1. Output sheet'!$F$2:$F$5000,'1. Output sheet'!$AC$2:$AC$5000,$B$75,'1. Output sheet'!$C$2:$C$5000,D$138,'1. Output sheet'!$K$2:$K$5000,$C247,'1. Output sheet'!$O$2:$O$5000,"&gt;="&amp;$B$239,'1. Output sheet'!$O$2:$O$5000,"&lt;"&amp;$C$239)</f>
        <v>0</v>
      </c>
      <c r="E312" s="13">
        <f>SUMIFS('1. Output sheet'!$F$2:$F$5000,'1. Output sheet'!$AC$2:$AC$5000,$B$75,'1. Output sheet'!$C$2:$C$5000,E$138,'1. Output sheet'!$K$2:$K$5000,$C247,'1. Output sheet'!$O$2:$O$5000,"&gt;="&amp;$B$239,'1. Output sheet'!$O$2:$O$5000,"&lt;"&amp;$C$239)</f>
        <v>0</v>
      </c>
      <c r="F312" s="13">
        <f>SUMIFS('1. Output sheet'!$F$2:$F$5000,'1. Output sheet'!$AC$2:$AC$5000,$B$75,'1. Output sheet'!$C$2:$C$5000,F$138,'1. Output sheet'!$K$2:$K$5000,$C247,'1. Output sheet'!$O$2:$O$5000,"&gt;="&amp;$B$239,'1. Output sheet'!$O$2:$O$5000,"&lt;"&amp;$C$239)</f>
        <v>0</v>
      </c>
      <c r="G312" s="13">
        <f>SUMIFS('1. Output sheet'!$F$2:$F$5000,'1. Output sheet'!$AC$2:$AC$5000,$B$75,'1. Output sheet'!$C$2:$C$5000,G$138,'1. Output sheet'!$K$2:$K$5000,$C247,'1. Output sheet'!$O$2:$O$5000,"&gt;="&amp;$B$239,'1. Output sheet'!$O$2:$O$5000,"&lt;"&amp;$C$239)</f>
        <v>0</v>
      </c>
      <c r="H312" s="13">
        <f>SUMIFS('1. Output sheet'!$F$2:$F$5000,'1. Output sheet'!$AC$2:$AC$5000,$B$75,'1. Output sheet'!$C$2:$C$5000,H$138,'1. Output sheet'!$K$2:$K$5000,$C247,'1. Output sheet'!$O$2:$O$5000,"&gt;="&amp;$B$239,'1. Output sheet'!$O$2:$O$5000,"&lt;"&amp;$C$239)</f>
        <v>0</v>
      </c>
      <c r="I312" s="13">
        <f>SUMIFS('1. Output sheet'!$F$2:$F$5000,'1. Output sheet'!$AC$2:$AC$5000,$B$75,'1. Output sheet'!$C$2:$C$5000,I$138,'1. Output sheet'!$K$2:$K$5000,$C247,'1. Output sheet'!$O$2:$O$5000,"&gt;="&amp;$B$239,'1. Output sheet'!$O$2:$O$5000,"&lt;"&amp;$C$239)</f>
        <v>0</v>
      </c>
      <c r="J312" s="13">
        <f>SUMIFS('1. Output sheet'!$F$2:$F$5000,'1. Output sheet'!$AC$2:$AC$5000,$B$75,'1. Output sheet'!$C$2:$C$5000,J$138,'1. Output sheet'!$K$2:$K$5000,$C247,'1. Output sheet'!$O$2:$O$5000,"&gt;="&amp;$B$239,'1. Output sheet'!$O$2:$O$5000,"&lt;"&amp;$C$239)</f>
        <v>1250</v>
      </c>
      <c r="K312" s="13">
        <f>SUMIFS('1. Output sheet'!$F$2:$F$5000,'1. Output sheet'!$AC$2:$AC$5000,$B$75,'1. Output sheet'!$C$2:$C$5000,K$138,'1. Output sheet'!$K$2:$K$5000,$C247,'1. Output sheet'!$O$2:$O$5000,"&gt;="&amp;$B$239,'1. Output sheet'!$O$2:$O$5000,"&lt;"&amp;$C$239)</f>
        <v>0</v>
      </c>
      <c r="L312" s="13">
        <f>SUMIFS('1. Output sheet'!$F$2:$F$5000,'1. Output sheet'!$AC$2:$AC$5000,$B$75,'1. Output sheet'!$C$2:$C$5000,L$138,'1. Output sheet'!$K$2:$K$5000,$C247,'1. Output sheet'!$O$2:$O$5000,"&gt;="&amp;$B$239,'1. Output sheet'!$O$2:$O$5000,"&lt;"&amp;$C$239)</f>
        <v>0</v>
      </c>
      <c r="M312" s="13">
        <f>SUMIFS('1. Output sheet'!$F$2:$F$5000,'1. Output sheet'!$AC$2:$AC$5000,$B$75,'1. Output sheet'!$C$2:$C$5000,M$138,'1. Output sheet'!$K$2:$K$5000,$C247,'1. Output sheet'!$O$2:$O$5000,"&gt;="&amp;$B$239,'1. Output sheet'!$O$2:$O$5000,"&lt;"&amp;$C$239)</f>
        <v>0</v>
      </c>
      <c r="N312" s="13">
        <f>SUMIFS('1. Output sheet'!$F$2:$F$5000,'1. Output sheet'!$AC$2:$AC$5000,$B$75,'1. Output sheet'!$C$2:$C$5000,N$138,'1. Output sheet'!$K$2:$K$5000,$C247,'1. Output sheet'!$O$2:$O$5000,"&gt;="&amp;$B$239,'1. Output sheet'!$O$2:$O$5000,"&lt;"&amp;$C$239)</f>
        <v>0</v>
      </c>
      <c r="O312" s="13">
        <f>SUMIFS('1. Output sheet'!$F$2:$F$5000,'1. Output sheet'!$AC$2:$AC$5000,$B$75,'1. Output sheet'!$C$2:$C$5000,O$138,'1. Output sheet'!$K$2:$K$5000,$C247,'1. Output sheet'!$O$2:$O$5000,"&gt;="&amp;$B$239,'1. Output sheet'!$O$2:$O$5000,"&lt;"&amp;$C$239)</f>
        <v>0</v>
      </c>
      <c r="P312" s="14">
        <f t="shared" si="157"/>
        <v>1250</v>
      </c>
      <c r="R312" s="7"/>
      <c r="S312" s="39" t="s">
        <v>1933</v>
      </c>
      <c r="T312" s="13">
        <f t="shared" si="158"/>
        <v>0</v>
      </c>
      <c r="U312" s="13">
        <f t="shared" si="136"/>
        <v>0</v>
      </c>
      <c r="V312" s="13">
        <f t="shared" si="137"/>
        <v>0</v>
      </c>
      <c r="W312" s="13">
        <f t="shared" si="138"/>
        <v>0</v>
      </c>
      <c r="X312" s="13">
        <f t="shared" si="139"/>
        <v>0</v>
      </c>
      <c r="Y312" s="13">
        <f t="shared" si="140"/>
        <v>0</v>
      </c>
      <c r="Z312" s="13">
        <f t="shared" si="141"/>
        <v>167.59851440676829</v>
      </c>
      <c r="AA312" s="13">
        <f t="shared" si="142"/>
        <v>0</v>
      </c>
      <c r="AB312" s="13">
        <f t="shared" si="143"/>
        <v>0</v>
      </c>
      <c r="AC312" s="13">
        <f t="shared" si="144"/>
        <v>0</v>
      </c>
      <c r="AD312" s="13">
        <f t="shared" si="145"/>
        <v>0</v>
      </c>
      <c r="AE312" s="13">
        <v>0</v>
      </c>
      <c r="AF312" s="14">
        <v>7746</v>
      </c>
    </row>
    <row r="313" spans="1:32" ht="14.4" x14ac:dyDescent="0.3">
      <c r="A313" s="34"/>
      <c r="B313" s="7"/>
      <c r="C313" s="39" t="s">
        <v>530</v>
      </c>
      <c r="D313" s="13">
        <f>SUMIFS('1. Output sheet'!$F$2:$F$5000,'1. Output sheet'!$AC$2:$AC$5000,$B$75,'1. Output sheet'!$C$2:$C$5000,D$138,'1. Output sheet'!$K$2:$K$5000,$C248,'1. Output sheet'!$O$2:$O$5000,"&gt;="&amp;$B$239,'1. Output sheet'!$O$2:$O$5000,"&lt;"&amp;$C$239)</f>
        <v>0</v>
      </c>
      <c r="E313" s="13">
        <f>SUMIFS('1. Output sheet'!$F$2:$F$5000,'1. Output sheet'!$AC$2:$AC$5000,$B$75,'1. Output sheet'!$C$2:$C$5000,E$138,'1. Output sheet'!$K$2:$K$5000,$C248,'1. Output sheet'!$O$2:$O$5000,"&gt;="&amp;$B$239,'1. Output sheet'!$O$2:$O$5000,"&lt;"&amp;$C$239)</f>
        <v>0</v>
      </c>
      <c r="F313" s="13">
        <f>SUMIFS('1. Output sheet'!$F$2:$F$5000,'1. Output sheet'!$AC$2:$AC$5000,$B$75,'1. Output sheet'!$C$2:$C$5000,F$138,'1. Output sheet'!$K$2:$K$5000,$C248,'1. Output sheet'!$O$2:$O$5000,"&gt;="&amp;$B$239,'1. Output sheet'!$O$2:$O$5000,"&lt;"&amp;$C$239)</f>
        <v>0</v>
      </c>
      <c r="G313" s="13">
        <f>SUMIFS('1. Output sheet'!$F$2:$F$5000,'1. Output sheet'!$AC$2:$AC$5000,$B$75,'1. Output sheet'!$C$2:$C$5000,G$138,'1. Output sheet'!$K$2:$K$5000,$C248,'1. Output sheet'!$O$2:$O$5000,"&gt;="&amp;$B$239,'1. Output sheet'!$O$2:$O$5000,"&lt;"&amp;$C$239)</f>
        <v>0</v>
      </c>
      <c r="H313" s="13">
        <f>SUMIFS('1. Output sheet'!$F$2:$F$5000,'1. Output sheet'!$AC$2:$AC$5000,$B$75,'1. Output sheet'!$C$2:$C$5000,H$138,'1. Output sheet'!$K$2:$K$5000,$C248,'1. Output sheet'!$O$2:$O$5000,"&gt;="&amp;$B$239,'1. Output sheet'!$O$2:$O$5000,"&lt;"&amp;$C$239)</f>
        <v>0</v>
      </c>
      <c r="I313" s="13">
        <f>SUMIFS('1. Output sheet'!$F$2:$F$5000,'1. Output sheet'!$AC$2:$AC$5000,$B$75,'1. Output sheet'!$C$2:$C$5000,I$138,'1. Output sheet'!$K$2:$K$5000,$C248,'1. Output sheet'!$O$2:$O$5000,"&gt;="&amp;$B$239,'1. Output sheet'!$O$2:$O$5000,"&lt;"&amp;$C$239)</f>
        <v>0</v>
      </c>
      <c r="J313" s="13">
        <f>SUMIFS('1. Output sheet'!$F$2:$F$5000,'1. Output sheet'!$AC$2:$AC$5000,$B$75,'1. Output sheet'!$C$2:$C$5000,J$138,'1. Output sheet'!$K$2:$K$5000,$C248,'1. Output sheet'!$O$2:$O$5000,"&gt;="&amp;$B$239,'1. Output sheet'!$O$2:$O$5000,"&lt;"&amp;$C$239)</f>
        <v>8850</v>
      </c>
      <c r="K313" s="13">
        <f>SUMIFS('1. Output sheet'!$F$2:$F$5000,'1. Output sheet'!$AC$2:$AC$5000,$B$75,'1. Output sheet'!$C$2:$C$5000,K$138,'1. Output sheet'!$K$2:$K$5000,$C248,'1. Output sheet'!$O$2:$O$5000,"&gt;="&amp;$B$239,'1. Output sheet'!$O$2:$O$5000,"&lt;"&amp;$C$239)</f>
        <v>0</v>
      </c>
      <c r="L313" s="13">
        <f>SUMIFS('1. Output sheet'!$F$2:$F$5000,'1. Output sheet'!$AC$2:$AC$5000,$B$75,'1. Output sheet'!$C$2:$C$5000,L$138,'1. Output sheet'!$K$2:$K$5000,$C248,'1. Output sheet'!$O$2:$O$5000,"&gt;="&amp;$B$239,'1. Output sheet'!$O$2:$O$5000,"&lt;"&amp;$C$239)</f>
        <v>0</v>
      </c>
      <c r="M313" s="13">
        <f>SUMIFS('1. Output sheet'!$F$2:$F$5000,'1. Output sheet'!$AC$2:$AC$5000,$B$75,'1. Output sheet'!$C$2:$C$5000,M$138,'1. Output sheet'!$K$2:$K$5000,$C248,'1. Output sheet'!$O$2:$O$5000,"&gt;="&amp;$B$239,'1. Output sheet'!$O$2:$O$5000,"&lt;"&amp;$C$239)</f>
        <v>0</v>
      </c>
      <c r="N313" s="13">
        <f>SUMIFS('1. Output sheet'!$F$2:$F$5000,'1. Output sheet'!$AC$2:$AC$5000,$B$75,'1. Output sheet'!$C$2:$C$5000,N$138,'1. Output sheet'!$K$2:$K$5000,$C248,'1. Output sheet'!$O$2:$O$5000,"&gt;="&amp;$B$239,'1. Output sheet'!$O$2:$O$5000,"&lt;"&amp;$C$239)</f>
        <v>0</v>
      </c>
      <c r="O313" s="13">
        <f>SUMIFS('1. Output sheet'!$F$2:$F$5000,'1. Output sheet'!$AC$2:$AC$5000,$B$75,'1. Output sheet'!$C$2:$C$5000,O$138,'1. Output sheet'!$K$2:$K$5000,$C248,'1. Output sheet'!$O$2:$O$5000,"&gt;="&amp;$B$239,'1. Output sheet'!$O$2:$O$5000,"&lt;"&amp;$C$239)</f>
        <v>0</v>
      </c>
      <c r="P313" s="14">
        <f t="shared" si="157"/>
        <v>8850</v>
      </c>
      <c r="R313" s="7"/>
      <c r="S313" s="39" t="s">
        <v>530</v>
      </c>
      <c r="T313" s="13">
        <f t="shared" si="158"/>
        <v>0</v>
      </c>
      <c r="U313" s="13">
        <f t="shared" si="136"/>
        <v>0</v>
      </c>
      <c r="V313" s="13">
        <f t="shared" si="137"/>
        <v>0</v>
      </c>
      <c r="W313" s="13">
        <f t="shared" si="138"/>
        <v>0</v>
      </c>
      <c r="X313" s="13">
        <f t="shared" si="139"/>
        <v>0</v>
      </c>
      <c r="Y313" s="13">
        <f t="shared" si="140"/>
        <v>0</v>
      </c>
      <c r="Z313" s="13">
        <f t="shared" si="141"/>
        <v>1186.5974819999194</v>
      </c>
      <c r="AA313" s="13">
        <f t="shared" si="142"/>
        <v>0</v>
      </c>
      <c r="AB313" s="13">
        <f t="shared" si="143"/>
        <v>0</v>
      </c>
      <c r="AC313" s="13">
        <f t="shared" si="144"/>
        <v>0</v>
      </c>
      <c r="AD313" s="13">
        <f t="shared" si="145"/>
        <v>0</v>
      </c>
      <c r="AE313" s="13">
        <v>0</v>
      </c>
      <c r="AF313" s="14">
        <v>17311</v>
      </c>
    </row>
    <row r="314" spans="1:32" ht="14.4" x14ac:dyDescent="0.3">
      <c r="A314" s="34"/>
      <c r="B314" s="7"/>
      <c r="C314" s="39" t="s">
        <v>34</v>
      </c>
      <c r="D314" s="13">
        <f>SUMIFS('1. Output sheet'!$F$2:$F$5000,'1. Output sheet'!$AC$2:$AC$5000,$B$75,'1. Output sheet'!$C$2:$C$5000,D$138,'1. Output sheet'!$K$2:$K$5000,$C249,'1. Output sheet'!$O$2:$O$5000,"&gt;="&amp;$B$239,'1. Output sheet'!$O$2:$O$5000,"&lt;"&amp;$C$239)</f>
        <v>0</v>
      </c>
      <c r="E314" s="13">
        <f>SUMIFS('1. Output sheet'!$F$2:$F$5000,'1. Output sheet'!$AC$2:$AC$5000,$B$75,'1. Output sheet'!$C$2:$C$5000,E$138,'1. Output sheet'!$K$2:$K$5000,$C249,'1. Output sheet'!$O$2:$O$5000,"&gt;="&amp;$B$239,'1. Output sheet'!$O$2:$O$5000,"&lt;"&amp;$C$239)</f>
        <v>0</v>
      </c>
      <c r="F314" s="13">
        <f>SUMIFS('1. Output sheet'!$F$2:$F$5000,'1. Output sheet'!$AC$2:$AC$5000,$B$75,'1. Output sheet'!$C$2:$C$5000,F$138,'1. Output sheet'!$K$2:$K$5000,$C249,'1. Output sheet'!$O$2:$O$5000,"&gt;="&amp;$B$239,'1. Output sheet'!$O$2:$O$5000,"&lt;"&amp;$C$239)</f>
        <v>0</v>
      </c>
      <c r="G314" s="13">
        <f>SUMIFS('1. Output sheet'!$F$2:$F$5000,'1. Output sheet'!$AC$2:$AC$5000,$B$75,'1. Output sheet'!$C$2:$C$5000,G$138,'1. Output sheet'!$K$2:$K$5000,$C249,'1. Output sheet'!$O$2:$O$5000,"&gt;="&amp;$B$239,'1. Output sheet'!$O$2:$O$5000,"&lt;"&amp;$C$239)</f>
        <v>947.5</v>
      </c>
      <c r="H314" s="13">
        <f>SUMIFS('1. Output sheet'!$F$2:$F$5000,'1. Output sheet'!$AC$2:$AC$5000,$B$75,'1. Output sheet'!$C$2:$C$5000,H$138,'1. Output sheet'!$K$2:$K$5000,$C249,'1. Output sheet'!$O$2:$O$5000,"&gt;="&amp;$B$239,'1. Output sheet'!$O$2:$O$5000,"&lt;"&amp;$C$239)</f>
        <v>0</v>
      </c>
      <c r="I314" s="13">
        <f>SUMIFS('1. Output sheet'!$F$2:$F$5000,'1. Output sheet'!$AC$2:$AC$5000,$B$75,'1. Output sheet'!$C$2:$C$5000,I$138,'1. Output sheet'!$K$2:$K$5000,$C249,'1. Output sheet'!$O$2:$O$5000,"&gt;="&amp;$B$239,'1. Output sheet'!$O$2:$O$5000,"&lt;"&amp;$C$239)</f>
        <v>947.5</v>
      </c>
      <c r="J314" s="13">
        <f>SUMIFS('1. Output sheet'!$F$2:$F$5000,'1. Output sheet'!$AC$2:$AC$5000,$B$75,'1. Output sheet'!$C$2:$C$5000,J$138,'1. Output sheet'!$K$2:$K$5000,$C249,'1. Output sheet'!$O$2:$O$5000,"&gt;="&amp;$B$239,'1. Output sheet'!$O$2:$O$5000,"&lt;"&amp;$C$239)</f>
        <v>0</v>
      </c>
      <c r="K314" s="13">
        <f>SUMIFS('1. Output sheet'!$F$2:$F$5000,'1. Output sheet'!$AC$2:$AC$5000,$B$75,'1. Output sheet'!$C$2:$C$5000,K$138,'1. Output sheet'!$K$2:$K$5000,$C249,'1. Output sheet'!$O$2:$O$5000,"&gt;="&amp;$B$239,'1. Output sheet'!$O$2:$O$5000,"&lt;"&amp;$C$239)</f>
        <v>0</v>
      </c>
      <c r="L314" s="13">
        <f>SUMIFS('1. Output sheet'!$F$2:$F$5000,'1. Output sheet'!$AC$2:$AC$5000,$B$75,'1. Output sheet'!$C$2:$C$5000,L$138,'1. Output sheet'!$K$2:$K$5000,$C249,'1. Output sheet'!$O$2:$O$5000,"&gt;="&amp;$B$239,'1. Output sheet'!$O$2:$O$5000,"&lt;"&amp;$C$239)</f>
        <v>0</v>
      </c>
      <c r="M314" s="13">
        <f>SUMIFS('1. Output sheet'!$F$2:$F$5000,'1. Output sheet'!$AC$2:$AC$5000,$B$75,'1. Output sheet'!$C$2:$C$5000,M$138,'1. Output sheet'!$K$2:$K$5000,$C249,'1. Output sheet'!$O$2:$O$5000,"&gt;="&amp;$B$239,'1. Output sheet'!$O$2:$O$5000,"&lt;"&amp;$C$239)</f>
        <v>0</v>
      </c>
      <c r="N314" s="13">
        <f>SUMIFS('1. Output sheet'!$F$2:$F$5000,'1. Output sheet'!$AC$2:$AC$5000,$B$75,'1. Output sheet'!$C$2:$C$5000,N$138,'1. Output sheet'!$K$2:$K$5000,$C249,'1. Output sheet'!$O$2:$O$5000,"&gt;="&amp;$B$239,'1. Output sheet'!$O$2:$O$5000,"&lt;"&amp;$C$239)</f>
        <v>0</v>
      </c>
      <c r="O314" s="13">
        <f>SUMIFS('1. Output sheet'!$F$2:$F$5000,'1. Output sheet'!$AC$2:$AC$5000,$B$75,'1. Output sheet'!$C$2:$C$5000,O$138,'1. Output sheet'!$K$2:$K$5000,$C249,'1. Output sheet'!$O$2:$O$5000,"&gt;="&amp;$B$239,'1. Output sheet'!$O$2:$O$5000,"&lt;"&amp;$C$239)</f>
        <v>0</v>
      </c>
      <c r="P314" s="14">
        <f t="shared" si="157"/>
        <v>1895</v>
      </c>
      <c r="R314" s="7"/>
      <c r="S314" s="39" t="s">
        <v>34</v>
      </c>
      <c r="T314" s="13">
        <f t="shared" si="158"/>
        <v>0</v>
      </c>
      <c r="U314" s="13">
        <f t="shared" si="136"/>
        <v>0</v>
      </c>
      <c r="V314" s="13">
        <f t="shared" si="137"/>
        <v>0</v>
      </c>
      <c r="W314" s="13">
        <f t="shared" si="138"/>
        <v>127.03967392033036</v>
      </c>
      <c r="X314" s="13">
        <f t="shared" si="139"/>
        <v>0</v>
      </c>
      <c r="Y314" s="13">
        <f t="shared" si="140"/>
        <v>127.03967392033036</v>
      </c>
      <c r="Z314" s="13">
        <f t="shared" si="141"/>
        <v>0</v>
      </c>
      <c r="AA314" s="13">
        <f t="shared" si="142"/>
        <v>0</v>
      </c>
      <c r="AB314" s="13">
        <f t="shared" si="143"/>
        <v>0</v>
      </c>
      <c r="AC314" s="13">
        <f t="shared" si="144"/>
        <v>0</v>
      </c>
      <c r="AD314" s="13">
        <f t="shared" si="145"/>
        <v>0</v>
      </c>
      <c r="AE314" s="13">
        <v>0</v>
      </c>
      <c r="AF314" s="14">
        <v>67515</v>
      </c>
    </row>
    <row r="315" spans="1:32" ht="14.4" x14ac:dyDescent="0.3">
      <c r="A315" s="34"/>
      <c r="B315" s="7"/>
      <c r="C315" s="39" t="s">
        <v>473</v>
      </c>
      <c r="D315" s="13">
        <f>SUMIFS('1. Output sheet'!$F$2:$F$5000,'1. Output sheet'!$AC$2:$AC$5000,$B$75,'1. Output sheet'!$C$2:$C$5000,D$138,'1. Output sheet'!$K$2:$K$5000,$C250,'1. Output sheet'!$O$2:$O$5000,"&gt;="&amp;$B$239,'1. Output sheet'!$O$2:$O$5000,"&lt;"&amp;$C$239)</f>
        <v>0</v>
      </c>
      <c r="E315" s="13">
        <f>SUMIFS('1. Output sheet'!$F$2:$F$5000,'1. Output sheet'!$AC$2:$AC$5000,$B$75,'1. Output sheet'!$C$2:$C$5000,E$138,'1. Output sheet'!$K$2:$K$5000,$C250,'1. Output sheet'!$O$2:$O$5000,"&gt;="&amp;$B$239,'1. Output sheet'!$O$2:$O$5000,"&lt;"&amp;$C$239)</f>
        <v>0</v>
      </c>
      <c r="F315" s="13">
        <f>SUMIFS('1. Output sheet'!$F$2:$F$5000,'1. Output sheet'!$AC$2:$AC$5000,$B$75,'1. Output sheet'!$C$2:$C$5000,F$138,'1. Output sheet'!$K$2:$K$5000,$C250,'1. Output sheet'!$O$2:$O$5000,"&gt;="&amp;$B$239,'1. Output sheet'!$O$2:$O$5000,"&lt;"&amp;$C$239)</f>
        <v>0</v>
      </c>
      <c r="G315" s="13">
        <f>SUMIFS('1. Output sheet'!$F$2:$F$5000,'1. Output sheet'!$AC$2:$AC$5000,$B$75,'1. Output sheet'!$C$2:$C$5000,G$138,'1. Output sheet'!$K$2:$K$5000,$C250,'1. Output sheet'!$O$2:$O$5000,"&gt;="&amp;$B$239,'1. Output sheet'!$O$2:$O$5000,"&lt;"&amp;$C$239)</f>
        <v>0</v>
      </c>
      <c r="H315" s="13">
        <f>SUMIFS('1. Output sheet'!$F$2:$F$5000,'1. Output sheet'!$AC$2:$AC$5000,$B$75,'1. Output sheet'!$C$2:$C$5000,H$138,'1. Output sheet'!$K$2:$K$5000,$C250,'1. Output sheet'!$O$2:$O$5000,"&gt;="&amp;$B$239,'1. Output sheet'!$O$2:$O$5000,"&lt;"&amp;$C$239)</f>
        <v>0</v>
      </c>
      <c r="I315" s="13">
        <f>SUMIFS('1. Output sheet'!$F$2:$F$5000,'1. Output sheet'!$AC$2:$AC$5000,$B$75,'1. Output sheet'!$C$2:$C$5000,I$138,'1. Output sheet'!$K$2:$K$5000,$C250,'1. Output sheet'!$O$2:$O$5000,"&gt;="&amp;$B$239,'1. Output sheet'!$O$2:$O$5000,"&lt;"&amp;$C$239)</f>
        <v>0</v>
      </c>
      <c r="J315" s="13">
        <f>SUMIFS('1. Output sheet'!$F$2:$F$5000,'1. Output sheet'!$AC$2:$AC$5000,$B$75,'1. Output sheet'!$C$2:$C$5000,J$138,'1. Output sheet'!$K$2:$K$5000,$C250,'1. Output sheet'!$O$2:$O$5000,"&gt;="&amp;$B$239,'1. Output sheet'!$O$2:$O$5000,"&lt;"&amp;$C$239)</f>
        <v>0</v>
      </c>
      <c r="K315" s="13">
        <f>SUMIFS('1. Output sheet'!$F$2:$F$5000,'1. Output sheet'!$AC$2:$AC$5000,$B$75,'1. Output sheet'!$C$2:$C$5000,K$138,'1. Output sheet'!$K$2:$K$5000,$C250,'1. Output sheet'!$O$2:$O$5000,"&gt;="&amp;$B$239,'1. Output sheet'!$O$2:$O$5000,"&lt;"&amp;$C$239)</f>
        <v>0</v>
      </c>
      <c r="L315" s="13">
        <f>SUMIFS('1. Output sheet'!$F$2:$F$5000,'1. Output sheet'!$AC$2:$AC$5000,$B$75,'1. Output sheet'!$C$2:$C$5000,L$138,'1. Output sheet'!$K$2:$K$5000,$C250,'1. Output sheet'!$O$2:$O$5000,"&gt;="&amp;$B$239,'1. Output sheet'!$O$2:$O$5000,"&lt;"&amp;$C$239)</f>
        <v>0</v>
      </c>
      <c r="M315" s="13">
        <f>SUMIFS('1. Output sheet'!$F$2:$F$5000,'1. Output sheet'!$AC$2:$AC$5000,$B$75,'1. Output sheet'!$C$2:$C$5000,M$138,'1. Output sheet'!$K$2:$K$5000,$C250,'1. Output sheet'!$O$2:$O$5000,"&gt;="&amp;$B$239,'1. Output sheet'!$O$2:$O$5000,"&lt;"&amp;$C$239)</f>
        <v>0</v>
      </c>
      <c r="N315" s="13">
        <f>SUMIFS('1. Output sheet'!$F$2:$F$5000,'1. Output sheet'!$AC$2:$AC$5000,$B$75,'1. Output sheet'!$C$2:$C$5000,N$138,'1. Output sheet'!$K$2:$K$5000,$C250,'1. Output sheet'!$O$2:$O$5000,"&gt;="&amp;$B$239,'1. Output sheet'!$O$2:$O$5000,"&lt;"&amp;$C$239)</f>
        <v>0</v>
      </c>
      <c r="O315" s="13">
        <f>SUMIFS('1. Output sheet'!$F$2:$F$5000,'1. Output sheet'!$AC$2:$AC$5000,$B$75,'1. Output sheet'!$C$2:$C$5000,O$138,'1. Output sheet'!$K$2:$K$5000,$C250,'1. Output sheet'!$O$2:$O$5000,"&gt;="&amp;$B$239,'1. Output sheet'!$O$2:$O$5000,"&lt;"&amp;$C$239)</f>
        <v>0</v>
      </c>
      <c r="P315" s="14">
        <f t="shared" si="157"/>
        <v>0</v>
      </c>
      <c r="R315" s="7"/>
      <c r="S315" s="39" t="s">
        <v>473</v>
      </c>
      <c r="T315" s="13">
        <f t="shared" si="158"/>
        <v>0</v>
      </c>
      <c r="U315" s="13">
        <f t="shared" si="136"/>
        <v>0</v>
      </c>
      <c r="V315" s="13">
        <f t="shared" si="137"/>
        <v>0</v>
      </c>
      <c r="W315" s="13">
        <f t="shared" si="138"/>
        <v>0</v>
      </c>
      <c r="X315" s="13">
        <f t="shared" si="139"/>
        <v>0</v>
      </c>
      <c r="Y315" s="13">
        <f t="shared" si="140"/>
        <v>0</v>
      </c>
      <c r="Z315" s="13">
        <f t="shared" si="141"/>
        <v>0</v>
      </c>
      <c r="AA315" s="13">
        <f t="shared" si="142"/>
        <v>0</v>
      </c>
      <c r="AB315" s="13">
        <f t="shared" si="143"/>
        <v>0</v>
      </c>
      <c r="AC315" s="13">
        <f t="shared" si="144"/>
        <v>0</v>
      </c>
      <c r="AD315" s="13">
        <f t="shared" si="145"/>
        <v>0</v>
      </c>
      <c r="AE315" s="13">
        <v>0</v>
      </c>
      <c r="AF315" s="14">
        <v>15775</v>
      </c>
    </row>
    <row r="316" spans="1:32" ht="14.4" x14ac:dyDescent="0.3">
      <c r="A316" s="34"/>
      <c r="B316" s="7"/>
      <c r="C316" s="39" t="s">
        <v>210</v>
      </c>
      <c r="D316" s="13">
        <f>SUMIFS('1. Output sheet'!$F$2:$F$5000,'1. Output sheet'!$AC$2:$AC$5000,$B$75,'1. Output sheet'!$C$2:$C$5000,D$138,'1. Output sheet'!$K$2:$K$5000,$C251,'1. Output sheet'!$O$2:$O$5000,"&gt;="&amp;$B$239,'1. Output sheet'!$O$2:$O$5000,"&lt;"&amp;$C$239)</f>
        <v>0</v>
      </c>
      <c r="E316" s="13">
        <f>SUMIFS('1. Output sheet'!$F$2:$F$5000,'1. Output sheet'!$AC$2:$AC$5000,$B$75,'1. Output sheet'!$C$2:$C$5000,E$138,'1. Output sheet'!$K$2:$K$5000,$C251,'1. Output sheet'!$O$2:$O$5000,"&gt;="&amp;$B$239,'1. Output sheet'!$O$2:$O$5000,"&lt;"&amp;$C$239)</f>
        <v>0</v>
      </c>
      <c r="F316" s="13">
        <f>SUMIFS('1. Output sheet'!$F$2:$F$5000,'1. Output sheet'!$AC$2:$AC$5000,$B$75,'1. Output sheet'!$C$2:$C$5000,F$138,'1. Output sheet'!$K$2:$K$5000,$C251,'1. Output sheet'!$O$2:$O$5000,"&gt;="&amp;$B$239,'1. Output sheet'!$O$2:$O$5000,"&lt;"&amp;$C$239)</f>
        <v>0</v>
      </c>
      <c r="G316" s="13">
        <f>SUMIFS('1. Output sheet'!$F$2:$F$5000,'1. Output sheet'!$AC$2:$AC$5000,$B$75,'1. Output sheet'!$C$2:$C$5000,G$138,'1. Output sheet'!$K$2:$K$5000,$C251,'1. Output sheet'!$O$2:$O$5000,"&gt;="&amp;$B$239,'1. Output sheet'!$O$2:$O$5000,"&lt;"&amp;$C$239)</f>
        <v>0</v>
      </c>
      <c r="H316" s="13">
        <f>SUMIFS('1. Output sheet'!$F$2:$F$5000,'1. Output sheet'!$AC$2:$AC$5000,$B$75,'1. Output sheet'!$C$2:$C$5000,H$138,'1. Output sheet'!$K$2:$K$5000,$C251,'1. Output sheet'!$O$2:$O$5000,"&gt;="&amp;$B$239,'1. Output sheet'!$O$2:$O$5000,"&lt;"&amp;$C$239)</f>
        <v>0</v>
      </c>
      <c r="I316" s="13">
        <f>SUMIFS('1. Output sheet'!$F$2:$F$5000,'1. Output sheet'!$AC$2:$AC$5000,$B$75,'1. Output sheet'!$C$2:$C$5000,I$138,'1. Output sheet'!$K$2:$K$5000,$C251,'1. Output sheet'!$O$2:$O$5000,"&gt;="&amp;$B$239,'1. Output sheet'!$O$2:$O$5000,"&lt;"&amp;$C$239)</f>
        <v>0</v>
      </c>
      <c r="J316" s="13">
        <f>SUMIFS('1. Output sheet'!$F$2:$F$5000,'1. Output sheet'!$AC$2:$AC$5000,$B$75,'1. Output sheet'!$C$2:$C$5000,J$138,'1. Output sheet'!$K$2:$K$5000,$C251,'1. Output sheet'!$O$2:$O$5000,"&gt;="&amp;$B$239,'1. Output sheet'!$O$2:$O$5000,"&lt;"&amp;$C$239)</f>
        <v>0</v>
      </c>
      <c r="K316" s="13">
        <f>SUMIFS('1. Output sheet'!$F$2:$F$5000,'1. Output sheet'!$AC$2:$AC$5000,$B$75,'1. Output sheet'!$C$2:$C$5000,K$138,'1. Output sheet'!$K$2:$K$5000,$C251,'1. Output sheet'!$O$2:$O$5000,"&gt;="&amp;$B$239,'1. Output sheet'!$O$2:$O$5000,"&lt;"&amp;$C$239)</f>
        <v>0</v>
      </c>
      <c r="L316" s="13">
        <f>SUMIFS('1. Output sheet'!$F$2:$F$5000,'1. Output sheet'!$AC$2:$AC$5000,$B$75,'1. Output sheet'!$C$2:$C$5000,L$138,'1. Output sheet'!$K$2:$K$5000,$C251,'1. Output sheet'!$O$2:$O$5000,"&gt;="&amp;$B$239,'1. Output sheet'!$O$2:$O$5000,"&lt;"&amp;$C$239)</f>
        <v>0</v>
      </c>
      <c r="M316" s="13">
        <f>SUMIFS('1. Output sheet'!$F$2:$F$5000,'1. Output sheet'!$AC$2:$AC$5000,$B$75,'1. Output sheet'!$C$2:$C$5000,M$138,'1. Output sheet'!$K$2:$K$5000,$C251,'1. Output sheet'!$O$2:$O$5000,"&gt;="&amp;$B$239,'1. Output sheet'!$O$2:$O$5000,"&lt;"&amp;$C$239)</f>
        <v>0</v>
      </c>
      <c r="N316" s="13">
        <f>SUMIFS('1. Output sheet'!$F$2:$F$5000,'1. Output sheet'!$AC$2:$AC$5000,$B$75,'1. Output sheet'!$C$2:$C$5000,N$138,'1. Output sheet'!$K$2:$K$5000,$C251,'1. Output sheet'!$O$2:$O$5000,"&gt;="&amp;$B$239,'1. Output sheet'!$O$2:$O$5000,"&lt;"&amp;$C$239)</f>
        <v>0</v>
      </c>
      <c r="O316" s="13">
        <f>SUMIFS('1. Output sheet'!$F$2:$F$5000,'1. Output sheet'!$AC$2:$AC$5000,$B$75,'1. Output sheet'!$C$2:$C$5000,O$138,'1. Output sheet'!$K$2:$K$5000,$C251,'1. Output sheet'!$O$2:$O$5000,"&gt;="&amp;$B$239,'1. Output sheet'!$O$2:$O$5000,"&lt;"&amp;$C$239)</f>
        <v>0</v>
      </c>
      <c r="P316" s="14">
        <f t="shared" si="157"/>
        <v>0</v>
      </c>
      <c r="R316" s="7"/>
      <c r="S316" s="39" t="s">
        <v>210</v>
      </c>
      <c r="T316" s="13">
        <f t="shared" si="158"/>
        <v>0</v>
      </c>
      <c r="U316" s="13">
        <f t="shared" si="136"/>
        <v>0</v>
      </c>
      <c r="V316" s="13">
        <f t="shared" si="137"/>
        <v>0</v>
      </c>
      <c r="W316" s="13">
        <f t="shared" si="138"/>
        <v>0</v>
      </c>
      <c r="X316" s="13">
        <f t="shared" si="139"/>
        <v>0</v>
      </c>
      <c r="Y316" s="13">
        <f t="shared" si="140"/>
        <v>0</v>
      </c>
      <c r="Z316" s="13">
        <f t="shared" si="141"/>
        <v>0</v>
      </c>
      <c r="AA316" s="13">
        <f t="shared" si="142"/>
        <v>0</v>
      </c>
      <c r="AB316" s="13">
        <f t="shared" si="143"/>
        <v>0</v>
      </c>
      <c r="AC316" s="13">
        <f t="shared" si="144"/>
        <v>0</v>
      </c>
      <c r="AD316" s="13">
        <f t="shared" si="145"/>
        <v>0</v>
      </c>
      <c r="AE316" s="13">
        <v>0</v>
      </c>
      <c r="AF316" s="14">
        <v>26545.4</v>
      </c>
    </row>
    <row r="317" spans="1:32" ht="14.4" x14ac:dyDescent="0.3">
      <c r="A317" s="34"/>
      <c r="B317" s="7"/>
      <c r="C317" s="39" t="s">
        <v>333</v>
      </c>
      <c r="D317" s="13">
        <f>SUMIFS('1. Output sheet'!$F$2:$F$5000,'1. Output sheet'!$AC$2:$AC$5000,$B$75,'1. Output sheet'!$C$2:$C$5000,D$138,'1. Output sheet'!$K$2:$K$5000,$C252,'1. Output sheet'!$O$2:$O$5000,"&gt;="&amp;$B$239,'1. Output sheet'!$O$2:$O$5000,"&lt;"&amp;$C$239)</f>
        <v>0</v>
      </c>
      <c r="E317" s="13">
        <f>SUMIFS('1. Output sheet'!$F$2:$F$5000,'1. Output sheet'!$AC$2:$AC$5000,$B$75,'1. Output sheet'!$C$2:$C$5000,E$138,'1. Output sheet'!$K$2:$K$5000,$C252,'1. Output sheet'!$O$2:$O$5000,"&gt;="&amp;$B$239,'1. Output sheet'!$O$2:$O$5000,"&lt;"&amp;$C$239)</f>
        <v>0</v>
      </c>
      <c r="F317" s="13">
        <f>SUMIFS('1. Output sheet'!$F$2:$F$5000,'1. Output sheet'!$AC$2:$AC$5000,$B$75,'1. Output sheet'!$C$2:$C$5000,F$138,'1. Output sheet'!$K$2:$K$5000,$C252,'1. Output sheet'!$O$2:$O$5000,"&gt;="&amp;$B$239,'1. Output sheet'!$O$2:$O$5000,"&lt;"&amp;$C$239)</f>
        <v>0</v>
      </c>
      <c r="G317" s="13">
        <f>SUMIFS('1. Output sheet'!$F$2:$F$5000,'1. Output sheet'!$AC$2:$AC$5000,$B$75,'1. Output sheet'!$C$2:$C$5000,G$138,'1. Output sheet'!$K$2:$K$5000,$C252,'1. Output sheet'!$O$2:$O$5000,"&gt;="&amp;$B$239,'1. Output sheet'!$O$2:$O$5000,"&lt;"&amp;$C$239)</f>
        <v>0</v>
      </c>
      <c r="H317" s="13">
        <f>SUMIFS('1. Output sheet'!$F$2:$F$5000,'1. Output sheet'!$AC$2:$AC$5000,$B$75,'1. Output sheet'!$C$2:$C$5000,H$138,'1. Output sheet'!$K$2:$K$5000,$C252,'1. Output sheet'!$O$2:$O$5000,"&gt;="&amp;$B$239,'1. Output sheet'!$O$2:$O$5000,"&lt;"&amp;$C$239)</f>
        <v>0</v>
      </c>
      <c r="I317" s="13">
        <f>SUMIFS('1. Output sheet'!$F$2:$F$5000,'1. Output sheet'!$AC$2:$AC$5000,$B$75,'1. Output sheet'!$C$2:$C$5000,I$138,'1. Output sheet'!$K$2:$K$5000,$C252,'1. Output sheet'!$O$2:$O$5000,"&gt;="&amp;$B$239,'1. Output sheet'!$O$2:$O$5000,"&lt;"&amp;$C$239)</f>
        <v>0</v>
      </c>
      <c r="J317" s="13">
        <f>SUMIFS('1. Output sheet'!$F$2:$F$5000,'1. Output sheet'!$AC$2:$AC$5000,$B$75,'1. Output sheet'!$C$2:$C$5000,J$138,'1. Output sheet'!$K$2:$K$5000,$C252,'1. Output sheet'!$O$2:$O$5000,"&gt;="&amp;$B$239,'1. Output sheet'!$O$2:$O$5000,"&lt;"&amp;$C$239)</f>
        <v>0</v>
      </c>
      <c r="K317" s="13">
        <f>SUMIFS('1. Output sheet'!$F$2:$F$5000,'1. Output sheet'!$AC$2:$AC$5000,$B$75,'1. Output sheet'!$C$2:$C$5000,K$138,'1. Output sheet'!$K$2:$K$5000,$C252,'1. Output sheet'!$O$2:$O$5000,"&gt;="&amp;$B$239,'1. Output sheet'!$O$2:$O$5000,"&lt;"&amp;$C$239)</f>
        <v>0</v>
      </c>
      <c r="L317" s="13">
        <f>SUMIFS('1. Output sheet'!$F$2:$F$5000,'1. Output sheet'!$AC$2:$AC$5000,$B$75,'1. Output sheet'!$C$2:$C$5000,L$138,'1. Output sheet'!$K$2:$K$5000,$C252,'1. Output sheet'!$O$2:$O$5000,"&gt;="&amp;$B$239,'1. Output sheet'!$O$2:$O$5000,"&lt;"&amp;$C$239)</f>
        <v>0</v>
      </c>
      <c r="M317" s="13">
        <f>SUMIFS('1. Output sheet'!$F$2:$F$5000,'1. Output sheet'!$AC$2:$AC$5000,$B$75,'1. Output sheet'!$C$2:$C$5000,M$138,'1. Output sheet'!$K$2:$K$5000,$C252,'1. Output sheet'!$O$2:$O$5000,"&gt;="&amp;$B$239,'1. Output sheet'!$O$2:$O$5000,"&lt;"&amp;$C$239)</f>
        <v>0</v>
      </c>
      <c r="N317" s="13">
        <f>SUMIFS('1. Output sheet'!$F$2:$F$5000,'1. Output sheet'!$AC$2:$AC$5000,$B$75,'1. Output sheet'!$C$2:$C$5000,N$138,'1. Output sheet'!$K$2:$K$5000,$C252,'1. Output sheet'!$O$2:$O$5000,"&gt;="&amp;$B$239,'1. Output sheet'!$O$2:$O$5000,"&lt;"&amp;$C$239)</f>
        <v>0</v>
      </c>
      <c r="O317" s="13">
        <f>SUMIFS('1. Output sheet'!$F$2:$F$5000,'1. Output sheet'!$AC$2:$AC$5000,$B$75,'1. Output sheet'!$C$2:$C$5000,O$138,'1. Output sheet'!$K$2:$K$5000,$C252,'1. Output sheet'!$O$2:$O$5000,"&gt;="&amp;$B$239,'1. Output sheet'!$O$2:$O$5000,"&lt;"&amp;$C$239)</f>
        <v>0</v>
      </c>
      <c r="P317" s="14">
        <f t="shared" si="157"/>
        <v>0</v>
      </c>
      <c r="R317" s="7"/>
      <c r="S317" s="39" t="s">
        <v>333</v>
      </c>
      <c r="T317" s="13">
        <f t="shared" si="158"/>
        <v>0</v>
      </c>
      <c r="U317" s="13">
        <f t="shared" si="136"/>
        <v>0</v>
      </c>
      <c r="V317" s="13">
        <f t="shared" si="137"/>
        <v>0</v>
      </c>
      <c r="W317" s="13">
        <f t="shared" si="138"/>
        <v>0</v>
      </c>
      <c r="X317" s="13">
        <f t="shared" si="139"/>
        <v>0</v>
      </c>
      <c r="Y317" s="13">
        <f t="shared" si="140"/>
        <v>0</v>
      </c>
      <c r="Z317" s="13">
        <f t="shared" si="141"/>
        <v>0</v>
      </c>
      <c r="AA317" s="13">
        <f t="shared" si="142"/>
        <v>0</v>
      </c>
      <c r="AB317" s="13">
        <f t="shared" si="143"/>
        <v>0</v>
      </c>
      <c r="AC317" s="13">
        <f t="shared" si="144"/>
        <v>0</v>
      </c>
      <c r="AD317" s="13">
        <f t="shared" si="145"/>
        <v>0</v>
      </c>
      <c r="AE317" s="13">
        <v>0</v>
      </c>
      <c r="AF317" s="14">
        <v>0</v>
      </c>
    </row>
    <row r="318" spans="1:32" ht="14.4" x14ac:dyDescent="0.3">
      <c r="A318" s="34"/>
      <c r="B318" s="7"/>
      <c r="C318" s="39" t="s">
        <v>229</v>
      </c>
      <c r="D318" s="13">
        <f>SUMIFS('1. Output sheet'!$F$2:$F$5000,'1. Output sheet'!$AC$2:$AC$5000,$B$75,'1. Output sheet'!$C$2:$C$5000,D$138,'1. Output sheet'!$K$2:$K$5000,$C253,'1. Output sheet'!$O$2:$O$5000,"&gt;="&amp;$B$239,'1. Output sheet'!$O$2:$O$5000,"&lt;"&amp;$C$239)</f>
        <v>0</v>
      </c>
      <c r="E318" s="13">
        <f>SUMIFS('1. Output sheet'!$F$2:$F$5000,'1. Output sheet'!$AC$2:$AC$5000,$B$75,'1. Output sheet'!$C$2:$C$5000,E$138,'1. Output sheet'!$K$2:$K$5000,$C253,'1. Output sheet'!$O$2:$O$5000,"&gt;="&amp;$B$239,'1. Output sheet'!$O$2:$O$5000,"&lt;"&amp;$C$239)</f>
        <v>0</v>
      </c>
      <c r="F318" s="13">
        <f>SUMIFS('1. Output sheet'!$F$2:$F$5000,'1. Output sheet'!$AC$2:$AC$5000,$B$75,'1. Output sheet'!$C$2:$C$5000,F$138,'1. Output sheet'!$K$2:$K$5000,$C253,'1. Output sheet'!$O$2:$O$5000,"&gt;="&amp;$B$239,'1. Output sheet'!$O$2:$O$5000,"&lt;"&amp;$C$239)</f>
        <v>0</v>
      </c>
      <c r="G318" s="13">
        <f>SUMIFS('1. Output sheet'!$F$2:$F$5000,'1. Output sheet'!$AC$2:$AC$5000,$B$75,'1. Output sheet'!$C$2:$C$5000,G$138,'1. Output sheet'!$K$2:$K$5000,$C253,'1. Output sheet'!$O$2:$O$5000,"&gt;="&amp;$B$239,'1. Output sheet'!$O$2:$O$5000,"&lt;"&amp;$C$239)</f>
        <v>0</v>
      </c>
      <c r="H318" s="13">
        <f>SUMIFS('1. Output sheet'!$F$2:$F$5000,'1. Output sheet'!$AC$2:$AC$5000,$B$75,'1. Output sheet'!$C$2:$C$5000,H$138,'1. Output sheet'!$K$2:$K$5000,$C253,'1. Output sheet'!$O$2:$O$5000,"&gt;="&amp;$B$239,'1. Output sheet'!$O$2:$O$5000,"&lt;"&amp;$C$239)</f>
        <v>0</v>
      </c>
      <c r="I318" s="13">
        <f>SUMIFS('1. Output sheet'!$F$2:$F$5000,'1. Output sheet'!$AC$2:$AC$5000,$B$75,'1. Output sheet'!$C$2:$C$5000,I$138,'1. Output sheet'!$K$2:$K$5000,$C253,'1. Output sheet'!$O$2:$O$5000,"&gt;="&amp;$B$239,'1. Output sheet'!$O$2:$O$5000,"&lt;"&amp;$C$239)</f>
        <v>14200</v>
      </c>
      <c r="J318" s="13">
        <f>SUMIFS('1. Output sheet'!$F$2:$F$5000,'1. Output sheet'!$AC$2:$AC$5000,$B$75,'1. Output sheet'!$C$2:$C$5000,J$138,'1. Output sheet'!$K$2:$K$5000,$C253,'1. Output sheet'!$O$2:$O$5000,"&gt;="&amp;$B$239,'1. Output sheet'!$O$2:$O$5000,"&lt;"&amp;$C$239)</f>
        <v>14134</v>
      </c>
      <c r="K318" s="13">
        <f>SUMIFS('1. Output sheet'!$F$2:$F$5000,'1. Output sheet'!$AC$2:$AC$5000,$B$75,'1. Output sheet'!$C$2:$C$5000,K$138,'1. Output sheet'!$K$2:$K$5000,$C253,'1. Output sheet'!$O$2:$O$5000,"&gt;="&amp;$B$239,'1. Output sheet'!$O$2:$O$5000,"&lt;"&amp;$C$239)</f>
        <v>0</v>
      </c>
      <c r="L318" s="13">
        <f>SUMIFS('1. Output sheet'!$F$2:$F$5000,'1. Output sheet'!$AC$2:$AC$5000,$B$75,'1. Output sheet'!$C$2:$C$5000,L$138,'1. Output sheet'!$K$2:$K$5000,$C253,'1. Output sheet'!$O$2:$O$5000,"&gt;="&amp;$B$239,'1. Output sheet'!$O$2:$O$5000,"&lt;"&amp;$C$239)</f>
        <v>0</v>
      </c>
      <c r="M318" s="13">
        <f>SUMIFS('1. Output sheet'!$F$2:$F$5000,'1. Output sheet'!$AC$2:$AC$5000,$B$75,'1. Output sheet'!$C$2:$C$5000,M$138,'1. Output sheet'!$K$2:$K$5000,$C253,'1. Output sheet'!$O$2:$O$5000,"&gt;="&amp;$B$239,'1. Output sheet'!$O$2:$O$5000,"&lt;"&amp;$C$239)</f>
        <v>0</v>
      </c>
      <c r="N318" s="13">
        <f>SUMIFS('1. Output sheet'!$F$2:$F$5000,'1. Output sheet'!$AC$2:$AC$5000,$B$75,'1. Output sheet'!$C$2:$C$5000,N$138,'1. Output sheet'!$K$2:$K$5000,$C253,'1. Output sheet'!$O$2:$O$5000,"&gt;="&amp;$B$239,'1. Output sheet'!$O$2:$O$5000,"&lt;"&amp;$C$239)</f>
        <v>0</v>
      </c>
      <c r="O318" s="13">
        <f>SUMIFS('1. Output sheet'!$F$2:$F$5000,'1. Output sheet'!$AC$2:$AC$5000,$B$75,'1. Output sheet'!$C$2:$C$5000,O$138,'1. Output sheet'!$K$2:$K$5000,$C253,'1. Output sheet'!$O$2:$O$5000,"&gt;="&amp;$B$239,'1. Output sheet'!$O$2:$O$5000,"&lt;"&amp;$C$239)</f>
        <v>0</v>
      </c>
      <c r="P318" s="14">
        <f t="shared" si="157"/>
        <v>28334</v>
      </c>
      <c r="R318" s="7"/>
      <c r="S318" s="39" t="s">
        <v>229</v>
      </c>
      <c r="T318" s="13">
        <f t="shared" si="158"/>
        <v>0</v>
      </c>
      <c r="U318" s="13">
        <f t="shared" si="136"/>
        <v>0</v>
      </c>
      <c r="V318" s="13">
        <f t="shared" si="137"/>
        <v>0</v>
      </c>
      <c r="W318" s="13">
        <f t="shared" si="138"/>
        <v>0</v>
      </c>
      <c r="X318" s="13">
        <f t="shared" si="139"/>
        <v>0</v>
      </c>
      <c r="Y318" s="13">
        <f t="shared" si="140"/>
        <v>1903.9191236608876</v>
      </c>
      <c r="Z318" s="13">
        <f t="shared" si="141"/>
        <v>1895.0699221002103</v>
      </c>
      <c r="AA318" s="13">
        <f t="shared" si="142"/>
        <v>0</v>
      </c>
      <c r="AB318" s="13">
        <f t="shared" si="143"/>
        <v>0</v>
      </c>
      <c r="AC318" s="13">
        <f t="shared" si="144"/>
        <v>0</v>
      </c>
      <c r="AD318" s="13">
        <f t="shared" si="145"/>
        <v>0</v>
      </c>
      <c r="AE318" s="13">
        <v>26449</v>
      </c>
      <c r="AF318" s="14">
        <v>224601.75</v>
      </c>
    </row>
    <row r="319" spans="1:32" ht="14.4" x14ac:dyDescent="0.3">
      <c r="A319" s="34"/>
      <c r="B319" s="7"/>
      <c r="C319" s="39" t="s">
        <v>407</v>
      </c>
      <c r="D319" s="13">
        <f>SUMIFS('1. Output sheet'!$F$2:$F$5000,'1. Output sheet'!$AC$2:$AC$5000,$B$75,'1. Output sheet'!$C$2:$C$5000,D$138,'1. Output sheet'!$K$2:$K$5000,$C254,'1. Output sheet'!$O$2:$O$5000,"&gt;="&amp;$B$239,'1. Output sheet'!$O$2:$O$5000,"&lt;"&amp;$C$239)</f>
        <v>0</v>
      </c>
      <c r="E319" s="13">
        <f>SUMIFS('1. Output sheet'!$F$2:$F$5000,'1. Output sheet'!$AC$2:$AC$5000,$B$75,'1. Output sheet'!$C$2:$C$5000,E$138,'1. Output sheet'!$K$2:$K$5000,$C254,'1. Output sheet'!$O$2:$O$5000,"&gt;="&amp;$B$239,'1. Output sheet'!$O$2:$O$5000,"&lt;"&amp;$C$239)</f>
        <v>0</v>
      </c>
      <c r="F319" s="13">
        <f>SUMIFS('1. Output sheet'!$F$2:$F$5000,'1. Output sheet'!$AC$2:$AC$5000,$B$75,'1. Output sheet'!$C$2:$C$5000,F$138,'1. Output sheet'!$K$2:$K$5000,$C254,'1. Output sheet'!$O$2:$O$5000,"&gt;="&amp;$B$239,'1. Output sheet'!$O$2:$O$5000,"&lt;"&amp;$C$239)</f>
        <v>0</v>
      </c>
      <c r="G319" s="13">
        <f>SUMIFS('1. Output sheet'!$F$2:$F$5000,'1. Output sheet'!$AC$2:$AC$5000,$B$75,'1. Output sheet'!$C$2:$C$5000,G$138,'1. Output sheet'!$K$2:$K$5000,$C254,'1. Output sheet'!$O$2:$O$5000,"&gt;="&amp;$B$239,'1. Output sheet'!$O$2:$O$5000,"&lt;"&amp;$C$239)</f>
        <v>0</v>
      </c>
      <c r="H319" s="13">
        <f>SUMIFS('1. Output sheet'!$F$2:$F$5000,'1. Output sheet'!$AC$2:$AC$5000,$B$75,'1. Output sheet'!$C$2:$C$5000,H$138,'1. Output sheet'!$K$2:$K$5000,$C254,'1. Output sheet'!$O$2:$O$5000,"&gt;="&amp;$B$239,'1. Output sheet'!$O$2:$O$5000,"&lt;"&amp;$C$239)</f>
        <v>0</v>
      </c>
      <c r="I319" s="13">
        <f>SUMIFS('1. Output sheet'!$F$2:$F$5000,'1. Output sheet'!$AC$2:$AC$5000,$B$75,'1. Output sheet'!$C$2:$C$5000,I$138,'1. Output sheet'!$K$2:$K$5000,$C254,'1. Output sheet'!$O$2:$O$5000,"&gt;="&amp;$B$239,'1. Output sheet'!$O$2:$O$5000,"&lt;"&amp;$C$239)</f>
        <v>0</v>
      </c>
      <c r="J319" s="13">
        <f>SUMIFS('1. Output sheet'!$F$2:$F$5000,'1. Output sheet'!$AC$2:$AC$5000,$B$75,'1. Output sheet'!$C$2:$C$5000,J$138,'1. Output sheet'!$K$2:$K$5000,$C254,'1. Output sheet'!$O$2:$O$5000,"&gt;="&amp;$B$239,'1. Output sheet'!$O$2:$O$5000,"&lt;"&amp;$C$239)</f>
        <v>0</v>
      </c>
      <c r="K319" s="13">
        <f>SUMIFS('1. Output sheet'!$F$2:$F$5000,'1. Output sheet'!$AC$2:$AC$5000,$B$75,'1. Output sheet'!$C$2:$C$5000,K$138,'1. Output sheet'!$K$2:$K$5000,$C254,'1. Output sheet'!$O$2:$O$5000,"&gt;="&amp;$B$239,'1. Output sheet'!$O$2:$O$5000,"&lt;"&amp;$C$239)</f>
        <v>0</v>
      </c>
      <c r="L319" s="13">
        <f>SUMIFS('1. Output sheet'!$F$2:$F$5000,'1. Output sheet'!$AC$2:$AC$5000,$B$75,'1. Output sheet'!$C$2:$C$5000,L$138,'1. Output sheet'!$K$2:$K$5000,$C254,'1. Output sheet'!$O$2:$O$5000,"&gt;="&amp;$B$239,'1. Output sheet'!$O$2:$O$5000,"&lt;"&amp;$C$239)</f>
        <v>0</v>
      </c>
      <c r="M319" s="13">
        <f>SUMIFS('1. Output sheet'!$F$2:$F$5000,'1. Output sheet'!$AC$2:$AC$5000,$B$75,'1. Output sheet'!$C$2:$C$5000,M$138,'1. Output sheet'!$K$2:$K$5000,$C254,'1. Output sheet'!$O$2:$O$5000,"&gt;="&amp;$B$239,'1. Output sheet'!$O$2:$O$5000,"&lt;"&amp;$C$239)</f>
        <v>0</v>
      </c>
      <c r="N319" s="13">
        <f>SUMIFS('1. Output sheet'!$F$2:$F$5000,'1. Output sheet'!$AC$2:$AC$5000,$B$75,'1. Output sheet'!$C$2:$C$5000,N$138,'1. Output sheet'!$K$2:$K$5000,$C254,'1. Output sheet'!$O$2:$O$5000,"&gt;="&amp;$B$239,'1. Output sheet'!$O$2:$O$5000,"&lt;"&amp;$C$239)</f>
        <v>0</v>
      </c>
      <c r="O319" s="13">
        <f>SUMIFS('1. Output sheet'!$F$2:$F$5000,'1. Output sheet'!$AC$2:$AC$5000,$B$75,'1. Output sheet'!$C$2:$C$5000,O$138,'1. Output sheet'!$K$2:$K$5000,$C254,'1. Output sheet'!$O$2:$O$5000,"&gt;="&amp;$B$239,'1. Output sheet'!$O$2:$O$5000,"&lt;"&amp;$C$239)</f>
        <v>0</v>
      </c>
      <c r="P319" s="14">
        <f t="shared" si="157"/>
        <v>0</v>
      </c>
      <c r="R319" s="7"/>
      <c r="S319" s="39" t="s">
        <v>407</v>
      </c>
      <c r="T319" s="13">
        <f t="shared" si="158"/>
        <v>0</v>
      </c>
      <c r="U319" s="13">
        <f t="shared" si="136"/>
        <v>0</v>
      </c>
      <c r="V319" s="13">
        <f t="shared" si="137"/>
        <v>0</v>
      </c>
      <c r="W319" s="13">
        <f t="shared" si="138"/>
        <v>0</v>
      </c>
      <c r="X319" s="13">
        <f t="shared" si="139"/>
        <v>0</v>
      </c>
      <c r="Y319" s="13">
        <f t="shared" si="140"/>
        <v>0</v>
      </c>
      <c r="Z319" s="13">
        <f t="shared" si="141"/>
        <v>0</v>
      </c>
      <c r="AA319" s="13">
        <f t="shared" si="142"/>
        <v>0</v>
      </c>
      <c r="AB319" s="13">
        <f t="shared" si="143"/>
        <v>0</v>
      </c>
      <c r="AC319" s="13">
        <f t="shared" si="144"/>
        <v>0</v>
      </c>
      <c r="AD319" s="13">
        <f t="shared" si="145"/>
        <v>0</v>
      </c>
      <c r="AE319" s="13">
        <v>0</v>
      </c>
      <c r="AF319" s="14">
        <v>0</v>
      </c>
    </row>
    <row r="320" spans="1:32" ht="14.4" x14ac:dyDescent="0.3">
      <c r="A320" s="34"/>
      <c r="B320" s="7"/>
      <c r="C320" s="39" t="s">
        <v>54</v>
      </c>
      <c r="D320" s="13">
        <f>SUMIFS('1. Output sheet'!$F$2:$F$5000,'1. Output sheet'!$AC$2:$AC$5000,$B$75,'1. Output sheet'!$C$2:$C$5000,D$138,'1. Output sheet'!$K$2:$K$5000,$C255,'1. Output sheet'!$O$2:$O$5000,"&gt;="&amp;$B$239,'1. Output sheet'!$O$2:$O$5000,"&lt;"&amp;$C$239)</f>
        <v>0</v>
      </c>
      <c r="E320" s="13">
        <f>SUMIFS('1. Output sheet'!$F$2:$F$5000,'1. Output sheet'!$AC$2:$AC$5000,$B$75,'1. Output sheet'!$C$2:$C$5000,E$138,'1. Output sheet'!$K$2:$K$5000,$C255,'1. Output sheet'!$O$2:$O$5000,"&gt;="&amp;$B$239,'1. Output sheet'!$O$2:$O$5000,"&lt;"&amp;$C$239)</f>
        <v>0</v>
      </c>
      <c r="F320" s="13">
        <f>SUMIFS('1. Output sheet'!$F$2:$F$5000,'1. Output sheet'!$AC$2:$AC$5000,$B$75,'1. Output sheet'!$C$2:$C$5000,F$138,'1. Output sheet'!$K$2:$K$5000,$C255,'1. Output sheet'!$O$2:$O$5000,"&gt;="&amp;$B$239,'1. Output sheet'!$O$2:$O$5000,"&lt;"&amp;$C$239)</f>
        <v>0</v>
      </c>
      <c r="G320" s="13">
        <f>SUMIFS('1. Output sheet'!$F$2:$F$5000,'1. Output sheet'!$AC$2:$AC$5000,$B$75,'1. Output sheet'!$C$2:$C$5000,G$138,'1. Output sheet'!$K$2:$K$5000,$C255,'1. Output sheet'!$O$2:$O$5000,"&gt;="&amp;$B$239,'1. Output sheet'!$O$2:$O$5000,"&lt;"&amp;$C$239)</f>
        <v>0</v>
      </c>
      <c r="H320" s="13">
        <f>SUMIFS('1. Output sheet'!$F$2:$F$5000,'1. Output sheet'!$AC$2:$AC$5000,$B$75,'1. Output sheet'!$C$2:$C$5000,H$138,'1. Output sheet'!$K$2:$K$5000,$C255,'1. Output sheet'!$O$2:$O$5000,"&gt;="&amp;$B$239,'1. Output sheet'!$O$2:$O$5000,"&lt;"&amp;$C$239)</f>
        <v>0</v>
      </c>
      <c r="I320" s="13">
        <f>SUMIFS('1. Output sheet'!$F$2:$F$5000,'1. Output sheet'!$AC$2:$AC$5000,$B$75,'1. Output sheet'!$C$2:$C$5000,I$138,'1. Output sheet'!$K$2:$K$5000,$C255,'1. Output sheet'!$O$2:$O$5000,"&gt;="&amp;$B$239,'1. Output sheet'!$O$2:$O$5000,"&lt;"&amp;$C$239)</f>
        <v>0</v>
      </c>
      <c r="J320" s="13">
        <f>SUMIFS('1. Output sheet'!$F$2:$F$5000,'1. Output sheet'!$AC$2:$AC$5000,$B$75,'1. Output sheet'!$C$2:$C$5000,J$138,'1. Output sheet'!$K$2:$K$5000,$C255,'1. Output sheet'!$O$2:$O$5000,"&gt;="&amp;$B$239,'1. Output sheet'!$O$2:$O$5000,"&lt;"&amp;$C$239)</f>
        <v>1195</v>
      </c>
      <c r="K320" s="13">
        <f>SUMIFS('1. Output sheet'!$F$2:$F$5000,'1. Output sheet'!$AC$2:$AC$5000,$B$75,'1. Output sheet'!$C$2:$C$5000,K$138,'1. Output sheet'!$K$2:$K$5000,$C255,'1. Output sheet'!$O$2:$O$5000,"&gt;="&amp;$B$239,'1. Output sheet'!$O$2:$O$5000,"&lt;"&amp;$C$239)</f>
        <v>0</v>
      </c>
      <c r="L320" s="13">
        <f>SUMIFS('1. Output sheet'!$F$2:$F$5000,'1. Output sheet'!$AC$2:$AC$5000,$B$75,'1. Output sheet'!$C$2:$C$5000,L$138,'1. Output sheet'!$K$2:$K$5000,$C255,'1. Output sheet'!$O$2:$O$5000,"&gt;="&amp;$B$239,'1. Output sheet'!$O$2:$O$5000,"&lt;"&amp;$C$239)</f>
        <v>0</v>
      </c>
      <c r="M320" s="13">
        <f>SUMIFS('1. Output sheet'!$F$2:$F$5000,'1. Output sheet'!$AC$2:$AC$5000,$B$75,'1. Output sheet'!$C$2:$C$5000,M$138,'1. Output sheet'!$K$2:$K$5000,$C255,'1. Output sheet'!$O$2:$O$5000,"&gt;="&amp;$B$239,'1. Output sheet'!$O$2:$O$5000,"&lt;"&amp;$C$239)</f>
        <v>0</v>
      </c>
      <c r="N320" s="13">
        <f>SUMIFS('1. Output sheet'!$F$2:$F$5000,'1. Output sheet'!$AC$2:$AC$5000,$B$75,'1. Output sheet'!$C$2:$C$5000,N$138,'1. Output sheet'!$K$2:$K$5000,$C255,'1. Output sheet'!$O$2:$O$5000,"&gt;="&amp;$B$239,'1. Output sheet'!$O$2:$O$5000,"&lt;"&amp;$C$239)</f>
        <v>0</v>
      </c>
      <c r="O320" s="13">
        <f>SUMIFS('1. Output sheet'!$F$2:$F$5000,'1. Output sheet'!$AC$2:$AC$5000,$B$75,'1. Output sheet'!$C$2:$C$5000,O$138,'1. Output sheet'!$K$2:$K$5000,$C255,'1. Output sheet'!$O$2:$O$5000,"&gt;="&amp;$B$239,'1. Output sheet'!$O$2:$O$5000,"&lt;"&amp;$C$239)</f>
        <v>0</v>
      </c>
      <c r="P320" s="14">
        <f t="shared" si="157"/>
        <v>1195</v>
      </c>
      <c r="R320" s="7"/>
      <c r="S320" s="39" t="s">
        <v>54</v>
      </c>
      <c r="T320" s="13">
        <f t="shared" si="158"/>
        <v>0</v>
      </c>
      <c r="U320" s="13">
        <f t="shared" si="136"/>
        <v>0</v>
      </c>
      <c r="V320" s="13">
        <f t="shared" si="137"/>
        <v>0</v>
      </c>
      <c r="W320" s="13">
        <f t="shared" si="138"/>
        <v>0</v>
      </c>
      <c r="X320" s="13">
        <f t="shared" si="139"/>
        <v>0</v>
      </c>
      <c r="Y320" s="13">
        <f t="shared" si="140"/>
        <v>0</v>
      </c>
      <c r="Z320" s="13">
        <f t="shared" si="141"/>
        <v>160.22417977287049</v>
      </c>
      <c r="AA320" s="13">
        <f t="shared" si="142"/>
        <v>0</v>
      </c>
      <c r="AB320" s="13">
        <f t="shared" si="143"/>
        <v>0</v>
      </c>
      <c r="AC320" s="13">
        <f t="shared" si="144"/>
        <v>0</v>
      </c>
      <c r="AD320" s="13">
        <f t="shared" si="145"/>
        <v>0</v>
      </c>
      <c r="AE320" s="13">
        <v>0</v>
      </c>
      <c r="AF320" s="14">
        <v>163579.5</v>
      </c>
    </row>
    <row r="321" spans="1:32" ht="14.4" x14ac:dyDescent="0.3">
      <c r="A321" s="34"/>
      <c r="B321" s="7"/>
      <c r="C321" s="39" t="s">
        <v>126</v>
      </c>
      <c r="D321" s="13">
        <f>SUMIFS('1. Output sheet'!$F$2:$F$5000,'1. Output sheet'!$AC$2:$AC$5000,$B$75,'1. Output sheet'!$C$2:$C$5000,D$138,'1. Output sheet'!$K$2:$K$5000,$C256,'1. Output sheet'!$O$2:$O$5000,"&gt;="&amp;$B$239,'1. Output sheet'!$O$2:$O$5000,"&lt;"&amp;$C$239)</f>
        <v>0</v>
      </c>
      <c r="E321" s="13">
        <f>SUMIFS('1. Output sheet'!$F$2:$F$5000,'1. Output sheet'!$AC$2:$AC$5000,$B$75,'1. Output sheet'!$C$2:$C$5000,E$138,'1. Output sheet'!$K$2:$K$5000,$C256,'1. Output sheet'!$O$2:$O$5000,"&gt;="&amp;$B$239,'1. Output sheet'!$O$2:$O$5000,"&lt;"&amp;$C$239)</f>
        <v>0</v>
      </c>
      <c r="F321" s="13">
        <f>SUMIFS('1. Output sheet'!$F$2:$F$5000,'1. Output sheet'!$AC$2:$AC$5000,$B$75,'1. Output sheet'!$C$2:$C$5000,F$138,'1. Output sheet'!$K$2:$K$5000,$C256,'1. Output sheet'!$O$2:$O$5000,"&gt;="&amp;$B$239,'1. Output sheet'!$O$2:$O$5000,"&lt;"&amp;$C$239)</f>
        <v>0</v>
      </c>
      <c r="G321" s="13">
        <f>SUMIFS('1. Output sheet'!$F$2:$F$5000,'1. Output sheet'!$AC$2:$AC$5000,$B$75,'1. Output sheet'!$C$2:$C$5000,G$138,'1. Output sheet'!$K$2:$K$5000,$C256,'1. Output sheet'!$O$2:$O$5000,"&gt;="&amp;$B$239,'1. Output sheet'!$O$2:$O$5000,"&lt;"&amp;$C$239)</f>
        <v>0</v>
      </c>
      <c r="H321" s="13">
        <f>SUMIFS('1. Output sheet'!$F$2:$F$5000,'1. Output sheet'!$AC$2:$AC$5000,$B$75,'1. Output sheet'!$C$2:$C$5000,H$138,'1. Output sheet'!$K$2:$K$5000,$C256,'1. Output sheet'!$O$2:$O$5000,"&gt;="&amp;$B$239,'1. Output sheet'!$O$2:$O$5000,"&lt;"&amp;$C$239)</f>
        <v>0</v>
      </c>
      <c r="I321" s="13">
        <f>SUMIFS('1. Output sheet'!$F$2:$F$5000,'1. Output sheet'!$AC$2:$AC$5000,$B$75,'1. Output sheet'!$C$2:$C$5000,I$138,'1. Output sheet'!$K$2:$K$5000,$C256,'1. Output sheet'!$O$2:$O$5000,"&gt;="&amp;$B$239,'1. Output sheet'!$O$2:$O$5000,"&lt;"&amp;$C$239)</f>
        <v>0</v>
      </c>
      <c r="J321" s="13">
        <f>SUMIFS('1. Output sheet'!$F$2:$F$5000,'1. Output sheet'!$AC$2:$AC$5000,$B$75,'1. Output sheet'!$C$2:$C$5000,J$138,'1. Output sheet'!$K$2:$K$5000,$C256,'1. Output sheet'!$O$2:$O$5000,"&gt;="&amp;$B$239,'1. Output sheet'!$O$2:$O$5000,"&lt;"&amp;$C$239)</f>
        <v>835</v>
      </c>
      <c r="K321" s="13">
        <f>SUMIFS('1. Output sheet'!$F$2:$F$5000,'1. Output sheet'!$AC$2:$AC$5000,$B$75,'1. Output sheet'!$C$2:$C$5000,K$138,'1. Output sheet'!$K$2:$K$5000,$C256,'1. Output sheet'!$O$2:$O$5000,"&gt;="&amp;$B$239,'1. Output sheet'!$O$2:$O$5000,"&lt;"&amp;$C$239)</f>
        <v>0</v>
      </c>
      <c r="L321" s="13">
        <f>SUMIFS('1. Output sheet'!$F$2:$F$5000,'1. Output sheet'!$AC$2:$AC$5000,$B$75,'1. Output sheet'!$C$2:$C$5000,L$138,'1. Output sheet'!$K$2:$K$5000,$C256,'1. Output sheet'!$O$2:$O$5000,"&gt;="&amp;$B$239,'1. Output sheet'!$O$2:$O$5000,"&lt;"&amp;$C$239)</f>
        <v>0</v>
      </c>
      <c r="M321" s="13">
        <f>SUMIFS('1. Output sheet'!$F$2:$F$5000,'1. Output sheet'!$AC$2:$AC$5000,$B$75,'1. Output sheet'!$C$2:$C$5000,M$138,'1. Output sheet'!$K$2:$K$5000,$C256,'1. Output sheet'!$O$2:$O$5000,"&gt;="&amp;$B$239,'1. Output sheet'!$O$2:$O$5000,"&lt;"&amp;$C$239)</f>
        <v>0</v>
      </c>
      <c r="N321" s="13">
        <f>SUMIFS('1. Output sheet'!$F$2:$F$5000,'1. Output sheet'!$AC$2:$AC$5000,$B$75,'1. Output sheet'!$C$2:$C$5000,N$138,'1. Output sheet'!$K$2:$K$5000,$C256,'1. Output sheet'!$O$2:$O$5000,"&gt;="&amp;$B$239,'1. Output sheet'!$O$2:$O$5000,"&lt;"&amp;$C$239)</f>
        <v>0</v>
      </c>
      <c r="O321" s="13">
        <f>SUMIFS('1. Output sheet'!$F$2:$F$5000,'1. Output sheet'!$AC$2:$AC$5000,$B$75,'1. Output sheet'!$C$2:$C$5000,O$138,'1. Output sheet'!$K$2:$K$5000,$C256,'1. Output sheet'!$O$2:$O$5000,"&gt;="&amp;$B$239,'1. Output sheet'!$O$2:$O$5000,"&lt;"&amp;$C$239)</f>
        <v>0</v>
      </c>
      <c r="P321" s="14">
        <f t="shared" si="157"/>
        <v>835</v>
      </c>
      <c r="R321" s="7"/>
      <c r="S321" s="39" t="s">
        <v>126</v>
      </c>
      <c r="T321" s="13">
        <f t="shared" si="158"/>
        <v>0</v>
      </c>
      <c r="U321" s="13">
        <f t="shared" si="136"/>
        <v>0</v>
      </c>
      <c r="V321" s="13">
        <f t="shared" si="137"/>
        <v>0</v>
      </c>
      <c r="W321" s="13">
        <f t="shared" si="138"/>
        <v>0</v>
      </c>
      <c r="X321" s="13">
        <f t="shared" si="139"/>
        <v>0</v>
      </c>
      <c r="Y321" s="13">
        <f t="shared" si="140"/>
        <v>0</v>
      </c>
      <c r="Z321" s="13">
        <f t="shared" si="141"/>
        <v>111.95580762372121</v>
      </c>
      <c r="AA321" s="13">
        <f t="shared" si="142"/>
        <v>0</v>
      </c>
      <c r="AB321" s="13">
        <f t="shared" si="143"/>
        <v>0</v>
      </c>
      <c r="AC321" s="13">
        <f t="shared" si="144"/>
        <v>0</v>
      </c>
      <c r="AD321" s="13">
        <f t="shared" si="145"/>
        <v>0</v>
      </c>
      <c r="AE321" s="13">
        <v>0</v>
      </c>
      <c r="AF321" s="14">
        <v>123322.07999999999</v>
      </c>
    </row>
    <row r="322" spans="1:32" ht="14.4" x14ac:dyDescent="0.3">
      <c r="A322" s="34"/>
      <c r="B322" s="7"/>
      <c r="C322" s="39" t="s">
        <v>737</v>
      </c>
      <c r="D322" s="13">
        <f>SUMIFS('1. Output sheet'!$F$2:$F$5000,'1. Output sheet'!$AC$2:$AC$5000,$B$75,'1. Output sheet'!$C$2:$C$5000,D$138,'1. Output sheet'!$K$2:$K$5000,$C257,'1. Output sheet'!$O$2:$O$5000,"&gt;="&amp;$B$239,'1. Output sheet'!$O$2:$O$5000,"&lt;"&amp;$C$239)</f>
        <v>0</v>
      </c>
      <c r="E322" s="13">
        <f>SUMIFS('1. Output sheet'!$F$2:$F$5000,'1. Output sheet'!$AC$2:$AC$5000,$B$75,'1. Output sheet'!$C$2:$C$5000,E$138,'1. Output sheet'!$K$2:$K$5000,$C257,'1. Output sheet'!$O$2:$O$5000,"&gt;="&amp;$B$239,'1. Output sheet'!$O$2:$O$5000,"&lt;"&amp;$C$239)</f>
        <v>0</v>
      </c>
      <c r="F322" s="13">
        <f>SUMIFS('1. Output sheet'!$F$2:$F$5000,'1. Output sheet'!$AC$2:$AC$5000,$B$75,'1. Output sheet'!$C$2:$C$5000,F$138,'1. Output sheet'!$K$2:$K$5000,$C257,'1. Output sheet'!$O$2:$O$5000,"&gt;="&amp;$B$239,'1. Output sheet'!$O$2:$O$5000,"&lt;"&amp;$C$239)</f>
        <v>0</v>
      </c>
      <c r="G322" s="13">
        <f>SUMIFS('1. Output sheet'!$F$2:$F$5000,'1. Output sheet'!$AC$2:$AC$5000,$B$75,'1. Output sheet'!$C$2:$C$5000,G$138,'1. Output sheet'!$K$2:$K$5000,$C257,'1. Output sheet'!$O$2:$O$5000,"&gt;="&amp;$B$239,'1. Output sheet'!$O$2:$O$5000,"&lt;"&amp;$C$239)</f>
        <v>0</v>
      </c>
      <c r="H322" s="13">
        <f>SUMIFS('1. Output sheet'!$F$2:$F$5000,'1. Output sheet'!$AC$2:$AC$5000,$B$75,'1. Output sheet'!$C$2:$C$5000,H$138,'1. Output sheet'!$K$2:$K$5000,$C257,'1. Output sheet'!$O$2:$O$5000,"&gt;="&amp;$B$239,'1. Output sheet'!$O$2:$O$5000,"&lt;"&amp;$C$239)</f>
        <v>0</v>
      </c>
      <c r="I322" s="13">
        <f>SUMIFS('1. Output sheet'!$F$2:$F$5000,'1. Output sheet'!$AC$2:$AC$5000,$B$75,'1. Output sheet'!$C$2:$C$5000,I$138,'1. Output sheet'!$K$2:$K$5000,$C257,'1. Output sheet'!$O$2:$O$5000,"&gt;="&amp;$B$239,'1. Output sheet'!$O$2:$O$5000,"&lt;"&amp;$C$239)</f>
        <v>1295</v>
      </c>
      <c r="J322" s="13">
        <f>SUMIFS('1. Output sheet'!$F$2:$F$5000,'1. Output sheet'!$AC$2:$AC$5000,$B$75,'1. Output sheet'!$C$2:$C$5000,J$138,'1. Output sheet'!$K$2:$K$5000,$C257,'1. Output sheet'!$O$2:$O$5000,"&gt;="&amp;$B$239,'1. Output sheet'!$O$2:$O$5000,"&lt;"&amp;$C$239)</f>
        <v>2990</v>
      </c>
      <c r="K322" s="13">
        <f>SUMIFS('1. Output sheet'!$F$2:$F$5000,'1. Output sheet'!$AC$2:$AC$5000,$B$75,'1. Output sheet'!$C$2:$C$5000,K$138,'1. Output sheet'!$K$2:$K$5000,$C257,'1. Output sheet'!$O$2:$O$5000,"&gt;="&amp;$B$239,'1. Output sheet'!$O$2:$O$5000,"&lt;"&amp;$C$239)</f>
        <v>1395</v>
      </c>
      <c r="L322" s="13">
        <f>SUMIFS('1. Output sheet'!$F$2:$F$5000,'1. Output sheet'!$AC$2:$AC$5000,$B$75,'1. Output sheet'!$C$2:$C$5000,L$138,'1. Output sheet'!$K$2:$K$5000,$C257,'1. Output sheet'!$O$2:$O$5000,"&gt;="&amp;$B$239,'1. Output sheet'!$O$2:$O$5000,"&lt;"&amp;$C$239)</f>
        <v>0</v>
      </c>
      <c r="M322" s="13">
        <f>SUMIFS('1. Output sheet'!$F$2:$F$5000,'1. Output sheet'!$AC$2:$AC$5000,$B$75,'1. Output sheet'!$C$2:$C$5000,M$138,'1. Output sheet'!$K$2:$K$5000,$C257,'1. Output sheet'!$O$2:$O$5000,"&gt;="&amp;$B$239,'1. Output sheet'!$O$2:$O$5000,"&lt;"&amp;$C$239)</f>
        <v>0</v>
      </c>
      <c r="N322" s="13">
        <f>SUMIFS('1. Output sheet'!$F$2:$F$5000,'1. Output sheet'!$AC$2:$AC$5000,$B$75,'1. Output sheet'!$C$2:$C$5000,N$138,'1. Output sheet'!$K$2:$K$5000,$C257,'1. Output sheet'!$O$2:$O$5000,"&gt;="&amp;$B$239,'1. Output sheet'!$O$2:$O$5000,"&lt;"&amp;$C$239)</f>
        <v>0</v>
      </c>
      <c r="O322" s="13">
        <f>SUMIFS('1. Output sheet'!$F$2:$F$5000,'1. Output sheet'!$AC$2:$AC$5000,$B$75,'1. Output sheet'!$C$2:$C$5000,O$138,'1. Output sheet'!$K$2:$K$5000,$C257,'1. Output sheet'!$O$2:$O$5000,"&gt;="&amp;$B$239,'1. Output sheet'!$O$2:$O$5000,"&lt;"&amp;$C$239)</f>
        <v>0</v>
      </c>
      <c r="P322" s="14">
        <f t="shared" si="157"/>
        <v>5680</v>
      </c>
      <c r="R322" s="7"/>
      <c r="S322" s="39" t="s">
        <v>737</v>
      </c>
      <c r="T322" s="13">
        <f t="shared" si="158"/>
        <v>0</v>
      </c>
      <c r="U322" s="13">
        <f t="shared" si="136"/>
        <v>0</v>
      </c>
      <c r="V322" s="13">
        <f t="shared" si="137"/>
        <v>0</v>
      </c>
      <c r="W322" s="13">
        <f t="shared" si="138"/>
        <v>0</v>
      </c>
      <c r="X322" s="13">
        <f t="shared" si="139"/>
        <v>0</v>
      </c>
      <c r="Y322" s="13">
        <f t="shared" si="140"/>
        <v>173.63206092541193</v>
      </c>
      <c r="Z322" s="13">
        <f t="shared" si="141"/>
        <v>400.89564646098972</v>
      </c>
      <c r="AA322" s="13">
        <f t="shared" si="142"/>
        <v>187.03994207795338</v>
      </c>
      <c r="AB322" s="13">
        <f t="shared" si="143"/>
        <v>0</v>
      </c>
      <c r="AC322" s="13">
        <f t="shared" si="144"/>
        <v>0</v>
      </c>
      <c r="AD322" s="13">
        <f t="shared" si="145"/>
        <v>0</v>
      </c>
      <c r="AE322" s="13">
        <v>0</v>
      </c>
      <c r="AF322" s="14">
        <v>31995</v>
      </c>
    </row>
    <row r="323" spans="1:32" ht="14.4" x14ac:dyDescent="0.3">
      <c r="A323" s="34"/>
      <c r="B323" s="7"/>
      <c r="C323" s="39" t="s">
        <v>362</v>
      </c>
      <c r="D323" s="13">
        <f>SUMIFS('1. Output sheet'!$F$2:$F$5000,'1. Output sheet'!$AC$2:$AC$5000,$B$75,'1. Output sheet'!$C$2:$C$5000,D$138,'1. Output sheet'!$K$2:$K$5000,$C258,'1. Output sheet'!$O$2:$O$5000,"&gt;="&amp;$B$239,'1. Output sheet'!$O$2:$O$5000,"&lt;"&amp;$C$239)</f>
        <v>0</v>
      </c>
      <c r="E323" s="13">
        <f>SUMIFS('1. Output sheet'!$F$2:$F$5000,'1. Output sheet'!$AC$2:$AC$5000,$B$75,'1. Output sheet'!$C$2:$C$5000,E$138,'1. Output sheet'!$K$2:$K$5000,$C258,'1. Output sheet'!$O$2:$O$5000,"&gt;="&amp;$B$239,'1. Output sheet'!$O$2:$O$5000,"&lt;"&amp;$C$239)</f>
        <v>26113.7</v>
      </c>
      <c r="F323" s="13">
        <f>SUMIFS('1. Output sheet'!$F$2:$F$5000,'1. Output sheet'!$AC$2:$AC$5000,$B$75,'1. Output sheet'!$C$2:$C$5000,F$138,'1. Output sheet'!$K$2:$K$5000,$C258,'1. Output sheet'!$O$2:$O$5000,"&gt;="&amp;$B$239,'1. Output sheet'!$O$2:$O$5000,"&lt;"&amp;$C$239)</f>
        <v>0</v>
      </c>
      <c r="G323" s="13">
        <f>SUMIFS('1. Output sheet'!$F$2:$F$5000,'1. Output sheet'!$AC$2:$AC$5000,$B$75,'1. Output sheet'!$C$2:$C$5000,G$138,'1. Output sheet'!$K$2:$K$5000,$C258,'1. Output sheet'!$O$2:$O$5000,"&gt;="&amp;$B$239,'1. Output sheet'!$O$2:$O$5000,"&lt;"&amp;$C$239)</f>
        <v>0</v>
      </c>
      <c r="H323" s="13">
        <f>SUMIFS('1. Output sheet'!$F$2:$F$5000,'1. Output sheet'!$AC$2:$AC$5000,$B$75,'1. Output sheet'!$C$2:$C$5000,H$138,'1. Output sheet'!$K$2:$K$5000,$C258,'1. Output sheet'!$O$2:$O$5000,"&gt;="&amp;$B$239,'1. Output sheet'!$O$2:$O$5000,"&lt;"&amp;$C$239)</f>
        <v>0</v>
      </c>
      <c r="I323" s="13">
        <f>SUMIFS('1. Output sheet'!$F$2:$F$5000,'1. Output sheet'!$AC$2:$AC$5000,$B$75,'1. Output sheet'!$C$2:$C$5000,I$138,'1. Output sheet'!$K$2:$K$5000,$C258,'1. Output sheet'!$O$2:$O$5000,"&gt;="&amp;$B$239,'1. Output sheet'!$O$2:$O$5000,"&lt;"&amp;$C$239)</f>
        <v>0</v>
      </c>
      <c r="J323" s="13">
        <f>SUMIFS('1. Output sheet'!$F$2:$F$5000,'1. Output sheet'!$AC$2:$AC$5000,$B$75,'1. Output sheet'!$C$2:$C$5000,J$138,'1. Output sheet'!$K$2:$K$5000,$C258,'1. Output sheet'!$O$2:$O$5000,"&gt;="&amp;$B$239,'1. Output sheet'!$O$2:$O$5000,"&lt;"&amp;$C$239)</f>
        <v>0</v>
      </c>
      <c r="K323" s="13">
        <f>SUMIFS('1. Output sheet'!$F$2:$F$5000,'1. Output sheet'!$AC$2:$AC$5000,$B$75,'1. Output sheet'!$C$2:$C$5000,K$138,'1. Output sheet'!$K$2:$K$5000,$C258,'1. Output sheet'!$O$2:$O$5000,"&gt;="&amp;$B$239,'1. Output sheet'!$O$2:$O$5000,"&lt;"&amp;$C$239)</f>
        <v>0</v>
      </c>
      <c r="L323" s="13">
        <f>SUMIFS('1. Output sheet'!$F$2:$F$5000,'1. Output sheet'!$AC$2:$AC$5000,$B$75,'1. Output sheet'!$C$2:$C$5000,L$138,'1. Output sheet'!$K$2:$K$5000,$C258,'1. Output sheet'!$O$2:$O$5000,"&gt;="&amp;$B$239,'1. Output sheet'!$O$2:$O$5000,"&lt;"&amp;$C$239)</f>
        <v>0</v>
      </c>
      <c r="M323" s="13">
        <f>SUMIFS('1. Output sheet'!$F$2:$F$5000,'1. Output sheet'!$AC$2:$AC$5000,$B$75,'1. Output sheet'!$C$2:$C$5000,M$138,'1. Output sheet'!$K$2:$K$5000,$C258,'1. Output sheet'!$O$2:$O$5000,"&gt;="&amp;$B$239,'1. Output sheet'!$O$2:$O$5000,"&lt;"&amp;$C$239)</f>
        <v>0</v>
      </c>
      <c r="N323" s="13">
        <f>SUMIFS('1. Output sheet'!$F$2:$F$5000,'1. Output sheet'!$AC$2:$AC$5000,$B$75,'1. Output sheet'!$C$2:$C$5000,N$138,'1. Output sheet'!$K$2:$K$5000,$C258,'1. Output sheet'!$O$2:$O$5000,"&gt;="&amp;$B$239,'1. Output sheet'!$O$2:$O$5000,"&lt;"&amp;$C$239)</f>
        <v>0</v>
      </c>
      <c r="O323" s="13">
        <f>SUMIFS('1. Output sheet'!$F$2:$F$5000,'1. Output sheet'!$AC$2:$AC$5000,$B$75,'1. Output sheet'!$C$2:$C$5000,O$138,'1. Output sheet'!$K$2:$K$5000,$C258,'1. Output sheet'!$O$2:$O$5000,"&gt;="&amp;$B$239,'1. Output sheet'!$O$2:$O$5000,"&lt;"&amp;$C$239)</f>
        <v>0</v>
      </c>
      <c r="P323" s="14">
        <f t="shared" si="157"/>
        <v>26113.7</v>
      </c>
      <c r="R323" s="7"/>
      <c r="S323" s="39" t="s">
        <v>362</v>
      </c>
      <c r="T323" s="13">
        <f t="shared" si="158"/>
        <v>0</v>
      </c>
      <c r="U323" s="13">
        <f t="shared" si="136"/>
        <v>3501.2938605312197</v>
      </c>
      <c r="V323" s="13">
        <f t="shared" si="137"/>
        <v>0</v>
      </c>
      <c r="W323" s="13">
        <f t="shared" si="138"/>
        <v>0</v>
      </c>
      <c r="X323" s="13">
        <f t="shared" si="139"/>
        <v>0</v>
      </c>
      <c r="Y323" s="13">
        <f t="shared" si="140"/>
        <v>0</v>
      </c>
      <c r="Z323" s="13">
        <f t="shared" si="141"/>
        <v>0</v>
      </c>
      <c r="AA323" s="13">
        <f t="shared" si="142"/>
        <v>0</v>
      </c>
      <c r="AB323" s="13">
        <f t="shared" si="143"/>
        <v>0</v>
      </c>
      <c r="AC323" s="13">
        <f t="shared" si="144"/>
        <v>0</v>
      </c>
      <c r="AD323" s="13">
        <f t="shared" si="145"/>
        <v>0</v>
      </c>
      <c r="AE323" s="13">
        <v>0</v>
      </c>
      <c r="AF323" s="14">
        <v>26113.7</v>
      </c>
    </row>
    <row r="324" spans="1:32" ht="14.4" x14ac:dyDescent="0.3">
      <c r="A324" s="34"/>
      <c r="B324" s="7"/>
      <c r="C324" s="39" t="s">
        <v>76</v>
      </c>
      <c r="D324" s="13">
        <f>SUMIFS('1. Output sheet'!$F$2:$F$5000,'1. Output sheet'!$AC$2:$AC$5000,$B$75,'1. Output sheet'!$C$2:$C$5000,D$138,'1. Output sheet'!$K$2:$K$5000,$C259,'1. Output sheet'!$O$2:$O$5000,"&gt;="&amp;$B$239,'1. Output sheet'!$O$2:$O$5000,"&lt;"&amp;$C$239)</f>
        <v>0</v>
      </c>
      <c r="E324" s="13">
        <f>SUMIFS('1. Output sheet'!$F$2:$F$5000,'1. Output sheet'!$AC$2:$AC$5000,$B$75,'1. Output sheet'!$C$2:$C$5000,E$138,'1. Output sheet'!$K$2:$K$5000,$C259,'1. Output sheet'!$O$2:$O$5000,"&gt;="&amp;$B$239,'1. Output sheet'!$O$2:$O$5000,"&lt;"&amp;$C$239)</f>
        <v>0</v>
      </c>
      <c r="F324" s="13">
        <f>SUMIFS('1. Output sheet'!$F$2:$F$5000,'1. Output sheet'!$AC$2:$AC$5000,$B$75,'1. Output sheet'!$C$2:$C$5000,F$138,'1. Output sheet'!$K$2:$K$5000,$C259,'1. Output sheet'!$O$2:$O$5000,"&gt;="&amp;$B$239,'1. Output sheet'!$O$2:$O$5000,"&lt;"&amp;$C$239)</f>
        <v>0</v>
      </c>
      <c r="G324" s="13">
        <f>SUMIFS('1. Output sheet'!$F$2:$F$5000,'1. Output sheet'!$AC$2:$AC$5000,$B$75,'1. Output sheet'!$C$2:$C$5000,G$138,'1. Output sheet'!$K$2:$K$5000,$C259,'1. Output sheet'!$O$2:$O$5000,"&gt;="&amp;$B$239,'1. Output sheet'!$O$2:$O$5000,"&lt;"&amp;$C$239)</f>
        <v>0</v>
      </c>
      <c r="H324" s="13">
        <f>SUMIFS('1. Output sheet'!$F$2:$F$5000,'1. Output sheet'!$AC$2:$AC$5000,$B$75,'1. Output sheet'!$C$2:$C$5000,H$138,'1. Output sheet'!$K$2:$K$5000,$C259,'1. Output sheet'!$O$2:$O$5000,"&gt;="&amp;$B$239,'1. Output sheet'!$O$2:$O$5000,"&lt;"&amp;$C$239)</f>
        <v>0</v>
      </c>
      <c r="I324" s="13">
        <f>SUMIFS('1. Output sheet'!$F$2:$F$5000,'1. Output sheet'!$AC$2:$AC$5000,$B$75,'1. Output sheet'!$C$2:$C$5000,I$138,'1. Output sheet'!$K$2:$K$5000,$C259,'1. Output sheet'!$O$2:$O$5000,"&gt;="&amp;$B$239,'1. Output sheet'!$O$2:$O$5000,"&lt;"&amp;$C$239)</f>
        <v>0</v>
      </c>
      <c r="J324" s="13">
        <f>SUMIFS('1. Output sheet'!$F$2:$F$5000,'1. Output sheet'!$AC$2:$AC$5000,$B$75,'1. Output sheet'!$C$2:$C$5000,J$138,'1. Output sheet'!$K$2:$K$5000,$C259,'1. Output sheet'!$O$2:$O$5000,"&gt;="&amp;$B$239,'1. Output sheet'!$O$2:$O$5000,"&lt;"&amp;$C$239)</f>
        <v>920</v>
      </c>
      <c r="K324" s="13">
        <f>SUMIFS('1. Output sheet'!$F$2:$F$5000,'1. Output sheet'!$AC$2:$AC$5000,$B$75,'1. Output sheet'!$C$2:$C$5000,K$138,'1. Output sheet'!$K$2:$K$5000,$C259,'1. Output sheet'!$O$2:$O$5000,"&gt;="&amp;$B$239,'1. Output sheet'!$O$2:$O$5000,"&lt;"&amp;$C$239)</f>
        <v>0</v>
      </c>
      <c r="L324" s="13">
        <f>SUMIFS('1. Output sheet'!$F$2:$F$5000,'1. Output sheet'!$AC$2:$AC$5000,$B$75,'1. Output sheet'!$C$2:$C$5000,L$138,'1. Output sheet'!$K$2:$K$5000,$C259,'1. Output sheet'!$O$2:$O$5000,"&gt;="&amp;$B$239,'1. Output sheet'!$O$2:$O$5000,"&lt;"&amp;$C$239)</f>
        <v>0</v>
      </c>
      <c r="M324" s="13">
        <f>SUMIFS('1. Output sheet'!$F$2:$F$5000,'1. Output sheet'!$AC$2:$AC$5000,$B$75,'1. Output sheet'!$C$2:$C$5000,M$138,'1. Output sheet'!$K$2:$K$5000,$C259,'1. Output sheet'!$O$2:$O$5000,"&gt;="&amp;$B$239,'1. Output sheet'!$O$2:$O$5000,"&lt;"&amp;$C$239)</f>
        <v>0</v>
      </c>
      <c r="N324" s="13">
        <f>SUMIFS('1. Output sheet'!$F$2:$F$5000,'1. Output sheet'!$AC$2:$AC$5000,$B$75,'1. Output sheet'!$C$2:$C$5000,N$138,'1. Output sheet'!$K$2:$K$5000,$C259,'1. Output sheet'!$O$2:$O$5000,"&gt;="&amp;$B$239,'1. Output sheet'!$O$2:$O$5000,"&lt;"&amp;$C$239)</f>
        <v>0</v>
      </c>
      <c r="O324" s="13">
        <f>SUMIFS('1. Output sheet'!$F$2:$F$5000,'1. Output sheet'!$AC$2:$AC$5000,$B$75,'1. Output sheet'!$C$2:$C$5000,O$138,'1. Output sheet'!$K$2:$K$5000,$C259,'1. Output sheet'!$O$2:$O$5000,"&gt;="&amp;$B$239,'1. Output sheet'!$O$2:$O$5000,"&lt;"&amp;$C$239)</f>
        <v>0</v>
      </c>
      <c r="P324" s="14">
        <f t="shared" si="157"/>
        <v>920</v>
      </c>
      <c r="R324" s="7"/>
      <c r="S324" s="39" t="s">
        <v>76</v>
      </c>
      <c r="T324" s="13">
        <f t="shared" si="158"/>
        <v>0</v>
      </c>
      <c r="U324" s="13">
        <f t="shared" si="136"/>
        <v>0</v>
      </c>
      <c r="V324" s="13">
        <f t="shared" si="137"/>
        <v>0</v>
      </c>
      <c r="W324" s="13">
        <f t="shared" si="138"/>
        <v>0</v>
      </c>
      <c r="X324" s="13">
        <f t="shared" si="139"/>
        <v>0</v>
      </c>
      <c r="Y324" s="13">
        <f t="shared" si="140"/>
        <v>0</v>
      </c>
      <c r="Z324" s="13">
        <f t="shared" si="141"/>
        <v>123.35250660338146</v>
      </c>
      <c r="AA324" s="13">
        <f t="shared" si="142"/>
        <v>0</v>
      </c>
      <c r="AB324" s="13">
        <f t="shared" si="143"/>
        <v>0</v>
      </c>
      <c r="AC324" s="13">
        <f t="shared" si="144"/>
        <v>0</v>
      </c>
      <c r="AD324" s="13">
        <f t="shared" si="145"/>
        <v>0</v>
      </c>
      <c r="AE324" s="13">
        <v>0</v>
      </c>
      <c r="AF324" s="14">
        <v>9495</v>
      </c>
    </row>
    <row r="325" spans="1:32" ht="14.4" x14ac:dyDescent="0.3">
      <c r="A325" s="34"/>
      <c r="B325" s="7"/>
      <c r="C325" s="39" t="s">
        <v>3770</v>
      </c>
      <c r="D325" s="13">
        <f>SUMIFS('1. Output sheet'!$F$2:$F$5000,'1. Output sheet'!$AC$2:$AC$5000,$B$75,'1. Output sheet'!$C$2:$C$5000,D$138,'1. Output sheet'!$K$2:$K$5000,$C260,'1. Output sheet'!$O$2:$O$5000,"&gt;="&amp;$B$239,'1. Output sheet'!$O$2:$O$5000,"&lt;"&amp;$C$239)</f>
        <v>0</v>
      </c>
      <c r="E325" s="13">
        <f>SUMIFS('1. Output sheet'!$F$2:$F$5000,'1. Output sheet'!$AC$2:$AC$5000,$B$75,'1. Output sheet'!$C$2:$C$5000,E$138,'1. Output sheet'!$K$2:$K$5000,$C260,'1. Output sheet'!$O$2:$O$5000,"&gt;="&amp;$B$239,'1. Output sheet'!$O$2:$O$5000,"&lt;"&amp;$C$239)</f>
        <v>0</v>
      </c>
      <c r="F325" s="13">
        <f>SUMIFS('1. Output sheet'!$F$2:$F$5000,'1. Output sheet'!$AC$2:$AC$5000,$B$75,'1. Output sheet'!$C$2:$C$5000,F$138,'1. Output sheet'!$K$2:$K$5000,$C260,'1. Output sheet'!$O$2:$O$5000,"&gt;="&amp;$B$239,'1. Output sheet'!$O$2:$O$5000,"&lt;"&amp;$C$239)</f>
        <v>0</v>
      </c>
      <c r="G325" s="13">
        <f>SUMIFS('1. Output sheet'!$F$2:$F$5000,'1. Output sheet'!$AC$2:$AC$5000,$B$75,'1. Output sheet'!$C$2:$C$5000,G$138,'1. Output sheet'!$K$2:$K$5000,$C260,'1. Output sheet'!$O$2:$O$5000,"&gt;="&amp;$B$239,'1. Output sheet'!$O$2:$O$5000,"&lt;"&amp;$C$239)</f>
        <v>0</v>
      </c>
      <c r="H325" s="13">
        <f>SUMIFS('1. Output sheet'!$F$2:$F$5000,'1. Output sheet'!$AC$2:$AC$5000,$B$75,'1. Output sheet'!$C$2:$C$5000,H$138,'1. Output sheet'!$K$2:$K$5000,$C260,'1. Output sheet'!$O$2:$O$5000,"&gt;="&amp;$B$239,'1. Output sheet'!$O$2:$O$5000,"&lt;"&amp;$C$239)</f>
        <v>0</v>
      </c>
      <c r="I325" s="13">
        <f>SUMIFS('1. Output sheet'!$F$2:$F$5000,'1. Output sheet'!$AC$2:$AC$5000,$B$75,'1. Output sheet'!$C$2:$C$5000,I$138,'1. Output sheet'!$K$2:$K$5000,$C260,'1. Output sheet'!$O$2:$O$5000,"&gt;="&amp;$B$239,'1. Output sheet'!$O$2:$O$5000,"&lt;"&amp;$C$239)</f>
        <v>0</v>
      </c>
      <c r="J325" s="13">
        <f>SUMIFS('1. Output sheet'!$F$2:$F$5000,'1. Output sheet'!$AC$2:$AC$5000,$B$75,'1. Output sheet'!$C$2:$C$5000,J$138,'1. Output sheet'!$K$2:$K$5000,$C260,'1. Output sheet'!$O$2:$O$5000,"&gt;="&amp;$B$239,'1. Output sheet'!$O$2:$O$5000,"&lt;"&amp;$C$239)</f>
        <v>0</v>
      </c>
      <c r="K325" s="13">
        <f>SUMIFS('1. Output sheet'!$F$2:$F$5000,'1. Output sheet'!$AC$2:$AC$5000,$B$75,'1. Output sheet'!$C$2:$C$5000,K$138,'1. Output sheet'!$K$2:$K$5000,$C260,'1. Output sheet'!$O$2:$O$5000,"&gt;="&amp;$B$239,'1. Output sheet'!$O$2:$O$5000,"&lt;"&amp;$C$239)</f>
        <v>0</v>
      </c>
      <c r="L325" s="13">
        <f>SUMIFS('1. Output sheet'!$F$2:$F$5000,'1. Output sheet'!$AC$2:$AC$5000,$B$75,'1. Output sheet'!$C$2:$C$5000,L$138,'1. Output sheet'!$K$2:$K$5000,$C260,'1. Output sheet'!$O$2:$O$5000,"&gt;="&amp;$B$239,'1. Output sheet'!$O$2:$O$5000,"&lt;"&amp;$C$239)</f>
        <v>0</v>
      </c>
      <c r="M325" s="13">
        <f>SUMIFS('1. Output sheet'!$F$2:$F$5000,'1. Output sheet'!$AC$2:$AC$5000,$B$75,'1. Output sheet'!$C$2:$C$5000,M$138,'1. Output sheet'!$K$2:$K$5000,$C260,'1. Output sheet'!$O$2:$O$5000,"&gt;="&amp;$B$239,'1. Output sheet'!$O$2:$O$5000,"&lt;"&amp;$C$239)</f>
        <v>0</v>
      </c>
      <c r="N325" s="13">
        <f>SUMIFS('1. Output sheet'!$F$2:$F$5000,'1. Output sheet'!$AC$2:$AC$5000,$B$75,'1. Output sheet'!$C$2:$C$5000,N$138,'1. Output sheet'!$K$2:$K$5000,$C260,'1. Output sheet'!$O$2:$O$5000,"&gt;="&amp;$B$239,'1. Output sheet'!$O$2:$O$5000,"&lt;"&amp;$C$239)</f>
        <v>0</v>
      </c>
      <c r="O325" s="13">
        <f>SUMIFS('1. Output sheet'!$F$2:$F$5000,'1. Output sheet'!$AC$2:$AC$5000,$B$75,'1. Output sheet'!$C$2:$C$5000,O$138,'1. Output sheet'!$K$2:$K$5000,$C260,'1. Output sheet'!$O$2:$O$5000,"&gt;="&amp;$B$239,'1. Output sheet'!$O$2:$O$5000,"&lt;"&amp;$C$239)</f>
        <v>0</v>
      </c>
      <c r="P325" s="14">
        <f t="shared" si="157"/>
        <v>0</v>
      </c>
      <c r="R325" s="7"/>
      <c r="S325" s="39" t="s">
        <v>3770</v>
      </c>
      <c r="T325" s="13">
        <f t="shared" si="158"/>
        <v>0</v>
      </c>
      <c r="U325" s="13">
        <f t="shared" si="136"/>
        <v>0</v>
      </c>
      <c r="V325" s="13">
        <f t="shared" si="137"/>
        <v>0</v>
      </c>
      <c r="W325" s="13">
        <f t="shared" si="138"/>
        <v>0</v>
      </c>
      <c r="X325" s="13">
        <f t="shared" si="139"/>
        <v>0</v>
      </c>
      <c r="Y325" s="13">
        <f t="shared" si="140"/>
        <v>0</v>
      </c>
      <c r="Z325" s="13">
        <f t="shared" si="141"/>
        <v>0</v>
      </c>
      <c r="AA325" s="13">
        <f t="shared" si="142"/>
        <v>0</v>
      </c>
      <c r="AB325" s="13">
        <f t="shared" si="143"/>
        <v>0</v>
      </c>
      <c r="AC325" s="13">
        <f t="shared" si="144"/>
        <v>0</v>
      </c>
      <c r="AD325" s="13">
        <f t="shared" si="145"/>
        <v>0</v>
      </c>
      <c r="AE325" s="13">
        <v>0</v>
      </c>
      <c r="AF325" s="14">
        <v>0</v>
      </c>
    </row>
    <row r="326" spans="1:32" ht="14.4" x14ac:dyDescent="0.3">
      <c r="A326" s="34"/>
      <c r="B326" s="7"/>
      <c r="C326" s="39" t="s">
        <v>724</v>
      </c>
      <c r="D326" s="13">
        <f>SUMIFS('1. Output sheet'!$F$2:$F$5000,'1. Output sheet'!$AC$2:$AC$5000,$B$75,'1. Output sheet'!$C$2:$C$5000,D$138,'1. Output sheet'!$K$2:$K$5000,$C261,'1. Output sheet'!$O$2:$O$5000,"&gt;="&amp;$B$239,'1. Output sheet'!$O$2:$O$5000,"&lt;"&amp;$C$239)</f>
        <v>0</v>
      </c>
      <c r="E326" s="13">
        <f>SUMIFS('1. Output sheet'!$F$2:$F$5000,'1. Output sheet'!$AC$2:$AC$5000,$B$75,'1. Output sheet'!$C$2:$C$5000,E$138,'1. Output sheet'!$K$2:$K$5000,$C261,'1. Output sheet'!$O$2:$O$5000,"&gt;="&amp;$B$239,'1. Output sheet'!$O$2:$O$5000,"&lt;"&amp;$C$239)</f>
        <v>0</v>
      </c>
      <c r="F326" s="13">
        <f>SUMIFS('1. Output sheet'!$F$2:$F$5000,'1. Output sheet'!$AC$2:$AC$5000,$B$75,'1. Output sheet'!$C$2:$C$5000,F$138,'1. Output sheet'!$K$2:$K$5000,$C261,'1. Output sheet'!$O$2:$O$5000,"&gt;="&amp;$B$239,'1. Output sheet'!$O$2:$O$5000,"&lt;"&amp;$C$239)</f>
        <v>0</v>
      </c>
      <c r="G326" s="13">
        <f>SUMIFS('1. Output sheet'!$F$2:$F$5000,'1. Output sheet'!$AC$2:$AC$5000,$B$75,'1. Output sheet'!$C$2:$C$5000,G$138,'1. Output sheet'!$K$2:$K$5000,$C261,'1. Output sheet'!$O$2:$O$5000,"&gt;="&amp;$B$239,'1. Output sheet'!$O$2:$O$5000,"&lt;"&amp;$C$239)</f>
        <v>0</v>
      </c>
      <c r="H326" s="13">
        <f>SUMIFS('1. Output sheet'!$F$2:$F$5000,'1. Output sheet'!$AC$2:$AC$5000,$B$75,'1. Output sheet'!$C$2:$C$5000,H$138,'1. Output sheet'!$K$2:$K$5000,$C261,'1. Output sheet'!$O$2:$O$5000,"&gt;="&amp;$B$239,'1. Output sheet'!$O$2:$O$5000,"&lt;"&amp;$C$239)</f>
        <v>0</v>
      </c>
      <c r="I326" s="13">
        <f>SUMIFS('1. Output sheet'!$F$2:$F$5000,'1. Output sheet'!$AC$2:$AC$5000,$B$75,'1. Output sheet'!$C$2:$C$5000,I$138,'1. Output sheet'!$K$2:$K$5000,$C261,'1. Output sheet'!$O$2:$O$5000,"&gt;="&amp;$B$239,'1. Output sheet'!$O$2:$O$5000,"&lt;"&amp;$C$239)</f>
        <v>0</v>
      </c>
      <c r="J326" s="13">
        <f>SUMIFS('1. Output sheet'!$F$2:$F$5000,'1. Output sheet'!$AC$2:$AC$5000,$B$75,'1. Output sheet'!$C$2:$C$5000,J$138,'1. Output sheet'!$K$2:$K$5000,$C261,'1. Output sheet'!$O$2:$O$5000,"&gt;="&amp;$B$239,'1. Output sheet'!$O$2:$O$5000,"&lt;"&amp;$C$239)</f>
        <v>0</v>
      </c>
      <c r="K326" s="13">
        <f>SUMIFS('1. Output sheet'!$F$2:$F$5000,'1. Output sheet'!$AC$2:$AC$5000,$B$75,'1. Output sheet'!$C$2:$C$5000,K$138,'1. Output sheet'!$K$2:$K$5000,$C261,'1. Output sheet'!$O$2:$O$5000,"&gt;="&amp;$B$239,'1. Output sheet'!$O$2:$O$5000,"&lt;"&amp;$C$239)</f>
        <v>0</v>
      </c>
      <c r="L326" s="13">
        <f>SUMIFS('1. Output sheet'!$F$2:$F$5000,'1. Output sheet'!$AC$2:$AC$5000,$B$75,'1. Output sheet'!$C$2:$C$5000,L$138,'1. Output sheet'!$K$2:$K$5000,$C261,'1. Output sheet'!$O$2:$O$5000,"&gt;="&amp;$B$239,'1. Output sheet'!$O$2:$O$5000,"&lt;"&amp;$C$239)</f>
        <v>0</v>
      </c>
      <c r="M326" s="13">
        <f>SUMIFS('1. Output sheet'!$F$2:$F$5000,'1. Output sheet'!$AC$2:$AC$5000,$B$75,'1. Output sheet'!$C$2:$C$5000,M$138,'1. Output sheet'!$K$2:$K$5000,$C261,'1. Output sheet'!$O$2:$O$5000,"&gt;="&amp;$B$239,'1. Output sheet'!$O$2:$O$5000,"&lt;"&amp;$C$239)</f>
        <v>0</v>
      </c>
      <c r="N326" s="13">
        <f>SUMIFS('1. Output sheet'!$F$2:$F$5000,'1. Output sheet'!$AC$2:$AC$5000,$B$75,'1. Output sheet'!$C$2:$C$5000,N$138,'1. Output sheet'!$K$2:$K$5000,$C261,'1. Output sheet'!$O$2:$O$5000,"&gt;="&amp;$B$239,'1. Output sheet'!$O$2:$O$5000,"&lt;"&amp;$C$239)</f>
        <v>1900</v>
      </c>
      <c r="O326" s="13">
        <f>SUMIFS('1. Output sheet'!$F$2:$F$5000,'1. Output sheet'!$AC$2:$AC$5000,$B$75,'1. Output sheet'!$C$2:$C$5000,O$138,'1. Output sheet'!$K$2:$K$5000,$C261,'1. Output sheet'!$O$2:$O$5000,"&gt;="&amp;$B$239,'1. Output sheet'!$O$2:$O$5000,"&lt;"&amp;$C$239)</f>
        <v>0</v>
      </c>
      <c r="P326" s="14">
        <f t="shared" si="157"/>
        <v>1900</v>
      </c>
      <c r="R326" s="7"/>
      <c r="S326" s="39" t="s">
        <v>724</v>
      </c>
      <c r="T326" s="13">
        <f t="shared" si="158"/>
        <v>0</v>
      </c>
      <c r="U326" s="13">
        <f t="shared" si="136"/>
        <v>0</v>
      </c>
      <c r="V326" s="13">
        <f t="shared" si="137"/>
        <v>0</v>
      </c>
      <c r="W326" s="13">
        <f t="shared" si="138"/>
        <v>0</v>
      </c>
      <c r="X326" s="13">
        <f t="shared" si="139"/>
        <v>0</v>
      </c>
      <c r="Y326" s="13">
        <f t="shared" si="140"/>
        <v>0</v>
      </c>
      <c r="Z326" s="13">
        <f t="shared" si="141"/>
        <v>0</v>
      </c>
      <c r="AA326" s="13">
        <f t="shared" si="142"/>
        <v>0</v>
      </c>
      <c r="AB326" s="13">
        <f t="shared" si="143"/>
        <v>0</v>
      </c>
      <c r="AC326" s="13">
        <f t="shared" si="144"/>
        <v>0</v>
      </c>
      <c r="AD326" s="13">
        <f t="shared" si="145"/>
        <v>254.74974189828777</v>
      </c>
      <c r="AE326" s="13">
        <v>1595</v>
      </c>
      <c r="AF326" s="14">
        <v>83020</v>
      </c>
    </row>
    <row r="327" spans="1:32" ht="14.4" x14ac:dyDescent="0.3">
      <c r="A327" s="34"/>
      <c r="B327" s="7"/>
      <c r="C327" s="39" t="s">
        <v>285</v>
      </c>
      <c r="D327" s="13">
        <f>SUMIFS('1. Output sheet'!$F$2:$F$5000,'1. Output sheet'!$AC$2:$AC$5000,$B$75,'1. Output sheet'!$C$2:$C$5000,D$138,'1. Output sheet'!$K$2:$K$5000,$C262,'1. Output sheet'!$O$2:$O$5000,"&gt;="&amp;$B$239,'1. Output sheet'!$O$2:$O$5000,"&lt;"&amp;$C$239)</f>
        <v>0</v>
      </c>
      <c r="E327" s="13">
        <f>SUMIFS('1. Output sheet'!$F$2:$F$5000,'1. Output sheet'!$AC$2:$AC$5000,$B$75,'1. Output sheet'!$C$2:$C$5000,E$138,'1. Output sheet'!$K$2:$K$5000,$C262,'1. Output sheet'!$O$2:$O$5000,"&gt;="&amp;$B$239,'1. Output sheet'!$O$2:$O$5000,"&lt;"&amp;$C$239)</f>
        <v>0</v>
      </c>
      <c r="F327" s="13">
        <f>SUMIFS('1. Output sheet'!$F$2:$F$5000,'1. Output sheet'!$AC$2:$AC$5000,$B$75,'1. Output sheet'!$C$2:$C$5000,F$138,'1. Output sheet'!$K$2:$K$5000,$C262,'1. Output sheet'!$O$2:$O$5000,"&gt;="&amp;$B$239,'1. Output sheet'!$O$2:$O$5000,"&lt;"&amp;$C$239)</f>
        <v>9315</v>
      </c>
      <c r="G327" s="13">
        <f>SUMIFS('1. Output sheet'!$F$2:$F$5000,'1. Output sheet'!$AC$2:$AC$5000,$B$75,'1. Output sheet'!$C$2:$C$5000,G$138,'1. Output sheet'!$K$2:$K$5000,$C262,'1. Output sheet'!$O$2:$O$5000,"&gt;="&amp;$B$239,'1. Output sheet'!$O$2:$O$5000,"&lt;"&amp;$C$239)</f>
        <v>0</v>
      </c>
      <c r="H327" s="13">
        <f>SUMIFS('1. Output sheet'!$F$2:$F$5000,'1. Output sheet'!$AC$2:$AC$5000,$B$75,'1. Output sheet'!$C$2:$C$5000,H$138,'1. Output sheet'!$K$2:$K$5000,$C262,'1. Output sheet'!$O$2:$O$5000,"&gt;="&amp;$B$239,'1. Output sheet'!$O$2:$O$5000,"&lt;"&amp;$C$239)</f>
        <v>0</v>
      </c>
      <c r="I327" s="13">
        <f>SUMIFS('1. Output sheet'!$F$2:$F$5000,'1. Output sheet'!$AC$2:$AC$5000,$B$75,'1. Output sheet'!$C$2:$C$5000,I$138,'1. Output sheet'!$K$2:$K$5000,$C262,'1. Output sheet'!$O$2:$O$5000,"&gt;="&amp;$B$239,'1. Output sheet'!$O$2:$O$5000,"&lt;"&amp;$C$239)</f>
        <v>0</v>
      </c>
      <c r="J327" s="13">
        <f>SUMIFS('1. Output sheet'!$F$2:$F$5000,'1. Output sheet'!$AC$2:$AC$5000,$B$75,'1. Output sheet'!$C$2:$C$5000,J$138,'1. Output sheet'!$K$2:$K$5000,$C262,'1. Output sheet'!$O$2:$O$5000,"&gt;="&amp;$B$239,'1. Output sheet'!$O$2:$O$5000,"&lt;"&amp;$C$239)</f>
        <v>0</v>
      </c>
      <c r="K327" s="13">
        <f>SUMIFS('1. Output sheet'!$F$2:$F$5000,'1. Output sheet'!$AC$2:$AC$5000,$B$75,'1. Output sheet'!$C$2:$C$5000,K$138,'1. Output sheet'!$K$2:$K$5000,$C262,'1. Output sheet'!$O$2:$O$5000,"&gt;="&amp;$B$239,'1. Output sheet'!$O$2:$O$5000,"&lt;"&amp;$C$239)</f>
        <v>0</v>
      </c>
      <c r="L327" s="13">
        <f>SUMIFS('1. Output sheet'!$F$2:$F$5000,'1. Output sheet'!$AC$2:$AC$5000,$B$75,'1. Output sheet'!$C$2:$C$5000,L$138,'1. Output sheet'!$K$2:$K$5000,$C262,'1. Output sheet'!$O$2:$O$5000,"&gt;="&amp;$B$239,'1. Output sheet'!$O$2:$O$5000,"&lt;"&amp;$C$239)</f>
        <v>0</v>
      </c>
      <c r="M327" s="13">
        <f>SUMIFS('1. Output sheet'!$F$2:$F$5000,'1. Output sheet'!$AC$2:$AC$5000,$B$75,'1. Output sheet'!$C$2:$C$5000,M$138,'1. Output sheet'!$K$2:$K$5000,$C262,'1. Output sheet'!$O$2:$O$5000,"&gt;="&amp;$B$239,'1. Output sheet'!$O$2:$O$5000,"&lt;"&amp;$C$239)</f>
        <v>0</v>
      </c>
      <c r="N327" s="13">
        <f>SUMIFS('1. Output sheet'!$F$2:$F$5000,'1. Output sheet'!$AC$2:$AC$5000,$B$75,'1. Output sheet'!$C$2:$C$5000,N$138,'1. Output sheet'!$K$2:$K$5000,$C262,'1. Output sheet'!$O$2:$O$5000,"&gt;="&amp;$B$239,'1. Output sheet'!$O$2:$O$5000,"&lt;"&amp;$C$239)</f>
        <v>0</v>
      </c>
      <c r="O327" s="13">
        <f>SUMIFS('1. Output sheet'!$F$2:$F$5000,'1. Output sheet'!$AC$2:$AC$5000,$B$75,'1. Output sheet'!$C$2:$C$5000,O$138,'1. Output sheet'!$K$2:$K$5000,$C262,'1. Output sheet'!$O$2:$O$5000,"&gt;="&amp;$B$239,'1. Output sheet'!$O$2:$O$5000,"&lt;"&amp;$C$239)</f>
        <v>0</v>
      </c>
      <c r="P327" s="14">
        <f t="shared" si="157"/>
        <v>9315</v>
      </c>
      <c r="R327" s="7"/>
      <c r="S327" s="39" t="s">
        <v>285</v>
      </c>
      <c r="T327" s="13">
        <f t="shared" si="158"/>
        <v>0</v>
      </c>
      <c r="U327" s="13">
        <f t="shared" si="136"/>
        <v>0</v>
      </c>
      <c r="V327" s="13">
        <f t="shared" si="137"/>
        <v>1248.9441293592372</v>
      </c>
      <c r="W327" s="13">
        <f t="shared" si="138"/>
        <v>0</v>
      </c>
      <c r="X327" s="13">
        <f t="shared" si="139"/>
        <v>0</v>
      </c>
      <c r="Y327" s="13">
        <f t="shared" si="140"/>
        <v>0</v>
      </c>
      <c r="Z327" s="13">
        <f t="shared" si="141"/>
        <v>0</v>
      </c>
      <c r="AA327" s="13">
        <f t="shared" si="142"/>
        <v>0</v>
      </c>
      <c r="AB327" s="13">
        <f t="shared" si="143"/>
        <v>0</v>
      </c>
      <c r="AC327" s="13">
        <f t="shared" si="144"/>
        <v>0</v>
      </c>
      <c r="AD327" s="13">
        <f t="shared" si="145"/>
        <v>0</v>
      </c>
      <c r="AE327" s="13">
        <v>0</v>
      </c>
      <c r="AF327" s="14">
        <v>61025.31</v>
      </c>
    </row>
    <row r="328" spans="1:32" ht="14.4" x14ac:dyDescent="0.3">
      <c r="A328" s="34"/>
      <c r="B328" s="7"/>
      <c r="C328" s="39" t="s">
        <v>717</v>
      </c>
      <c r="D328" s="13">
        <f>SUMIFS('1. Output sheet'!$F$2:$F$5000,'1. Output sheet'!$AC$2:$AC$5000,$B$75,'1. Output sheet'!$C$2:$C$5000,D$138,'1. Output sheet'!$K$2:$K$5000,$C263,'1. Output sheet'!$O$2:$O$5000,"&gt;="&amp;$B$239,'1. Output sheet'!$O$2:$O$5000,"&lt;"&amp;$C$239)</f>
        <v>0</v>
      </c>
      <c r="E328" s="13">
        <f>SUMIFS('1. Output sheet'!$F$2:$F$5000,'1. Output sheet'!$AC$2:$AC$5000,$B$75,'1. Output sheet'!$C$2:$C$5000,E$138,'1. Output sheet'!$K$2:$K$5000,$C263,'1. Output sheet'!$O$2:$O$5000,"&gt;="&amp;$B$239,'1. Output sheet'!$O$2:$O$5000,"&lt;"&amp;$C$239)</f>
        <v>0</v>
      </c>
      <c r="F328" s="13">
        <f>SUMIFS('1. Output sheet'!$F$2:$F$5000,'1. Output sheet'!$AC$2:$AC$5000,$B$75,'1. Output sheet'!$C$2:$C$5000,F$138,'1. Output sheet'!$K$2:$K$5000,$C263,'1. Output sheet'!$O$2:$O$5000,"&gt;="&amp;$B$239,'1. Output sheet'!$O$2:$O$5000,"&lt;"&amp;$C$239)</f>
        <v>0</v>
      </c>
      <c r="G328" s="13">
        <f>SUMIFS('1. Output sheet'!$F$2:$F$5000,'1. Output sheet'!$AC$2:$AC$5000,$B$75,'1. Output sheet'!$C$2:$C$5000,G$138,'1. Output sheet'!$K$2:$K$5000,$C263,'1. Output sheet'!$O$2:$O$5000,"&gt;="&amp;$B$239,'1. Output sheet'!$O$2:$O$5000,"&lt;"&amp;$C$239)</f>
        <v>0</v>
      </c>
      <c r="H328" s="13">
        <f>SUMIFS('1. Output sheet'!$F$2:$F$5000,'1. Output sheet'!$AC$2:$AC$5000,$B$75,'1. Output sheet'!$C$2:$C$5000,H$138,'1. Output sheet'!$K$2:$K$5000,$C263,'1. Output sheet'!$O$2:$O$5000,"&gt;="&amp;$B$239,'1. Output sheet'!$O$2:$O$5000,"&lt;"&amp;$C$239)</f>
        <v>0</v>
      </c>
      <c r="I328" s="13">
        <f>SUMIFS('1. Output sheet'!$F$2:$F$5000,'1. Output sheet'!$AC$2:$AC$5000,$B$75,'1. Output sheet'!$C$2:$C$5000,I$138,'1. Output sheet'!$K$2:$K$5000,$C263,'1. Output sheet'!$O$2:$O$5000,"&gt;="&amp;$B$239,'1. Output sheet'!$O$2:$O$5000,"&lt;"&amp;$C$239)</f>
        <v>4920</v>
      </c>
      <c r="J328" s="13">
        <f>SUMIFS('1. Output sheet'!$F$2:$F$5000,'1. Output sheet'!$AC$2:$AC$5000,$B$75,'1. Output sheet'!$C$2:$C$5000,J$138,'1. Output sheet'!$K$2:$K$5000,$C263,'1. Output sheet'!$O$2:$O$5000,"&gt;="&amp;$B$239,'1. Output sheet'!$O$2:$O$5000,"&lt;"&amp;$C$239)</f>
        <v>3292</v>
      </c>
      <c r="K328" s="13">
        <f>SUMIFS('1. Output sheet'!$F$2:$F$5000,'1. Output sheet'!$AC$2:$AC$5000,$B$75,'1. Output sheet'!$C$2:$C$5000,K$138,'1. Output sheet'!$K$2:$K$5000,$C263,'1. Output sheet'!$O$2:$O$5000,"&gt;="&amp;$B$239,'1. Output sheet'!$O$2:$O$5000,"&lt;"&amp;$C$239)</f>
        <v>0</v>
      </c>
      <c r="L328" s="13">
        <f>SUMIFS('1. Output sheet'!$F$2:$F$5000,'1. Output sheet'!$AC$2:$AC$5000,$B$75,'1. Output sheet'!$C$2:$C$5000,L$138,'1. Output sheet'!$K$2:$K$5000,$C263,'1. Output sheet'!$O$2:$O$5000,"&gt;="&amp;$B$239,'1. Output sheet'!$O$2:$O$5000,"&lt;"&amp;$C$239)</f>
        <v>0</v>
      </c>
      <c r="M328" s="13">
        <f>SUMIFS('1. Output sheet'!$F$2:$F$5000,'1. Output sheet'!$AC$2:$AC$5000,$B$75,'1. Output sheet'!$C$2:$C$5000,M$138,'1. Output sheet'!$K$2:$K$5000,$C263,'1. Output sheet'!$O$2:$O$5000,"&gt;="&amp;$B$239,'1. Output sheet'!$O$2:$O$5000,"&lt;"&amp;$C$239)</f>
        <v>0</v>
      </c>
      <c r="N328" s="13">
        <f>SUMIFS('1. Output sheet'!$F$2:$F$5000,'1. Output sheet'!$AC$2:$AC$5000,$B$75,'1. Output sheet'!$C$2:$C$5000,N$138,'1. Output sheet'!$K$2:$K$5000,$C263,'1. Output sheet'!$O$2:$O$5000,"&gt;="&amp;$B$239,'1. Output sheet'!$O$2:$O$5000,"&lt;"&amp;$C$239)</f>
        <v>0</v>
      </c>
      <c r="O328" s="13">
        <f>SUMIFS('1. Output sheet'!$F$2:$F$5000,'1. Output sheet'!$AC$2:$AC$5000,$B$75,'1. Output sheet'!$C$2:$C$5000,O$138,'1. Output sheet'!$K$2:$K$5000,$C263,'1. Output sheet'!$O$2:$O$5000,"&gt;="&amp;$B$239,'1. Output sheet'!$O$2:$O$5000,"&lt;"&amp;$C$239)</f>
        <v>0</v>
      </c>
      <c r="P328" s="14">
        <f t="shared" si="157"/>
        <v>8212</v>
      </c>
      <c r="R328" s="7"/>
      <c r="S328" s="39" t="s">
        <v>717</v>
      </c>
      <c r="T328" s="13">
        <f t="shared" si="158"/>
        <v>0</v>
      </c>
      <c r="U328" s="13">
        <f t="shared" si="136"/>
        <v>0</v>
      </c>
      <c r="V328" s="13">
        <f t="shared" si="137"/>
        <v>0</v>
      </c>
      <c r="W328" s="13">
        <f t="shared" si="138"/>
        <v>0</v>
      </c>
      <c r="X328" s="13">
        <f t="shared" si="139"/>
        <v>0</v>
      </c>
      <c r="Y328" s="13">
        <f t="shared" si="140"/>
        <v>659.6677527050399</v>
      </c>
      <c r="Z328" s="13">
        <f t="shared" si="141"/>
        <v>441.38744754166493</v>
      </c>
      <c r="AA328" s="13">
        <f t="shared" si="142"/>
        <v>0</v>
      </c>
      <c r="AB328" s="13">
        <f t="shared" si="143"/>
        <v>0</v>
      </c>
      <c r="AC328" s="13">
        <f t="shared" si="144"/>
        <v>0</v>
      </c>
      <c r="AD328" s="13">
        <f t="shared" si="145"/>
        <v>0</v>
      </c>
      <c r="AE328" s="13">
        <v>0</v>
      </c>
      <c r="AF328" s="14">
        <v>96113.86</v>
      </c>
    </row>
    <row r="329" spans="1:32" ht="14.4" x14ac:dyDescent="0.3">
      <c r="A329" s="34"/>
      <c r="B329" s="7"/>
      <c r="C329" s="39" t="s">
        <v>1095</v>
      </c>
      <c r="D329" s="13">
        <f>SUMIFS('1. Output sheet'!$F$2:$F$5000,'1. Output sheet'!$AC$2:$AC$5000,$B$75,'1. Output sheet'!$C$2:$C$5000,D$138,'1. Output sheet'!$K$2:$K$5000,$C264,'1. Output sheet'!$O$2:$O$5000,"&gt;="&amp;$B$239,'1. Output sheet'!$O$2:$O$5000,"&lt;"&amp;$C$239)</f>
        <v>0</v>
      </c>
      <c r="E329" s="13">
        <f>SUMIFS('1. Output sheet'!$F$2:$F$5000,'1. Output sheet'!$AC$2:$AC$5000,$B$75,'1. Output sheet'!$C$2:$C$5000,E$138,'1. Output sheet'!$K$2:$K$5000,$C264,'1. Output sheet'!$O$2:$O$5000,"&gt;="&amp;$B$239,'1. Output sheet'!$O$2:$O$5000,"&lt;"&amp;$C$239)</f>
        <v>0</v>
      </c>
      <c r="F329" s="13">
        <f>SUMIFS('1. Output sheet'!$F$2:$F$5000,'1. Output sheet'!$AC$2:$AC$5000,$B$75,'1. Output sheet'!$C$2:$C$5000,F$138,'1. Output sheet'!$K$2:$K$5000,$C264,'1. Output sheet'!$O$2:$O$5000,"&gt;="&amp;$B$239,'1. Output sheet'!$O$2:$O$5000,"&lt;"&amp;$C$239)</f>
        <v>0</v>
      </c>
      <c r="G329" s="13">
        <f>SUMIFS('1. Output sheet'!$F$2:$F$5000,'1. Output sheet'!$AC$2:$AC$5000,$B$75,'1. Output sheet'!$C$2:$C$5000,G$138,'1. Output sheet'!$K$2:$K$5000,$C264,'1. Output sheet'!$O$2:$O$5000,"&gt;="&amp;$B$239,'1. Output sheet'!$O$2:$O$5000,"&lt;"&amp;$C$239)</f>
        <v>0</v>
      </c>
      <c r="H329" s="13">
        <f>SUMIFS('1. Output sheet'!$F$2:$F$5000,'1. Output sheet'!$AC$2:$AC$5000,$B$75,'1. Output sheet'!$C$2:$C$5000,H$138,'1. Output sheet'!$K$2:$K$5000,$C264,'1. Output sheet'!$O$2:$O$5000,"&gt;="&amp;$B$239,'1. Output sheet'!$O$2:$O$5000,"&lt;"&amp;$C$239)</f>
        <v>0</v>
      </c>
      <c r="I329" s="13">
        <f>SUMIFS('1. Output sheet'!$F$2:$F$5000,'1. Output sheet'!$AC$2:$AC$5000,$B$75,'1. Output sheet'!$C$2:$C$5000,I$138,'1. Output sheet'!$K$2:$K$5000,$C264,'1. Output sheet'!$O$2:$O$5000,"&gt;="&amp;$B$239,'1. Output sheet'!$O$2:$O$5000,"&lt;"&amp;$C$239)</f>
        <v>0</v>
      </c>
      <c r="J329" s="13">
        <f>SUMIFS('1. Output sheet'!$F$2:$F$5000,'1. Output sheet'!$AC$2:$AC$5000,$B$75,'1. Output sheet'!$C$2:$C$5000,J$138,'1. Output sheet'!$K$2:$K$5000,$C264,'1. Output sheet'!$O$2:$O$5000,"&gt;="&amp;$B$239,'1. Output sheet'!$O$2:$O$5000,"&lt;"&amp;$C$239)</f>
        <v>0</v>
      </c>
      <c r="K329" s="13">
        <f>SUMIFS('1. Output sheet'!$F$2:$F$5000,'1. Output sheet'!$AC$2:$AC$5000,$B$75,'1. Output sheet'!$C$2:$C$5000,K$138,'1. Output sheet'!$K$2:$K$5000,$C264,'1. Output sheet'!$O$2:$O$5000,"&gt;="&amp;$B$239,'1. Output sheet'!$O$2:$O$5000,"&lt;"&amp;$C$239)</f>
        <v>0</v>
      </c>
      <c r="L329" s="13">
        <f>SUMIFS('1. Output sheet'!$F$2:$F$5000,'1. Output sheet'!$AC$2:$AC$5000,$B$75,'1. Output sheet'!$C$2:$C$5000,L$138,'1. Output sheet'!$K$2:$K$5000,$C264,'1. Output sheet'!$O$2:$O$5000,"&gt;="&amp;$B$239,'1. Output sheet'!$O$2:$O$5000,"&lt;"&amp;$C$239)</f>
        <v>0</v>
      </c>
      <c r="M329" s="13">
        <f>SUMIFS('1. Output sheet'!$F$2:$F$5000,'1. Output sheet'!$AC$2:$AC$5000,$B$75,'1. Output sheet'!$C$2:$C$5000,M$138,'1. Output sheet'!$K$2:$K$5000,$C264,'1. Output sheet'!$O$2:$O$5000,"&gt;="&amp;$B$239,'1. Output sheet'!$O$2:$O$5000,"&lt;"&amp;$C$239)</f>
        <v>0</v>
      </c>
      <c r="N329" s="13">
        <f>SUMIFS('1. Output sheet'!$F$2:$F$5000,'1. Output sheet'!$AC$2:$AC$5000,$B$75,'1. Output sheet'!$C$2:$C$5000,N$138,'1. Output sheet'!$K$2:$K$5000,$C264,'1. Output sheet'!$O$2:$O$5000,"&gt;="&amp;$B$239,'1. Output sheet'!$O$2:$O$5000,"&lt;"&amp;$C$239)</f>
        <v>0</v>
      </c>
      <c r="O329" s="13">
        <f>SUMIFS('1. Output sheet'!$F$2:$F$5000,'1. Output sheet'!$AC$2:$AC$5000,$B$75,'1. Output sheet'!$C$2:$C$5000,O$138,'1. Output sheet'!$K$2:$K$5000,$C264,'1. Output sheet'!$O$2:$O$5000,"&gt;="&amp;$B$239,'1. Output sheet'!$O$2:$O$5000,"&lt;"&amp;$C$239)</f>
        <v>0</v>
      </c>
      <c r="P329" s="14">
        <f t="shared" si="157"/>
        <v>0</v>
      </c>
      <c r="R329" s="7"/>
      <c r="S329" s="39" t="s">
        <v>1095</v>
      </c>
      <c r="T329" s="13">
        <f t="shared" si="158"/>
        <v>0</v>
      </c>
      <c r="U329" s="13">
        <f t="shared" si="136"/>
        <v>0</v>
      </c>
      <c r="V329" s="13">
        <f t="shared" si="137"/>
        <v>0</v>
      </c>
      <c r="W329" s="13">
        <f t="shared" si="138"/>
        <v>0</v>
      </c>
      <c r="X329" s="13">
        <f t="shared" si="139"/>
        <v>0</v>
      </c>
      <c r="Y329" s="13">
        <f t="shared" si="140"/>
        <v>0</v>
      </c>
      <c r="Z329" s="13">
        <f t="shared" si="141"/>
        <v>0</v>
      </c>
      <c r="AA329" s="13">
        <f t="shared" si="142"/>
        <v>0</v>
      </c>
      <c r="AB329" s="13">
        <f t="shared" si="143"/>
        <v>0</v>
      </c>
      <c r="AC329" s="13">
        <f t="shared" si="144"/>
        <v>0</v>
      </c>
      <c r="AD329" s="13">
        <f t="shared" si="145"/>
        <v>0</v>
      </c>
      <c r="AE329" s="13">
        <v>0</v>
      </c>
      <c r="AF329" s="14">
        <v>93.75</v>
      </c>
    </row>
    <row r="330" spans="1:32" ht="14.4" x14ac:dyDescent="0.3">
      <c r="A330" s="34"/>
      <c r="B330" s="7"/>
      <c r="C330" s="39" t="s">
        <v>427</v>
      </c>
      <c r="D330" s="13">
        <f>SUMIFS('1. Output sheet'!$F$2:$F$5000,'1. Output sheet'!$AC$2:$AC$5000,$B$75,'1. Output sheet'!$C$2:$C$5000,D$138,'1. Output sheet'!$K$2:$K$5000,$C265,'1. Output sheet'!$O$2:$O$5000,"&gt;="&amp;$B$239,'1. Output sheet'!$O$2:$O$5000,"&lt;"&amp;$C$239)</f>
        <v>0</v>
      </c>
      <c r="E330" s="13">
        <f>SUMIFS('1. Output sheet'!$F$2:$F$5000,'1. Output sheet'!$AC$2:$AC$5000,$B$75,'1. Output sheet'!$C$2:$C$5000,E$138,'1. Output sheet'!$K$2:$K$5000,$C265,'1. Output sheet'!$O$2:$O$5000,"&gt;="&amp;$B$239,'1. Output sheet'!$O$2:$O$5000,"&lt;"&amp;$C$239)</f>
        <v>0</v>
      </c>
      <c r="F330" s="13">
        <f>SUMIFS('1. Output sheet'!$F$2:$F$5000,'1. Output sheet'!$AC$2:$AC$5000,$B$75,'1. Output sheet'!$C$2:$C$5000,F$138,'1. Output sheet'!$K$2:$K$5000,$C265,'1. Output sheet'!$O$2:$O$5000,"&gt;="&amp;$B$239,'1. Output sheet'!$O$2:$O$5000,"&lt;"&amp;$C$239)</f>
        <v>0</v>
      </c>
      <c r="G330" s="13">
        <f>SUMIFS('1. Output sheet'!$F$2:$F$5000,'1. Output sheet'!$AC$2:$AC$5000,$B$75,'1. Output sheet'!$C$2:$C$5000,G$138,'1. Output sheet'!$K$2:$K$5000,$C265,'1. Output sheet'!$O$2:$O$5000,"&gt;="&amp;$B$239,'1. Output sheet'!$O$2:$O$5000,"&lt;"&amp;$C$239)</f>
        <v>0</v>
      </c>
      <c r="H330" s="13">
        <f>SUMIFS('1. Output sheet'!$F$2:$F$5000,'1. Output sheet'!$AC$2:$AC$5000,$B$75,'1. Output sheet'!$C$2:$C$5000,H$138,'1. Output sheet'!$K$2:$K$5000,$C265,'1. Output sheet'!$O$2:$O$5000,"&gt;="&amp;$B$239,'1. Output sheet'!$O$2:$O$5000,"&lt;"&amp;$C$239)</f>
        <v>0</v>
      </c>
      <c r="I330" s="13">
        <f>SUMIFS('1. Output sheet'!$F$2:$F$5000,'1. Output sheet'!$AC$2:$AC$5000,$B$75,'1. Output sheet'!$C$2:$C$5000,I$138,'1. Output sheet'!$K$2:$K$5000,$C265,'1. Output sheet'!$O$2:$O$5000,"&gt;="&amp;$B$239,'1. Output sheet'!$O$2:$O$5000,"&lt;"&amp;$C$239)</f>
        <v>0</v>
      </c>
      <c r="J330" s="13">
        <f>SUMIFS('1. Output sheet'!$F$2:$F$5000,'1. Output sheet'!$AC$2:$AC$5000,$B$75,'1. Output sheet'!$C$2:$C$5000,J$138,'1. Output sheet'!$K$2:$K$5000,$C265,'1. Output sheet'!$O$2:$O$5000,"&gt;="&amp;$B$239,'1. Output sheet'!$O$2:$O$5000,"&lt;"&amp;$C$239)</f>
        <v>0</v>
      </c>
      <c r="K330" s="13">
        <f>SUMIFS('1. Output sheet'!$F$2:$F$5000,'1. Output sheet'!$AC$2:$AC$5000,$B$75,'1. Output sheet'!$C$2:$C$5000,K$138,'1. Output sheet'!$K$2:$K$5000,$C265,'1. Output sheet'!$O$2:$O$5000,"&gt;="&amp;$B$239,'1. Output sheet'!$O$2:$O$5000,"&lt;"&amp;$C$239)</f>
        <v>0</v>
      </c>
      <c r="L330" s="13">
        <f>SUMIFS('1. Output sheet'!$F$2:$F$5000,'1. Output sheet'!$AC$2:$AC$5000,$B$75,'1. Output sheet'!$C$2:$C$5000,L$138,'1. Output sheet'!$K$2:$K$5000,$C265,'1. Output sheet'!$O$2:$O$5000,"&gt;="&amp;$B$239,'1. Output sheet'!$O$2:$O$5000,"&lt;"&amp;$C$239)</f>
        <v>0</v>
      </c>
      <c r="M330" s="13">
        <f>SUMIFS('1. Output sheet'!$F$2:$F$5000,'1. Output sheet'!$AC$2:$AC$5000,$B$75,'1. Output sheet'!$C$2:$C$5000,M$138,'1. Output sheet'!$K$2:$K$5000,$C265,'1. Output sheet'!$O$2:$O$5000,"&gt;="&amp;$B$239,'1. Output sheet'!$O$2:$O$5000,"&lt;"&amp;$C$239)</f>
        <v>0</v>
      </c>
      <c r="N330" s="13">
        <f>SUMIFS('1. Output sheet'!$F$2:$F$5000,'1. Output sheet'!$AC$2:$AC$5000,$B$75,'1. Output sheet'!$C$2:$C$5000,N$138,'1. Output sheet'!$K$2:$K$5000,$C265,'1. Output sheet'!$O$2:$O$5000,"&gt;="&amp;$B$239,'1. Output sheet'!$O$2:$O$5000,"&lt;"&amp;$C$239)</f>
        <v>0</v>
      </c>
      <c r="O330" s="13">
        <f>SUMIFS('1. Output sheet'!$F$2:$F$5000,'1. Output sheet'!$AC$2:$AC$5000,$B$75,'1. Output sheet'!$C$2:$C$5000,O$138,'1. Output sheet'!$K$2:$K$5000,$C265,'1. Output sheet'!$O$2:$O$5000,"&gt;="&amp;$B$239,'1. Output sheet'!$O$2:$O$5000,"&lt;"&amp;$C$239)</f>
        <v>0</v>
      </c>
      <c r="P330" s="14">
        <f t="shared" si="157"/>
        <v>0</v>
      </c>
      <c r="R330" s="7"/>
      <c r="S330" s="39" t="s">
        <v>427</v>
      </c>
      <c r="T330" s="13">
        <f t="shared" si="158"/>
        <v>0</v>
      </c>
      <c r="U330" s="13">
        <f t="shared" si="136"/>
        <v>0</v>
      </c>
      <c r="V330" s="13">
        <f t="shared" si="137"/>
        <v>0</v>
      </c>
      <c r="W330" s="13">
        <f t="shared" si="138"/>
        <v>0</v>
      </c>
      <c r="X330" s="13">
        <f t="shared" si="139"/>
        <v>0</v>
      </c>
      <c r="Y330" s="13">
        <f t="shared" si="140"/>
        <v>0</v>
      </c>
      <c r="Z330" s="13">
        <f t="shared" si="141"/>
        <v>0</v>
      </c>
      <c r="AA330" s="13">
        <f t="shared" si="142"/>
        <v>0</v>
      </c>
      <c r="AB330" s="13">
        <f t="shared" si="143"/>
        <v>0</v>
      </c>
      <c r="AC330" s="13">
        <f t="shared" si="144"/>
        <v>0</v>
      </c>
      <c r="AD330" s="13">
        <f t="shared" si="145"/>
        <v>0</v>
      </c>
      <c r="AE330" s="13">
        <v>0</v>
      </c>
      <c r="AF330" s="14">
        <v>233878.94</v>
      </c>
    </row>
    <row r="331" spans="1:32" ht="14.4" x14ac:dyDescent="0.3">
      <c r="A331" s="34"/>
      <c r="B331" s="7"/>
      <c r="C331" s="39" t="s">
        <v>84</v>
      </c>
      <c r="D331" s="13">
        <f>SUMIFS('1. Output sheet'!$F$2:$F$5000,'1. Output sheet'!$AC$2:$AC$5000,$B$75,'1. Output sheet'!$C$2:$C$5000,D$138,'1. Output sheet'!$K$2:$K$5000,$C266,'1. Output sheet'!$O$2:$O$5000,"&gt;="&amp;$B$239,'1. Output sheet'!$O$2:$O$5000,"&lt;"&amp;$C$239)</f>
        <v>0</v>
      </c>
      <c r="E331" s="13">
        <f>SUMIFS('1. Output sheet'!$F$2:$F$5000,'1. Output sheet'!$AC$2:$AC$5000,$B$75,'1. Output sheet'!$C$2:$C$5000,E$138,'1. Output sheet'!$K$2:$K$5000,$C266,'1. Output sheet'!$O$2:$O$5000,"&gt;="&amp;$B$239,'1. Output sheet'!$O$2:$O$5000,"&lt;"&amp;$C$239)</f>
        <v>0</v>
      </c>
      <c r="F331" s="13">
        <f>SUMIFS('1. Output sheet'!$F$2:$F$5000,'1. Output sheet'!$AC$2:$AC$5000,$B$75,'1. Output sheet'!$C$2:$C$5000,F$138,'1. Output sheet'!$K$2:$K$5000,$C266,'1. Output sheet'!$O$2:$O$5000,"&gt;="&amp;$B$239,'1. Output sheet'!$O$2:$O$5000,"&lt;"&amp;$C$239)</f>
        <v>0</v>
      </c>
      <c r="G331" s="13">
        <f>SUMIFS('1. Output sheet'!$F$2:$F$5000,'1. Output sheet'!$AC$2:$AC$5000,$B$75,'1. Output sheet'!$C$2:$C$5000,G$138,'1. Output sheet'!$K$2:$K$5000,$C266,'1. Output sheet'!$O$2:$O$5000,"&gt;="&amp;$B$239,'1. Output sheet'!$O$2:$O$5000,"&lt;"&amp;$C$239)</f>
        <v>0</v>
      </c>
      <c r="H331" s="13">
        <f>SUMIFS('1. Output sheet'!$F$2:$F$5000,'1. Output sheet'!$AC$2:$AC$5000,$B$75,'1. Output sheet'!$C$2:$C$5000,H$138,'1. Output sheet'!$K$2:$K$5000,$C266,'1. Output sheet'!$O$2:$O$5000,"&gt;="&amp;$B$239,'1. Output sheet'!$O$2:$O$5000,"&lt;"&amp;$C$239)</f>
        <v>0</v>
      </c>
      <c r="I331" s="13">
        <f>SUMIFS('1. Output sheet'!$F$2:$F$5000,'1. Output sheet'!$AC$2:$AC$5000,$B$75,'1. Output sheet'!$C$2:$C$5000,I$138,'1. Output sheet'!$K$2:$K$5000,$C266,'1. Output sheet'!$O$2:$O$5000,"&gt;="&amp;$B$239,'1. Output sheet'!$O$2:$O$5000,"&lt;"&amp;$C$239)</f>
        <v>0</v>
      </c>
      <c r="J331" s="13">
        <f>SUMIFS('1. Output sheet'!$F$2:$F$5000,'1. Output sheet'!$AC$2:$AC$5000,$B$75,'1. Output sheet'!$C$2:$C$5000,J$138,'1. Output sheet'!$K$2:$K$5000,$C266,'1. Output sheet'!$O$2:$O$5000,"&gt;="&amp;$B$239,'1. Output sheet'!$O$2:$O$5000,"&lt;"&amp;$C$239)</f>
        <v>4642</v>
      </c>
      <c r="K331" s="13">
        <f>SUMIFS('1. Output sheet'!$F$2:$F$5000,'1. Output sheet'!$AC$2:$AC$5000,$B$75,'1. Output sheet'!$C$2:$C$5000,K$138,'1. Output sheet'!$K$2:$K$5000,$C266,'1. Output sheet'!$O$2:$O$5000,"&gt;="&amp;$B$239,'1. Output sheet'!$O$2:$O$5000,"&lt;"&amp;$C$239)</f>
        <v>0</v>
      </c>
      <c r="L331" s="13">
        <f>SUMIFS('1. Output sheet'!$F$2:$F$5000,'1. Output sheet'!$AC$2:$AC$5000,$B$75,'1. Output sheet'!$C$2:$C$5000,L$138,'1. Output sheet'!$K$2:$K$5000,$C266,'1. Output sheet'!$O$2:$O$5000,"&gt;="&amp;$B$239,'1. Output sheet'!$O$2:$O$5000,"&lt;"&amp;$C$239)</f>
        <v>0</v>
      </c>
      <c r="M331" s="13">
        <f>SUMIFS('1. Output sheet'!$F$2:$F$5000,'1. Output sheet'!$AC$2:$AC$5000,$B$75,'1. Output sheet'!$C$2:$C$5000,M$138,'1. Output sheet'!$K$2:$K$5000,$C266,'1. Output sheet'!$O$2:$O$5000,"&gt;="&amp;$B$239,'1. Output sheet'!$O$2:$O$5000,"&lt;"&amp;$C$239)</f>
        <v>0</v>
      </c>
      <c r="N331" s="13">
        <f>SUMIFS('1. Output sheet'!$F$2:$F$5000,'1. Output sheet'!$AC$2:$AC$5000,$B$75,'1. Output sheet'!$C$2:$C$5000,N$138,'1. Output sheet'!$K$2:$K$5000,$C266,'1. Output sheet'!$O$2:$O$5000,"&gt;="&amp;$B$239,'1. Output sheet'!$O$2:$O$5000,"&lt;"&amp;$C$239)</f>
        <v>0</v>
      </c>
      <c r="O331" s="13">
        <f>SUMIFS('1. Output sheet'!$F$2:$F$5000,'1. Output sheet'!$AC$2:$AC$5000,$B$75,'1. Output sheet'!$C$2:$C$5000,O$138,'1. Output sheet'!$K$2:$K$5000,$C266,'1. Output sheet'!$O$2:$O$5000,"&gt;="&amp;$B$239,'1. Output sheet'!$O$2:$O$5000,"&lt;"&amp;$C$239)</f>
        <v>0</v>
      </c>
      <c r="P331" s="14">
        <f t="shared" si="157"/>
        <v>4642</v>
      </c>
      <c r="R331" s="7"/>
      <c r="S331" s="39" t="s">
        <v>84</v>
      </c>
      <c r="T331" s="13">
        <f t="shared" si="158"/>
        <v>0</v>
      </c>
      <c r="U331" s="13">
        <f t="shared" si="136"/>
        <v>0</v>
      </c>
      <c r="V331" s="13">
        <f t="shared" si="137"/>
        <v>0</v>
      </c>
      <c r="W331" s="13">
        <f t="shared" si="138"/>
        <v>0</v>
      </c>
      <c r="X331" s="13">
        <f t="shared" si="139"/>
        <v>0</v>
      </c>
      <c r="Y331" s="13">
        <f t="shared" si="140"/>
        <v>0</v>
      </c>
      <c r="Z331" s="13">
        <f t="shared" si="141"/>
        <v>622.39384310097466</v>
      </c>
      <c r="AA331" s="13">
        <f t="shared" si="142"/>
        <v>0</v>
      </c>
      <c r="AB331" s="13">
        <f t="shared" si="143"/>
        <v>0</v>
      </c>
      <c r="AC331" s="13">
        <f t="shared" si="144"/>
        <v>0</v>
      </c>
      <c r="AD331" s="13">
        <f t="shared" si="145"/>
        <v>0</v>
      </c>
      <c r="AE331" s="13">
        <v>0</v>
      </c>
      <c r="AF331" s="14">
        <v>22662</v>
      </c>
    </row>
    <row r="332" spans="1:32" ht="14.4" x14ac:dyDescent="0.3">
      <c r="A332" s="34"/>
      <c r="B332" s="7"/>
      <c r="C332" s="39" t="s">
        <v>204</v>
      </c>
      <c r="D332" s="13">
        <f>SUMIFS('1. Output sheet'!$F$2:$F$5000,'1. Output sheet'!$AC$2:$AC$5000,$B$75,'1. Output sheet'!$C$2:$C$5000,D$138,'1. Output sheet'!$K$2:$K$5000,$C267,'1. Output sheet'!$O$2:$O$5000,"&gt;="&amp;$B$239,'1. Output sheet'!$O$2:$O$5000,"&lt;"&amp;$C$239)</f>
        <v>979</v>
      </c>
      <c r="E332" s="13">
        <f>SUMIFS('1. Output sheet'!$F$2:$F$5000,'1. Output sheet'!$AC$2:$AC$5000,$B$75,'1. Output sheet'!$C$2:$C$5000,E$138,'1. Output sheet'!$K$2:$K$5000,$C267,'1. Output sheet'!$O$2:$O$5000,"&gt;="&amp;$B$239,'1. Output sheet'!$O$2:$O$5000,"&lt;"&amp;$C$239)</f>
        <v>20600</v>
      </c>
      <c r="F332" s="13">
        <f>SUMIFS('1. Output sheet'!$F$2:$F$5000,'1. Output sheet'!$AC$2:$AC$5000,$B$75,'1. Output sheet'!$C$2:$C$5000,F$138,'1. Output sheet'!$K$2:$K$5000,$C267,'1. Output sheet'!$O$2:$O$5000,"&gt;="&amp;$B$239,'1. Output sheet'!$O$2:$O$5000,"&lt;"&amp;$C$239)</f>
        <v>0</v>
      </c>
      <c r="G332" s="13">
        <f>SUMIFS('1. Output sheet'!$F$2:$F$5000,'1. Output sheet'!$AC$2:$AC$5000,$B$75,'1. Output sheet'!$C$2:$C$5000,G$138,'1. Output sheet'!$K$2:$K$5000,$C267,'1. Output sheet'!$O$2:$O$5000,"&gt;="&amp;$B$239,'1. Output sheet'!$O$2:$O$5000,"&lt;"&amp;$C$239)</f>
        <v>979</v>
      </c>
      <c r="H332" s="13">
        <f>SUMIFS('1. Output sheet'!$F$2:$F$5000,'1. Output sheet'!$AC$2:$AC$5000,$B$75,'1. Output sheet'!$C$2:$C$5000,H$138,'1. Output sheet'!$K$2:$K$5000,$C267,'1. Output sheet'!$O$2:$O$5000,"&gt;="&amp;$B$239,'1. Output sheet'!$O$2:$O$5000,"&lt;"&amp;$C$239)</f>
        <v>0</v>
      </c>
      <c r="I332" s="13">
        <f>SUMIFS('1. Output sheet'!$F$2:$F$5000,'1. Output sheet'!$AC$2:$AC$5000,$B$75,'1. Output sheet'!$C$2:$C$5000,I$138,'1. Output sheet'!$K$2:$K$5000,$C267,'1. Output sheet'!$O$2:$O$5000,"&gt;="&amp;$B$239,'1. Output sheet'!$O$2:$O$5000,"&lt;"&amp;$C$239)</f>
        <v>0</v>
      </c>
      <c r="J332" s="13">
        <f>SUMIFS('1. Output sheet'!$F$2:$F$5000,'1. Output sheet'!$AC$2:$AC$5000,$B$75,'1. Output sheet'!$C$2:$C$5000,J$138,'1. Output sheet'!$K$2:$K$5000,$C267,'1. Output sheet'!$O$2:$O$5000,"&gt;="&amp;$B$239,'1. Output sheet'!$O$2:$O$5000,"&lt;"&amp;$C$239)</f>
        <v>3587</v>
      </c>
      <c r="K332" s="13">
        <f>SUMIFS('1. Output sheet'!$F$2:$F$5000,'1. Output sheet'!$AC$2:$AC$5000,$B$75,'1. Output sheet'!$C$2:$C$5000,K$138,'1. Output sheet'!$K$2:$K$5000,$C267,'1. Output sheet'!$O$2:$O$5000,"&gt;="&amp;$B$239,'1. Output sheet'!$O$2:$O$5000,"&lt;"&amp;$C$239)</f>
        <v>1038</v>
      </c>
      <c r="L332" s="13">
        <f>SUMIFS('1. Output sheet'!$F$2:$F$5000,'1. Output sheet'!$AC$2:$AC$5000,$B$75,'1. Output sheet'!$C$2:$C$5000,L$138,'1. Output sheet'!$K$2:$K$5000,$C267,'1. Output sheet'!$O$2:$O$5000,"&gt;="&amp;$B$239,'1. Output sheet'!$O$2:$O$5000,"&lt;"&amp;$C$239)</f>
        <v>0</v>
      </c>
      <c r="M332" s="13">
        <f>SUMIFS('1. Output sheet'!$F$2:$F$5000,'1. Output sheet'!$AC$2:$AC$5000,$B$75,'1. Output sheet'!$C$2:$C$5000,M$138,'1. Output sheet'!$K$2:$K$5000,$C267,'1. Output sheet'!$O$2:$O$5000,"&gt;="&amp;$B$239,'1. Output sheet'!$O$2:$O$5000,"&lt;"&amp;$C$239)</f>
        <v>0</v>
      </c>
      <c r="N332" s="13">
        <f>SUMIFS('1. Output sheet'!$F$2:$F$5000,'1. Output sheet'!$AC$2:$AC$5000,$B$75,'1. Output sheet'!$C$2:$C$5000,N$138,'1. Output sheet'!$K$2:$K$5000,$C267,'1. Output sheet'!$O$2:$O$5000,"&gt;="&amp;$B$239,'1. Output sheet'!$O$2:$O$5000,"&lt;"&amp;$C$239)</f>
        <v>0</v>
      </c>
      <c r="O332" s="13">
        <f>SUMIFS('1. Output sheet'!$F$2:$F$5000,'1. Output sheet'!$AC$2:$AC$5000,$B$75,'1. Output sheet'!$C$2:$C$5000,O$138,'1. Output sheet'!$K$2:$K$5000,$C267,'1. Output sheet'!$O$2:$O$5000,"&gt;="&amp;$B$239,'1. Output sheet'!$O$2:$O$5000,"&lt;"&amp;$C$239)</f>
        <v>0</v>
      </c>
      <c r="P332" s="14">
        <f t="shared" si="157"/>
        <v>27183</v>
      </c>
      <c r="R332" s="7"/>
      <c r="S332" s="39" t="s">
        <v>204</v>
      </c>
      <c r="T332" s="13">
        <f t="shared" si="158"/>
        <v>131.26315648338093</v>
      </c>
      <c r="U332" s="13">
        <f t="shared" si="136"/>
        <v>2762.0235174235413</v>
      </c>
      <c r="V332" s="13">
        <f t="shared" si="137"/>
        <v>0</v>
      </c>
      <c r="W332" s="13">
        <f t="shared" si="138"/>
        <v>131.26315648338093</v>
      </c>
      <c r="X332" s="13">
        <f t="shared" si="139"/>
        <v>0</v>
      </c>
      <c r="Y332" s="13">
        <f t="shared" si="140"/>
        <v>0</v>
      </c>
      <c r="Z332" s="13">
        <f t="shared" si="141"/>
        <v>480.94069694166222</v>
      </c>
      <c r="AA332" s="13">
        <f t="shared" si="142"/>
        <v>139.17380636338038</v>
      </c>
      <c r="AB332" s="13">
        <f t="shared" si="143"/>
        <v>0</v>
      </c>
      <c r="AC332" s="13">
        <f t="shared" si="144"/>
        <v>0</v>
      </c>
      <c r="AD332" s="13">
        <f t="shared" si="145"/>
        <v>0</v>
      </c>
      <c r="AE332" s="13">
        <v>0</v>
      </c>
      <c r="AF332" s="14">
        <v>358006</v>
      </c>
    </row>
    <row r="333" spans="1:32" ht="14.4" x14ac:dyDescent="0.3">
      <c r="A333" s="34"/>
      <c r="B333" s="7"/>
      <c r="C333" s="39" t="s">
        <v>216</v>
      </c>
      <c r="D333" s="13">
        <f>SUMIFS('1. Output sheet'!$F$2:$F$5000,'1. Output sheet'!$AC$2:$AC$5000,$B$75,'1. Output sheet'!$C$2:$C$5000,D$138,'1. Output sheet'!$K$2:$K$5000,$C268,'1. Output sheet'!$O$2:$O$5000,"&gt;="&amp;$B$239,'1. Output sheet'!$O$2:$O$5000,"&lt;"&amp;$C$239)</f>
        <v>0</v>
      </c>
      <c r="E333" s="13">
        <f>SUMIFS('1. Output sheet'!$F$2:$F$5000,'1. Output sheet'!$AC$2:$AC$5000,$B$75,'1. Output sheet'!$C$2:$C$5000,E$138,'1. Output sheet'!$K$2:$K$5000,$C268,'1. Output sheet'!$O$2:$O$5000,"&gt;="&amp;$B$239,'1. Output sheet'!$O$2:$O$5000,"&lt;"&amp;$C$239)</f>
        <v>0</v>
      </c>
      <c r="F333" s="13">
        <f>SUMIFS('1. Output sheet'!$F$2:$F$5000,'1. Output sheet'!$AC$2:$AC$5000,$B$75,'1. Output sheet'!$C$2:$C$5000,F$138,'1. Output sheet'!$K$2:$K$5000,$C268,'1. Output sheet'!$O$2:$O$5000,"&gt;="&amp;$B$239,'1. Output sheet'!$O$2:$O$5000,"&lt;"&amp;$C$239)</f>
        <v>0</v>
      </c>
      <c r="G333" s="13">
        <f>SUMIFS('1. Output sheet'!$F$2:$F$5000,'1. Output sheet'!$AC$2:$AC$5000,$B$75,'1. Output sheet'!$C$2:$C$5000,G$138,'1. Output sheet'!$K$2:$K$5000,$C268,'1. Output sheet'!$O$2:$O$5000,"&gt;="&amp;$B$239,'1. Output sheet'!$O$2:$O$5000,"&lt;"&amp;$C$239)</f>
        <v>300</v>
      </c>
      <c r="H333" s="13">
        <f>SUMIFS('1. Output sheet'!$F$2:$F$5000,'1. Output sheet'!$AC$2:$AC$5000,$B$75,'1. Output sheet'!$C$2:$C$5000,H$138,'1. Output sheet'!$K$2:$K$5000,$C268,'1. Output sheet'!$O$2:$O$5000,"&gt;="&amp;$B$239,'1. Output sheet'!$O$2:$O$5000,"&lt;"&amp;$C$239)</f>
        <v>0</v>
      </c>
      <c r="I333" s="13">
        <f>SUMIFS('1. Output sheet'!$F$2:$F$5000,'1. Output sheet'!$AC$2:$AC$5000,$B$75,'1. Output sheet'!$C$2:$C$5000,I$138,'1. Output sheet'!$K$2:$K$5000,$C268,'1. Output sheet'!$O$2:$O$5000,"&gt;="&amp;$B$239,'1. Output sheet'!$O$2:$O$5000,"&lt;"&amp;$C$239)</f>
        <v>3870.05</v>
      </c>
      <c r="J333" s="13">
        <f>SUMIFS('1. Output sheet'!$F$2:$F$5000,'1. Output sheet'!$AC$2:$AC$5000,$B$75,'1. Output sheet'!$C$2:$C$5000,J$138,'1. Output sheet'!$K$2:$K$5000,$C268,'1. Output sheet'!$O$2:$O$5000,"&gt;="&amp;$B$239,'1. Output sheet'!$O$2:$O$5000,"&lt;"&amp;$C$239)</f>
        <v>0</v>
      </c>
      <c r="K333" s="13">
        <f>SUMIFS('1. Output sheet'!$F$2:$F$5000,'1. Output sheet'!$AC$2:$AC$5000,$B$75,'1. Output sheet'!$C$2:$C$5000,K$138,'1. Output sheet'!$K$2:$K$5000,$C268,'1. Output sheet'!$O$2:$O$5000,"&gt;="&amp;$B$239,'1. Output sheet'!$O$2:$O$5000,"&lt;"&amp;$C$239)</f>
        <v>23475.119999999999</v>
      </c>
      <c r="L333" s="13">
        <f>SUMIFS('1. Output sheet'!$F$2:$F$5000,'1. Output sheet'!$AC$2:$AC$5000,$B$75,'1. Output sheet'!$C$2:$C$5000,L$138,'1. Output sheet'!$K$2:$K$5000,$C268,'1. Output sheet'!$O$2:$O$5000,"&gt;="&amp;$B$239,'1. Output sheet'!$O$2:$O$5000,"&lt;"&amp;$C$239)</f>
        <v>0</v>
      </c>
      <c r="M333" s="13">
        <f>SUMIFS('1. Output sheet'!$F$2:$F$5000,'1. Output sheet'!$AC$2:$AC$5000,$B$75,'1. Output sheet'!$C$2:$C$5000,M$138,'1. Output sheet'!$K$2:$K$5000,$C268,'1. Output sheet'!$O$2:$O$5000,"&gt;="&amp;$B$239,'1. Output sheet'!$O$2:$O$5000,"&lt;"&amp;$C$239)</f>
        <v>0</v>
      </c>
      <c r="N333" s="13">
        <f>SUMIFS('1. Output sheet'!$F$2:$F$5000,'1. Output sheet'!$AC$2:$AC$5000,$B$75,'1. Output sheet'!$C$2:$C$5000,N$138,'1. Output sheet'!$K$2:$K$5000,$C268,'1. Output sheet'!$O$2:$O$5000,"&gt;="&amp;$B$239,'1. Output sheet'!$O$2:$O$5000,"&lt;"&amp;$C$239)</f>
        <v>3123.78</v>
      </c>
      <c r="O333" s="13">
        <f>SUMIFS('1. Output sheet'!$F$2:$F$5000,'1. Output sheet'!$AC$2:$AC$5000,$B$75,'1. Output sheet'!$C$2:$C$5000,O$138,'1. Output sheet'!$K$2:$K$5000,$C268,'1. Output sheet'!$O$2:$O$5000,"&gt;="&amp;$B$239,'1. Output sheet'!$O$2:$O$5000,"&lt;"&amp;$C$239)</f>
        <v>0</v>
      </c>
      <c r="P333" s="14">
        <f t="shared" si="157"/>
        <v>30768.949999999997</v>
      </c>
      <c r="R333" s="7"/>
      <c r="S333" s="39" t="s">
        <v>216</v>
      </c>
      <c r="T333" s="13">
        <f t="shared" si="158"/>
        <v>0</v>
      </c>
      <c r="U333" s="13">
        <f t="shared" si="136"/>
        <v>0</v>
      </c>
      <c r="V333" s="13">
        <f t="shared" si="137"/>
        <v>0</v>
      </c>
      <c r="W333" s="13">
        <f t="shared" si="138"/>
        <v>40.223643457624384</v>
      </c>
      <c r="X333" s="13">
        <f t="shared" si="139"/>
        <v>0</v>
      </c>
      <c r="Y333" s="13">
        <f t="shared" si="140"/>
        <v>518.89170454393093</v>
      </c>
      <c r="Z333" s="13">
        <f t="shared" si="141"/>
        <v>0</v>
      </c>
      <c r="AA333" s="13">
        <f t="shared" si="142"/>
        <v>3147.5161900164912</v>
      </c>
      <c r="AB333" s="13">
        <f t="shared" si="143"/>
        <v>0</v>
      </c>
      <c r="AC333" s="13">
        <f t="shared" si="144"/>
        <v>0</v>
      </c>
      <c r="AD333" s="13">
        <f t="shared" si="145"/>
        <v>418.83270986685972</v>
      </c>
      <c r="AE333" s="13">
        <v>0</v>
      </c>
      <c r="AF333" s="14">
        <v>100097.67</v>
      </c>
    </row>
    <row r="334" spans="1:32" ht="14.4" x14ac:dyDescent="0.3">
      <c r="A334" s="34"/>
      <c r="B334" s="7"/>
      <c r="C334" s="39" t="s">
        <v>2425</v>
      </c>
      <c r="D334" s="13">
        <f>SUMIFS('1. Output sheet'!$F$2:$F$5000,'1. Output sheet'!$AC$2:$AC$5000,$B$75,'1. Output sheet'!$C$2:$C$5000,D$138,'1. Output sheet'!$K$2:$K$5000,$C269,'1. Output sheet'!$O$2:$O$5000,"&gt;="&amp;$B$239,'1. Output sheet'!$O$2:$O$5000,"&lt;"&amp;$C$239)</f>
        <v>0</v>
      </c>
      <c r="E334" s="13">
        <f>SUMIFS('1. Output sheet'!$F$2:$F$5000,'1. Output sheet'!$AC$2:$AC$5000,$B$75,'1. Output sheet'!$C$2:$C$5000,E$138,'1. Output sheet'!$K$2:$K$5000,$C269,'1. Output sheet'!$O$2:$O$5000,"&gt;="&amp;$B$239,'1. Output sheet'!$O$2:$O$5000,"&lt;"&amp;$C$239)</f>
        <v>0</v>
      </c>
      <c r="F334" s="13">
        <f>SUMIFS('1. Output sheet'!$F$2:$F$5000,'1. Output sheet'!$AC$2:$AC$5000,$B$75,'1. Output sheet'!$C$2:$C$5000,F$138,'1. Output sheet'!$K$2:$K$5000,$C269,'1. Output sheet'!$O$2:$O$5000,"&gt;="&amp;$B$239,'1. Output sheet'!$O$2:$O$5000,"&lt;"&amp;$C$239)</f>
        <v>0</v>
      </c>
      <c r="G334" s="13">
        <f>SUMIFS('1. Output sheet'!$F$2:$F$5000,'1. Output sheet'!$AC$2:$AC$5000,$B$75,'1. Output sheet'!$C$2:$C$5000,G$138,'1. Output sheet'!$K$2:$K$5000,$C269,'1. Output sheet'!$O$2:$O$5000,"&gt;="&amp;$B$239,'1. Output sheet'!$O$2:$O$5000,"&lt;"&amp;$C$239)</f>
        <v>0</v>
      </c>
      <c r="H334" s="13">
        <f>SUMIFS('1. Output sheet'!$F$2:$F$5000,'1. Output sheet'!$AC$2:$AC$5000,$B$75,'1. Output sheet'!$C$2:$C$5000,H$138,'1. Output sheet'!$K$2:$K$5000,$C269,'1. Output sheet'!$O$2:$O$5000,"&gt;="&amp;$B$239,'1. Output sheet'!$O$2:$O$5000,"&lt;"&amp;$C$239)</f>
        <v>0</v>
      </c>
      <c r="I334" s="13">
        <f>SUMIFS('1. Output sheet'!$F$2:$F$5000,'1. Output sheet'!$AC$2:$AC$5000,$B$75,'1. Output sheet'!$C$2:$C$5000,I$138,'1. Output sheet'!$K$2:$K$5000,$C269,'1. Output sheet'!$O$2:$O$5000,"&gt;="&amp;$B$239,'1. Output sheet'!$O$2:$O$5000,"&lt;"&amp;$C$239)</f>
        <v>0</v>
      </c>
      <c r="J334" s="13">
        <f>SUMIFS('1. Output sheet'!$F$2:$F$5000,'1. Output sheet'!$AC$2:$AC$5000,$B$75,'1. Output sheet'!$C$2:$C$5000,J$138,'1. Output sheet'!$K$2:$K$5000,$C269,'1. Output sheet'!$O$2:$O$5000,"&gt;="&amp;$B$239,'1. Output sheet'!$O$2:$O$5000,"&lt;"&amp;$C$239)</f>
        <v>0</v>
      </c>
      <c r="K334" s="13">
        <f>SUMIFS('1. Output sheet'!$F$2:$F$5000,'1. Output sheet'!$AC$2:$AC$5000,$B$75,'1. Output sheet'!$C$2:$C$5000,K$138,'1. Output sheet'!$K$2:$K$5000,$C269,'1. Output sheet'!$O$2:$O$5000,"&gt;="&amp;$B$239,'1. Output sheet'!$O$2:$O$5000,"&lt;"&amp;$C$239)</f>
        <v>0</v>
      </c>
      <c r="L334" s="13">
        <f>SUMIFS('1. Output sheet'!$F$2:$F$5000,'1. Output sheet'!$AC$2:$AC$5000,$B$75,'1. Output sheet'!$C$2:$C$5000,L$138,'1. Output sheet'!$K$2:$K$5000,$C269,'1. Output sheet'!$O$2:$O$5000,"&gt;="&amp;$B$239,'1. Output sheet'!$O$2:$O$5000,"&lt;"&amp;$C$239)</f>
        <v>0</v>
      </c>
      <c r="M334" s="13">
        <f>SUMIFS('1. Output sheet'!$F$2:$F$5000,'1. Output sheet'!$AC$2:$AC$5000,$B$75,'1. Output sheet'!$C$2:$C$5000,M$138,'1. Output sheet'!$K$2:$K$5000,$C269,'1. Output sheet'!$O$2:$O$5000,"&gt;="&amp;$B$239,'1. Output sheet'!$O$2:$O$5000,"&lt;"&amp;$C$239)</f>
        <v>0</v>
      </c>
      <c r="N334" s="13">
        <f>SUMIFS('1. Output sheet'!$F$2:$F$5000,'1. Output sheet'!$AC$2:$AC$5000,$B$75,'1. Output sheet'!$C$2:$C$5000,N$138,'1. Output sheet'!$K$2:$K$5000,$C269,'1. Output sheet'!$O$2:$O$5000,"&gt;="&amp;$B$239,'1. Output sheet'!$O$2:$O$5000,"&lt;"&amp;$C$239)</f>
        <v>0</v>
      </c>
      <c r="O334" s="13">
        <f>SUMIFS('1. Output sheet'!$F$2:$F$5000,'1. Output sheet'!$AC$2:$AC$5000,$B$75,'1. Output sheet'!$C$2:$C$5000,O$138,'1. Output sheet'!$K$2:$K$5000,$C269,'1. Output sheet'!$O$2:$O$5000,"&gt;="&amp;$B$239,'1. Output sheet'!$O$2:$O$5000,"&lt;"&amp;$C$239)</f>
        <v>0</v>
      </c>
      <c r="P334" s="14">
        <f t="shared" si="157"/>
        <v>0</v>
      </c>
      <c r="R334" s="7"/>
      <c r="S334" s="39" t="s">
        <v>2425</v>
      </c>
      <c r="T334" s="13">
        <f t="shared" si="158"/>
        <v>0</v>
      </c>
      <c r="U334" s="13">
        <f t="shared" si="136"/>
        <v>0</v>
      </c>
      <c r="V334" s="13">
        <f t="shared" si="137"/>
        <v>0</v>
      </c>
      <c r="W334" s="13">
        <f t="shared" si="138"/>
        <v>0</v>
      </c>
      <c r="X334" s="13">
        <f t="shared" si="139"/>
        <v>0</v>
      </c>
      <c r="Y334" s="13">
        <f t="shared" si="140"/>
        <v>0</v>
      </c>
      <c r="Z334" s="13">
        <f t="shared" si="141"/>
        <v>0</v>
      </c>
      <c r="AA334" s="13">
        <f t="shared" si="142"/>
        <v>0</v>
      </c>
      <c r="AB334" s="13">
        <f t="shared" si="143"/>
        <v>0</v>
      </c>
      <c r="AC334" s="13">
        <f t="shared" si="144"/>
        <v>0</v>
      </c>
      <c r="AD334" s="13">
        <f t="shared" si="145"/>
        <v>0</v>
      </c>
      <c r="AE334" s="13">
        <v>0</v>
      </c>
      <c r="AF334" s="14">
        <v>0</v>
      </c>
    </row>
    <row r="335" spans="1:32" ht="14.4" x14ac:dyDescent="0.3">
      <c r="A335" s="34"/>
      <c r="B335" s="7"/>
      <c r="C335" s="39" t="s">
        <v>194</v>
      </c>
      <c r="D335" s="13">
        <f>SUMIFS('1. Output sheet'!$F$2:$F$5000,'1. Output sheet'!$AC$2:$AC$5000,$B$75,'1. Output sheet'!$C$2:$C$5000,D$138,'1. Output sheet'!$K$2:$K$5000,$C270,'1. Output sheet'!$O$2:$O$5000,"&gt;="&amp;$B$239,'1. Output sheet'!$O$2:$O$5000,"&lt;"&amp;$C$239)</f>
        <v>0</v>
      </c>
      <c r="E335" s="13">
        <f>SUMIFS('1. Output sheet'!$F$2:$F$5000,'1. Output sheet'!$AC$2:$AC$5000,$B$75,'1. Output sheet'!$C$2:$C$5000,E$138,'1. Output sheet'!$K$2:$K$5000,$C270,'1. Output sheet'!$O$2:$O$5000,"&gt;="&amp;$B$239,'1. Output sheet'!$O$2:$O$5000,"&lt;"&amp;$C$239)</f>
        <v>0</v>
      </c>
      <c r="F335" s="13">
        <f>SUMIFS('1. Output sheet'!$F$2:$F$5000,'1. Output sheet'!$AC$2:$AC$5000,$B$75,'1. Output sheet'!$C$2:$C$5000,F$138,'1. Output sheet'!$K$2:$K$5000,$C270,'1. Output sheet'!$O$2:$O$5000,"&gt;="&amp;$B$239,'1. Output sheet'!$O$2:$O$5000,"&lt;"&amp;$C$239)</f>
        <v>0</v>
      </c>
      <c r="G335" s="13">
        <f>SUMIFS('1. Output sheet'!$F$2:$F$5000,'1. Output sheet'!$AC$2:$AC$5000,$B$75,'1. Output sheet'!$C$2:$C$5000,G$138,'1. Output sheet'!$K$2:$K$5000,$C270,'1. Output sheet'!$O$2:$O$5000,"&gt;="&amp;$B$239,'1. Output sheet'!$O$2:$O$5000,"&lt;"&amp;$C$239)</f>
        <v>0</v>
      </c>
      <c r="H335" s="13">
        <f>SUMIFS('1. Output sheet'!$F$2:$F$5000,'1. Output sheet'!$AC$2:$AC$5000,$B$75,'1. Output sheet'!$C$2:$C$5000,H$138,'1. Output sheet'!$K$2:$K$5000,$C270,'1. Output sheet'!$O$2:$O$5000,"&gt;="&amp;$B$239,'1. Output sheet'!$O$2:$O$5000,"&lt;"&amp;$C$239)</f>
        <v>0</v>
      </c>
      <c r="I335" s="13">
        <f>SUMIFS('1. Output sheet'!$F$2:$F$5000,'1. Output sheet'!$AC$2:$AC$5000,$B$75,'1. Output sheet'!$C$2:$C$5000,I$138,'1. Output sheet'!$K$2:$K$5000,$C270,'1. Output sheet'!$O$2:$O$5000,"&gt;="&amp;$B$239,'1. Output sheet'!$O$2:$O$5000,"&lt;"&amp;$C$239)</f>
        <v>0</v>
      </c>
      <c r="J335" s="13">
        <f>SUMIFS('1. Output sheet'!$F$2:$F$5000,'1. Output sheet'!$AC$2:$AC$5000,$B$75,'1. Output sheet'!$C$2:$C$5000,J$138,'1. Output sheet'!$K$2:$K$5000,$C270,'1. Output sheet'!$O$2:$O$5000,"&gt;="&amp;$B$239,'1. Output sheet'!$O$2:$O$5000,"&lt;"&amp;$C$239)</f>
        <v>1095</v>
      </c>
      <c r="K335" s="13">
        <f>SUMIFS('1. Output sheet'!$F$2:$F$5000,'1. Output sheet'!$AC$2:$AC$5000,$B$75,'1. Output sheet'!$C$2:$C$5000,K$138,'1. Output sheet'!$K$2:$K$5000,$C270,'1. Output sheet'!$O$2:$O$5000,"&gt;="&amp;$B$239,'1. Output sheet'!$O$2:$O$5000,"&lt;"&amp;$C$239)</f>
        <v>0</v>
      </c>
      <c r="L335" s="13">
        <f>SUMIFS('1. Output sheet'!$F$2:$F$5000,'1. Output sheet'!$AC$2:$AC$5000,$B$75,'1. Output sheet'!$C$2:$C$5000,L$138,'1. Output sheet'!$K$2:$K$5000,$C270,'1. Output sheet'!$O$2:$O$5000,"&gt;="&amp;$B$239,'1. Output sheet'!$O$2:$O$5000,"&lt;"&amp;$C$239)</f>
        <v>0</v>
      </c>
      <c r="M335" s="13">
        <f>SUMIFS('1. Output sheet'!$F$2:$F$5000,'1. Output sheet'!$AC$2:$AC$5000,$B$75,'1. Output sheet'!$C$2:$C$5000,M$138,'1. Output sheet'!$K$2:$K$5000,$C270,'1. Output sheet'!$O$2:$O$5000,"&gt;="&amp;$B$239,'1. Output sheet'!$O$2:$O$5000,"&lt;"&amp;$C$239)</f>
        <v>0</v>
      </c>
      <c r="N335" s="13">
        <f>SUMIFS('1. Output sheet'!$F$2:$F$5000,'1. Output sheet'!$AC$2:$AC$5000,$B$75,'1. Output sheet'!$C$2:$C$5000,N$138,'1. Output sheet'!$K$2:$K$5000,$C270,'1. Output sheet'!$O$2:$O$5000,"&gt;="&amp;$B$239,'1. Output sheet'!$O$2:$O$5000,"&lt;"&amp;$C$239)</f>
        <v>1760</v>
      </c>
      <c r="O335" s="13">
        <f>SUMIFS('1. Output sheet'!$F$2:$F$5000,'1. Output sheet'!$AC$2:$AC$5000,$B$75,'1. Output sheet'!$C$2:$C$5000,O$138,'1. Output sheet'!$K$2:$K$5000,$C270,'1. Output sheet'!$O$2:$O$5000,"&gt;="&amp;$B$239,'1. Output sheet'!$O$2:$O$5000,"&lt;"&amp;$C$239)</f>
        <v>0</v>
      </c>
      <c r="P335" s="14">
        <f t="shared" si="157"/>
        <v>2855</v>
      </c>
      <c r="R335" s="7"/>
      <c r="S335" s="39" t="s">
        <v>194</v>
      </c>
      <c r="T335" s="13">
        <f t="shared" si="158"/>
        <v>0</v>
      </c>
      <c r="U335" s="13">
        <f t="shared" si="136"/>
        <v>0</v>
      </c>
      <c r="V335" s="13">
        <f t="shared" si="137"/>
        <v>0</v>
      </c>
      <c r="W335" s="13">
        <f t="shared" si="138"/>
        <v>0</v>
      </c>
      <c r="X335" s="13">
        <f t="shared" si="139"/>
        <v>0</v>
      </c>
      <c r="Y335" s="13">
        <f t="shared" si="140"/>
        <v>0</v>
      </c>
      <c r="Z335" s="13">
        <f t="shared" si="141"/>
        <v>146.81629862032901</v>
      </c>
      <c r="AA335" s="13">
        <f t="shared" si="142"/>
        <v>0</v>
      </c>
      <c r="AB335" s="13">
        <f t="shared" si="143"/>
        <v>0</v>
      </c>
      <c r="AC335" s="13">
        <f t="shared" si="144"/>
        <v>0</v>
      </c>
      <c r="AD335" s="13">
        <f t="shared" si="145"/>
        <v>235.97870828472972</v>
      </c>
      <c r="AE335" s="13">
        <v>2080</v>
      </c>
      <c r="AF335" s="14">
        <v>165897.5</v>
      </c>
    </row>
    <row r="336" spans="1:32" ht="14.4" x14ac:dyDescent="0.3">
      <c r="A336" s="34"/>
      <c r="B336" s="7"/>
      <c r="C336" s="39" t="s">
        <v>267</v>
      </c>
      <c r="D336" s="13">
        <f>SUMIFS('1. Output sheet'!$F$2:$F$5000,'1. Output sheet'!$AC$2:$AC$5000,$B$75,'1. Output sheet'!$C$2:$C$5000,D$138,'1. Output sheet'!$K$2:$K$5000,$C271,'1. Output sheet'!$O$2:$O$5000,"&gt;="&amp;$B$239,'1. Output sheet'!$O$2:$O$5000,"&lt;"&amp;$C$239)</f>
        <v>0</v>
      </c>
      <c r="E336" s="13">
        <f>SUMIFS('1. Output sheet'!$F$2:$F$5000,'1. Output sheet'!$AC$2:$AC$5000,$B$75,'1. Output sheet'!$C$2:$C$5000,E$138,'1. Output sheet'!$K$2:$K$5000,$C271,'1. Output sheet'!$O$2:$O$5000,"&gt;="&amp;$B$239,'1. Output sheet'!$O$2:$O$5000,"&lt;"&amp;$C$239)</f>
        <v>0</v>
      </c>
      <c r="F336" s="13">
        <f>SUMIFS('1. Output sheet'!$F$2:$F$5000,'1. Output sheet'!$AC$2:$AC$5000,$B$75,'1. Output sheet'!$C$2:$C$5000,F$138,'1. Output sheet'!$K$2:$K$5000,$C271,'1. Output sheet'!$O$2:$O$5000,"&gt;="&amp;$B$239,'1. Output sheet'!$O$2:$O$5000,"&lt;"&amp;$C$239)</f>
        <v>0</v>
      </c>
      <c r="G336" s="13">
        <f>SUMIFS('1. Output sheet'!$F$2:$F$5000,'1. Output sheet'!$AC$2:$AC$5000,$B$75,'1. Output sheet'!$C$2:$C$5000,G$138,'1. Output sheet'!$K$2:$K$5000,$C271,'1. Output sheet'!$O$2:$O$5000,"&gt;="&amp;$B$239,'1. Output sheet'!$O$2:$O$5000,"&lt;"&amp;$C$239)</f>
        <v>1495</v>
      </c>
      <c r="H336" s="13">
        <f>SUMIFS('1. Output sheet'!$F$2:$F$5000,'1. Output sheet'!$AC$2:$AC$5000,$B$75,'1. Output sheet'!$C$2:$C$5000,H$138,'1. Output sheet'!$K$2:$K$5000,$C271,'1. Output sheet'!$O$2:$O$5000,"&gt;="&amp;$B$239,'1. Output sheet'!$O$2:$O$5000,"&lt;"&amp;$C$239)</f>
        <v>0</v>
      </c>
      <c r="I336" s="13">
        <f>SUMIFS('1. Output sheet'!$F$2:$F$5000,'1. Output sheet'!$AC$2:$AC$5000,$B$75,'1. Output sheet'!$C$2:$C$5000,I$138,'1. Output sheet'!$K$2:$K$5000,$C271,'1. Output sheet'!$O$2:$O$5000,"&gt;="&amp;$B$239,'1. Output sheet'!$O$2:$O$5000,"&lt;"&amp;$C$239)</f>
        <v>3177</v>
      </c>
      <c r="J336" s="13">
        <f>SUMIFS('1. Output sheet'!$F$2:$F$5000,'1. Output sheet'!$AC$2:$AC$5000,$B$75,'1. Output sheet'!$C$2:$C$5000,J$138,'1. Output sheet'!$K$2:$K$5000,$C271,'1. Output sheet'!$O$2:$O$5000,"&gt;="&amp;$B$239,'1. Output sheet'!$O$2:$O$5000,"&lt;"&amp;$C$239)</f>
        <v>0</v>
      </c>
      <c r="K336" s="13">
        <f>SUMIFS('1. Output sheet'!$F$2:$F$5000,'1. Output sheet'!$AC$2:$AC$5000,$B$75,'1. Output sheet'!$C$2:$C$5000,K$138,'1. Output sheet'!$K$2:$K$5000,$C271,'1. Output sheet'!$O$2:$O$5000,"&gt;="&amp;$B$239,'1. Output sheet'!$O$2:$O$5000,"&lt;"&amp;$C$239)</f>
        <v>0</v>
      </c>
      <c r="L336" s="13">
        <f>SUMIFS('1. Output sheet'!$F$2:$F$5000,'1. Output sheet'!$AC$2:$AC$5000,$B$75,'1. Output sheet'!$C$2:$C$5000,L$138,'1. Output sheet'!$K$2:$K$5000,$C271,'1. Output sheet'!$O$2:$O$5000,"&gt;="&amp;$B$239,'1. Output sheet'!$O$2:$O$5000,"&lt;"&amp;$C$239)</f>
        <v>0</v>
      </c>
      <c r="M336" s="13">
        <f>SUMIFS('1. Output sheet'!$F$2:$F$5000,'1. Output sheet'!$AC$2:$AC$5000,$B$75,'1. Output sheet'!$C$2:$C$5000,M$138,'1. Output sheet'!$K$2:$K$5000,$C271,'1. Output sheet'!$O$2:$O$5000,"&gt;="&amp;$B$239,'1. Output sheet'!$O$2:$O$5000,"&lt;"&amp;$C$239)</f>
        <v>0</v>
      </c>
      <c r="N336" s="13">
        <f>SUMIFS('1. Output sheet'!$F$2:$F$5000,'1. Output sheet'!$AC$2:$AC$5000,$B$75,'1. Output sheet'!$C$2:$C$5000,N$138,'1. Output sheet'!$K$2:$K$5000,$C271,'1. Output sheet'!$O$2:$O$5000,"&gt;="&amp;$B$239,'1. Output sheet'!$O$2:$O$5000,"&lt;"&amp;$C$239)</f>
        <v>5625</v>
      </c>
      <c r="O336" s="13">
        <f>SUMIFS('1. Output sheet'!$F$2:$F$5000,'1. Output sheet'!$AC$2:$AC$5000,$B$75,'1. Output sheet'!$C$2:$C$5000,O$138,'1. Output sheet'!$K$2:$K$5000,$C271,'1. Output sheet'!$O$2:$O$5000,"&gt;="&amp;$B$239,'1. Output sheet'!$O$2:$O$5000,"&lt;"&amp;$C$239)</f>
        <v>0</v>
      </c>
      <c r="P336" s="14">
        <f t="shared" si="157"/>
        <v>10297</v>
      </c>
      <c r="R336" s="7"/>
      <c r="S336" s="39" t="s">
        <v>267</v>
      </c>
      <c r="T336" s="13">
        <f t="shared" si="158"/>
        <v>0</v>
      </c>
      <c r="U336" s="13">
        <f t="shared" si="136"/>
        <v>0</v>
      </c>
      <c r="V336" s="13">
        <f t="shared" si="137"/>
        <v>0</v>
      </c>
      <c r="W336" s="13">
        <f t="shared" si="138"/>
        <v>200.44782323049486</v>
      </c>
      <c r="X336" s="13">
        <f t="shared" si="139"/>
        <v>0</v>
      </c>
      <c r="Y336" s="13">
        <f t="shared" si="140"/>
        <v>425.96838421624227</v>
      </c>
      <c r="Z336" s="13">
        <f t="shared" si="141"/>
        <v>0</v>
      </c>
      <c r="AA336" s="13">
        <f t="shared" si="142"/>
        <v>0</v>
      </c>
      <c r="AB336" s="13">
        <f t="shared" si="143"/>
        <v>0</v>
      </c>
      <c r="AC336" s="13">
        <f t="shared" si="144"/>
        <v>0</v>
      </c>
      <c r="AD336" s="13">
        <f t="shared" si="145"/>
        <v>754.19331483045721</v>
      </c>
      <c r="AE336" s="13">
        <v>0</v>
      </c>
      <c r="AF336" s="14">
        <v>58792</v>
      </c>
    </row>
    <row r="337" spans="1:32" ht="14.4" x14ac:dyDescent="0.3">
      <c r="A337" s="34"/>
      <c r="B337" s="7"/>
      <c r="C337" s="39" t="s">
        <v>710</v>
      </c>
      <c r="D337" s="13">
        <f>SUMIFS('1. Output sheet'!$F$2:$F$5000,'1. Output sheet'!$AC$2:$AC$5000,$B$75,'1. Output sheet'!$C$2:$C$5000,D$138,'1. Output sheet'!$K$2:$K$5000,$C272,'1. Output sheet'!$O$2:$O$5000,"&gt;="&amp;$B$239,'1. Output sheet'!$O$2:$O$5000,"&lt;"&amp;$C$239)</f>
        <v>0</v>
      </c>
      <c r="E337" s="13">
        <f>SUMIFS('1. Output sheet'!$F$2:$F$5000,'1. Output sheet'!$AC$2:$AC$5000,$B$75,'1. Output sheet'!$C$2:$C$5000,E$138,'1. Output sheet'!$K$2:$K$5000,$C272,'1. Output sheet'!$O$2:$O$5000,"&gt;="&amp;$B$239,'1. Output sheet'!$O$2:$O$5000,"&lt;"&amp;$C$239)</f>
        <v>0</v>
      </c>
      <c r="F337" s="13">
        <f>SUMIFS('1. Output sheet'!$F$2:$F$5000,'1. Output sheet'!$AC$2:$AC$5000,$B$75,'1. Output sheet'!$C$2:$C$5000,F$138,'1. Output sheet'!$K$2:$K$5000,$C272,'1. Output sheet'!$O$2:$O$5000,"&gt;="&amp;$B$239,'1. Output sheet'!$O$2:$O$5000,"&lt;"&amp;$C$239)</f>
        <v>0</v>
      </c>
      <c r="G337" s="13">
        <f>SUMIFS('1. Output sheet'!$F$2:$F$5000,'1. Output sheet'!$AC$2:$AC$5000,$B$75,'1. Output sheet'!$C$2:$C$5000,G$138,'1. Output sheet'!$K$2:$K$5000,$C272,'1. Output sheet'!$O$2:$O$5000,"&gt;="&amp;$B$239,'1. Output sheet'!$O$2:$O$5000,"&lt;"&amp;$C$239)</f>
        <v>0</v>
      </c>
      <c r="H337" s="13">
        <f>SUMIFS('1. Output sheet'!$F$2:$F$5000,'1. Output sheet'!$AC$2:$AC$5000,$B$75,'1. Output sheet'!$C$2:$C$5000,H$138,'1. Output sheet'!$K$2:$K$5000,$C272,'1. Output sheet'!$O$2:$O$5000,"&gt;="&amp;$B$239,'1. Output sheet'!$O$2:$O$5000,"&lt;"&amp;$C$239)</f>
        <v>0</v>
      </c>
      <c r="I337" s="13">
        <f>SUMIFS('1. Output sheet'!$F$2:$F$5000,'1. Output sheet'!$AC$2:$AC$5000,$B$75,'1. Output sheet'!$C$2:$C$5000,I$138,'1. Output sheet'!$K$2:$K$5000,$C272,'1. Output sheet'!$O$2:$O$5000,"&gt;="&amp;$B$239,'1. Output sheet'!$O$2:$O$5000,"&lt;"&amp;$C$239)</f>
        <v>0</v>
      </c>
      <c r="J337" s="13">
        <f>SUMIFS('1. Output sheet'!$F$2:$F$5000,'1. Output sheet'!$AC$2:$AC$5000,$B$75,'1. Output sheet'!$C$2:$C$5000,J$138,'1. Output sheet'!$K$2:$K$5000,$C272,'1. Output sheet'!$O$2:$O$5000,"&gt;="&amp;$B$239,'1. Output sheet'!$O$2:$O$5000,"&lt;"&amp;$C$239)</f>
        <v>0</v>
      </c>
      <c r="K337" s="13">
        <f>SUMIFS('1. Output sheet'!$F$2:$F$5000,'1. Output sheet'!$AC$2:$AC$5000,$B$75,'1. Output sheet'!$C$2:$C$5000,K$138,'1. Output sheet'!$K$2:$K$5000,$C272,'1. Output sheet'!$O$2:$O$5000,"&gt;="&amp;$B$239,'1. Output sheet'!$O$2:$O$5000,"&lt;"&amp;$C$239)</f>
        <v>0</v>
      </c>
      <c r="L337" s="13">
        <f>SUMIFS('1. Output sheet'!$F$2:$F$5000,'1. Output sheet'!$AC$2:$AC$5000,$B$75,'1. Output sheet'!$C$2:$C$5000,L$138,'1. Output sheet'!$K$2:$K$5000,$C272,'1. Output sheet'!$O$2:$O$5000,"&gt;="&amp;$B$239,'1. Output sheet'!$O$2:$O$5000,"&lt;"&amp;$C$239)</f>
        <v>2089.13</v>
      </c>
      <c r="M337" s="13">
        <f>SUMIFS('1. Output sheet'!$F$2:$F$5000,'1. Output sheet'!$AC$2:$AC$5000,$B$75,'1. Output sheet'!$C$2:$C$5000,M$138,'1. Output sheet'!$K$2:$K$5000,$C272,'1. Output sheet'!$O$2:$O$5000,"&gt;="&amp;$B$239,'1. Output sheet'!$O$2:$O$5000,"&lt;"&amp;$C$239)</f>
        <v>0</v>
      </c>
      <c r="N337" s="13">
        <f>SUMIFS('1. Output sheet'!$F$2:$F$5000,'1. Output sheet'!$AC$2:$AC$5000,$B$75,'1. Output sheet'!$C$2:$C$5000,N$138,'1. Output sheet'!$K$2:$K$5000,$C272,'1. Output sheet'!$O$2:$O$5000,"&gt;="&amp;$B$239,'1. Output sheet'!$O$2:$O$5000,"&lt;"&amp;$C$239)</f>
        <v>0</v>
      </c>
      <c r="O337" s="13">
        <f>SUMIFS('1. Output sheet'!$F$2:$F$5000,'1. Output sheet'!$AC$2:$AC$5000,$B$75,'1. Output sheet'!$C$2:$C$5000,O$138,'1. Output sheet'!$K$2:$K$5000,$C272,'1. Output sheet'!$O$2:$O$5000,"&gt;="&amp;$B$239,'1. Output sheet'!$O$2:$O$5000,"&lt;"&amp;$C$239)</f>
        <v>0</v>
      </c>
      <c r="P337" s="14">
        <f t="shared" si="157"/>
        <v>2089.13</v>
      </c>
      <c r="R337" s="7"/>
      <c r="S337" s="39" t="s">
        <v>710</v>
      </c>
      <c r="T337" s="13">
        <f t="shared" si="158"/>
        <v>0</v>
      </c>
      <c r="U337" s="13">
        <f t="shared" si="136"/>
        <v>0</v>
      </c>
      <c r="V337" s="13">
        <f t="shared" si="137"/>
        <v>0</v>
      </c>
      <c r="W337" s="13">
        <f t="shared" si="138"/>
        <v>0</v>
      </c>
      <c r="X337" s="13">
        <f t="shared" si="139"/>
        <v>0</v>
      </c>
      <c r="Y337" s="13">
        <f t="shared" si="140"/>
        <v>0</v>
      </c>
      <c r="Z337" s="13">
        <f t="shared" si="141"/>
        <v>0</v>
      </c>
      <c r="AA337" s="13">
        <f t="shared" si="142"/>
        <v>0</v>
      </c>
      <c r="AB337" s="13">
        <f t="shared" si="143"/>
        <v>280.10806752208947</v>
      </c>
      <c r="AC337" s="13">
        <f t="shared" si="144"/>
        <v>0</v>
      </c>
      <c r="AD337" s="13">
        <f t="shared" si="145"/>
        <v>0</v>
      </c>
      <c r="AE337" s="13">
        <v>0</v>
      </c>
      <c r="AF337" s="14">
        <v>16010.939999999999</v>
      </c>
    </row>
    <row r="338" spans="1:32" ht="14.4" x14ac:dyDescent="0.3">
      <c r="A338" s="34"/>
      <c r="B338" s="38" t="s">
        <v>64</v>
      </c>
      <c r="C338" s="37" t="s">
        <v>4348</v>
      </c>
      <c r="D338" s="14">
        <f>SUM(D339:D367)</f>
        <v>0</v>
      </c>
      <c r="E338" s="14">
        <f t="shared" ref="E338" si="159">SUM(E339:E367)</f>
        <v>-16607.579999999998</v>
      </c>
      <c r="F338" s="14">
        <f t="shared" ref="F338" si="160">SUM(F339:F367)</f>
        <v>18277.68</v>
      </c>
      <c r="G338" s="14">
        <f t="shared" ref="G338" si="161">SUM(G339:G367)</f>
        <v>3604.5133333333333</v>
      </c>
      <c r="H338" s="14">
        <f t="shared" ref="H338" si="162">SUM(H339:H367)</f>
        <v>0</v>
      </c>
      <c r="I338" s="14">
        <f t="shared" ref="I338" si="163">SUM(I339:I367)</f>
        <v>-15757.52</v>
      </c>
      <c r="J338" s="14">
        <f t="shared" ref="J338" si="164">SUM(J339:J367)</f>
        <v>31.529999999999969</v>
      </c>
      <c r="K338" s="14">
        <f t="shared" ref="K338" si="165">SUM(K339:K367)</f>
        <v>-1178.02</v>
      </c>
      <c r="L338" s="14">
        <f t="shared" ref="L338" si="166">SUM(L339:L367)</f>
        <v>123.12</v>
      </c>
      <c r="M338" s="14">
        <f t="shared" ref="M338" si="167">SUM(M339:M367)</f>
        <v>0</v>
      </c>
      <c r="N338" s="14">
        <f t="shared" ref="N338" si="168">SUM(N339:N367)</f>
        <v>-1387.5800000000002</v>
      </c>
      <c r="O338" s="14">
        <f t="shared" ref="O338" si="169">SUM(O339:O367)</f>
        <v>0</v>
      </c>
      <c r="P338" s="14">
        <f t="shared" si="157"/>
        <v>-12893.856666666665</v>
      </c>
      <c r="R338" s="38" t="s">
        <v>64</v>
      </c>
      <c r="S338" s="37" t="s">
        <v>4348</v>
      </c>
      <c r="T338" s="14">
        <f t="shared" si="158"/>
        <v>0</v>
      </c>
      <c r="U338" s="14">
        <f t="shared" si="136"/>
        <v>-2226.7245887132449</v>
      </c>
      <c r="V338" s="14">
        <f t="shared" si="137"/>
        <v>2450.6496118418404</v>
      </c>
      <c r="W338" s="14">
        <f t="shared" si="138"/>
        <v>483.288863860844</v>
      </c>
      <c r="X338" s="14">
        <f t="shared" si="139"/>
        <v>0</v>
      </c>
      <c r="Y338" s="14">
        <f t="shared" si="140"/>
        <v>-2112.7495541879516</v>
      </c>
      <c r="Z338" s="14">
        <f t="shared" si="141"/>
        <v>4.2275049273963186</v>
      </c>
      <c r="AA338" s="14">
        <f t="shared" si="142"/>
        <v>-157.94752155316894</v>
      </c>
      <c r="AB338" s="14">
        <f t="shared" si="143"/>
        <v>16.50778327500905</v>
      </c>
      <c r="AC338" s="14">
        <f t="shared" si="144"/>
        <v>0</v>
      </c>
      <c r="AD338" s="14">
        <f t="shared" si="145"/>
        <v>-186.04507729643484</v>
      </c>
      <c r="AE338" s="14">
        <v>-428</v>
      </c>
      <c r="AF338" s="14">
        <v>16138.043333333339</v>
      </c>
    </row>
    <row r="339" spans="1:32" ht="14.4" x14ac:dyDescent="0.3">
      <c r="A339" s="34"/>
      <c r="B339" s="7"/>
      <c r="C339" s="39" t="s">
        <v>340</v>
      </c>
      <c r="D339" s="13">
        <f>SUMIFS('1. Output sheet'!$F$2:$F$5000,'1. Output sheet'!$AC$2:$AC$5000,$B$105,'1. Output sheet'!$C$2:$C$5000,D$138,'1. Output sheet'!$K$2:$K$5000,$C274,'1. Output sheet'!$O$2:$O$5000,"&gt;="&amp;$B$239,'1. Output sheet'!$O$2:$O$5000,"&lt;"&amp;$C$239)</f>
        <v>0</v>
      </c>
      <c r="E339" s="13">
        <f>SUMIFS('1. Output sheet'!$F$2:$F$5000,'1. Output sheet'!$AC$2:$AC$5000,$B$105,'1. Output sheet'!$C$2:$C$5000,E$138,'1. Output sheet'!$K$2:$K$5000,$C274,'1. Output sheet'!$O$2:$O$5000,"&gt;="&amp;$B$239,'1. Output sheet'!$O$2:$O$5000,"&lt;"&amp;$C$239)</f>
        <v>0</v>
      </c>
      <c r="F339" s="13">
        <f>SUMIFS('1. Output sheet'!$F$2:$F$5000,'1. Output sheet'!$AC$2:$AC$5000,$B$105,'1. Output sheet'!$C$2:$C$5000,F$138,'1. Output sheet'!$K$2:$K$5000,$C274,'1. Output sheet'!$O$2:$O$5000,"&gt;="&amp;$B$239,'1. Output sheet'!$O$2:$O$5000,"&lt;"&amp;$C$239)</f>
        <v>0</v>
      </c>
      <c r="G339" s="13">
        <f>SUMIFS('1. Output sheet'!$F$2:$F$5000,'1. Output sheet'!$AC$2:$AC$5000,$B$105,'1. Output sheet'!$C$2:$C$5000,G$138,'1. Output sheet'!$K$2:$K$5000,$C274,'1. Output sheet'!$O$2:$O$5000,"&gt;="&amp;$B$239,'1. Output sheet'!$O$2:$O$5000,"&lt;"&amp;$C$239)</f>
        <v>0</v>
      </c>
      <c r="H339" s="13">
        <f>SUMIFS('1. Output sheet'!$F$2:$F$5000,'1. Output sheet'!$AC$2:$AC$5000,$B$105,'1. Output sheet'!$C$2:$C$5000,H$138,'1. Output sheet'!$K$2:$K$5000,$C274,'1. Output sheet'!$O$2:$O$5000,"&gt;="&amp;$B$239,'1. Output sheet'!$O$2:$O$5000,"&lt;"&amp;$C$239)</f>
        <v>0</v>
      </c>
      <c r="I339" s="13">
        <f>SUMIFS('1. Output sheet'!$F$2:$F$5000,'1. Output sheet'!$AC$2:$AC$5000,$B$105,'1. Output sheet'!$C$2:$C$5000,I$138,'1. Output sheet'!$K$2:$K$5000,$C274,'1. Output sheet'!$O$2:$O$5000,"&gt;="&amp;$B$239,'1. Output sheet'!$O$2:$O$5000,"&lt;"&amp;$C$239)</f>
        <v>0</v>
      </c>
      <c r="J339" s="13">
        <f>SUMIFS('1. Output sheet'!$F$2:$F$5000,'1. Output sheet'!$AC$2:$AC$5000,$B$105,'1. Output sheet'!$C$2:$C$5000,J$138,'1. Output sheet'!$K$2:$K$5000,$C274,'1. Output sheet'!$O$2:$O$5000,"&gt;="&amp;$B$239,'1. Output sheet'!$O$2:$O$5000,"&lt;"&amp;$C$239)</f>
        <v>0</v>
      </c>
      <c r="K339" s="13">
        <f>SUMIFS('1. Output sheet'!$F$2:$F$5000,'1. Output sheet'!$AC$2:$AC$5000,$B$105,'1. Output sheet'!$C$2:$C$5000,K$138,'1. Output sheet'!$K$2:$K$5000,$C274,'1. Output sheet'!$O$2:$O$5000,"&gt;="&amp;$B$239,'1. Output sheet'!$O$2:$O$5000,"&lt;"&amp;$C$239)</f>
        <v>0</v>
      </c>
      <c r="L339" s="13">
        <f>SUMIFS('1. Output sheet'!$F$2:$F$5000,'1. Output sheet'!$AC$2:$AC$5000,$B$105,'1. Output sheet'!$C$2:$C$5000,L$138,'1. Output sheet'!$K$2:$K$5000,$C274,'1. Output sheet'!$O$2:$O$5000,"&gt;="&amp;$B$239,'1. Output sheet'!$O$2:$O$5000,"&lt;"&amp;$C$239)</f>
        <v>0</v>
      </c>
      <c r="M339" s="13">
        <f>SUMIFS('1. Output sheet'!$F$2:$F$5000,'1. Output sheet'!$AC$2:$AC$5000,$B$105,'1. Output sheet'!$C$2:$C$5000,M$138,'1. Output sheet'!$K$2:$K$5000,$C274,'1. Output sheet'!$O$2:$O$5000,"&gt;="&amp;$B$239,'1. Output sheet'!$O$2:$O$5000,"&lt;"&amp;$C$239)</f>
        <v>0</v>
      </c>
      <c r="N339" s="13">
        <f>SUMIFS('1. Output sheet'!$F$2:$F$5000,'1. Output sheet'!$AC$2:$AC$5000,$B$105,'1. Output sheet'!$C$2:$C$5000,N$138,'1. Output sheet'!$K$2:$K$5000,$C274,'1. Output sheet'!$O$2:$O$5000,"&gt;="&amp;$B$239,'1. Output sheet'!$O$2:$O$5000,"&lt;"&amp;$C$239)</f>
        <v>0</v>
      </c>
      <c r="O339" s="13">
        <f>SUMIFS('1. Output sheet'!$F$2:$F$5000,'1. Output sheet'!$AC$2:$AC$5000,$B$105,'1. Output sheet'!$C$2:$C$5000,O$138,'1. Output sheet'!$K$2:$K$5000,$C274,'1. Output sheet'!$O$2:$O$5000,"&gt;="&amp;$B$239,'1. Output sheet'!$O$2:$O$5000,"&lt;"&amp;$C$239)</f>
        <v>0</v>
      </c>
      <c r="P339" s="14">
        <f t="shared" si="157"/>
        <v>0</v>
      </c>
      <c r="R339" s="7"/>
      <c r="S339" s="39" t="s">
        <v>340</v>
      </c>
      <c r="T339" s="14">
        <f t="shared" si="158"/>
        <v>0</v>
      </c>
      <c r="U339" s="14">
        <f t="shared" si="136"/>
        <v>0</v>
      </c>
      <c r="V339" s="14">
        <f t="shared" si="137"/>
        <v>0</v>
      </c>
      <c r="W339" s="14">
        <f t="shared" si="138"/>
        <v>0</v>
      </c>
      <c r="X339" s="14">
        <f t="shared" si="139"/>
        <v>0</v>
      </c>
      <c r="Y339" s="14">
        <f t="shared" si="140"/>
        <v>0</v>
      </c>
      <c r="Z339" s="14">
        <f t="shared" si="141"/>
        <v>0</v>
      </c>
      <c r="AA339" s="14">
        <f t="shared" si="142"/>
        <v>0</v>
      </c>
      <c r="AB339" s="14">
        <f t="shared" si="143"/>
        <v>0</v>
      </c>
      <c r="AC339" s="14">
        <f t="shared" si="144"/>
        <v>0</v>
      </c>
      <c r="AD339" s="14">
        <f t="shared" si="145"/>
        <v>0</v>
      </c>
      <c r="AE339" s="13">
        <v>0</v>
      </c>
      <c r="AF339" s="14">
        <v>-1846.86</v>
      </c>
    </row>
    <row r="340" spans="1:32" ht="14.4" x14ac:dyDescent="0.3">
      <c r="A340" s="34"/>
      <c r="B340" s="7"/>
      <c r="C340" s="39" t="s">
        <v>2407</v>
      </c>
      <c r="D340" s="13">
        <f>SUMIFS('1. Output sheet'!$F$2:$F$5000,'1. Output sheet'!$AC$2:$AC$5000,$B$105,'1. Output sheet'!$C$2:$C$5000,D$138,'1. Output sheet'!$K$2:$K$5000,$C275,'1. Output sheet'!$O$2:$O$5000,"&gt;="&amp;$B$239,'1. Output sheet'!$O$2:$O$5000,"&lt;"&amp;$C$239)</f>
        <v>0</v>
      </c>
      <c r="E340" s="13">
        <f>SUMIFS('1. Output sheet'!$F$2:$F$5000,'1. Output sheet'!$AC$2:$AC$5000,$B$105,'1. Output sheet'!$C$2:$C$5000,E$138,'1. Output sheet'!$K$2:$K$5000,$C275,'1. Output sheet'!$O$2:$O$5000,"&gt;="&amp;$B$239,'1. Output sheet'!$O$2:$O$5000,"&lt;"&amp;$C$239)</f>
        <v>0</v>
      </c>
      <c r="F340" s="13">
        <f>SUMIFS('1. Output sheet'!$F$2:$F$5000,'1. Output sheet'!$AC$2:$AC$5000,$B$105,'1. Output sheet'!$C$2:$C$5000,F$138,'1. Output sheet'!$K$2:$K$5000,$C275,'1. Output sheet'!$O$2:$O$5000,"&gt;="&amp;$B$239,'1. Output sheet'!$O$2:$O$5000,"&lt;"&amp;$C$239)</f>
        <v>0</v>
      </c>
      <c r="G340" s="13">
        <f>SUMIFS('1. Output sheet'!$F$2:$F$5000,'1. Output sheet'!$AC$2:$AC$5000,$B$105,'1. Output sheet'!$C$2:$C$5000,G$138,'1. Output sheet'!$K$2:$K$5000,$C275,'1. Output sheet'!$O$2:$O$5000,"&gt;="&amp;$B$239,'1. Output sheet'!$O$2:$O$5000,"&lt;"&amp;$C$239)</f>
        <v>0</v>
      </c>
      <c r="H340" s="13">
        <f>SUMIFS('1. Output sheet'!$F$2:$F$5000,'1. Output sheet'!$AC$2:$AC$5000,$B$105,'1. Output sheet'!$C$2:$C$5000,H$138,'1. Output sheet'!$K$2:$K$5000,$C275,'1. Output sheet'!$O$2:$O$5000,"&gt;="&amp;$B$239,'1. Output sheet'!$O$2:$O$5000,"&lt;"&amp;$C$239)</f>
        <v>0</v>
      </c>
      <c r="I340" s="13">
        <f>SUMIFS('1. Output sheet'!$F$2:$F$5000,'1. Output sheet'!$AC$2:$AC$5000,$B$105,'1. Output sheet'!$C$2:$C$5000,I$138,'1. Output sheet'!$K$2:$K$5000,$C275,'1. Output sheet'!$O$2:$O$5000,"&gt;="&amp;$B$239,'1. Output sheet'!$O$2:$O$5000,"&lt;"&amp;$C$239)</f>
        <v>0</v>
      </c>
      <c r="J340" s="13">
        <f>SUMIFS('1. Output sheet'!$F$2:$F$5000,'1. Output sheet'!$AC$2:$AC$5000,$B$105,'1. Output sheet'!$C$2:$C$5000,J$138,'1. Output sheet'!$K$2:$K$5000,$C275,'1. Output sheet'!$O$2:$O$5000,"&gt;="&amp;$B$239,'1. Output sheet'!$O$2:$O$5000,"&lt;"&amp;$C$239)</f>
        <v>0</v>
      </c>
      <c r="K340" s="13">
        <f>SUMIFS('1. Output sheet'!$F$2:$F$5000,'1. Output sheet'!$AC$2:$AC$5000,$B$105,'1. Output sheet'!$C$2:$C$5000,K$138,'1. Output sheet'!$K$2:$K$5000,$C275,'1. Output sheet'!$O$2:$O$5000,"&gt;="&amp;$B$239,'1. Output sheet'!$O$2:$O$5000,"&lt;"&amp;$C$239)</f>
        <v>0</v>
      </c>
      <c r="L340" s="13">
        <f>SUMIFS('1. Output sheet'!$F$2:$F$5000,'1. Output sheet'!$AC$2:$AC$5000,$B$105,'1. Output sheet'!$C$2:$C$5000,L$138,'1. Output sheet'!$K$2:$K$5000,$C275,'1. Output sheet'!$O$2:$O$5000,"&gt;="&amp;$B$239,'1. Output sheet'!$O$2:$O$5000,"&lt;"&amp;$C$239)</f>
        <v>0</v>
      </c>
      <c r="M340" s="13">
        <f>SUMIFS('1. Output sheet'!$F$2:$F$5000,'1. Output sheet'!$AC$2:$AC$5000,$B$105,'1. Output sheet'!$C$2:$C$5000,M$138,'1. Output sheet'!$K$2:$K$5000,$C275,'1. Output sheet'!$O$2:$O$5000,"&gt;="&amp;$B$239,'1. Output sheet'!$O$2:$O$5000,"&lt;"&amp;$C$239)</f>
        <v>0</v>
      </c>
      <c r="N340" s="13">
        <f>SUMIFS('1. Output sheet'!$F$2:$F$5000,'1. Output sheet'!$AC$2:$AC$5000,$B$105,'1. Output sheet'!$C$2:$C$5000,N$138,'1. Output sheet'!$K$2:$K$5000,$C275,'1. Output sheet'!$O$2:$O$5000,"&gt;="&amp;$B$239,'1. Output sheet'!$O$2:$O$5000,"&lt;"&amp;$C$239)</f>
        <v>0</v>
      </c>
      <c r="O340" s="13">
        <f>SUMIFS('1. Output sheet'!$F$2:$F$5000,'1. Output sheet'!$AC$2:$AC$5000,$B$105,'1. Output sheet'!$C$2:$C$5000,O$138,'1. Output sheet'!$K$2:$K$5000,$C275,'1. Output sheet'!$O$2:$O$5000,"&gt;="&amp;$B$239,'1. Output sheet'!$O$2:$O$5000,"&lt;"&amp;$C$239)</f>
        <v>0</v>
      </c>
      <c r="P340" s="14">
        <f t="shared" si="157"/>
        <v>0</v>
      </c>
      <c r="R340" s="7"/>
      <c r="S340" s="39" t="s">
        <v>2407</v>
      </c>
      <c r="T340" s="14">
        <f t="shared" si="158"/>
        <v>0</v>
      </c>
      <c r="U340" s="14">
        <f t="shared" si="136"/>
        <v>0</v>
      </c>
      <c r="V340" s="14">
        <f t="shared" si="137"/>
        <v>0</v>
      </c>
      <c r="W340" s="14">
        <f t="shared" si="138"/>
        <v>0</v>
      </c>
      <c r="X340" s="14">
        <f t="shared" si="139"/>
        <v>0</v>
      </c>
      <c r="Y340" s="14">
        <f t="shared" si="140"/>
        <v>0</v>
      </c>
      <c r="Z340" s="14">
        <f t="shared" si="141"/>
        <v>0</v>
      </c>
      <c r="AA340" s="14">
        <f t="shared" si="142"/>
        <v>0</v>
      </c>
      <c r="AB340" s="14">
        <f t="shared" si="143"/>
        <v>0</v>
      </c>
      <c r="AC340" s="14">
        <f t="shared" si="144"/>
        <v>0</v>
      </c>
      <c r="AD340" s="14">
        <f t="shared" si="145"/>
        <v>0</v>
      </c>
      <c r="AE340" s="13">
        <v>0</v>
      </c>
      <c r="AF340" s="14">
        <v>0</v>
      </c>
    </row>
    <row r="341" spans="1:32" ht="14.4" x14ac:dyDescent="0.3">
      <c r="A341" s="34"/>
      <c r="B341" s="7"/>
      <c r="C341" s="39" t="s">
        <v>557</v>
      </c>
      <c r="D341" s="13">
        <f>SUMIFS('1. Output sheet'!$F$2:$F$5000,'1. Output sheet'!$AC$2:$AC$5000,$B$105,'1. Output sheet'!$C$2:$C$5000,D$138,'1. Output sheet'!$K$2:$K$5000,$C276,'1. Output sheet'!$O$2:$O$5000,"&gt;="&amp;$B$239,'1. Output sheet'!$O$2:$O$5000,"&lt;"&amp;$C$239)</f>
        <v>0</v>
      </c>
      <c r="E341" s="13">
        <f>SUMIFS('1. Output sheet'!$F$2:$F$5000,'1. Output sheet'!$AC$2:$AC$5000,$B$105,'1. Output sheet'!$C$2:$C$5000,E$138,'1. Output sheet'!$K$2:$K$5000,$C276,'1. Output sheet'!$O$2:$O$5000,"&gt;="&amp;$B$239,'1. Output sheet'!$O$2:$O$5000,"&lt;"&amp;$C$239)</f>
        <v>0</v>
      </c>
      <c r="F341" s="13">
        <f>SUMIFS('1. Output sheet'!$F$2:$F$5000,'1. Output sheet'!$AC$2:$AC$5000,$B$105,'1. Output sheet'!$C$2:$C$5000,F$138,'1. Output sheet'!$K$2:$K$5000,$C276,'1. Output sheet'!$O$2:$O$5000,"&gt;="&amp;$B$239,'1. Output sheet'!$O$2:$O$5000,"&lt;"&amp;$C$239)</f>
        <v>0</v>
      </c>
      <c r="G341" s="13">
        <f>SUMIFS('1. Output sheet'!$F$2:$F$5000,'1. Output sheet'!$AC$2:$AC$5000,$B$105,'1. Output sheet'!$C$2:$C$5000,G$138,'1. Output sheet'!$K$2:$K$5000,$C276,'1. Output sheet'!$O$2:$O$5000,"&gt;="&amp;$B$239,'1. Output sheet'!$O$2:$O$5000,"&lt;"&amp;$C$239)</f>
        <v>0</v>
      </c>
      <c r="H341" s="13">
        <f>SUMIFS('1. Output sheet'!$F$2:$F$5000,'1. Output sheet'!$AC$2:$AC$5000,$B$105,'1. Output sheet'!$C$2:$C$5000,H$138,'1. Output sheet'!$K$2:$K$5000,$C276,'1. Output sheet'!$O$2:$O$5000,"&gt;="&amp;$B$239,'1. Output sheet'!$O$2:$O$5000,"&lt;"&amp;$C$239)</f>
        <v>0</v>
      </c>
      <c r="I341" s="13">
        <f>SUMIFS('1. Output sheet'!$F$2:$F$5000,'1. Output sheet'!$AC$2:$AC$5000,$B$105,'1. Output sheet'!$C$2:$C$5000,I$138,'1. Output sheet'!$K$2:$K$5000,$C276,'1. Output sheet'!$O$2:$O$5000,"&gt;="&amp;$B$239,'1. Output sheet'!$O$2:$O$5000,"&lt;"&amp;$C$239)</f>
        <v>0</v>
      </c>
      <c r="J341" s="13">
        <f>SUMIFS('1. Output sheet'!$F$2:$F$5000,'1. Output sheet'!$AC$2:$AC$5000,$B$105,'1. Output sheet'!$C$2:$C$5000,J$138,'1. Output sheet'!$K$2:$K$5000,$C276,'1. Output sheet'!$O$2:$O$5000,"&gt;="&amp;$B$239,'1. Output sheet'!$O$2:$O$5000,"&lt;"&amp;$C$239)</f>
        <v>0</v>
      </c>
      <c r="K341" s="13">
        <f>SUMIFS('1. Output sheet'!$F$2:$F$5000,'1. Output sheet'!$AC$2:$AC$5000,$B$105,'1. Output sheet'!$C$2:$C$5000,K$138,'1. Output sheet'!$K$2:$K$5000,$C276,'1. Output sheet'!$O$2:$O$5000,"&gt;="&amp;$B$239,'1. Output sheet'!$O$2:$O$5000,"&lt;"&amp;$C$239)</f>
        <v>0</v>
      </c>
      <c r="L341" s="13">
        <f>SUMIFS('1. Output sheet'!$F$2:$F$5000,'1. Output sheet'!$AC$2:$AC$5000,$B$105,'1. Output sheet'!$C$2:$C$5000,L$138,'1. Output sheet'!$K$2:$K$5000,$C276,'1. Output sheet'!$O$2:$O$5000,"&gt;="&amp;$B$239,'1. Output sheet'!$O$2:$O$5000,"&lt;"&amp;$C$239)</f>
        <v>0</v>
      </c>
      <c r="M341" s="13">
        <f>SUMIFS('1. Output sheet'!$F$2:$F$5000,'1. Output sheet'!$AC$2:$AC$5000,$B$105,'1. Output sheet'!$C$2:$C$5000,M$138,'1. Output sheet'!$K$2:$K$5000,$C276,'1. Output sheet'!$O$2:$O$5000,"&gt;="&amp;$B$239,'1. Output sheet'!$O$2:$O$5000,"&lt;"&amp;$C$239)</f>
        <v>0</v>
      </c>
      <c r="N341" s="13">
        <f>SUMIFS('1. Output sheet'!$F$2:$F$5000,'1. Output sheet'!$AC$2:$AC$5000,$B$105,'1. Output sheet'!$C$2:$C$5000,N$138,'1. Output sheet'!$K$2:$K$5000,$C276,'1. Output sheet'!$O$2:$O$5000,"&gt;="&amp;$B$239,'1. Output sheet'!$O$2:$O$5000,"&lt;"&amp;$C$239)</f>
        <v>0</v>
      </c>
      <c r="O341" s="13">
        <f>SUMIFS('1. Output sheet'!$F$2:$F$5000,'1. Output sheet'!$AC$2:$AC$5000,$B$105,'1. Output sheet'!$C$2:$C$5000,O$138,'1. Output sheet'!$K$2:$K$5000,$C276,'1. Output sheet'!$O$2:$O$5000,"&gt;="&amp;$B$239,'1. Output sheet'!$O$2:$O$5000,"&lt;"&amp;$C$239)</f>
        <v>0</v>
      </c>
      <c r="P341" s="14">
        <f t="shared" si="157"/>
        <v>0</v>
      </c>
      <c r="R341" s="7"/>
      <c r="S341" s="39" t="s">
        <v>557</v>
      </c>
      <c r="T341" s="14">
        <f t="shared" si="158"/>
        <v>0</v>
      </c>
      <c r="U341" s="14">
        <f t="shared" si="136"/>
        <v>0</v>
      </c>
      <c r="V341" s="14">
        <f t="shared" si="137"/>
        <v>0</v>
      </c>
      <c r="W341" s="14">
        <f t="shared" si="138"/>
        <v>0</v>
      </c>
      <c r="X341" s="14">
        <f t="shared" si="139"/>
        <v>0</v>
      </c>
      <c r="Y341" s="14">
        <f t="shared" si="140"/>
        <v>0</v>
      </c>
      <c r="Z341" s="14">
        <f t="shared" si="141"/>
        <v>0</v>
      </c>
      <c r="AA341" s="14">
        <f t="shared" si="142"/>
        <v>0</v>
      </c>
      <c r="AB341" s="14">
        <f t="shared" si="143"/>
        <v>0</v>
      </c>
      <c r="AC341" s="14">
        <f t="shared" si="144"/>
        <v>0</v>
      </c>
      <c r="AD341" s="14">
        <f t="shared" si="145"/>
        <v>0</v>
      </c>
      <c r="AE341" s="13">
        <v>0</v>
      </c>
      <c r="AF341" s="14">
        <v>0</v>
      </c>
    </row>
    <row r="342" spans="1:32" ht="14.4" x14ac:dyDescent="0.3">
      <c r="A342" s="34"/>
      <c r="B342" s="7"/>
      <c r="C342" s="39" t="s">
        <v>1933</v>
      </c>
      <c r="D342" s="13">
        <f>SUMIFS('1. Output sheet'!$F$2:$F$5000,'1. Output sheet'!$AC$2:$AC$5000,$B$105,'1. Output sheet'!$C$2:$C$5000,D$138,'1. Output sheet'!$K$2:$K$5000,$C277,'1. Output sheet'!$O$2:$O$5000,"&gt;="&amp;$B$239,'1. Output sheet'!$O$2:$O$5000,"&lt;"&amp;$C$239)</f>
        <v>0</v>
      </c>
      <c r="E342" s="13">
        <f>SUMIFS('1. Output sheet'!$F$2:$F$5000,'1. Output sheet'!$AC$2:$AC$5000,$B$105,'1. Output sheet'!$C$2:$C$5000,E$138,'1. Output sheet'!$K$2:$K$5000,$C277,'1. Output sheet'!$O$2:$O$5000,"&gt;="&amp;$B$239,'1. Output sheet'!$O$2:$O$5000,"&lt;"&amp;$C$239)</f>
        <v>0</v>
      </c>
      <c r="F342" s="13">
        <f>SUMIFS('1. Output sheet'!$F$2:$F$5000,'1. Output sheet'!$AC$2:$AC$5000,$B$105,'1. Output sheet'!$C$2:$C$5000,F$138,'1. Output sheet'!$K$2:$K$5000,$C277,'1. Output sheet'!$O$2:$O$5000,"&gt;="&amp;$B$239,'1. Output sheet'!$O$2:$O$5000,"&lt;"&amp;$C$239)</f>
        <v>0</v>
      </c>
      <c r="G342" s="13">
        <f>SUMIFS('1. Output sheet'!$F$2:$F$5000,'1. Output sheet'!$AC$2:$AC$5000,$B$105,'1. Output sheet'!$C$2:$C$5000,G$138,'1. Output sheet'!$K$2:$K$5000,$C277,'1. Output sheet'!$O$2:$O$5000,"&gt;="&amp;$B$239,'1. Output sheet'!$O$2:$O$5000,"&lt;"&amp;$C$239)</f>
        <v>0</v>
      </c>
      <c r="H342" s="13">
        <f>SUMIFS('1. Output sheet'!$F$2:$F$5000,'1. Output sheet'!$AC$2:$AC$5000,$B$105,'1. Output sheet'!$C$2:$C$5000,H$138,'1. Output sheet'!$K$2:$K$5000,$C277,'1. Output sheet'!$O$2:$O$5000,"&gt;="&amp;$B$239,'1. Output sheet'!$O$2:$O$5000,"&lt;"&amp;$C$239)</f>
        <v>0</v>
      </c>
      <c r="I342" s="13">
        <f>SUMIFS('1. Output sheet'!$F$2:$F$5000,'1. Output sheet'!$AC$2:$AC$5000,$B$105,'1. Output sheet'!$C$2:$C$5000,I$138,'1. Output sheet'!$K$2:$K$5000,$C277,'1. Output sheet'!$O$2:$O$5000,"&gt;="&amp;$B$239,'1. Output sheet'!$O$2:$O$5000,"&lt;"&amp;$C$239)</f>
        <v>0</v>
      </c>
      <c r="J342" s="13">
        <f>SUMIFS('1. Output sheet'!$F$2:$F$5000,'1. Output sheet'!$AC$2:$AC$5000,$B$105,'1. Output sheet'!$C$2:$C$5000,J$138,'1. Output sheet'!$K$2:$K$5000,$C277,'1. Output sheet'!$O$2:$O$5000,"&gt;="&amp;$B$239,'1. Output sheet'!$O$2:$O$5000,"&lt;"&amp;$C$239)</f>
        <v>0</v>
      </c>
      <c r="K342" s="13">
        <f>SUMIFS('1. Output sheet'!$F$2:$F$5000,'1. Output sheet'!$AC$2:$AC$5000,$B$105,'1. Output sheet'!$C$2:$C$5000,K$138,'1. Output sheet'!$K$2:$K$5000,$C277,'1. Output sheet'!$O$2:$O$5000,"&gt;="&amp;$B$239,'1. Output sheet'!$O$2:$O$5000,"&lt;"&amp;$C$239)</f>
        <v>0</v>
      </c>
      <c r="L342" s="13">
        <f>SUMIFS('1. Output sheet'!$F$2:$F$5000,'1. Output sheet'!$AC$2:$AC$5000,$B$105,'1. Output sheet'!$C$2:$C$5000,L$138,'1. Output sheet'!$K$2:$K$5000,$C277,'1. Output sheet'!$O$2:$O$5000,"&gt;="&amp;$B$239,'1. Output sheet'!$O$2:$O$5000,"&lt;"&amp;$C$239)</f>
        <v>0</v>
      </c>
      <c r="M342" s="13">
        <f>SUMIFS('1. Output sheet'!$F$2:$F$5000,'1. Output sheet'!$AC$2:$AC$5000,$B$105,'1. Output sheet'!$C$2:$C$5000,M$138,'1. Output sheet'!$K$2:$K$5000,$C277,'1. Output sheet'!$O$2:$O$5000,"&gt;="&amp;$B$239,'1. Output sheet'!$O$2:$O$5000,"&lt;"&amp;$C$239)</f>
        <v>0</v>
      </c>
      <c r="N342" s="13">
        <f>SUMIFS('1. Output sheet'!$F$2:$F$5000,'1. Output sheet'!$AC$2:$AC$5000,$B$105,'1. Output sheet'!$C$2:$C$5000,N$138,'1. Output sheet'!$K$2:$K$5000,$C277,'1. Output sheet'!$O$2:$O$5000,"&gt;="&amp;$B$239,'1. Output sheet'!$O$2:$O$5000,"&lt;"&amp;$C$239)</f>
        <v>0</v>
      </c>
      <c r="O342" s="13">
        <f>SUMIFS('1. Output sheet'!$F$2:$F$5000,'1. Output sheet'!$AC$2:$AC$5000,$B$105,'1. Output sheet'!$C$2:$C$5000,O$138,'1. Output sheet'!$K$2:$K$5000,$C277,'1. Output sheet'!$O$2:$O$5000,"&gt;="&amp;$B$239,'1. Output sheet'!$O$2:$O$5000,"&lt;"&amp;$C$239)</f>
        <v>0</v>
      </c>
      <c r="P342" s="14">
        <f t="shared" si="157"/>
        <v>0</v>
      </c>
      <c r="R342" s="7"/>
      <c r="S342" s="39" t="s">
        <v>1933</v>
      </c>
      <c r="T342" s="14">
        <f t="shared" si="158"/>
        <v>0</v>
      </c>
      <c r="U342" s="14">
        <f t="shared" si="136"/>
        <v>0</v>
      </c>
      <c r="V342" s="14">
        <f t="shared" si="137"/>
        <v>0</v>
      </c>
      <c r="W342" s="14">
        <f t="shared" si="138"/>
        <v>0</v>
      </c>
      <c r="X342" s="14">
        <f t="shared" si="139"/>
        <v>0</v>
      </c>
      <c r="Y342" s="14">
        <f t="shared" si="140"/>
        <v>0</v>
      </c>
      <c r="Z342" s="14">
        <f t="shared" si="141"/>
        <v>0</v>
      </c>
      <c r="AA342" s="14">
        <f t="shared" si="142"/>
        <v>0</v>
      </c>
      <c r="AB342" s="14">
        <f t="shared" si="143"/>
        <v>0</v>
      </c>
      <c r="AC342" s="14">
        <f t="shared" si="144"/>
        <v>0</v>
      </c>
      <c r="AD342" s="14">
        <f t="shared" si="145"/>
        <v>0</v>
      </c>
      <c r="AE342" s="13">
        <v>0</v>
      </c>
      <c r="AF342" s="14">
        <v>0</v>
      </c>
    </row>
    <row r="343" spans="1:32" ht="14.4" x14ac:dyDescent="0.3">
      <c r="A343" s="34"/>
      <c r="B343" s="7"/>
      <c r="C343" s="39" t="s">
        <v>530</v>
      </c>
      <c r="D343" s="13">
        <f>SUMIFS('1. Output sheet'!$F$2:$F$5000,'1. Output sheet'!$AC$2:$AC$5000,$B$105,'1. Output sheet'!$C$2:$C$5000,D$138,'1. Output sheet'!$K$2:$K$5000,$C278,'1. Output sheet'!$O$2:$O$5000,"&gt;="&amp;$B$239,'1. Output sheet'!$O$2:$O$5000,"&lt;"&amp;$C$239)</f>
        <v>0</v>
      </c>
      <c r="E343" s="13">
        <f>SUMIFS('1. Output sheet'!$F$2:$F$5000,'1. Output sheet'!$AC$2:$AC$5000,$B$105,'1. Output sheet'!$C$2:$C$5000,E$138,'1. Output sheet'!$K$2:$K$5000,$C278,'1. Output sheet'!$O$2:$O$5000,"&gt;="&amp;$B$239,'1. Output sheet'!$O$2:$O$5000,"&lt;"&amp;$C$239)</f>
        <v>0</v>
      </c>
      <c r="F343" s="13">
        <f>SUMIFS('1. Output sheet'!$F$2:$F$5000,'1. Output sheet'!$AC$2:$AC$5000,$B$105,'1. Output sheet'!$C$2:$C$5000,F$138,'1. Output sheet'!$K$2:$K$5000,$C278,'1. Output sheet'!$O$2:$O$5000,"&gt;="&amp;$B$239,'1. Output sheet'!$O$2:$O$5000,"&lt;"&amp;$C$239)</f>
        <v>0</v>
      </c>
      <c r="G343" s="13">
        <f>SUMIFS('1. Output sheet'!$F$2:$F$5000,'1. Output sheet'!$AC$2:$AC$5000,$B$105,'1. Output sheet'!$C$2:$C$5000,G$138,'1. Output sheet'!$K$2:$K$5000,$C278,'1. Output sheet'!$O$2:$O$5000,"&gt;="&amp;$B$239,'1. Output sheet'!$O$2:$O$5000,"&lt;"&amp;$C$239)</f>
        <v>0</v>
      </c>
      <c r="H343" s="13">
        <f>SUMIFS('1. Output sheet'!$F$2:$F$5000,'1. Output sheet'!$AC$2:$AC$5000,$B$105,'1. Output sheet'!$C$2:$C$5000,H$138,'1. Output sheet'!$K$2:$K$5000,$C278,'1. Output sheet'!$O$2:$O$5000,"&gt;="&amp;$B$239,'1. Output sheet'!$O$2:$O$5000,"&lt;"&amp;$C$239)</f>
        <v>0</v>
      </c>
      <c r="I343" s="13">
        <f>SUMIFS('1. Output sheet'!$F$2:$F$5000,'1. Output sheet'!$AC$2:$AC$5000,$B$105,'1. Output sheet'!$C$2:$C$5000,I$138,'1. Output sheet'!$K$2:$K$5000,$C278,'1. Output sheet'!$O$2:$O$5000,"&gt;="&amp;$B$239,'1. Output sheet'!$O$2:$O$5000,"&lt;"&amp;$C$239)</f>
        <v>0</v>
      </c>
      <c r="J343" s="13">
        <f>SUMIFS('1. Output sheet'!$F$2:$F$5000,'1. Output sheet'!$AC$2:$AC$5000,$B$105,'1. Output sheet'!$C$2:$C$5000,J$138,'1. Output sheet'!$K$2:$K$5000,$C278,'1. Output sheet'!$O$2:$O$5000,"&gt;="&amp;$B$239,'1. Output sheet'!$O$2:$O$5000,"&lt;"&amp;$C$239)</f>
        <v>0</v>
      </c>
      <c r="K343" s="13">
        <f>SUMIFS('1. Output sheet'!$F$2:$F$5000,'1. Output sheet'!$AC$2:$AC$5000,$B$105,'1. Output sheet'!$C$2:$C$5000,K$138,'1. Output sheet'!$K$2:$K$5000,$C278,'1. Output sheet'!$O$2:$O$5000,"&gt;="&amp;$B$239,'1. Output sheet'!$O$2:$O$5000,"&lt;"&amp;$C$239)</f>
        <v>0</v>
      </c>
      <c r="L343" s="13">
        <f>SUMIFS('1. Output sheet'!$F$2:$F$5000,'1. Output sheet'!$AC$2:$AC$5000,$B$105,'1. Output sheet'!$C$2:$C$5000,L$138,'1. Output sheet'!$K$2:$K$5000,$C278,'1. Output sheet'!$O$2:$O$5000,"&gt;="&amp;$B$239,'1. Output sheet'!$O$2:$O$5000,"&lt;"&amp;$C$239)</f>
        <v>0</v>
      </c>
      <c r="M343" s="13">
        <f>SUMIFS('1. Output sheet'!$F$2:$F$5000,'1. Output sheet'!$AC$2:$AC$5000,$B$105,'1. Output sheet'!$C$2:$C$5000,M$138,'1. Output sheet'!$K$2:$K$5000,$C278,'1. Output sheet'!$O$2:$O$5000,"&gt;="&amp;$B$239,'1. Output sheet'!$O$2:$O$5000,"&lt;"&amp;$C$239)</f>
        <v>0</v>
      </c>
      <c r="N343" s="13">
        <f>SUMIFS('1. Output sheet'!$F$2:$F$5000,'1. Output sheet'!$AC$2:$AC$5000,$B$105,'1. Output sheet'!$C$2:$C$5000,N$138,'1. Output sheet'!$K$2:$K$5000,$C278,'1. Output sheet'!$O$2:$O$5000,"&gt;="&amp;$B$239,'1. Output sheet'!$O$2:$O$5000,"&lt;"&amp;$C$239)</f>
        <v>0</v>
      </c>
      <c r="O343" s="13">
        <f>SUMIFS('1. Output sheet'!$F$2:$F$5000,'1. Output sheet'!$AC$2:$AC$5000,$B$105,'1. Output sheet'!$C$2:$C$5000,O$138,'1. Output sheet'!$K$2:$K$5000,$C278,'1. Output sheet'!$O$2:$O$5000,"&gt;="&amp;$B$239,'1. Output sheet'!$O$2:$O$5000,"&lt;"&amp;$C$239)</f>
        <v>0</v>
      </c>
      <c r="P343" s="14">
        <f t="shared" si="157"/>
        <v>0</v>
      </c>
      <c r="R343" s="7"/>
      <c r="S343" s="39" t="s">
        <v>530</v>
      </c>
      <c r="T343" s="14">
        <f t="shared" si="158"/>
        <v>0</v>
      </c>
      <c r="U343" s="14">
        <f t="shared" si="136"/>
        <v>0</v>
      </c>
      <c r="V343" s="14">
        <f t="shared" si="137"/>
        <v>0</v>
      </c>
      <c r="W343" s="14">
        <f t="shared" si="138"/>
        <v>0</v>
      </c>
      <c r="X343" s="14">
        <f t="shared" si="139"/>
        <v>0</v>
      </c>
      <c r="Y343" s="14">
        <f t="shared" si="140"/>
        <v>0</v>
      </c>
      <c r="Z343" s="14">
        <f t="shared" si="141"/>
        <v>0</v>
      </c>
      <c r="AA343" s="14">
        <f t="shared" si="142"/>
        <v>0</v>
      </c>
      <c r="AB343" s="14">
        <f t="shared" si="143"/>
        <v>0</v>
      </c>
      <c r="AC343" s="14">
        <f t="shared" si="144"/>
        <v>0</v>
      </c>
      <c r="AD343" s="14">
        <f t="shared" si="145"/>
        <v>0</v>
      </c>
      <c r="AE343" s="13">
        <v>0</v>
      </c>
      <c r="AF343" s="14">
        <v>-6.6433333333329898</v>
      </c>
    </row>
    <row r="344" spans="1:32" ht="14.4" x14ac:dyDescent="0.3">
      <c r="A344" s="34"/>
      <c r="B344" s="7"/>
      <c r="C344" s="39" t="s">
        <v>34</v>
      </c>
      <c r="D344" s="13">
        <f>SUMIFS('1. Output sheet'!$F$2:$F$5000,'1. Output sheet'!$AC$2:$AC$5000,$B$105,'1. Output sheet'!$C$2:$C$5000,D$138,'1. Output sheet'!$K$2:$K$5000,$C279,'1. Output sheet'!$O$2:$O$5000,"&gt;="&amp;$B$239,'1. Output sheet'!$O$2:$O$5000,"&lt;"&amp;$C$239)</f>
        <v>0</v>
      </c>
      <c r="E344" s="13">
        <f>SUMIFS('1. Output sheet'!$F$2:$F$5000,'1. Output sheet'!$AC$2:$AC$5000,$B$105,'1. Output sheet'!$C$2:$C$5000,E$138,'1. Output sheet'!$K$2:$K$5000,$C279,'1. Output sheet'!$O$2:$O$5000,"&gt;="&amp;$B$239,'1. Output sheet'!$O$2:$O$5000,"&lt;"&amp;$C$239)</f>
        <v>0</v>
      </c>
      <c r="F344" s="13">
        <f>SUMIFS('1. Output sheet'!$F$2:$F$5000,'1. Output sheet'!$AC$2:$AC$5000,$B$105,'1. Output sheet'!$C$2:$C$5000,F$138,'1. Output sheet'!$K$2:$K$5000,$C279,'1. Output sheet'!$O$2:$O$5000,"&gt;="&amp;$B$239,'1. Output sheet'!$O$2:$O$5000,"&lt;"&amp;$C$239)</f>
        <v>-427.31999999999988</v>
      </c>
      <c r="G344" s="13">
        <f>SUMIFS('1. Output sheet'!$F$2:$F$5000,'1. Output sheet'!$AC$2:$AC$5000,$B$105,'1. Output sheet'!$C$2:$C$5000,G$138,'1. Output sheet'!$K$2:$K$5000,$C279,'1. Output sheet'!$O$2:$O$5000,"&gt;="&amp;$B$239,'1. Output sheet'!$O$2:$O$5000,"&lt;"&amp;$C$239)</f>
        <v>0</v>
      </c>
      <c r="H344" s="13">
        <f>SUMIFS('1. Output sheet'!$F$2:$F$5000,'1. Output sheet'!$AC$2:$AC$5000,$B$105,'1. Output sheet'!$C$2:$C$5000,H$138,'1. Output sheet'!$K$2:$K$5000,$C279,'1. Output sheet'!$O$2:$O$5000,"&gt;="&amp;$B$239,'1. Output sheet'!$O$2:$O$5000,"&lt;"&amp;$C$239)</f>
        <v>0</v>
      </c>
      <c r="I344" s="13">
        <f>SUMIFS('1. Output sheet'!$F$2:$F$5000,'1. Output sheet'!$AC$2:$AC$5000,$B$105,'1. Output sheet'!$C$2:$C$5000,I$138,'1. Output sheet'!$K$2:$K$5000,$C279,'1. Output sheet'!$O$2:$O$5000,"&gt;="&amp;$B$239,'1. Output sheet'!$O$2:$O$5000,"&lt;"&amp;$C$239)</f>
        <v>0</v>
      </c>
      <c r="J344" s="13">
        <f>SUMIFS('1. Output sheet'!$F$2:$F$5000,'1. Output sheet'!$AC$2:$AC$5000,$B$105,'1. Output sheet'!$C$2:$C$5000,J$138,'1. Output sheet'!$K$2:$K$5000,$C279,'1. Output sheet'!$O$2:$O$5000,"&gt;="&amp;$B$239,'1. Output sheet'!$O$2:$O$5000,"&lt;"&amp;$C$239)</f>
        <v>0</v>
      </c>
      <c r="K344" s="13">
        <f>SUMIFS('1. Output sheet'!$F$2:$F$5000,'1. Output sheet'!$AC$2:$AC$5000,$B$105,'1. Output sheet'!$C$2:$C$5000,K$138,'1. Output sheet'!$K$2:$K$5000,$C279,'1. Output sheet'!$O$2:$O$5000,"&gt;="&amp;$B$239,'1. Output sheet'!$O$2:$O$5000,"&lt;"&amp;$C$239)</f>
        <v>0</v>
      </c>
      <c r="L344" s="13">
        <f>SUMIFS('1. Output sheet'!$F$2:$F$5000,'1. Output sheet'!$AC$2:$AC$5000,$B$105,'1. Output sheet'!$C$2:$C$5000,L$138,'1. Output sheet'!$K$2:$K$5000,$C279,'1. Output sheet'!$O$2:$O$5000,"&gt;="&amp;$B$239,'1. Output sheet'!$O$2:$O$5000,"&lt;"&amp;$C$239)</f>
        <v>0</v>
      </c>
      <c r="M344" s="13">
        <f>SUMIFS('1. Output sheet'!$F$2:$F$5000,'1. Output sheet'!$AC$2:$AC$5000,$B$105,'1. Output sheet'!$C$2:$C$5000,M$138,'1. Output sheet'!$K$2:$K$5000,$C279,'1. Output sheet'!$O$2:$O$5000,"&gt;="&amp;$B$239,'1. Output sheet'!$O$2:$O$5000,"&lt;"&amp;$C$239)</f>
        <v>0</v>
      </c>
      <c r="N344" s="13">
        <f>SUMIFS('1. Output sheet'!$F$2:$F$5000,'1. Output sheet'!$AC$2:$AC$5000,$B$105,'1. Output sheet'!$C$2:$C$5000,N$138,'1. Output sheet'!$K$2:$K$5000,$C279,'1. Output sheet'!$O$2:$O$5000,"&gt;="&amp;$B$239,'1. Output sheet'!$O$2:$O$5000,"&lt;"&amp;$C$239)</f>
        <v>0</v>
      </c>
      <c r="O344" s="13">
        <f>SUMIFS('1. Output sheet'!$F$2:$F$5000,'1. Output sheet'!$AC$2:$AC$5000,$B$105,'1. Output sheet'!$C$2:$C$5000,O$138,'1. Output sheet'!$K$2:$K$5000,$C279,'1. Output sheet'!$O$2:$O$5000,"&gt;="&amp;$B$239,'1. Output sheet'!$O$2:$O$5000,"&lt;"&amp;$C$239)</f>
        <v>0</v>
      </c>
      <c r="P344" s="14">
        <f t="shared" si="157"/>
        <v>-427.31999999999988</v>
      </c>
      <c r="R344" s="7"/>
      <c r="S344" s="39" t="s">
        <v>34</v>
      </c>
      <c r="T344" s="14">
        <f t="shared" si="158"/>
        <v>0</v>
      </c>
      <c r="U344" s="14">
        <f t="shared" si="136"/>
        <v>0</v>
      </c>
      <c r="V344" s="14">
        <f t="shared" si="137"/>
        <v>-57.294557741040158</v>
      </c>
      <c r="W344" s="14">
        <f t="shared" si="138"/>
        <v>0</v>
      </c>
      <c r="X344" s="14">
        <f t="shared" si="139"/>
        <v>0</v>
      </c>
      <c r="Y344" s="14">
        <f t="shared" si="140"/>
        <v>0</v>
      </c>
      <c r="Z344" s="14">
        <f t="shared" si="141"/>
        <v>0</v>
      </c>
      <c r="AA344" s="14">
        <f t="shared" si="142"/>
        <v>0</v>
      </c>
      <c r="AB344" s="14">
        <f t="shared" si="143"/>
        <v>0</v>
      </c>
      <c r="AC344" s="14">
        <f t="shared" si="144"/>
        <v>0</v>
      </c>
      <c r="AD344" s="14">
        <f t="shared" si="145"/>
        <v>0</v>
      </c>
      <c r="AE344" s="13">
        <v>0</v>
      </c>
      <c r="AF344" s="14">
        <v>-13284.88</v>
      </c>
    </row>
    <row r="345" spans="1:32" ht="14.4" x14ac:dyDescent="0.3">
      <c r="A345" s="34"/>
      <c r="B345" s="7"/>
      <c r="C345" s="39" t="s">
        <v>473</v>
      </c>
      <c r="D345" s="13">
        <f>SUMIFS('1. Output sheet'!$F$2:$F$5000,'1. Output sheet'!$AC$2:$AC$5000,$B$105,'1. Output sheet'!$C$2:$C$5000,D$138,'1. Output sheet'!$K$2:$K$5000,$C280,'1. Output sheet'!$O$2:$O$5000,"&gt;="&amp;$B$239,'1. Output sheet'!$O$2:$O$5000,"&lt;"&amp;$C$239)</f>
        <v>0</v>
      </c>
      <c r="E345" s="13">
        <f>SUMIFS('1. Output sheet'!$F$2:$F$5000,'1. Output sheet'!$AC$2:$AC$5000,$B$105,'1. Output sheet'!$C$2:$C$5000,E$138,'1. Output sheet'!$K$2:$K$5000,$C280,'1. Output sheet'!$O$2:$O$5000,"&gt;="&amp;$B$239,'1. Output sheet'!$O$2:$O$5000,"&lt;"&amp;$C$239)</f>
        <v>0</v>
      </c>
      <c r="F345" s="13">
        <f>SUMIFS('1. Output sheet'!$F$2:$F$5000,'1. Output sheet'!$AC$2:$AC$5000,$B$105,'1. Output sheet'!$C$2:$C$5000,F$138,'1. Output sheet'!$K$2:$K$5000,$C280,'1. Output sheet'!$O$2:$O$5000,"&gt;="&amp;$B$239,'1. Output sheet'!$O$2:$O$5000,"&lt;"&amp;$C$239)</f>
        <v>0</v>
      </c>
      <c r="G345" s="13">
        <f>SUMIFS('1. Output sheet'!$F$2:$F$5000,'1. Output sheet'!$AC$2:$AC$5000,$B$105,'1. Output sheet'!$C$2:$C$5000,G$138,'1. Output sheet'!$K$2:$K$5000,$C280,'1. Output sheet'!$O$2:$O$5000,"&gt;="&amp;$B$239,'1. Output sheet'!$O$2:$O$5000,"&lt;"&amp;$C$239)</f>
        <v>0</v>
      </c>
      <c r="H345" s="13">
        <f>SUMIFS('1. Output sheet'!$F$2:$F$5000,'1. Output sheet'!$AC$2:$AC$5000,$B$105,'1. Output sheet'!$C$2:$C$5000,H$138,'1. Output sheet'!$K$2:$K$5000,$C280,'1. Output sheet'!$O$2:$O$5000,"&gt;="&amp;$B$239,'1. Output sheet'!$O$2:$O$5000,"&lt;"&amp;$C$239)</f>
        <v>0</v>
      </c>
      <c r="I345" s="13">
        <f>SUMIFS('1. Output sheet'!$F$2:$F$5000,'1. Output sheet'!$AC$2:$AC$5000,$B$105,'1. Output sheet'!$C$2:$C$5000,I$138,'1. Output sheet'!$K$2:$K$5000,$C280,'1. Output sheet'!$O$2:$O$5000,"&gt;="&amp;$B$239,'1. Output sheet'!$O$2:$O$5000,"&lt;"&amp;$C$239)</f>
        <v>0</v>
      </c>
      <c r="J345" s="13">
        <f>SUMIFS('1. Output sheet'!$F$2:$F$5000,'1. Output sheet'!$AC$2:$AC$5000,$B$105,'1. Output sheet'!$C$2:$C$5000,J$138,'1. Output sheet'!$K$2:$K$5000,$C280,'1. Output sheet'!$O$2:$O$5000,"&gt;="&amp;$B$239,'1. Output sheet'!$O$2:$O$5000,"&lt;"&amp;$C$239)</f>
        <v>0</v>
      </c>
      <c r="K345" s="13">
        <f>SUMIFS('1. Output sheet'!$F$2:$F$5000,'1. Output sheet'!$AC$2:$AC$5000,$B$105,'1. Output sheet'!$C$2:$C$5000,K$138,'1. Output sheet'!$K$2:$K$5000,$C280,'1. Output sheet'!$O$2:$O$5000,"&gt;="&amp;$B$239,'1. Output sheet'!$O$2:$O$5000,"&lt;"&amp;$C$239)</f>
        <v>0</v>
      </c>
      <c r="L345" s="13">
        <f>SUMIFS('1. Output sheet'!$F$2:$F$5000,'1. Output sheet'!$AC$2:$AC$5000,$B$105,'1. Output sheet'!$C$2:$C$5000,L$138,'1. Output sheet'!$K$2:$K$5000,$C280,'1. Output sheet'!$O$2:$O$5000,"&gt;="&amp;$B$239,'1. Output sheet'!$O$2:$O$5000,"&lt;"&amp;$C$239)</f>
        <v>0</v>
      </c>
      <c r="M345" s="13">
        <f>SUMIFS('1. Output sheet'!$F$2:$F$5000,'1. Output sheet'!$AC$2:$AC$5000,$B$105,'1. Output sheet'!$C$2:$C$5000,M$138,'1. Output sheet'!$K$2:$K$5000,$C280,'1. Output sheet'!$O$2:$O$5000,"&gt;="&amp;$B$239,'1. Output sheet'!$O$2:$O$5000,"&lt;"&amp;$C$239)</f>
        <v>0</v>
      </c>
      <c r="N345" s="13">
        <f>SUMIFS('1. Output sheet'!$F$2:$F$5000,'1. Output sheet'!$AC$2:$AC$5000,$B$105,'1. Output sheet'!$C$2:$C$5000,N$138,'1. Output sheet'!$K$2:$K$5000,$C280,'1. Output sheet'!$O$2:$O$5000,"&gt;="&amp;$B$239,'1. Output sheet'!$O$2:$O$5000,"&lt;"&amp;$C$239)</f>
        <v>0</v>
      </c>
      <c r="O345" s="13">
        <f>SUMIFS('1. Output sheet'!$F$2:$F$5000,'1. Output sheet'!$AC$2:$AC$5000,$B$105,'1. Output sheet'!$C$2:$C$5000,O$138,'1. Output sheet'!$K$2:$K$5000,$C280,'1. Output sheet'!$O$2:$O$5000,"&gt;="&amp;$B$239,'1. Output sheet'!$O$2:$O$5000,"&lt;"&amp;$C$239)</f>
        <v>0</v>
      </c>
      <c r="P345" s="14">
        <f t="shared" si="157"/>
        <v>0</v>
      </c>
      <c r="R345" s="7"/>
      <c r="S345" s="39" t="s">
        <v>473</v>
      </c>
      <c r="T345" s="14">
        <f t="shared" si="158"/>
        <v>0</v>
      </c>
      <c r="U345" s="14">
        <f t="shared" si="136"/>
        <v>0</v>
      </c>
      <c r="V345" s="14">
        <f t="shared" si="137"/>
        <v>0</v>
      </c>
      <c r="W345" s="14">
        <f t="shared" si="138"/>
        <v>0</v>
      </c>
      <c r="X345" s="14">
        <f t="shared" si="139"/>
        <v>0</v>
      </c>
      <c r="Y345" s="14">
        <f t="shared" si="140"/>
        <v>0</v>
      </c>
      <c r="Z345" s="14">
        <f t="shared" si="141"/>
        <v>0</v>
      </c>
      <c r="AA345" s="14">
        <f t="shared" si="142"/>
        <v>0</v>
      </c>
      <c r="AB345" s="14">
        <f t="shared" si="143"/>
        <v>0</v>
      </c>
      <c r="AC345" s="14">
        <f t="shared" si="144"/>
        <v>0</v>
      </c>
      <c r="AD345" s="14">
        <f t="shared" si="145"/>
        <v>0</v>
      </c>
      <c r="AE345" s="13">
        <v>0</v>
      </c>
      <c r="AF345" s="14">
        <v>30</v>
      </c>
    </row>
    <row r="346" spans="1:32" ht="14.4" x14ac:dyDescent="0.3">
      <c r="A346" s="34"/>
      <c r="B346" s="7"/>
      <c r="C346" s="39" t="s">
        <v>210</v>
      </c>
      <c r="D346" s="13">
        <f>SUMIFS('1. Output sheet'!$F$2:$F$5000,'1. Output sheet'!$AC$2:$AC$5000,$B$105,'1. Output sheet'!$C$2:$C$5000,D$138,'1. Output sheet'!$K$2:$K$5000,$C281,'1. Output sheet'!$O$2:$O$5000,"&gt;="&amp;$B$239,'1. Output sheet'!$O$2:$O$5000,"&lt;"&amp;$C$239)</f>
        <v>0</v>
      </c>
      <c r="E346" s="13">
        <f>SUMIFS('1. Output sheet'!$F$2:$F$5000,'1. Output sheet'!$AC$2:$AC$5000,$B$105,'1. Output sheet'!$C$2:$C$5000,E$138,'1. Output sheet'!$K$2:$K$5000,$C281,'1. Output sheet'!$O$2:$O$5000,"&gt;="&amp;$B$239,'1. Output sheet'!$O$2:$O$5000,"&lt;"&amp;$C$239)</f>
        <v>0</v>
      </c>
      <c r="F346" s="13">
        <f>SUMIFS('1. Output sheet'!$F$2:$F$5000,'1. Output sheet'!$AC$2:$AC$5000,$B$105,'1. Output sheet'!$C$2:$C$5000,F$138,'1. Output sheet'!$K$2:$K$5000,$C281,'1. Output sheet'!$O$2:$O$5000,"&gt;="&amp;$B$239,'1. Output sheet'!$O$2:$O$5000,"&lt;"&amp;$C$239)</f>
        <v>0</v>
      </c>
      <c r="G346" s="13">
        <f>SUMIFS('1. Output sheet'!$F$2:$F$5000,'1. Output sheet'!$AC$2:$AC$5000,$B$105,'1. Output sheet'!$C$2:$C$5000,G$138,'1. Output sheet'!$K$2:$K$5000,$C281,'1. Output sheet'!$O$2:$O$5000,"&gt;="&amp;$B$239,'1. Output sheet'!$O$2:$O$5000,"&lt;"&amp;$C$239)</f>
        <v>0</v>
      </c>
      <c r="H346" s="13">
        <f>SUMIFS('1. Output sheet'!$F$2:$F$5000,'1. Output sheet'!$AC$2:$AC$5000,$B$105,'1. Output sheet'!$C$2:$C$5000,H$138,'1. Output sheet'!$K$2:$K$5000,$C281,'1. Output sheet'!$O$2:$O$5000,"&gt;="&amp;$B$239,'1. Output sheet'!$O$2:$O$5000,"&lt;"&amp;$C$239)</f>
        <v>0</v>
      </c>
      <c r="I346" s="13">
        <f>SUMIFS('1. Output sheet'!$F$2:$F$5000,'1. Output sheet'!$AC$2:$AC$5000,$B$105,'1. Output sheet'!$C$2:$C$5000,I$138,'1. Output sheet'!$K$2:$K$5000,$C281,'1. Output sheet'!$O$2:$O$5000,"&gt;="&amp;$B$239,'1. Output sheet'!$O$2:$O$5000,"&lt;"&amp;$C$239)</f>
        <v>0</v>
      </c>
      <c r="J346" s="13">
        <f>SUMIFS('1. Output sheet'!$F$2:$F$5000,'1. Output sheet'!$AC$2:$AC$5000,$B$105,'1. Output sheet'!$C$2:$C$5000,J$138,'1. Output sheet'!$K$2:$K$5000,$C281,'1. Output sheet'!$O$2:$O$5000,"&gt;="&amp;$B$239,'1. Output sheet'!$O$2:$O$5000,"&lt;"&amp;$C$239)</f>
        <v>0</v>
      </c>
      <c r="K346" s="13">
        <f>SUMIFS('1. Output sheet'!$F$2:$F$5000,'1. Output sheet'!$AC$2:$AC$5000,$B$105,'1. Output sheet'!$C$2:$C$5000,K$138,'1. Output sheet'!$K$2:$K$5000,$C281,'1. Output sheet'!$O$2:$O$5000,"&gt;="&amp;$B$239,'1. Output sheet'!$O$2:$O$5000,"&lt;"&amp;$C$239)</f>
        <v>0</v>
      </c>
      <c r="L346" s="13">
        <f>SUMIFS('1. Output sheet'!$F$2:$F$5000,'1. Output sheet'!$AC$2:$AC$5000,$B$105,'1. Output sheet'!$C$2:$C$5000,L$138,'1. Output sheet'!$K$2:$K$5000,$C281,'1. Output sheet'!$O$2:$O$5000,"&gt;="&amp;$B$239,'1. Output sheet'!$O$2:$O$5000,"&lt;"&amp;$C$239)</f>
        <v>0</v>
      </c>
      <c r="M346" s="13">
        <f>SUMIFS('1. Output sheet'!$F$2:$F$5000,'1. Output sheet'!$AC$2:$AC$5000,$B$105,'1. Output sheet'!$C$2:$C$5000,M$138,'1. Output sheet'!$K$2:$K$5000,$C281,'1. Output sheet'!$O$2:$O$5000,"&gt;="&amp;$B$239,'1. Output sheet'!$O$2:$O$5000,"&lt;"&amp;$C$239)</f>
        <v>0</v>
      </c>
      <c r="N346" s="13">
        <f>SUMIFS('1. Output sheet'!$F$2:$F$5000,'1. Output sheet'!$AC$2:$AC$5000,$B$105,'1. Output sheet'!$C$2:$C$5000,N$138,'1. Output sheet'!$K$2:$K$5000,$C281,'1. Output sheet'!$O$2:$O$5000,"&gt;="&amp;$B$239,'1. Output sheet'!$O$2:$O$5000,"&lt;"&amp;$C$239)</f>
        <v>0</v>
      </c>
      <c r="O346" s="13">
        <f>SUMIFS('1. Output sheet'!$F$2:$F$5000,'1. Output sheet'!$AC$2:$AC$5000,$B$105,'1. Output sheet'!$C$2:$C$5000,O$138,'1. Output sheet'!$K$2:$K$5000,$C281,'1. Output sheet'!$O$2:$O$5000,"&gt;="&amp;$B$239,'1. Output sheet'!$O$2:$O$5000,"&lt;"&amp;$C$239)</f>
        <v>0</v>
      </c>
      <c r="P346" s="14">
        <f t="shared" si="157"/>
        <v>0</v>
      </c>
      <c r="R346" s="7"/>
      <c r="S346" s="39" t="s">
        <v>210</v>
      </c>
      <c r="T346" s="14">
        <f t="shared" si="158"/>
        <v>0</v>
      </c>
      <c r="U346" s="14">
        <f t="shared" si="136"/>
        <v>0</v>
      </c>
      <c r="V346" s="14">
        <f t="shared" si="137"/>
        <v>0</v>
      </c>
      <c r="W346" s="14">
        <f t="shared" si="138"/>
        <v>0</v>
      </c>
      <c r="X346" s="14">
        <f t="shared" si="139"/>
        <v>0</v>
      </c>
      <c r="Y346" s="14">
        <f t="shared" si="140"/>
        <v>0</v>
      </c>
      <c r="Z346" s="14">
        <f t="shared" si="141"/>
        <v>0</v>
      </c>
      <c r="AA346" s="14">
        <f t="shared" si="142"/>
        <v>0</v>
      </c>
      <c r="AB346" s="14">
        <f t="shared" si="143"/>
        <v>0</v>
      </c>
      <c r="AC346" s="14">
        <f t="shared" si="144"/>
        <v>0</v>
      </c>
      <c r="AD346" s="14">
        <f t="shared" si="145"/>
        <v>0</v>
      </c>
      <c r="AE346" s="13">
        <v>0</v>
      </c>
      <c r="AF346" s="14">
        <v>0</v>
      </c>
    </row>
    <row r="347" spans="1:32" ht="14.4" x14ac:dyDescent="0.3">
      <c r="A347" s="34"/>
      <c r="B347" s="7"/>
      <c r="C347" s="39" t="s">
        <v>333</v>
      </c>
      <c r="D347" s="13">
        <f>SUMIFS('1. Output sheet'!$F$2:$F$5000,'1. Output sheet'!$AC$2:$AC$5000,$B$105,'1. Output sheet'!$C$2:$C$5000,D$138,'1. Output sheet'!$K$2:$K$5000,$C282,'1. Output sheet'!$O$2:$O$5000,"&gt;="&amp;$B$239,'1. Output sheet'!$O$2:$O$5000,"&lt;"&amp;$C$239)</f>
        <v>0</v>
      </c>
      <c r="E347" s="13">
        <f>SUMIFS('1. Output sheet'!$F$2:$F$5000,'1. Output sheet'!$AC$2:$AC$5000,$B$105,'1. Output sheet'!$C$2:$C$5000,E$138,'1. Output sheet'!$K$2:$K$5000,$C282,'1. Output sheet'!$O$2:$O$5000,"&gt;="&amp;$B$239,'1. Output sheet'!$O$2:$O$5000,"&lt;"&amp;$C$239)</f>
        <v>0</v>
      </c>
      <c r="F347" s="13">
        <f>SUMIFS('1. Output sheet'!$F$2:$F$5000,'1. Output sheet'!$AC$2:$AC$5000,$B$105,'1. Output sheet'!$C$2:$C$5000,F$138,'1. Output sheet'!$K$2:$K$5000,$C282,'1. Output sheet'!$O$2:$O$5000,"&gt;="&amp;$B$239,'1. Output sheet'!$O$2:$O$5000,"&lt;"&amp;$C$239)</f>
        <v>0</v>
      </c>
      <c r="G347" s="13">
        <f>SUMIFS('1. Output sheet'!$F$2:$F$5000,'1. Output sheet'!$AC$2:$AC$5000,$B$105,'1. Output sheet'!$C$2:$C$5000,G$138,'1. Output sheet'!$K$2:$K$5000,$C282,'1. Output sheet'!$O$2:$O$5000,"&gt;="&amp;$B$239,'1. Output sheet'!$O$2:$O$5000,"&lt;"&amp;$C$239)</f>
        <v>0</v>
      </c>
      <c r="H347" s="13">
        <f>SUMIFS('1. Output sheet'!$F$2:$F$5000,'1. Output sheet'!$AC$2:$AC$5000,$B$105,'1. Output sheet'!$C$2:$C$5000,H$138,'1. Output sheet'!$K$2:$K$5000,$C282,'1. Output sheet'!$O$2:$O$5000,"&gt;="&amp;$B$239,'1. Output sheet'!$O$2:$O$5000,"&lt;"&amp;$C$239)</f>
        <v>0</v>
      </c>
      <c r="I347" s="13">
        <f>SUMIFS('1. Output sheet'!$F$2:$F$5000,'1. Output sheet'!$AC$2:$AC$5000,$B$105,'1. Output sheet'!$C$2:$C$5000,I$138,'1. Output sheet'!$K$2:$K$5000,$C282,'1. Output sheet'!$O$2:$O$5000,"&gt;="&amp;$B$239,'1. Output sheet'!$O$2:$O$5000,"&lt;"&amp;$C$239)</f>
        <v>0</v>
      </c>
      <c r="J347" s="13">
        <f>SUMIFS('1. Output sheet'!$F$2:$F$5000,'1. Output sheet'!$AC$2:$AC$5000,$B$105,'1. Output sheet'!$C$2:$C$5000,J$138,'1. Output sheet'!$K$2:$K$5000,$C282,'1. Output sheet'!$O$2:$O$5000,"&gt;="&amp;$B$239,'1. Output sheet'!$O$2:$O$5000,"&lt;"&amp;$C$239)</f>
        <v>0</v>
      </c>
      <c r="K347" s="13">
        <f>SUMIFS('1. Output sheet'!$F$2:$F$5000,'1. Output sheet'!$AC$2:$AC$5000,$B$105,'1. Output sheet'!$C$2:$C$5000,K$138,'1. Output sheet'!$K$2:$K$5000,$C282,'1. Output sheet'!$O$2:$O$5000,"&gt;="&amp;$B$239,'1. Output sheet'!$O$2:$O$5000,"&lt;"&amp;$C$239)</f>
        <v>0</v>
      </c>
      <c r="L347" s="13">
        <f>SUMIFS('1. Output sheet'!$F$2:$F$5000,'1. Output sheet'!$AC$2:$AC$5000,$B$105,'1. Output sheet'!$C$2:$C$5000,L$138,'1. Output sheet'!$K$2:$K$5000,$C282,'1. Output sheet'!$O$2:$O$5000,"&gt;="&amp;$B$239,'1. Output sheet'!$O$2:$O$5000,"&lt;"&amp;$C$239)</f>
        <v>0</v>
      </c>
      <c r="M347" s="13">
        <f>SUMIFS('1. Output sheet'!$F$2:$F$5000,'1. Output sheet'!$AC$2:$AC$5000,$B$105,'1. Output sheet'!$C$2:$C$5000,M$138,'1. Output sheet'!$K$2:$K$5000,$C282,'1. Output sheet'!$O$2:$O$5000,"&gt;="&amp;$B$239,'1. Output sheet'!$O$2:$O$5000,"&lt;"&amp;$C$239)</f>
        <v>0</v>
      </c>
      <c r="N347" s="13">
        <f>SUMIFS('1. Output sheet'!$F$2:$F$5000,'1. Output sheet'!$AC$2:$AC$5000,$B$105,'1. Output sheet'!$C$2:$C$5000,N$138,'1. Output sheet'!$K$2:$K$5000,$C282,'1. Output sheet'!$O$2:$O$5000,"&gt;="&amp;$B$239,'1. Output sheet'!$O$2:$O$5000,"&lt;"&amp;$C$239)</f>
        <v>0</v>
      </c>
      <c r="O347" s="13">
        <f>SUMIFS('1. Output sheet'!$F$2:$F$5000,'1. Output sheet'!$AC$2:$AC$5000,$B$105,'1. Output sheet'!$C$2:$C$5000,O$138,'1. Output sheet'!$K$2:$K$5000,$C282,'1. Output sheet'!$O$2:$O$5000,"&gt;="&amp;$B$239,'1. Output sheet'!$O$2:$O$5000,"&lt;"&amp;$C$239)</f>
        <v>0</v>
      </c>
      <c r="P347" s="14">
        <f t="shared" si="157"/>
        <v>0</v>
      </c>
      <c r="R347" s="7"/>
      <c r="S347" s="39" t="s">
        <v>333</v>
      </c>
      <c r="T347" s="14">
        <f t="shared" si="158"/>
        <v>0</v>
      </c>
      <c r="U347" s="14">
        <f t="shared" si="136"/>
        <v>0</v>
      </c>
      <c r="V347" s="14">
        <f t="shared" si="137"/>
        <v>0</v>
      </c>
      <c r="W347" s="14">
        <f t="shared" si="138"/>
        <v>0</v>
      </c>
      <c r="X347" s="14">
        <f t="shared" si="139"/>
        <v>0</v>
      </c>
      <c r="Y347" s="14">
        <f t="shared" si="140"/>
        <v>0</v>
      </c>
      <c r="Z347" s="14">
        <f t="shared" si="141"/>
        <v>0</v>
      </c>
      <c r="AA347" s="14">
        <f t="shared" si="142"/>
        <v>0</v>
      </c>
      <c r="AB347" s="14">
        <f t="shared" si="143"/>
        <v>0</v>
      </c>
      <c r="AC347" s="14">
        <f t="shared" si="144"/>
        <v>0</v>
      </c>
      <c r="AD347" s="14">
        <f t="shared" si="145"/>
        <v>0</v>
      </c>
      <c r="AE347" s="13">
        <v>0</v>
      </c>
      <c r="AF347" s="14">
        <v>0</v>
      </c>
    </row>
    <row r="348" spans="1:32" ht="14.4" x14ac:dyDescent="0.3">
      <c r="A348" s="34"/>
      <c r="B348" s="7"/>
      <c r="C348" s="39" t="s">
        <v>229</v>
      </c>
      <c r="D348" s="13">
        <f>SUMIFS('1. Output sheet'!$F$2:$F$5000,'1. Output sheet'!$AC$2:$AC$5000,$B$105,'1. Output sheet'!$C$2:$C$5000,D$138,'1. Output sheet'!$K$2:$K$5000,$C283,'1. Output sheet'!$O$2:$O$5000,"&gt;="&amp;$B$239,'1. Output sheet'!$O$2:$O$5000,"&lt;"&amp;$C$239)</f>
        <v>0</v>
      </c>
      <c r="E348" s="13">
        <f>SUMIFS('1. Output sheet'!$F$2:$F$5000,'1. Output sheet'!$AC$2:$AC$5000,$B$105,'1. Output sheet'!$C$2:$C$5000,E$138,'1. Output sheet'!$K$2:$K$5000,$C283,'1. Output sheet'!$O$2:$O$5000,"&gt;="&amp;$B$239,'1. Output sheet'!$O$2:$O$5000,"&lt;"&amp;$C$239)</f>
        <v>0</v>
      </c>
      <c r="F348" s="13">
        <f>SUMIFS('1. Output sheet'!$F$2:$F$5000,'1. Output sheet'!$AC$2:$AC$5000,$B$105,'1. Output sheet'!$C$2:$C$5000,F$138,'1. Output sheet'!$K$2:$K$5000,$C283,'1. Output sheet'!$O$2:$O$5000,"&gt;="&amp;$B$239,'1. Output sheet'!$O$2:$O$5000,"&lt;"&amp;$C$239)</f>
        <v>0</v>
      </c>
      <c r="G348" s="13">
        <f>SUMIFS('1. Output sheet'!$F$2:$F$5000,'1. Output sheet'!$AC$2:$AC$5000,$B$105,'1. Output sheet'!$C$2:$C$5000,G$138,'1. Output sheet'!$K$2:$K$5000,$C283,'1. Output sheet'!$O$2:$O$5000,"&gt;="&amp;$B$239,'1. Output sheet'!$O$2:$O$5000,"&lt;"&amp;$C$239)</f>
        <v>0</v>
      </c>
      <c r="H348" s="13">
        <f>SUMIFS('1. Output sheet'!$F$2:$F$5000,'1. Output sheet'!$AC$2:$AC$5000,$B$105,'1. Output sheet'!$C$2:$C$5000,H$138,'1. Output sheet'!$K$2:$K$5000,$C283,'1. Output sheet'!$O$2:$O$5000,"&gt;="&amp;$B$239,'1. Output sheet'!$O$2:$O$5000,"&lt;"&amp;$C$239)</f>
        <v>0</v>
      </c>
      <c r="I348" s="13">
        <f>SUMIFS('1. Output sheet'!$F$2:$F$5000,'1. Output sheet'!$AC$2:$AC$5000,$B$105,'1. Output sheet'!$C$2:$C$5000,I$138,'1. Output sheet'!$K$2:$K$5000,$C283,'1. Output sheet'!$O$2:$O$5000,"&gt;="&amp;$B$239,'1. Output sheet'!$O$2:$O$5000,"&lt;"&amp;$C$239)</f>
        <v>0</v>
      </c>
      <c r="J348" s="13">
        <f>SUMIFS('1. Output sheet'!$F$2:$F$5000,'1. Output sheet'!$AC$2:$AC$5000,$B$105,'1. Output sheet'!$C$2:$C$5000,J$138,'1. Output sheet'!$K$2:$K$5000,$C283,'1. Output sheet'!$O$2:$O$5000,"&gt;="&amp;$B$239,'1. Output sheet'!$O$2:$O$5000,"&lt;"&amp;$C$239)</f>
        <v>0</v>
      </c>
      <c r="K348" s="13">
        <f>SUMIFS('1. Output sheet'!$F$2:$F$5000,'1. Output sheet'!$AC$2:$AC$5000,$B$105,'1. Output sheet'!$C$2:$C$5000,K$138,'1. Output sheet'!$K$2:$K$5000,$C283,'1. Output sheet'!$O$2:$O$5000,"&gt;="&amp;$B$239,'1. Output sheet'!$O$2:$O$5000,"&lt;"&amp;$C$239)</f>
        <v>0</v>
      </c>
      <c r="L348" s="13">
        <f>SUMIFS('1. Output sheet'!$F$2:$F$5000,'1. Output sheet'!$AC$2:$AC$5000,$B$105,'1. Output sheet'!$C$2:$C$5000,L$138,'1. Output sheet'!$K$2:$K$5000,$C283,'1. Output sheet'!$O$2:$O$5000,"&gt;="&amp;$B$239,'1. Output sheet'!$O$2:$O$5000,"&lt;"&amp;$C$239)</f>
        <v>0</v>
      </c>
      <c r="M348" s="13">
        <f>SUMIFS('1. Output sheet'!$F$2:$F$5000,'1. Output sheet'!$AC$2:$AC$5000,$B$105,'1. Output sheet'!$C$2:$C$5000,M$138,'1. Output sheet'!$K$2:$K$5000,$C283,'1. Output sheet'!$O$2:$O$5000,"&gt;="&amp;$B$239,'1. Output sheet'!$O$2:$O$5000,"&lt;"&amp;$C$239)</f>
        <v>0</v>
      </c>
      <c r="N348" s="13">
        <f>SUMIFS('1. Output sheet'!$F$2:$F$5000,'1. Output sheet'!$AC$2:$AC$5000,$B$105,'1. Output sheet'!$C$2:$C$5000,N$138,'1. Output sheet'!$K$2:$K$5000,$C283,'1. Output sheet'!$O$2:$O$5000,"&gt;="&amp;$B$239,'1. Output sheet'!$O$2:$O$5000,"&lt;"&amp;$C$239)</f>
        <v>0</v>
      </c>
      <c r="O348" s="13">
        <f>SUMIFS('1. Output sheet'!$F$2:$F$5000,'1. Output sheet'!$AC$2:$AC$5000,$B$105,'1. Output sheet'!$C$2:$C$5000,O$138,'1. Output sheet'!$K$2:$K$5000,$C283,'1. Output sheet'!$O$2:$O$5000,"&gt;="&amp;$B$239,'1. Output sheet'!$O$2:$O$5000,"&lt;"&amp;$C$239)</f>
        <v>0</v>
      </c>
      <c r="P348" s="14">
        <f t="shared" si="157"/>
        <v>0</v>
      </c>
      <c r="R348" s="7"/>
      <c r="S348" s="39" t="s">
        <v>229</v>
      </c>
      <c r="T348" s="14">
        <f t="shared" si="158"/>
        <v>0</v>
      </c>
      <c r="U348" s="14">
        <f t="shared" si="136"/>
        <v>0</v>
      </c>
      <c r="V348" s="14">
        <f t="shared" si="137"/>
        <v>0</v>
      </c>
      <c r="W348" s="14">
        <f t="shared" si="138"/>
        <v>0</v>
      </c>
      <c r="X348" s="14">
        <f t="shared" si="139"/>
        <v>0</v>
      </c>
      <c r="Y348" s="14">
        <f t="shared" si="140"/>
        <v>0</v>
      </c>
      <c r="Z348" s="14">
        <f t="shared" si="141"/>
        <v>0</v>
      </c>
      <c r="AA348" s="14">
        <f t="shared" si="142"/>
        <v>0</v>
      </c>
      <c r="AB348" s="14">
        <f t="shared" si="143"/>
        <v>0</v>
      </c>
      <c r="AC348" s="14">
        <f t="shared" si="144"/>
        <v>0</v>
      </c>
      <c r="AD348" s="14">
        <f t="shared" si="145"/>
        <v>0</v>
      </c>
      <c r="AE348" s="13">
        <v>-428</v>
      </c>
      <c r="AF348" s="14">
        <v>-1299.2033333333341</v>
      </c>
    </row>
    <row r="349" spans="1:32" ht="14.4" x14ac:dyDescent="0.3">
      <c r="A349" s="34"/>
      <c r="B349" s="7"/>
      <c r="C349" s="39" t="s">
        <v>407</v>
      </c>
      <c r="D349" s="13">
        <f>SUMIFS('1. Output sheet'!$F$2:$F$5000,'1. Output sheet'!$AC$2:$AC$5000,$B$105,'1. Output sheet'!$C$2:$C$5000,D$138,'1. Output sheet'!$K$2:$K$5000,$C284,'1. Output sheet'!$O$2:$O$5000,"&gt;="&amp;$B$239,'1. Output sheet'!$O$2:$O$5000,"&lt;"&amp;$C$239)</f>
        <v>0</v>
      </c>
      <c r="E349" s="13">
        <f>SUMIFS('1. Output sheet'!$F$2:$F$5000,'1. Output sheet'!$AC$2:$AC$5000,$B$105,'1. Output sheet'!$C$2:$C$5000,E$138,'1. Output sheet'!$K$2:$K$5000,$C284,'1. Output sheet'!$O$2:$O$5000,"&gt;="&amp;$B$239,'1. Output sheet'!$O$2:$O$5000,"&lt;"&amp;$C$239)</f>
        <v>0</v>
      </c>
      <c r="F349" s="13">
        <f>SUMIFS('1. Output sheet'!$F$2:$F$5000,'1. Output sheet'!$AC$2:$AC$5000,$B$105,'1. Output sheet'!$C$2:$C$5000,F$138,'1. Output sheet'!$K$2:$K$5000,$C284,'1. Output sheet'!$O$2:$O$5000,"&gt;="&amp;$B$239,'1. Output sheet'!$O$2:$O$5000,"&lt;"&amp;$C$239)</f>
        <v>0</v>
      </c>
      <c r="G349" s="13">
        <f>SUMIFS('1. Output sheet'!$F$2:$F$5000,'1. Output sheet'!$AC$2:$AC$5000,$B$105,'1. Output sheet'!$C$2:$C$5000,G$138,'1. Output sheet'!$K$2:$K$5000,$C284,'1. Output sheet'!$O$2:$O$5000,"&gt;="&amp;$B$239,'1. Output sheet'!$O$2:$O$5000,"&lt;"&amp;$C$239)</f>
        <v>0</v>
      </c>
      <c r="H349" s="13">
        <f>SUMIFS('1. Output sheet'!$F$2:$F$5000,'1. Output sheet'!$AC$2:$AC$5000,$B$105,'1. Output sheet'!$C$2:$C$5000,H$138,'1. Output sheet'!$K$2:$K$5000,$C284,'1. Output sheet'!$O$2:$O$5000,"&gt;="&amp;$B$239,'1. Output sheet'!$O$2:$O$5000,"&lt;"&amp;$C$239)</f>
        <v>0</v>
      </c>
      <c r="I349" s="13">
        <f>SUMIFS('1. Output sheet'!$F$2:$F$5000,'1. Output sheet'!$AC$2:$AC$5000,$B$105,'1. Output sheet'!$C$2:$C$5000,I$138,'1. Output sheet'!$K$2:$K$5000,$C284,'1. Output sheet'!$O$2:$O$5000,"&gt;="&amp;$B$239,'1. Output sheet'!$O$2:$O$5000,"&lt;"&amp;$C$239)</f>
        <v>0</v>
      </c>
      <c r="J349" s="13">
        <f>SUMIFS('1. Output sheet'!$F$2:$F$5000,'1. Output sheet'!$AC$2:$AC$5000,$B$105,'1. Output sheet'!$C$2:$C$5000,J$138,'1. Output sheet'!$K$2:$K$5000,$C284,'1. Output sheet'!$O$2:$O$5000,"&gt;="&amp;$B$239,'1. Output sheet'!$O$2:$O$5000,"&lt;"&amp;$C$239)</f>
        <v>0</v>
      </c>
      <c r="K349" s="13">
        <f>SUMIFS('1. Output sheet'!$F$2:$F$5000,'1. Output sheet'!$AC$2:$AC$5000,$B$105,'1. Output sheet'!$C$2:$C$5000,K$138,'1. Output sheet'!$K$2:$K$5000,$C284,'1. Output sheet'!$O$2:$O$5000,"&gt;="&amp;$B$239,'1. Output sheet'!$O$2:$O$5000,"&lt;"&amp;$C$239)</f>
        <v>0</v>
      </c>
      <c r="L349" s="13">
        <f>SUMIFS('1. Output sheet'!$F$2:$F$5000,'1. Output sheet'!$AC$2:$AC$5000,$B$105,'1. Output sheet'!$C$2:$C$5000,L$138,'1. Output sheet'!$K$2:$K$5000,$C284,'1. Output sheet'!$O$2:$O$5000,"&gt;="&amp;$B$239,'1. Output sheet'!$O$2:$O$5000,"&lt;"&amp;$C$239)</f>
        <v>0</v>
      </c>
      <c r="M349" s="13">
        <f>SUMIFS('1. Output sheet'!$F$2:$F$5000,'1. Output sheet'!$AC$2:$AC$5000,$B$105,'1. Output sheet'!$C$2:$C$5000,M$138,'1. Output sheet'!$K$2:$K$5000,$C284,'1. Output sheet'!$O$2:$O$5000,"&gt;="&amp;$B$239,'1. Output sheet'!$O$2:$O$5000,"&lt;"&amp;$C$239)</f>
        <v>0</v>
      </c>
      <c r="N349" s="13">
        <f>SUMIFS('1. Output sheet'!$F$2:$F$5000,'1. Output sheet'!$AC$2:$AC$5000,$B$105,'1. Output sheet'!$C$2:$C$5000,N$138,'1. Output sheet'!$K$2:$K$5000,$C284,'1. Output sheet'!$O$2:$O$5000,"&gt;="&amp;$B$239,'1. Output sheet'!$O$2:$O$5000,"&lt;"&amp;$C$239)</f>
        <v>0</v>
      </c>
      <c r="O349" s="13">
        <f>SUMIFS('1. Output sheet'!$F$2:$F$5000,'1. Output sheet'!$AC$2:$AC$5000,$B$105,'1. Output sheet'!$C$2:$C$5000,O$138,'1. Output sheet'!$K$2:$K$5000,$C284,'1. Output sheet'!$O$2:$O$5000,"&gt;="&amp;$B$239,'1. Output sheet'!$O$2:$O$5000,"&lt;"&amp;$C$239)</f>
        <v>0</v>
      </c>
      <c r="P349" s="14">
        <f t="shared" si="157"/>
        <v>0</v>
      </c>
      <c r="R349" s="7"/>
      <c r="S349" s="39" t="s">
        <v>407</v>
      </c>
      <c r="T349" s="14">
        <f t="shared" si="158"/>
        <v>0</v>
      </c>
      <c r="U349" s="14">
        <f t="shared" si="136"/>
        <v>0</v>
      </c>
      <c r="V349" s="14">
        <f t="shared" si="137"/>
        <v>0</v>
      </c>
      <c r="W349" s="14">
        <f t="shared" si="138"/>
        <v>0</v>
      </c>
      <c r="X349" s="14">
        <f t="shared" si="139"/>
        <v>0</v>
      </c>
      <c r="Y349" s="14">
        <f t="shared" si="140"/>
        <v>0</v>
      </c>
      <c r="Z349" s="14">
        <f t="shared" si="141"/>
        <v>0</v>
      </c>
      <c r="AA349" s="14">
        <f t="shared" si="142"/>
        <v>0</v>
      </c>
      <c r="AB349" s="14">
        <f t="shared" si="143"/>
        <v>0</v>
      </c>
      <c r="AC349" s="14">
        <f t="shared" si="144"/>
        <v>0</v>
      </c>
      <c r="AD349" s="14">
        <f t="shared" si="145"/>
        <v>0</v>
      </c>
      <c r="AE349" s="13">
        <v>0</v>
      </c>
      <c r="AF349" s="14">
        <v>0</v>
      </c>
    </row>
    <row r="350" spans="1:32" ht="14.4" x14ac:dyDescent="0.3">
      <c r="A350" s="34"/>
      <c r="B350" s="7"/>
      <c r="C350" s="39" t="s">
        <v>54</v>
      </c>
      <c r="D350" s="13">
        <f>SUMIFS('1. Output sheet'!$F$2:$F$5000,'1. Output sheet'!$AC$2:$AC$5000,$B$105,'1. Output sheet'!$C$2:$C$5000,D$138,'1. Output sheet'!$K$2:$K$5000,$C285,'1. Output sheet'!$O$2:$O$5000,"&gt;="&amp;$B$239,'1. Output sheet'!$O$2:$O$5000,"&lt;"&amp;$C$239)</f>
        <v>0</v>
      </c>
      <c r="E350" s="13">
        <f>SUMIFS('1. Output sheet'!$F$2:$F$5000,'1. Output sheet'!$AC$2:$AC$5000,$B$105,'1. Output sheet'!$C$2:$C$5000,E$138,'1. Output sheet'!$K$2:$K$5000,$C285,'1. Output sheet'!$O$2:$O$5000,"&gt;="&amp;$B$239,'1. Output sheet'!$O$2:$O$5000,"&lt;"&amp;$C$239)</f>
        <v>0</v>
      </c>
      <c r="F350" s="13">
        <f>SUMIFS('1. Output sheet'!$F$2:$F$5000,'1. Output sheet'!$AC$2:$AC$5000,$B$105,'1. Output sheet'!$C$2:$C$5000,F$138,'1. Output sheet'!$K$2:$K$5000,$C285,'1. Output sheet'!$O$2:$O$5000,"&gt;="&amp;$B$239,'1. Output sheet'!$O$2:$O$5000,"&lt;"&amp;$C$239)</f>
        <v>0</v>
      </c>
      <c r="G350" s="13">
        <f>SUMIFS('1. Output sheet'!$F$2:$F$5000,'1. Output sheet'!$AC$2:$AC$5000,$B$105,'1. Output sheet'!$C$2:$C$5000,G$138,'1. Output sheet'!$K$2:$K$5000,$C285,'1. Output sheet'!$O$2:$O$5000,"&gt;="&amp;$B$239,'1. Output sheet'!$O$2:$O$5000,"&lt;"&amp;$C$239)</f>
        <v>0</v>
      </c>
      <c r="H350" s="13">
        <f>SUMIFS('1. Output sheet'!$F$2:$F$5000,'1. Output sheet'!$AC$2:$AC$5000,$B$105,'1. Output sheet'!$C$2:$C$5000,H$138,'1. Output sheet'!$K$2:$K$5000,$C285,'1. Output sheet'!$O$2:$O$5000,"&gt;="&amp;$B$239,'1. Output sheet'!$O$2:$O$5000,"&lt;"&amp;$C$239)</f>
        <v>0</v>
      </c>
      <c r="I350" s="13">
        <f>SUMIFS('1. Output sheet'!$F$2:$F$5000,'1. Output sheet'!$AC$2:$AC$5000,$B$105,'1. Output sheet'!$C$2:$C$5000,I$138,'1. Output sheet'!$K$2:$K$5000,$C285,'1. Output sheet'!$O$2:$O$5000,"&gt;="&amp;$B$239,'1. Output sheet'!$O$2:$O$5000,"&lt;"&amp;$C$239)</f>
        <v>4125</v>
      </c>
      <c r="J350" s="13">
        <f>SUMIFS('1. Output sheet'!$F$2:$F$5000,'1. Output sheet'!$AC$2:$AC$5000,$B$105,'1. Output sheet'!$C$2:$C$5000,J$138,'1. Output sheet'!$K$2:$K$5000,$C285,'1. Output sheet'!$O$2:$O$5000,"&gt;="&amp;$B$239,'1. Output sheet'!$O$2:$O$5000,"&lt;"&amp;$C$239)</f>
        <v>0</v>
      </c>
      <c r="K350" s="13">
        <f>SUMIFS('1. Output sheet'!$F$2:$F$5000,'1. Output sheet'!$AC$2:$AC$5000,$B$105,'1. Output sheet'!$C$2:$C$5000,K$138,'1. Output sheet'!$K$2:$K$5000,$C285,'1. Output sheet'!$O$2:$O$5000,"&gt;="&amp;$B$239,'1. Output sheet'!$O$2:$O$5000,"&lt;"&amp;$C$239)</f>
        <v>0</v>
      </c>
      <c r="L350" s="13">
        <f>SUMIFS('1. Output sheet'!$F$2:$F$5000,'1. Output sheet'!$AC$2:$AC$5000,$B$105,'1. Output sheet'!$C$2:$C$5000,L$138,'1. Output sheet'!$K$2:$K$5000,$C285,'1. Output sheet'!$O$2:$O$5000,"&gt;="&amp;$B$239,'1. Output sheet'!$O$2:$O$5000,"&lt;"&amp;$C$239)</f>
        <v>0</v>
      </c>
      <c r="M350" s="13">
        <f>SUMIFS('1. Output sheet'!$F$2:$F$5000,'1. Output sheet'!$AC$2:$AC$5000,$B$105,'1. Output sheet'!$C$2:$C$5000,M$138,'1. Output sheet'!$K$2:$K$5000,$C285,'1. Output sheet'!$O$2:$O$5000,"&gt;="&amp;$B$239,'1. Output sheet'!$O$2:$O$5000,"&lt;"&amp;$C$239)</f>
        <v>0</v>
      </c>
      <c r="N350" s="13">
        <f>SUMIFS('1. Output sheet'!$F$2:$F$5000,'1. Output sheet'!$AC$2:$AC$5000,$B$105,'1. Output sheet'!$C$2:$C$5000,N$138,'1. Output sheet'!$K$2:$K$5000,$C285,'1. Output sheet'!$O$2:$O$5000,"&gt;="&amp;$B$239,'1. Output sheet'!$O$2:$O$5000,"&lt;"&amp;$C$239)</f>
        <v>0</v>
      </c>
      <c r="O350" s="13">
        <f>SUMIFS('1. Output sheet'!$F$2:$F$5000,'1. Output sheet'!$AC$2:$AC$5000,$B$105,'1. Output sheet'!$C$2:$C$5000,O$138,'1. Output sheet'!$K$2:$K$5000,$C285,'1. Output sheet'!$O$2:$O$5000,"&gt;="&amp;$B$239,'1. Output sheet'!$O$2:$O$5000,"&lt;"&amp;$C$239)</f>
        <v>0</v>
      </c>
      <c r="P350" s="14">
        <f t="shared" si="157"/>
        <v>4125</v>
      </c>
      <c r="R350" s="7"/>
      <c r="S350" s="39" t="s">
        <v>54</v>
      </c>
      <c r="T350" s="14">
        <f t="shared" si="158"/>
        <v>0</v>
      </c>
      <c r="U350" s="14">
        <f t="shared" si="136"/>
        <v>0</v>
      </c>
      <c r="V350" s="14">
        <f t="shared" si="137"/>
        <v>0</v>
      </c>
      <c r="W350" s="14">
        <f t="shared" si="138"/>
        <v>0</v>
      </c>
      <c r="X350" s="14">
        <f t="shared" si="139"/>
        <v>0</v>
      </c>
      <c r="Y350" s="14">
        <f t="shared" si="140"/>
        <v>553.07509754233536</v>
      </c>
      <c r="Z350" s="14">
        <f t="shared" si="141"/>
        <v>0</v>
      </c>
      <c r="AA350" s="14">
        <f t="shared" si="142"/>
        <v>0</v>
      </c>
      <c r="AB350" s="14">
        <f t="shared" si="143"/>
        <v>0</v>
      </c>
      <c r="AC350" s="14">
        <f t="shared" si="144"/>
        <v>0</v>
      </c>
      <c r="AD350" s="14">
        <f t="shared" si="145"/>
        <v>0</v>
      </c>
      <c r="AE350" s="13">
        <v>0</v>
      </c>
      <c r="AF350" s="14">
        <v>27030</v>
      </c>
    </row>
    <row r="351" spans="1:32" ht="14.4" x14ac:dyDescent="0.3">
      <c r="A351" s="34"/>
      <c r="B351" s="7"/>
      <c r="C351" s="39" t="s">
        <v>126</v>
      </c>
      <c r="D351" s="13">
        <f>SUMIFS('1. Output sheet'!$F$2:$F$5000,'1. Output sheet'!$AC$2:$AC$5000,$B$105,'1. Output sheet'!$C$2:$C$5000,D$138,'1. Output sheet'!$K$2:$K$5000,$C286,'1. Output sheet'!$O$2:$O$5000,"&gt;="&amp;$B$239,'1. Output sheet'!$O$2:$O$5000,"&lt;"&amp;$C$239)</f>
        <v>0</v>
      </c>
      <c r="E351" s="13">
        <f>SUMIFS('1. Output sheet'!$F$2:$F$5000,'1. Output sheet'!$AC$2:$AC$5000,$B$105,'1. Output sheet'!$C$2:$C$5000,E$138,'1. Output sheet'!$K$2:$K$5000,$C286,'1. Output sheet'!$O$2:$O$5000,"&gt;="&amp;$B$239,'1. Output sheet'!$O$2:$O$5000,"&lt;"&amp;$C$239)</f>
        <v>0</v>
      </c>
      <c r="F351" s="13">
        <f>SUMIFS('1. Output sheet'!$F$2:$F$5000,'1. Output sheet'!$AC$2:$AC$5000,$B$105,'1. Output sheet'!$C$2:$C$5000,F$138,'1. Output sheet'!$K$2:$K$5000,$C286,'1. Output sheet'!$O$2:$O$5000,"&gt;="&amp;$B$239,'1. Output sheet'!$O$2:$O$5000,"&lt;"&amp;$C$239)</f>
        <v>0</v>
      </c>
      <c r="G351" s="13">
        <f>SUMIFS('1. Output sheet'!$F$2:$F$5000,'1. Output sheet'!$AC$2:$AC$5000,$B$105,'1. Output sheet'!$C$2:$C$5000,G$138,'1. Output sheet'!$K$2:$K$5000,$C286,'1. Output sheet'!$O$2:$O$5000,"&gt;="&amp;$B$239,'1. Output sheet'!$O$2:$O$5000,"&lt;"&amp;$C$239)</f>
        <v>0</v>
      </c>
      <c r="H351" s="13">
        <f>SUMIFS('1. Output sheet'!$F$2:$F$5000,'1. Output sheet'!$AC$2:$AC$5000,$B$105,'1. Output sheet'!$C$2:$C$5000,H$138,'1. Output sheet'!$K$2:$K$5000,$C286,'1. Output sheet'!$O$2:$O$5000,"&gt;="&amp;$B$239,'1. Output sheet'!$O$2:$O$5000,"&lt;"&amp;$C$239)</f>
        <v>0</v>
      </c>
      <c r="I351" s="13">
        <f>SUMIFS('1. Output sheet'!$F$2:$F$5000,'1. Output sheet'!$AC$2:$AC$5000,$B$105,'1. Output sheet'!$C$2:$C$5000,I$138,'1. Output sheet'!$K$2:$K$5000,$C286,'1. Output sheet'!$O$2:$O$5000,"&gt;="&amp;$B$239,'1. Output sheet'!$O$2:$O$5000,"&lt;"&amp;$C$239)</f>
        <v>0</v>
      </c>
      <c r="J351" s="13">
        <f>SUMIFS('1. Output sheet'!$F$2:$F$5000,'1. Output sheet'!$AC$2:$AC$5000,$B$105,'1. Output sheet'!$C$2:$C$5000,J$138,'1. Output sheet'!$K$2:$K$5000,$C286,'1. Output sheet'!$O$2:$O$5000,"&gt;="&amp;$B$239,'1. Output sheet'!$O$2:$O$5000,"&lt;"&amp;$C$239)</f>
        <v>0</v>
      </c>
      <c r="K351" s="13">
        <f>SUMIFS('1. Output sheet'!$F$2:$F$5000,'1. Output sheet'!$AC$2:$AC$5000,$B$105,'1. Output sheet'!$C$2:$C$5000,K$138,'1. Output sheet'!$K$2:$K$5000,$C286,'1. Output sheet'!$O$2:$O$5000,"&gt;="&amp;$B$239,'1. Output sheet'!$O$2:$O$5000,"&lt;"&amp;$C$239)</f>
        <v>0</v>
      </c>
      <c r="L351" s="13">
        <f>SUMIFS('1. Output sheet'!$F$2:$F$5000,'1. Output sheet'!$AC$2:$AC$5000,$B$105,'1. Output sheet'!$C$2:$C$5000,L$138,'1. Output sheet'!$K$2:$K$5000,$C286,'1. Output sheet'!$O$2:$O$5000,"&gt;="&amp;$B$239,'1. Output sheet'!$O$2:$O$5000,"&lt;"&amp;$C$239)</f>
        <v>0</v>
      </c>
      <c r="M351" s="13">
        <f>SUMIFS('1. Output sheet'!$F$2:$F$5000,'1. Output sheet'!$AC$2:$AC$5000,$B$105,'1. Output sheet'!$C$2:$C$5000,M$138,'1. Output sheet'!$K$2:$K$5000,$C286,'1. Output sheet'!$O$2:$O$5000,"&gt;="&amp;$B$239,'1. Output sheet'!$O$2:$O$5000,"&lt;"&amp;$C$239)</f>
        <v>0</v>
      </c>
      <c r="N351" s="13">
        <f>SUMIFS('1. Output sheet'!$F$2:$F$5000,'1. Output sheet'!$AC$2:$AC$5000,$B$105,'1. Output sheet'!$C$2:$C$5000,N$138,'1. Output sheet'!$K$2:$K$5000,$C286,'1. Output sheet'!$O$2:$O$5000,"&gt;="&amp;$B$239,'1. Output sheet'!$O$2:$O$5000,"&lt;"&amp;$C$239)</f>
        <v>0</v>
      </c>
      <c r="O351" s="13">
        <f>SUMIFS('1. Output sheet'!$F$2:$F$5000,'1. Output sheet'!$AC$2:$AC$5000,$B$105,'1. Output sheet'!$C$2:$C$5000,O$138,'1. Output sheet'!$K$2:$K$5000,$C286,'1. Output sheet'!$O$2:$O$5000,"&gt;="&amp;$B$239,'1. Output sheet'!$O$2:$O$5000,"&lt;"&amp;$C$239)</f>
        <v>0</v>
      </c>
      <c r="P351" s="14">
        <f t="shared" si="157"/>
        <v>0</v>
      </c>
      <c r="R351" s="7"/>
      <c r="S351" s="39" t="s">
        <v>126</v>
      </c>
      <c r="T351" s="14">
        <f t="shared" si="158"/>
        <v>0</v>
      </c>
      <c r="U351" s="14">
        <f t="shared" si="136"/>
        <v>0</v>
      </c>
      <c r="V351" s="14">
        <f t="shared" si="137"/>
        <v>0</v>
      </c>
      <c r="W351" s="14">
        <f t="shared" si="138"/>
        <v>0</v>
      </c>
      <c r="X351" s="14">
        <f t="shared" si="139"/>
        <v>0</v>
      </c>
      <c r="Y351" s="14">
        <f t="shared" si="140"/>
        <v>0</v>
      </c>
      <c r="Z351" s="14">
        <f t="shared" si="141"/>
        <v>0</v>
      </c>
      <c r="AA351" s="14">
        <f t="shared" si="142"/>
        <v>0</v>
      </c>
      <c r="AB351" s="14">
        <f t="shared" si="143"/>
        <v>0</v>
      </c>
      <c r="AC351" s="14">
        <f t="shared" si="144"/>
        <v>0</v>
      </c>
      <c r="AD351" s="14">
        <f t="shared" si="145"/>
        <v>0</v>
      </c>
      <c r="AE351" s="13">
        <v>0</v>
      </c>
      <c r="AF351" s="14">
        <v>-23316.39</v>
      </c>
    </row>
    <row r="352" spans="1:32" ht="14.4" x14ac:dyDescent="0.3">
      <c r="A352" s="34"/>
      <c r="B352" s="7"/>
      <c r="C352" s="39" t="s">
        <v>737</v>
      </c>
      <c r="D352" s="13">
        <f>SUMIFS('1. Output sheet'!$F$2:$F$5000,'1. Output sheet'!$AC$2:$AC$5000,$B$105,'1. Output sheet'!$C$2:$C$5000,D$138,'1. Output sheet'!$K$2:$K$5000,$C287,'1. Output sheet'!$O$2:$O$5000,"&gt;="&amp;$B$239,'1. Output sheet'!$O$2:$O$5000,"&lt;"&amp;$C$239)</f>
        <v>0</v>
      </c>
      <c r="E352" s="13">
        <f>SUMIFS('1. Output sheet'!$F$2:$F$5000,'1. Output sheet'!$AC$2:$AC$5000,$B$105,'1. Output sheet'!$C$2:$C$5000,E$138,'1. Output sheet'!$K$2:$K$5000,$C287,'1. Output sheet'!$O$2:$O$5000,"&gt;="&amp;$B$239,'1. Output sheet'!$O$2:$O$5000,"&lt;"&amp;$C$239)</f>
        <v>0</v>
      </c>
      <c r="F352" s="13">
        <f>SUMIFS('1. Output sheet'!$F$2:$F$5000,'1. Output sheet'!$AC$2:$AC$5000,$B$105,'1. Output sheet'!$C$2:$C$5000,F$138,'1. Output sheet'!$K$2:$K$5000,$C287,'1. Output sheet'!$O$2:$O$5000,"&gt;="&amp;$B$239,'1. Output sheet'!$O$2:$O$5000,"&lt;"&amp;$C$239)</f>
        <v>0</v>
      </c>
      <c r="G352" s="13">
        <f>SUMIFS('1. Output sheet'!$F$2:$F$5000,'1. Output sheet'!$AC$2:$AC$5000,$B$105,'1. Output sheet'!$C$2:$C$5000,G$138,'1. Output sheet'!$K$2:$K$5000,$C287,'1. Output sheet'!$O$2:$O$5000,"&gt;="&amp;$B$239,'1. Output sheet'!$O$2:$O$5000,"&lt;"&amp;$C$239)</f>
        <v>0</v>
      </c>
      <c r="H352" s="13">
        <f>SUMIFS('1. Output sheet'!$F$2:$F$5000,'1. Output sheet'!$AC$2:$AC$5000,$B$105,'1. Output sheet'!$C$2:$C$5000,H$138,'1. Output sheet'!$K$2:$K$5000,$C287,'1. Output sheet'!$O$2:$O$5000,"&gt;="&amp;$B$239,'1. Output sheet'!$O$2:$O$5000,"&lt;"&amp;$C$239)</f>
        <v>0</v>
      </c>
      <c r="I352" s="13">
        <f>SUMIFS('1. Output sheet'!$F$2:$F$5000,'1. Output sheet'!$AC$2:$AC$5000,$B$105,'1. Output sheet'!$C$2:$C$5000,I$138,'1. Output sheet'!$K$2:$K$5000,$C287,'1. Output sheet'!$O$2:$O$5000,"&gt;="&amp;$B$239,'1. Output sheet'!$O$2:$O$5000,"&lt;"&amp;$C$239)</f>
        <v>0</v>
      </c>
      <c r="J352" s="13">
        <f>SUMIFS('1. Output sheet'!$F$2:$F$5000,'1. Output sheet'!$AC$2:$AC$5000,$B$105,'1. Output sheet'!$C$2:$C$5000,J$138,'1. Output sheet'!$K$2:$K$5000,$C287,'1. Output sheet'!$O$2:$O$5000,"&gt;="&amp;$B$239,'1. Output sheet'!$O$2:$O$5000,"&lt;"&amp;$C$239)</f>
        <v>0</v>
      </c>
      <c r="K352" s="13">
        <f>SUMIFS('1. Output sheet'!$F$2:$F$5000,'1. Output sheet'!$AC$2:$AC$5000,$B$105,'1. Output sheet'!$C$2:$C$5000,K$138,'1. Output sheet'!$K$2:$K$5000,$C287,'1. Output sheet'!$O$2:$O$5000,"&gt;="&amp;$B$239,'1. Output sheet'!$O$2:$O$5000,"&lt;"&amp;$C$239)</f>
        <v>0</v>
      </c>
      <c r="L352" s="13">
        <f>SUMIFS('1. Output sheet'!$F$2:$F$5000,'1. Output sheet'!$AC$2:$AC$5000,$B$105,'1. Output sheet'!$C$2:$C$5000,L$138,'1. Output sheet'!$K$2:$K$5000,$C287,'1. Output sheet'!$O$2:$O$5000,"&gt;="&amp;$B$239,'1. Output sheet'!$O$2:$O$5000,"&lt;"&amp;$C$239)</f>
        <v>0</v>
      </c>
      <c r="M352" s="13">
        <f>SUMIFS('1. Output sheet'!$F$2:$F$5000,'1. Output sheet'!$AC$2:$AC$5000,$B$105,'1. Output sheet'!$C$2:$C$5000,M$138,'1. Output sheet'!$K$2:$K$5000,$C287,'1. Output sheet'!$O$2:$O$5000,"&gt;="&amp;$B$239,'1. Output sheet'!$O$2:$O$5000,"&lt;"&amp;$C$239)</f>
        <v>0</v>
      </c>
      <c r="N352" s="13">
        <f>SUMIFS('1. Output sheet'!$F$2:$F$5000,'1. Output sheet'!$AC$2:$AC$5000,$B$105,'1. Output sheet'!$C$2:$C$5000,N$138,'1. Output sheet'!$K$2:$K$5000,$C287,'1. Output sheet'!$O$2:$O$5000,"&gt;="&amp;$B$239,'1. Output sheet'!$O$2:$O$5000,"&lt;"&amp;$C$239)</f>
        <v>0</v>
      </c>
      <c r="O352" s="13">
        <f>SUMIFS('1. Output sheet'!$F$2:$F$5000,'1. Output sheet'!$AC$2:$AC$5000,$B$105,'1. Output sheet'!$C$2:$C$5000,O$138,'1. Output sheet'!$K$2:$K$5000,$C287,'1. Output sheet'!$O$2:$O$5000,"&gt;="&amp;$B$239,'1. Output sheet'!$O$2:$O$5000,"&lt;"&amp;$C$239)</f>
        <v>0</v>
      </c>
      <c r="P352" s="14">
        <f t="shared" si="157"/>
        <v>0</v>
      </c>
      <c r="R352" s="7"/>
      <c r="S352" s="39" t="s">
        <v>737</v>
      </c>
      <c r="T352" s="14">
        <f t="shared" si="158"/>
        <v>0</v>
      </c>
      <c r="U352" s="14">
        <f t="shared" si="136"/>
        <v>0</v>
      </c>
      <c r="V352" s="14">
        <f t="shared" si="137"/>
        <v>0</v>
      </c>
      <c r="W352" s="14">
        <f t="shared" si="138"/>
        <v>0</v>
      </c>
      <c r="X352" s="14">
        <f t="shared" si="139"/>
        <v>0</v>
      </c>
      <c r="Y352" s="14">
        <f t="shared" si="140"/>
        <v>0</v>
      </c>
      <c r="Z352" s="14">
        <f t="shared" si="141"/>
        <v>0</v>
      </c>
      <c r="AA352" s="14">
        <f t="shared" si="142"/>
        <v>0</v>
      </c>
      <c r="AB352" s="14">
        <f t="shared" si="143"/>
        <v>0</v>
      </c>
      <c r="AC352" s="14">
        <f t="shared" si="144"/>
        <v>0</v>
      </c>
      <c r="AD352" s="14">
        <f t="shared" si="145"/>
        <v>0</v>
      </c>
      <c r="AE352" s="13">
        <v>0</v>
      </c>
      <c r="AF352" s="14">
        <v>0</v>
      </c>
    </row>
    <row r="353" spans="1:32" ht="14.4" x14ac:dyDescent="0.3">
      <c r="A353" s="34"/>
      <c r="B353" s="7"/>
      <c r="C353" s="39" t="s">
        <v>362</v>
      </c>
      <c r="D353" s="13">
        <f>SUMIFS('1. Output sheet'!$F$2:$F$5000,'1. Output sheet'!$AC$2:$AC$5000,$B$105,'1. Output sheet'!$C$2:$C$5000,D$138,'1. Output sheet'!$K$2:$K$5000,$C288,'1. Output sheet'!$O$2:$O$5000,"&gt;="&amp;$B$239,'1. Output sheet'!$O$2:$O$5000,"&lt;"&amp;$C$239)</f>
        <v>0</v>
      </c>
      <c r="E353" s="13">
        <f>SUMIFS('1. Output sheet'!$F$2:$F$5000,'1. Output sheet'!$AC$2:$AC$5000,$B$105,'1. Output sheet'!$C$2:$C$5000,E$138,'1. Output sheet'!$K$2:$K$5000,$C288,'1. Output sheet'!$O$2:$O$5000,"&gt;="&amp;$B$239,'1. Output sheet'!$O$2:$O$5000,"&lt;"&amp;$C$239)</f>
        <v>-16607.579999999998</v>
      </c>
      <c r="F353" s="13">
        <f>SUMIFS('1. Output sheet'!$F$2:$F$5000,'1. Output sheet'!$AC$2:$AC$5000,$B$105,'1. Output sheet'!$C$2:$C$5000,F$138,'1. Output sheet'!$K$2:$K$5000,$C288,'1. Output sheet'!$O$2:$O$5000,"&gt;="&amp;$B$239,'1. Output sheet'!$O$2:$O$5000,"&lt;"&amp;$C$239)</f>
        <v>0</v>
      </c>
      <c r="G353" s="13">
        <f>SUMIFS('1. Output sheet'!$F$2:$F$5000,'1. Output sheet'!$AC$2:$AC$5000,$B$105,'1. Output sheet'!$C$2:$C$5000,G$138,'1. Output sheet'!$K$2:$K$5000,$C288,'1. Output sheet'!$O$2:$O$5000,"&gt;="&amp;$B$239,'1. Output sheet'!$O$2:$O$5000,"&lt;"&amp;$C$239)</f>
        <v>0</v>
      </c>
      <c r="H353" s="13">
        <f>SUMIFS('1. Output sheet'!$F$2:$F$5000,'1. Output sheet'!$AC$2:$AC$5000,$B$105,'1. Output sheet'!$C$2:$C$5000,H$138,'1. Output sheet'!$K$2:$K$5000,$C288,'1. Output sheet'!$O$2:$O$5000,"&gt;="&amp;$B$239,'1. Output sheet'!$O$2:$O$5000,"&lt;"&amp;$C$239)</f>
        <v>0</v>
      </c>
      <c r="I353" s="13">
        <f>SUMIFS('1. Output sheet'!$F$2:$F$5000,'1. Output sheet'!$AC$2:$AC$5000,$B$105,'1. Output sheet'!$C$2:$C$5000,I$138,'1. Output sheet'!$K$2:$K$5000,$C288,'1. Output sheet'!$O$2:$O$5000,"&gt;="&amp;$B$239,'1. Output sheet'!$O$2:$O$5000,"&lt;"&amp;$C$239)</f>
        <v>0</v>
      </c>
      <c r="J353" s="13">
        <f>SUMIFS('1. Output sheet'!$F$2:$F$5000,'1. Output sheet'!$AC$2:$AC$5000,$B$105,'1. Output sheet'!$C$2:$C$5000,J$138,'1. Output sheet'!$K$2:$K$5000,$C288,'1. Output sheet'!$O$2:$O$5000,"&gt;="&amp;$B$239,'1. Output sheet'!$O$2:$O$5000,"&lt;"&amp;$C$239)</f>
        <v>0</v>
      </c>
      <c r="K353" s="13">
        <f>SUMIFS('1. Output sheet'!$F$2:$F$5000,'1. Output sheet'!$AC$2:$AC$5000,$B$105,'1. Output sheet'!$C$2:$C$5000,K$138,'1. Output sheet'!$K$2:$K$5000,$C288,'1. Output sheet'!$O$2:$O$5000,"&gt;="&amp;$B$239,'1. Output sheet'!$O$2:$O$5000,"&lt;"&amp;$C$239)</f>
        <v>0</v>
      </c>
      <c r="L353" s="13">
        <f>SUMIFS('1. Output sheet'!$F$2:$F$5000,'1. Output sheet'!$AC$2:$AC$5000,$B$105,'1. Output sheet'!$C$2:$C$5000,L$138,'1. Output sheet'!$K$2:$K$5000,$C288,'1. Output sheet'!$O$2:$O$5000,"&gt;="&amp;$B$239,'1. Output sheet'!$O$2:$O$5000,"&lt;"&amp;$C$239)</f>
        <v>0</v>
      </c>
      <c r="M353" s="13">
        <f>SUMIFS('1. Output sheet'!$F$2:$F$5000,'1. Output sheet'!$AC$2:$AC$5000,$B$105,'1. Output sheet'!$C$2:$C$5000,M$138,'1. Output sheet'!$K$2:$K$5000,$C288,'1. Output sheet'!$O$2:$O$5000,"&gt;="&amp;$B$239,'1. Output sheet'!$O$2:$O$5000,"&lt;"&amp;$C$239)</f>
        <v>0</v>
      </c>
      <c r="N353" s="13">
        <f>SUMIFS('1. Output sheet'!$F$2:$F$5000,'1. Output sheet'!$AC$2:$AC$5000,$B$105,'1. Output sheet'!$C$2:$C$5000,N$138,'1. Output sheet'!$K$2:$K$5000,$C288,'1. Output sheet'!$O$2:$O$5000,"&gt;="&amp;$B$239,'1. Output sheet'!$O$2:$O$5000,"&lt;"&amp;$C$239)</f>
        <v>0</v>
      </c>
      <c r="O353" s="13">
        <f>SUMIFS('1. Output sheet'!$F$2:$F$5000,'1. Output sheet'!$AC$2:$AC$5000,$B$105,'1. Output sheet'!$C$2:$C$5000,O$138,'1. Output sheet'!$K$2:$K$5000,$C288,'1. Output sheet'!$O$2:$O$5000,"&gt;="&amp;$B$239,'1. Output sheet'!$O$2:$O$5000,"&lt;"&amp;$C$239)</f>
        <v>0</v>
      </c>
      <c r="P353" s="14">
        <f t="shared" si="157"/>
        <v>-16607.579999999998</v>
      </c>
      <c r="R353" s="7"/>
      <c r="S353" s="39" t="s">
        <v>362</v>
      </c>
      <c r="T353" s="14">
        <f t="shared" si="158"/>
        <v>0</v>
      </c>
      <c r="U353" s="14">
        <f t="shared" si="136"/>
        <v>-2226.7245887132449</v>
      </c>
      <c r="V353" s="14">
        <f t="shared" si="137"/>
        <v>0</v>
      </c>
      <c r="W353" s="14">
        <f t="shared" si="138"/>
        <v>0</v>
      </c>
      <c r="X353" s="14">
        <f t="shared" si="139"/>
        <v>0</v>
      </c>
      <c r="Y353" s="14">
        <f t="shared" si="140"/>
        <v>0</v>
      </c>
      <c r="Z353" s="14">
        <f t="shared" si="141"/>
        <v>0</v>
      </c>
      <c r="AA353" s="14">
        <f t="shared" si="142"/>
        <v>0</v>
      </c>
      <c r="AB353" s="14">
        <f t="shared" si="143"/>
        <v>0</v>
      </c>
      <c r="AC353" s="14">
        <f t="shared" si="144"/>
        <v>0</v>
      </c>
      <c r="AD353" s="14">
        <f t="shared" si="145"/>
        <v>0</v>
      </c>
      <c r="AE353" s="13">
        <v>0</v>
      </c>
      <c r="AF353" s="14">
        <v>-16607.579999999998</v>
      </c>
    </row>
    <row r="354" spans="1:32" ht="14.4" x14ac:dyDescent="0.3">
      <c r="A354" s="34"/>
      <c r="B354" s="7"/>
      <c r="C354" s="39" t="s">
        <v>76</v>
      </c>
      <c r="D354" s="13">
        <f>SUMIFS('1. Output sheet'!$F$2:$F$5000,'1. Output sheet'!$AC$2:$AC$5000,$B$105,'1. Output sheet'!$C$2:$C$5000,D$138,'1. Output sheet'!$K$2:$K$5000,$C289,'1. Output sheet'!$O$2:$O$5000,"&gt;="&amp;$B$239,'1. Output sheet'!$O$2:$O$5000,"&lt;"&amp;$C$239)</f>
        <v>0</v>
      </c>
      <c r="E354" s="13">
        <f>SUMIFS('1. Output sheet'!$F$2:$F$5000,'1. Output sheet'!$AC$2:$AC$5000,$B$105,'1. Output sheet'!$C$2:$C$5000,E$138,'1. Output sheet'!$K$2:$K$5000,$C289,'1. Output sheet'!$O$2:$O$5000,"&gt;="&amp;$B$239,'1. Output sheet'!$O$2:$O$5000,"&lt;"&amp;$C$239)</f>
        <v>0</v>
      </c>
      <c r="F354" s="13">
        <f>SUMIFS('1. Output sheet'!$F$2:$F$5000,'1. Output sheet'!$AC$2:$AC$5000,$B$105,'1. Output sheet'!$C$2:$C$5000,F$138,'1. Output sheet'!$K$2:$K$5000,$C289,'1. Output sheet'!$O$2:$O$5000,"&gt;="&amp;$B$239,'1. Output sheet'!$O$2:$O$5000,"&lt;"&amp;$C$239)</f>
        <v>0</v>
      </c>
      <c r="G354" s="13">
        <f>SUMIFS('1. Output sheet'!$F$2:$F$5000,'1. Output sheet'!$AC$2:$AC$5000,$B$105,'1. Output sheet'!$C$2:$C$5000,G$138,'1. Output sheet'!$K$2:$K$5000,$C289,'1. Output sheet'!$O$2:$O$5000,"&gt;="&amp;$B$239,'1. Output sheet'!$O$2:$O$5000,"&lt;"&amp;$C$239)</f>
        <v>0</v>
      </c>
      <c r="H354" s="13">
        <f>SUMIFS('1. Output sheet'!$F$2:$F$5000,'1. Output sheet'!$AC$2:$AC$5000,$B$105,'1. Output sheet'!$C$2:$C$5000,H$138,'1. Output sheet'!$K$2:$K$5000,$C289,'1. Output sheet'!$O$2:$O$5000,"&gt;="&amp;$B$239,'1. Output sheet'!$O$2:$O$5000,"&lt;"&amp;$C$239)</f>
        <v>0</v>
      </c>
      <c r="I354" s="13">
        <f>SUMIFS('1. Output sheet'!$F$2:$F$5000,'1. Output sheet'!$AC$2:$AC$5000,$B$105,'1. Output sheet'!$C$2:$C$5000,I$138,'1. Output sheet'!$K$2:$K$5000,$C289,'1. Output sheet'!$O$2:$O$5000,"&gt;="&amp;$B$239,'1. Output sheet'!$O$2:$O$5000,"&lt;"&amp;$C$239)</f>
        <v>0</v>
      </c>
      <c r="J354" s="13">
        <f>SUMIFS('1. Output sheet'!$F$2:$F$5000,'1. Output sheet'!$AC$2:$AC$5000,$B$105,'1. Output sheet'!$C$2:$C$5000,J$138,'1. Output sheet'!$K$2:$K$5000,$C289,'1. Output sheet'!$O$2:$O$5000,"&gt;="&amp;$B$239,'1. Output sheet'!$O$2:$O$5000,"&lt;"&amp;$C$239)</f>
        <v>0</v>
      </c>
      <c r="K354" s="13">
        <f>SUMIFS('1. Output sheet'!$F$2:$F$5000,'1. Output sheet'!$AC$2:$AC$5000,$B$105,'1. Output sheet'!$C$2:$C$5000,K$138,'1. Output sheet'!$K$2:$K$5000,$C289,'1. Output sheet'!$O$2:$O$5000,"&gt;="&amp;$B$239,'1. Output sheet'!$O$2:$O$5000,"&lt;"&amp;$C$239)</f>
        <v>0</v>
      </c>
      <c r="L354" s="13">
        <f>SUMIFS('1. Output sheet'!$F$2:$F$5000,'1. Output sheet'!$AC$2:$AC$5000,$B$105,'1. Output sheet'!$C$2:$C$5000,L$138,'1. Output sheet'!$K$2:$K$5000,$C289,'1. Output sheet'!$O$2:$O$5000,"&gt;="&amp;$B$239,'1. Output sheet'!$O$2:$O$5000,"&lt;"&amp;$C$239)</f>
        <v>0</v>
      </c>
      <c r="M354" s="13">
        <f>SUMIFS('1. Output sheet'!$F$2:$F$5000,'1. Output sheet'!$AC$2:$AC$5000,$B$105,'1. Output sheet'!$C$2:$C$5000,M$138,'1. Output sheet'!$K$2:$K$5000,$C289,'1. Output sheet'!$O$2:$O$5000,"&gt;="&amp;$B$239,'1. Output sheet'!$O$2:$O$5000,"&lt;"&amp;$C$239)</f>
        <v>0</v>
      </c>
      <c r="N354" s="13">
        <f>SUMIFS('1. Output sheet'!$F$2:$F$5000,'1. Output sheet'!$AC$2:$AC$5000,$B$105,'1. Output sheet'!$C$2:$C$5000,N$138,'1. Output sheet'!$K$2:$K$5000,$C289,'1. Output sheet'!$O$2:$O$5000,"&gt;="&amp;$B$239,'1. Output sheet'!$O$2:$O$5000,"&lt;"&amp;$C$239)</f>
        <v>0</v>
      </c>
      <c r="O354" s="13">
        <f>SUMIFS('1. Output sheet'!$F$2:$F$5000,'1. Output sheet'!$AC$2:$AC$5000,$B$105,'1. Output sheet'!$C$2:$C$5000,O$138,'1. Output sheet'!$K$2:$K$5000,$C289,'1. Output sheet'!$O$2:$O$5000,"&gt;="&amp;$B$239,'1. Output sheet'!$O$2:$O$5000,"&lt;"&amp;$C$239)</f>
        <v>0</v>
      </c>
      <c r="P354" s="14">
        <f t="shared" si="157"/>
        <v>0</v>
      </c>
      <c r="R354" s="7"/>
      <c r="S354" s="39" t="s">
        <v>76</v>
      </c>
      <c r="T354" s="14">
        <f t="shared" si="158"/>
        <v>0</v>
      </c>
      <c r="U354" s="14">
        <f t="shared" si="136"/>
        <v>0</v>
      </c>
      <c r="V354" s="14">
        <f t="shared" si="137"/>
        <v>0</v>
      </c>
      <c r="W354" s="14">
        <f t="shared" si="138"/>
        <v>0</v>
      </c>
      <c r="X354" s="14">
        <f t="shared" si="139"/>
        <v>0</v>
      </c>
      <c r="Y354" s="14">
        <f t="shared" si="140"/>
        <v>0</v>
      </c>
      <c r="Z354" s="14">
        <f t="shared" si="141"/>
        <v>0</v>
      </c>
      <c r="AA354" s="14">
        <f t="shared" si="142"/>
        <v>0</v>
      </c>
      <c r="AB354" s="14">
        <f t="shared" si="143"/>
        <v>0</v>
      </c>
      <c r="AC354" s="14">
        <f t="shared" si="144"/>
        <v>0</v>
      </c>
      <c r="AD354" s="14">
        <f t="shared" si="145"/>
        <v>0</v>
      </c>
      <c r="AE354" s="13">
        <v>0</v>
      </c>
      <c r="AF354" s="14">
        <v>0</v>
      </c>
    </row>
    <row r="355" spans="1:32" ht="14.4" x14ac:dyDescent="0.3">
      <c r="A355" s="34"/>
      <c r="B355" s="7"/>
      <c r="C355" s="39" t="s">
        <v>3770</v>
      </c>
      <c r="D355" s="13">
        <f>SUMIFS('1. Output sheet'!$F$2:$F$5000,'1. Output sheet'!$AC$2:$AC$5000,$B$105,'1. Output sheet'!$C$2:$C$5000,D$138,'1. Output sheet'!$K$2:$K$5000,$C290,'1. Output sheet'!$O$2:$O$5000,"&gt;="&amp;$B$239,'1. Output sheet'!$O$2:$O$5000,"&lt;"&amp;$C$239)</f>
        <v>0</v>
      </c>
      <c r="E355" s="13">
        <f>SUMIFS('1. Output sheet'!$F$2:$F$5000,'1. Output sheet'!$AC$2:$AC$5000,$B$105,'1. Output sheet'!$C$2:$C$5000,E$138,'1. Output sheet'!$K$2:$K$5000,$C290,'1. Output sheet'!$O$2:$O$5000,"&gt;="&amp;$B$239,'1. Output sheet'!$O$2:$O$5000,"&lt;"&amp;$C$239)</f>
        <v>0</v>
      </c>
      <c r="F355" s="13">
        <f>SUMIFS('1. Output sheet'!$F$2:$F$5000,'1. Output sheet'!$AC$2:$AC$5000,$B$105,'1. Output sheet'!$C$2:$C$5000,F$138,'1. Output sheet'!$K$2:$K$5000,$C290,'1. Output sheet'!$O$2:$O$5000,"&gt;="&amp;$B$239,'1. Output sheet'!$O$2:$O$5000,"&lt;"&amp;$C$239)</f>
        <v>0</v>
      </c>
      <c r="G355" s="13">
        <f>SUMIFS('1. Output sheet'!$F$2:$F$5000,'1. Output sheet'!$AC$2:$AC$5000,$B$105,'1. Output sheet'!$C$2:$C$5000,G$138,'1. Output sheet'!$K$2:$K$5000,$C290,'1. Output sheet'!$O$2:$O$5000,"&gt;="&amp;$B$239,'1. Output sheet'!$O$2:$O$5000,"&lt;"&amp;$C$239)</f>
        <v>0</v>
      </c>
      <c r="H355" s="13">
        <f>SUMIFS('1. Output sheet'!$F$2:$F$5000,'1. Output sheet'!$AC$2:$AC$5000,$B$105,'1. Output sheet'!$C$2:$C$5000,H$138,'1. Output sheet'!$K$2:$K$5000,$C290,'1. Output sheet'!$O$2:$O$5000,"&gt;="&amp;$B$239,'1. Output sheet'!$O$2:$O$5000,"&lt;"&amp;$C$239)</f>
        <v>0</v>
      </c>
      <c r="I355" s="13">
        <f>SUMIFS('1. Output sheet'!$F$2:$F$5000,'1. Output sheet'!$AC$2:$AC$5000,$B$105,'1. Output sheet'!$C$2:$C$5000,I$138,'1. Output sheet'!$K$2:$K$5000,$C290,'1. Output sheet'!$O$2:$O$5000,"&gt;="&amp;$B$239,'1. Output sheet'!$O$2:$O$5000,"&lt;"&amp;$C$239)</f>
        <v>0</v>
      </c>
      <c r="J355" s="13">
        <f>SUMIFS('1. Output sheet'!$F$2:$F$5000,'1. Output sheet'!$AC$2:$AC$5000,$B$105,'1. Output sheet'!$C$2:$C$5000,J$138,'1. Output sheet'!$K$2:$K$5000,$C290,'1. Output sheet'!$O$2:$O$5000,"&gt;="&amp;$B$239,'1. Output sheet'!$O$2:$O$5000,"&lt;"&amp;$C$239)</f>
        <v>0</v>
      </c>
      <c r="K355" s="13">
        <f>SUMIFS('1. Output sheet'!$F$2:$F$5000,'1. Output sheet'!$AC$2:$AC$5000,$B$105,'1. Output sheet'!$C$2:$C$5000,K$138,'1. Output sheet'!$K$2:$K$5000,$C290,'1. Output sheet'!$O$2:$O$5000,"&gt;="&amp;$B$239,'1. Output sheet'!$O$2:$O$5000,"&lt;"&amp;$C$239)</f>
        <v>0</v>
      </c>
      <c r="L355" s="13">
        <f>SUMIFS('1. Output sheet'!$F$2:$F$5000,'1. Output sheet'!$AC$2:$AC$5000,$B$105,'1. Output sheet'!$C$2:$C$5000,L$138,'1. Output sheet'!$K$2:$K$5000,$C290,'1. Output sheet'!$O$2:$O$5000,"&gt;="&amp;$B$239,'1. Output sheet'!$O$2:$O$5000,"&lt;"&amp;$C$239)</f>
        <v>0</v>
      </c>
      <c r="M355" s="13">
        <f>SUMIFS('1. Output sheet'!$F$2:$F$5000,'1. Output sheet'!$AC$2:$AC$5000,$B$105,'1. Output sheet'!$C$2:$C$5000,M$138,'1. Output sheet'!$K$2:$K$5000,$C290,'1. Output sheet'!$O$2:$O$5000,"&gt;="&amp;$B$239,'1. Output sheet'!$O$2:$O$5000,"&lt;"&amp;$C$239)</f>
        <v>0</v>
      </c>
      <c r="N355" s="13">
        <f>SUMIFS('1. Output sheet'!$F$2:$F$5000,'1. Output sheet'!$AC$2:$AC$5000,$B$105,'1. Output sheet'!$C$2:$C$5000,N$138,'1. Output sheet'!$K$2:$K$5000,$C290,'1. Output sheet'!$O$2:$O$5000,"&gt;="&amp;$B$239,'1. Output sheet'!$O$2:$O$5000,"&lt;"&amp;$C$239)</f>
        <v>0</v>
      </c>
      <c r="O355" s="13">
        <f>SUMIFS('1. Output sheet'!$F$2:$F$5000,'1. Output sheet'!$AC$2:$AC$5000,$B$105,'1. Output sheet'!$C$2:$C$5000,O$138,'1. Output sheet'!$K$2:$K$5000,$C290,'1. Output sheet'!$O$2:$O$5000,"&gt;="&amp;$B$239,'1. Output sheet'!$O$2:$O$5000,"&lt;"&amp;$C$239)</f>
        <v>0</v>
      </c>
      <c r="P355" s="14">
        <f t="shared" si="157"/>
        <v>0</v>
      </c>
      <c r="R355" s="7"/>
      <c r="S355" s="39" t="s">
        <v>3770</v>
      </c>
      <c r="T355" s="14">
        <f t="shared" si="158"/>
        <v>0</v>
      </c>
      <c r="U355" s="14">
        <f t="shared" si="136"/>
        <v>0</v>
      </c>
      <c r="V355" s="14">
        <f t="shared" si="137"/>
        <v>0</v>
      </c>
      <c r="W355" s="14">
        <f t="shared" si="138"/>
        <v>0</v>
      </c>
      <c r="X355" s="14">
        <f t="shared" si="139"/>
        <v>0</v>
      </c>
      <c r="Y355" s="14">
        <f t="shared" si="140"/>
        <v>0</v>
      </c>
      <c r="Z355" s="14">
        <f t="shared" si="141"/>
        <v>0</v>
      </c>
      <c r="AA355" s="14">
        <f t="shared" si="142"/>
        <v>0</v>
      </c>
      <c r="AB355" s="14">
        <f t="shared" si="143"/>
        <v>0</v>
      </c>
      <c r="AC355" s="14">
        <f t="shared" si="144"/>
        <v>0</v>
      </c>
      <c r="AD355" s="14">
        <f t="shared" si="145"/>
        <v>0</v>
      </c>
      <c r="AE355" s="13">
        <v>0</v>
      </c>
      <c r="AF355" s="14">
        <v>0</v>
      </c>
    </row>
    <row r="356" spans="1:32" ht="14.4" x14ac:dyDescent="0.3">
      <c r="A356" s="34"/>
      <c r="B356" s="7"/>
      <c r="C356" s="39" t="s">
        <v>724</v>
      </c>
      <c r="D356" s="13">
        <f>SUMIFS('1. Output sheet'!$F$2:$F$5000,'1. Output sheet'!$AC$2:$AC$5000,$B$105,'1. Output sheet'!$C$2:$C$5000,D$138,'1. Output sheet'!$K$2:$K$5000,$C291,'1. Output sheet'!$O$2:$O$5000,"&gt;="&amp;$B$239,'1. Output sheet'!$O$2:$O$5000,"&lt;"&amp;$C$239)</f>
        <v>0</v>
      </c>
      <c r="E356" s="13">
        <f>SUMIFS('1. Output sheet'!$F$2:$F$5000,'1. Output sheet'!$AC$2:$AC$5000,$B$105,'1. Output sheet'!$C$2:$C$5000,E$138,'1. Output sheet'!$K$2:$K$5000,$C291,'1. Output sheet'!$O$2:$O$5000,"&gt;="&amp;$B$239,'1. Output sheet'!$O$2:$O$5000,"&lt;"&amp;$C$239)</f>
        <v>0</v>
      </c>
      <c r="F356" s="13">
        <f>SUMIFS('1. Output sheet'!$F$2:$F$5000,'1. Output sheet'!$AC$2:$AC$5000,$B$105,'1. Output sheet'!$C$2:$C$5000,F$138,'1. Output sheet'!$K$2:$K$5000,$C291,'1. Output sheet'!$O$2:$O$5000,"&gt;="&amp;$B$239,'1. Output sheet'!$O$2:$O$5000,"&lt;"&amp;$C$239)</f>
        <v>0</v>
      </c>
      <c r="G356" s="13">
        <f>SUMIFS('1. Output sheet'!$F$2:$F$5000,'1. Output sheet'!$AC$2:$AC$5000,$B$105,'1. Output sheet'!$C$2:$C$5000,G$138,'1. Output sheet'!$K$2:$K$5000,$C291,'1. Output sheet'!$O$2:$O$5000,"&gt;="&amp;$B$239,'1. Output sheet'!$O$2:$O$5000,"&lt;"&amp;$C$239)</f>
        <v>0</v>
      </c>
      <c r="H356" s="13">
        <f>SUMIFS('1. Output sheet'!$F$2:$F$5000,'1. Output sheet'!$AC$2:$AC$5000,$B$105,'1. Output sheet'!$C$2:$C$5000,H$138,'1. Output sheet'!$K$2:$K$5000,$C291,'1. Output sheet'!$O$2:$O$5000,"&gt;="&amp;$B$239,'1. Output sheet'!$O$2:$O$5000,"&lt;"&amp;$C$239)</f>
        <v>0</v>
      </c>
      <c r="I356" s="13">
        <f>SUMIFS('1. Output sheet'!$F$2:$F$5000,'1. Output sheet'!$AC$2:$AC$5000,$B$105,'1. Output sheet'!$C$2:$C$5000,I$138,'1. Output sheet'!$K$2:$K$5000,$C291,'1. Output sheet'!$O$2:$O$5000,"&gt;="&amp;$B$239,'1. Output sheet'!$O$2:$O$5000,"&lt;"&amp;$C$239)</f>
        <v>0</v>
      </c>
      <c r="J356" s="13">
        <f>SUMIFS('1. Output sheet'!$F$2:$F$5000,'1. Output sheet'!$AC$2:$AC$5000,$B$105,'1. Output sheet'!$C$2:$C$5000,J$138,'1. Output sheet'!$K$2:$K$5000,$C291,'1. Output sheet'!$O$2:$O$5000,"&gt;="&amp;$B$239,'1. Output sheet'!$O$2:$O$5000,"&lt;"&amp;$C$239)</f>
        <v>0</v>
      </c>
      <c r="K356" s="13">
        <f>SUMIFS('1. Output sheet'!$F$2:$F$5000,'1. Output sheet'!$AC$2:$AC$5000,$B$105,'1. Output sheet'!$C$2:$C$5000,K$138,'1. Output sheet'!$K$2:$K$5000,$C291,'1. Output sheet'!$O$2:$O$5000,"&gt;="&amp;$B$239,'1. Output sheet'!$O$2:$O$5000,"&lt;"&amp;$C$239)</f>
        <v>0</v>
      </c>
      <c r="L356" s="13">
        <f>SUMIFS('1. Output sheet'!$F$2:$F$5000,'1. Output sheet'!$AC$2:$AC$5000,$B$105,'1. Output sheet'!$C$2:$C$5000,L$138,'1. Output sheet'!$K$2:$K$5000,$C291,'1. Output sheet'!$O$2:$O$5000,"&gt;="&amp;$B$239,'1. Output sheet'!$O$2:$O$5000,"&lt;"&amp;$C$239)</f>
        <v>0</v>
      </c>
      <c r="M356" s="13">
        <f>SUMIFS('1. Output sheet'!$F$2:$F$5000,'1. Output sheet'!$AC$2:$AC$5000,$B$105,'1. Output sheet'!$C$2:$C$5000,M$138,'1. Output sheet'!$K$2:$K$5000,$C291,'1. Output sheet'!$O$2:$O$5000,"&gt;="&amp;$B$239,'1. Output sheet'!$O$2:$O$5000,"&lt;"&amp;$C$239)</f>
        <v>0</v>
      </c>
      <c r="N356" s="13">
        <f>SUMIFS('1. Output sheet'!$F$2:$F$5000,'1. Output sheet'!$AC$2:$AC$5000,$B$105,'1. Output sheet'!$C$2:$C$5000,N$138,'1. Output sheet'!$K$2:$K$5000,$C291,'1. Output sheet'!$O$2:$O$5000,"&gt;="&amp;$B$239,'1. Output sheet'!$O$2:$O$5000,"&lt;"&amp;$C$239)</f>
        <v>0</v>
      </c>
      <c r="O356" s="13">
        <f>SUMIFS('1. Output sheet'!$F$2:$F$5000,'1. Output sheet'!$AC$2:$AC$5000,$B$105,'1. Output sheet'!$C$2:$C$5000,O$138,'1. Output sheet'!$K$2:$K$5000,$C291,'1. Output sheet'!$O$2:$O$5000,"&gt;="&amp;$B$239,'1. Output sheet'!$O$2:$O$5000,"&lt;"&amp;$C$239)</f>
        <v>0</v>
      </c>
      <c r="P356" s="14">
        <f t="shared" si="157"/>
        <v>0</v>
      </c>
      <c r="R356" s="7"/>
      <c r="S356" s="39" t="s">
        <v>724</v>
      </c>
      <c r="T356" s="14">
        <f t="shared" si="158"/>
        <v>0</v>
      </c>
      <c r="U356" s="14">
        <f t="shared" si="136"/>
        <v>0</v>
      </c>
      <c r="V356" s="14">
        <f t="shared" si="137"/>
        <v>0</v>
      </c>
      <c r="W356" s="14">
        <f t="shared" si="138"/>
        <v>0</v>
      </c>
      <c r="X356" s="14">
        <f t="shared" si="139"/>
        <v>0</v>
      </c>
      <c r="Y356" s="14">
        <f t="shared" si="140"/>
        <v>0</v>
      </c>
      <c r="Z356" s="14">
        <f t="shared" si="141"/>
        <v>0</v>
      </c>
      <c r="AA356" s="14">
        <f t="shared" si="142"/>
        <v>0</v>
      </c>
      <c r="AB356" s="14">
        <f t="shared" si="143"/>
        <v>0</v>
      </c>
      <c r="AC356" s="14">
        <f t="shared" si="144"/>
        <v>0</v>
      </c>
      <c r="AD356" s="14">
        <f t="shared" si="145"/>
        <v>0</v>
      </c>
      <c r="AE356" s="13">
        <v>0</v>
      </c>
      <c r="AF356" s="14">
        <v>-48.829999999999927</v>
      </c>
    </row>
    <row r="357" spans="1:32" ht="14.4" x14ac:dyDescent="0.3">
      <c r="A357" s="34"/>
      <c r="B357" s="7"/>
      <c r="C357" s="39" t="s">
        <v>285</v>
      </c>
      <c r="D357" s="13">
        <f>SUMIFS('1. Output sheet'!$F$2:$F$5000,'1. Output sheet'!$AC$2:$AC$5000,$B$105,'1. Output sheet'!$C$2:$C$5000,D$138,'1. Output sheet'!$K$2:$K$5000,$C292,'1. Output sheet'!$O$2:$O$5000,"&gt;="&amp;$B$239,'1. Output sheet'!$O$2:$O$5000,"&lt;"&amp;$C$239)</f>
        <v>0</v>
      </c>
      <c r="E357" s="13">
        <f>SUMIFS('1. Output sheet'!$F$2:$F$5000,'1. Output sheet'!$AC$2:$AC$5000,$B$105,'1. Output sheet'!$C$2:$C$5000,E$138,'1. Output sheet'!$K$2:$K$5000,$C292,'1. Output sheet'!$O$2:$O$5000,"&gt;="&amp;$B$239,'1. Output sheet'!$O$2:$O$5000,"&lt;"&amp;$C$239)</f>
        <v>0</v>
      </c>
      <c r="F357" s="13">
        <f>SUMIFS('1. Output sheet'!$F$2:$F$5000,'1. Output sheet'!$AC$2:$AC$5000,$B$105,'1. Output sheet'!$C$2:$C$5000,F$138,'1. Output sheet'!$K$2:$K$5000,$C292,'1. Output sheet'!$O$2:$O$5000,"&gt;="&amp;$B$239,'1. Output sheet'!$O$2:$O$5000,"&lt;"&amp;$C$239)</f>
        <v>0</v>
      </c>
      <c r="G357" s="13">
        <f>SUMIFS('1. Output sheet'!$F$2:$F$5000,'1. Output sheet'!$AC$2:$AC$5000,$B$105,'1. Output sheet'!$C$2:$C$5000,G$138,'1. Output sheet'!$K$2:$K$5000,$C292,'1. Output sheet'!$O$2:$O$5000,"&gt;="&amp;$B$239,'1. Output sheet'!$O$2:$O$5000,"&lt;"&amp;$C$239)</f>
        <v>0</v>
      </c>
      <c r="H357" s="13">
        <f>SUMIFS('1. Output sheet'!$F$2:$F$5000,'1. Output sheet'!$AC$2:$AC$5000,$B$105,'1. Output sheet'!$C$2:$C$5000,H$138,'1. Output sheet'!$K$2:$K$5000,$C292,'1. Output sheet'!$O$2:$O$5000,"&gt;="&amp;$B$239,'1. Output sheet'!$O$2:$O$5000,"&lt;"&amp;$C$239)</f>
        <v>0</v>
      </c>
      <c r="I357" s="13">
        <f>SUMIFS('1. Output sheet'!$F$2:$F$5000,'1. Output sheet'!$AC$2:$AC$5000,$B$105,'1. Output sheet'!$C$2:$C$5000,I$138,'1. Output sheet'!$K$2:$K$5000,$C292,'1. Output sheet'!$O$2:$O$5000,"&gt;="&amp;$B$239,'1. Output sheet'!$O$2:$O$5000,"&lt;"&amp;$C$239)</f>
        <v>0</v>
      </c>
      <c r="J357" s="13">
        <f>SUMIFS('1. Output sheet'!$F$2:$F$5000,'1. Output sheet'!$AC$2:$AC$5000,$B$105,'1. Output sheet'!$C$2:$C$5000,J$138,'1. Output sheet'!$K$2:$K$5000,$C292,'1. Output sheet'!$O$2:$O$5000,"&gt;="&amp;$B$239,'1. Output sheet'!$O$2:$O$5000,"&lt;"&amp;$C$239)</f>
        <v>0</v>
      </c>
      <c r="K357" s="13">
        <f>SUMIFS('1. Output sheet'!$F$2:$F$5000,'1. Output sheet'!$AC$2:$AC$5000,$B$105,'1. Output sheet'!$C$2:$C$5000,K$138,'1. Output sheet'!$K$2:$K$5000,$C292,'1. Output sheet'!$O$2:$O$5000,"&gt;="&amp;$B$239,'1. Output sheet'!$O$2:$O$5000,"&lt;"&amp;$C$239)</f>
        <v>0</v>
      </c>
      <c r="L357" s="13">
        <f>SUMIFS('1. Output sheet'!$F$2:$F$5000,'1. Output sheet'!$AC$2:$AC$5000,$B$105,'1. Output sheet'!$C$2:$C$5000,L$138,'1. Output sheet'!$K$2:$K$5000,$C292,'1. Output sheet'!$O$2:$O$5000,"&gt;="&amp;$B$239,'1. Output sheet'!$O$2:$O$5000,"&lt;"&amp;$C$239)</f>
        <v>0</v>
      </c>
      <c r="M357" s="13">
        <f>SUMIFS('1. Output sheet'!$F$2:$F$5000,'1. Output sheet'!$AC$2:$AC$5000,$B$105,'1. Output sheet'!$C$2:$C$5000,M$138,'1. Output sheet'!$K$2:$K$5000,$C292,'1. Output sheet'!$O$2:$O$5000,"&gt;="&amp;$B$239,'1. Output sheet'!$O$2:$O$5000,"&lt;"&amp;$C$239)</f>
        <v>0</v>
      </c>
      <c r="N357" s="13">
        <f>SUMIFS('1. Output sheet'!$F$2:$F$5000,'1. Output sheet'!$AC$2:$AC$5000,$B$105,'1. Output sheet'!$C$2:$C$5000,N$138,'1. Output sheet'!$K$2:$K$5000,$C292,'1. Output sheet'!$O$2:$O$5000,"&gt;="&amp;$B$239,'1. Output sheet'!$O$2:$O$5000,"&lt;"&amp;$C$239)</f>
        <v>0</v>
      </c>
      <c r="O357" s="13">
        <f>SUMIFS('1. Output sheet'!$F$2:$F$5000,'1. Output sheet'!$AC$2:$AC$5000,$B$105,'1. Output sheet'!$C$2:$C$5000,O$138,'1. Output sheet'!$K$2:$K$5000,$C292,'1. Output sheet'!$O$2:$O$5000,"&gt;="&amp;$B$239,'1. Output sheet'!$O$2:$O$5000,"&lt;"&amp;$C$239)</f>
        <v>0</v>
      </c>
      <c r="P357" s="14">
        <f t="shared" si="157"/>
        <v>0</v>
      </c>
      <c r="R357" s="7"/>
      <c r="S357" s="39" t="s">
        <v>285</v>
      </c>
      <c r="T357" s="14">
        <f t="shared" si="158"/>
        <v>0</v>
      </c>
      <c r="U357" s="14">
        <f t="shared" si="136"/>
        <v>0</v>
      </c>
      <c r="V357" s="14">
        <f t="shared" si="137"/>
        <v>0</v>
      </c>
      <c r="W357" s="14">
        <f t="shared" si="138"/>
        <v>0</v>
      </c>
      <c r="X357" s="14">
        <f t="shared" si="139"/>
        <v>0</v>
      </c>
      <c r="Y357" s="14">
        <f t="shared" si="140"/>
        <v>0</v>
      </c>
      <c r="Z357" s="14">
        <f t="shared" si="141"/>
        <v>0</v>
      </c>
      <c r="AA357" s="14">
        <f t="shared" si="142"/>
        <v>0</v>
      </c>
      <c r="AB357" s="14">
        <f t="shared" si="143"/>
        <v>0</v>
      </c>
      <c r="AC357" s="14">
        <f t="shared" si="144"/>
        <v>0</v>
      </c>
      <c r="AD357" s="14">
        <f t="shared" si="145"/>
        <v>0</v>
      </c>
      <c r="AE357" s="13">
        <v>0</v>
      </c>
      <c r="AF357" s="14">
        <v>0</v>
      </c>
    </row>
    <row r="358" spans="1:32" ht="14.4" x14ac:dyDescent="0.3">
      <c r="A358" s="34"/>
      <c r="B358" s="7"/>
      <c r="C358" s="39" t="s">
        <v>717</v>
      </c>
      <c r="D358" s="13">
        <f>SUMIFS('1. Output sheet'!$F$2:$F$5000,'1. Output sheet'!$AC$2:$AC$5000,$B$105,'1. Output sheet'!$C$2:$C$5000,D$138,'1. Output sheet'!$K$2:$K$5000,$C293,'1. Output sheet'!$O$2:$O$5000,"&gt;="&amp;$B$239,'1. Output sheet'!$O$2:$O$5000,"&lt;"&amp;$C$239)</f>
        <v>0</v>
      </c>
      <c r="E358" s="13">
        <f>SUMIFS('1. Output sheet'!$F$2:$F$5000,'1. Output sheet'!$AC$2:$AC$5000,$B$105,'1. Output sheet'!$C$2:$C$5000,E$138,'1. Output sheet'!$K$2:$K$5000,$C293,'1. Output sheet'!$O$2:$O$5000,"&gt;="&amp;$B$239,'1. Output sheet'!$O$2:$O$5000,"&lt;"&amp;$C$239)</f>
        <v>0</v>
      </c>
      <c r="F358" s="13">
        <f>SUMIFS('1. Output sheet'!$F$2:$F$5000,'1. Output sheet'!$AC$2:$AC$5000,$B$105,'1. Output sheet'!$C$2:$C$5000,F$138,'1. Output sheet'!$K$2:$K$5000,$C293,'1. Output sheet'!$O$2:$O$5000,"&gt;="&amp;$B$239,'1. Output sheet'!$O$2:$O$5000,"&lt;"&amp;$C$239)</f>
        <v>0</v>
      </c>
      <c r="G358" s="13">
        <f>SUMIFS('1. Output sheet'!$F$2:$F$5000,'1. Output sheet'!$AC$2:$AC$5000,$B$105,'1. Output sheet'!$C$2:$C$5000,G$138,'1. Output sheet'!$K$2:$K$5000,$C293,'1. Output sheet'!$O$2:$O$5000,"&gt;="&amp;$B$239,'1. Output sheet'!$O$2:$O$5000,"&lt;"&amp;$C$239)</f>
        <v>0</v>
      </c>
      <c r="H358" s="13">
        <f>SUMIFS('1. Output sheet'!$F$2:$F$5000,'1. Output sheet'!$AC$2:$AC$5000,$B$105,'1. Output sheet'!$C$2:$C$5000,H$138,'1. Output sheet'!$K$2:$K$5000,$C293,'1. Output sheet'!$O$2:$O$5000,"&gt;="&amp;$B$239,'1. Output sheet'!$O$2:$O$5000,"&lt;"&amp;$C$239)</f>
        <v>0</v>
      </c>
      <c r="I358" s="13">
        <f>SUMIFS('1. Output sheet'!$F$2:$F$5000,'1. Output sheet'!$AC$2:$AC$5000,$B$105,'1. Output sheet'!$C$2:$C$5000,I$138,'1. Output sheet'!$K$2:$K$5000,$C293,'1. Output sheet'!$O$2:$O$5000,"&gt;="&amp;$B$239,'1. Output sheet'!$O$2:$O$5000,"&lt;"&amp;$C$239)</f>
        <v>0</v>
      </c>
      <c r="J358" s="13">
        <f>SUMIFS('1. Output sheet'!$F$2:$F$5000,'1. Output sheet'!$AC$2:$AC$5000,$B$105,'1. Output sheet'!$C$2:$C$5000,J$138,'1. Output sheet'!$K$2:$K$5000,$C293,'1. Output sheet'!$O$2:$O$5000,"&gt;="&amp;$B$239,'1. Output sheet'!$O$2:$O$5000,"&lt;"&amp;$C$239)</f>
        <v>31.529999999999969</v>
      </c>
      <c r="K358" s="13">
        <f>SUMIFS('1. Output sheet'!$F$2:$F$5000,'1. Output sheet'!$AC$2:$AC$5000,$B$105,'1. Output sheet'!$C$2:$C$5000,K$138,'1. Output sheet'!$K$2:$K$5000,$C293,'1. Output sheet'!$O$2:$O$5000,"&gt;="&amp;$B$239,'1. Output sheet'!$O$2:$O$5000,"&lt;"&amp;$C$239)</f>
        <v>0</v>
      </c>
      <c r="L358" s="13">
        <f>SUMIFS('1. Output sheet'!$F$2:$F$5000,'1. Output sheet'!$AC$2:$AC$5000,$B$105,'1. Output sheet'!$C$2:$C$5000,L$138,'1. Output sheet'!$K$2:$K$5000,$C293,'1. Output sheet'!$O$2:$O$5000,"&gt;="&amp;$B$239,'1. Output sheet'!$O$2:$O$5000,"&lt;"&amp;$C$239)</f>
        <v>0</v>
      </c>
      <c r="M358" s="13">
        <f>SUMIFS('1. Output sheet'!$F$2:$F$5000,'1. Output sheet'!$AC$2:$AC$5000,$B$105,'1. Output sheet'!$C$2:$C$5000,M$138,'1. Output sheet'!$K$2:$K$5000,$C293,'1. Output sheet'!$O$2:$O$5000,"&gt;="&amp;$B$239,'1. Output sheet'!$O$2:$O$5000,"&lt;"&amp;$C$239)</f>
        <v>0</v>
      </c>
      <c r="N358" s="13">
        <f>SUMIFS('1. Output sheet'!$F$2:$F$5000,'1. Output sheet'!$AC$2:$AC$5000,$B$105,'1. Output sheet'!$C$2:$C$5000,N$138,'1. Output sheet'!$K$2:$K$5000,$C293,'1. Output sheet'!$O$2:$O$5000,"&gt;="&amp;$B$239,'1. Output sheet'!$O$2:$O$5000,"&lt;"&amp;$C$239)</f>
        <v>0</v>
      </c>
      <c r="O358" s="13">
        <f>SUMIFS('1. Output sheet'!$F$2:$F$5000,'1. Output sheet'!$AC$2:$AC$5000,$B$105,'1. Output sheet'!$C$2:$C$5000,O$138,'1. Output sheet'!$K$2:$K$5000,$C293,'1. Output sheet'!$O$2:$O$5000,"&gt;="&amp;$B$239,'1. Output sheet'!$O$2:$O$5000,"&lt;"&amp;$C$239)</f>
        <v>0</v>
      </c>
      <c r="P358" s="14">
        <f t="shared" si="157"/>
        <v>31.529999999999969</v>
      </c>
      <c r="R358" s="7"/>
      <c r="S358" s="39" t="s">
        <v>717</v>
      </c>
      <c r="T358" s="14">
        <f t="shared" si="158"/>
        <v>0</v>
      </c>
      <c r="U358" s="14">
        <f t="shared" si="136"/>
        <v>0</v>
      </c>
      <c r="V358" s="14">
        <f t="shared" si="137"/>
        <v>0</v>
      </c>
      <c r="W358" s="14">
        <f t="shared" si="138"/>
        <v>0</v>
      </c>
      <c r="X358" s="14">
        <f t="shared" si="139"/>
        <v>0</v>
      </c>
      <c r="Y358" s="14">
        <f t="shared" si="140"/>
        <v>0</v>
      </c>
      <c r="Z358" s="14">
        <f t="shared" si="141"/>
        <v>4.2275049273963186</v>
      </c>
      <c r="AA358" s="14">
        <f t="shared" si="142"/>
        <v>0</v>
      </c>
      <c r="AB358" s="14">
        <f t="shared" si="143"/>
        <v>0</v>
      </c>
      <c r="AC358" s="14">
        <f t="shared" si="144"/>
        <v>0</v>
      </c>
      <c r="AD358" s="14">
        <f t="shared" si="145"/>
        <v>0</v>
      </c>
      <c r="AE358" s="13">
        <v>0</v>
      </c>
      <c r="AF358" s="14">
        <v>-2591.4</v>
      </c>
    </row>
    <row r="359" spans="1:32" ht="14.4" x14ac:dyDescent="0.3">
      <c r="A359" s="34"/>
      <c r="B359" s="7"/>
      <c r="C359" s="39" t="s">
        <v>1095</v>
      </c>
      <c r="D359" s="13">
        <f>SUMIFS('1. Output sheet'!$F$2:$F$5000,'1. Output sheet'!$AC$2:$AC$5000,$B$105,'1. Output sheet'!$C$2:$C$5000,D$138,'1. Output sheet'!$K$2:$K$5000,$C294,'1. Output sheet'!$O$2:$O$5000,"&gt;="&amp;$B$239,'1. Output sheet'!$O$2:$O$5000,"&lt;"&amp;$C$239)</f>
        <v>0</v>
      </c>
      <c r="E359" s="13">
        <f>SUMIFS('1. Output sheet'!$F$2:$F$5000,'1. Output sheet'!$AC$2:$AC$5000,$B$105,'1. Output sheet'!$C$2:$C$5000,E$138,'1. Output sheet'!$K$2:$K$5000,$C294,'1. Output sheet'!$O$2:$O$5000,"&gt;="&amp;$B$239,'1. Output sheet'!$O$2:$O$5000,"&lt;"&amp;$C$239)</f>
        <v>0</v>
      </c>
      <c r="F359" s="13">
        <f>SUMIFS('1. Output sheet'!$F$2:$F$5000,'1. Output sheet'!$AC$2:$AC$5000,$B$105,'1. Output sheet'!$C$2:$C$5000,F$138,'1. Output sheet'!$K$2:$K$5000,$C294,'1. Output sheet'!$O$2:$O$5000,"&gt;="&amp;$B$239,'1. Output sheet'!$O$2:$O$5000,"&lt;"&amp;$C$239)</f>
        <v>0</v>
      </c>
      <c r="G359" s="13">
        <f>SUMIFS('1. Output sheet'!$F$2:$F$5000,'1. Output sheet'!$AC$2:$AC$5000,$B$105,'1. Output sheet'!$C$2:$C$5000,G$138,'1. Output sheet'!$K$2:$K$5000,$C294,'1. Output sheet'!$O$2:$O$5000,"&gt;="&amp;$B$239,'1. Output sheet'!$O$2:$O$5000,"&lt;"&amp;$C$239)</f>
        <v>0</v>
      </c>
      <c r="H359" s="13">
        <f>SUMIFS('1. Output sheet'!$F$2:$F$5000,'1. Output sheet'!$AC$2:$AC$5000,$B$105,'1. Output sheet'!$C$2:$C$5000,H$138,'1. Output sheet'!$K$2:$K$5000,$C294,'1. Output sheet'!$O$2:$O$5000,"&gt;="&amp;$B$239,'1. Output sheet'!$O$2:$O$5000,"&lt;"&amp;$C$239)</f>
        <v>0</v>
      </c>
      <c r="I359" s="13">
        <f>SUMIFS('1. Output sheet'!$F$2:$F$5000,'1. Output sheet'!$AC$2:$AC$5000,$B$105,'1. Output sheet'!$C$2:$C$5000,I$138,'1. Output sheet'!$K$2:$K$5000,$C294,'1. Output sheet'!$O$2:$O$5000,"&gt;="&amp;$B$239,'1. Output sheet'!$O$2:$O$5000,"&lt;"&amp;$C$239)</f>
        <v>0</v>
      </c>
      <c r="J359" s="13">
        <f>SUMIFS('1. Output sheet'!$F$2:$F$5000,'1. Output sheet'!$AC$2:$AC$5000,$B$105,'1. Output sheet'!$C$2:$C$5000,J$138,'1. Output sheet'!$K$2:$K$5000,$C294,'1. Output sheet'!$O$2:$O$5000,"&gt;="&amp;$B$239,'1. Output sheet'!$O$2:$O$5000,"&lt;"&amp;$C$239)</f>
        <v>0</v>
      </c>
      <c r="K359" s="13">
        <f>SUMIFS('1. Output sheet'!$F$2:$F$5000,'1. Output sheet'!$AC$2:$AC$5000,$B$105,'1. Output sheet'!$C$2:$C$5000,K$138,'1. Output sheet'!$K$2:$K$5000,$C294,'1. Output sheet'!$O$2:$O$5000,"&gt;="&amp;$B$239,'1. Output sheet'!$O$2:$O$5000,"&lt;"&amp;$C$239)</f>
        <v>0</v>
      </c>
      <c r="L359" s="13">
        <f>SUMIFS('1. Output sheet'!$F$2:$F$5000,'1. Output sheet'!$AC$2:$AC$5000,$B$105,'1. Output sheet'!$C$2:$C$5000,L$138,'1. Output sheet'!$K$2:$K$5000,$C294,'1. Output sheet'!$O$2:$O$5000,"&gt;="&amp;$B$239,'1. Output sheet'!$O$2:$O$5000,"&lt;"&amp;$C$239)</f>
        <v>0</v>
      </c>
      <c r="M359" s="13">
        <f>SUMIFS('1. Output sheet'!$F$2:$F$5000,'1. Output sheet'!$AC$2:$AC$5000,$B$105,'1. Output sheet'!$C$2:$C$5000,M$138,'1. Output sheet'!$K$2:$K$5000,$C294,'1. Output sheet'!$O$2:$O$5000,"&gt;="&amp;$B$239,'1. Output sheet'!$O$2:$O$5000,"&lt;"&amp;$C$239)</f>
        <v>0</v>
      </c>
      <c r="N359" s="13">
        <f>SUMIFS('1. Output sheet'!$F$2:$F$5000,'1. Output sheet'!$AC$2:$AC$5000,$B$105,'1. Output sheet'!$C$2:$C$5000,N$138,'1. Output sheet'!$K$2:$K$5000,$C294,'1. Output sheet'!$O$2:$O$5000,"&gt;="&amp;$B$239,'1. Output sheet'!$O$2:$O$5000,"&lt;"&amp;$C$239)</f>
        <v>0</v>
      </c>
      <c r="O359" s="13">
        <f>SUMIFS('1. Output sheet'!$F$2:$F$5000,'1. Output sheet'!$AC$2:$AC$5000,$B$105,'1. Output sheet'!$C$2:$C$5000,O$138,'1. Output sheet'!$K$2:$K$5000,$C294,'1. Output sheet'!$O$2:$O$5000,"&gt;="&amp;$B$239,'1. Output sheet'!$O$2:$O$5000,"&lt;"&amp;$C$239)</f>
        <v>0</v>
      </c>
      <c r="P359" s="14">
        <f t="shared" si="157"/>
        <v>0</v>
      </c>
      <c r="R359" s="7"/>
      <c r="S359" s="39" t="s">
        <v>1095</v>
      </c>
      <c r="T359" s="14">
        <f t="shared" si="158"/>
        <v>0</v>
      </c>
      <c r="U359" s="14">
        <f t="shared" si="136"/>
        <v>0</v>
      </c>
      <c r="V359" s="14">
        <f t="shared" si="137"/>
        <v>0</v>
      </c>
      <c r="W359" s="14">
        <f t="shared" si="138"/>
        <v>0</v>
      </c>
      <c r="X359" s="14">
        <f t="shared" si="139"/>
        <v>0</v>
      </c>
      <c r="Y359" s="14">
        <f t="shared" si="140"/>
        <v>0</v>
      </c>
      <c r="Z359" s="14">
        <f t="shared" si="141"/>
        <v>0</v>
      </c>
      <c r="AA359" s="14">
        <f t="shared" si="142"/>
        <v>0</v>
      </c>
      <c r="AB359" s="14">
        <f t="shared" si="143"/>
        <v>0</v>
      </c>
      <c r="AC359" s="14">
        <f t="shared" si="144"/>
        <v>0</v>
      </c>
      <c r="AD359" s="14">
        <f t="shared" si="145"/>
        <v>0</v>
      </c>
      <c r="AE359" s="13">
        <v>0</v>
      </c>
      <c r="AF359" s="14">
        <v>0</v>
      </c>
    </row>
    <row r="360" spans="1:32" ht="14.4" x14ac:dyDescent="0.3">
      <c r="A360" s="34"/>
      <c r="B360" s="7"/>
      <c r="C360" s="39" t="s">
        <v>427</v>
      </c>
      <c r="D360" s="13">
        <f>SUMIFS('1. Output sheet'!$F$2:$F$5000,'1. Output sheet'!$AC$2:$AC$5000,$B$105,'1. Output sheet'!$C$2:$C$5000,D$138,'1. Output sheet'!$K$2:$K$5000,$C295,'1. Output sheet'!$O$2:$O$5000,"&gt;="&amp;$B$239,'1. Output sheet'!$O$2:$O$5000,"&lt;"&amp;$C$239)</f>
        <v>0</v>
      </c>
      <c r="E360" s="13">
        <f>SUMIFS('1. Output sheet'!$F$2:$F$5000,'1. Output sheet'!$AC$2:$AC$5000,$B$105,'1. Output sheet'!$C$2:$C$5000,E$138,'1. Output sheet'!$K$2:$K$5000,$C295,'1. Output sheet'!$O$2:$O$5000,"&gt;="&amp;$B$239,'1. Output sheet'!$O$2:$O$5000,"&lt;"&amp;$C$239)</f>
        <v>0</v>
      </c>
      <c r="F360" s="13">
        <f>SUMIFS('1. Output sheet'!$F$2:$F$5000,'1. Output sheet'!$AC$2:$AC$5000,$B$105,'1. Output sheet'!$C$2:$C$5000,F$138,'1. Output sheet'!$K$2:$K$5000,$C295,'1. Output sheet'!$O$2:$O$5000,"&gt;="&amp;$B$239,'1. Output sheet'!$O$2:$O$5000,"&lt;"&amp;$C$239)</f>
        <v>16980</v>
      </c>
      <c r="G360" s="13">
        <f>SUMIFS('1. Output sheet'!$F$2:$F$5000,'1. Output sheet'!$AC$2:$AC$5000,$B$105,'1. Output sheet'!$C$2:$C$5000,G$138,'1. Output sheet'!$K$2:$K$5000,$C295,'1. Output sheet'!$O$2:$O$5000,"&gt;="&amp;$B$239,'1. Output sheet'!$O$2:$O$5000,"&lt;"&amp;$C$239)</f>
        <v>0</v>
      </c>
      <c r="H360" s="13">
        <f>SUMIFS('1. Output sheet'!$F$2:$F$5000,'1. Output sheet'!$AC$2:$AC$5000,$B$105,'1. Output sheet'!$C$2:$C$5000,H$138,'1. Output sheet'!$K$2:$K$5000,$C295,'1. Output sheet'!$O$2:$O$5000,"&gt;="&amp;$B$239,'1. Output sheet'!$O$2:$O$5000,"&lt;"&amp;$C$239)</f>
        <v>0</v>
      </c>
      <c r="I360" s="13">
        <f>SUMIFS('1. Output sheet'!$F$2:$F$5000,'1. Output sheet'!$AC$2:$AC$5000,$B$105,'1. Output sheet'!$C$2:$C$5000,I$138,'1. Output sheet'!$K$2:$K$5000,$C295,'1. Output sheet'!$O$2:$O$5000,"&gt;="&amp;$B$239,'1. Output sheet'!$O$2:$O$5000,"&lt;"&amp;$C$239)</f>
        <v>0</v>
      </c>
      <c r="J360" s="13">
        <f>SUMIFS('1. Output sheet'!$F$2:$F$5000,'1. Output sheet'!$AC$2:$AC$5000,$B$105,'1. Output sheet'!$C$2:$C$5000,J$138,'1. Output sheet'!$K$2:$K$5000,$C295,'1. Output sheet'!$O$2:$O$5000,"&gt;="&amp;$B$239,'1. Output sheet'!$O$2:$O$5000,"&lt;"&amp;$C$239)</f>
        <v>0</v>
      </c>
      <c r="K360" s="13">
        <f>SUMIFS('1. Output sheet'!$F$2:$F$5000,'1. Output sheet'!$AC$2:$AC$5000,$B$105,'1. Output sheet'!$C$2:$C$5000,K$138,'1. Output sheet'!$K$2:$K$5000,$C295,'1. Output sheet'!$O$2:$O$5000,"&gt;="&amp;$B$239,'1. Output sheet'!$O$2:$O$5000,"&lt;"&amp;$C$239)</f>
        <v>0</v>
      </c>
      <c r="L360" s="13">
        <f>SUMIFS('1. Output sheet'!$F$2:$F$5000,'1. Output sheet'!$AC$2:$AC$5000,$B$105,'1. Output sheet'!$C$2:$C$5000,L$138,'1. Output sheet'!$K$2:$K$5000,$C295,'1. Output sheet'!$O$2:$O$5000,"&gt;="&amp;$B$239,'1. Output sheet'!$O$2:$O$5000,"&lt;"&amp;$C$239)</f>
        <v>0</v>
      </c>
      <c r="M360" s="13">
        <f>SUMIFS('1. Output sheet'!$F$2:$F$5000,'1. Output sheet'!$AC$2:$AC$5000,$B$105,'1. Output sheet'!$C$2:$C$5000,M$138,'1. Output sheet'!$K$2:$K$5000,$C295,'1. Output sheet'!$O$2:$O$5000,"&gt;="&amp;$B$239,'1. Output sheet'!$O$2:$O$5000,"&lt;"&amp;$C$239)</f>
        <v>0</v>
      </c>
      <c r="N360" s="13">
        <f>SUMIFS('1. Output sheet'!$F$2:$F$5000,'1. Output sheet'!$AC$2:$AC$5000,$B$105,'1. Output sheet'!$C$2:$C$5000,N$138,'1. Output sheet'!$K$2:$K$5000,$C295,'1. Output sheet'!$O$2:$O$5000,"&gt;="&amp;$B$239,'1. Output sheet'!$O$2:$O$5000,"&lt;"&amp;$C$239)</f>
        <v>0</v>
      </c>
      <c r="O360" s="13">
        <f>SUMIFS('1. Output sheet'!$F$2:$F$5000,'1. Output sheet'!$AC$2:$AC$5000,$B$105,'1. Output sheet'!$C$2:$C$5000,O$138,'1. Output sheet'!$K$2:$K$5000,$C295,'1. Output sheet'!$O$2:$O$5000,"&gt;="&amp;$B$239,'1. Output sheet'!$O$2:$O$5000,"&lt;"&amp;$C$239)</f>
        <v>0</v>
      </c>
      <c r="P360" s="14">
        <f t="shared" si="157"/>
        <v>16980</v>
      </c>
      <c r="R360" s="7"/>
      <c r="S360" s="39" t="s">
        <v>427</v>
      </c>
      <c r="T360" s="14">
        <f t="shared" si="158"/>
        <v>0</v>
      </c>
      <c r="U360" s="14">
        <f t="shared" si="136"/>
        <v>0</v>
      </c>
      <c r="V360" s="14">
        <f t="shared" si="137"/>
        <v>2276.6582197015405</v>
      </c>
      <c r="W360" s="14">
        <f t="shared" si="138"/>
        <v>0</v>
      </c>
      <c r="X360" s="14">
        <f t="shared" si="139"/>
        <v>0</v>
      </c>
      <c r="Y360" s="14">
        <f t="shared" si="140"/>
        <v>0</v>
      </c>
      <c r="Z360" s="14">
        <f t="shared" si="141"/>
        <v>0</v>
      </c>
      <c r="AA360" s="14">
        <f t="shared" si="142"/>
        <v>0</v>
      </c>
      <c r="AB360" s="14">
        <f t="shared" si="143"/>
        <v>0</v>
      </c>
      <c r="AC360" s="14">
        <f t="shared" si="144"/>
        <v>0</v>
      </c>
      <c r="AD360" s="14">
        <f t="shared" si="145"/>
        <v>0</v>
      </c>
      <c r="AE360" s="13">
        <v>0</v>
      </c>
      <c r="AF360" s="14">
        <v>57113.416666666672</v>
      </c>
    </row>
    <row r="361" spans="1:32" ht="14.4" x14ac:dyDescent="0.3">
      <c r="A361" s="34"/>
      <c r="B361" s="7"/>
      <c r="C361" s="39" t="s">
        <v>84</v>
      </c>
      <c r="D361" s="13">
        <f>SUMIFS('1. Output sheet'!$F$2:$F$5000,'1. Output sheet'!$AC$2:$AC$5000,$B$105,'1. Output sheet'!$C$2:$C$5000,D$138,'1. Output sheet'!$K$2:$K$5000,$C296,'1. Output sheet'!$O$2:$O$5000,"&gt;="&amp;$B$239,'1. Output sheet'!$O$2:$O$5000,"&lt;"&amp;$C$239)</f>
        <v>0</v>
      </c>
      <c r="E361" s="13">
        <f>SUMIFS('1. Output sheet'!$F$2:$F$5000,'1. Output sheet'!$AC$2:$AC$5000,$B$105,'1. Output sheet'!$C$2:$C$5000,E$138,'1. Output sheet'!$K$2:$K$5000,$C296,'1. Output sheet'!$O$2:$O$5000,"&gt;="&amp;$B$239,'1. Output sheet'!$O$2:$O$5000,"&lt;"&amp;$C$239)</f>
        <v>0</v>
      </c>
      <c r="F361" s="13">
        <f>SUMIFS('1. Output sheet'!$F$2:$F$5000,'1. Output sheet'!$AC$2:$AC$5000,$B$105,'1. Output sheet'!$C$2:$C$5000,F$138,'1. Output sheet'!$K$2:$K$5000,$C296,'1. Output sheet'!$O$2:$O$5000,"&gt;="&amp;$B$239,'1. Output sheet'!$O$2:$O$5000,"&lt;"&amp;$C$239)</f>
        <v>1725</v>
      </c>
      <c r="G361" s="13">
        <f>SUMIFS('1. Output sheet'!$F$2:$F$5000,'1. Output sheet'!$AC$2:$AC$5000,$B$105,'1. Output sheet'!$C$2:$C$5000,G$138,'1. Output sheet'!$K$2:$K$5000,$C296,'1. Output sheet'!$O$2:$O$5000,"&gt;="&amp;$B$239,'1. Output sheet'!$O$2:$O$5000,"&lt;"&amp;$C$239)</f>
        <v>0</v>
      </c>
      <c r="H361" s="13">
        <f>SUMIFS('1. Output sheet'!$F$2:$F$5000,'1. Output sheet'!$AC$2:$AC$5000,$B$105,'1. Output sheet'!$C$2:$C$5000,H$138,'1. Output sheet'!$K$2:$K$5000,$C296,'1. Output sheet'!$O$2:$O$5000,"&gt;="&amp;$B$239,'1. Output sheet'!$O$2:$O$5000,"&lt;"&amp;$C$239)</f>
        <v>0</v>
      </c>
      <c r="I361" s="13">
        <f>SUMIFS('1. Output sheet'!$F$2:$F$5000,'1. Output sheet'!$AC$2:$AC$5000,$B$105,'1. Output sheet'!$C$2:$C$5000,I$138,'1. Output sheet'!$K$2:$K$5000,$C296,'1. Output sheet'!$O$2:$O$5000,"&gt;="&amp;$B$239,'1. Output sheet'!$O$2:$O$5000,"&lt;"&amp;$C$239)</f>
        <v>0</v>
      </c>
      <c r="J361" s="13">
        <f>SUMIFS('1. Output sheet'!$F$2:$F$5000,'1. Output sheet'!$AC$2:$AC$5000,$B$105,'1. Output sheet'!$C$2:$C$5000,J$138,'1. Output sheet'!$K$2:$K$5000,$C296,'1. Output sheet'!$O$2:$O$5000,"&gt;="&amp;$B$239,'1. Output sheet'!$O$2:$O$5000,"&lt;"&amp;$C$239)</f>
        <v>0</v>
      </c>
      <c r="K361" s="13">
        <f>SUMIFS('1. Output sheet'!$F$2:$F$5000,'1. Output sheet'!$AC$2:$AC$5000,$B$105,'1. Output sheet'!$C$2:$C$5000,K$138,'1. Output sheet'!$K$2:$K$5000,$C296,'1. Output sheet'!$O$2:$O$5000,"&gt;="&amp;$B$239,'1. Output sheet'!$O$2:$O$5000,"&lt;"&amp;$C$239)</f>
        <v>0</v>
      </c>
      <c r="L361" s="13">
        <f>SUMIFS('1. Output sheet'!$F$2:$F$5000,'1. Output sheet'!$AC$2:$AC$5000,$B$105,'1. Output sheet'!$C$2:$C$5000,L$138,'1. Output sheet'!$K$2:$K$5000,$C296,'1. Output sheet'!$O$2:$O$5000,"&gt;="&amp;$B$239,'1. Output sheet'!$O$2:$O$5000,"&lt;"&amp;$C$239)</f>
        <v>40</v>
      </c>
      <c r="M361" s="13">
        <f>SUMIFS('1. Output sheet'!$F$2:$F$5000,'1. Output sheet'!$AC$2:$AC$5000,$B$105,'1. Output sheet'!$C$2:$C$5000,M$138,'1. Output sheet'!$K$2:$K$5000,$C296,'1. Output sheet'!$O$2:$O$5000,"&gt;="&amp;$B$239,'1. Output sheet'!$O$2:$O$5000,"&lt;"&amp;$C$239)</f>
        <v>0</v>
      </c>
      <c r="N361" s="13">
        <f>SUMIFS('1. Output sheet'!$F$2:$F$5000,'1. Output sheet'!$AC$2:$AC$5000,$B$105,'1. Output sheet'!$C$2:$C$5000,N$138,'1. Output sheet'!$K$2:$K$5000,$C296,'1. Output sheet'!$O$2:$O$5000,"&gt;="&amp;$B$239,'1. Output sheet'!$O$2:$O$5000,"&lt;"&amp;$C$239)</f>
        <v>0</v>
      </c>
      <c r="O361" s="13">
        <f>SUMIFS('1. Output sheet'!$F$2:$F$5000,'1. Output sheet'!$AC$2:$AC$5000,$B$105,'1. Output sheet'!$C$2:$C$5000,O$138,'1. Output sheet'!$K$2:$K$5000,$C296,'1. Output sheet'!$O$2:$O$5000,"&gt;="&amp;$B$239,'1. Output sheet'!$O$2:$O$5000,"&lt;"&amp;$C$239)</f>
        <v>0</v>
      </c>
      <c r="P361" s="14">
        <f t="shared" si="157"/>
        <v>1765</v>
      </c>
      <c r="R361" s="7"/>
      <c r="S361" s="39" t="s">
        <v>84</v>
      </c>
      <c r="T361" s="14">
        <f t="shared" si="158"/>
        <v>0</v>
      </c>
      <c r="U361" s="14">
        <f t="shared" si="136"/>
        <v>0</v>
      </c>
      <c r="V361" s="14">
        <f t="shared" si="137"/>
        <v>231.28594988134023</v>
      </c>
      <c r="W361" s="14">
        <f t="shared" si="138"/>
        <v>0</v>
      </c>
      <c r="X361" s="14">
        <f t="shared" si="139"/>
        <v>0</v>
      </c>
      <c r="Y361" s="14">
        <f t="shared" si="140"/>
        <v>0</v>
      </c>
      <c r="Z361" s="14">
        <f t="shared" si="141"/>
        <v>0</v>
      </c>
      <c r="AA361" s="14">
        <f t="shared" si="142"/>
        <v>0</v>
      </c>
      <c r="AB361" s="14">
        <f t="shared" si="143"/>
        <v>5.3631524610165844</v>
      </c>
      <c r="AC361" s="14">
        <f t="shared" si="144"/>
        <v>0</v>
      </c>
      <c r="AD361" s="14">
        <f t="shared" si="145"/>
        <v>0</v>
      </c>
      <c r="AE361" s="13">
        <v>0</v>
      </c>
      <c r="AF361" s="14">
        <v>7624.3600000000006</v>
      </c>
    </row>
    <row r="362" spans="1:32" ht="14.4" x14ac:dyDescent="0.3">
      <c r="A362" s="34"/>
      <c r="B362" s="7"/>
      <c r="C362" s="39" t="s">
        <v>204</v>
      </c>
      <c r="D362" s="13">
        <f>SUMIFS('1. Output sheet'!$F$2:$F$5000,'1. Output sheet'!$AC$2:$AC$5000,$B$105,'1. Output sheet'!$C$2:$C$5000,D$138,'1. Output sheet'!$K$2:$K$5000,$C297,'1. Output sheet'!$O$2:$O$5000,"&gt;="&amp;$B$239,'1. Output sheet'!$O$2:$O$5000,"&lt;"&amp;$C$239)</f>
        <v>0</v>
      </c>
      <c r="E362" s="13">
        <f>SUMIFS('1. Output sheet'!$F$2:$F$5000,'1. Output sheet'!$AC$2:$AC$5000,$B$105,'1. Output sheet'!$C$2:$C$5000,E$138,'1. Output sheet'!$K$2:$K$5000,$C297,'1. Output sheet'!$O$2:$O$5000,"&gt;="&amp;$B$239,'1. Output sheet'!$O$2:$O$5000,"&lt;"&amp;$C$239)</f>
        <v>0</v>
      </c>
      <c r="F362" s="13">
        <f>SUMIFS('1. Output sheet'!$F$2:$F$5000,'1. Output sheet'!$AC$2:$AC$5000,$B$105,'1. Output sheet'!$C$2:$C$5000,F$138,'1. Output sheet'!$K$2:$K$5000,$C297,'1. Output sheet'!$O$2:$O$5000,"&gt;="&amp;$B$239,'1. Output sheet'!$O$2:$O$5000,"&lt;"&amp;$C$239)</f>
        <v>0</v>
      </c>
      <c r="G362" s="13">
        <f>SUMIFS('1. Output sheet'!$F$2:$F$5000,'1. Output sheet'!$AC$2:$AC$5000,$B$105,'1. Output sheet'!$C$2:$C$5000,G$138,'1. Output sheet'!$K$2:$K$5000,$C297,'1. Output sheet'!$O$2:$O$5000,"&gt;="&amp;$B$239,'1. Output sheet'!$O$2:$O$5000,"&lt;"&amp;$C$239)</f>
        <v>0</v>
      </c>
      <c r="H362" s="13">
        <f>SUMIFS('1. Output sheet'!$F$2:$F$5000,'1. Output sheet'!$AC$2:$AC$5000,$B$105,'1. Output sheet'!$C$2:$C$5000,H$138,'1. Output sheet'!$K$2:$K$5000,$C297,'1. Output sheet'!$O$2:$O$5000,"&gt;="&amp;$B$239,'1. Output sheet'!$O$2:$O$5000,"&lt;"&amp;$C$239)</f>
        <v>0</v>
      </c>
      <c r="I362" s="13">
        <f>SUMIFS('1. Output sheet'!$F$2:$F$5000,'1. Output sheet'!$AC$2:$AC$5000,$B$105,'1. Output sheet'!$C$2:$C$5000,I$138,'1. Output sheet'!$K$2:$K$5000,$C297,'1. Output sheet'!$O$2:$O$5000,"&gt;="&amp;$B$239,'1. Output sheet'!$O$2:$O$5000,"&lt;"&amp;$C$239)</f>
        <v>0</v>
      </c>
      <c r="J362" s="13">
        <f>SUMIFS('1. Output sheet'!$F$2:$F$5000,'1. Output sheet'!$AC$2:$AC$5000,$B$105,'1. Output sheet'!$C$2:$C$5000,J$138,'1. Output sheet'!$K$2:$K$5000,$C297,'1. Output sheet'!$O$2:$O$5000,"&gt;="&amp;$B$239,'1. Output sheet'!$O$2:$O$5000,"&lt;"&amp;$C$239)</f>
        <v>0</v>
      </c>
      <c r="K362" s="13">
        <f>SUMIFS('1. Output sheet'!$F$2:$F$5000,'1. Output sheet'!$AC$2:$AC$5000,$B$105,'1. Output sheet'!$C$2:$C$5000,K$138,'1. Output sheet'!$K$2:$K$5000,$C297,'1. Output sheet'!$O$2:$O$5000,"&gt;="&amp;$B$239,'1. Output sheet'!$O$2:$O$5000,"&lt;"&amp;$C$239)</f>
        <v>0</v>
      </c>
      <c r="L362" s="13">
        <f>SUMIFS('1. Output sheet'!$F$2:$F$5000,'1. Output sheet'!$AC$2:$AC$5000,$B$105,'1. Output sheet'!$C$2:$C$5000,L$138,'1. Output sheet'!$K$2:$K$5000,$C297,'1. Output sheet'!$O$2:$O$5000,"&gt;="&amp;$B$239,'1. Output sheet'!$O$2:$O$5000,"&lt;"&amp;$C$239)</f>
        <v>0</v>
      </c>
      <c r="M362" s="13">
        <f>SUMIFS('1. Output sheet'!$F$2:$F$5000,'1. Output sheet'!$AC$2:$AC$5000,$B$105,'1. Output sheet'!$C$2:$C$5000,M$138,'1. Output sheet'!$K$2:$K$5000,$C297,'1. Output sheet'!$O$2:$O$5000,"&gt;="&amp;$B$239,'1. Output sheet'!$O$2:$O$5000,"&lt;"&amp;$C$239)</f>
        <v>0</v>
      </c>
      <c r="N362" s="13">
        <f>SUMIFS('1. Output sheet'!$F$2:$F$5000,'1. Output sheet'!$AC$2:$AC$5000,$B$105,'1. Output sheet'!$C$2:$C$5000,N$138,'1. Output sheet'!$K$2:$K$5000,$C297,'1. Output sheet'!$O$2:$O$5000,"&gt;="&amp;$B$239,'1. Output sheet'!$O$2:$O$5000,"&lt;"&amp;$C$239)</f>
        <v>0</v>
      </c>
      <c r="O362" s="13">
        <f>SUMIFS('1. Output sheet'!$F$2:$F$5000,'1. Output sheet'!$AC$2:$AC$5000,$B$105,'1. Output sheet'!$C$2:$C$5000,O$138,'1. Output sheet'!$K$2:$K$5000,$C297,'1. Output sheet'!$O$2:$O$5000,"&gt;="&amp;$B$239,'1. Output sheet'!$O$2:$O$5000,"&lt;"&amp;$C$239)</f>
        <v>0</v>
      </c>
      <c r="P362" s="14">
        <f t="shared" si="157"/>
        <v>0</v>
      </c>
      <c r="R362" s="7"/>
      <c r="S362" s="39" t="s">
        <v>204</v>
      </c>
      <c r="T362" s="14">
        <f t="shared" si="158"/>
        <v>0</v>
      </c>
      <c r="U362" s="14">
        <f t="shared" si="136"/>
        <v>0</v>
      </c>
      <c r="V362" s="14">
        <f t="shared" si="137"/>
        <v>0</v>
      </c>
      <c r="W362" s="14">
        <f t="shared" si="138"/>
        <v>0</v>
      </c>
      <c r="X362" s="14">
        <f t="shared" si="139"/>
        <v>0</v>
      </c>
      <c r="Y362" s="14">
        <f t="shared" si="140"/>
        <v>0</v>
      </c>
      <c r="Z362" s="14">
        <f t="shared" si="141"/>
        <v>0</v>
      </c>
      <c r="AA362" s="14">
        <f t="shared" si="142"/>
        <v>0</v>
      </c>
      <c r="AB362" s="14">
        <f t="shared" si="143"/>
        <v>0</v>
      </c>
      <c r="AC362" s="14">
        <f t="shared" si="144"/>
        <v>0</v>
      </c>
      <c r="AD362" s="14">
        <f t="shared" si="145"/>
        <v>0</v>
      </c>
      <c r="AE362" s="13">
        <v>0</v>
      </c>
      <c r="AF362" s="14">
        <v>103.9699999999998</v>
      </c>
    </row>
    <row r="363" spans="1:32" ht="14.4" x14ac:dyDescent="0.3">
      <c r="A363" s="34"/>
      <c r="B363" s="7"/>
      <c r="C363" s="39" t="s">
        <v>216</v>
      </c>
      <c r="D363" s="13">
        <f>SUMIFS('1. Output sheet'!$F$2:$F$5000,'1. Output sheet'!$AC$2:$AC$5000,$B$105,'1. Output sheet'!$C$2:$C$5000,D$138,'1. Output sheet'!$K$2:$K$5000,$C298,'1. Output sheet'!$O$2:$O$5000,"&gt;="&amp;$B$239,'1. Output sheet'!$O$2:$O$5000,"&lt;"&amp;$C$239)</f>
        <v>0</v>
      </c>
      <c r="E363" s="13">
        <f>SUMIFS('1. Output sheet'!$F$2:$F$5000,'1. Output sheet'!$AC$2:$AC$5000,$B$105,'1. Output sheet'!$C$2:$C$5000,E$138,'1. Output sheet'!$K$2:$K$5000,$C298,'1. Output sheet'!$O$2:$O$5000,"&gt;="&amp;$B$239,'1. Output sheet'!$O$2:$O$5000,"&lt;"&amp;$C$239)</f>
        <v>0</v>
      </c>
      <c r="F363" s="13">
        <f>SUMIFS('1. Output sheet'!$F$2:$F$5000,'1. Output sheet'!$AC$2:$AC$5000,$B$105,'1. Output sheet'!$C$2:$C$5000,F$138,'1. Output sheet'!$K$2:$K$5000,$C298,'1. Output sheet'!$O$2:$O$5000,"&gt;="&amp;$B$239,'1. Output sheet'!$O$2:$O$5000,"&lt;"&amp;$C$239)</f>
        <v>0</v>
      </c>
      <c r="G363" s="13">
        <f>SUMIFS('1. Output sheet'!$F$2:$F$5000,'1. Output sheet'!$AC$2:$AC$5000,$B$105,'1. Output sheet'!$C$2:$C$5000,G$138,'1. Output sheet'!$K$2:$K$5000,$C298,'1. Output sheet'!$O$2:$O$5000,"&gt;="&amp;$B$239,'1. Output sheet'!$O$2:$O$5000,"&lt;"&amp;$C$239)</f>
        <v>0</v>
      </c>
      <c r="H363" s="13">
        <f>SUMIFS('1. Output sheet'!$F$2:$F$5000,'1. Output sheet'!$AC$2:$AC$5000,$B$105,'1. Output sheet'!$C$2:$C$5000,H$138,'1. Output sheet'!$K$2:$K$5000,$C298,'1. Output sheet'!$O$2:$O$5000,"&gt;="&amp;$B$239,'1. Output sheet'!$O$2:$O$5000,"&lt;"&amp;$C$239)</f>
        <v>0</v>
      </c>
      <c r="I363" s="13">
        <f>SUMIFS('1. Output sheet'!$F$2:$F$5000,'1. Output sheet'!$AC$2:$AC$5000,$B$105,'1. Output sheet'!$C$2:$C$5000,I$138,'1. Output sheet'!$K$2:$K$5000,$C298,'1. Output sheet'!$O$2:$O$5000,"&gt;="&amp;$B$239,'1. Output sheet'!$O$2:$O$5000,"&lt;"&amp;$C$239)</f>
        <v>-19882.52</v>
      </c>
      <c r="J363" s="13">
        <f>SUMIFS('1. Output sheet'!$F$2:$F$5000,'1. Output sheet'!$AC$2:$AC$5000,$B$105,'1. Output sheet'!$C$2:$C$5000,J$138,'1. Output sheet'!$K$2:$K$5000,$C298,'1. Output sheet'!$O$2:$O$5000,"&gt;="&amp;$B$239,'1. Output sheet'!$O$2:$O$5000,"&lt;"&amp;$C$239)</f>
        <v>0</v>
      </c>
      <c r="K363" s="13">
        <f>SUMIFS('1. Output sheet'!$F$2:$F$5000,'1. Output sheet'!$AC$2:$AC$5000,$B$105,'1. Output sheet'!$C$2:$C$5000,K$138,'1. Output sheet'!$K$2:$K$5000,$C298,'1. Output sheet'!$O$2:$O$5000,"&gt;="&amp;$B$239,'1. Output sheet'!$O$2:$O$5000,"&lt;"&amp;$C$239)</f>
        <v>-1178.02</v>
      </c>
      <c r="L363" s="13">
        <f>SUMIFS('1. Output sheet'!$F$2:$F$5000,'1. Output sheet'!$AC$2:$AC$5000,$B$105,'1. Output sheet'!$C$2:$C$5000,L$138,'1. Output sheet'!$K$2:$K$5000,$C298,'1. Output sheet'!$O$2:$O$5000,"&gt;="&amp;$B$239,'1. Output sheet'!$O$2:$O$5000,"&lt;"&amp;$C$239)</f>
        <v>0</v>
      </c>
      <c r="M363" s="13">
        <f>SUMIFS('1. Output sheet'!$F$2:$F$5000,'1. Output sheet'!$AC$2:$AC$5000,$B$105,'1. Output sheet'!$C$2:$C$5000,M$138,'1. Output sheet'!$K$2:$K$5000,$C298,'1. Output sheet'!$O$2:$O$5000,"&gt;="&amp;$B$239,'1. Output sheet'!$O$2:$O$5000,"&lt;"&amp;$C$239)</f>
        <v>0</v>
      </c>
      <c r="N363" s="13">
        <f>SUMIFS('1. Output sheet'!$F$2:$F$5000,'1. Output sheet'!$AC$2:$AC$5000,$B$105,'1. Output sheet'!$C$2:$C$5000,N$138,'1. Output sheet'!$K$2:$K$5000,$C298,'1. Output sheet'!$O$2:$O$5000,"&gt;="&amp;$B$239,'1. Output sheet'!$O$2:$O$5000,"&lt;"&amp;$C$239)</f>
        <v>-1050.8900000000001</v>
      </c>
      <c r="O363" s="13">
        <f>SUMIFS('1. Output sheet'!$F$2:$F$5000,'1. Output sheet'!$AC$2:$AC$5000,$B$105,'1. Output sheet'!$C$2:$C$5000,O$138,'1. Output sheet'!$K$2:$K$5000,$C298,'1. Output sheet'!$O$2:$O$5000,"&gt;="&amp;$B$239,'1. Output sheet'!$O$2:$O$5000,"&lt;"&amp;$C$239)</f>
        <v>0</v>
      </c>
      <c r="P363" s="14">
        <f t="shared" si="157"/>
        <v>-22111.43</v>
      </c>
      <c r="R363" s="7"/>
      <c r="S363" s="39" t="s">
        <v>216</v>
      </c>
      <c r="T363" s="14">
        <f t="shared" si="158"/>
        <v>0</v>
      </c>
      <c r="U363" s="14">
        <f t="shared" si="136"/>
        <v>0</v>
      </c>
      <c r="V363" s="14">
        <f t="shared" si="137"/>
        <v>0</v>
      </c>
      <c r="W363" s="14">
        <f t="shared" si="138"/>
        <v>0</v>
      </c>
      <c r="X363" s="14">
        <f t="shared" si="139"/>
        <v>0</v>
      </c>
      <c r="Y363" s="14">
        <f t="shared" si="140"/>
        <v>-2665.8246517302869</v>
      </c>
      <c r="Z363" s="14">
        <f t="shared" si="141"/>
        <v>0</v>
      </c>
      <c r="AA363" s="14">
        <f t="shared" si="142"/>
        <v>-157.94752155316894</v>
      </c>
      <c r="AB363" s="14">
        <f t="shared" si="143"/>
        <v>0</v>
      </c>
      <c r="AC363" s="14">
        <f t="shared" si="144"/>
        <v>0</v>
      </c>
      <c r="AD363" s="14">
        <f t="shared" si="145"/>
        <v>-140.90208224394297</v>
      </c>
      <c r="AE363" s="13">
        <v>0</v>
      </c>
      <c r="AF363" s="14">
        <v>-29074.37</v>
      </c>
    </row>
    <row r="364" spans="1:32" ht="14.4" x14ac:dyDescent="0.3">
      <c r="A364" s="34"/>
      <c r="B364" s="7"/>
      <c r="C364" s="39" t="s">
        <v>2425</v>
      </c>
      <c r="D364" s="13">
        <f>SUMIFS('1. Output sheet'!$F$2:$F$5000,'1. Output sheet'!$AC$2:$AC$5000,$B$105,'1. Output sheet'!$C$2:$C$5000,D$138,'1. Output sheet'!$K$2:$K$5000,$C299,'1. Output sheet'!$O$2:$O$5000,"&gt;="&amp;$B$239,'1. Output sheet'!$O$2:$O$5000,"&lt;"&amp;$C$239)</f>
        <v>0</v>
      </c>
      <c r="E364" s="13">
        <f>SUMIFS('1. Output sheet'!$F$2:$F$5000,'1. Output sheet'!$AC$2:$AC$5000,$B$105,'1. Output sheet'!$C$2:$C$5000,E$138,'1. Output sheet'!$K$2:$K$5000,$C299,'1. Output sheet'!$O$2:$O$5000,"&gt;="&amp;$B$239,'1. Output sheet'!$O$2:$O$5000,"&lt;"&amp;$C$239)</f>
        <v>0</v>
      </c>
      <c r="F364" s="13">
        <f>SUMIFS('1. Output sheet'!$F$2:$F$5000,'1. Output sheet'!$AC$2:$AC$5000,$B$105,'1. Output sheet'!$C$2:$C$5000,F$138,'1. Output sheet'!$K$2:$K$5000,$C299,'1. Output sheet'!$O$2:$O$5000,"&gt;="&amp;$B$239,'1. Output sheet'!$O$2:$O$5000,"&lt;"&amp;$C$239)</f>
        <v>0</v>
      </c>
      <c r="G364" s="13">
        <f>SUMIFS('1. Output sheet'!$F$2:$F$5000,'1. Output sheet'!$AC$2:$AC$5000,$B$105,'1. Output sheet'!$C$2:$C$5000,G$138,'1. Output sheet'!$K$2:$K$5000,$C299,'1. Output sheet'!$O$2:$O$5000,"&gt;="&amp;$B$239,'1. Output sheet'!$O$2:$O$5000,"&lt;"&amp;$C$239)</f>
        <v>0</v>
      </c>
      <c r="H364" s="13">
        <f>SUMIFS('1. Output sheet'!$F$2:$F$5000,'1. Output sheet'!$AC$2:$AC$5000,$B$105,'1. Output sheet'!$C$2:$C$5000,H$138,'1. Output sheet'!$K$2:$K$5000,$C299,'1. Output sheet'!$O$2:$O$5000,"&gt;="&amp;$B$239,'1. Output sheet'!$O$2:$O$5000,"&lt;"&amp;$C$239)</f>
        <v>0</v>
      </c>
      <c r="I364" s="13">
        <f>SUMIFS('1. Output sheet'!$F$2:$F$5000,'1. Output sheet'!$AC$2:$AC$5000,$B$105,'1. Output sheet'!$C$2:$C$5000,I$138,'1. Output sheet'!$K$2:$K$5000,$C299,'1. Output sheet'!$O$2:$O$5000,"&gt;="&amp;$B$239,'1. Output sheet'!$O$2:$O$5000,"&lt;"&amp;$C$239)</f>
        <v>0</v>
      </c>
      <c r="J364" s="13">
        <f>SUMIFS('1. Output sheet'!$F$2:$F$5000,'1. Output sheet'!$AC$2:$AC$5000,$B$105,'1. Output sheet'!$C$2:$C$5000,J$138,'1. Output sheet'!$K$2:$K$5000,$C299,'1. Output sheet'!$O$2:$O$5000,"&gt;="&amp;$B$239,'1. Output sheet'!$O$2:$O$5000,"&lt;"&amp;$C$239)</f>
        <v>0</v>
      </c>
      <c r="K364" s="13">
        <f>SUMIFS('1. Output sheet'!$F$2:$F$5000,'1. Output sheet'!$AC$2:$AC$5000,$B$105,'1. Output sheet'!$C$2:$C$5000,K$138,'1. Output sheet'!$K$2:$K$5000,$C299,'1. Output sheet'!$O$2:$O$5000,"&gt;="&amp;$B$239,'1. Output sheet'!$O$2:$O$5000,"&lt;"&amp;$C$239)</f>
        <v>0</v>
      </c>
      <c r="L364" s="13">
        <f>SUMIFS('1. Output sheet'!$F$2:$F$5000,'1. Output sheet'!$AC$2:$AC$5000,$B$105,'1. Output sheet'!$C$2:$C$5000,L$138,'1. Output sheet'!$K$2:$K$5000,$C299,'1. Output sheet'!$O$2:$O$5000,"&gt;="&amp;$B$239,'1. Output sheet'!$O$2:$O$5000,"&lt;"&amp;$C$239)</f>
        <v>0</v>
      </c>
      <c r="M364" s="13">
        <f>SUMIFS('1. Output sheet'!$F$2:$F$5000,'1. Output sheet'!$AC$2:$AC$5000,$B$105,'1. Output sheet'!$C$2:$C$5000,M$138,'1. Output sheet'!$K$2:$K$5000,$C299,'1. Output sheet'!$O$2:$O$5000,"&gt;="&amp;$B$239,'1. Output sheet'!$O$2:$O$5000,"&lt;"&amp;$C$239)</f>
        <v>0</v>
      </c>
      <c r="N364" s="13">
        <f>SUMIFS('1. Output sheet'!$F$2:$F$5000,'1. Output sheet'!$AC$2:$AC$5000,$B$105,'1. Output sheet'!$C$2:$C$5000,N$138,'1. Output sheet'!$K$2:$K$5000,$C299,'1. Output sheet'!$O$2:$O$5000,"&gt;="&amp;$B$239,'1. Output sheet'!$O$2:$O$5000,"&lt;"&amp;$C$239)</f>
        <v>0</v>
      </c>
      <c r="O364" s="13">
        <f>SUMIFS('1. Output sheet'!$F$2:$F$5000,'1. Output sheet'!$AC$2:$AC$5000,$B$105,'1. Output sheet'!$C$2:$C$5000,O$138,'1. Output sheet'!$K$2:$K$5000,$C299,'1. Output sheet'!$O$2:$O$5000,"&gt;="&amp;$B$239,'1. Output sheet'!$O$2:$O$5000,"&lt;"&amp;$C$239)</f>
        <v>0</v>
      </c>
      <c r="P364" s="14">
        <f t="shared" si="157"/>
        <v>0</v>
      </c>
      <c r="R364" s="7"/>
      <c r="S364" s="39" t="s">
        <v>2425</v>
      </c>
      <c r="T364" s="14">
        <f t="shared" si="158"/>
        <v>0</v>
      </c>
      <c r="U364" s="14">
        <f t="shared" si="136"/>
        <v>0</v>
      </c>
      <c r="V364" s="14">
        <f t="shared" si="137"/>
        <v>0</v>
      </c>
      <c r="W364" s="14">
        <f t="shared" si="138"/>
        <v>0</v>
      </c>
      <c r="X364" s="14">
        <f t="shared" si="139"/>
        <v>0</v>
      </c>
      <c r="Y364" s="14">
        <f t="shared" si="140"/>
        <v>0</v>
      </c>
      <c r="Z364" s="14">
        <f t="shared" si="141"/>
        <v>0</v>
      </c>
      <c r="AA364" s="14">
        <f t="shared" si="142"/>
        <v>0</v>
      </c>
      <c r="AB364" s="14">
        <f t="shared" si="143"/>
        <v>0</v>
      </c>
      <c r="AC364" s="14">
        <f t="shared" si="144"/>
        <v>0</v>
      </c>
      <c r="AD364" s="14">
        <f t="shared" si="145"/>
        <v>0</v>
      </c>
      <c r="AE364" s="13">
        <v>0</v>
      </c>
      <c r="AF364" s="14">
        <v>0</v>
      </c>
    </row>
    <row r="365" spans="1:32" ht="14.4" x14ac:dyDescent="0.3">
      <c r="A365" s="34"/>
      <c r="B365" s="7"/>
      <c r="C365" s="39" t="s">
        <v>194</v>
      </c>
      <c r="D365" s="13">
        <f>SUMIFS('1. Output sheet'!$F$2:$F$5000,'1. Output sheet'!$AC$2:$AC$5000,$B$105,'1. Output sheet'!$C$2:$C$5000,D$138,'1. Output sheet'!$K$2:$K$5000,$C300,'1. Output sheet'!$O$2:$O$5000,"&gt;="&amp;$B$239,'1. Output sheet'!$O$2:$O$5000,"&lt;"&amp;$C$239)</f>
        <v>0</v>
      </c>
      <c r="E365" s="13">
        <f>SUMIFS('1. Output sheet'!$F$2:$F$5000,'1. Output sheet'!$AC$2:$AC$5000,$B$105,'1. Output sheet'!$C$2:$C$5000,E$138,'1. Output sheet'!$K$2:$K$5000,$C300,'1. Output sheet'!$O$2:$O$5000,"&gt;="&amp;$B$239,'1. Output sheet'!$O$2:$O$5000,"&lt;"&amp;$C$239)</f>
        <v>0</v>
      </c>
      <c r="F365" s="13">
        <f>SUMIFS('1. Output sheet'!$F$2:$F$5000,'1. Output sheet'!$AC$2:$AC$5000,$B$105,'1. Output sheet'!$C$2:$C$5000,F$138,'1. Output sheet'!$K$2:$K$5000,$C300,'1. Output sheet'!$O$2:$O$5000,"&gt;="&amp;$B$239,'1. Output sheet'!$O$2:$O$5000,"&lt;"&amp;$C$239)</f>
        <v>0</v>
      </c>
      <c r="G365" s="13">
        <f>SUMIFS('1. Output sheet'!$F$2:$F$5000,'1. Output sheet'!$AC$2:$AC$5000,$B$105,'1. Output sheet'!$C$2:$C$5000,G$138,'1. Output sheet'!$K$2:$K$5000,$C300,'1. Output sheet'!$O$2:$O$5000,"&gt;="&amp;$B$239,'1. Output sheet'!$O$2:$O$5000,"&lt;"&amp;$C$239)</f>
        <v>0</v>
      </c>
      <c r="H365" s="13">
        <f>SUMIFS('1. Output sheet'!$F$2:$F$5000,'1. Output sheet'!$AC$2:$AC$5000,$B$105,'1. Output sheet'!$C$2:$C$5000,H$138,'1. Output sheet'!$K$2:$K$5000,$C300,'1. Output sheet'!$O$2:$O$5000,"&gt;="&amp;$B$239,'1. Output sheet'!$O$2:$O$5000,"&lt;"&amp;$C$239)</f>
        <v>0</v>
      </c>
      <c r="I365" s="13">
        <f>SUMIFS('1. Output sheet'!$F$2:$F$5000,'1. Output sheet'!$AC$2:$AC$5000,$B$105,'1. Output sheet'!$C$2:$C$5000,I$138,'1. Output sheet'!$K$2:$K$5000,$C300,'1. Output sheet'!$O$2:$O$5000,"&gt;="&amp;$B$239,'1. Output sheet'!$O$2:$O$5000,"&lt;"&amp;$C$239)</f>
        <v>0</v>
      </c>
      <c r="J365" s="13">
        <f>SUMIFS('1. Output sheet'!$F$2:$F$5000,'1. Output sheet'!$AC$2:$AC$5000,$B$105,'1. Output sheet'!$C$2:$C$5000,J$138,'1. Output sheet'!$K$2:$K$5000,$C300,'1. Output sheet'!$O$2:$O$5000,"&gt;="&amp;$B$239,'1. Output sheet'!$O$2:$O$5000,"&lt;"&amp;$C$239)</f>
        <v>0</v>
      </c>
      <c r="K365" s="13">
        <f>SUMIFS('1. Output sheet'!$F$2:$F$5000,'1. Output sheet'!$AC$2:$AC$5000,$B$105,'1. Output sheet'!$C$2:$C$5000,K$138,'1. Output sheet'!$K$2:$K$5000,$C300,'1. Output sheet'!$O$2:$O$5000,"&gt;="&amp;$B$239,'1. Output sheet'!$O$2:$O$5000,"&lt;"&amp;$C$239)</f>
        <v>0</v>
      </c>
      <c r="L365" s="13">
        <f>SUMIFS('1. Output sheet'!$F$2:$F$5000,'1. Output sheet'!$AC$2:$AC$5000,$B$105,'1. Output sheet'!$C$2:$C$5000,L$138,'1. Output sheet'!$K$2:$K$5000,$C300,'1. Output sheet'!$O$2:$O$5000,"&gt;="&amp;$B$239,'1. Output sheet'!$O$2:$O$5000,"&lt;"&amp;$C$239)</f>
        <v>0</v>
      </c>
      <c r="M365" s="13">
        <f>SUMIFS('1. Output sheet'!$F$2:$F$5000,'1. Output sheet'!$AC$2:$AC$5000,$B$105,'1. Output sheet'!$C$2:$C$5000,M$138,'1. Output sheet'!$K$2:$K$5000,$C300,'1. Output sheet'!$O$2:$O$5000,"&gt;="&amp;$B$239,'1. Output sheet'!$O$2:$O$5000,"&lt;"&amp;$C$239)</f>
        <v>0</v>
      </c>
      <c r="N365" s="13">
        <f>SUMIFS('1. Output sheet'!$F$2:$F$5000,'1. Output sheet'!$AC$2:$AC$5000,$B$105,'1. Output sheet'!$C$2:$C$5000,N$138,'1. Output sheet'!$K$2:$K$5000,$C300,'1. Output sheet'!$O$2:$O$5000,"&gt;="&amp;$B$239,'1. Output sheet'!$O$2:$O$5000,"&lt;"&amp;$C$239)</f>
        <v>0</v>
      </c>
      <c r="O365" s="13">
        <f>SUMIFS('1. Output sheet'!$F$2:$F$5000,'1. Output sheet'!$AC$2:$AC$5000,$B$105,'1. Output sheet'!$C$2:$C$5000,O$138,'1. Output sheet'!$K$2:$K$5000,$C300,'1. Output sheet'!$O$2:$O$5000,"&gt;="&amp;$B$239,'1. Output sheet'!$O$2:$O$5000,"&lt;"&amp;$C$239)</f>
        <v>0</v>
      </c>
      <c r="P365" s="14">
        <f t="shared" si="157"/>
        <v>0</v>
      </c>
      <c r="R365" s="7"/>
      <c r="S365" s="39" t="s">
        <v>194</v>
      </c>
      <c r="T365" s="14">
        <f t="shared" si="158"/>
        <v>0</v>
      </c>
      <c r="U365" s="14">
        <f t="shared" si="136"/>
        <v>0</v>
      </c>
      <c r="V365" s="14">
        <f t="shared" si="137"/>
        <v>0</v>
      </c>
      <c r="W365" s="14">
        <f t="shared" si="138"/>
        <v>0</v>
      </c>
      <c r="X365" s="14">
        <f t="shared" si="139"/>
        <v>0</v>
      </c>
      <c r="Y365" s="14">
        <f t="shared" si="140"/>
        <v>0</v>
      </c>
      <c r="Z365" s="14">
        <f t="shared" si="141"/>
        <v>0</v>
      </c>
      <c r="AA365" s="14">
        <f t="shared" si="142"/>
        <v>0</v>
      </c>
      <c r="AB365" s="14">
        <f t="shared" si="143"/>
        <v>0</v>
      </c>
      <c r="AC365" s="14">
        <f t="shared" si="144"/>
        <v>0</v>
      </c>
      <c r="AD365" s="14">
        <f t="shared" si="145"/>
        <v>0</v>
      </c>
      <c r="AE365" s="13">
        <v>0</v>
      </c>
      <c r="AF365" s="14">
        <v>14437.619999999999</v>
      </c>
    </row>
    <row r="366" spans="1:32" ht="14.4" x14ac:dyDescent="0.3">
      <c r="A366" s="34"/>
      <c r="B366" s="7"/>
      <c r="C366" s="39" t="s">
        <v>267</v>
      </c>
      <c r="D366" s="13">
        <f>SUMIFS('1. Output sheet'!$F$2:$F$5000,'1. Output sheet'!$AC$2:$AC$5000,$B$105,'1. Output sheet'!$C$2:$C$5000,D$138,'1. Output sheet'!$K$2:$K$5000,$C301,'1. Output sheet'!$O$2:$O$5000,"&gt;="&amp;$B$239,'1. Output sheet'!$O$2:$O$5000,"&lt;"&amp;$C$239)</f>
        <v>0</v>
      </c>
      <c r="E366" s="13">
        <f>SUMIFS('1. Output sheet'!$F$2:$F$5000,'1. Output sheet'!$AC$2:$AC$5000,$B$105,'1. Output sheet'!$C$2:$C$5000,E$138,'1. Output sheet'!$K$2:$K$5000,$C301,'1. Output sheet'!$O$2:$O$5000,"&gt;="&amp;$B$239,'1. Output sheet'!$O$2:$O$5000,"&lt;"&amp;$C$239)</f>
        <v>0</v>
      </c>
      <c r="F366" s="13">
        <f>SUMIFS('1. Output sheet'!$F$2:$F$5000,'1. Output sheet'!$AC$2:$AC$5000,$B$105,'1. Output sheet'!$C$2:$C$5000,F$138,'1. Output sheet'!$K$2:$K$5000,$C301,'1. Output sheet'!$O$2:$O$5000,"&gt;="&amp;$B$239,'1. Output sheet'!$O$2:$O$5000,"&lt;"&amp;$C$239)</f>
        <v>0</v>
      </c>
      <c r="G366" s="13">
        <f>SUMIFS('1. Output sheet'!$F$2:$F$5000,'1. Output sheet'!$AC$2:$AC$5000,$B$105,'1. Output sheet'!$C$2:$C$5000,G$138,'1. Output sheet'!$K$2:$K$5000,$C301,'1. Output sheet'!$O$2:$O$5000,"&gt;="&amp;$B$239,'1. Output sheet'!$O$2:$O$5000,"&lt;"&amp;$C$239)</f>
        <v>3604.5133333333333</v>
      </c>
      <c r="H366" s="13">
        <f>SUMIFS('1. Output sheet'!$F$2:$F$5000,'1. Output sheet'!$AC$2:$AC$5000,$B$105,'1. Output sheet'!$C$2:$C$5000,H$138,'1. Output sheet'!$K$2:$K$5000,$C301,'1. Output sheet'!$O$2:$O$5000,"&gt;="&amp;$B$239,'1. Output sheet'!$O$2:$O$5000,"&lt;"&amp;$C$239)</f>
        <v>0</v>
      </c>
      <c r="I366" s="13">
        <f>SUMIFS('1. Output sheet'!$F$2:$F$5000,'1. Output sheet'!$AC$2:$AC$5000,$B$105,'1. Output sheet'!$C$2:$C$5000,I$138,'1. Output sheet'!$K$2:$K$5000,$C301,'1. Output sheet'!$O$2:$O$5000,"&gt;="&amp;$B$239,'1. Output sheet'!$O$2:$O$5000,"&lt;"&amp;$C$239)</f>
        <v>0</v>
      </c>
      <c r="J366" s="13">
        <f>SUMIFS('1. Output sheet'!$F$2:$F$5000,'1. Output sheet'!$AC$2:$AC$5000,$B$105,'1. Output sheet'!$C$2:$C$5000,J$138,'1. Output sheet'!$K$2:$K$5000,$C301,'1. Output sheet'!$O$2:$O$5000,"&gt;="&amp;$B$239,'1. Output sheet'!$O$2:$O$5000,"&lt;"&amp;$C$239)</f>
        <v>0</v>
      </c>
      <c r="K366" s="13">
        <f>SUMIFS('1. Output sheet'!$F$2:$F$5000,'1. Output sheet'!$AC$2:$AC$5000,$B$105,'1. Output sheet'!$C$2:$C$5000,K$138,'1. Output sheet'!$K$2:$K$5000,$C301,'1. Output sheet'!$O$2:$O$5000,"&gt;="&amp;$B$239,'1. Output sheet'!$O$2:$O$5000,"&lt;"&amp;$C$239)</f>
        <v>0</v>
      </c>
      <c r="L366" s="13">
        <f>SUMIFS('1. Output sheet'!$F$2:$F$5000,'1. Output sheet'!$AC$2:$AC$5000,$B$105,'1. Output sheet'!$C$2:$C$5000,L$138,'1. Output sheet'!$K$2:$K$5000,$C301,'1. Output sheet'!$O$2:$O$5000,"&gt;="&amp;$B$239,'1. Output sheet'!$O$2:$O$5000,"&lt;"&amp;$C$239)</f>
        <v>0</v>
      </c>
      <c r="M366" s="13">
        <f>SUMIFS('1. Output sheet'!$F$2:$F$5000,'1. Output sheet'!$AC$2:$AC$5000,$B$105,'1. Output sheet'!$C$2:$C$5000,M$138,'1. Output sheet'!$K$2:$K$5000,$C301,'1. Output sheet'!$O$2:$O$5000,"&gt;="&amp;$B$239,'1. Output sheet'!$O$2:$O$5000,"&lt;"&amp;$C$239)</f>
        <v>0</v>
      </c>
      <c r="N366" s="13">
        <f>SUMIFS('1. Output sheet'!$F$2:$F$5000,'1. Output sheet'!$AC$2:$AC$5000,$B$105,'1. Output sheet'!$C$2:$C$5000,N$138,'1. Output sheet'!$K$2:$K$5000,$C301,'1. Output sheet'!$O$2:$O$5000,"&gt;="&amp;$B$239,'1. Output sheet'!$O$2:$O$5000,"&lt;"&amp;$C$239)</f>
        <v>100</v>
      </c>
      <c r="O366" s="13">
        <f>SUMIFS('1. Output sheet'!$F$2:$F$5000,'1. Output sheet'!$AC$2:$AC$5000,$B$105,'1. Output sheet'!$C$2:$C$5000,O$138,'1. Output sheet'!$K$2:$K$5000,$C301,'1. Output sheet'!$O$2:$O$5000,"&gt;="&amp;$B$239,'1. Output sheet'!$O$2:$O$5000,"&lt;"&amp;$C$239)</f>
        <v>0</v>
      </c>
      <c r="P366" s="14">
        <f t="shared" si="157"/>
        <v>3704.5133333333333</v>
      </c>
      <c r="R366" s="7"/>
      <c r="S366" s="39" t="s">
        <v>267</v>
      </c>
      <c r="T366" s="14">
        <f t="shared" si="158"/>
        <v>0</v>
      </c>
      <c r="U366" s="14">
        <f t="shared" si="136"/>
        <v>0</v>
      </c>
      <c r="V366" s="14">
        <f t="shared" si="137"/>
        <v>0</v>
      </c>
      <c r="W366" s="14">
        <f t="shared" si="138"/>
        <v>483.288863860844</v>
      </c>
      <c r="X366" s="14">
        <f t="shared" si="139"/>
        <v>0</v>
      </c>
      <c r="Y366" s="14">
        <f t="shared" si="140"/>
        <v>0</v>
      </c>
      <c r="Z366" s="14">
        <f t="shared" si="141"/>
        <v>0</v>
      </c>
      <c r="AA366" s="14">
        <f t="shared" si="142"/>
        <v>0</v>
      </c>
      <c r="AB366" s="14">
        <f t="shared" si="143"/>
        <v>0</v>
      </c>
      <c r="AC366" s="14">
        <f t="shared" si="144"/>
        <v>0</v>
      </c>
      <c r="AD366" s="14">
        <f t="shared" si="145"/>
        <v>13.407881152541462</v>
      </c>
      <c r="AE366" s="13">
        <v>0</v>
      </c>
      <c r="AF366" s="14">
        <v>-1771.5966666666668</v>
      </c>
    </row>
    <row r="367" spans="1:32" ht="14.4" x14ac:dyDescent="0.3">
      <c r="A367" s="34"/>
      <c r="B367" s="7"/>
      <c r="C367" s="39" t="s">
        <v>710</v>
      </c>
      <c r="D367" s="13">
        <f>SUMIFS('1. Output sheet'!$F$2:$F$5000,'1. Output sheet'!$AC$2:$AC$5000,$B$105,'1. Output sheet'!$C$2:$C$5000,D$138,'1. Output sheet'!$K$2:$K$5000,$C302,'1. Output sheet'!$O$2:$O$5000,"&gt;="&amp;$B$239,'1. Output sheet'!$O$2:$O$5000,"&lt;"&amp;$C$239)</f>
        <v>0</v>
      </c>
      <c r="E367" s="13">
        <f>SUMIFS('1. Output sheet'!$F$2:$F$5000,'1. Output sheet'!$AC$2:$AC$5000,$B$105,'1. Output sheet'!$C$2:$C$5000,E$138,'1. Output sheet'!$K$2:$K$5000,$C302,'1. Output sheet'!$O$2:$O$5000,"&gt;="&amp;$B$239,'1. Output sheet'!$O$2:$O$5000,"&lt;"&amp;$C$239)</f>
        <v>0</v>
      </c>
      <c r="F367" s="13">
        <f>SUMIFS('1. Output sheet'!$F$2:$F$5000,'1. Output sheet'!$AC$2:$AC$5000,$B$105,'1. Output sheet'!$C$2:$C$5000,F$138,'1. Output sheet'!$K$2:$K$5000,$C302,'1. Output sheet'!$O$2:$O$5000,"&gt;="&amp;$B$239,'1. Output sheet'!$O$2:$O$5000,"&lt;"&amp;$C$239)</f>
        <v>0</v>
      </c>
      <c r="G367" s="13">
        <f>SUMIFS('1. Output sheet'!$F$2:$F$5000,'1. Output sheet'!$AC$2:$AC$5000,$B$105,'1. Output sheet'!$C$2:$C$5000,G$138,'1. Output sheet'!$K$2:$K$5000,$C302,'1. Output sheet'!$O$2:$O$5000,"&gt;="&amp;$B$239,'1. Output sheet'!$O$2:$O$5000,"&lt;"&amp;$C$239)</f>
        <v>0</v>
      </c>
      <c r="H367" s="13">
        <f>SUMIFS('1. Output sheet'!$F$2:$F$5000,'1. Output sheet'!$AC$2:$AC$5000,$B$105,'1. Output sheet'!$C$2:$C$5000,H$138,'1. Output sheet'!$K$2:$K$5000,$C302,'1. Output sheet'!$O$2:$O$5000,"&gt;="&amp;$B$239,'1. Output sheet'!$O$2:$O$5000,"&lt;"&amp;$C$239)</f>
        <v>0</v>
      </c>
      <c r="I367" s="13">
        <f>SUMIFS('1. Output sheet'!$F$2:$F$5000,'1. Output sheet'!$AC$2:$AC$5000,$B$105,'1. Output sheet'!$C$2:$C$5000,I$138,'1. Output sheet'!$K$2:$K$5000,$C302,'1. Output sheet'!$O$2:$O$5000,"&gt;="&amp;$B$239,'1. Output sheet'!$O$2:$O$5000,"&lt;"&amp;$C$239)</f>
        <v>0</v>
      </c>
      <c r="J367" s="13">
        <f>SUMIFS('1. Output sheet'!$F$2:$F$5000,'1. Output sheet'!$AC$2:$AC$5000,$B$105,'1. Output sheet'!$C$2:$C$5000,J$138,'1. Output sheet'!$K$2:$K$5000,$C302,'1. Output sheet'!$O$2:$O$5000,"&gt;="&amp;$B$239,'1. Output sheet'!$O$2:$O$5000,"&lt;"&amp;$C$239)</f>
        <v>0</v>
      </c>
      <c r="K367" s="13">
        <f>SUMIFS('1. Output sheet'!$F$2:$F$5000,'1. Output sheet'!$AC$2:$AC$5000,$B$105,'1. Output sheet'!$C$2:$C$5000,K$138,'1. Output sheet'!$K$2:$K$5000,$C302,'1. Output sheet'!$O$2:$O$5000,"&gt;="&amp;$B$239,'1. Output sheet'!$O$2:$O$5000,"&lt;"&amp;$C$239)</f>
        <v>0</v>
      </c>
      <c r="L367" s="13">
        <f>SUMIFS('1. Output sheet'!$F$2:$F$5000,'1. Output sheet'!$AC$2:$AC$5000,$B$105,'1. Output sheet'!$C$2:$C$5000,L$138,'1. Output sheet'!$K$2:$K$5000,$C302,'1. Output sheet'!$O$2:$O$5000,"&gt;="&amp;$B$239,'1. Output sheet'!$O$2:$O$5000,"&lt;"&amp;$C$239)</f>
        <v>83.12</v>
      </c>
      <c r="M367" s="13">
        <f>SUMIFS('1. Output sheet'!$F$2:$F$5000,'1. Output sheet'!$AC$2:$AC$5000,$B$105,'1. Output sheet'!$C$2:$C$5000,M$138,'1. Output sheet'!$K$2:$K$5000,$C302,'1. Output sheet'!$O$2:$O$5000,"&gt;="&amp;$B$239,'1. Output sheet'!$O$2:$O$5000,"&lt;"&amp;$C$239)</f>
        <v>0</v>
      </c>
      <c r="N367" s="13">
        <f>SUMIFS('1. Output sheet'!$F$2:$F$5000,'1. Output sheet'!$AC$2:$AC$5000,$B$105,'1. Output sheet'!$C$2:$C$5000,N$138,'1. Output sheet'!$K$2:$K$5000,$C302,'1. Output sheet'!$O$2:$O$5000,"&gt;="&amp;$B$239,'1. Output sheet'!$O$2:$O$5000,"&lt;"&amp;$C$239)</f>
        <v>-436.69000000000011</v>
      </c>
      <c r="O367" s="13">
        <f>SUMIFS('1. Output sheet'!$F$2:$F$5000,'1. Output sheet'!$AC$2:$AC$5000,$B$105,'1. Output sheet'!$C$2:$C$5000,O$138,'1. Output sheet'!$K$2:$K$5000,$C302,'1. Output sheet'!$O$2:$O$5000,"&gt;="&amp;$B$239,'1. Output sheet'!$O$2:$O$5000,"&lt;"&amp;$C$239)</f>
        <v>0</v>
      </c>
      <c r="P367" s="14">
        <f t="shared" si="157"/>
        <v>-353.57000000000011</v>
      </c>
      <c r="R367" s="7"/>
      <c r="S367" s="39" t="s">
        <v>710</v>
      </c>
      <c r="T367" s="14">
        <f t="shared" si="158"/>
        <v>0</v>
      </c>
      <c r="U367" s="14">
        <f t="shared" si="136"/>
        <v>0</v>
      </c>
      <c r="V367" s="14">
        <f t="shared" si="137"/>
        <v>0</v>
      </c>
      <c r="W367" s="14">
        <f t="shared" si="138"/>
        <v>0</v>
      </c>
      <c r="X367" s="14">
        <f t="shared" si="139"/>
        <v>0</v>
      </c>
      <c r="Y367" s="14">
        <f t="shared" si="140"/>
        <v>0</v>
      </c>
      <c r="Z367" s="14">
        <f t="shared" si="141"/>
        <v>0</v>
      </c>
      <c r="AA367" s="14">
        <f t="shared" si="142"/>
        <v>0</v>
      </c>
      <c r="AB367" s="14">
        <f t="shared" si="143"/>
        <v>11.144630813992464</v>
      </c>
      <c r="AC367" s="14">
        <f t="shared" si="144"/>
        <v>0</v>
      </c>
      <c r="AD367" s="14">
        <f t="shared" si="145"/>
        <v>-58.550876205033326</v>
      </c>
      <c r="AE367" s="13">
        <v>0</v>
      </c>
      <c r="AF367" s="14">
        <v>-353.57000000000011</v>
      </c>
    </row>
    <row r="368" spans="1:32" x14ac:dyDescent="0.25">
      <c r="A368" s="34"/>
    </row>
    <row r="369" spans="1:32" x14ac:dyDescent="0.25">
      <c r="A369" s="34"/>
      <c r="R369">
        <v>0.13407881152541462</v>
      </c>
    </row>
    <row r="370" spans="1:32" ht="14.4" x14ac:dyDescent="0.3">
      <c r="A370" s="34"/>
      <c r="B370" s="5" t="s">
        <v>4372</v>
      </c>
      <c r="C370" s="5"/>
      <c r="D370" s="5"/>
      <c r="E370" s="5"/>
      <c r="F370" s="5"/>
      <c r="G370" s="5"/>
      <c r="H370" s="5"/>
      <c r="I370" s="5"/>
      <c r="J370" s="5"/>
      <c r="K370" s="5"/>
      <c r="L370" s="5"/>
      <c r="M370" s="5"/>
      <c r="N370" s="5"/>
      <c r="O370" s="5"/>
      <c r="P370" s="5"/>
      <c r="R370" s="5" t="s">
        <v>4372</v>
      </c>
      <c r="S370" s="5"/>
      <c r="T370" s="5"/>
      <c r="U370" s="5"/>
      <c r="V370" s="5"/>
      <c r="W370" s="5"/>
      <c r="X370" s="5"/>
      <c r="Y370" s="5"/>
      <c r="Z370" s="5"/>
      <c r="AA370" s="5"/>
      <c r="AB370" s="5"/>
      <c r="AC370" s="5"/>
      <c r="AD370" s="5"/>
      <c r="AE370" s="5"/>
      <c r="AF370" s="5"/>
    </row>
    <row r="371" spans="1:32" ht="43.2" x14ac:dyDescent="0.3">
      <c r="A371" s="34"/>
      <c r="B371" s="6" t="s">
        <v>4363</v>
      </c>
      <c r="C371" s="6"/>
      <c r="D371" s="10" t="s">
        <v>705</v>
      </c>
      <c r="E371" s="10" t="s">
        <v>206</v>
      </c>
      <c r="F371" s="10" t="s">
        <v>198</v>
      </c>
      <c r="G371" s="11" t="s">
        <v>28</v>
      </c>
      <c r="H371" s="11" t="s">
        <v>795</v>
      </c>
      <c r="I371" s="11" t="s">
        <v>43</v>
      </c>
      <c r="J371" s="11" t="s">
        <v>104</v>
      </c>
      <c r="K371" s="11" t="s">
        <v>808</v>
      </c>
      <c r="L371" s="11" t="s">
        <v>755</v>
      </c>
      <c r="M371" s="11" t="s">
        <v>4353</v>
      </c>
      <c r="N371" s="11" t="s">
        <v>318</v>
      </c>
      <c r="O371" s="11" t="s">
        <v>71</v>
      </c>
      <c r="P371" s="29" t="s">
        <v>4354</v>
      </c>
      <c r="R371" s="6" t="s">
        <v>4364</v>
      </c>
      <c r="S371" s="6"/>
      <c r="T371" s="10" t="s">
        <v>705</v>
      </c>
      <c r="U371" s="10" t="s">
        <v>206</v>
      </c>
      <c r="V371" s="10" t="s">
        <v>198</v>
      </c>
      <c r="W371" s="11" t="s">
        <v>28</v>
      </c>
      <c r="X371" s="11" t="s">
        <v>795</v>
      </c>
      <c r="Y371" s="11" t="s">
        <v>43</v>
      </c>
      <c r="Z371" s="11" t="s">
        <v>104</v>
      </c>
      <c r="AA371" s="11" t="s">
        <v>808</v>
      </c>
      <c r="AB371" s="11" t="s">
        <v>755</v>
      </c>
      <c r="AC371" s="11" t="s">
        <v>4353</v>
      </c>
      <c r="AD371" s="11" t="s">
        <v>318</v>
      </c>
      <c r="AE371" s="11" t="s">
        <v>71</v>
      </c>
      <c r="AF371" s="29" t="s">
        <v>4354</v>
      </c>
    </row>
    <row r="372" spans="1:32" ht="14.4" x14ac:dyDescent="0.3">
      <c r="A372" s="34"/>
      <c r="B372" s="37" t="s">
        <v>4373</v>
      </c>
      <c r="C372" s="12"/>
      <c r="D372" s="14">
        <f>SUM(D373:D401)</f>
        <v>979</v>
      </c>
      <c r="E372" s="14">
        <f t="shared" ref="E372" si="170">SUM(E373:E401)</f>
        <v>30106.120000000003</v>
      </c>
      <c r="F372" s="14">
        <f t="shared" ref="F372" si="171">SUM(F373:F401)</f>
        <v>27592.68</v>
      </c>
      <c r="G372" s="14">
        <f t="shared" ref="G372" si="172">SUM(G373:G401)</f>
        <v>9276.0133333333324</v>
      </c>
      <c r="H372" s="14">
        <f t="shared" ref="H372" si="173">SUM(H373:H401)</f>
        <v>0</v>
      </c>
      <c r="I372" s="14">
        <f t="shared" ref="I372" si="174">SUM(I373:I401)</f>
        <v>12652.029999999999</v>
      </c>
      <c r="J372" s="14">
        <f t="shared" ref="J372" si="175">SUM(J373:J401)</f>
        <v>48292.729999999996</v>
      </c>
      <c r="K372" s="14">
        <f t="shared" ref="K372" si="176">SUM(K373:K401)</f>
        <v>24730.1</v>
      </c>
      <c r="L372" s="14">
        <f t="shared" ref="L372" si="177">SUM(L373:L401)</f>
        <v>2212.25</v>
      </c>
      <c r="M372" s="14">
        <f t="shared" ref="M372" si="178">SUM(M373:M401)</f>
        <v>0</v>
      </c>
      <c r="N372" s="14">
        <f t="shared" ref="N372" si="179">SUM(N373:N401)</f>
        <v>11021.199999999999</v>
      </c>
      <c r="O372" s="14">
        <f t="shared" ref="O372" si="180">SUM(O373:O401)</f>
        <v>0</v>
      </c>
      <c r="P372" s="14">
        <f>SUM(D372:O372)</f>
        <v>166862.12333333335</v>
      </c>
      <c r="R372" s="37" t="s">
        <v>4373</v>
      </c>
      <c r="S372" s="12"/>
      <c r="T372" s="14">
        <f>D372*$R$201</f>
        <v>131.26315648338093</v>
      </c>
      <c r="U372" s="14">
        <f t="shared" ref="U372:U401" si="181">E372*$R$201</f>
        <v>4036.5927892415161</v>
      </c>
      <c r="V372" s="14">
        <f t="shared" ref="V372:V401" si="182">F372*$R$201</f>
        <v>3699.5937412010776</v>
      </c>
      <c r="W372" s="14">
        <f t="shared" ref="W372:W401" si="183">G372*$R$201</f>
        <v>1243.716843427233</v>
      </c>
      <c r="X372" s="14">
        <f t="shared" ref="X372:X401" si="184">H372*$R$201</f>
        <v>0</v>
      </c>
      <c r="Y372" s="14">
        <f t="shared" ref="Y372:Y401" si="185">I372*$R$201</f>
        <v>1696.3691457838913</v>
      </c>
      <c r="Z372" s="14">
        <f t="shared" ref="Z372:Z401" si="186">J372*$R$201</f>
        <v>6475.0318437177357</v>
      </c>
      <c r="AA372" s="14">
        <f t="shared" ref="AA372:AA401" si="187">K372*$R$201</f>
        <v>3315.7824169046557</v>
      </c>
      <c r="AB372" s="14">
        <f t="shared" ref="AB372:AB401" si="188">L372*$R$201</f>
        <v>296.61585079709852</v>
      </c>
      <c r="AC372" s="14">
        <f t="shared" ref="AC372:AC401" si="189">M372*$R$201</f>
        <v>0</v>
      </c>
      <c r="AD372" s="14">
        <f t="shared" ref="AD372:AD401" si="190">N372*$R$201</f>
        <v>1477.7093975838995</v>
      </c>
      <c r="AE372" s="14">
        <f t="shared" ref="AE372:AE401" si="191">O372*$R$201</f>
        <v>0</v>
      </c>
      <c r="AF372" s="14">
        <f t="shared" ref="AF372:AF401" si="192">P372*$R$201</f>
        <v>22372.675185140492</v>
      </c>
    </row>
    <row r="373" spans="1:32" ht="14.4" x14ac:dyDescent="0.3">
      <c r="A373" s="34"/>
      <c r="B373" s="39" t="s">
        <v>340</v>
      </c>
      <c r="C373" s="12"/>
      <c r="D373" s="13">
        <f>SUMIFS('1. Output sheet'!$F$2:$F$5000,'1. Output sheet'!$C$2:$C$5000,D$138,'1. Output sheet'!$K$2:$K$5000,$B373,'1. Output sheet'!$AC$2:$AC$5000,$B$140,'1. Output sheet'!$O$2:$O$5000,"&gt;="&amp;$B$239,'1. Output sheet'!$O$2:$O$5000,"&lt;"&amp;$C$239)+SUMIFS('1. Output sheet'!$F$2:$F$5000,'1. Output sheet'!$C$2:$C$5000,D$138,'1. Output sheet'!$K$2:$K$5000,$B373,'1. Output sheet'!$AC$2:$AC$5000,$B$170,'1. Output sheet'!$O$2:$O$5000,"&gt;="&amp;$B$239,'1. Output sheet'!$O$2:$O$5000,"&lt;"&amp;$C$239)</f>
        <v>0</v>
      </c>
      <c r="E373" s="13">
        <f>SUMIFS('1. Output sheet'!$F$2:$F$5000,'1. Output sheet'!$C$2:$C$5000,E$138,'1. Output sheet'!$K$2:$K$5000,$B373,'1. Output sheet'!$AC$2:$AC$5000,$B$140,'1. Output sheet'!$O$2:$O$5000,"&gt;="&amp;$B$239,'1. Output sheet'!$O$2:$O$5000,"&lt;"&amp;$C$239)+SUMIFS('1. Output sheet'!$F$2:$F$5000,'1. Output sheet'!$C$2:$C$5000,E$138,'1. Output sheet'!$K$2:$K$5000,$B373,'1. Output sheet'!$AC$2:$AC$5000,$B$170,'1. Output sheet'!$O$2:$O$5000,"&gt;="&amp;$B$239,'1. Output sheet'!$O$2:$O$5000,"&lt;"&amp;$C$239)</f>
        <v>0</v>
      </c>
      <c r="F373" s="13">
        <f>SUMIFS('1. Output sheet'!$F$2:$F$5000,'1. Output sheet'!$C$2:$C$5000,F$138,'1. Output sheet'!$K$2:$K$5000,$B373,'1. Output sheet'!$AC$2:$AC$5000,$B$140,'1. Output sheet'!$O$2:$O$5000,"&gt;="&amp;$B$239,'1. Output sheet'!$O$2:$O$5000,"&lt;"&amp;$C$239)+SUMIFS('1. Output sheet'!$F$2:$F$5000,'1. Output sheet'!$C$2:$C$5000,F$138,'1. Output sheet'!$K$2:$K$5000,$B373,'1. Output sheet'!$AC$2:$AC$5000,$B$170,'1. Output sheet'!$O$2:$O$5000,"&gt;="&amp;$B$239,'1. Output sheet'!$O$2:$O$5000,"&lt;"&amp;$C$239)</f>
        <v>0</v>
      </c>
      <c r="G373" s="13">
        <f>SUMIFS('1. Output sheet'!$F$2:$F$5000,'1. Output sheet'!$C$2:$C$5000,G$138,'1. Output sheet'!$K$2:$K$5000,$B373,'1. Output sheet'!$AC$2:$AC$5000,$B$140,'1. Output sheet'!$O$2:$O$5000,"&gt;="&amp;$B$239,'1. Output sheet'!$O$2:$O$5000,"&lt;"&amp;$C$239)+SUMIFS('1. Output sheet'!$F$2:$F$5000,'1. Output sheet'!$C$2:$C$5000,G$138,'1. Output sheet'!$K$2:$K$5000,$B373,'1. Output sheet'!$AC$2:$AC$5000,$B$170,'1. Output sheet'!$O$2:$O$5000,"&gt;="&amp;$B$239,'1. Output sheet'!$O$2:$O$5000,"&lt;"&amp;$C$239)</f>
        <v>1950</v>
      </c>
      <c r="H373" s="13">
        <f>SUMIFS('1. Output sheet'!$F$2:$F$5000,'1. Output sheet'!$C$2:$C$5000,H$138,'1. Output sheet'!$K$2:$K$5000,$B373,'1. Output sheet'!$AC$2:$AC$5000,$B$140,'1. Output sheet'!$O$2:$O$5000,"&gt;="&amp;$B$239,'1. Output sheet'!$O$2:$O$5000,"&lt;"&amp;$C$239)+SUMIFS('1. Output sheet'!$F$2:$F$5000,'1. Output sheet'!$C$2:$C$5000,H$138,'1. Output sheet'!$K$2:$K$5000,$B373,'1. Output sheet'!$AC$2:$AC$5000,$B$170,'1. Output sheet'!$O$2:$O$5000,"&gt;="&amp;$B$239,'1. Output sheet'!$O$2:$O$5000,"&lt;"&amp;$C$239)</f>
        <v>0</v>
      </c>
      <c r="I373" s="13">
        <f>SUMIFS('1. Output sheet'!$F$2:$F$5000,'1. Output sheet'!$C$2:$C$5000,I$138,'1. Output sheet'!$K$2:$K$5000,$B373,'1. Output sheet'!$AC$2:$AC$5000,$B$140,'1. Output sheet'!$O$2:$O$5000,"&gt;="&amp;$B$239,'1. Output sheet'!$O$2:$O$5000,"&lt;"&amp;$C$239)+SUMIFS('1. Output sheet'!$F$2:$F$5000,'1. Output sheet'!$C$2:$C$5000,I$138,'1. Output sheet'!$K$2:$K$5000,$B373,'1. Output sheet'!$AC$2:$AC$5000,$B$170,'1. Output sheet'!$O$2:$O$5000,"&gt;="&amp;$B$239,'1. Output sheet'!$O$2:$O$5000,"&lt;"&amp;$C$239)</f>
        <v>0</v>
      </c>
      <c r="J373" s="13">
        <f>SUMIFS('1. Output sheet'!$F$2:$F$5000,'1. Output sheet'!$C$2:$C$5000,J$138,'1. Output sheet'!$K$2:$K$5000,$B373,'1. Output sheet'!$AC$2:$AC$5000,$B$140,'1. Output sheet'!$O$2:$O$5000,"&gt;="&amp;$B$239,'1. Output sheet'!$O$2:$O$5000,"&lt;"&amp;$C$239)+SUMIFS('1. Output sheet'!$F$2:$F$5000,'1. Output sheet'!$C$2:$C$5000,J$138,'1. Output sheet'!$K$2:$K$5000,$B373,'1. Output sheet'!$AC$2:$AC$5000,$B$170,'1. Output sheet'!$O$2:$O$5000,"&gt;="&amp;$B$239,'1. Output sheet'!$O$2:$O$5000,"&lt;"&amp;$C$239)</f>
        <v>5471.2</v>
      </c>
      <c r="K373" s="13">
        <f>SUMIFS('1. Output sheet'!$F$2:$F$5000,'1. Output sheet'!$C$2:$C$5000,K$138,'1. Output sheet'!$K$2:$K$5000,$B373,'1. Output sheet'!$AC$2:$AC$5000,$B$140,'1. Output sheet'!$O$2:$O$5000,"&gt;="&amp;$B$239,'1. Output sheet'!$O$2:$O$5000,"&lt;"&amp;$C$239)+SUMIFS('1. Output sheet'!$F$2:$F$5000,'1. Output sheet'!$C$2:$C$5000,K$138,'1. Output sheet'!$K$2:$K$5000,$B373,'1. Output sheet'!$AC$2:$AC$5000,$B$170,'1. Output sheet'!$O$2:$O$5000,"&gt;="&amp;$B$239,'1. Output sheet'!$O$2:$O$5000,"&lt;"&amp;$C$239)</f>
        <v>0</v>
      </c>
      <c r="L373" s="13">
        <f>SUMIFS('1. Output sheet'!$F$2:$F$5000,'1. Output sheet'!$C$2:$C$5000,L$138,'1. Output sheet'!$K$2:$K$5000,$B373,'1. Output sheet'!$AC$2:$AC$5000,$B$140,'1. Output sheet'!$O$2:$O$5000,"&gt;="&amp;$B$239,'1. Output sheet'!$O$2:$O$5000,"&lt;"&amp;$C$239)+SUMIFS('1. Output sheet'!$F$2:$F$5000,'1. Output sheet'!$C$2:$C$5000,L$138,'1. Output sheet'!$K$2:$K$5000,$B373,'1. Output sheet'!$AC$2:$AC$5000,$B$170,'1. Output sheet'!$O$2:$O$5000,"&gt;="&amp;$B$239,'1. Output sheet'!$O$2:$O$5000,"&lt;"&amp;$C$239)</f>
        <v>0</v>
      </c>
      <c r="M373" s="13">
        <f>SUMIFS('1. Output sheet'!$F$2:$F$5000,'1. Output sheet'!$C$2:$C$5000,M$138,'1. Output sheet'!$K$2:$K$5000,$B373,'1. Output sheet'!$AC$2:$AC$5000,$B$140,'1. Output sheet'!$O$2:$O$5000,"&gt;="&amp;$B$239,'1. Output sheet'!$O$2:$O$5000,"&lt;"&amp;$C$239)+SUMIFS('1. Output sheet'!$F$2:$F$5000,'1. Output sheet'!$C$2:$C$5000,M$138,'1. Output sheet'!$K$2:$K$5000,$B373,'1. Output sheet'!$AC$2:$AC$5000,$B$170,'1. Output sheet'!$O$2:$O$5000,"&gt;="&amp;$B$239,'1. Output sheet'!$O$2:$O$5000,"&lt;"&amp;$C$239)</f>
        <v>0</v>
      </c>
      <c r="N373" s="13">
        <f>SUMIFS('1. Output sheet'!$F$2:$F$5000,'1. Output sheet'!$C$2:$C$5000,N$138,'1. Output sheet'!$K$2:$K$5000,$B373,'1. Output sheet'!$AC$2:$AC$5000,$B$140,'1. Output sheet'!$O$2:$O$5000,"&gt;="&amp;$B$239,'1. Output sheet'!$O$2:$O$5000,"&lt;"&amp;$C$239)+SUMIFS('1. Output sheet'!$F$2:$F$5000,'1. Output sheet'!$C$2:$C$5000,N$138,'1. Output sheet'!$K$2:$K$5000,$B373,'1. Output sheet'!$AC$2:$AC$5000,$B$170,'1. Output sheet'!$O$2:$O$5000,"&gt;="&amp;$B$239,'1. Output sheet'!$O$2:$O$5000,"&lt;"&amp;$C$239)</f>
        <v>0</v>
      </c>
      <c r="O373" s="13">
        <f>SUMIFS('1. Output sheet'!$F$2:$F$5000,'1. Output sheet'!$C$2:$C$5000,O$138,'1. Output sheet'!$K$2:$K$5000,$B373,'1. Output sheet'!$AC$2:$AC$5000,$B$140,'1. Output sheet'!$O$2:$O$5000,"&gt;="&amp;$B$239,'1. Output sheet'!$O$2:$O$5000,"&lt;"&amp;$C$239)+SUMIFS('1. Output sheet'!$F$2:$F$5000,'1. Output sheet'!$C$2:$C$5000,O$138,'1. Output sheet'!$K$2:$K$5000,$B373,'1. Output sheet'!$AC$2:$AC$5000,$B$170,'1. Output sheet'!$O$2:$O$5000,"&gt;="&amp;$B$239,'1. Output sheet'!$O$2:$O$5000,"&lt;"&amp;$C$239)</f>
        <v>0</v>
      </c>
      <c r="P373" s="14"/>
      <c r="R373" s="39" t="s">
        <v>340</v>
      </c>
      <c r="S373" s="12"/>
      <c r="T373" s="13">
        <f t="shared" ref="T373:T401" si="193">D373*$R$201</f>
        <v>0</v>
      </c>
      <c r="U373" s="13">
        <f t="shared" si="181"/>
        <v>0</v>
      </c>
      <c r="V373" s="13">
        <f t="shared" si="182"/>
        <v>0</v>
      </c>
      <c r="W373" s="13">
        <f t="shared" si="183"/>
        <v>261.45368247455849</v>
      </c>
      <c r="X373" s="13">
        <f t="shared" si="184"/>
        <v>0</v>
      </c>
      <c r="Y373" s="13">
        <f t="shared" si="185"/>
        <v>0</v>
      </c>
      <c r="Z373" s="13">
        <f t="shared" si="186"/>
        <v>733.57199361784842</v>
      </c>
      <c r="AA373" s="13">
        <f t="shared" si="187"/>
        <v>0</v>
      </c>
      <c r="AB373" s="13">
        <f t="shared" si="188"/>
        <v>0</v>
      </c>
      <c r="AC373" s="13">
        <f t="shared" si="189"/>
        <v>0</v>
      </c>
      <c r="AD373" s="13">
        <f t="shared" si="190"/>
        <v>0</v>
      </c>
      <c r="AE373" s="13">
        <f t="shared" si="191"/>
        <v>0</v>
      </c>
      <c r="AF373" s="14">
        <f t="shared" si="192"/>
        <v>0</v>
      </c>
    </row>
    <row r="374" spans="1:32" ht="14.4" x14ac:dyDescent="0.3">
      <c r="A374" s="34"/>
      <c r="B374" s="39" t="s">
        <v>2407</v>
      </c>
      <c r="C374" s="12"/>
      <c r="D374" s="13">
        <f>SUMIFS('1. Output sheet'!$F$2:$F$5000,'1. Output sheet'!$C$2:$C$5000,D$138,'1. Output sheet'!$K$2:$K$5000,$B374,'1. Output sheet'!$AC$2:$AC$5000,$B$140,'1. Output sheet'!$O$2:$O$5000,"&gt;="&amp;$B$239,'1. Output sheet'!$O$2:$O$5000,"&lt;"&amp;$C$239)+SUMIFS('1. Output sheet'!$F$2:$F$5000,'1. Output sheet'!$C$2:$C$5000,D$138,'1. Output sheet'!$K$2:$K$5000,$B374,'1. Output sheet'!$AC$2:$AC$5000,$B$170,'1. Output sheet'!$O$2:$O$5000,"&gt;="&amp;$B$239,'1. Output sheet'!$O$2:$O$5000,"&lt;"&amp;$C$239)</f>
        <v>0</v>
      </c>
      <c r="E374" s="13">
        <f>SUMIFS('1. Output sheet'!$F$2:$F$5000,'1. Output sheet'!$C$2:$C$5000,E$138,'1. Output sheet'!$K$2:$K$5000,$B374,'1. Output sheet'!$AC$2:$AC$5000,$B$140,'1. Output sheet'!$O$2:$O$5000,"&gt;="&amp;$B$239,'1. Output sheet'!$O$2:$O$5000,"&lt;"&amp;$C$239)+SUMIFS('1. Output sheet'!$F$2:$F$5000,'1. Output sheet'!$C$2:$C$5000,E$138,'1. Output sheet'!$K$2:$K$5000,$B374,'1. Output sheet'!$AC$2:$AC$5000,$B$170,'1. Output sheet'!$O$2:$O$5000,"&gt;="&amp;$B$239,'1. Output sheet'!$O$2:$O$5000,"&lt;"&amp;$C$239)</f>
        <v>0</v>
      </c>
      <c r="F374" s="13">
        <f>SUMIFS('1. Output sheet'!$F$2:$F$5000,'1. Output sheet'!$C$2:$C$5000,F$138,'1. Output sheet'!$K$2:$K$5000,$B374,'1. Output sheet'!$AC$2:$AC$5000,$B$140,'1. Output sheet'!$O$2:$O$5000,"&gt;="&amp;$B$239,'1. Output sheet'!$O$2:$O$5000,"&lt;"&amp;$C$239)+SUMIFS('1. Output sheet'!$F$2:$F$5000,'1. Output sheet'!$C$2:$C$5000,F$138,'1. Output sheet'!$K$2:$K$5000,$B374,'1. Output sheet'!$AC$2:$AC$5000,$B$170,'1. Output sheet'!$O$2:$O$5000,"&gt;="&amp;$B$239,'1. Output sheet'!$O$2:$O$5000,"&lt;"&amp;$C$239)</f>
        <v>0</v>
      </c>
      <c r="G374" s="13">
        <f>SUMIFS('1. Output sheet'!$F$2:$F$5000,'1. Output sheet'!$C$2:$C$5000,G$138,'1. Output sheet'!$K$2:$K$5000,$B374,'1. Output sheet'!$AC$2:$AC$5000,$B$140,'1. Output sheet'!$O$2:$O$5000,"&gt;="&amp;$B$239,'1. Output sheet'!$O$2:$O$5000,"&lt;"&amp;$C$239)+SUMIFS('1. Output sheet'!$F$2:$F$5000,'1. Output sheet'!$C$2:$C$5000,G$138,'1. Output sheet'!$K$2:$K$5000,$B374,'1. Output sheet'!$AC$2:$AC$5000,$B$170,'1. Output sheet'!$O$2:$O$5000,"&gt;="&amp;$B$239,'1. Output sheet'!$O$2:$O$5000,"&lt;"&amp;$C$239)</f>
        <v>0</v>
      </c>
      <c r="H374" s="13">
        <f>SUMIFS('1. Output sheet'!$F$2:$F$5000,'1. Output sheet'!$C$2:$C$5000,H$138,'1. Output sheet'!$K$2:$K$5000,$B374,'1. Output sheet'!$AC$2:$AC$5000,$B$140,'1. Output sheet'!$O$2:$O$5000,"&gt;="&amp;$B$239,'1. Output sheet'!$O$2:$O$5000,"&lt;"&amp;$C$239)+SUMIFS('1. Output sheet'!$F$2:$F$5000,'1. Output sheet'!$C$2:$C$5000,H$138,'1. Output sheet'!$K$2:$K$5000,$B374,'1. Output sheet'!$AC$2:$AC$5000,$B$170,'1. Output sheet'!$O$2:$O$5000,"&gt;="&amp;$B$239,'1. Output sheet'!$O$2:$O$5000,"&lt;"&amp;$C$239)</f>
        <v>0</v>
      </c>
      <c r="I374" s="13">
        <f>SUMIFS('1. Output sheet'!$F$2:$F$5000,'1. Output sheet'!$C$2:$C$5000,I$138,'1. Output sheet'!$K$2:$K$5000,$B374,'1. Output sheet'!$AC$2:$AC$5000,$B$140,'1. Output sheet'!$O$2:$O$5000,"&gt;="&amp;$B$239,'1. Output sheet'!$O$2:$O$5000,"&lt;"&amp;$C$239)+SUMIFS('1. Output sheet'!$F$2:$F$5000,'1. Output sheet'!$C$2:$C$5000,I$138,'1. Output sheet'!$K$2:$K$5000,$B374,'1. Output sheet'!$AC$2:$AC$5000,$B$170,'1. Output sheet'!$O$2:$O$5000,"&gt;="&amp;$B$239,'1. Output sheet'!$O$2:$O$5000,"&lt;"&amp;$C$239)</f>
        <v>0</v>
      </c>
      <c r="J374" s="13">
        <f>SUMIFS('1. Output sheet'!$F$2:$F$5000,'1. Output sheet'!$C$2:$C$5000,J$138,'1. Output sheet'!$K$2:$K$5000,$B374,'1. Output sheet'!$AC$2:$AC$5000,$B$140,'1. Output sheet'!$O$2:$O$5000,"&gt;="&amp;$B$239,'1. Output sheet'!$O$2:$O$5000,"&lt;"&amp;$C$239)+SUMIFS('1. Output sheet'!$F$2:$F$5000,'1. Output sheet'!$C$2:$C$5000,J$138,'1. Output sheet'!$K$2:$K$5000,$B374,'1. Output sheet'!$AC$2:$AC$5000,$B$170,'1. Output sheet'!$O$2:$O$5000,"&gt;="&amp;$B$239,'1. Output sheet'!$O$2:$O$5000,"&lt;"&amp;$C$239)</f>
        <v>0</v>
      </c>
      <c r="K374" s="13">
        <f>SUMIFS('1. Output sheet'!$F$2:$F$5000,'1. Output sheet'!$C$2:$C$5000,K$138,'1. Output sheet'!$K$2:$K$5000,$B374,'1. Output sheet'!$AC$2:$AC$5000,$B$140,'1. Output sheet'!$O$2:$O$5000,"&gt;="&amp;$B$239,'1. Output sheet'!$O$2:$O$5000,"&lt;"&amp;$C$239)+SUMIFS('1. Output sheet'!$F$2:$F$5000,'1. Output sheet'!$C$2:$C$5000,K$138,'1. Output sheet'!$K$2:$K$5000,$B374,'1. Output sheet'!$AC$2:$AC$5000,$B$170,'1. Output sheet'!$O$2:$O$5000,"&gt;="&amp;$B$239,'1. Output sheet'!$O$2:$O$5000,"&lt;"&amp;$C$239)</f>
        <v>0</v>
      </c>
      <c r="L374" s="13">
        <f>SUMIFS('1. Output sheet'!$F$2:$F$5000,'1. Output sheet'!$C$2:$C$5000,L$138,'1. Output sheet'!$K$2:$K$5000,$B374,'1. Output sheet'!$AC$2:$AC$5000,$B$140,'1. Output sheet'!$O$2:$O$5000,"&gt;="&amp;$B$239,'1. Output sheet'!$O$2:$O$5000,"&lt;"&amp;$C$239)+SUMIFS('1. Output sheet'!$F$2:$F$5000,'1. Output sheet'!$C$2:$C$5000,L$138,'1. Output sheet'!$K$2:$K$5000,$B374,'1. Output sheet'!$AC$2:$AC$5000,$B$170,'1. Output sheet'!$O$2:$O$5000,"&gt;="&amp;$B$239,'1. Output sheet'!$O$2:$O$5000,"&lt;"&amp;$C$239)</f>
        <v>0</v>
      </c>
      <c r="M374" s="13">
        <f>SUMIFS('1. Output sheet'!$F$2:$F$5000,'1. Output sheet'!$C$2:$C$5000,M$138,'1. Output sheet'!$K$2:$K$5000,$B374,'1. Output sheet'!$AC$2:$AC$5000,$B$140,'1. Output sheet'!$O$2:$O$5000,"&gt;="&amp;$B$239,'1. Output sheet'!$O$2:$O$5000,"&lt;"&amp;$C$239)+SUMIFS('1. Output sheet'!$F$2:$F$5000,'1. Output sheet'!$C$2:$C$5000,M$138,'1. Output sheet'!$K$2:$K$5000,$B374,'1. Output sheet'!$AC$2:$AC$5000,$B$170,'1. Output sheet'!$O$2:$O$5000,"&gt;="&amp;$B$239,'1. Output sheet'!$O$2:$O$5000,"&lt;"&amp;$C$239)</f>
        <v>0</v>
      </c>
      <c r="N374" s="13">
        <f>SUMIFS('1. Output sheet'!$F$2:$F$5000,'1. Output sheet'!$C$2:$C$5000,N$138,'1. Output sheet'!$K$2:$K$5000,$B374,'1. Output sheet'!$AC$2:$AC$5000,$B$140,'1. Output sheet'!$O$2:$O$5000,"&gt;="&amp;$B$239,'1. Output sheet'!$O$2:$O$5000,"&lt;"&amp;$C$239)+SUMIFS('1. Output sheet'!$F$2:$F$5000,'1. Output sheet'!$C$2:$C$5000,N$138,'1. Output sheet'!$K$2:$K$5000,$B374,'1. Output sheet'!$AC$2:$AC$5000,$B$170,'1. Output sheet'!$O$2:$O$5000,"&gt;="&amp;$B$239,'1. Output sheet'!$O$2:$O$5000,"&lt;"&amp;$C$239)</f>
        <v>0</v>
      </c>
      <c r="O374" s="13">
        <f>SUMIFS('1. Output sheet'!$F$2:$F$5000,'1. Output sheet'!$C$2:$C$5000,O$138,'1. Output sheet'!$K$2:$K$5000,$B374,'1. Output sheet'!$AC$2:$AC$5000,$B$140,'1. Output sheet'!$O$2:$O$5000,"&gt;="&amp;$B$239,'1. Output sheet'!$O$2:$O$5000,"&lt;"&amp;$C$239)+SUMIFS('1. Output sheet'!$F$2:$F$5000,'1. Output sheet'!$C$2:$C$5000,O$138,'1. Output sheet'!$K$2:$K$5000,$B374,'1. Output sheet'!$AC$2:$AC$5000,$B$170,'1. Output sheet'!$O$2:$O$5000,"&gt;="&amp;$B$239,'1. Output sheet'!$O$2:$O$5000,"&lt;"&amp;$C$239)</f>
        <v>0</v>
      </c>
      <c r="P374" s="14">
        <f t="shared" ref="P374:P401" si="194">SUM(D374:O374)</f>
        <v>0</v>
      </c>
      <c r="R374" s="39" t="s">
        <v>2407</v>
      </c>
      <c r="S374" s="12"/>
      <c r="T374" s="13">
        <f t="shared" si="193"/>
        <v>0</v>
      </c>
      <c r="U374" s="13">
        <f t="shared" si="181"/>
        <v>0</v>
      </c>
      <c r="V374" s="13">
        <f t="shared" si="182"/>
        <v>0</v>
      </c>
      <c r="W374" s="13">
        <f t="shared" si="183"/>
        <v>0</v>
      </c>
      <c r="X374" s="13">
        <f t="shared" si="184"/>
        <v>0</v>
      </c>
      <c r="Y374" s="13">
        <f t="shared" si="185"/>
        <v>0</v>
      </c>
      <c r="Z374" s="13">
        <f t="shared" si="186"/>
        <v>0</v>
      </c>
      <c r="AA374" s="13">
        <f t="shared" si="187"/>
        <v>0</v>
      </c>
      <c r="AB374" s="13">
        <f t="shared" si="188"/>
        <v>0</v>
      </c>
      <c r="AC374" s="13">
        <f t="shared" si="189"/>
        <v>0</v>
      </c>
      <c r="AD374" s="13">
        <f t="shared" si="190"/>
        <v>0</v>
      </c>
      <c r="AE374" s="13">
        <f t="shared" si="191"/>
        <v>0</v>
      </c>
      <c r="AF374" s="14">
        <f t="shared" si="192"/>
        <v>0</v>
      </c>
    </row>
    <row r="375" spans="1:32" ht="14.4" x14ac:dyDescent="0.3">
      <c r="A375" s="34"/>
      <c r="B375" s="39" t="s">
        <v>557</v>
      </c>
      <c r="C375" s="12"/>
      <c r="D375" s="13">
        <f>SUMIFS('1. Output sheet'!$F$2:$F$5000,'1. Output sheet'!$C$2:$C$5000,D$138,'1. Output sheet'!$K$2:$K$5000,$B375,'1. Output sheet'!$AC$2:$AC$5000,$B$140,'1. Output sheet'!$O$2:$O$5000,"&gt;="&amp;$B$239,'1. Output sheet'!$O$2:$O$5000,"&lt;"&amp;$C$239)+SUMIFS('1. Output sheet'!$F$2:$F$5000,'1. Output sheet'!$C$2:$C$5000,D$138,'1. Output sheet'!$K$2:$K$5000,$B375,'1. Output sheet'!$AC$2:$AC$5000,$B$170,'1. Output sheet'!$O$2:$O$5000,"&gt;="&amp;$B$239,'1. Output sheet'!$O$2:$O$5000,"&lt;"&amp;$C$239)</f>
        <v>0</v>
      </c>
      <c r="E375" s="13">
        <f>SUMIFS('1. Output sheet'!$F$2:$F$5000,'1. Output sheet'!$C$2:$C$5000,E$138,'1. Output sheet'!$K$2:$K$5000,$B375,'1. Output sheet'!$AC$2:$AC$5000,$B$140,'1. Output sheet'!$O$2:$O$5000,"&gt;="&amp;$B$239,'1. Output sheet'!$O$2:$O$5000,"&lt;"&amp;$C$239)+SUMIFS('1. Output sheet'!$F$2:$F$5000,'1. Output sheet'!$C$2:$C$5000,E$138,'1. Output sheet'!$K$2:$K$5000,$B375,'1. Output sheet'!$AC$2:$AC$5000,$B$170,'1. Output sheet'!$O$2:$O$5000,"&gt;="&amp;$B$239,'1. Output sheet'!$O$2:$O$5000,"&lt;"&amp;$C$239)</f>
        <v>0</v>
      </c>
      <c r="F375" s="13">
        <f>SUMIFS('1. Output sheet'!$F$2:$F$5000,'1. Output sheet'!$C$2:$C$5000,F$138,'1. Output sheet'!$K$2:$K$5000,$B375,'1. Output sheet'!$AC$2:$AC$5000,$B$140,'1. Output sheet'!$O$2:$O$5000,"&gt;="&amp;$B$239,'1. Output sheet'!$O$2:$O$5000,"&lt;"&amp;$C$239)+SUMIFS('1. Output sheet'!$F$2:$F$5000,'1. Output sheet'!$C$2:$C$5000,F$138,'1. Output sheet'!$K$2:$K$5000,$B375,'1. Output sheet'!$AC$2:$AC$5000,$B$170,'1. Output sheet'!$O$2:$O$5000,"&gt;="&amp;$B$239,'1. Output sheet'!$O$2:$O$5000,"&lt;"&amp;$C$239)</f>
        <v>0</v>
      </c>
      <c r="G375" s="13">
        <f>SUMIFS('1. Output sheet'!$F$2:$F$5000,'1. Output sheet'!$C$2:$C$5000,G$138,'1. Output sheet'!$K$2:$K$5000,$B375,'1. Output sheet'!$AC$2:$AC$5000,$B$140,'1. Output sheet'!$O$2:$O$5000,"&gt;="&amp;$B$239,'1. Output sheet'!$O$2:$O$5000,"&lt;"&amp;$C$239)+SUMIFS('1. Output sheet'!$F$2:$F$5000,'1. Output sheet'!$C$2:$C$5000,G$138,'1. Output sheet'!$K$2:$K$5000,$B375,'1. Output sheet'!$AC$2:$AC$5000,$B$170,'1. Output sheet'!$O$2:$O$5000,"&gt;="&amp;$B$239,'1. Output sheet'!$O$2:$O$5000,"&lt;"&amp;$C$239)</f>
        <v>0</v>
      </c>
      <c r="H375" s="13">
        <f>SUMIFS('1. Output sheet'!$F$2:$F$5000,'1. Output sheet'!$C$2:$C$5000,H$138,'1. Output sheet'!$K$2:$K$5000,$B375,'1. Output sheet'!$AC$2:$AC$5000,$B$140,'1. Output sheet'!$O$2:$O$5000,"&gt;="&amp;$B$239,'1. Output sheet'!$O$2:$O$5000,"&lt;"&amp;$C$239)+SUMIFS('1. Output sheet'!$F$2:$F$5000,'1. Output sheet'!$C$2:$C$5000,H$138,'1. Output sheet'!$K$2:$K$5000,$B375,'1. Output sheet'!$AC$2:$AC$5000,$B$170,'1. Output sheet'!$O$2:$O$5000,"&gt;="&amp;$B$239,'1. Output sheet'!$O$2:$O$5000,"&lt;"&amp;$C$239)</f>
        <v>0</v>
      </c>
      <c r="I375" s="13">
        <f>SUMIFS('1. Output sheet'!$F$2:$F$5000,'1. Output sheet'!$C$2:$C$5000,I$138,'1. Output sheet'!$K$2:$K$5000,$B375,'1. Output sheet'!$AC$2:$AC$5000,$B$140,'1. Output sheet'!$O$2:$O$5000,"&gt;="&amp;$B$239,'1. Output sheet'!$O$2:$O$5000,"&lt;"&amp;$C$239)+SUMIFS('1. Output sheet'!$F$2:$F$5000,'1. Output sheet'!$C$2:$C$5000,I$138,'1. Output sheet'!$K$2:$K$5000,$B375,'1. Output sheet'!$AC$2:$AC$5000,$B$170,'1. Output sheet'!$O$2:$O$5000,"&gt;="&amp;$B$239,'1. Output sheet'!$O$2:$O$5000,"&lt;"&amp;$C$239)</f>
        <v>0</v>
      </c>
      <c r="J375" s="13">
        <f>SUMIFS('1. Output sheet'!$F$2:$F$5000,'1. Output sheet'!$C$2:$C$5000,J$138,'1. Output sheet'!$K$2:$K$5000,$B375,'1. Output sheet'!$AC$2:$AC$5000,$B$140,'1. Output sheet'!$O$2:$O$5000,"&gt;="&amp;$B$239,'1. Output sheet'!$O$2:$O$5000,"&lt;"&amp;$C$239)+SUMIFS('1. Output sheet'!$F$2:$F$5000,'1. Output sheet'!$C$2:$C$5000,J$138,'1. Output sheet'!$K$2:$K$5000,$B375,'1. Output sheet'!$AC$2:$AC$5000,$B$170,'1. Output sheet'!$O$2:$O$5000,"&gt;="&amp;$B$239,'1. Output sheet'!$O$2:$O$5000,"&lt;"&amp;$C$239)</f>
        <v>0</v>
      </c>
      <c r="K375" s="13">
        <f>SUMIFS('1. Output sheet'!$F$2:$F$5000,'1. Output sheet'!$C$2:$C$5000,K$138,'1. Output sheet'!$K$2:$K$5000,$B375,'1. Output sheet'!$AC$2:$AC$5000,$B$140,'1. Output sheet'!$O$2:$O$5000,"&gt;="&amp;$B$239,'1. Output sheet'!$O$2:$O$5000,"&lt;"&amp;$C$239)+SUMIFS('1. Output sheet'!$F$2:$F$5000,'1. Output sheet'!$C$2:$C$5000,K$138,'1. Output sheet'!$K$2:$K$5000,$B375,'1. Output sheet'!$AC$2:$AC$5000,$B$170,'1. Output sheet'!$O$2:$O$5000,"&gt;="&amp;$B$239,'1. Output sheet'!$O$2:$O$5000,"&lt;"&amp;$C$239)</f>
        <v>0</v>
      </c>
      <c r="L375" s="13">
        <f>SUMIFS('1. Output sheet'!$F$2:$F$5000,'1. Output sheet'!$C$2:$C$5000,L$138,'1. Output sheet'!$K$2:$K$5000,$B375,'1. Output sheet'!$AC$2:$AC$5000,$B$140,'1. Output sheet'!$O$2:$O$5000,"&gt;="&amp;$B$239,'1. Output sheet'!$O$2:$O$5000,"&lt;"&amp;$C$239)+SUMIFS('1. Output sheet'!$F$2:$F$5000,'1. Output sheet'!$C$2:$C$5000,L$138,'1. Output sheet'!$K$2:$K$5000,$B375,'1. Output sheet'!$AC$2:$AC$5000,$B$170,'1. Output sheet'!$O$2:$O$5000,"&gt;="&amp;$B$239,'1. Output sheet'!$O$2:$O$5000,"&lt;"&amp;$C$239)</f>
        <v>0</v>
      </c>
      <c r="M375" s="13">
        <f>SUMIFS('1. Output sheet'!$F$2:$F$5000,'1. Output sheet'!$C$2:$C$5000,M$138,'1. Output sheet'!$K$2:$K$5000,$B375,'1. Output sheet'!$AC$2:$AC$5000,$B$140,'1. Output sheet'!$O$2:$O$5000,"&gt;="&amp;$B$239,'1. Output sheet'!$O$2:$O$5000,"&lt;"&amp;$C$239)+SUMIFS('1. Output sheet'!$F$2:$F$5000,'1. Output sheet'!$C$2:$C$5000,M$138,'1. Output sheet'!$K$2:$K$5000,$B375,'1. Output sheet'!$AC$2:$AC$5000,$B$170,'1. Output sheet'!$O$2:$O$5000,"&gt;="&amp;$B$239,'1. Output sheet'!$O$2:$O$5000,"&lt;"&amp;$C$239)</f>
        <v>0</v>
      </c>
      <c r="N375" s="13">
        <f>SUMIFS('1. Output sheet'!$F$2:$F$5000,'1. Output sheet'!$C$2:$C$5000,N$138,'1. Output sheet'!$K$2:$K$5000,$B375,'1. Output sheet'!$AC$2:$AC$5000,$B$140,'1. Output sheet'!$O$2:$O$5000,"&gt;="&amp;$B$239,'1. Output sheet'!$O$2:$O$5000,"&lt;"&amp;$C$239)+SUMIFS('1. Output sheet'!$F$2:$F$5000,'1. Output sheet'!$C$2:$C$5000,N$138,'1. Output sheet'!$K$2:$K$5000,$B375,'1. Output sheet'!$AC$2:$AC$5000,$B$170,'1. Output sheet'!$O$2:$O$5000,"&gt;="&amp;$B$239,'1. Output sheet'!$O$2:$O$5000,"&lt;"&amp;$C$239)</f>
        <v>0</v>
      </c>
      <c r="O375" s="13">
        <f>SUMIFS('1. Output sheet'!$F$2:$F$5000,'1. Output sheet'!$C$2:$C$5000,O$138,'1. Output sheet'!$K$2:$K$5000,$B375,'1. Output sheet'!$AC$2:$AC$5000,$B$140,'1. Output sheet'!$O$2:$O$5000,"&gt;="&amp;$B$239,'1. Output sheet'!$O$2:$O$5000,"&lt;"&amp;$C$239)+SUMIFS('1. Output sheet'!$F$2:$F$5000,'1. Output sheet'!$C$2:$C$5000,O$138,'1. Output sheet'!$K$2:$K$5000,$B375,'1. Output sheet'!$AC$2:$AC$5000,$B$170,'1. Output sheet'!$O$2:$O$5000,"&gt;="&amp;$B$239,'1. Output sheet'!$O$2:$O$5000,"&lt;"&amp;$C$239)</f>
        <v>0</v>
      </c>
      <c r="P375" s="14">
        <f t="shared" si="194"/>
        <v>0</v>
      </c>
      <c r="R375" s="39" t="s">
        <v>557</v>
      </c>
      <c r="S375" s="12"/>
      <c r="T375" s="13">
        <f t="shared" si="193"/>
        <v>0</v>
      </c>
      <c r="U375" s="13">
        <f t="shared" si="181"/>
        <v>0</v>
      </c>
      <c r="V375" s="13">
        <f t="shared" si="182"/>
        <v>0</v>
      </c>
      <c r="W375" s="13">
        <f t="shared" si="183"/>
        <v>0</v>
      </c>
      <c r="X375" s="13">
        <f t="shared" si="184"/>
        <v>0</v>
      </c>
      <c r="Y375" s="13">
        <f t="shared" si="185"/>
        <v>0</v>
      </c>
      <c r="Z375" s="13">
        <f t="shared" si="186"/>
        <v>0</v>
      </c>
      <c r="AA375" s="13">
        <f t="shared" si="187"/>
        <v>0</v>
      </c>
      <c r="AB375" s="13">
        <f t="shared" si="188"/>
        <v>0</v>
      </c>
      <c r="AC375" s="13">
        <f t="shared" si="189"/>
        <v>0</v>
      </c>
      <c r="AD375" s="13">
        <f t="shared" si="190"/>
        <v>0</v>
      </c>
      <c r="AE375" s="13">
        <f t="shared" si="191"/>
        <v>0</v>
      </c>
      <c r="AF375" s="14">
        <f t="shared" si="192"/>
        <v>0</v>
      </c>
    </row>
    <row r="376" spans="1:32" ht="14.4" x14ac:dyDescent="0.3">
      <c r="A376" s="34"/>
      <c r="B376" s="39" t="s">
        <v>1933</v>
      </c>
      <c r="C376" s="12"/>
      <c r="D376" s="13">
        <f>SUMIFS('1. Output sheet'!$F$2:$F$5000,'1. Output sheet'!$C$2:$C$5000,D$138,'1. Output sheet'!$K$2:$K$5000,$B376,'1. Output sheet'!$AC$2:$AC$5000,$B$140,'1. Output sheet'!$O$2:$O$5000,"&gt;="&amp;$B$239,'1. Output sheet'!$O$2:$O$5000,"&lt;"&amp;$C$239)+SUMIFS('1. Output sheet'!$F$2:$F$5000,'1. Output sheet'!$C$2:$C$5000,D$138,'1. Output sheet'!$K$2:$K$5000,$B376,'1. Output sheet'!$AC$2:$AC$5000,$B$170,'1. Output sheet'!$O$2:$O$5000,"&gt;="&amp;$B$239,'1. Output sheet'!$O$2:$O$5000,"&lt;"&amp;$C$239)</f>
        <v>0</v>
      </c>
      <c r="E376" s="13">
        <f>SUMIFS('1. Output sheet'!$F$2:$F$5000,'1. Output sheet'!$C$2:$C$5000,E$138,'1. Output sheet'!$K$2:$K$5000,$B376,'1. Output sheet'!$AC$2:$AC$5000,$B$140,'1. Output sheet'!$O$2:$O$5000,"&gt;="&amp;$B$239,'1. Output sheet'!$O$2:$O$5000,"&lt;"&amp;$C$239)+SUMIFS('1. Output sheet'!$F$2:$F$5000,'1. Output sheet'!$C$2:$C$5000,E$138,'1. Output sheet'!$K$2:$K$5000,$B376,'1. Output sheet'!$AC$2:$AC$5000,$B$170,'1. Output sheet'!$O$2:$O$5000,"&gt;="&amp;$B$239,'1. Output sheet'!$O$2:$O$5000,"&lt;"&amp;$C$239)</f>
        <v>0</v>
      </c>
      <c r="F376" s="13">
        <f>SUMIFS('1. Output sheet'!$F$2:$F$5000,'1. Output sheet'!$C$2:$C$5000,F$138,'1. Output sheet'!$K$2:$K$5000,$B376,'1. Output sheet'!$AC$2:$AC$5000,$B$140,'1. Output sheet'!$O$2:$O$5000,"&gt;="&amp;$B$239,'1. Output sheet'!$O$2:$O$5000,"&lt;"&amp;$C$239)+SUMIFS('1. Output sheet'!$F$2:$F$5000,'1. Output sheet'!$C$2:$C$5000,F$138,'1. Output sheet'!$K$2:$K$5000,$B376,'1. Output sheet'!$AC$2:$AC$5000,$B$170,'1. Output sheet'!$O$2:$O$5000,"&gt;="&amp;$B$239,'1. Output sheet'!$O$2:$O$5000,"&lt;"&amp;$C$239)</f>
        <v>0</v>
      </c>
      <c r="G376" s="13">
        <f>SUMIFS('1. Output sheet'!$F$2:$F$5000,'1. Output sheet'!$C$2:$C$5000,G$138,'1. Output sheet'!$K$2:$K$5000,$B376,'1. Output sheet'!$AC$2:$AC$5000,$B$140,'1. Output sheet'!$O$2:$O$5000,"&gt;="&amp;$B$239,'1. Output sheet'!$O$2:$O$5000,"&lt;"&amp;$C$239)+SUMIFS('1. Output sheet'!$F$2:$F$5000,'1. Output sheet'!$C$2:$C$5000,G$138,'1. Output sheet'!$K$2:$K$5000,$B376,'1. Output sheet'!$AC$2:$AC$5000,$B$170,'1. Output sheet'!$O$2:$O$5000,"&gt;="&amp;$B$239,'1. Output sheet'!$O$2:$O$5000,"&lt;"&amp;$C$239)</f>
        <v>0</v>
      </c>
      <c r="H376" s="13">
        <f>SUMIFS('1. Output sheet'!$F$2:$F$5000,'1. Output sheet'!$C$2:$C$5000,H$138,'1. Output sheet'!$K$2:$K$5000,$B376,'1. Output sheet'!$AC$2:$AC$5000,$B$140,'1. Output sheet'!$O$2:$O$5000,"&gt;="&amp;$B$239,'1. Output sheet'!$O$2:$O$5000,"&lt;"&amp;$C$239)+SUMIFS('1. Output sheet'!$F$2:$F$5000,'1. Output sheet'!$C$2:$C$5000,H$138,'1. Output sheet'!$K$2:$K$5000,$B376,'1. Output sheet'!$AC$2:$AC$5000,$B$170,'1. Output sheet'!$O$2:$O$5000,"&gt;="&amp;$B$239,'1. Output sheet'!$O$2:$O$5000,"&lt;"&amp;$C$239)</f>
        <v>0</v>
      </c>
      <c r="I376" s="13">
        <f>SUMIFS('1. Output sheet'!$F$2:$F$5000,'1. Output sheet'!$C$2:$C$5000,I$138,'1. Output sheet'!$K$2:$K$5000,$B376,'1. Output sheet'!$AC$2:$AC$5000,$B$140,'1. Output sheet'!$O$2:$O$5000,"&gt;="&amp;$B$239,'1. Output sheet'!$O$2:$O$5000,"&lt;"&amp;$C$239)+SUMIFS('1. Output sheet'!$F$2:$F$5000,'1. Output sheet'!$C$2:$C$5000,I$138,'1. Output sheet'!$K$2:$K$5000,$B376,'1. Output sheet'!$AC$2:$AC$5000,$B$170,'1. Output sheet'!$O$2:$O$5000,"&gt;="&amp;$B$239,'1. Output sheet'!$O$2:$O$5000,"&lt;"&amp;$C$239)</f>
        <v>0</v>
      </c>
      <c r="J376" s="13">
        <f>SUMIFS('1. Output sheet'!$F$2:$F$5000,'1. Output sheet'!$C$2:$C$5000,J$138,'1. Output sheet'!$K$2:$K$5000,$B376,'1. Output sheet'!$AC$2:$AC$5000,$B$140,'1. Output sheet'!$O$2:$O$5000,"&gt;="&amp;$B$239,'1. Output sheet'!$O$2:$O$5000,"&lt;"&amp;$C$239)+SUMIFS('1. Output sheet'!$F$2:$F$5000,'1. Output sheet'!$C$2:$C$5000,J$138,'1. Output sheet'!$K$2:$K$5000,$B376,'1. Output sheet'!$AC$2:$AC$5000,$B$170,'1. Output sheet'!$O$2:$O$5000,"&gt;="&amp;$B$239,'1. Output sheet'!$O$2:$O$5000,"&lt;"&amp;$C$239)</f>
        <v>1250</v>
      </c>
      <c r="K376" s="13">
        <f>SUMIFS('1. Output sheet'!$F$2:$F$5000,'1. Output sheet'!$C$2:$C$5000,K$138,'1. Output sheet'!$K$2:$K$5000,$B376,'1. Output sheet'!$AC$2:$AC$5000,$B$140,'1. Output sheet'!$O$2:$O$5000,"&gt;="&amp;$B$239,'1. Output sheet'!$O$2:$O$5000,"&lt;"&amp;$C$239)+SUMIFS('1. Output sheet'!$F$2:$F$5000,'1. Output sheet'!$C$2:$C$5000,K$138,'1. Output sheet'!$K$2:$K$5000,$B376,'1. Output sheet'!$AC$2:$AC$5000,$B$170,'1. Output sheet'!$O$2:$O$5000,"&gt;="&amp;$B$239,'1. Output sheet'!$O$2:$O$5000,"&lt;"&amp;$C$239)</f>
        <v>0</v>
      </c>
      <c r="L376" s="13">
        <f>SUMIFS('1. Output sheet'!$F$2:$F$5000,'1. Output sheet'!$C$2:$C$5000,L$138,'1. Output sheet'!$K$2:$K$5000,$B376,'1. Output sheet'!$AC$2:$AC$5000,$B$140,'1. Output sheet'!$O$2:$O$5000,"&gt;="&amp;$B$239,'1. Output sheet'!$O$2:$O$5000,"&lt;"&amp;$C$239)+SUMIFS('1. Output sheet'!$F$2:$F$5000,'1. Output sheet'!$C$2:$C$5000,L$138,'1. Output sheet'!$K$2:$K$5000,$B376,'1. Output sheet'!$AC$2:$AC$5000,$B$170,'1. Output sheet'!$O$2:$O$5000,"&gt;="&amp;$B$239,'1. Output sheet'!$O$2:$O$5000,"&lt;"&amp;$C$239)</f>
        <v>0</v>
      </c>
      <c r="M376" s="13">
        <f>SUMIFS('1. Output sheet'!$F$2:$F$5000,'1. Output sheet'!$C$2:$C$5000,M$138,'1. Output sheet'!$K$2:$K$5000,$B376,'1. Output sheet'!$AC$2:$AC$5000,$B$140,'1. Output sheet'!$O$2:$O$5000,"&gt;="&amp;$B$239,'1. Output sheet'!$O$2:$O$5000,"&lt;"&amp;$C$239)+SUMIFS('1. Output sheet'!$F$2:$F$5000,'1. Output sheet'!$C$2:$C$5000,M$138,'1. Output sheet'!$K$2:$K$5000,$B376,'1. Output sheet'!$AC$2:$AC$5000,$B$170,'1. Output sheet'!$O$2:$O$5000,"&gt;="&amp;$B$239,'1. Output sheet'!$O$2:$O$5000,"&lt;"&amp;$C$239)</f>
        <v>0</v>
      </c>
      <c r="N376" s="13">
        <f>SUMIFS('1. Output sheet'!$F$2:$F$5000,'1. Output sheet'!$C$2:$C$5000,N$138,'1. Output sheet'!$K$2:$K$5000,$B376,'1. Output sheet'!$AC$2:$AC$5000,$B$140,'1. Output sheet'!$O$2:$O$5000,"&gt;="&amp;$B$239,'1. Output sheet'!$O$2:$O$5000,"&lt;"&amp;$C$239)+SUMIFS('1. Output sheet'!$F$2:$F$5000,'1. Output sheet'!$C$2:$C$5000,N$138,'1. Output sheet'!$K$2:$K$5000,$B376,'1. Output sheet'!$AC$2:$AC$5000,$B$170,'1. Output sheet'!$O$2:$O$5000,"&gt;="&amp;$B$239,'1. Output sheet'!$O$2:$O$5000,"&lt;"&amp;$C$239)</f>
        <v>0</v>
      </c>
      <c r="O376" s="13">
        <f>SUMIFS('1. Output sheet'!$F$2:$F$5000,'1. Output sheet'!$C$2:$C$5000,O$138,'1. Output sheet'!$K$2:$K$5000,$B376,'1. Output sheet'!$AC$2:$AC$5000,$B$140,'1. Output sheet'!$O$2:$O$5000,"&gt;="&amp;$B$239,'1. Output sheet'!$O$2:$O$5000,"&lt;"&amp;$C$239)+SUMIFS('1. Output sheet'!$F$2:$F$5000,'1. Output sheet'!$C$2:$C$5000,O$138,'1. Output sheet'!$K$2:$K$5000,$B376,'1. Output sheet'!$AC$2:$AC$5000,$B$170,'1. Output sheet'!$O$2:$O$5000,"&gt;="&amp;$B$239,'1. Output sheet'!$O$2:$O$5000,"&lt;"&amp;$C$239)</f>
        <v>0</v>
      </c>
      <c r="P376" s="14">
        <f t="shared" si="194"/>
        <v>1250</v>
      </c>
      <c r="R376" s="39" t="s">
        <v>1933</v>
      </c>
      <c r="S376" s="12"/>
      <c r="T376" s="13">
        <f t="shared" si="193"/>
        <v>0</v>
      </c>
      <c r="U376" s="13">
        <f t="shared" si="181"/>
        <v>0</v>
      </c>
      <c r="V376" s="13">
        <f t="shared" si="182"/>
        <v>0</v>
      </c>
      <c r="W376" s="13">
        <f t="shared" si="183"/>
        <v>0</v>
      </c>
      <c r="X376" s="13">
        <f t="shared" si="184"/>
        <v>0</v>
      </c>
      <c r="Y376" s="13">
        <f t="shared" si="185"/>
        <v>0</v>
      </c>
      <c r="Z376" s="13">
        <f t="shared" si="186"/>
        <v>167.59851440676829</v>
      </c>
      <c r="AA376" s="13">
        <f t="shared" si="187"/>
        <v>0</v>
      </c>
      <c r="AB376" s="13">
        <f t="shared" si="188"/>
        <v>0</v>
      </c>
      <c r="AC376" s="13">
        <f t="shared" si="189"/>
        <v>0</v>
      </c>
      <c r="AD376" s="13">
        <f t="shared" si="190"/>
        <v>0</v>
      </c>
      <c r="AE376" s="13">
        <f t="shared" si="191"/>
        <v>0</v>
      </c>
      <c r="AF376" s="14">
        <f t="shared" si="192"/>
        <v>167.59851440676829</v>
      </c>
    </row>
    <row r="377" spans="1:32" ht="14.4" x14ac:dyDescent="0.3">
      <c r="A377" s="34"/>
      <c r="B377" s="39" t="s">
        <v>530</v>
      </c>
      <c r="C377" s="12"/>
      <c r="D377" s="13">
        <f>SUMIFS('1. Output sheet'!$F$2:$F$5000,'1. Output sheet'!$C$2:$C$5000,D$138,'1. Output sheet'!$K$2:$K$5000,$B377,'1. Output sheet'!$AC$2:$AC$5000,$B$140,'1. Output sheet'!$O$2:$O$5000,"&gt;="&amp;$B$239,'1. Output sheet'!$O$2:$O$5000,"&lt;"&amp;$C$239)+SUMIFS('1. Output sheet'!$F$2:$F$5000,'1. Output sheet'!$C$2:$C$5000,D$138,'1. Output sheet'!$K$2:$K$5000,$B377,'1. Output sheet'!$AC$2:$AC$5000,$B$170,'1. Output sheet'!$O$2:$O$5000,"&gt;="&amp;$B$239,'1. Output sheet'!$O$2:$O$5000,"&lt;"&amp;$C$239)</f>
        <v>0</v>
      </c>
      <c r="E377" s="13">
        <f>SUMIFS('1. Output sheet'!$F$2:$F$5000,'1. Output sheet'!$C$2:$C$5000,E$138,'1. Output sheet'!$K$2:$K$5000,$B377,'1. Output sheet'!$AC$2:$AC$5000,$B$140,'1. Output sheet'!$O$2:$O$5000,"&gt;="&amp;$B$239,'1. Output sheet'!$O$2:$O$5000,"&lt;"&amp;$C$239)+SUMIFS('1. Output sheet'!$F$2:$F$5000,'1. Output sheet'!$C$2:$C$5000,E$138,'1. Output sheet'!$K$2:$K$5000,$B377,'1. Output sheet'!$AC$2:$AC$5000,$B$170,'1. Output sheet'!$O$2:$O$5000,"&gt;="&amp;$B$239,'1. Output sheet'!$O$2:$O$5000,"&lt;"&amp;$C$239)</f>
        <v>0</v>
      </c>
      <c r="F377" s="13">
        <f>SUMIFS('1. Output sheet'!$F$2:$F$5000,'1. Output sheet'!$C$2:$C$5000,F$138,'1. Output sheet'!$K$2:$K$5000,$B377,'1. Output sheet'!$AC$2:$AC$5000,$B$140,'1. Output sheet'!$O$2:$O$5000,"&gt;="&amp;$B$239,'1. Output sheet'!$O$2:$O$5000,"&lt;"&amp;$C$239)+SUMIFS('1. Output sheet'!$F$2:$F$5000,'1. Output sheet'!$C$2:$C$5000,F$138,'1. Output sheet'!$K$2:$K$5000,$B377,'1. Output sheet'!$AC$2:$AC$5000,$B$170,'1. Output sheet'!$O$2:$O$5000,"&gt;="&amp;$B$239,'1. Output sheet'!$O$2:$O$5000,"&lt;"&amp;$C$239)</f>
        <v>0</v>
      </c>
      <c r="G377" s="13">
        <f>SUMIFS('1. Output sheet'!$F$2:$F$5000,'1. Output sheet'!$C$2:$C$5000,G$138,'1. Output sheet'!$K$2:$K$5000,$B377,'1. Output sheet'!$AC$2:$AC$5000,$B$140,'1. Output sheet'!$O$2:$O$5000,"&gt;="&amp;$B$239,'1. Output sheet'!$O$2:$O$5000,"&lt;"&amp;$C$239)+SUMIFS('1. Output sheet'!$F$2:$F$5000,'1. Output sheet'!$C$2:$C$5000,G$138,'1. Output sheet'!$K$2:$K$5000,$B377,'1. Output sheet'!$AC$2:$AC$5000,$B$170,'1. Output sheet'!$O$2:$O$5000,"&gt;="&amp;$B$239,'1. Output sheet'!$O$2:$O$5000,"&lt;"&amp;$C$239)</f>
        <v>0</v>
      </c>
      <c r="H377" s="13">
        <f>SUMIFS('1. Output sheet'!$F$2:$F$5000,'1. Output sheet'!$C$2:$C$5000,H$138,'1. Output sheet'!$K$2:$K$5000,$B377,'1. Output sheet'!$AC$2:$AC$5000,$B$140,'1. Output sheet'!$O$2:$O$5000,"&gt;="&amp;$B$239,'1. Output sheet'!$O$2:$O$5000,"&lt;"&amp;$C$239)+SUMIFS('1. Output sheet'!$F$2:$F$5000,'1. Output sheet'!$C$2:$C$5000,H$138,'1. Output sheet'!$K$2:$K$5000,$B377,'1. Output sheet'!$AC$2:$AC$5000,$B$170,'1. Output sheet'!$O$2:$O$5000,"&gt;="&amp;$B$239,'1. Output sheet'!$O$2:$O$5000,"&lt;"&amp;$C$239)</f>
        <v>0</v>
      </c>
      <c r="I377" s="13">
        <f>SUMIFS('1. Output sheet'!$F$2:$F$5000,'1. Output sheet'!$C$2:$C$5000,I$138,'1. Output sheet'!$K$2:$K$5000,$B377,'1. Output sheet'!$AC$2:$AC$5000,$B$140,'1. Output sheet'!$O$2:$O$5000,"&gt;="&amp;$B$239,'1. Output sheet'!$O$2:$O$5000,"&lt;"&amp;$C$239)+SUMIFS('1. Output sheet'!$F$2:$F$5000,'1. Output sheet'!$C$2:$C$5000,I$138,'1. Output sheet'!$K$2:$K$5000,$B377,'1. Output sheet'!$AC$2:$AC$5000,$B$170,'1. Output sheet'!$O$2:$O$5000,"&gt;="&amp;$B$239,'1. Output sheet'!$O$2:$O$5000,"&lt;"&amp;$C$239)</f>
        <v>0</v>
      </c>
      <c r="J377" s="13">
        <f>SUMIFS('1. Output sheet'!$F$2:$F$5000,'1. Output sheet'!$C$2:$C$5000,J$138,'1. Output sheet'!$K$2:$K$5000,$B377,'1. Output sheet'!$AC$2:$AC$5000,$B$140,'1. Output sheet'!$O$2:$O$5000,"&gt;="&amp;$B$239,'1. Output sheet'!$O$2:$O$5000,"&lt;"&amp;$C$239)+SUMIFS('1. Output sheet'!$F$2:$F$5000,'1. Output sheet'!$C$2:$C$5000,J$138,'1. Output sheet'!$K$2:$K$5000,$B377,'1. Output sheet'!$AC$2:$AC$5000,$B$170,'1. Output sheet'!$O$2:$O$5000,"&gt;="&amp;$B$239,'1. Output sheet'!$O$2:$O$5000,"&lt;"&amp;$C$239)</f>
        <v>8850</v>
      </c>
      <c r="K377" s="13">
        <f>SUMIFS('1. Output sheet'!$F$2:$F$5000,'1. Output sheet'!$C$2:$C$5000,K$138,'1. Output sheet'!$K$2:$K$5000,$B377,'1. Output sheet'!$AC$2:$AC$5000,$B$140,'1. Output sheet'!$O$2:$O$5000,"&gt;="&amp;$B$239,'1. Output sheet'!$O$2:$O$5000,"&lt;"&amp;$C$239)+SUMIFS('1. Output sheet'!$F$2:$F$5000,'1. Output sheet'!$C$2:$C$5000,K$138,'1. Output sheet'!$K$2:$K$5000,$B377,'1. Output sheet'!$AC$2:$AC$5000,$B$170,'1. Output sheet'!$O$2:$O$5000,"&gt;="&amp;$B$239,'1. Output sheet'!$O$2:$O$5000,"&lt;"&amp;$C$239)</f>
        <v>0</v>
      </c>
      <c r="L377" s="13">
        <f>SUMIFS('1. Output sheet'!$F$2:$F$5000,'1. Output sheet'!$C$2:$C$5000,L$138,'1. Output sheet'!$K$2:$K$5000,$B377,'1. Output sheet'!$AC$2:$AC$5000,$B$140,'1. Output sheet'!$O$2:$O$5000,"&gt;="&amp;$B$239,'1. Output sheet'!$O$2:$O$5000,"&lt;"&amp;$C$239)+SUMIFS('1. Output sheet'!$F$2:$F$5000,'1. Output sheet'!$C$2:$C$5000,L$138,'1. Output sheet'!$K$2:$K$5000,$B377,'1. Output sheet'!$AC$2:$AC$5000,$B$170,'1. Output sheet'!$O$2:$O$5000,"&gt;="&amp;$B$239,'1. Output sheet'!$O$2:$O$5000,"&lt;"&amp;$C$239)</f>
        <v>0</v>
      </c>
      <c r="M377" s="13">
        <f>SUMIFS('1. Output sheet'!$F$2:$F$5000,'1. Output sheet'!$C$2:$C$5000,M$138,'1. Output sheet'!$K$2:$K$5000,$B377,'1. Output sheet'!$AC$2:$AC$5000,$B$140,'1. Output sheet'!$O$2:$O$5000,"&gt;="&amp;$B$239,'1. Output sheet'!$O$2:$O$5000,"&lt;"&amp;$C$239)+SUMIFS('1. Output sheet'!$F$2:$F$5000,'1. Output sheet'!$C$2:$C$5000,M$138,'1. Output sheet'!$K$2:$K$5000,$B377,'1. Output sheet'!$AC$2:$AC$5000,$B$170,'1. Output sheet'!$O$2:$O$5000,"&gt;="&amp;$B$239,'1. Output sheet'!$O$2:$O$5000,"&lt;"&amp;$C$239)</f>
        <v>0</v>
      </c>
      <c r="N377" s="13">
        <f>SUMIFS('1. Output sheet'!$F$2:$F$5000,'1. Output sheet'!$C$2:$C$5000,N$138,'1. Output sheet'!$K$2:$K$5000,$B377,'1. Output sheet'!$AC$2:$AC$5000,$B$140,'1. Output sheet'!$O$2:$O$5000,"&gt;="&amp;$B$239,'1. Output sheet'!$O$2:$O$5000,"&lt;"&amp;$C$239)+SUMIFS('1. Output sheet'!$F$2:$F$5000,'1. Output sheet'!$C$2:$C$5000,N$138,'1. Output sheet'!$K$2:$K$5000,$B377,'1. Output sheet'!$AC$2:$AC$5000,$B$170,'1. Output sheet'!$O$2:$O$5000,"&gt;="&amp;$B$239,'1. Output sheet'!$O$2:$O$5000,"&lt;"&amp;$C$239)</f>
        <v>0</v>
      </c>
      <c r="O377" s="13">
        <f>SUMIFS('1. Output sheet'!$F$2:$F$5000,'1. Output sheet'!$C$2:$C$5000,O$138,'1. Output sheet'!$K$2:$K$5000,$B377,'1. Output sheet'!$AC$2:$AC$5000,$B$140,'1. Output sheet'!$O$2:$O$5000,"&gt;="&amp;$B$239,'1. Output sheet'!$O$2:$O$5000,"&lt;"&amp;$C$239)+SUMIFS('1. Output sheet'!$F$2:$F$5000,'1. Output sheet'!$C$2:$C$5000,O$138,'1. Output sheet'!$K$2:$K$5000,$B377,'1. Output sheet'!$AC$2:$AC$5000,$B$170,'1. Output sheet'!$O$2:$O$5000,"&gt;="&amp;$B$239,'1. Output sheet'!$O$2:$O$5000,"&lt;"&amp;$C$239)</f>
        <v>0</v>
      </c>
      <c r="P377" s="14">
        <f t="shared" si="194"/>
        <v>8850</v>
      </c>
      <c r="R377" s="39" t="s">
        <v>530</v>
      </c>
      <c r="S377" s="12"/>
      <c r="T377" s="13">
        <f t="shared" si="193"/>
        <v>0</v>
      </c>
      <c r="U377" s="13">
        <f t="shared" si="181"/>
        <v>0</v>
      </c>
      <c r="V377" s="13">
        <f t="shared" si="182"/>
        <v>0</v>
      </c>
      <c r="W377" s="13">
        <f t="shared" si="183"/>
        <v>0</v>
      </c>
      <c r="X377" s="13">
        <f t="shared" si="184"/>
        <v>0</v>
      </c>
      <c r="Y377" s="13">
        <f t="shared" si="185"/>
        <v>0</v>
      </c>
      <c r="Z377" s="13">
        <f t="shared" si="186"/>
        <v>1186.5974819999194</v>
      </c>
      <c r="AA377" s="13">
        <f t="shared" si="187"/>
        <v>0</v>
      </c>
      <c r="AB377" s="13">
        <f t="shared" si="188"/>
        <v>0</v>
      </c>
      <c r="AC377" s="13">
        <f t="shared" si="189"/>
        <v>0</v>
      </c>
      <c r="AD377" s="13">
        <f t="shared" si="190"/>
        <v>0</v>
      </c>
      <c r="AE377" s="13">
        <f t="shared" si="191"/>
        <v>0</v>
      </c>
      <c r="AF377" s="14">
        <f t="shared" si="192"/>
        <v>1186.5974819999194</v>
      </c>
    </row>
    <row r="378" spans="1:32" ht="14.4" x14ac:dyDescent="0.3">
      <c r="A378" s="34"/>
      <c r="B378" s="39" t="s">
        <v>34</v>
      </c>
      <c r="C378" s="12"/>
      <c r="D378" s="13">
        <f>SUMIFS('1. Output sheet'!$F$2:$F$5000,'1. Output sheet'!$C$2:$C$5000,D$138,'1. Output sheet'!$K$2:$K$5000,$B378,'1. Output sheet'!$AC$2:$AC$5000,$B$140,'1. Output sheet'!$O$2:$O$5000,"&gt;="&amp;$B$239,'1. Output sheet'!$O$2:$O$5000,"&lt;"&amp;$C$239)+SUMIFS('1. Output sheet'!$F$2:$F$5000,'1. Output sheet'!$C$2:$C$5000,D$138,'1. Output sheet'!$K$2:$K$5000,$B378,'1. Output sheet'!$AC$2:$AC$5000,$B$170,'1. Output sheet'!$O$2:$O$5000,"&gt;="&amp;$B$239,'1. Output sheet'!$O$2:$O$5000,"&lt;"&amp;$C$239)</f>
        <v>0</v>
      </c>
      <c r="E378" s="13">
        <f>SUMIFS('1. Output sheet'!$F$2:$F$5000,'1. Output sheet'!$C$2:$C$5000,E$138,'1. Output sheet'!$K$2:$K$5000,$B378,'1. Output sheet'!$AC$2:$AC$5000,$B$140,'1. Output sheet'!$O$2:$O$5000,"&gt;="&amp;$B$239,'1. Output sheet'!$O$2:$O$5000,"&lt;"&amp;$C$239)+SUMIFS('1. Output sheet'!$F$2:$F$5000,'1. Output sheet'!$C$2:$C$5000,E$138,'1. Output sheet'!$K$2:$K$5000,$B378,'1. Output sheet'!$AC$2:$AC$5000,$B$170,'1. Output sheet'!$O$2:$O$5000,"&gt;="&amp;$B$239,'1. Output sheet'!$O$2:$O$5000,"&lt;"&amp;$C$239)</f>
        <v>0</v>
      </c>
      <c r="F378" s="13">
        <f>SUMIFS('1. Output sheet'!$F$2:$F$5000,'1. Output sheet'!$C$2:$C$5000,F$138,'1. Output sheet'!$K$2:$K$5000,$B378,'1. Output sheet'!$AC$2:$AC$5000,$B$140,'1. Output sheet'!$O$2:$O$5000,"&gt;="&amp;$B$239,'1. Output sheet'!$O$2:$O$5000,"&lt;"&amp;$C$239)+SUMIFS('1. Output sheet'!$F$2:$F$5000,'1. Output sheet'!$C$2:$C$5000,F$138,'1. Output sheet'!$K$2:$K$5000,$B378,'1. Output sheet'!$AC$2:$AC$5000,$B$170,'1. Output sheet'!$O$2:$O$5000,"&gt;="&amp;$B$239,'1. Output sheet'!$O$2:$O$5000,"&lt;"&amp;$C$239)</f>
        <v>-427.31999999999988</v>
      </c>
      <c r="G378" s="13">
        <f>SUMIFS('1. Output sheet'!$F$2:$F$5000,'1. Output sheet'!$C$2:$C$5000,G$138,'1. Output sheet'!$K$2:$K$5000,$B378,'1. Output sheet'!$AC$2:$AC$5000,$B$140,'1. Output sheet'!$O$2:$O$5000,"&gt;="&amp;$B$239,'1. Output sheet'!$O$2:$O$5000,"&lt;"&amp;$C$239)+SUMIFS('1. Output sheet'!$F$2:$F$5000,'1. Output sheet'!$C$2:$C$5000,G$138,'1. Output sheet'!$K$2:$K$5000,$B378,'1. Output sheet'!$AC$2:$AC$5000,$B$170,'1. Output sheet'!$O$2:$O$5000,"&gt;="&amp;$B$239,'1. Output sheet'!$O$2:$O$5000,"&lt;"&amp;$C$239)</f>
        <v>947.5</v>
      </c>
      <c r="H378" s="13">
        <f>SUMIFS('1. Output sheet'!$F$2:$F$5000,'1. Output sheet'!$C$2:$C$5000,H$138,'1. Output sheet'!$K$2:$K$5000,$B378,'1. Output sheet'!$AC$2:$AC$5000,$B$140,'1. Output sheet'!$O$2:$O$5000,"&gt;="&amp;$B$239,'1. Output sheet'!$O$2:$O$5000,"&lt;"&amp;$C$239)+SUMIFS('1. Output sheet'!$F$2:$F$5000,'1. Output sheet'!$C$2:$C$5000,H$138,'1. Output sheet'!$K$2:$K$5000,$B378,'1. Output sheet'!$AC$2:$AC$5000,$B$170,'1. Output sheet'!$O$2:$O$5000,"&gt;="&amp;$B$239,'1. Output sheet'!$O$2:$O$5000,"&lt;"&amp;$C$239)</f>
        <v>0</v>
      </c>
      <c r="I378" s="13">
        <f>SUMIFS('1. Output sheet'!$F$2:$F$5000,'1. Output sheet'!$C$2:$C$5000,I$138,'1. Output sheet'!$K$2:$K$5000,$B378,'1. Output sheet'!$AC$2:$AC$5000,$B$140,'1. Output sheet'!$O$2:$O$5000,"&gt;="&amp;$B$239,'1. Output sheet'!$O$2:$O$5000,"&lt;"&amp;$C$239)+SUMIFS('1. Output sheet'!$F$2:$F$5000,'1. Output sheet'!$C$2:$C$5000,I$138,'1. Output sheet'!$K$2:$K$5000,$B378,'1. Output sheet'!$AC$2:$AC$5000,$B$170,'1. Output sheet'!$O$2:$O$5000,"&gt;="&amp;$B$239,'1. Output sheet'!$O$2:$O$5000,"&lt;"&amp;$C$239)</f>
        <v>947.5</v>
      </c>
      <c r="J378" s="13">
        <f>SUMIFS('1. Output sheet'!$F$2:$F$5000,'1. Output sheet'!$C$2:$C$5000,J$138,'1. Output sheet'!$K$2:$K$5000,$B378,'1. Output sheet'!$AC$2:$AC$5000,$B$140,'1. Output sheet'!$O$2:$O$5000,"&gt;="&amp;$B$239,'1. Output sheet'!$O$2:$O$5000,"&lt;"&amp;$C$239)+SUMIFS('1. Output sheet'!$F$2:$F$5000,'1. Output sheet'!$C$2:$C$5000,J$138,'1. Output sheet'!$K$2:$K$5000,$B378,'1. Output sheet'!$AC$2:$AC$5000,$B$170,'1. Output sheet'!$O$2:$O$5000,"&gt;="&amp;$B$239,'1. Output sheet'!$O$2:$O$5000,"&lt;"&amp;$C$239)</f>
        <v>0</v>
      </c>
      <c r="K378" s="13">
        <f>SUMIFS('1. Output sheet'!$F$2:$F$5000,'1. Output sheet'!$C$2:$C$5000,K$138,'1. Output sheet'!$K$2:$K$5000,$B378,'1. Output sheet'!$AC$2:$AC$5000,$B$140,'1. Output sheet'!$O$2:$O$5000,"&gt;="&amp;$B$239,'1. Output sheet'!$O$2:$O$5000,"&lt;"&amp;$C$239)+SUMIFS('1. Output sheet'!$F$2:$F$5000,'1. Output sheet'!$C$2:$C$5000,K$138,'1. Output sheet'!$K$2:$K$5000,$B378,'1. Output sheet'!$AC$2:$AC$5000,$B$170,'1. Output sheet'!$O$2:$O$5000,"&gt;="&amp;$B$239,'1. Output sheet'!$O$2:$O$5000,"&lt;"&amp;$C$239)</f>
        <v>0</v>
      </c>
      <c r="L378" s="13">
        <f>SUMIFS('1. Output sheet'!$F$2:$F$5000,'1. Output sheet'!$C$2:$C$5000,L$138,'1. Output sheet'!$K$2:$K$5000,$B378,'1. Output sheet'!$AC$2:$AC$5000,$B$140,'1. Output sheet'!$O$2:$O$5000,"&gt;="&amp;$B$239,'1. Output sheet'!$O$2:$O$5000,"&lt;"&amp;$C$239)+SUMIFS('1. Output sheet'!$F$2:$F$5000,'1. Output sheet'!$C$2:$C$5000,L$138,'1. Output sheet'!$K$2:$K$5000,$B378,'1. Output sheet'!$AC$2:$AC$5000,$B$170,'1. Output sheet'!$O$2:$O$5000,"&gt;="&amp;$B$239,'1. Output sheet'!$O$2:$O$5000,"&lt;"&amp;$C$239)</f>
        <v>0</v>
      </c>
      <c r="M378" s="13">
        <f>SUMIFS('1. Output sheet'!$F$2:$F$5000,'1. Output sheet'!$C$2:$C$5000,M$138,'1. Output sheet'!$K$2:$K$5000,$B378,'1. Output sheet'!$AC$2:$AC$5000,$B$140,'1. Output sheet'!$O$2:$O$5000,"&gt;="&amp;$B$239,'1. Output sheet'!$O$2:$O$5000,"&lt;"&amp;$C$239)+SUMIFS('1. Output sheet'!$F$2:$F$5000,'1. Output sheet'!$C$2:$C$5000,M$138,'1. Output sheet'!$K$2:$K$5000,$B378,'1. Output sheet'!$AC$2:$AC$5000,$B$170,'1. Output sheet'!$O$2:$O$5000,"&gt;="&amp;$B$239,'1. Output sheet'!$O$2:$O$5000,"&lt;"&amp;$C$239)</f>
        <v>0</v>
      </c>
      <c r="N378" s="13">
        <f>SUMIFS('1. Output sheet'!$F$2:$F$5000,'1. Output sheet'!$C$2:$C$5000,N$138,'1. Output sheet'!$K$2:$K$5000,$B378,'1. Output sheet'!$AC$2:$AC$5000,$B$140,'1. Output sheet'!$O$2:$O$5000,"&gt;="&amp;$B$239,'1. Output sheet'!$O$2:$O$5000,"&lt;"&amp;$C$239)+SUMIFS('1. Output sheet'!$F$2:$F$5000,'1. Output sheet'!$C$2:$C$5000,N$138,'1. Output sheet'!$K$2:$K$5000,$B378,'1. Output sheet'!$AC$2:$AC$5000,$B$170,'1. Output sheet'!$O$2:$O$5000,"&gt;="&amp;$B$239,'1. Output sheet'!$O$2:$O$5000,"&lt;"&amp;$C$239)</f>
        <v>0</v>
      </c>
      <c r="O378" s="13">
        <f>SUMIFS('1. Output sheet'!$F$2:$F$5000,'1. Output sheet'!$C$2:$C$5000,O$138,'1. Output sheet'!$K$2:$K$5000,$B378,'1. Output sheet'!$AC$2:$AC$5000,$B$140,'1. Output sheet'!$O$2:$O$5000,"&gt;="&amp;$B$239,'1. Output sheet'!$O$2:$O$5000,"&lt;"&amp;$C$239)+SUMIFS('1. Output sheet'!$F$2:$F$5000,'1. Output sheet'!$C$2:$C$5000,O$138,'1. Output sheet'!$K$2:$K$5000,$B378,'1. Output sheet'!$AC$2:$AC$5000,$B$170,'1. Output sheet'!$O$2:$O$5000,"&gt;="&amp;$B$239,'1. Output sheet'!$O$2:$O$5000,"&lt;"&amp;$C$239)</f>
        <v>0</v>
      </c>
      <c r="P378" s="14">
        <f t="shared" si="194"/>
        <v>1467.68</v>
      </c>
      <c r="R378" s="39" t="s">
        <v>34</v>
      </c>
      <c r="S378" s="12"/>
      <c r="T378" s="13">
        <f t="shared" si="193"/>
        <v>0</v>
      </c>
      <c r="U378" s="13">
        <f t="shared" si="181"/>
        <v>0</v>
      </c>
      <c r="V378" s="13">
        <f t="shared" si="182"/>
        <v>-57.294557741040158</v>
      </c>
      <c r="W378" s="13">
        <f t="shared" si="183"/>
        <v>127.03967392033036</v>
      </c>
      <c r="X378" s="13">
        <f t="shared" si="184"/>
        <v>0</v>
      </c>
      <c r="Y378" s="13">
        <f t="shared" si="185"/>
        <v>127.03967392033036</v>
      </c>
      <c r="Z378" s="13">
        <f t="shared" si="186"/>
        <v>0</v>
      </c>
      <c r="AA378" s="13">
        <f t="shared" si="187"/>
        <v>0</v>
      </c>
      <c r="AB378" s="13">
        <f t="shared" si="188"/>
        <v>0</v>
      </c>
      <c r="AC378" s="13">
        <f t="shared" si="189"/>
        <v>0</v>
      </c>
      <c r="AD378" s="13">
        <f t="shared" si="190"/>
        <v>0</v>
      </c>
      <c r="AE378" s="13">
        <f t="shared" si="191"/>
        <v>0</v>
      </c>
      <c r="AF378" s="14">
        <f t="shared" si="192"/>
        <v>196.78479009962055</v>
      </c>
    </row>
    <row r="379" spans="1:32" ht="14.4" x14ac:dyDescent="0.3">
      <c r="A379" s="34"/>
      <c r="B379" s="39" t="s">
        <v>473</v>
      </c>
      <c r="C379" s="12"/>
      <c r="D379" s="13">
        <f>SUMIFS('1. Output sheet'!$F$2:$F$5000,'1. Output sheet'!$C$2:$C$5000,D$138,'1. Output sheet'!$K$2:$K$5000,$B379,'1. Output sheet'!$AC$2:$AC$5000,$B$140,'1. Output sheet'!$O$2:$O$5000,"&gt;="&amp;$B$239,'1. Output sheet'!$O$2:$O$5000,"&lt;"&amp;$C$239)+SUMIFS('1. Output sheet'!$F$2:$F$5000,'1. Output sheet'!$C$2:$C$5000,D$138,'1. Output sheet'!$K$2:$K$5000,$B379,'1. Output sheet'!$AC$2:$AC$5000,$B$170,'1. Output sheet'!$O$2:$O$5000,"&gt;="&amp;$B$239,'1. Output sheet'!$O$2:$O$5000,"&lt;"&amp;$C$239)</f>
        <v>0</v>
      </c>
      <c r="E379" s="13">
        <f>SUMIFS('1. Output sheet'!$F$2:$F$5000,'1. Output sheet'!$C$2:$C$5000,E$138,'1. Output sheet'!$K$2:$K$5000,$B379,'1. Output sheet'!$AC$2:$AC$5000,$B$140,'1. Output sheet'!$O$2:$O$5000,"&gt;="&amp;$B$239,'1. Output sheet'!$O$2:$O$5000,"&lt;"&amp;$C$239)+SUMIFS('1. Output sheet'!$F$2:$F$5000,'1. Output sheet'!$C$2:$C$5000,E$138,'1. Output sheet'!$K$2:$K$5000,$B379,'1. Output sheet'!$AC$2:$AC$5000,$B$170,'1. Output sheet'!$O$2:$O$5000,"&gt;="&amp;$B$239,'1. Output sheet'!$O$2:$O$5000,"&lt;"&amp;$C$239)</f>
        <v>0</v>
      </c>
      <c r="F379" s="13">
        <f>SUMIFS('1. Output sheet'!$F$2:$F$5000,'1. Output sheet'!$C$2:$C$5000,F$138,'1. Output sheet'!$K$2:$K$5000,$B379,'1. Output sheet'!$AC$2:$AC$5000,$B$140,'1. Output sheet'!$O$2:$O$5000,"&gt;="&amp;$B$239,'1. Output sheet'!$O$2:$O$5000,"&lt;"&amp;$C$239)+SUMIFS('1. Output sheet'!$F$2:$F$5000,'1. Output sheet'!$C$2:$C$5000,F$138,'1. Output sheet'!$K$2:$K$5000,$B379,'1. Output sheet'!$AC$2:$AC$5000,$B$170,'1. Output sheet'!$O$2:$O$5000,"&gt;="&amp;$B$239,'1. Output sheet'!$O$2:$O$5000,"&lt;"&amp;$C$239)</f>
        <v>0</v>
      </c>
      <c r="G379" s="13">
        <f>SUMIFS('1. Output sheet'!$F$2:$F$5000,'1. Output sheet'!$C$2:$C$5000,G$138,'1. Output sheet'!$K$2:$K$5000,$B379,'1. Output sheet'!$AC$2:$AC$5000,$B$140,'1. Output sheet'!$O$2:$O$5000,"&gt;="&amp;$B$239,'1. Output sheet'!$O$2:$O$5000,"&lt;"&amp;$C$239)+SUMIFS('1. Output sheet'!$F$2:$F$5000,'1. Output sheet'!$C$2:$C$5000,G$138,'1. Output sheet'!$K$2:$K$5000,$B379,'1. Output sheet'!$AC$2:$AC$5000,$B$170,'1. Output sheet'!$O$2:$O$5000,"&gt;="&amp;$B$239,'1. Output sheet'!$O$2:$O$5000,"&lt;"&amp;$C$239)</f>
        <v>0</v>
      </c>
      <c r="H379" s="13">
        <f>SUMIFS('1. Output sheet'!$F$2:$F$5000,'1. Output sheet'!$C$2:$C$5000,H$138,'1. Output sheet'!$K$2:$K$5000,$B379,'1. Output sheet'!$AC$2:$AC$5000,$B$140,'1. Output sheet'!$O$2:$O$5000,"&gt;="&amp;$B$239,'1. Output sheet'!$O$2:$O$5000,"&lt;"&amp;$C$239)+SUMIFS('1. Output sheet'!$F$2:$F$5000,'1. Output sheet'!$C$2:$C$5000,H$138,'1. Output sheet'!$K$2:$K$5000,$B379,'1. Output sheet'!$AC$2:$AC$5000,$B$170,'1. Output sheet'!$O$2:$O$5000,"&gt;="&amp;$B$239,'1. Output sheet'!$O$2:$O$5000,"&lt;"&amp;$C$239)</f>
        <v>0</v>
      </c>
      <c r="I379" s="13">
        <f>SUMIFS('1. Output sheet'!$F$2:$F$5000,'1. Output sheet'!$C$2:$C$5000,I$138,'1. Output sheet'!$K$2:$K$5000,$B379,'1. Output sheet'!$AC$2:$AC$5000,$B$140,'1. Output sheet'!$O$2:$O$5000,"&gt;="&amp;$B$239,'1. Output sheet'!$O$2:$O$5000,"&lt;"&amp;$C$239)+SUMIFS('1. Output sheet'!$F$2:$F$5000,'1. Output sheet'!$C$2:$C$5000,I$138,'1. Output sheet'!$K$2:$K$5000,$B379,'1. Output sheet'!$AC$2:$AC$5000,$B$170,'1. Output sheet'!$O$2:$O$5000,"&gt;="&amp;$B$239,'1. Output sheet'!$O$2:$O$5000,"&lt;"&amp;$C$239)</f>
        <v>0</v>
      </c>
      <c r="J379" s="13">
        <f>SUMIFS('1. Output sheet'!$F$2:$F$5000,'1. Output sheet'!$C$2:$C$5000,J$138,'1. Output sheet'!$K$2:$K$5000,$B379,'1. Output sheet'!$AC$2:$AC$5000,$B$140,'1. Output sheet'!$O$2:$O$5000,"&gt;="&amp;$B$239,'1. Output sheet'!$O$2:$O$5000,"&lt;"&amp;$C$239)+SUMIFS('1. Output sheet'!$F$2:$F$5000,'1. Output sheet'!$C$2:$C$5000,J$138,'1. Output sheet'!$K$2:$K$5000,$B379,'1. Output sheet'!$AC$2:$AC$5000,$B$170,'1. Output sheet'!$O$2:$O$5000,"&gt;="&amp;$B$239,'1. Output sheet'!$O$2:$O$5000,"&lt;"&amp;$C$239)</f>
        <v>0</v>
      </c>
      <c r="K379" s="13">
        <f>SUMIFS('1. Output sheet'!$F$2:$F$5000,'1. Output sheet'!$C$2:$C$5000,K$138,'1. Output sheet'!$K$2:$K$5000,$B379,'1. Output sheet'!$AC$2:$AC$5000,$B$140,'1. Output sheet'!$O$2:$O$5000,"&gt;="&amp;$B$239,'1. Output sheet'!$O$2:$O$5000,"&lt;"&amp;$C$239)+SUMIFS('1. Output sheet'!$F$2:$F$5000,'1. Output sheet'!$C$2:$C$5000,K$138,'1. Output sheet'!$K$2:$K$5000,$B379,'1. Output sheet'!$AC$2:$AC$5000,$B$170,'1. Output sheet'!$O$2:$O$5000,"&gt;="&amp;$B$239,'1. Output sheet'!$O$2:$O$5000,"&lt;"&amp;$C$239)</f>
        <v>0</v>
      </c>
      <c r="L379" s="13">
        <f>SUMIFS('1. Output sheet'!$F$2:$F$5000,'1. Output sheet'!$C$2:$C$5000,L$138,'1. Output sheet'!$K$2:$K$5000,$B379,'1. Output sheet'!$AC$2:$AC$5000,$B$140,'1. Output sheet'!$O$2:$O$5000,"&gt;="&amp;$B$239,'1. Output sheet'!$O$2:$O$5000,"&lt;"&amp;$C$239)+SUMIFS('1. Output sheet'!$F$2:$F$5000,'1. Output sheet'!$C$2:$C$5000,L$138,'1. Output sheet'!$K$2:$K$5000,$B379,'1. Output sheet'!$AC$2:$AC$5000,$B$170,'1. Output sheet'!$O$2:$O$5000,"&gt;="&amp;$B$239,'1. Output sheet'!$O$2:$O$5000,"&lt;"&amp;$C$239)</f>
        <v>0</v>
      </c>
      <c r="M379" s="13">
        <f>SUMIFS('1. Output sheet'!$F$2:$F$5000,'1. Output sheet'!$C$2:$C$5000,M$138,'1. Output sheet'!$K$2:$K$5000,$B379,'1. Output sheet'!$AC$2:$AC$5000,$B$140,'1. Output sheet'!$O$2:$O$5000,"&gt;="&amp;$B$239,'1. Output sheet'!$O$2:$O$5000,"&lt;"&amp;$C$239)+SUMIFS('1. Output sheet'!$F$2:$F$5000,'1. Output sheet'!$C$2:$C$5000,M$138,'1. Output sheet'!$K$2:$K$5000,$B379,'1. Output sheet'!$AC$2:$AC$5000,$B$170,'1. Output sheet'!$O$2:$O$5000,"&gt;="&amp;$B$239,'1. Output sheet'!$O$2:$O$5000,"&lt;"&amp;$C$239)</f>
        <v>0</v>
      </c>
      <c r="N379" s="13">
        <f>SUMIFS('1. Output sheet'!$F$2:$F$5000,'1. Output sheet'!$C$2:$C$5000,N$138,'1. Output sheet'!$K$2:$K$5000,$B379,'1. Output sheet'!$AC$2:$AC$5000,$B$140,'1. Output sheet'!$O$2:$O$5000,"&gt;="&amp;$B$239,'1. Output sheet'!$O$2:$O$5000,"&lt;"&amp;$C$239)+SUMIFS('1. Output sheet'!$F$2:$F$5000,'1. Output sheet'!$C$2:$C$5000,N$138,'1. Output sheet'!$K$2:$K$5000,$B379,'1. Output sheet'!$AC$2:$AC$5000,$B$170,'1. Output sheet'!$O$2:$O$5000,"&gt;="&amp;$B$239,'1. Output sheet'!$O$2:$O$5000,"&lt;"&amp;$C$239)</f>
        <v>0</v>
      </c>
      <c r="O379" s="13">
        <f>SUMIFS('1. Output sheet'!$F$2:$F$5000,'1. Output sheet'!$C$2:$C$5000,O$138,'1. Output sheet'!$K$2:$K$5000,$B379,'1. Output sheet'!$AC$2:$AC$5000,$B$140,'1. Output sheet'!$O$2:$O$5000,"&gt;="&amp;$B$239,'1. Output sheet'!$O$2:$O$5000,"&lt;"&amp;$C$239)+SUMIFS('1. Output sheet'!$F$2:$F$5000,'1. Output sheet'!$C$2:$C$5000,O$138,'1. Output sheet'!$K$2:$K$5000,$B379,'1. Output sheet'!$AC$2:$AC$5000,$B$170,'1. Output sheet'!$O$2:$O$5000,"&gt;="&amp;$B$239,'1. Output sheet'!$O$2:$O$5000,"&lt;"&amp;$C$239)</f>
        <v>0</v>
      </c>
      <c r="P379" s="14">
        <f t="shared" si="194"/>
        <v>0</v>
      </c>
      <c r="R379" s="39" t="s">
        <v>473</v>
      </c>
      <c r="S379" s="12"/>
      <c r="T379" s="13">
        <f t="shared" si="193"/>
        <v>0</v>
      </c>
      <c r="U379" s="13">
        <f t="shared" si="181"/>
        <v>0</v>
      </c>
      <c r="V379" s="13">
        <f t="shared" si="182"/>
        <v>0</v>
      </c>
      <c r="W379" s="13">
        <f t="shared" si="183"/>
        <v>0</v>
      </c>
      <c r="X379" s="13">
        <f t="shared" si="184"/>
        <v>0</v>
      </c>
      <c r="Y379" s="13">
        <f t="shared" si="185"/>
        <v>0</v>
      </c>
      <c r="Z379" s="13">
        <f t="shared" si="186"/>
        <v>0</v>
      </c>
      <c r="AA379" s="13">
        <f t="shared" si="187"/>
        <v>0</v>
      </c>
      <c r="AB379" s="13">
        <f t="shared" si="188"/>
        <v>0</v>
      </c>
      <c r="AC379" s="13">
        <f t="shared" si="189"/>
        <v>0</v>
      </c>
      <c r="AD379" s="13">
        <f t="shared" si="190"/>
        <v>0</v>
      </c>
      <c r="AE379" s="13">
        <f t="shared" si="191"/>
        <v>0</v>
      </c>
      <c r="AF379" s="14">
        <f t="shared" si="192"/>
        <v>0</v>
      </c>
    </row>
    <row r="380" spans="1:32" ht="14.4" x14ac:dyDescent="0.3">
      <c r="A380" s="34"/>
      <c r="B380" s="39" t="s">
        <v>210</v>
      </c>
      <c r="C380" s="12"/>
      <c r="D380" s="13">
        <f>SUMIFS('1. Output sheet'!$F$2:$F$5000,'1. Output sheet'!$C$2:$C$5000,D$138,'1. Output sheet'!$K$2:$K$5000,$B380,'1. Output sheet'!$AC$2:$AC$5000,$B$140,'1. Output sheet'!$O$2:$O$5000,"&gt;="&amp;$B$239,'1. Output sheet'!$O$2:$O$5000,"&lt;"&amp;$C$239)+SUMIFS('1. Output sheet'!$F$2:$F$5000,'1. Output sheet'!$C$2:$C$5000,D$138,'1. Output sheet'!$K$2:$K$5000,$B380,'1. Output sheet'!$AC$2:$AC$5000,$B$170,'1. Output sheet'!$O$2:$O$5000,"&gt;="&amp;$B$239,'1. Output sheet'!$O$2:$O$5000,"&lt;"&amp;$C$239)</f>
        <v>0</v>
      </c>
      <c r="E380" s="13">
        <f>SUMIFS('1. Output sheet'!$F$2:$F$5000,'1. Output sheet'!$C$2:$C$5000,E$138,'1. Output sheet'!$K$2:$K$5000,$B380,'1. Output sheet'!$AC$2:$AC$5000,$B$140,'1. Output sheet'!$O$2:$O$5000,"&gt;="&amp;$B$239,'1. Output sheet'!$O$2:$O$5000,"&lt;"&amp;$C$239)+SUMIFS('1. Output sheet'!$F$2:$F$5000,'1. Output sheet'!$C$2:$C$5000,E$138,'1. Output sheet'!$K$2:$K$5000,$B380,'1. Output sheet'!$AC$2:$AC$5000,$B$170,'1. Output sheet'!$O$2:$O$5000,"&gt;="&amp;$B$239,'1. Output sheet'!$O$2:$O$5000,"&lt;"&amp;$C$239)</f>
        <v>0</v>
      </c>
      <c r="F380" s="13">
        <f>SUMIFS('1. Output sheet'!$F$2:$F$5000,'1. Output sheet'!$C$2:$C$5000,F$138,'1. Output sheet'!$K$2:$K$5000,$B380,'1. Output sheet'!$AC$2:$AC$5000,$B$140,'1. Output sheet'!$O$2:$O$5000,"&gt;="&amp;$B$239,'1. Output sheet'!$O$2:$O$5000,"&lt;"&amp;$C$239)+SUMIFS('1. Output sheet'!$F$2:$F$5000,'1. Output sheet'!$C$2:$C$5000,F$138,'1. Output sheet'!$K$2:$K$5000,$B380,'1. Output sheet'!$AC$2:$AC$5000,$B$170,'1. Output sheet'!$O$2:$O$5000,"&gt;="&amp;$B$239,'1. Output sheet'!$O$2:$O$5000,"&lt;"&amp;$C$239)</f>
        <v>0</v>
      </c>
      <c r="G380" s="13">
        <f>SUMIFS('1. Output sheet'!$F$2:$F$5000,'1. Output sheet'!$C$2:$C$5000,G$138,'1. Output sheet'!$K$2:$K$5000,$B380,'1. Output sheet'!$AC$2:$AC$5000,$B$140,'1. Output sheet'!$O$2:$O$5000,"&gt;="&amp;$B$239,'1. Output sheet'!$O$2:$O$5000,"&lt;"&amp;$C$239)+SUMIFS('1. Output sheet'!$F$2:$F$5000,'1. Output sheet'!$C$2:$C$5000,G$138,'1. Output sheet'!$K$2:$K$5000,$B380,'1. Output sheet'!$AC$2:$AC$5000,$B$170,'1. Output sheet'!$O$2:$O$5000,"&gt;="&amp;$B$239,'1. Output sheet'!$O$2:$O$5000,"&lt;"&amp;$C$239)</f>
        <v>0</v>
      </c>
      <c r="H380" s="13">
        <f>SUMIFS('1. Output sheet'!$F$2:$F$5000,'1. Output sheet'!$C$2:$C$5000,H$138,'1. Output sheet'!$K$2:$K$5000,$B380,'1. Output sheet'!$AC$2:$AC$5000,$B$140,'1. Output sheet'!$O$2:$O$5000,"&gt;="&amp;$B$239,'1. Output sheet'!$O$2:$O$5000,"&lt;"&amp;$C$239)+SUMIFS('1. Output sheet'!$F$2:$F$5000,'1. Output sheet'!$C$2:$C$5000,H$138,'1. Output sheet'!$K$2:$K$5000,$B380,'1. Output sheet'!$AC$2:$AC$5000,$B$170,'1. Output sheet'!$O$2:$O$5000,"&gt;="&amp;$B$239,'1. Output sheet'!$O$2:$O$5000,"&lt;"&amp;$C$239)</f>
        <v>0</v>
      </c>
      <c r="I380" s="13">
        <f>SUMIFS('1. Output sheet'!$F$2:$F$5000,'1. Output sheet'!$C$2:$C$5000,I$138,'1. Output sheet'!$K$2:$K$5000,$B380,'1. Output sheet'!$AC$2:$AC$5000,$B$140,'1. Output sheet'!$O$2:$O$5000,"&gt;="&amp;$B$239,'1. Output sheet'!$O$2:$O$5000,"&lt;"&amp;$C$239)+SUMIFS('1. Output sheet'!$F$2:$F$5000,'1. Output sheet'!$C$2:$C$5000,I$138,'1. Output sheet'!$K$2:$K$5000,$B380,'1. Output sheet'!$AC$2:$AC$5000,$B$170,'1. Output sheet'!$O$2:$O$5000,"&gt;="&amp;$B$239,'1. Output sheet'!$O$2:$O$5000,"&lt;"&amp;$C$239)</f>
        <v>0</v>
      </c>
      <c r="J380" s="13">
        <f>SUMIFS('1. Output sheet'!$F$2:$F$5000,'1. Output sheet'!$C$2:$C$5000,J$138,'1. Output sheet'!$K$2:$K$5000,$B380,'1. Output sheet'!$AC$2:$AC$5000,$B$140,'1. Output sheet'!$O$2:$O$5000,"&gt;="&amp;$B$239,'1. Output sheet'!$O$2:$O$5000,"&lt;"&amp;$C$239)+SUMIFS('1. Output sheet'!$F$2:$F$5000,'1. Output sheet'!$C$2:$C$5000,J$138,'1. Output sheet'!$K$2:$K$5000,$B380,'1. Output sheet'!$AC$2:$AC$5000,$B$170,'1. Output sheet'!$O$2:$O$5000,"&gt;="&amp;$B$239,'1. Output sheet'!$O$2:$O$5000,"&lt;"&amp;$C$239)</f>
        <v>0</v>
      </c>
      <c r="K380" s="13">
        <f>SUMIFS('1. Output sheet'!$F$2:$F$5000,'1. Output sheet'!$C$2:$C$5000,K$138,'1. Output sheet'!$K$2:$K$5000,$B380,'1. Output sheet'!$AC$2:$AC$5000,$B$140,'1. Output sheet'!$O$2:$O$5000,"&gt;="&amp;$B$239,'1. Output sheet'!$O$2:$O$5000,"&lt;"&amp;$C$239)+SUMIFS('1. Output sheet'!$F$2:$F$5000,'1. Output sheet'!$C$2:$C$5000,K$138,'1. Output sheet'!$K$2:$K$5000,$B380,'1. Output sheet'!$AC$2:$AC$5000,$B$170,'1. Output sheet'!$O$2:$O$5000,"&gt;="&amp;$B$239,'1. Output sheet'!$O$2:$O$5000,"&lt;"&amp;$C$239)</f>
        <v>0</v>
      </c>
      <c r="L380" s="13">
        <f>SUMIFS('1. Output sheet'!$F$2:$F$5000,'1. Output sheet'!$C$2:$C$5000,L$138,'1. Output sheet'!$K$2:$K$5000,$B380,'1. Output sheet'!$AC$2:$AC$5000,$B$140,'1. Output sheet'!$O$2:$O$5000,"&gt;="&amp;$B$239,'1. Output sheet'!$O$2:$O$5000,"&lt;"&amp;$C$239)+SUMIFS('1. Output sheet'!$F$2:$F$5000,'1. Output sheet'!$C$2:$C$5000,L$138,'1. Output sheet'!$K$2:$K$5000,$B380,'1. Output sheet'!$AC$2:$AC$5000,$B$170,'1. Output sheet'!$O$2:$O$5000,"&gt;="&amp;$B$239,'1. Output sheet'!$O$2:$O$5000,"&lt;"&amp;$C$239)</f>
        <v>0</v>
      </c>
      <c r="M380" s="13">
        <f>SUMIFS('1. Output sheet'!$F$2:$F$5000,'1. Output sheet'!$C$2:$C$5000,M$138,'1. Output sheet'!$K$2:$K$5000,$B380,'1. Output sheet'!$AC$2:$AC$5000,$B$140,'1. Output sheet'!$O$2:$O$5000,"&gt;="&amp;$B$239,'1. Output sheet'!$O$2:$O$5000,"&lt;"&amp;$C$239)+SUMIFS('1. Output sheet'!$F$2:$F$5000,'1. Output sheet'!$C$2:$C$5000,M$138,'1. Output sheet'!$K$2:$K$5000,$B380,'1. Output sheet'!$AC$2:$AC$5000,$B$170,'1. Output sheet'!$O$2:$O$5000,"&gt;="&amp;$B$239,'1. Output sheet'!$O$2:$O$5000,"&lt;"&amp;$C$239)</f>
        <v>0</v>
      </c>
      <c r="N380" s="13">
        <f>SUMIFS('1. Output sheet'!$F$2:$F$5000,'1. Output sheet'!$C$2:$C$5000,N$138,'1. Output sheet'!$K$2:$K$5000,$B380,'1. Output sheet'!$AC$2:$AC$5000,$B$140,'1. Output sheet'!$O$2:$O$5000,"&gt;="&amp;$B$239,'1. Output sheet'!$O$2:$O$5000,"&lt;"&amp;$C$239)+SUMIFS('1. Output sheet'!$F$2:$F$5000,'1. Output sheet'!$C$2:$C$5000,N$138,'1. Output sheet'!$K$2:$K$5000,$B380,'1. Output sheet'!$AC$2:$AC$5000,$B$170,'1. Output sheet'!$O$2:$O$5000,"&gt;="&amp;$B$239,'1. Output sheet'!$O$2:$O$5000,"&lt;"&amp;$C$239)</f>
        <v>0</v>
      </c>
      <c r="O380" s="13">
        <f>SUMIFS('1. Output sheet'!$F$2:$F$5000,'1. Output sheet'!$C$2:$C$5000,O$138,'1. Output sheet'!$K$2:$K$5000,$B380,'1. Output sheet'!$AC$2:$AC$5000,$B$140,'1. Output sheet'!$O$2:$O$5000,"&gt;="&amp;$B$239,'1. Output sheet'!$O$2:$O$5000,"&lt;"&amp;$C$239)+SUMIFS('1. Output sheet'!$F$2:$F$5000,'1. Output sheet'!$C$2:$C$5000,O$138,'1. Output sheet'!$K$2:$K$5000,$B380,'1. Output sheet'!$AC$2:$AC$5000,$B$170,'1. Output sheet'!$O$2:$O$5000,"&gt;="&amp;$B$239,'1. Output sheet'!$O$2:$O$5000,"&lt;"&amp;$C$239)</f>
        <v>0</v>
      </c>
      <c r="P380" s="14">
        <f t="shared" si="194"/>
        <v>0</v>
      </c>
      <c r="R380" s="39" t="s">
        <v>210</v>
      </c>
      <c r="S380" s="12"/>
      <c r="T380" s="13">
        <f t="shared" si="193"/>
        <v>0</v>
      </c>
      <c r="U380" s="13">
        <f t="shared" si="181"/>
        <v>0</v>
      </c>
      <c r="V380" s="13">
        <f t="shared" si="182"/>
        <v>0</v>
      </c>
      <c r="W380" s="13">
        <f t="shared" si="183"/>
        <v>0</v>
      </c>
      <c r="X380" s="13">
        <f t="shared" si="184"/>
        <v>0</v>
      </c>
      <c r="Y380" s="13">
        <f t="shared" si="185"/>
        <v>0</v>
      </c>
      <c r="Z380" s="13">
        <f t="shared" si="186"/>
        <v>0</v>
      </c>
      <c r="AA380" s="13">
        <f t="shared" si="187"/>
        <v>0</v>
      </c>
      <c r="AB380" s="13">
        <f t="shared" si="188"/>
        <v>0</v>
      </c>
      <c r="AC380" s="13">
        <f t="shared" si="189"/>
        <v>0</v>
      </c>
      <c r="AD380" s="13">
        <f t="shared" si="190"/>
        <v>0</v>
      </c>
      <c r="AE380" s="13">
        <f t="shared" si="191"/>
        <v>0</v>
      </c>
      <c r="AF380" s="14">
        <f t="shared" si="192"/>
        <v>0</v>
      </c>
    </row>
    <row r="381" spans="1:32" ht="14.4" x14ac:dyDescent="0.3">
      <c r="A381" s="34"/>
      <c r="B381" s="39" t="s">
        <v>333</v>
      </c>
      <c r="C381" s="12"/>
      <c r="D381" s="13">
        <f>SUMIFS('1. Output sheet'!$F$2:$F$5000,'1. Output sheet'!$C$2:$C$5000,D$138,'1. Output sheet'!$K$2:$K$5000,$B381,'1. Output sheet'!$AC$2:$AC$5000,$B$140,'1. Output sheet'!$O$2:$O$5000,"&gt;="&amp;$B$239,'1. Output sheet'!$O$2:$O$5000,"&lt;"&amp;$C$239)+SUMIFS('1. Output sheet'!$F$2:$F$5000,'1. Output sheet'!$C$2:$C$5000,D$138,'1. Output sheet'!$K$2:$K$5000,$B381,'1. Output sheet'!$AC$2:$AC$5000,$B$170,'1. Output sheet'!$O$2:$O$5000,"&gt;="&amp;$B$239,'1. Output sheet'!$O$2:$O$5000,"&lt;"&amp;$C$239)</f>
        <v>0</v>
      </c>
      <c r="E381" s="13">
        <f>SUMIFS('1. Output sheet'!$F$2:$F$5000,'1. Output sheet'!$C$2:$C$5000,E$138,'1. Output sheet'!$K$2:$K$5000,$B381,'1. Output sheet'!$AC$2:$AC$5000,$B$140,'1. Output sheet'!$O$2:$O$5000,"&gt;="&amp;$B$239,'1. Output sheet'!$O$2:$O$5000,"&lt;"&amp;$C$239)+SUMIFS('1. Output sheet'!$F$2:$F$5000,'1. Output sheet'!$C$2:$C$5000,E$138,'1. Output sheet'!$K$2:$K$5000,$B381,'1. Output sheet'!$AC$2:$AC$5000,$B$170,'1. Output sheet'!$O$2:$O$5000,"&gt;="&amp;$B$239,'1. Output sheet'!$O$2:$O$5000,"&lt;"&amp;$C$239)</f>
        <v>0</v>
      </c>
      <c r="F381" s="13">
        <f>SUMIFS('1. Output sheet'!$F$2:$F$5000,'1. Output sheet'!$C$2:$C$5000,F$138,'1. Output sheet'!$K$2:$K$5000,$B381,'1. Output sheet'!$AC$2:$AC$5000,$B$140,'1. Output sheet'!$O$2:$O$5000,"&gt;="&amp;$B$239,'1. Output sheet'!$O$2:$O$5000,"&lt;"&amp;$C$239)+SUMIFS('1. Output sheet'!$F$2:$F$5000,'1. Output sheet'!$C$2:$C$5000,F$138,'1. Output sheet'!$K$2:$K$5000,$B381,'1. Output sheet'!$AC$2:$AC$5000,$B$170,'1. Output sheet'!$O$2:$O$5000,"&gt;="&amp;$B$239,'1. Output sheet'!$O$2:$O$5000,"&lt;"&amp;$C$239)</f>
        <v>0</v>
      </c>
      <c r="G381" s="13">
        <f>SUMIFS('1. Output sheet'!$F$2:$F$5000,'1. Output sheet'!$C$2:$C$5000,G$138,'1. Output sheet'!$K$2:$K$5000,$B381,'1. Output sheet'!$AC$2:$AC$5000,$B$140,'1. Output sheet'!$O$2:$O$5000,"&gt;="&amp;$B$239,'1. Output sheet'!$O$2:$O$5000,"&lt;"&amp;$C$239)+SUMIFS('1. Output sheet'!$F$2:$F$5000,'1. Output sheet'!$C$2:$C$5000,G$138,'1. Output sheet'!$K$2:$K$5000,$B381,'1. Output sheet'!$AC$2:$AC$5000,$B$170,'1. Output sheet'!$O$2:$O$5000,"&gt;="&amp;$B$239,'1. Output sheet'!$O$2:$O$5000,"&lt;"&amp;$C$239)</f>
        <v>0</v>
      </c>
      <c r="H381" s="13">
        <f>SUMIFS('1. Output sheet'!$F$2:$F$5000,'1. Output sheet'!$C$2:$C$5000,H$138,'1. Output sheet'!$K$2:$K$5000,$B381,'1. Output sheet'!$AC$2:$AC$5000,$B$140,'1. Output sheet'!$O$2:$O$5000,"&gt;="&amp;$B$239,'1. Output sheet'!$O$2:$O$5000,"&lt;"&amp;$C$239)+SUMIFS('1. Output sheet'!$F$2:$F$5000,'1. Output sheet'!$C$2:$C$5000,H$138,'1. Output sheet'!$K$2:$K$5000,$B381,'1. Output sheet'!$AC$2:$AC$5000,$B$170,'1. Output sheet'!$O$2:$O$5000,"&gt;="&amp;$B$239,'1. Output sheet'!$O$2:$O$5000,"&lt;"&amp;$C$239)</f>
        <v>0</v>
      </c>
      <c r="I381" s="13">
        <f>SUMIFS('1. Output sheet'!$F$2:$F$5000,'1. Output sheet'!$C$2:$C$5000,I$138,'1. Output sheet'!$K$2:$K$5000,$B381,'1. Output sheet'!$AC$2:$AC$5000,$B$140,'1. Output sheet'!$O$2:$O$5000,"&gt;="&amp;$B$239,'1. Output sheet'!$O$2:$O$5000,"&lt;"&amp;$C$239)+SUMIFS('1. Output sheet'!$F$2:$F$5000,'1. Output sheet'!$C$2:$C$5000,I$138,'1. Output sheet'!$K$2:$K$5000,$B381,'1. Output sheet'!$AC$2:$AC$5000,$B$170,'1. Output sheet'!$O$2:$O$5000,"&gt;="&amp;$B$239,'1. Output sheet'!$O$2:$O$5000,"&lt;"&amp;$C$239)</f>
        <v>0</v>
      </c>
      <c r="J381" s="13">
        <f>SUMIFS('1. Output sheet'!$F$2:$F$5000,'1. Output sheet'!$C$2:$C$5000,J$138,'1. Output sheet'!$K$2:$K$5000,$B381,'1. Output sheet'!$AC$2:$AC$5000,$B$140,'1. Output sheet'!$O$2:$O$5000,"&gt;="&amp;$B$239,'1. Output sheet'!$O$2:$O$5000,"&lt;"&amp;$C$239)+SUMIFS('1. Output sheet'!$F$2:$F$5000,'1. Output sheet'!$C$2:$C$5000,J$138,'1. Output sheet'!$K$2:$K$5000,$B381,'1. Output sheet'!$AC$2:$AC$5000,$B$170,'1. Output sheet'!$O$2:$O$5000,"&gt;="&amp;$B$239,'1. Output sheet'!$O$2:$O$5000,"&lt;"&amp;$C$239)</f>
        <v>0</v>
      </c>
      <c r="K381" s="13">
        <f>SUMIFS('1. Output sheet'!$F$2:$F$5000,'1. Output sheet'!$C$2:$C$5000,K$138,'1. Output sheet'!$K$2:$K$5000,$B381,'1. Output sheet'!$AC$2:$AC$5000,$B$140,'1. Output sheet'!$O$2:$O$5000,"&gt;="&amp;$B$239,'1. Output sheet'!$O$2:$O$5000,"&lt;"&amp;$C$239)+SUMIFS('1. Output sheet'!$F$2:$F$5000,'1. Output sheet'!$C$2:$C$5000,K$138,'1. Output sheet'!$K$2:$K$5000,$B381,'1. Output sheet'!$AC$2:$AC$5000,$B$170,'1. Output sheet'!$O$2:$O$5000,"&gt;="&amp;$B$239,'1. Output sheet'!$O$2:$O$5000,"&lt;"&amp;$C$239)</f>
        <v>0</v>
      </c>
      <c r="L381" s="13">
        <f>SUMIFS('1. Output sheet'!$F$2:$F$5000,'1. Output sheet'!$C$2:$C$5000,L$138,'1. Output sheet'!$K$2:$K$5000,$B381,'1. Output sheet'!$AC$2:$AC$5000,$B$140,'1. Output sheet'!$O$2:$O$5000,"&gt;="&amp;$B$239,'1. Output sheet'!$O$2:$O$5000,"&lt;"&amp;$C$239)+SUMIFS('1. Output sheet'!$F$2:$F$5000,'1. Output sheet'!$C$2:$C$5000,L$138,'1. Output sheet'!$K$2:$K$5000,$B381,'1. Output sheet'!$AC$2:$AC$5000,$B$170,'1. Output sheet'!$O$2:$O$5000,"&gt;="&amp;$B$239,'1. Output sheet'!$O$2:$O$5000,"&lt;"&amp;$C$239)</f>
        <v>0</v>
      </c>
      <c r="M381" s="13">
        <f>SUMIFS('1. Output sheet'!$F$2:$F$5000,'1. Output sheet'!$C$2:$C$5000,M$138,'1. Output sheet'!$K$2:$K$5000,$B381,'1. Output sheet'!$AC$2:$AC$5000,$B$140,'1. Output sheet'!$O$2:$O$5000,"&gt;="&amp;$B$239,'1. Output sheet'!$O$2:$O$5000,"&lt;"&amp;$C$239)+SUMIFS('1. Output sheet'!$F$2:$F$5000,'1. Output sheet'!$C$2:$C$5000,M$138,'1. Output sheet'!$K$2:$K$5000,$B381,'1. Output sheet'!$AC$2:$AC$5000,$B$170,'1. Output sheet'!$O$2:$O$5000,"&gt;="&amp;$B$239,'1. Output sheet'!$O$2:$O$5000,"&lt;"&amp;$C$239)</f>
        <v>0</v>
      </c>
      <c r="N381" s="13">
        <f>SUMIFS('1. Output sheet'!$F$2:$F$5000,'1. Output sheet'!$C$2:$C$5000,N$138,'1. Output sheet'!$K$2:$K$5000,$B381,'1. Output sheet'!$AC$2:$AC$5000,$B$140,'1. Output sheet'!$O$2:$O$5000,"&gt;="&amp;$B$239,'1. Output sheet'!$O$2:$O$5000,"&lt;"&amp;$C$239)+SUMIFS('1. Output sheet'!$F$2:$F$5000,'1. Output sheet'!$C$2:$C$5000,N$138,'1. Output sheet'!$K$2:$K$5000,$B381,'1. Output sheet'!$AC$2:$AC$5000,$B$170,'1. Output sheet'!$O$2:$O$5000,"&gt;="&amp;$B$239,'1. Output sheet'!$O$2:$O$5000,"&lt;"&amp;$C$239)</f>
        <v>0</v>
      </c>
      <c r="O381" s="13">
        <f>SUMIFS('1. Output sheet'!$F$2:$F$5000,'1. Output sheet'!$C$2:$C$5000,O$138,'1. Output sheet'!$K$2:$K$5000,$B381,'1. Output sheet'!$AC$2:$AC$5000,$B$140,'1. Output sheet'!$O$2:$O$5000,"&gt;="&amp;$B$239,'1. Output sheet'!$O$2:$O$5000,"&lt;"&amp;$C$239)+SUMIFS('1. Output sheet'!$F$2:$F$5000,'1. Output sheet'!$C$2:$C$5000,O$138,'1. Output sheet'!$K$2:$K$5000,$B381,'1. Output sheet'!$AC$2:$AC$5000,$B$170,'1. Output sheet'!$O$2:$O$5000,"&gt;="&amp;$B$239,'1. Output sheet'!$O$2:$O$5000,"&lt;"&amp;$C$239)</f>
        <v>0</v>
      </c>
      <c r="P381" s="14">
        <f t="shared" si="194"/>
        <v>0</v>
      </c>
      <c r="R381" s="39" t="s">
        <v>333</v>
      </c>
      <c r="S381" s="12"/>
      <c r="T381" s="13">
        <f t="shared" si="193"/>
        <v>0</v>
      </c>
      <c r="U381" s="13">
        <f t="shared" si="181"/>
        <v>0</v>
      </c>
      <c r="V381" s="13">
        <f t="shared" si="182"/>
        <v>0</v>
      </c>
      <c r="W381" s="13">
        <f t="shared" si="183"/>
        <v>0</v>
      </c>
      <c r="X381" s="13">
        <f t="shared" si="184"/>
        <v>0</v>
      </c>
      <c r="Y381" s="13">
        <f t="shared" si="185"/>
        <v>0</v>
      </c>
      <c r="Z381" s="13">
        <f t="shared" si="186"/>
        <v>0</v>
      </c>
      <c r="AA381" s="13">
        <f t="shared" si="187"/>
        <v>0</v>
      </c>
      <c r="AB381" s="13">
        <f t="shared" si="188"/>
        <v>0</v>
      </c>
      <c r="AC381" s="13">
        <f t="shared" si="189"/>
        <v>0</v>
      </c>
      <c r="AD381" s="13">
        <f t="shared" si="190"/>
        <v>0</v>
      </c>
      <c r="AE381" s="13">
        <f t="shared" si="191"/>
        <v>0</v>
      </c>
      <c r="AF381" s="14">
        <f t="shared" si="192"/>
        <v>0</v>
      </c>
    </row>
    <row r="382" spans="1:32" ht="14.4" x14ac:dyDescent="0.3">
      <c r="A382" s="34"/>
      <c r="B382" s="39" t="s">
        <v>229</v>
      </c>
      <c r="C382" s="12"/>
      <c r="D382" s="13">
        <f>SUMIFS('1. Output sheet'!$F$2:$F$5000,'1. Output sheet'!$C$2:$C$5000,D$138,'1. Output sheet'!$K$2:$K$5000,$B382,'1. Output sheet'!$AC$2:$AC$5000,$B$140,'1. Output sheet'!$O$2:$O$5000,"&gt;="&amp;$B$239,'1. Output sheet'!$O$2:$O$5000,"&lt;"&amp;$C$239)+SUMIFS('1. Output sheet'!$F$2:$F$5000,'1. Output sheet'!$C$2:$C$5000,D$138,'1. Output sheet'!$K$2:$K$5000,$B382,'1. Output sheet'!$AC$2:$AC$5000,$B$170,'1. Output sheet'!$O$2:$O$5000,"&gt;="&amp;$B$239,'1. Output sheet'!$O$2:$O$5000,"&lt;"&amp;$C$239)</f>
        <v>0</v>
      </c>
      <c r="E382" s="13">
        <f>SUMIFS('1. Output sheet'!$F$2:$F$5000,'1. Output sheet'!$C$2:$C$5000,E$138,'1. Output sheet'!$K$2:$K$5000,$B382,'1. Output sheet'!$AC$2:$AC$5000,$B$140,'1. Output sheet'!$O$2:$O$5000,"&gt;="&amp;$B$239,'1. Output sheet'!$O$2:$O$5000,"&lt;"&amp;$C$239)+SUMIFS('1. Output sheet'!$F$2:$F$5000,'1. Output sheet'!$C$2:$C$5000,E$138,'1. Output sheet'!$K$2:$K$5000,$B382,'1. Output sheet'!$AC$2:$AC$5000,$B$170,'1. Output sheet'!$O$2:$O$5000,"&gt;="&amp;$B$239,'1. Output sheet'!$O$2:$O$5000,"&lt;"&amp;$C$239)</f>
        <v>0</v>
      </c>
      <c r="F382" s="13">
        <f>SUMIFS('1. Output sheet'!$F$2:$F$5000,'1. Output sheet'!$C$2:$C$5000,F$138,'1. Output sheet'!$K$2:$K$5000,$B382,'1. Output sheet'!$AC$2:$AC$5000,$B$140,'1. Output sheet'!$O$2:$O$5000,"&gt;="&amp;$B$239,'1. Output sheet'!$O$2:$O$5000,"&lt;"&amp;$C$239)+SUMIFS('1. Output sheet'!$F$2:$F$5000,'1. Output sheet'!$C$2:$C$5000,F$138,'1. Output sheet'!$K$2:$K$5000,$B382,'1. Output sheet'!$AC$2:$AC$5000,$B$170,'1. Output sheet'!$O$2:$O$5000,"&gt;="&amp;$B$239,'1. Output sheet'!$O$2:$O$5000,"&lt;"&amp;$C$239)</f>
        <v>0</v>
      </c>
      <c r="G382" s="13">
        <f>SUMIFS('1. Output sheet'!$F$2:$F$5000,'1. Output sheet'!$C$2:$C$5000,G$138,'1. Output sheet'!$K$2:$K$5000,$B382,'1. Output sheet'!$AC$2:$AC$5000,$B$140,'1. Output sheet'!$O$2:$O$5000,"&gt;="&amp;$B$239,'1. Output sheet'!$O$2:$O$5000,"&lt;"&amp;$C$239)+SUMIFS('1. Output sheet'!$F$2:$F$5000,'1. Output sheet'!$C$2:$C$5000,G$138,'1. Output sheet'!$K$2:$K$5000,$B382,'1. Output sheet'!$AC$2:$AC$5000,$B$170,'1. Output sheet'!$O$2:$O$5000,"&gt;="&amp;$B$239,'1. Output sheet'!$O$2:$O$5000,"&lt;"&amp;$C$239)</f>
        <v>0</v>
      </c>
      <c r="H382" s="13">
        <f>SUMIFS('1. Output sheet'!$F$2:$F$5000,'1. Output sheet'!$C$2:$C$5000,H$138,'1. Output sheet'!$K$2:$K$5000,$B382,'1. Output sheet'!$AC$2:$AC$5000,$B$140,'1. Output sheet'!$O$2:$O$5000,"&gt;="&amp;$B$239,'1. Output sheet'!$O$2:$O$5000,"&lt;"&amp;$C$239)+SUMIFS('1. Output sheet'!$F$2:$F$5000,'1. Output sheet'!$C$2:$C$5000,H$138,'1. Output sheet'!$K$2:$K$5000,$B382,'1. Output sheet'!$AC$2:$AC$5000,$B$170,'1. Output sheet'!$O$2:$O$5000,"&gt;="&amp;$B$239,'1. Output sheet'!$O$2:$O$5000,"&lt;"&amp;$C$239)</f>
        <v>0</v>
      </c>
      <c r="I382" s="13">
        <f>SUMIFS('1. Output sheet'!$F$2:$F$5000,'1. Output sheet'!$C$2:$C$5000,I$138,'1. Output sheet'!$K$2:$K$5000,$B382,'1. Output sheet'!$AC$2:$AC$5000,$B$140,'1. Output sheet'!$O$2:$O$5000,"&gt;="&amp;$B$239,'1. Output sheet'!$O$2:$O$5000,"&lt;"&amp;$C$239)+SUMIFS('1. Output sheet'!$F$2:$F$5000,'1. Output sheet'!$C$2:$C$5000,I$138,'1. Output sheet'!$K$2:$K$5000,$B382,'1. Output sheet'!$AC$2:$AC$5000,$B$170,'1. Output sheet'!$O$2:$O$5000,"&gt;="&amp;$B$239,'1. Output sheet'!$O$2:$O$5000,"&lt;"&amp;$C$239)</f>
        <v>14200</v>
      </c>
      <c r="J382" s="13">
        <f>SUMIFS('1. Output sheet'!$F$2:$F$5000,'1. Output sheet'!$C$2:$C$5000,J$138,'1. Output sheet'!$K$2:$K$5000,$B382,'1. Output sheet'!$AC$2:$AC$5000,$B$140,'1. Output sheet'!$O$2:$O$5000,"&gt;="&amp;$B$239,'1. Output sheet'!$O$2:$O$5000,"&lt;"&amp;$C$239)+SUMIFS('1. Output sheet'!$F$2:$F$5000,'1. Output sheet'!$C$2:$C$5000,J$138,'1. Output sheet'!$K$2:$K$5000,$B382,'1. Output sheet'!$AC$2:$AC$5000,$B$170,'1. Output sheet'!$O$2:$O$5000,"&gt;="&amp;$B$239,'1. Output sheet'!$O$2:$O$5000,"&lt;"&amp;$C$239)</f>
        <v>14134</v>
      </c>
      <c r="K382" s="13">
        <f>SUMIFS('1. Output sheet'!$F$2:$F$5000,'1. Output sheet'!$C$2:$C$5000,K$138,'1. Output sheet'!$K$2:$K$5000,$B382,'1. Output sheet'!$AC$2:$AC$5000,$B$140,'1. Output sheet'!$O$2:$O$5000,"&gt;="&amp;$B$239,'1. Output sheet'!$O$2:$O$5000,"&lt;"&amp;$C$239)+SUMIFS('1. Output sheet'!$F$2:$F$5000,'1. Output sheet'!$C$2:$C$5000,K$138,'1. Output sheet'!$K$2:$K$5000,$B382,'1. Output sheet'!$AC$2:$AC$5000,$B$170,'1. Output sheet'!$O$2:$O$5000,"&gt;="&amp;$B$239,'1. Output sheet'!$O$2:$O$5000,"&lt;"&amp;$C$239)</f>
        <v>0</v>
      </c>
      <c r="L382" s="13">
        <f>SUMIFS('1. Output sheet'!$F$2:$F$5000,'1. Output sheet'!$C$2:$C$5000,L$138,'1. Output sheet'!$K$2:$K$5000,$B382,'1. Output sheet'!$AC$2:$AC$5000,$B$140,'1. Output sheet'!$O$2:$O$5000,"&gt;="&amp;$B$239,'1. Output sheet'!$O$2:$O$5000,"&lt;"&amp;$C$239)+SUMIFS('1. Output sheet'!$F$2:$F$5000,'1. Output sheet'!$C$2:$C$5000,L$138,'1. Output sheet'!$K$2:$K$5000,$B382,'1. Output sheet'!$AC$2:$AC$5000,$B$170,'1. Output sheet'!$O$2:$O$5000,"&gt;="&amp;$B$239,'1. Output sheet'!$O$2:$O$5000,"&lt;"&amp;$C$239)</f>
        <v>0</v>
      </c>
      <c r="M382" s="13">
        <f>SUMIFS('1. Output sheet'!$F$2:$F$5000,'1. Output sheet'!$C$2:$C$5000,M$138,'1. Output sheet'!$K$2:$K$5000,$B382,'1. Output sheet'!$AC$2:$AC$5000,$B$140,'1. Output sheet'!$O$2:$O$5000,"&gt;="&amp;$B$239,'1. Output sheet'!$O$2:$O$5000,"&lt;"&amp;$C$239)+SUMIFS('1. Output sheet'!$F$2:$F$5000,'1. Output sheet'!$C$2:$C$5000,M$138,'1. Output sheet'!$K$2:$K$5000,$B382,'1. Output sheet'!$AC$2:$AC$5000,$B$170,'1. Output sheet'!$O$2:$O$5000,"&gt;="&amp;$B$239,'1. Output sheet'!$O$2:$O$5000,"&lt;"&amp;$C$239)</f>
        <v>0</v>
      </c>
      <c r="N382" s="13">
        <f>SUMIFS('1. Output sheet'!$F$2:$F$5000,'1. Output sheet'!$C$2:$C$5000,N$138,'1. Output sheet'!$K$2:$K$5000,$B382,'1. Output sheet'!$AC$2:$AC$5000,$B$140,'1. Output sheet'!$O$2:$O$5000,"&gt;="&amp;$B$239,'1. Output sheet'!$O$2:$O$5000,"&lt;"&amp;$C$239)+SUMIFS('1. Output sheet'!$F$2:$F$5000,'1. Output sheet'!$C$2:$C$5000,N$138,'1. Output sheet'!$K$2:$K$5000,$B382,'1. Output sheet'!$AC$2:$AC$5000,$B$170,'1. Output sheet'!$O$2:$O$5000,"&gt;="&amp;$B$239,'1. Output sheet'!$O$2:$O$5000,"&lt;"&amp;$C$239)</f>
        <v>0</v>
      </c>
      <c r="O382" s="13">
        <f>SUMIFS('1. Output sheet'!$F$2:$F$5000,'1. Output sheet'!$C$2:$C$5000,O$138,'1. Output sheet'!$K$2:$K$5000,$B382,'1. Output sheet'!$AC$2:$AC$5000,$B$140,'1. Output sheet'!$O$2:$O$5000,"&gt;="&amp;$B$239,'1. Output sheet'!$O$2:$O$5000,"&lt;"&amp;$C$239)+SUMIFS('1. Output sheet'!$F$2:$F$5000,'1. Output sheet'!$C$2:$C$5000,O$138,'1. Output sheet'!$K$2:$K$5000,$B382,'1. Output sheet'!$AC$2:$AC$5000,$B$170,'1. Output sheet'!$O$2:$O$5000,"&gt;="&amp;$B$239,'1. Output sheet'!$O$2:$O$5000,"&lt;"&amp;$C$239)</f>
        <v>0</v>
      </c>
      <c r="P382" s="14">
        <f t="shared" si="194"/>
        <v>28334</v>
      </c>
      <c r="R382" s="39" t="s">
        <v>229</v>
      </c>
      <c r="S382" s="12"/>
      <c r="T382" s="13">
        <f t="shared" si="193"/>
        <v>0</v>
      </c>
      <c r="U382" s="13">
        <f t="shared" si="181"/>
        <v>0</v>
      </c>
      <c r="V382" s="13">
        <f t="shared" si="182"/>
        <v>0</v>
      </c>
      <c r="W382" s="13">
        <f t="shared" si="183"/>
        <v>0</v>
      </c>
      <c r="X382" s="13">
        <f t="shared" si="184"/>
        <v>0</v>
      </c>
      <c r="Y382" s="13">
        <f t="shared" si="185"/>
        <v>1903.9191236608876</v>
      </c>
      <c r="Z382" s="13">
        <f t="shared" si="186"/>
        <v>1895.0699221002103</v>
      </c>
      <c r="AA382" s="13">
        <f t="shared" si="187"/>
        <v>0</v>
      </c>
      <c r="AB382" s="13">
        <f t="shared" si="188"/>
        <v>0</v>
      </c>
      <c r="AC382" s="13">
        <f t="shared" si="189"/>
        <v>0</v>
      </c>
      <c r="AD382" s="13">
        <f t="shared" si="190"/>
        <v>0</v>
      </c>
      <c r="AE382" s="13">
        <f t="shared" si="191"/>
        <v>0</v>
      </c>
      <c r="AF382" s="14">
        <f t="shared" si="192"/>
        <v>3798.9890457610977</v>
      </c>
    </row>
    <row r="383" spans="1:32" ht="14.4" x14ac:dyDescent="0.3">
      <c r="A383" s="34"/>
      <c r="B383" s="39" t="s">
        <v>407</v>
      </c>
      <c r="C383" s="12"/>
      <c r="D383" s="13">
        <f>SUMIFS('1. Output sheet'!$F$2:$F$5000,'1. Output sheet'!$C$2:$C$5000,D$138,'1. Output sheet'!$K$2:$K$5000,$B383,'1. Output sheet'!$AC$2:$AC$5000,$B$140,'1. Output sheet'!$O$2:$O$5000,"&gt;="&amp;$B$239,'1. Output sheet'!$O$2:$O$5000,"&lt;"&amp;$C$239)+SUMIFS('1. Output sheet'!$F$2:$F$5000,'1. Output sheet'!$C$2:$C$5000,D$138,'1. Output sheet'!$K$2:$K$5000,$B383,'1. Output sheet'!$AC$2:$AC$5000,$B$170,'1. Output sheet'!$O$2:$O$5000,"&gt;="&amp;$B$239,'1. Output sheet'!$O$2:$O$5000,"&lt;"&amp;$C$239)</f>
        <v>0</v>
      </c>
      <c r="E383" s="13">
        <f>SUMIFS('1. Output sheet'!$F$2:$F$5000,'1. Output sheet'!$C$2:$C$5000,E$138,'1. Output sheet'!$K$2:$K$5000,$B383,'1. Output sheet'!$AC$2:$AC$5000,$B$140,'1. Output sheet'!$O$2:$O$5000,"&gt;="&amp;$B$239,'1. Output sheet'!$O$2:$O$5000,"&lt;"&amp;$C$239)+SUMIFS('1. Output sheet'!$F$2:$F$5000,'1. Output sheet'!$C$2:$C$5000,E$138,'1. Output sheet'!$K$2:$K$5000,$B383,'1. Output sheet'!$AC$2:$AC$5000,$B$170,'1. Output sheet'!$O$2:$O$5000,"&gt;="&amp;$B$239,'1. Output sheet'!$O$2:$O$5000,"&lt;"&amp;$C$239)</f>
        <v>0</v>
      </c>
      <c r="F383" s="13">
        <f>SUMIFS('1. Output sheet'!$F$2:$F$5000,'1. Output sheet'!$C$2:$C$5000,F$138,'1. Output sheet'!$K$2:$K$5000,$B383,'1. Output sheet'!$AC$2:$AC$5000,$B$140,'1. Output sheet'!$O$2:$O$5000,"&gt;="&amp;$B$239,'1. Output sheet'!$O$2:$O$5000,"&lt;"&amp;$C$239)+SUMIFS('1. Output sheet'!$F$2:$F$5000,'1. Output sheet'!$C$2:$C$5000,F$138,'1. Output sheet'!$K$2:$K$5000,$B383,'1. Output sheet'!$AC$2:$AC$5000,$B$170,'1. Output sheet'!$O$2:$O$5000,"&gt;="&amp;$B$239,'1. Output sheet'!$O$2:$O$5000,"&lt;"&amp;$C$239)</f>
        <v>0</v>
      </c>
      <c r="G383" s="13">
        <f>SUMIFS('1. Output sheet'!$F$2:$F$5000,'1. Output sheet'!$C$2:$C$5000,G$138,'1. Output sheet'!$K$2:$K$5000,$B383,'1. Output sheet'!$AC$2:$AC$5000,$B$140,'1. Output sheet'!$O$2:$O$5000,"&gt;="&amp;$B$239,'1. Output sheet'!$O$2:$O$5000,"&lt;"&amp;$C$239)+SUMIFS('1. Output sheet'!$F$2:$F$5000,'1. Output sheet'!$C$2:$C$5000,G$138,'1. Output sheet'!$K$2:$K$5000,$B383,'1. Output sheet'!$AC$2:$AC$5000,$B$170,'1. Output sheet'!$O$2:$O$5000,"&gt;="&amp;$B$239,'1. Output sheet'!$O$2:$O$5000,"&lt;"&amp;$C$239)</f>
        <v>0</v>
      </c>
      <c r="H383" s="13">
        <f>SUMIFS('1. Output sheet'!$F$2:$F$5000,'1. Output sheet'!$C$2:$C$5000,H$138,'1. Output sheet'!$K$2:$K$5000,$B383,'1. Output sheet'!$AC$2:$AC$5000,$B$140,'1. Output sheet'!$O$2:$O$5000,"&gt;="&amp;$B$239,'1. Output sheet'!$O$2:$O$5000,"&lt;"&amp;$C$239)+SUMIFS('1. Output sheet'!$F$2:$F$5000,'1. Output sheet'!$C$2:$C$5000,H$138,'1. Output sheet'!$K$2:$K$5000,$B383,'1. Output sheet'!$AC$2:$AC$5000,$B$170,'1. Output sheet'!$O$2:$O$5000,"&gt;="&amp;$B$239,'1. Output sheet'!$O$2:$O$5000,"&lt;"&amp;$C$239)</f>
        <v>0</v>
      </c>
      <c r="I383" s="13">
        <f>SUMIFS('1. Output sheet'!$F$2:$F$5000,'1. Output sheet'!$C$2:$C$5000,I$138,'1. Output sheet'!$K$2:$K$5000,$B383,'1. Output sheet'!$AC$2:$AC$5000,$B$140,'1. Output sheet'!$O$2:$O$5000,"&gt;="&amp;$B$239,'1. Output sheet'!$O$2:$O$5000,"&lt;"&amp;$C$239)+SUMIFS('1. Output sheet'!$F$2:$F$5000,'1. Output sheet'!$C$2:$C$5000,I$138,'1. Output sheet'!$K$2:$K$5000,$B383,'1. Output sheet'!$AC$2:$AC$5000,$B$170,'1. Output sheet'!$O$2:$O$5000,"&gt;="&amp;$B$239,'1. Output sheet'!$O$2:$O$5000,"&lt;"&amp;$C$239)</f>
        <v>0</v>
      </c>
      <c r="J383" s="13">
        <f>SUMIFS('1. Output sheet'!$F$2:$F$5000,'1. Output sheet'!$C$2:$C$5000,J$138,'1. Output sheet'!$K$2:$K$5000,$B383,'1. Output sheet'!$AC$2:$AC$5000,$B$140,'1. Output sheet'!$O$2:$O$5000,"&gt;="&amp;$B$239,'1. Output sheet'!$O$2:$O$5000,"&lt;"&amp;$C$239)+SUMIFS('1. Output sheet'!$F$2:$F$5000,'1. Output sheet'!$C$2:$C$5000,J$138,'1. Output sheet'!$K$2:$K$5000,$B383,'1. Output sheet'!$AC$2:$AC$5000,$B$170,'1. Output sheet'!$O$2:$O$5000,"&gt;="&amp;$B$239,'1. Output sheet'!$O$2:$O$5000,"&lt;"&amp;$C$239)</f>
        <v>0</v>
      </c>
      <c r="K383" s="13">
        <f>SUMIFS('1. Output sheet'!$F$2:$F$5000,'1. Output sheet'!$C$2:$C$5000,K$138,'1. Output sheet'!$K$2:$K$5000,$B383,'1. Output sheet'!$AC$2:$AC$5000,$B$140,'1. Output sheet'!$O$2:$O$5000,"&gt;="&amp;$B$239,'1. Output sheet'!$O$2:$O$5000,"&lt;"&amp;$C$239)+SUMIFS('1. Output sheet'!$F$2:$F$5000,'1. Output sheet'!$C$2:$C$5000,K$138,'1. Output sheet'!$K$2:$K$5000,$B383,'1. Output sheet'!$AC$2:$AC$5000,$B$170,'1. Output sheet'!$O$2:$O$5000,"&gt;="&amp;$B$239,'1. Output sheet'!$O$2:$O$5000,"&lt;"&amp;$C$239)</f>
        <v>0</v>
      </c>
      <c r="L383" s="13">
        <f>SUMIFS('1. Output sheet'!$F$2:$F$5000,'1. Output sheet'!$C$2:$C$5000,L$138,'1. Output sheet'!$K$2:$K$5000,$B383,'1. Output sheet'!$AC$2:$AC$5000,$B$140,'1. Output sheet'!$O$2:$O$5000,"&gt;="&amp;$B$239,'1. Output sheet'!$O$2:$O$5000,"&lt;"&amp;$C$239)+SUMIFS('1. Output sheet'!$F$2:$F$5000,'1. Output sheet'!$C$2:$C$5000,L$138,'1. Output sheet'!$K$2:$K$5000,$B383,'1. Output sheet'!$AC$2:$AC$5000,$B$170,'1. Output sheet'!$O$2:$O$5000,"&gt;="&amp;$B$239,'1. Output sheet'!$O$2:$O$5000,"&lt;"&amp;$C$239)</f>
        <v>0</v>
      </c>
      <c r="M383" s="13">
        <f>SUMIFS('1. Output sheet'!$F$2:$F$5000,'1. Output sheet'!$C$2:$C$5000,M$138,'1. Output sheet'!$K$2:$K$5000,$B383,'1. Output sheet'!$AC$2:$AC$5000,$B$140,'1. Output sheet'!$O$2:$O$5000,"&gt;="&amp;$B$239,'1. Output sheet'!$O$2:$O$5000,"&lt;"&amp;$C$239)+SUMIFS('1. Output sheet'!$F$2:$F$5000,'1. Output sheet'!$C$2:$C$5000,M$138,'1. Output sheet'!$K$2:$K$5000,$B383,'1. Output sheet'!$AC$2:$AC$5000,$B$170,'1. Output sheet'!$O$2:$O$5000,"&gt;="&amp;$B$239,'1. Output sheet'!$O$2:$O$5000,"&lt;"&amp;$C$239)</f>
        <v>0</v>
      </c>
      <c r="N383" s="13">
        <f>SUMIFS('1. Output sheet'!$F$2:$F$5000,'1. Output sheet'!$C$2:$C$5000,N$138,'1. Output sheet'!$K$2:$K$5000,$B383,'1. Output sheet'!$AC$2:$AC$5000,$B$140,'1. Output sheet'!$O$2:$O$5000,"&gt;="&amp;$B$239,'1. Output sheet'!$O$2:$O$5000,"&lt;"&amp;$C$239)+SUMIFS('1. Output sheet'!$F$2:$F$5000,'1. Output sheet'!$C$2:$C$5000,N$138,'1. Output sheet'!$K$2:$K$5000,$B383,'1. Output sheet'!$AC$2:$AC$5000,$B$170,'1. Output sheet'!$O$2:$O$5000,"&gt;="&amp;$B$239,'1. Output sheet'!$O$2:$O$5000,"&lt;"&amp;$C$239)</f>
        <v>0</v>
      </c>
      <c r="O383" s="13">
        <f>SUMIFS('1. Output sheet'!$F$2:$F$5000,'1. Output sheet'!$C$2:$C$5000,O$138,'1. Output sheet'!$K$2:$K$5000,$B383,'1. Output sheet'!$AC$2:$AC$5000,$B$140,'1. Output sheet'!$O$2:$O$5000,"&gt;="&amp;$B$239,'1. Output sheet'!$O$2:$O$5000,"&lt;"&amp;$C$239)+SUMIFS('1. Output sheet'!$F$2:$F$5000,'1. Output sheet'!$C$2:$C$5000,O$138,'1. Output sheet'!$K$2:$K$5000,$B383,'1. Output sheet'!$AC$2:$AC$5000,$B$170,'1. Output sheet'!$O$2:$O$5000,"&gt;="&amp;$B$239,'1. Output sheet'!$O$2:$O$5000,"&lt;"&amp;$C$239)</f>
        <v>0</v>
      </c>
      <c r="P383" s="14">
        <f t="shared" si="194"/>
        <v>0</v>
      </c>
      <c r="R383" s="39" t="s">
        <v>407</v>
      </c>
      <c r="S383" s="12"/>
      <c r="T383" s="13">
        <f t="shared" si="193"/>
        <v>0</v>
      </c>
      <c r="U383" s="13">
        <f t="shared" si="181"/>
        <v>0</v>
      </c>
      <c r="V383" s="13">
        <f t="shared" si="182"/>
        <v>0</v>
      </c>
      <c r="W383" s="13">
        <f t="shared" si="183"/>
        <v>0</v>
      </c>
      <c r="X383" s="13">
        <f t="shared" si="184"/>
        <v>0</v>
      </c>
      <c r="Y383" s="13">
        <f t="shared" si="185"/>
        <v>0</v>
      </c>
      <c r="Z383" s="13">
        <f t="shared" si="186"/>
        <v>0</v>
      </c>
      <c r="AA383" s="13">
        <f t="shared" si="187"/>
        <v>0</v>
      </c>
      <c r="AB383" s="13">
        <f t="shared" si="188"/>
        <v>0</v>
      </c>
      <c r="AC383" s="13">
        <f t="shared" si="189"/>
        <v>0</v>
      </c>
      <c r="AD383" s="13">
        <f t="shared" si="190"/>
        <v>0</v>
      </c>
      <c r="AE383" s="13">
        <f t="shared" si="191"/>
        <v>0</v>
      </c>
      <c r="AF383" s="14">
        <f t="shared" si="192"/>
        <v>0</v>
      </c>
    </row>
    <row r="384" spans="1:32" ht="14.4" x14ac:dyDescent="0.3">
      <c r="A384" s="34"/>
      <c r="B384" s="39" t="s">
        <v>54</v>
      </c>
      <c r="C384" s="12"/>
      <c r="D384" s="13">
        <f>SUMIFS('1. Output sheet'!$F$2:$F$5000,'1. Output sheet'!$C$2:$C$5000,D$138,'1. Output sheet'!$K$2:$K$5000,$B384,'1. Output sheet'!$AC$2:$AC$5000,$B$140,'1. Output sheet'!$O$2:$O$5000,"&gt;="&amp;$B$239,'1. Output sheet'!$O$2:$O$5000,"&lt;"&amp;$C$239)+SUMIFS('1. Output sheet'!$F$2:$F$5000,'1. Output sheet'!$C$2:$C$5000,D$138,'1. Output sheet'!$K$2:$K$5000,$B384,'1. Output sheet'!$AC$2:$AC$5000,$B$170,'1. Output sheet'!$O$2:$O$5000,"&gt;="&amp;$B$239,'1. Output sheet'!$O$2:$O$5000,"&lt;"&amp;$C$239)</f>
        <v>0</v>
      </c>
      <c r="E384" s="13">
        <f>SUMIFS('1. Output sheet'!$F$2:$F$5000,'1. Output sheet'!$C$2:$C$5000,E$138,'1. Output sheet'!$K$2:$K$5000,$B384,'1. Output sheet'!$AC$2:$AC$5000,$B$140,'1. Output sheet'!$O$2:$O$5000,"&gt;="&amp;$B$239,'1. Output sheet'!$O$2:$O$5000,"&lt;"&amp;$C$239)+SUMIFS('1. Output sheet'!$F$2:$F$5000,'1. Output sheet'!$C$2:$C$5000,E$138,'1. Output sheet'!$K$2:$K$5000,$B384,'1. Output sheet'!$AC$2:$AC$5000,$B$170,'1. Output sheet'!$O$2:$O$5000,"&gt;="&amp;$B$239,'1. Output sheet'!$O$2:$O$5000,"&lt;"&amp;$C$239)</f>
        <v>0</v>
      </c>
      <c r="F384" s="13">
        <f>SUMIFS('1. Output sheet'!$F$2:$F$5000,'1. Output sheet'!$C$2:$C$5000,F$138,'1. Output sheet'!$K$2:$K$5000,$B384,'1. Output sheet'!$AC$2:$AC$5000,$B$140,'1. Output sheet'!$O$2:$O$5000,"&gt;="&amp;$B$239,'1. Output sheet'!$O$2:$O$5000,"&lt;"&amp;$C$239)+SUMIFS('1. Output sheet'!$F$2:$F$5000,'1. Output sheet'!$C$2:$C$5000,F$138,'1. Output sheet'!$K$2:$K$5000,$B384,'1. Output sheet'!$AC$2:$AC$5000,$B$170,'1. Output sheet'!$O$2:$O$5000,"&gt;="&amp;$B$239,'1. Output sheet'!$O$2:$O$5000,"&lt;"&amp;$C$239)</f>
        <v>0</v>
      </c>
      <c r="G384" s="13">
        <f>SUMIFS('1. Output sheet'!$F$2:$F$5000,'1. Output sheet'!$C$2:$C$5000,G$138,'1. Output sheet'!$K$2:$K$5000,$B384,'1. Output sheet'!$AC$2:$AC$5000,$B$140,'1. Output sheet'!$O$2:$O$5000,"&gt;="&amp;$B$239,'1. Output sheet'!$O$2:$O$5000,"&lt;"&amp;$C$239)+SUMIFS('1. Output sheet'!$F$2:$F$5000,'1. Output sheet'!$C$2:$C$5000,G$138,'1. Output sheet'!$K$2:$K$5000,$B384,'1. Output sheet'!$AC$2:$AC$5000,$B$170,'1. Output sheet'!$O$2:$O$5000,"&gt;="&amp;$B$239,'1. Output sheet'!$O$2:$O$5000,"&lt;"&amp;$C$239)</f>
        <v>0</v>
      </c>
      <c r="H384" s="13">
        <f>SUMIFS('1. Output sheet'!$F$2:$F$5000,'1. Output sheet'!$C$2:$C$5000,H$138,'1. Output sheet'!$K$2:$K$5000,$B384,'1. Output sheet'!$AC$2:$AC$5000,$B$140,'1. Output sheet'!$O$2:$O$5000,"&gt;="&amp;$B$239,'1. Output sheet'!$O$2:$O$5000,"&lt;"&amp;$C$239)+SUMIFS('1. Output sheet'!$F$2:$F$5000,'1. Output sheet'!$C$2:$C$5000,H$138,'1. Output sheet'!$K$2:$K$5000,$B384,'1. Output sheet'!$AC$2:$AC$5000,$B$170,'1. Output sheet'!$O$2:$O$5000,"&gt;="&amp;$B$239,'1. Output sheet'!$O$2:$O$5000,"&lt;"&amp;$C$239)</f>
        <v>0</v>
      </c>
      <c r="I384" s="13">
        <f>SUMIFS('1. Output sheet'!$F$2:$F$5000,'1. Output sheet'!$C$2:$C$5000,I$138,'1. Output sheet'!$K$2:$K$5000,$B384,'1. Output sheet'!$AC$2:$AC$5000,$B$140,'1. Output sheet'!$O$2:$O$5000,"&gt;="&amp;$B$239,'1. Output sheet'!$O$2:$O$5000,"&lt;"&amp;$C$239)+SUMIFS('1. Output sheet'!$F$2:$F$5000,'1. Output sheet'!$C$2:$C$5000,I$138,'1. Output sheet'!$K$2:$K$5000,$B384,'1. Output sheet'!$AC$2:$AC$5000,$B$170,'1. Output sheet'!$O$2:$O$5000,"&gt;="&amp;$B$239,'1. Output sheet'!$O$2:$O$5000,"&lt;"&amp;$C$239)</f>
        <v>4125</v>
      </c>
      <c r="J384" s="13">
        <f>SUMIFS('1. Output sheet'!$F$2:$F$5000,'1. Output sheet'!$C$2:$C$5000,J$138,'1. Output sheet'!$K$2:$K$5000,$B384,'1. Output sheet'!$AC$2:$AC$5000,$B$140,'1. Output sheet'!$O$2:$O$5000,"&gt;="&amp;$B$239,'1. Output sheet'!$O$2:$O$5000,"&lt;"&amp;$C$239)+SUMIFS('1. Output sheet'!$F$2:$F$5000,'1. Output sheet'!$C$2:$C$5000,J$138,'1. Output sheet'!$K$2:$K$5000,$B384,'1. Output sheet'!$AC$2:$AC$5000,$B$170,'1. Output sheet'!$O$2:$O$5000,"&gt;="&amp;$B$239,'1. Output sheet'!$O$2:$O$5000,"&lt;"&amp;$C$239)</f>
        <v>1195</v>
      </c>
      <c r="K384" s="13">
        <f>SUMIFS('1. Output sheet'!$F$2:$F$5000,'1. Output sheet'!$C$2:$C$5000,K$138,'1. Output sheet'!$K$2:$K$5000,$B384,'1. Output sheet'!$AC$2:$AC$5000,$B$140,'1. Output sheet'!$O$2:$O$5000,"&gt;="&amp;$B$239,'1. Output sheet'!$O$2:$O$5000,"&lt;"&amp;$C$239)+SUMIFS('1. Output sheet'!$F$2:$F$5000,'1. Output sheet'!$C$2:$C$5000,K$138,'1. Output sheet'!$K$2:$K$5000,$B384,'1. Output sheet'!$AC$2:$AC$5000,$B$170,'1. Output sheet'!$O$2:$O$5000,"&gt;="&amp;$B$239,'1. Output sheet'!$O$2:$O$5000,"&lt;"&amp;$C$239)</f>
        <v>0</v>
      </c>
      <c r="L384" s="13">
        <f>SUMIFS('1. Output sheet'!$F$2:$F$5000,'1. Output sheet'!$C$2:$C$5000,L$138,'1. Output sheet'!$K$2:$K$5000,$B384,'1. Output sheet'!$AC$2:$AC$5000,$B$140,'1. Output sheet'!$O$2:$O$5000,"&gt;="&amp;$B$239,'1. Output sheet'!$O$2:$O$5000,"&lt;"&amp;$C$239)+SUMIFS('1. Output sheet'!$F$2:$F$5000,'1. Output sheet'!$C$2:$C$5000,L$138,'1. Output sheet'!$K$2:$K$5000,$B384,'1. Output sheet'!$AC$2:$AC$5000,$B$170,'1. Output sheet'!$O$2:$O$5000,"&gt;="&amp;$B$239,'1. Output sheet'!$O$2:$O$5000,"&lt;"&amp;$C$239)</f>
        <v>0</v>
      </c>
      <c r="M384" s="13">
        <f>SUMIFS('1. Output sheet'!$F$2:$F$5000,'1. Output sheet'!$C$2:$C$5000,M$138,'1. Output sheet'!$K$2:$K$5000,$B384,'1. Output sheet'!$AC$2:$AC$5000,$B$140,'1. Output sheet'!$O$2:$O$5000,"&gt;="&amp;$B$239,'1. Output sheet'!$O$2:$O$5000,"&lt;"&amp;$C$239)+SUMIFS('1. Output sheet'!$F$2:$F$5000,'1. Output sheet'!$C$2:$C$5000,M$138,'1. Output sheet'!$K$2:$K$5000,$B384,'1. Output sheet'!$AC$2:$AC$5000,$B$170,'1. Output sheet'!$O$2:$O$5000,"&gt;="&amp;$B$239,'1. Output sheet'!$O$2:$O$5000,"&lt;"&amp;$C$239)</f>
        <v>0</v>
      </c>
      <c r="N384" s="13">
        <f>SUMIFS('1. Output sheet'!$F$2:$F$5000,'1. Output sheet'!$C$2:$C$5000,N$138,'1. Output sheet'!$K$2:$K$5000,$B384,'1. Output sheet'!$AC$2:$AC$5000,$B$140,'1. Output sheet'!$O$2:$O$5000,"&gt;="&amp;$B$239,'1. Output sheet'!$O$2:$O$5000,"&lt;"&amp;$C$239)+SUMIFS('1. Output sheet'!$F$2:$F$5000,'1. Output sheet'!$C$2:$C$5000,N$138,'1. Output sheet'!$K$2:$K$5000,$B384,'1. Output sheet'!$AC$2:$AC$5000,$B$170,'1. Output sheet'!$O$2:$O$5000,"&gt;="&amp;$B$239,'1. Output sheet'!$O$2:$O$5000,"&lt;"&amp;$C$239)</f>
        <v>0</v>
      </c>
      <c r="O384" s="13">
        <f>SUMIFS('1. Output sheet'!$F$2:$F$5000,'1. Output sheet'!$C$2:$C$5000,O$138,'1. Output sheet'!$K$2:$K$5000,$B384,'1. Output sheet'!$AC$2:$AC$5000,$B$140,'1. Output sheet'!$O$2:$O$5000,"&gt;="&amp;$B$239,'1. Output sheet'!$O$2:$O$5000,"&lt;"&amp;$C$239)+SUMIFS('1. Output sheet'!$F$2:$F$5000,'1. Output sheet'!$C$2:$C$5000,O$138,'1. Output sheet'!$K$2:$K$5000,$B384,'1. Output sheet'!$AC$2:$AC$5000,$B$170,'1. Output sheet'!$O$2:$O$5000,"&gt;="&amp;$B$239,'1. Output sheet'!$O$2:$O$5000,"&lt;"&amp;$C$239)</f>
        <v>0</v>
      </c>
      <c r="P384" s="14">
        <f t="shared" si="194"/>
        <v>5320</v>
      </c>
      <c r="R384" s="39" t="s">
        <v>54</v>
      </c>
      <c r="S384" s="12"/>
      <c r="T384" s="13">
        <f t="shared" si="193"/>
        <v>0</v>
      </c>
      <c r="U384" s="13">
        <f t="shared" si="181"/>
        <v>0</v>
      </c>
      <c r="V384" s="13">
        <f t="shared" si="182"/>
        <v>0</v>
      </c>
      <c r="W384" s="13">
        <f t="shared" si="183"/>
        <v>0</v>
      </c>
      <c r="X384" s="13">
        <f t="shared" si="184"/>
        <v>0</v>
      </c>
      <c r="Y384" s="13">
        <f t="shared" si="185"/>
        <v>553.07509754233536</v>
      </c>
      <c r="Z384" s="13">
        <f t="shared" si="186"/>
        <v>160.22417977287049</v>
      </c>
      <c r="AA384" s="13">
        <f t="shared" si="187"/>
        <v>0</v>
      </c>
      <c r="AB384" s="13">
        <f t="shared" si="188"/>
        <v>0</v>
      </c>
      <c r="AC384" s="13">
        <f t="shared" si="189"/>
        <v>0</v>
      </c>
      <c r="AD384" s="13">
        <f t="shared" si="190"/>
        <v>0</v>
      </c>
      <c r="AE384" s="13">
        <f t="shared" si="191"/>
        <v>0</v>
      </c>
      <c r="AF384" s="14">
        <f t="shared" si="192"/>
        <v>713.29927731520581</v>
      </c>
    </row>
    <row r="385" spans="1:32" ht="14.4" x14ac:dyDescent="0.3">
      <c r="A385" s="34"/>
      <c r="B385" s="39" t="s">
        <v>126</v>
      </c>
      <c r="C385" s="12"/>
      <c r="D385" s="13">
        <f>SUMIFS('1. Output sheet'!$F$2:$F$5000,'1. Output sheet'!$C$2:$C$5000,D$138,'1. Output sheet'!$K$2:$K$5000,$B385,'1. Output sheet'!$AC$2:$AC$5000,$B$140,'1. Output sheet'!$O$2:$O$5000,"&gt;="&amp;$B$239,'1. Output sheet'!$O$2:$O$5000,"&lt;"&amp;$C$239)+SUMIFS('1. Output sheet'!$F$2:$F$5000,'1. Output sheet'!$C$2:$C$5000,D$138,'1. Output sheet'!$K$2:$K$5000,$B385,'1. Output sheet'!$AC$2:$AC$5000,$B$170,'1. Output sheet'!$O$2:$O$5000,"&gt;="&amp;$B$239,'1. Output sheet'!$O$2:$O$5000,"&lt;"&amp;$C$239)</f>
        <v>0</v>
      </c>
      <c r="E385" s="13">
        <f>SUMIFS('1. Output sheet'!$F$2:$F$5000,'1. Output sheet'!$C$2:$C$5000,E$138,'1. Output sheet'!$K$2:$K$5000,$B385,'1. Output sheet'!$AC$2:$AC$5000,$B$140,'1. Output sheet'!$O$2:$O$5000,"&gt;="&amp;$B$239,'1. Output sheet'!$O$2:$O$5000,"&lt;"&amp;$C$239)+SUMIFS('1. Output sheet'!$F$2:$F$5000,'1. Output sheet'!$C$2:$C$5000,E$138,'1. Output sheet'!$K$2:$K$5000,$B385,'1. Output sheet'!$AC$2:$AC$5000,$B$170,'1. Output sheet'!$O$2:$O$5000,"&gt;="&amp;$B$239,'1. Output sheet'!$O$2:$O$5000,"&lt;"&amp;$C$239)</f>
        <v>0</v>
      </c>
      <c r="F385" s="13">
        <f>SUMIFS('1. Output sheet'!$F$2:$F$5000,'1. Output sheet'!$C$2:$C$5000,F$138,'1. Output sheet'!$K$2:$K$5000,$B385,'1. Output sheet'!$AC$2:$AC$5000,$B$140,'1. Output sheet'!$O$2:$O$5000,"&gt;="&amp;$B$239,'1. Output sheet'!$O$2:$O$5000,"&lt;"&amp;$C$239)+SUMIFS('1. Output sheet'!$F$2:$F$5000,'1. Output sheet'!$C$2:$C$5000,F$138,'1. Output sheet'!$K$2:$K$5000,$B385,'1. Output sheet'!$AC$2:$AC$5000,$B$170,'1. Output sheet'!$O$2:$O$5000,"&gt;="&amp;$B$239,'1. Output sheet'!$O$2:$O$5000,"&lt;"&amp;$C$239)</f>
        <v>0</v>
      </c>
      <c r="G385" s="13">
        <f>SUMIFS('1. Output sheet'!$F$2:$F$5000,'1. Output sheet'!$C$2:$C$5000,G$138,'1. Output sheet'!$K$2:$K$5000,$B385,'1. Output sheet'!$AC$2:$AC$5000,$B$140,'1. Output sheet'!$O$2:$O$5000,"&gt;="&amp;$B$239,'1. Output sheet'!$O$2:$O$5000,"&lt;"&amp;$C$239)+SUMIFS('1. Output sheet'!$F$2:$F$5000,'1. Output sheet'!$C$2:$C$5000,G$138,'1. Output sheet'!$K$2:$K$5000,$B385,'1. Output sheet'!$AC$2:$AC$5000,$B$170,'1. Output sheet'!$O$2:$O$5000,"&gt;="&amp;$B$239,'1. Output sheet'!$O$2:$O$5000,"&lt;"&amp;$C$239)</f>
        <v>0</v>
      </c>
      <c r="H385" s="13">
        <f>SUMIFS('1. Output sheet'!$F$2:$F$5000,'1. Output sheet'!$C$2:$C$5000,H$138,'1. Output sheet'!$K$2:$K$5000,$B385,'1. Output sheet'!$AC$2:$AC$5000,$B$140,'1. Output sheet'!$O$2:$O$5000,"&gt;="&amp;$B$239,'1. Output sheet'!$O$2:$O$5000,"&lt;"&amp;$C$239)+SUMIFS('1. Output sheet'!$F$2:$F$5000,'1. Output sheet'!$C$2:$C$5000,H$138,'1. Output sheet'!$K$2:$K$5000,$B385,'1. Output sheet'!$AC$2:$AC$5000,$B$170,'1. Output sheet'!$O$2:$O$5000,"&gt;="&amp;$B$239,'1. Output sheet'!$O$2:$O$5000,"&lt;"&amp;$C$239)</f>
        <v>0</v>
      </c>
      <c r="I385" s="13">
        <f>SUMIFS('1. Output sheet'!$F$2:$F$5000,'1. Output sheet'!$C$2:$C$5000,I$138,'1. Output sheet'!$K$2:$K$5000,$B385,'1. Output sheet'!$AC$2:$AC$5000,$B$140,'1. Output sheet'!$O$2:$O$5000,"&gt;="&amp;$B$239,'1. Output sheet'!$O$2:$O$5000,"&lt;"&amp;$C$239)+SUMIFS('1. Output sheet'!$F$2:$F$5000,'1. Output sheet'!$C$2:$C$5000,I$138,'1. Output sheet'!$K$2:$K$5000,$B385,'1. Output sheet'!$AC$2:$AC$5000,$B$170,'1. Output sheet'!$O$2:$O$5000,"&gt;="&amp;$B$239,'1. Output sheet'!$O$2:$O$5000,"&lt;"&amp;$C$239)</f>
        <v>0</v>
      </c>
      <c r="J385" s="13">
        <f>SUMIFS('1. Output sheet'!$F$2:$F$5000,'1. Output sheet'!$C$2:$C$5000,J$138,'1. Output sheet'!$K$2:$K$5000,$B385,'1. Output sheet'!$AC$2:$AC$5000,$B$140,'1. Output sheet'!$O$2:$O$5000,"&gt;="&amp;$B$239,'1. Output sheet'!$O$2:$O$5000,"&lt;"&amp;$C$239)+SUMIFS('1. Output sheet'!$F$2:$F$5000,'1. Output sheet'!$C$2:$C$5000,J$138,'1. Output sheet'!$K$2:$K$5000,$B385,'1. Output sheet'!$AC$2:$AC$5000,$B$170,'1. Output sheet'!$O$2:$O$5000,"&gt;="&amp;$B$239,'1. Output sheet'!$O$2:$O$5000,"&lt;"&amp;$C$239)</f>
        <v>835</v>
      </c>
      <c r="K385" s="13">
        <f>SUMIFS('1. Output sheet'!$F$2:$F$5000,'1. Output sheet'!$C$2:$C$5000,K$138,'1. Output sheet'!$K$2:$K$5000,$B385,'1. Output sheet'!$AC$2:$AC$5000,$B$140,'1. Output sheet'!$O$2:$O$5000,"&gt;="&amp;$B$239,'1. Output sheet'!$O$2:$O$5000,"&lt;"&amp;$C$239)+SUMIFS('1. Output sheet'!$F$2:$F$5000,'1. Output sheet'!$C$2:$C$5000,K$138,'1. Output sheet'!$K$2:$K$5000,$B385,'1. Output sheet'!$AC$2:$AC$5000,$B$170,'1. Output sheet'!$O$2:$O$5000,"&gt;="&amp;$B$239,'1. Output sheet'!$O$2:$O$5000,"&lt;"&amp;$C$239)</f>
        <v>0</v>
      </c>
      <c r="L385" s="13">
        <f>SUMIFS('1. Output sheet'!$F$2:$F$5000,'1. Output sheet'!$C$2:$C$5000,L$138,'1. Output sheet'!$K$2:$K$5000,$B385,'1. Output sheet'!$AC$2:$AC$5000,$B$140,'1. Output sheet'!$O$2:$O$5000,"&gt;="&amp;$B$239,'1. Output sheet'!$O$2:$O$5000,"&lt;"&amp;$C$239)+SUMIFS('1. Output sheet'!$F$2:$F$5000,'1. Output sheet'!$C$2:$C$5000,L$138,'1. Output sheet'!$K$2:$K$5000,$B385,'1. Output sheet'!$AC$2:$AC$5000,$B$170,'1. Output sheet'!$O$2:$O$5000,"&gt;="&amp;$B$239,'1. Output sheet'!$O$2:$O$5000,"&lt;"&amp;$C$239)</f>
        <v>0</v>
      </c>
      <c r="M385" s="13">
        <f>SUMIFS('1. Output sheet'!$F$2:$F$5000,'1. Output sheet'!$C$2:$C$5000,M$138,'1. Output sheet'!$K$2:$K$5000,$B385,'1. Output sheet'!$AC$2:$AC$5000,$B$140,'1. Output sheet'!$O$2:$O$5000,"&gt;="&amp;$B$239,'1. Output sheet'!$O$2:$O$5000,"&lt;"&amp;$C$239)+SUMIFS('1. Output sheet'!$F$2:$F$5000,'1. Output sheet'!$C$2:$C$5000,M$138,'1. Output sheet'!$K$2:$K$5000,$B385,'1. Output sheet'!$AC$2:$AC$5000,$B$170,'1. Output sheet'!$O$2:$O$5000,"&gt;="&amp;$B$239,'1. Output sheet'!$O$2:$O$5000,"&lt;"&amp;$C$239)</f>
        <v>0</v>
      </c>
      <c r="N385" s="13">
        <f>SUMIFS('1. Output sheet'!$F$2:$F$5000,'1. Output sheet'!$C$2:$C$5000,N$138,'1. Output sheet'!$K$2:$K$5000,$B385,'1. Output sheet'!$AC$2:$AC$5000,$B$140,'1. Output sheet'!$O$2:$O$5000,"&gt;="&amp;$B$239,'1. Output sheet'!$O$2:$O$5000,"&lt;"&amp;$C$239)+SUMIFS('1. Output sheet'!$F$2:$F$5000,'1. Output sheet'!$C$2:$C$5000,N$138,'1. Output sheet'!$K$2:$K$5000,$B385,'1. Output sheet'!$AC$2:$AC$5000,$B$170,'1. Output sheet'!$O$2:$O$5000,"&gt;="&amp;$B$239,'1. Output sheet'!$O$2:$O$5000,"&lt;"&amp;$C$239)</f>
        <v>0</v>
      </c>
      <c r="O385" s="13">
        <f>SUMIFS('1. Output sheet'!$F$2:$F$5000,'1. Output sheet'!$C$2:$C$5000,O$138,'1. Output sheet'!$K$2:$K$5000,$B385,'1. Output sheet'!$AC$2:$AC$5000,$B$140,'1. Output sheet'!$O$2:$O$5000,"&gt;="&amp;$B$239,'1. Output sheet'!$O$2:$O$5000,"&lt;"&amp;$C$239)+SUMIFS('1. Output sheet'!$F$2:$F$5000,'1. Output sheet'!$C$2:$C$5000,O$138,'1. Output sheet'!$K$2:$K$5000,$B385,'1. Output sheet'!$AC$2:$AC$5000,$B$170,'1. Output sheet'!$O$2:$O$5000,"&gt;="&amp;$B$239,'1. Output sheet'!$O$2:$O$5000,"&lt;"&amp;$C$239)</f>
        <v>0</v>
      </c>
      <c r="P385" s="14">
        <f t="shared" si="194"/>
        <v>835</v>
      </c>
      <c r="R385" s="39" t="s">
        <v>126</v>
      </c>
      <c r="S385" s="12"/>
      <c r="T385" s="13">
        <f t="shared" si="193"/>
        <v>0</v>
      </c>
      <c r="U385" s="13">
        <f t="shared" si="181"/>
        <v>0</v>
      </c>
      <c r="V385" s="13">
        <f t="shared" si="182"/>
        <v>0</v>
      </c>
      <c r="W385" s="13">
        <f t="shared" si="183"/>
        <v>0</v>
      </c>
      <c r="X385" s="13">
        <f t="shared" si="184"/>
        <v>0</v>
      </c>
      <c r="Y385" s="13">
        <f t="shared" si="185"/>
        <v>0</v>
      </c>
      <c r="Z385" s="13">
        <f t="shared" si="186"/>
        <v>111.95580762372121</v>
      </c>
      <c r="AA385" s="13">
        <f t="shared" si="187"/>
        <v>0</v>
      </c>
      <c r="AB385" s="13">
        <f t="shared" si="188"/>
        <v>0</v>
      </c>
      <c r="AC385" s="13">
        <f t="shared" si="189"/>
        <v>0</v>
      </c>
      <c r="AD385" s="13">
        <f t="shared" si="190"/>
        <v>0</v>
      </c>
      <c r="AE385" s="13">
        <f t="shared" si="191"/>
        <v>0</v>
      </c>
      <c r="AF385" s="14">
        <f t="shared" si="192"/>
        <v>111.95580762372121</v>
      </c>
    </row>
    <row r="386" spans="1:32" ht="14.4" x14ac:dyDescent="0.3">
      <c r="A386" s="34"/>
      <c r="B386" s="39" t="s">
        <v>737</v>
      </c>
      <c r="C386" s="12"/>
      <c r="D386" s="13">
        <f>SUMIFS('1. Output sheet'!$F$2:$F$5000,'1. Output sheet'!$C$2:$C$5000,D$138,'1. Output sheet'!$K$2:$K$5000,$B386,'1. Output sheet'!$AC$2:$AC$5000,$B$140,'1. Output sheet'!$O$2:$O$5000,"&gt;="&amp;$B$239,'1. Output sheet'!$O$2:$O$5000,"&lt;"&amp;$C$239)+SUMIFS('1. Output sheet'!$F$2:$F$5000,'1. Output sheet'!$C$2:$C$5000,D$138,'1. Output sheet'!$K$2:$K$5000,$B386,'1. Output sheet'!$AC$2:$AC$5000,$B$170,'1. Output sheet'!$O$2:$O$5000,"&gt;="&amp;$B$239,'1. Output sheet'!$O$2:$O$5000,"&lt;"&amp;$C$239)</f>
        <v>0</v>
      </c>
      <c r="E386" s="13">
        <f>SUMIFS('1. Output sheet'!$F$2:$F$5000,'1. Output sheet'!$C$2:$C$5000,E$138,'1. Output sheet'!$K$2:$K$5000,$B386,'1. Output sheet'!$AC$2:$AC$5000,$B$140,'1. Output sheet'!$O$2:$O$5000,"&gt;="&amp;$B$239,'1. Output sheet'!$O$2:$O$5000,"&lt;"&amp;$C$239)+SUMIFS('1. Output sheet'!$F$2:$F$5000,'1. Output sheet'!$C$2:$C$5000,E$138,'1. Output sheet'!$K$2:$K$5000,$B386,'1. Output sheet'!$AC$2:$AC$5000,$B$170,'1. Output sheet'!$O$2:$O$5000,"&gt;="&amp;$B$239,'1. Output sheet'!$O$2:$O$5000,"&lt;"&amp;$C$239)</f>
        <v>0</v>
      </c>
      <c r="F386" s="13">
        <f>SUMIFS('1. Output sheet'!$F$2:$F$5000,'1. Output sheet'!$C$2:$C$5000,F$138,'1. Output sheet'!$K$2:$K$5000,$B386,'1. Output sheet'!$AC$2:$AC$5000,$B$140,'1. Output sheet'!$O$2:$O$5000,"&gt;="&amp;$B$239,'1. Output sheet'!$O$2:$O$5000,"&lt;"&amp;$C$239)+SUMIFS('1. Output sheet'!$F$2:$F$5000,'1. Output sheet'!$C$2:$C$5000,F$138,'1. Output sheet'!$K$2:$K$5000,$B386,'1. Output sheet'!$AC$2:$AC$5000,$B$170,'1. Output sheet'!$O$2:$O$5000,"&gt;="&amp;$B$239,'1. Output sheet'!$O$2:$O$5000,"&lt;"&amp;$C$239)</f>
        <v>0</v>
      </c>
      <c r="G386" s="13">
        <f>SUMIFS('1. Output sheet'!$F$2:$F$5000,'1. Output sheet'!$C$2:$C$5000,G$138,'1. Output sheet'!$K$2:$K$5000,$B386,'1. Output sheet'!$AC$2:$AC$5000,$B$140,'1. Output sheet'!$O$2:$O$5000,"&gt;="&amp;$B$239,'1. Output sheet'!$O$2:$O$5000,"&lt;"&amp;$C$239)+SUMIFS('1. Output sheet'!$F$2:$F$5000,'1. Output sheet'!$C$2:$C$5000,G$138,'1. Output sheet'!$K$2:$K$5000,$B386,'1. Output sheet'!$AC$2:$AC$5000,$B$170,'1. Output sheet'!$O$2:$O$5000,"&gt;="&amp;$B$239,'1. Output sheet'!$O$2:$O$5000,"&lt;"&amp;$C$239)</f>
        <v>0</v>
      </c>
      <c r="H386" s="13">
        <f>SUMIFS('1. Output sheet'!$F$2:$F$5000,'1. Output sheet'!$C$2:$C$5000,H$138,'1. Output sheet'!$K$2:$K$5000,$B386,'1. Output sheet'!$AC$2:$AC$5000,$B$140,'1. Output sheet'!$O$2:$O$5000,"&gt;="&amp;$B$239,'1. Output sheet'!$O$2:$O$5000,"&lt;"&amp;$C$239)+SUMIFS('1. Output sheet'!$F$2:$F$5000,'1. Output sheet'!$C$2:$C$5000,H$138,'1. Output sheet'!$K$2:$K$5000,$B386,'1. Output sheet'!$AC$2:$AC$5000,$B$170,'1. Output sheet'!$O$2:$O$5000,"&gt;="&amp;$B$239,'1. Output sheet'!$O$2:$O$5000,"&lt;"&amp;$C$239)</f>
        <v>0</v>
      </c>
      <c r="I386" s="13">
        <f>SUMIFS('1. Output sheet'!$F$2:$F$5000,'1. Output sheet'!$C$2:$C$5000,I$138,'1. Output sheet'!$K$2:$K$5000,$B386,'1. Output sheet'!$AC$2:$AC$5000,$B$140,'1. Output sheet'!$O$2:$O$5000,"&gt;="&amp;$B$239,'1. Output sheet'!$O$2:$O$5000,"&lt;"&amp;$C$239)+SUMIFS('1. Output sheet'!$F$2:$F$5000,'1. Output sheet'!$C$2:$C$5000,I$138,'1. Output sheet'!$K$2:$K$5000,$B386,'1. Output sheet'!$AC$2:$AC$5000,$B$170,'1. Output sheet'!$O$2:$O$5000,"&gt;="&amp;$B$239,'1. Output sheet'!$O$2:$O$5000,"&lt;"&amp;$C$239)</f>
        <v>1295</v>
      </c>
      <c r="J386" s="13">
        <f>SUMIFS('1. Output sheet'!$F$2:$F$5000,'1. Output sheet'!$C$2:$C$5000,J$138,'1. Output sheet'!$K$2:$K$5000,$B386,'1. Output sheet'!$AC$2:$AC$5000,$B$140,'1. Output sheet'!$O$2:$O$5000,"&gt;="&amp;$B$239,'1. Output sheet'!$O$2:$O$5000,"&lt;"&amp;$C$239)+SUMIFS('1. Output sheet'!$F$2:$F$5000,'1. Output sheet'!$C$2:$C$5000,J$138,'1. Output sheet'!$K$2:$K$5000,$B386,'1. Output sheet'!$AC$2:$AC$5000,$B$170,'1. Output sheet'!$O$2:$O$5000,"&gt;="&amp;$B$239,'1. Output sheet'!$O$2:$O$5000,"&lt;"&amp;$C$239)</f>
        <v>2990</v>
      </c>
      <c r="K386" s="13">
        <f>SUMIFS('1. Output sheet'!$F$2:$F$5000,'1. Output sheet'!$C$2:$C$5000,K$138,'1. Output sheet'!$K$2:$K$5000,$B386,'1. Output sheet'!$AC$2:$AC$5000,$B$140,'1. Output sheet'!$O$2:$O$5000,"&gt;="&amp;$B$239,'1. Output sheet'!$O$2:$O$5000,"&lt;"&amp;$C$239)+SUMIFS('1. Output sheet'!$F$2:$F$5000,'1. Output sheet'!$C$2:$C$5000,K$138,'1. Output sheet'!$K$2:$K$5000,$B386,'1. Output sheet'!$AC$2:$AC$5000,$B$170,'1. Output sheet'!$O$2:$O$5000,"&gt;="&amp;$B$239,'1. Output sheet'!$O$2:$O$5000,"&lt;"&amp;$C$239)</f>
        <v>1395</v>
      </c>
      <c r="L386" s="13">
        <f>SUMIFS('1. Output sheet'!$F$2:$F$5000,'1. Output sheet'!$C$2:$C$5000,L$138,'1. Output sheet'!$K$2:$K$5000,$B386,'1. Output sheet'!$AC$2:$AC$5000,$B$140,'1. Output sheet'!$O$2:$O$5000,"&gt;="&amp;$B$239,'1. Output sheet'!$O$2:$O$5000,"&lt;"&amp;$C$239)+SUMIFS('1. Output sheet'!$F$2:$F$5000,'1. Output sheet'!$C$2:$C$5000,L$138,'1. Output sheet'!$K$2:$K$5000,$B386,'1. Output sheet'!$AC$2:$AC$5000,$B$170,'1. Output sheet'!$O$2:$O$5000,"&gt;="&amp;$B$239,'1. Output sheet'!$O$2:$O$5000,"&lt;"&amp;$C$239)</f>
        <v>0</v>
      </c>
      <c r="M386" s="13">
        <f>SUMIFS('1. Output sheet'!$F$2:$F$5000,'1. Output sheet'!$C$2:$C$5000,M$138,'1. Output sheet'!$K$2:$K$5000,$B386,'1. Output sheet'!$AC$2:$AC$5000,$B$140,'1. Output sheet'!$O$2:$O$5000,"&gt;="&amp;$B$239,'1. Output sheet'!$O$2:$O$5000,"&lt;"&amp;$C$239)+SUMIFS('1. Output sheet'!$F$2:$F$5000,'1. Output sheet'!$C$2:$C$5000,M$138,'1. Output sheet'!$K$2:$K$5000,$B386,'1. Output sheet'!$AC$2:$AC$5000,$B$170,'1. Output sheet'!$O$2:$O$5000,"&gt;="&amp;$B$239,'1. Output sheet'!$O$2:$O$5000,"&lt;"&amp;$C$239)</f>
        <v>0</v>
      </c>
      <c r="N386" s="13">
        <f>SUMIFS('1. Output sheet'!$F$2:$F$5000,'1. Output sheet'!$C$2:$C$5000,N$138,'1. Output sheet'!$K$2:$K$5000,$B386,'1. Output sheet'!$AC$2:$AC$5000,$B$140,'1. Output sheet'!$O$2:$O$5000,"&gt;="&amp;$B$239,'1. Output sheet'!$O$2:$O$5000,"&lt;"&amp;$C$239)+SUMIFS('1. Output sheet'!$F$2:$F$5000,'1. Output sheet'!$C$2:$C$5000,N$138,'1. Output sheet'!$K$2:$K$5000,$B386,'1. Output sheet'!$AC$2:$AC$5000,$B$170,'1. Output sheet'!$O$2:$O$5000,"&gt;="&amp;$B$239,'1. Output sheet'!$O$2:$O$5000,"&lt;"&amp;$C$239)</f>
        <v>0</v>
      </c>
      <c r="O386" s="13">
        <f>SUMIFS('1. Output sheet'!$F$2:$F$5000,'1. Output sheet'!$C$2:$C$5000,O$138,'1. Output sheet'!$K$2:$K$5000,$B386,'1. Output sheet'!$AC$2:$AC$5000,$B$140,'1. Output sheet'!$O$2:$O$5000,"&gt;="&amp;$B$239,'1. Output sheet'!$O$2:$O$5000,"&lt;"&amp;$C$239)+SUMIFS('1. Output sheet'!$F$2:$F$5000,'1. Output sheet'!$C$2:$C$5000,O$138,'1. Output sheet'!$K$2:$K$5000,$B386,'1. Output sheet'!$AC$2:$AC$5000,$B$170,'1. Output sheet'!$O$2:$O$5000,"&gt;="&amp;$B$239,'1. Output sheet'!$O$2:$O$5000,"&lt;"&amp;$C$239)</f>
        <v>0</v>
      </c>
      <c r="P386" s="14">
        <f t="shared" si="194"/>
        <v>5680</v>
      </c>
      <c r="R386" s="39" t="s">
        <v>737</v>
      </c>
      <c r="S386" s="12"/>
      <c r="T386" s="13">
        <f t="shared" si="193"/>
        <v>0</v>
      </c>
      <c r="U386" s="13">
        <f t="shared" si="181"/>
        <v>0</v>
      </c>
      <c r="V386" s="13">
        <f t="shared" si="182"/>
        <v>0</v>
      </c>
      <c r="W386" s="13">
        <f t="shared" si="183"/>
        <v>0</v>
      </c>
      <c r="X386" s="13">
        <f t="shared" si="184"/>
        <v>0</v>
      </c>
      <c r="Y386" s="13">
        <f t="shared" si="185"/>
        <v>173.63206092541193</v>
      </c>
      <c r="Z386" s="13">
        <f t="shared" si="186"/>
        <v>400.89564646098972</v>
      </c>
      <c r="AA386" s="13">
        <f t="shared" si="187"/>
        <v>187.03994207795338</v>
      </c>
      <c r="AB386" s="13">
        <f t="shared" si="188"/>
        <v>0</v>
      </c>
      <c r="AC386" s="13">
        <f t="shared" si="189"/>
        <v>0</v>
      </c>
      <c r="AD386" s="13">
        <f t="shared" si="190"/>
        <v>0</v>
      </c>
      <c r="AE386" s="13">
        <f t="shared" si="191"/>
        <v>0</v>
      </c>
      <c r="AF386" s="14">
        <f t="shared" si="192"/>
        <v>761.5676494643551</v>
      </c>
    </row>
    <row r="387" spans="1:32" ht="14.4" x14ac:dyDescent="0.3">
      <c r="A387" s="34"/>
      <c r="B387" s="39" t="s">
        <v>362</v>
      </c>
      <c r="C387" s="12"/>
      <c r="D387" s="13">
        <f>SUMIFS('1. Output sheet'!$F$2:$F$5000,'1. Output sheet'!$C$2:$C$5000,D$138,'1. Output sheet'!$K$2:$K$5000,$B387,'1. Output sheet'!$AC$2:$AC$5000,$B$140,'1. Output sheet'!$O$2:$O$5000,"&gt;="&amp;$B$239,'1. Output sheet'!$O$2:$O$5000,"&lt;"&amp;$C$239)+SUMIFS('1. Output sheet'!$F$2:$F$5000,'1. Output sheet'!$C$2:$C$5000,D$138,'1. Output sheet'!$K$2:$K$5000,$B387,'1. Output sheet'!$AC$2:$AC$5000,$B$170,'1. Output sheet'!$O$2:$O$5000,"&gt;="&amp;$B$239,'1. Output sheet'!$O$2:$O$5000,"&lt;"&amp;$C$239)</f>
        <v>0</v>
      </c>
      <c r="E387" s="13">
        <f>SUMIFS('1. Output sheet'!$F$2:$F$5000,'1. Output sheet'!$C$2:$C$5000,E$138,'1. Output sheet'!$K$2:$K$5000,$B387,'1. Output sheet'!$AC$2:$AC$5000,$B$140,'1. Output sheet'!$O$2:$O$5000,"&gt;="&amp;$B$239,'1. Output sheet'!$O$2:$O$5000,"&lt;"&amp;$C$239)+SUMIFS('1. Output sheet'!$F$2:$F$5000,'1. Output sheet'!$C$2:$C$5000,E$138,'1. Output sheet'!$K$2:$K$5000,$B387,'1. Output sheet'!$AC$2:$AC$5000,$B$170,'1. Output sheet'!$O$2:$O$5000,"&gt;="&amp;$B$239,'1. Output sheet'!$O$2:$O$5000,"&lt;"&amp;$C$239)</f>
        <v>9506.1200000000026</v>
      </c>
      <c r="F387" s="13">
        <f>SUMIFS('1. Output sheet'!$F$2:$F$5000,'1. Output sheet'!$C$2:$C$5000,F$138,'1. Output sheet'!$K$2:$K$5000,$B387,'1. Output sheet'!$AC$2:$AC$5000,$B$140,'1. Output sheet'!$O$2:$O$5000,"&gt;="&amp;$B$239,'1. Output sheet'!$O$2:$O$5000,"&lt;"&amp;$C$239)+SUMIFS('1. Output sheet'!$F$2:$F$5000,'1. Output sheet'!$C$2:$C$5000,F$138,'1. Output sheet'!$K$2:$K$5000,$B387,'1. Output sheet'!$AC$2:$AC$5000,$B$170,'1. Output sheet'!$O$2:$O$5000,"&gt;="&amp;$B$239,'1. Output sheet'!$O$2:$O$5000,"&lt;"&amp;$C$239)</f>
        <v>0</v>
      </c>
      <c r="G387" s="13">
        <f>SUMIFS('1. Output sheet'!$F$2:$F$5000,'1. Output sheet'!$C$2:$C$5000,G$138,'1. Output sheet'!$K$2:$K$5000,$B387,'1. Output sheet'!$AC$2:$AC$5000,$B$140,'1. Output sheet'!$O$2:$O$5000,"&gt;="&amp;$B$239,'1. Output sheet'!$O$2:$O$5000,"&lt;"&amp;$C$239)+SUMIFS('1. Output sheet'!$F$2:$F$5000,'1. Output sheet'!$C$2:$C$5000,G$138,'1. Output sheet'!$K$2:$K$5000,$B387,'1. Output sheet'!$AC$2:$AC$5000,$B$170,'1. Output sheet'!$O$2:$O$5000,"&gt;="&amp;$B$239,'1. Output sheet'!$O$2:$O$5000,"&lt;"&amp;$C$239)</f>
        <v>0</v>
      </c>
      <c r="H387" s="13">
        <f>SUMIFS('1. Output sheet'!$F$2:$F$5000,'1. Output sheet'!$C$2:$C$5000,H$138,'1. Output sheet'!$K$2:$K$5000,$B387,'1. Output sheet'!$AC$2:$AC$5000,$B$140,'1. Output sheet'!$O$2:$O$5000,"&gt;="&amp;$B$239,'1. Output sheet'!$O$2:$O$5000,"&lt;"&amp;$C$239)+SUMIFS('1. Output sheet'!$F$2:$F$5000,'1. Output sheet'!$C$2:$C$5000,H$138,'1. Output sheet'!$K$2:$K$5000,$B387,'1. Output sheet'!$AC$2:$AC$5000,$B$170,'1. Output sheet'!$O$2:$O$5000,"&gt;="&amp;$B$239,'1. Output sheet'!$O$2:$O$5000,"&lt;"&amp;$C$239)</f>
        <v>0</v>
      </c>
      <c r="I387" s="13">
        <f>SUMIFS('1. Output sheet'!$F$2:$F$5000,'1. Output sheet'!$C$2:$C$5000,I$138,'1. Output sheet'!$K$2:$K$5000,$B387,'1. Output sheet'!$AC$2:$AC$5000,$B$140,'1. Output sheet'!$O$2:$O$5000,"&gt;="&amp;$B$239,'1. Output sheet'!$O$2:$O$5000,"&lt;"&amp;$C$239)+SUMIFS('1. Output sheet'!$F$2:$F$5000,'1. Output sheet'!$C$2:$C$5000,I$138,'1. Output sheet'!$K$2:$K$5000,$B387,'1. Output sheet'!$AC$2:$AC$5000,$B$170,'1. Output sheet'!$O$2:$O$5000,"&gt;="&amp;$B$239,'1. Output sheet'!$O$2:$O$5000,"&lt;"&amp;$C$239)</f>
        <v>0</v>
      </c>
      <c r="J387" s="13">
        <f>SUMIFS('1. Output sheet'!$F$2:$F$5000,'1. Output sheet'!$C$2:$C$5000,J$138,'1. Output sheet'!$K$2:$K$5000,$B387,'1. Output sheet'!$AC$2:$AC$5000,$B$140,'1. Output sheet'!$O$2:$O$5000,"&gt;="&amp;$B$239,'1. Output sheet'!$O$2:$O$5000,"&lt;"&amp;$C$239)+SUMIFS('1. Output sheet'!$F$2:$F$5000,'1. Output sheet'!$C$2:$C$5000,J$138,'1. Output sheet'!$K$2:$K$5000,$B387,'1. Output sheet'!$AC$2:$AC$5000,$B$170,'1. Output sheet'!$O$2:$O$5000,"&gt;="&amp;$B$239,'1. Output sheet'!$O$2:$O$5000,"&lt;"&amp;$C$239)</f>
        <v>0</v>
      </c>
      <c r="K387" s="13">
        <f>SUMIFS('1. Output sheet'!$F$2:$F$5000,'1. Output sheet'!$C$2:$C$5000,K$138,'1. Output sheet'!$K$2:$K$5000,$B387,'1. Output sheet'!$AC$2:$AC$5000,$B$140,'1. Output sheet'!$O$2:$O$5000,"&gt;="&amp;$B$239,'1. Output sheet'!$O$2:$O$5000,"&lt;"&amp;$C$239)+SUMIFS('1. Output sheet'!$F$2:$F$5000,'1. Output sheet'!$C$2:$C$5000,K$138,'1. Output sheet'!$K$2:$K$5000,$B387,'1. Output sheet'!$AC$2:$AC$5000,$B$170,'1. Output sheet'!$O$2:$O$5000,"&gt;="&amp;$B$239,'1. Output sheet'!$O$2:$O$5000,"&lt;"&amp;$C$239)</f>
        <v>0</v>
      </c>
      <c r="L387" s="13">
        <f>SUMIFS('1. Output sheet'!$F$2:$F$5000,'1. Output sheet'!$C$2:$C$5000,L$138,'1. Output sheet'!$K$2:$K$5000,$B387,'1. Output sheet'!$AC$2:$AC$5000,$B$140,'1. Output sheet'!$O$2:$O$5000,"&gt;="&amp;$B$239,'1. Output sheet'!$O$2:$O$5000,"&lt;"&amp;$C$239)+SUMIFS('1. Output sheet'!$F$2:$F$5000,'1. Output sheet'!$C$2:$C$5000,L$138,'1. Output sheet'!$K$2:$K$5000,$B387,'1. Output sheet'!$AC$2:$AC$5000,$B$170,'1. Output sheet'!$O$2:$O$5000,"&gt;="&amp;$B$239,'1. Output sheet'!$O$2:$O$5000,"&lt;"&amp;$C$239)</f>
        <v>0</v>
      </c>
      <c r="M387" s="13">
        <f>SUMIFS('1. Output sheet'!$F$2:$F$5000,'1. Output sheet'!$C$2:$C$5000,M$138,'1. Output sheet'!$K$2:$K$5000,$B387,'1. Output sheet'!$AC$2:$AC$5000,$B$140,'1. Output sheet'!$O$2:$O$5000,"&gt;="&amp;$B$239,'1. Output sheet'!$O$2:$O$5000,"&lt;"&amp;$C$239)+SUMIFS('1. Output sheet'!$F$2:$F$5000,'1. Output sheet'!$C$2:$C$5000,M$138,'1. Output sheet'!$K$2:$K$5000,$B387,'1. Output sheet'!$AC$2:$AC$5000,$B$170,'1. Output sheet'!$O$2:$O$5000,"&gt;="&amp;$B$239,'1. Output sheet'!$O$2:$O$5000,"&lt;"&amp;$C$239)</f>
        <v>0</v>
      </c>
      <c r="N387" s="13">
        <f>SUMIFS('1. Output sheet'!$F$2:$F$5000,'1. Output sheet'!$C$2:$C$5000,N$138,'1. Output sheet'!$K$2:$K$5000,$B387,'1. Output sheet'!$AC$2:$AC$5000,$B$140,'1. Output sheet'!$O$2:$O$5000,"&gt;="&amp;$B$239,'1. Output sheet'!$O$2:$O$5000,"&lt;"&amp;$C$239)+SUMIFS('1. Output sheet'!$F$2:$F$5000,'1. Output sheet'!$C$2:$C$5000,N$138,'1. Output sheet'!$K$2:$K$5000,$B387,'1. Output sheet'!$AC$2:$AC$5000,$B$170,'1. Output sheet'!$O$2:$O$5000,"&gt;="&amp;$B$239,'1. Output sheet'!$O$2:$O$5000,"&lt;"&amp;$C$239)</f>
        <v>0</v>
      </c>
      <c r="O387" s="13">
        <f>SUMIFS('1. Output sheet'!$F$2:$F$5000,'1. Output sheet'!$C$2:$C$5000,O$138,'1. Output sheet'!$K$2:$K$5000,$B387,'1. Output sheet'!$AC$2:$AC$5000,$B$140,'1. Output sheet'!$O$2:$O$5000,"&gt;="&amp;$B$239,'1. Output sheet'!$O$2:$O$5000,"&lt;"&amp;$C$239)+SUMIFS('1. Output sheet'!$F$2:$F$5000,'1. Output sheet'!$C$2:$C$5000,O$138,'1. Output sheet'!$K$2:$K$5000,$B387,'1. Output sheet'!$AC$2:$AC$5000,$B$170,'1. Output sheet'!$O$2:$O$5000,"&gt;="&amp;$B$239,'1. Output sheet'!$O$2:$O$5000,"&lt;"&amp;$C$239)</f>
        <v>0</v>
      </c>
      <c r="P387" s="14">
        <f t="shared" si="194"/>
        <v>9506.1200000000026</v>
      </c>
      <c r="R387" s="39" t="s">
        <v>362</v>
      </c>
      <c r="S387" s="12"/>
      <c r="T387" s="13">
        <f t="shared" si="193"/>
        <v>0</v>
      </c>
      <c r="U387" s="13">
        <f t="shared" si="181"/>
        <v>1274.5692718179748</v>
      </c>
      <c r="V387" s="13">
        <f t="shared" si="182"/>
        <v>0</v>
      </c>
      <c r="W387" s="13">
        <f t="shared" si="183"/>
        <v>0</v>
      </c>
      <c r="X387" s="13">
        <f t="shared" si="184"/>
        <v>0</v>
      </c>
      <c r="Y387" s="13">
        <f t="shared" si="185"/>
        <v>0</v>
      </c>
      <c r="Z387" s="13">
        <f t="shared" si="186"/>
        <v>0</v>
      </c>
      <c r="AA387" s="13">
        <f t="shared" si="187"/>
        <v>0</v>
      </c>
      <c r="AB387" s="13">
        <f t="shared" si="188"/>
        <v>0</v>
      </c>
      <c r="AC387" s="13">
        <f t="shared" si="189"/>
        <v>0</v>
      </c>
      <c r="AD387" s="13">
        <f t="shared" si="190"/>
        <v>0</v>
      </c>
      <c r="AE387" s="13">
        <f t="shared" si="191"/>
        <v>0</v>
      </c>
      <c r="AF387" s="14">
        <f t="shared" si="192"/>
        <v>1274.5692718179748</v>
      </c>
    </row>
    <row r="388" spans="1:32" ht="14.4" x14ac:dyDescent="0.3">
      <c r="A388" s="34"/>
      <c r="B388" s="39" t="s">
        <v>76</v>
      </c>
      <c r="C388" s="12"/>
      <c r="D388" s="13">
        <f>SUMIFS('1. Output sheet'!$F$2:$F$5000,'1. Output sheet'!$C$2:$C$5000,D$138,'1. Output sheet'!$K$2:$K$5000,$B388,'1. Output sheet'!$AC$2:$AC$5000,$B$140,'1. Output sheet'!$O$2:$O$5000,"&gt;="&amp;$B$239,'1. Output sheet'!$O$2:$O$5000,"&lt;"&amp;$C$239)+SUMIFS('1. Output sheet'!$F$2:$F$5000,'1. Output sheet'!$C$2:$C$5000,D$138,'1. Output sheet'!$K$2:$K$5000,$B388,'1. Output sheet'!$AC$2:$AC$5000,$B$170,'1. Output sheet'!$O$2:$O$5000,"&gt;="&amp;$B$239,'1. Output sheet'!$O$2:$O$5000,"&lt;"&amp;$C$239)</f>
        <v>0</v>
      </c>
      <c r="E388" s="13">
        <f>SUMIFS('1. Output sheet'!$F$2:$F$5000,'1. Output sheet'!$C$2:$C$5000,E$138,'1. Output sheet'!$K$2:$K$5000,$B388,'1. Output sheet'!$AC$2:$AC$5000,$B$140,'1. Output sheet'!$O$2:$O$5000,"&gt;="&amp;$B$239,'1. Output sheet'!$O$2:$O$5000,"&lt;"&amp;$C$239)+SUMIFS('1. Output sheet'!$F$2:$F$5000,'1. Output sheet'!$C$2:$C$5000,E$138,'1. Output sheet'!$K$2:$K$5000,$B388,'1. Output sheet'!$AC$2:$AC$5000,$B$170,'1. Output sheet'!$O$2:$O$5000,"&gt;="&amp;$B$239,'1. Output sheet'!$O$2:$O$5000,"&lt;"&amp;$C$239)</f>
        <v>0</v>
      </c>
      <c r="F388" s="13">
        <f>SUMIFS('1. Output sheet'!$F$2:$F$5000,'1. Output sheet'!$C$2:$C$5000,F$138,'1. Output sheet'!$K$2:$K$5000,$B388,'1. Output sheet'!$AC$2:$AC$5000,$B$140,'1. Output sheet'!$O$2:$O$5000,"&gt;="&amp;$B$239,'1. Output sheet'!$O$2:$O$5000,"&lt;"&amp;$C$239)+SUMIFS('1. Output sheet'!$F$2:$F$5000,'1. Output sheet'!$C$2:$C$5000,F$138,'1. Output sheet'!$K$2:$K$5000,$B388,'1. Output sheet'!$AC$2:$AC$5000,$B$170,'1. Output sheet'!$O$2:$O$5000,"&gt;="&amp;$B$239,'1. Output sheet'!$O$2:$O$5000,"&lt;"&amp;$C$239)</f>
        <v>0</v>
      </c>
      <c r="G388" s="13">
        <f>SUMIFS('1. Output sheet'!$F$2:$F$5000,'1. Output sheet'!$C$2:$C$5000,G$138,'1. Output sheet'!$K$2:$K$5000,$B388,'1. Output sheet'!$AC$2:$AC$5000,$B$140,'1. Output sheet'!$O$2:$O$5000,"&gt;="&amp;$B$239,'1. Output sheet'!$O$2:$O$5000,"&lt;"&amp;$C$239)+SUMIFS('1. Output sheet'!$F$2:$F$5000,'1. Output sheet'!$C$2:$C$5000,G$138,'1. Output sheet'!$K$2:$K$5000,$B388,'1. Output sheet'!$AC$2:$AC$5000,$B$170,'1. Output sheet'!$O$2:$O$5000,"&gt;="&amp;$B$239,'1. Output sheet'!$O$2:$O$5000,"&lt;"&amp;$C$239)</f>
        <v>0</v>
      </c>
      <c r="H388" s="13">
        <f>SUMIFS('1. Output sheet'!$F$2:$F$5000,'1. Output sheet'!$C$2:$C$5000,H$138,'1. Output sheet'!$K$2:$K$5000,$B388,'1. Output sheet'!$AC$2:$AC$5000,$B$140,'1. Output sheet'!$O$2:$O$5000,"&gt;="&amp;$B$239,'1. Output sheet'!$O$2:$O$5000,"&lt;"&amp;$C$239)+SUMIFS('1. Output sheet'!$F$2:$F$5000,'1. Output sheet'!$C$2:$C$5000,H$138,'1. Output sheet'!$K$2:$K$5000,$B388,'1. Output sheet'!$AC$2:$AC$5000,$B$170,'1. Output sheet'!$O$2:$O$5000,"&gt;="&amp;$B$239,'1. Output sheet'!$O$2:$O$5000,"&lt;"&amp;$C$239)</f>
        <v>0</v>
      </c>
      <c r="I388" s="13">
        <f>SUMIFS('1. Output sheet'!$F$2:$F$5000,'1. Output sheet'!$C$2:$C$5000,I$138,'1. Output sheet'!$K$2:$K$5000,$B388,'1. Output sheet'!$AC$2:$AC$5000,$B$140,'1. Output sheet'!$O$2:$O$5000,"&gt;="&amp;$B$239,'1. Output sheet'!$O$2:$O$5000,"&lt;"&amp;$C$239)+SUMIFS('1. Output sheet'!$F$2:$F$5000,'1. Output sheet'!$C$2:$C$5000,I$138,'1. Output sheet'!$K$2:$K$5000,$B388,'1. Output sheet'!$AC$2:$AC$5000,$B$170,'1. Output sheet'!$O$2:$O$5000,"&gt;="&amp;$B$239,'1. Output sheet'!$O$2:$O$5000,"&lt;"&amp;$C$239)</f>
        <v>0</v>
      </c>
      <c r="J388" s="13">
        <f>SUMIFS('1. Output sheet'!$F$2:$F$5000,'1. Output sheet'!$C$2:$C$5000,J$138,'1. Output sheet'!$K$2:$K$5000,$B388,'1. Output sheet'!$AC$2:$AC$5000,$B$140,'1. Output sheet'!$O$2:$O$5000,"&gt;="&amp;$B$239,'1. Output sheet'!$O$2:$O$5000,"&lt;"&amp;$C$239)+SUMIFS('1. Output sheet'!$F$2:$F$5000,'1. Output sheet'!$C$2:$C$5000,J$138,'1. Output sheet'!$K$2:$K$5000,$B388,'1. Output sheet'!$AC$2:$AC$5000,$B$170,'1. Output sheet'!$O$2:$O$5000,"&gt;="&amp;$B$239,'1. Output sheet'!$O$2:$O$5000,"&lt;"&amp;$C$239)</f>
        <v>920</v>
      </c>
      <c r="K388" s="13">
        <f>SUMIFS('1. Output sheet'!$F$2:$F$5000,'1. Output sheet'!$C$2:$C$5000,K$138,'1. Output sheet'!$K$2:$K$5000,$B388,'1. Output sheet'!$AC$2:$AC$5000,$B$140,'1. Output sheet'!$O$2:$O$5000,"&gt;="&amp;$B$239,'1. Output sheet'!$O$2:$O$5000,"&lt;"&amp;$C$239)+SUMIFS('1. Output sheet'!$F$2:$F$5000,'1. Output sheet'!$C$2:$C$5000,K$138,'1. Output sheet'!$K$2:$K$5000,$B388,'1. Output sheet'!$AC$2:$AC$5000,$B$170,'1. Output sheet'!$O$2:$O$5000,"&gt;="&amp;$B$239,'1. Output sheet'!$O$2:$O$5000,"&lt;"&amp;$C$239)</f>
        <v>0</v>
      </c>
      <c r="L388" s="13">
        <f>SUMIFS('1. Output sheet'!$F$2:$F$5000,'1. Output sheet'!$C$2:$C$5000,L$138,'1. Output sheet'!$K$2:$K$5000,$B388,'1. Output sheet'!$AC$2:$AC$5000,$B$140,'1. Output sheet'!$O$2:$O$5000,"&gt;="&amp;$B$239,'1. Output sheet'!$O$2:$O$5000,"&lt;"&amp;$C$239)+SUMIFS('1. Output sheet'!$F$2:$F$5000,'1. Output sheet'!$C$2:$C$5000,L$138,'1. Output sheet'!$K$2:$K$5000,$B388,'1. Output sheet'!$AC$2:$AC$5000,$B$170,'1. Output sheet'!$O$2:$O$5000,"&gt;="&amp;$B$239,'1. Output sheet'!$O$2:$O$5000,"&lt;"&amp;$C$239)</f>
        <v>0</v>
      </c>
      <c r="M388" s="13">
        <f>SUMIFS('1. Output sheet'!$F$2:$F$5000,'1. Output sheet'!$C$2:$C$5000,M$138,'1. Output sheet'!$K$2:$K$5000,$B388,'1. Output sheet'!$AC$2:$AC$5000,$B$140,'1. Output sheet'!$O$2:$O$5000,"&gt;="&amp;$B$239,'1. Output sheet'!$O$2:$O$5000,"&lt;"&amp;$C$239)+SUMIFS('1. Output sheet'!$F$2:$F$5000,'1. Output sheet'!$C$2:$C$5000,M$138,'1. Output sheet'!$K$2:$K$5000,$B388,'1. Output sheet'!$AC$2:$AC$5000,$B$170,'1. Output sheet'!$O$2:$O$5000,"&gt;="&amp;$B$239,'1. Output sheet'!$O$2:$O$5000,"&lt;"&amp;$C$239)</f>
        <v>0</v>
      </c>
      <c r="N388" s="13">
        <f>SUMIFS('1. Output sheet'!$F$2:$F$5000,'1. Output sheet'!$C$2:$C$5000,N$138,'1. Output sheet'!$K$2:$K$5000,$B388,'1. Output sheet'!$AC$2:$AC$5000,$B$140,'1. Output sheet'!$O$2:$O$5000,"&gt;="&amp;$B$239,'1. Output sheet'!$O$2:$O$5000,"&lt;"&amp;$C$239)+SUMIFS('1. Output sheet'!$F$2:$F$5000,'1. Output sheet'!$C$2:$C$5000,N$138,'1. Output sheet'!$K$2:$K$5000,$B388,'1. Output sheet'!$AC$2:$AC$5000,$B$170,'1. Output sheet'!$O$2:$O$5000,"&gt;="&amp;$B$239,'1. Output sheet'!$O$2:$O$5000,"&lt;"&amp;$C$239)</f>
        <v>0</v>
      </c>
      <c r="O388" s="13">
        <f>SUMIFS('1. Output sheet'!$F$2:$F$5000,'1. Output sheet'!$C$2:$C$5000,O$138,'1. Output sheet'!$K$2:$K$5000,$B388,'1. Output sheet'!$AC$2:$AC$5000,$B$140,'1. Output sheet'!$O$2:$O$5000,"&gt;="&amp;$B$239,'1. Output sheet'!$O$2:$O$5000,"&lt;"&amp;$C$239)+SUMIFS('1. Output sheet'!$F$2:$F$5000,'1. Output sheet'!$C$2:$C$5000,O$138,'1. Output sheet'!$K$2:$K$5000,$B388,'1. Output sheet'!$AC$2:$AC$5000,$B$170,'1. Output sheet'!$O$2:$O$5000,"&gt;="&amp;$B$239,'1. Output sheet'!$O$2:$O$5000,"&lt;"&amp;$C$239)</f>
        <v>0</v>
      </c>
      <c r="P388" s="14">
        <f t="shared" si="194"/>
        <v>920</v>
      </c>
      <c r="R388" s="39" t="s">
        <v>76</v>
      </c>
      <c r="S388" s="12"/>
      <c r="T388" s="13">
        <f t="shared" si="193"/>
        <v>0</v>
      </c>
      <c r="U388" s="13">
        <f t="shared" si="181"/>
        <v>0</v>
      </c>
      <c r="V388" s="13">
        <f t="shared" si="182"/>
        <v>0</v>
      </c>
      <c r="W388" s="13">
        <f t="shared" si="183"/>
        <v>0</v>
      </c>
      <c r="X388" s="13">
        <f t="shared" si="184"/>
        <v>0</v>
      </c>
      <c r="Y388" s="13">
        <f t="shared" si="185"/>
        <v>0</v>
      </c>
      <c r="Z388" s="13">
        <f t="shared" si="186"/>
        <v>123.35250660338146</v>
      </c>
      <c r="AA388" s="13">
        <f t="shared" si="187"/>
        <v>0</v>
      </c>
      <c r="AB388" s="13">
        <f t="shared" si="188"/>
        <v>0</v>
      </c>
      <c r="AC388" s="13">
        <f t="shared" si="189"/>
        <v>0</v>
      </c>
      <c r="AD388" s="13">
        <f t="shared" si="190"/>
        <v>0</v>
      </c>
      <c r="AE388" s="13">
        <f t="shared" si="191"/>
        <v>0</v>
      </c>
      <c r="AF388" s="14">
        <f t="shared" si="192"/>
        <v>123.35250660338146</v>
      </c>
    </row>
    <row r="389" spans="1:32" ht="14.4" x14ac:dyDescent="0.3">
      <c r="A389" s="34"/>
      <c r="B389" s="39" t="s">
        <v>3770</v>
      </c>
      <c r="C389" s="12"/>
      <c r="D389" s="13">
        <f>SUMIFS('1. Output sheet'!$F$2:$F$5000,'1. Output sheet'!$C$2:$C$5000,D$138,'1. Output sheet'!$K$2:$K$5000,$B389,'1. Output sheet'!$AC$2:$AC$5000,$B$140,'1. Output sheet'!$O$2:$O$5000,"&gt;="&amp;$B$239,'1. Output sheet'!$O$2:$O$5000,"&lt;"&amp;$C$239)+SUMIFS('1. Output sheet'!$F$2:$F$5000,'1. Output sheet'!$C$2:$C$5000,D$138,'1. Output sheet'!$K$2:$K$5000,$B389,'1. Output sheet'!$AC$2:$AC$5000,$B$170,'1. Output sheet'!$O$2:$O$5000,"&gt;="&amp;$B$239,'1. Output sheet'!$O$2:$O$5000,"&lt;"&amp;$C$239)</f>
        <v>0</v>
      </c>
      <c r="E389" s="13">
        <f>SUMIFS('1. Output sheet'!$F$2:$F$5000,'1. Output sheet'!$C$2:$C$5000,E$138,'1. Output sheet'!$K$2:$K$5000,$B389,'1. Output sheet'!$AC$2:$AC$5000,$B$140,'1. Output sheet'!$O$2:$O$5000,"&gt;="&amp;$B$239,'1. Output sheet'!$O$2:$O$5000,"&lt;"&amp;$C$239)+SUMIFS('1. Output sheet'!$F$2:$F$5000,'1. Output sheet'!$C$2:$C$5000,E$138,'1. Output sheet'!$K$2:$K$5000,$B389,'1. Output sheet'!$AC$2:$AC$5000,$B$170,'1. Output sheet'!$O$2:$O$5000,"&gt;="&amp;$B$239,'1. Output sheet'!$O$2:$O$5000,"&lt;"&amp;$C$239)</f>
        <v>0</v>
      </c>
      <c r="F389" s="13">
        <f>SUMIFS('1. Output sheet'!$F$2:$F$5000,'1. Output sheet'!$C$2:$C$5000,F$138,'1. Output sheet'!$K$2:$K$5000,$B389,'1. Output sheet'!$AC$2:$AC$5000,$B$140,'1. Output sheet'!$O$2:$O$5000,"&gt;="&amp;$B$239,'1. Output sheet'!$O$2:$O$5000,"&lt;"&amp;$C$239)+SUMIFS('1. Output sheet'!$F$2:$F$5000,'1. Output sheet'!$C$2:$C$5000,F$138,'1. Output sheet'!$K$2:$K$5000,$B389,'1. Output sheet'!$AC$2:$AC$5000,$B$170,'1. Output sheet'!$O$2:$O$5000,"&gt;="&amp;$B$239,'1. Output sheet'!$O$2:$O$5000,"&lt;"&amp;$C$239)</f>
        <v>0</v>
      </c>
      <c r="G389" s="13">
        <f>SUMIFS('1. Output sheet'!$F$2:$F$5000,'1. Output sheet'!$C$2:$C$5000,G$138,'1. Output sheet'!$K$2:$K$5000,$B389,'1. Output sheet'!$AC$2:$AC$5000,$B$140,'1. Output sheet'!$O$2:$O$5000,"&gt;="&amp;$B$239,'1. Output sheet'!$O$2:$O$5000,"&lt;"&amp;$C$239)+SUMIFS('1. Output sheet'!$F$2:$F$5000,'1. Output sheet'!$C$2:$C$5000,G$138,'1. Output sheet'!$K$2:$K$5000,$B389,'1. Output sheet'!$AC$2:$AC$5000,$B$170,'1. Output sheet'!$O$2:$O$5000,"&gt;="&amp;$B$239,'1. Output sheet'!$O$2:$O$5000,"&lt;"&amp;$C$239)</f>
        <v>0</v>
      </c>
      <c r="H389" s="13">
        <f>SUMIFS('1. Output sheet'!$F$2:$F$5000,'1. Output sheet'!$C$2:$C$5000,H$138,'1. Output sheet'!$K$2:$K$5000,$B389,'1. Output sheet'!$AC$2:$AC$5000,$B$140,'1. Output sheet'!$O$2:$O$5000,"&gt;="&amp;$B$239,'1. Output sheet'!$O$2:$O$5000,"&lt;"&amp;$C$239)+SUMIFS('1. Output sheet'!$F$2:$F$5000,'1. Output sheet'!$C$2:$C$5000,H$138,'1. Output sheet'!$K$2:$K$5000,$B389,'1. Output sheet'!$AC$2:$AC$5000,$B$170,'1. Output sheet'!$O$2:$O$5000,"&gt;="&amp;$B$239,'1. Output sheet'!$O$2:$O$5000,"&lt;"&amp;$C$239)</f>
        <v>0</v>
      </c>
      <c r="I389" s="13">
        <f>SUMIFS('1. Output sheet'!$F$2:$F$5000,'1. Output sheet'!$C$2:$C$5000,I$138,'1. Output sheet'!$K$2:$K$5000,$B389,'1. Output sheet'!$AC$2:$AC$5000,$B$140,'1. Output sheet'!$O$2:$O$5000,"&gt;="&amp;$B$239,'1. Output sheet'!$O$2:$O$5000,"&lt;"&amp;$C$239)+SUMIFS('1. Output sheet'!$F$2:$F$5000,'1. Output sheet'!$C$2:$C$5000,I$138,'1. Output sheet'!$K$2:$K$5000,$B389,'1. Output sheet'!$AC$2:$AC$5000,$B$170,'1. Output sheet'!$O$2:$O$5000,"&gt;="&amp;$B$239,'1. Output sheet'!$O$2:$O$5000,"&lt;"&amp;$C$239)</f>
        <v>0</v>
      </c>
      <c r="J389" s="13">
        <f>SUMIFS('1. Output sheet'!$F$2:$F$5000,'1. Output sheet'!$C$2:$C$5000,J$138,'1. Output sheet'!$K$2:$K$5000,$B389,'1. Output sheet'!$AC$2:$AC$5000,$B$140,'1. Output sheet'!$O$2:$O$5000,"&gt;="&amp;$B$239,'1. Output sheet'!$O$2:$O$5000,"&lt;"&amp;$C$239)+SUMIFS('1. Output sheet'!$F$2:$F$5000,'1. Output sheet'!$C$2:$C$5000,J$138,'1. Output sheet'!$K$2:$K$5000,$B389,'1. Output sheet'!$AC$2:$AC$5000,$B$170,'1. Output sheet'!$O$2:$O$5000,"&gt;="&amp;$B$239,'1. Output sheet'!$O$2:$O$5000,"&lt;"&amp;$C$239)</f>
        <v>0</v>
      </c>
      <c r="K389" s="13">
        <f>SUMIFS('1. Output sheet'!$F$2:$F$5000,'1. Output sheet'!$C$2:$C$5000,K$138,'1. Output sheet'!$K$2:$K$5000,$B389,'1. Output sheet'!$AC$2:$AC$5000,$B$140,'1. Output sheet'!$O$2:$O$5000,"&gt;="&amp;$B$239,'1. Output sheet'!$O$2:$O$5000,"&lt;"&amp;$C$239)+SUMIFS('1. Output sheet'!$F$2:$F$5000,'1. Output sheet'!$C$2:$C$5000,K$138,'1. Output sheet'!$K$2:$K$5000,$B389,'1. Output sheet'!$AC$2:$AC$5000,$B$170,'1. Output sheet'!$O$2:$O$5000,"&gt;="&amp;$B$239,'1. Output sheet'!$O$2:$O$5000,"&lt;"&amp;$C$239)</f>
        <v>0</v>
      </c>
      <c r="L389" s="13">
        <f>SUMIFS('1. Output sheet'!$F$2:$F$5000,'1. Output sheet'!$C$2:$C$5000,L$138,'1. Output sheet'!$K$2:$K$5000,$B389,'1. Output sheet'!$AC$2:$AC$5000,$B$140,'1. Output sheet'!$O$2:$O$5000,"&gt;="&amp;$B$239,'1. Output sheet'!$O$2:$O$5000,"&lt;"&amp;$C$239)+SUMIFS('1. Output sheet'!$F$2:$F$5000,'1. Output sheet'!$C$2:$C$5000,L$138,'1. Output sheet'!$K$2:$K$5000,$B389,'1. Output sheet'!$AC$2:$AC$5000,$B$170,'1. Output sheet'!$O$2:$O$5000,"&gt;="&amp;$B$239,'1. Output sheet'!$O$2:$O$5000,"&lt;"&amp;$C$239)</f>
        <v>0</v>
      </c>
      <c r="M389" s="13">
        <f>SUMIFS('1. Output sheet'!$F$2:$F$5000,'1. Output sheet'!$C$2:$C$5000,M$138,'1. Output sheet'!$K$2:$K$5000,$B389,'1. Output sheet'!$AC$2:$AC$5000,$B$140,'1. Output sheet'!$O$2:$O$5000,"&gt;="&amp;$B$239,'1. Output sheet'!$O$2:$O$5000,"&lt;"&amp;$C$239)+SUMIFS('1. Output sheet'!$F$2:$F$5000,'1. Output sheet'!$C$2:$C$5000,M$138,'1. Output sheet'!$K$2:$K$5000,$B389,'1. Output sheet'!$AC$2:$AC$5000,$B$170,'1. Output sheet'!$O$2:$O$5000,"&gt;="&amp;$B$239,'1. Output sheet'!$O$2:$O$5000,"&lt;"&amp;$C$239)</f>
        <v>0</v>
      </c>
      <c r="N389" s="13">
        <f>SUMIFS('1. Output sheet'!$F$2:$F$5000,'1. Output sheet'!$C$2:$C$5000,N$138,'1. Output sheet'!$K$2:$K$5000,$B389,'1. Output sheet'!$AC$2:$AC$5000,$B$140,'1. Output sheet'!$O$2:$O$5000,"&gt;="&amp;$B$239,'1. Output sheet'!$O$2:$O$5000,"&lt;"&amp;$C$239)+SUMIFS('1. Output sheet'!$F$2:$F$5000,'1. Output sheet'!$C$2:$C$5000,N$138,'1. Output sheet'!$K$2:$K$5000,$B389,'1. Output sheet'!$AC$2:$AC$5000,$B$170,'1. Output sheet'!$O$2:$O$5000,"&gt;="&amp;$B$239,'1. Output sheet'!$O$2:$O$5000,"&lt;"&amp;$C$239)</f>
        <v>0</v>
      </c>
      <c r="O389" s="13">
        <f>SUMIFS('1. Output sheet'!$F$2:$F$5000,'1. Output sheet'!$C$2:$C$5000,O$138,'1. Output sheet'!$K$2:$K$5000,$B389,'1. Output sheet'!$AC$2:$AC$5000,$B$140,'1. Output sheet'!$O$2:$O$5000,"&gt;="&amp;$B$239,'1. Output sheet'!$O$2:$O$5000,"&lt;"&amp;$C$239)+SUMIFS('1. Output sheet'!$F$2:$F$5000,'1. Output sheet'!$C$2:$C$5000,O$138,'1. Output sheet'!$K$2:$K$5000,$B389,'1. Output sheet'!$AC$2:$AC$5000,$B$170,'1. Output sheet'!$O$2:$O$5000,"&gt;="&amp;$B$239,'1. Output sheet'!$O$2:$O$5000,"&lt;"&amp;$C$239)</f>
        <v>0</v>
      </c>
      <c r="P389" s="14">
        <f t="shared" si="194"/>
        <v>0</v>
      </c>
      <c r="R389" s="39" t="s">
        <v>3770</v>
      </c>
      <c r="S389" s="12"/>
      <c r="T389" s="13">
        <f t="shared" si="193"/>
        <v>0</v>
      </c>
      <c r="U389" s="13">
        <f t="shared" si="181"/>
        <v>0</v>
      </c>
      <c r="V389" s="13">
        <f t="shared" si="182"/>
        <v>0</v>
      </c>
      <c r="W389" s="13">
        <f t="shared" si="183"/>
        <v>0</v>
      </c>
      <c r="X389" s="13">
        <f t="shared" si="184"/>
        <v>0</v>
      </c>
      <c r="Y389" s="13">
        <f t="shared" si="185"/>
        <v>0</v>
      </c>
      <c r="Z389" s="13">
        <f t="shared" si="186"/>
        <v>0</v>
      </c>
      <c r="AA389" s="13">
        <f t="shared" si="187"/>
        <v>0</v>
      </c>
      <c r="AB389" s="13">
        <f t="shared" si="188"/>
        <v>0</v>
      </c>
      <c r="AC389" s="13">
        <f t="shared" si="189"/>
        <v>0</v>
      </c>
      <c r="AD389" s="13">
        <f t="shared" si="190"/>
        <v>0</v>
      </c>
      <c r="AE389" s="13">
        <f t="shared" si="191"/>
        <v>0</v>
      </c>
      <c r="AF389" s="14">
        <f t="shared" si="192"/>
        <v>0</v>
      </c>
    </row>
    <row r="390" spans="1:32" ht="14.4" x14ac:dyDescent="0.3">
      <c r="A390" s="34"/>
      <c r="B390" s="39" t="s">
        <v>724</v>
      </c>
      <c r="C390" s="12"/>
      <c r="D390" s="13">
        <f>SUMIFS('1. Output sheet'!$F$2:$F$5000,'1. Output sheet'!$C$2:$C$5000,D$138,'1. Output sheet'!$K$2:$K$5000,$B390,'1. Output sheet'!$AC$2:$AC$5000,$B$140,'1. Output sheet'!$O$2:$O$5000,"&gt;="&amp;$B$239,'1. Output sheet'!$O$2:$O$5000,"&lt;"&amp;$C$239)+SUMIFS('1. Output sheet'!$F$2:$F$5000,'1. Output sheet'!$C$2:$C$5000,D$138,'1. Output sheet'!$K$2:$K$5000,$B390,'1. Output sheet'!$AC$2:$AC$5000,$B$170,'1. Output sheet'!$O$2:$O$5000,"&gt;="&amp;$B$239,'1. Output sheet'!$O$2:$O$5000,"&lt;"&amp;$C$239)</f>
        <v>0</v>
      </c>
      <c r="E390" s="13">
        <f>SUMIFS('1. Output sheet'!$F$2:$F$5000,'1. Output sheet'!$C$2:$C$5000,E$138,'1. Output sheet'!$K$2:$K$5000,$B390,'1. Output sheet'!$AC$2:$AC$5000,$B$140,'1. Output sheet'!$O$2:$O$5000,"&gt;="&amp;$B$239,'1. Output sheet'!$O$2:$O$5000,"&lt;"&amp;$C$239)+SUMIFS('1. Output sheet'!$F$2:$F$5000,'1. Output sheet'!$C$2:$C$5000,E$138,'1. Output sheet'!$K$2:$K$5000,$B390,'1. Output sheet'!$AC$2:$AC$5000,$B$170,'1. Output sheet'!$O$2:$O$5000,"&gt;="&amp;$B$239,'1. Output sheet'!$O$2:$O$5000,"&lt;"&amp;$C$239)</f>
        <v>0</v>
      </c>
      <c r="F390" s="13">
        <f>SUMIFS('1. Output sheet'!$F$2:$F$5000,'1. Output sheet'!$C$2:$C$5000,F$138,'1. Output sheet'!$K$2:$K$5000,$B390,'1. Output sheet'!$AC$2:$AC$5000,$B$140,'1. Output sheet'!$O$2:$O$5000,"&gt;="&amp;$B$239,'1. Output sheet'!$O$2:$O$5000,"&lt;"&amp;$C$239)+SUMIFS('1. Output sheet'!$F$2:$F$5000,'1. Output sheet'!$C$2:$C$5000,F$138,'1. Output sheet'!$K$2:$K$5000,$B390,'1. Output sheet'!$AC$2:$AC$5000,$B$170,'1. Output sheet'!$O$2:$O$5000,"&gt;="&amp;$B$239,'1. Output sheet'!$O$2:$O$5000,"&lt;"&amp;$C$239)</f>
        <v>0</v>
      </c>
      <c r="G390" s="13">
        <f>SUMIFS('1. Output sheet'!$F$2:$F$5000,'1. Output sheet'!$C$2:$C$5000,G$138,'1. Output sheet'!$K$2:$K$5000,$B390,'1. Output sheet'!$AC$2:$AC$5000,$B$140,'1. Output sheet'!$O$2:$O$5000,"&gt;="&amp;$B$239,'1. Output sheet'!$O$2:$O$5000,"&lt;"&amp;$C$239)+SUMIFS('1. Output sheet'!$F$2:$F$5000,'1. Output sheet'!$C$2:$C$5000,G$138,'1. Output sheet'!$K$2:$K$5000,$B390,'1. Output sheet'!$AC$2:$AC$5000,$B$170,'1. Output sheet'!$O$2:$O$5000,"&gt;="&amp;$B$239,'1. Output sheet'!$O$2:$O$5000,"&lt;"&amp;$C$239)</f>
        <v>0</v>
      </c>
      <c r="H390" s="13">
        <f>SUMIFS('1. Output sheet'!$F$2:$F$5000,'1. Output sheet'!$C$2:$C$5000,H$138,'1. Output sheet'!$K$2:$K$5000,$B390,'1. Output sheet'!$AC$2:$AC$5000,$B$140,'1. Output sheet'!$O$2:$O$5000,"&gt;="&amp;$B$239,'1. Output sheet'!$O$2:$O$5000,"&lt;"&amp;$C$239)+SUMIFS('1. Output sheet'!$F$2:$F$5000,'1. Output sheet'!$C$2:$C$5000,H$138,'1. Output sheet'!$K$2:$K$5000,$B390,'1. Output sheet'!$AC$2:$AC$5000,$B$170,'1. Output sheet'!$O$2:$O$5000,"&gt;="&amp;$B$239,'1. Output sheet'!$O$2:$O$5000,"&lt;"&amp;$C$239)</f>
        <v>0</v>
      </c>
      <c r="I390" s="13">
        <f>SUMIFS('1. Output sheet'!$F$2:$F$5000,'1. Output sheet'!$C$2:$C$5000,I$138,'1. Output sheet'!$K$2:$K$5000,$B390,'1. Output sheet'!$AC$2:$AC$5000,$B$140,'1. Output sheet'!$O$2:$O$5000,"&gt;="&amp;$B$239,'1. Output sheet'!$O$2:$O$5000,"&lt;"&amp;$C$239)+SUMIFS('1. Output sheet'!$F$2:$F$5000,'1. Output sheet'!$C$2:$C$5000,I$138,'1. Output sheet'!$K$2:$K$5000,$B390,'1. Output sheet'!$AC$2:$AC$5000,$B$170,'1. Output sheet'!$O$2:$O$5000,"&gt;="&amp;$B$239,'1. Output sheet'!$O$2:$O$5000,"&lt;"&amp;$C$239)</f>
        <v>0</v>
      </c>
      <c r="J390" s="13">
        <f>SUMIFS('1. Output sheet'!$F$2:$F$5000,'1. Output sheet'!$C$2:$C$5000,J$138,'1. Output sheet'!$K$2:$K$5000,$B390,'1. Output sheet'!$AC$2:$AC$5000,$B$140,'1. Output sheet'!$O$2:$O$5000,"&gt;="&amp;$B$239,'1. Output sheet'!$O$2:$O$5000,"&lt;"&amp;$C$239)+SUMIFS('1. Output sheet'!$F$2:$F$5000,'1. Output sheet'!$C$2:$C$5000,J$138,'1. Output sheet'!$K$2:$K$5000,$B390,'1. Output sheet'!$AC$2:$AC$5000,$B$170,'1. Output sheet'!$O$2:$O$5000,"&gt;="&amp;$B$239,'1. Output sheet'!$O$2:$O$5000,"&lt;"&amp;$C$239)</f>
        <v>0</v>
      </c>
      <c r="K390" s="13">
        <f>SUMIFS('1. Output sheet'!$F$2:$F$5000,'1. Output sheet'!$C$2:$C$5000,K$138,'1. Output sheet'!$K$2:$K$5000,$B390,'1. Output sheet'!$AC$2:$AC$5000,$B$140,'1. Output sheet'!$O$2:$O$5000,"&gt;="&amp;$B$239,'1. Output sheet'!$O$2:$O$5000,"&lt;"&amp;$C$239)+SUMIFS('1. Output sheet'!$F$2:$F$5000,'1. Output sheet'!$C$2:$C$5000,K$138,'1. Output sheet'!$K$2:$K$5000,$B390,'1. Output sheet'!$AC$2:$AC$5000,$B$170,'1. Output sheet'!$O$2:$O$5000,"&gt;="&amp;$B$239,'1. Output sheet'!$O$2:$O$5000,"&lt;"&amp;$C$239)</f>
        <v>0</v>
      </c>
      <c r="L390" s="13">
        <f>SUMIFS('1. Output sheet'!$F$2:$F$5000,'1. Output sheet'!$C$2:$C$5000,L$138,'1. Output sheet'!$K$2:$K$5000,$B390,'1. Output sheet'!$AC$2:$AC$5000,$B$140,'1. Output sheet'!$O$2:$O$5000,"&gt;="&amp;$B$239,'1. Output sheet'!$O$2:$O$5000,"&lt;"&amp;$C$239)+SUMIFS('1. Output sheet'!$F$2:$F$5000,'1. Output sheet'!$C$2:$C$5000,L$138,'1. Output sheet'!$K$2:$K$5000,$B390,'1. Output sheet'!$AC$2:$AC$5000,$B$170,'1. Output sheet'!$O$2:$O$5000,"&gt;="&amp;$B$239,'1. Output sheet'!$O$2:$O$5000,"&lt;"&amp;$C$239)</f>
        <v>0</v>
      </c>
      <c r="M390" s="13">
        <f>SUMIFS('1. Output sheet'!$F$2:$F$5000,'1. Output sheet'!$C$2:$C$5000,M$138,'1. Output sheet'!$K$2:$K$5000,$B390,'1. Output sheet'!$AC$2:$AC$5000,$B$140,'1. Output sheet'!$O$2:$O$5000,"&gt;="&amp;$B$239,'1. Output sheet'!$O$2:$O$5000,"&lt;"&amp;$C$239)+SUMIFS('1. Output sheet'!$F$2:$F$5000,'1. Output sheet'!$C$2:$C$5000,M$138,'1. Output sheet'!$K$2:$K$5000,$B390,'1. Output sheet'!$AC$2:$AC$5000,$B$170,'1. Output sheet'!$O$2:$O$5000,"&gt;="&amp;$B$239,'1. Output sheet'!$O$2:$O$5000,"&lt;"&amp;$C$239)</f>
        <v>0</v>
      </c>
      <c r="N390" s="13">
        <f>SUMIFS('1. Output sheet'!$F$2:$F$5000,'1. Output sheet'!$C$2:$C$5000,N$138,'1. Output sheet'!$K$2:$K$5000,$B390,'1. Output sheet'!$AC$2:$AC$5000,$B$140,'1. Output sheet'!$O$2:$O$5000,"&gt;="&amp;$B$239,'1. Output sheet'!$O$2:$O$5000,"&lt;"&amp;$C$239)+SUMIFS('1. Output sheet'!$F$2:$F$5000,'1. Output sheet'!$C$2:$C$5000,N$138,'1. Output sheet'!$K$2:$K$5000,$B390,'1. Output sheet'!$AC$2:$AC$5000,$B$170,'1. Output sheet'!$O$2:$O$5000,"&gt;="&amp;$B$239,'1. Output sheet'!$O$2:$O$5000,"&lt;"&amp;$C$239)</f>
        <v>1900</v>
      </c>
      <c r="O390" s="13">
        <f>SUMIFS('1. Output sheet'!$F$2:$F$5000,'1. Output sheet'!$C$2:$C$5000,O$138,'1. Output sheet'!$K$2:$K$5000,$B390,'1. Output sheet'!$AC$2:$AC$5000,$B$140,'1. Output sheet'!$O$2:$O$5000,"&gt;="&amp;$B$239,'1. Output sheet'!$O$2:$O$5000,"&lt;"&amp;$C$239)+SUMIFS('1. Output sheet'!$F$2:$F$5000,'1. Output sheet'!$C$2:$C$5000,O$138,'1. Output sheet'!$K$2:$K$5000,$B390,'1. Output sheet'!$AC$2:$AC$5000,$B$170,'1. Output sheet'!$O$2:$O$5000,"&gt;="&amp;$B$239,'1. Output sheet'!$O$2:$O$5000,"&lt;"&amp;$C$239)</f>
        <v>0</v>
      </c>
      <c r="P390" s="14">
        <f t="shared" si="194"/>
        <v>1900</v>
      </c>
      <c r="R390" s="39" t="s">
        <v>724</v>
      </c>
      <c r="S390" s="12"/>
      <c r="T390" s="13">
        <f t="shared" si="193"/>
        <v>0</v>
      </c>
      <c r="U390" s="13">
        <f t="shared" si="181"/>
        <v>0</v>
      </c>
      <c r="V390" s="13">
        <f t="shared" si="182"/>
        <v>0</v>
      </c>
      <c r="W390" s="13">
        <f t="shared" si="183"/>
        <v>0</v>
      </c>
      <c r="X390" s="13">
        <f t="shared" si="184"/>
        <v>0</v>
      </c>
      <c r="Y390" s="13">
        <f t="shared" si="185"/>
        <v>0</v>
      </c>
      <c r="Z390" s="13">
        <f t="shared" si="186"/>
        <v>0</v>
      </c>
      <c r="AA390" s="13">
        <f t="shared" si="187"/>
        <v>0</v>
      </c>
      <c r="AB390" s="13">
        <f t="shared" si="188"/>
        <v>0</v>
      </c>
      <c r="AC390" s="13">
        <f t="shared" si="189"/>
        <v>0</v>
      </c>
      <c r="AD390" s="13">
        <f t="shared" si="190"/>
        <v>254.74974189828777</v>
      </c>
      <c r="AE390" s="13">
        <f t="shared" si="191"/>
        <v>0</v>
      </c>
      <c r="AF390" s="14">
        <f t="shared" si="192"/>
        <v>254.74974189828777</v>
      </c>
    </row>
    <row r="391" spans="1:32" ht="14.4" x14ac:dyDescent="0.3">
      <c r="A391" s="34"/>
      <c r="B391" s="39" t="s">
        <v>285</v>
      </c>
      <c r="C391" s="12"/>
      <c r="D391" s="13">
        <f>SUMIFS('1. Output sheet'!$F$2:$F$5000,'1. Output sheet'!$C$2:$C$5000,D$138,'1. Output sheet'!$K$2:$K$5000,$B391,'1. Output sheet'!$AC$2:$AC$5000,$B$140,'1. Output sheet'!$O$2:$O$5000,"&gt;="&amp;$B$239,'1. Output sheet'!$O$2:$O$5000,"&lt;"&amp;$C$239)+SUMIFS('1. Output sheet'!$F$2:$F$5000,'1. Output sheet'!$C$2:$C$5000,D$138,'1. Output sheet'!$K$2:$K$5000,$B391,'1. Output sheet'!$AC$2:$AC$5000,$B$170,'1. Output sheet'!$O$2:$O$5000,"&gt;="&amp;$B$239,'1. Output sheet'!$O$2:$O$5000,"&lt;"&amp;$C$239)</f>
        <v>0</v>
      </c>
      <c r="E391" s="13">
        <f>SUMIFS('1. Output sheet'!$F$2:$F$5000,'1. Output sheet'!$C$2:$C$5000,E$138,'1. Output sheet'!$K$2:$K$5000,$B391,'1. Output sheet'!$AC$2:$AC$5000,$B$140,'1. Output sheet'!$O$2:$O$5000,"&gt;="&amp;$B$239,'1. Output sheet'!$O$2:$O$5000,"&lt;"&amp;$C$239)+SUMIFS('1. Output sheet'!$F$2:$F$5000,'1. Output sheet'!$C$2:$C$5000,E$138,'1. Output sheet'!$K$2:$K$5000,$B391,'1. Output sheet'!$AC$2:$AC$5000,$B$170,'1. Output sheet'!$O$2:$O$5000,"&gt;="&amp;$B$239,'1. Output sheet'!$O$2:$O$5000,"&lt;"&amp;$C$239)</f>
        <v>0</v>
      </c>
      <c r="F391" s="13">
        <f>SUMIFS('1. Output sheet'!$F$2:$F$5000,'1. Output sheet'!$C$2:$C$5000,F$138,'1. Output sheet'!$K$2:$K$5000,$B391,'1. Output sheet'!$AC$2:$AC$5000,$B$140,'1. Output sheet'!$O$2:$O$5000,"&gt;="&amp;$B$239,'1. Output sheet'!$O$2:$O$5000,"&lt;"&amp;$C$239)+SUMIFS('1. Output sheet'!$F$2:$F$5000,'1. Output sheet'!$C$2:$C$5000,F$138,'1. Output sheet'!$K$2:$K$5000,$B391,'1. Output sheet'!$AC$2:$AC$5000,$B$170,'1. Output sheet'!$O$2:$O$5000,"&gt;="&amp;$B$239,'1. Output sheet'!$O$2:$O$5000,"&lt;"&amp;$C$239)</f>
        <v>9315</v>
      </c>
      <c r="G391" s="13">
        <f>SUMIFS('1. Output sheet'!$F$2:$F$5000,'1. Output sheet'!$C$2:$C$5000,G$138,'1. Output sheet'!$K$2:$K$5000,$B391,'1. Output sheet'!$AC$2:$AC$5000,$B$140,'1. Output sheet'!$O$2:$O$5000,"&gt;="&amp;$B$239,'1. Output sheet'!$O$2:$O$5000,"&lt;"&amp;$C$239)+SUMIFS('1. Output sheet'!$F$2:$F$5000,'1. Output sheet'!$C$2:$C$5000,G$138,'1. Output sheet'!$K$2:$K$5000,$B391,'1. Output sheet'!$AC$2:$AC$5000,$B$170,'1. Output sheet'!$O$2:$O$5000,"&gt;="&amp;$B$239,'1. Output sheet'!$O$2:$O$5000,"&lt;"&amp;$C$239)</f>
        <v>0</v>
      </c>
      <c r="H391" s="13">
        <f>SUMIFS('1. Output sheet'!$F$2:$F$5000,'1. Output sheet'!$C$2:$C$5000,H$138,'1. Output sheet'!$K$2:$K$5000,$B391,'1. Output sheet'!$AC$2:$AC$5000,$B$140,'1. Output sheet'!$O$2:$O$5000,"&gt;="&amp;$B$239,'1. Output sheet'!$O$2:$O$5000,"&lt;"&amp;$C$239)+SUMIFS('1. Output sheet'!$F$2:$F$5000,'1. Output sheet'!$C$2:$C$5000,H$138,'1. Output sheet'!$K$2:$K$5000,$B391,'1. Output sheet'!$AC$2:$AC$5000,$B$170,'1. Output sheet'!$O$2:$O$5000,"&gt;="&amp;$B$239,'1. Output sheet'!$O$2:$O$5000,"&lt;"&amp;$C$239)</f>
        <v>0</v>
      </c>
      <c r="I391" s="13">
        <f>SUMIFS('1. Output sheet'!$F$2:$F$5000,'1. Output sheet'!$C$2:$C$5000,I$138,'1. Output sheet'!$K$2:$K$5000,$B391,'1. Output sheet'!$AC$2:$AC$5000,$B$140,'1. Output sheet'!$O$2:$O$5000,"&gt;="&amp;$B$239,'1. Output sheet'!$O$2:$O$5000,"&lt;"&amp;$C$239)+SUMIFS('1. Output sheet'!$F$2:$F$5000,'1. Output sheet'!$C$2:$C$5000,I$138,'1. Output sheet'!$K$2:$K$5000,$B391,'1. Output sheet'!$AC$2:$AC$5000,$B$170,'1. Output sheet'!$O$2:$O$5000,"&gt;="&amp;$B$239,'1. Output sheet'!$O$2:$O$5000,"&lt;"&amp;$C$239)</f>
        <v>0</v>
      </c>
      <c r="J391" s="13">
        <f>SUMIFS('1. Output sheet'!$F$2:$F$5000,'1. Output sheet'!$C$2:$C$5000,J$138,'1. Output sheet'!$K$2:$K$5000,$B391,'1. Output sheet'!$AC$2:$AC$5000,$B$140,'1. Output sheet'!$O$2:$O$5000,"&gt;="&amp;$B$239,'1. Output sheet'!$O$2:$O$5000,"&lt;"&amp;$C$239)+SUMIFS('1. Output sheet'!$F$2:$F$5000,'1. Output sheet'!$C$2:$C$5000,J$138,'1. Output sheet'!$K$2:$K$5000,$B391,'1. Output sheet'!$AC$2:$AC$5000,$B$170,'1. Output sheet'!$O$2:$O$5000,"&gt;="&amp;$B$239,'1. Output sheet'!$O$2:$O$5000,"&lt;"&amp;$C$239)</f>
        <v>0</v>
      </c>
      <c r="K391" s="13">
        <f>SUMIFS('1. Output sheet'!$F$2:$F$5000,'1. Output sheet'!$C$2:$C$5000,K$138,'1. Output sheet'!$K$2:$K$5000,$B391,'1. Output sheet'!$AC$2:$AC$5000,$B$140,'1. Output sheet'!$O$2:$O$5000,"&gt;="&amp;$B$239,'1. Output sheet'!$O$2:$O$5000,"&lt;"&amp;$C$239)+SUMIFS('1. Output sheet'!$F$2:$F$5000,'1. Output sheet'!$C$2:$C$5000,K$138,'1. Output sheet'!$K$2:$K$5000,$B391,'1. Output sheet'!$AC$2:$AC$5000,$B$170,'1. Output sheet'!$O$2:$O$5000,"&gt;="&amp;$B$239,'1. Output sheet'!$O$2:$O$5000,"&lt;"&amp;$C$239)</f>
        <v>0</v>
      </c>
      <c r="L391" s="13">
        <f>SUMIFS('1. Output sheet'!$F$2:$F$5000,'1. Output sheet'!$C$2:$C$5000,L$138,'1. Output sheet'!$K$2:$K$5000,$B391,'1. Output sheet'!$AC$2:$AC$5000,$B$140,'1. Output sheet'!$O$2:$O$5000,"&gt;="&amp;$B$239,'1. Output sheet'!$O$2:$O$5000,"&lt;"&amp;$C$239)+SUMIFS('1. Output sheet'!$F$2:$F$5000,'1. Output sheet'!$C$2:$C$5000,L$138,'1. Output sheet'!$K$2:$K$5000,$B391,'1. Output sheet'!$AC$2:$AC$5000,$B$170,'1. Output sheet'!$O$2:$O$5000,"&gt;="&amp;$B$239,'1. Output sheet'!$O$2:$O$5000,"&lt;"&amp;$C$239)</f>
        <v>0</v>
      </c>
      <c r="M391" s="13">
        <f>SUMIFS('1. Output sheet'!$F$2:$F$5000,'1. Output sheet'!$C$2:$C$5000,M$138,'1. Output sheet'!$K$2:$K$5000,$B391,'1. Output sheet'!$AC$2:$AC$5000,$B$140,'1. Output sheet'!$O$2:$O$5000,"&gt;="&amp;$B$239,'1. Output sheet'!$O$2:$O$5000,"&lt;"&amp;$C$239)+SUMIFS('1. Output sheet'!$F$2:$F$5000,'1. Output sheet'!$C$2:$C$5000,M$138,'1. Output sheet'!$K$2:$K$5000,$B391,'1. Output sheet'!$AC$2:$AC$5000,$B$170,'1. Output sheet'!$O$2:$O$5000,"&gt;="&amp;$B$239,'1. Output sheet'!$O$2:$O$5000,"&lt;"&amp;$C$239)</f>
        <v>0</v>
      </c>
      <c r="N391" s="13">
        <f>SUMIFS('1. Output sheet'!$F$2:$F$5000,'1. Output sheet'!$C$2:$C$5000,N$138,'1. Output sheet'!$K$2:$K$5000,$B391,'1. Output sheet'!$AC$2:$AC$5000,$B$140,'1. Output sheet'!$O$2:$O$5000,"&gt;="&amp;$B$239,'1. Output sheet'!$O$2:$O$5000,"&lt;"&amp;$C$239)+SUMIFS('1. Output sheet'!$F$2:$F$5000,'1. Output sheet'!$C$2:$C$5000,N$138,'1. Output sheet'!$K$2:$K$5000,$B391,'1. Output sheet'!$AC$2:$AC$5000,$B$170,'1. Output sheet'!$O$2:$O$5000,"&gt;="&amp;$B$239,'1. Output sheet'!$O$2:$O$5000,"&lt;"&amp;$C$239)</f>
        <v>0</v>
      </c>
      <c r="O391" s="13">
        <f>SUMIFS('1. Output sheet'!$F$2:$F$5000,'1. Output sheet'!$C$2:$C$5000,O$138,'1. Output sheet'!$K$2:$K$5000,$B391,'1. Output sheet'!$AC$2:$AC$5000,$B$140,'1. Output sheet'!$O$2:$O$5000,"&gt;="&amp;$B$239,'1. Output sheet'!$O$2:$O$5000,"&lt;"&amp;$C$239)+SUMIFS('1. Output sheet'!$F$2:$F$5000,'1. Output sheet'!$C$2:$C$5000,O$138,'1. Output sheet'!$K$2:$K$5000,$B391,'1. Output sheet'!$AC$2:$AC$5000,$B$170,'1. Output sheet'!$O$2:$O$5000,"&gt;="&amp;$B$239,'1. Output sheet'!$O$2:$O$5000,"&lt;"&amp;$C$239)</f>
        <v>0</v>
      </c>
      <c r="P391" s="14">
        <f t="shared" si="194"/>
        <v>9315</v>
      </c>
      <c r="R391" s="39" t="s">
        <v>285</v>
      </c>
      <c r="S391" s="12"/>
      <c r="T391" s="13">
        <f t="shared" si="193"/>
        <v>0</v>
      </c>
      <c r="U391" s="13">
        <f t="shared" si="181"/>
        <v>0</v>
      </c>
      <c r="V391" s="13">
        <f t="shared" si="182"/>
        <v>1248.9441293592372</v>
      </c>
      <c r="W391" s="13">
        <f t="shared" si="183"/>
        <v>0</v>
      </c>
      <c r="X391" s="13">
        <f t="shared" si="184"/>
        <v>0</v>
      </c>
      <c r="Y391" s="13">
        <f t="shared" si="185"/>
        <v>0</v>
      </c>
      <c r="Z391" s="13">
        <f t="shared" si="186"/>
        <v>0</v>
      </c>
      <c r="AA391" s="13">
        <f t="shared" si="187"/>
        <v>0</v>
      </c>
      <c r="AB391" s="13">
        <f t="shared" si="188"/>
        <v>0</v>
      </c>
      <c r="AC391" s="13">
        <f t="shared" si="189"/>
        <v>0</v>
      </c>
      <c r="AD391" s="13">
        <f t="shared" si="190"/>
        <v>0</v>
      </c>
      <c r="AE391" s="13">
        <f t="shared" si="191"/>
        <v>0</v>
      </c>
      <c r="AF391" s="14">
        <f t="shared" si="192"/>
        <v>1248.9441293592372</v>
      </c>
    </row>
    <row r="392" spans="1:32" ht="14.4" x14ac:dyDescent="0.3">
      <c r="A392" s="34"/>
      <c r="B392" s="39" t="s">
        <v>717</v>
      </c>
      <c r="C392" s="12"/>
      <c r="D392" s="13">
        <f>SUMIFS('1. Output sheet'!$F$2:$F$5000,'1. Output sheet'!$C$2:$C$5000,D$138,'1. Output sheet'!$K$2:$K$5000,$B392,'1. Output sheet'!$AC$2:$AC$5000,$B$140,'1. Output sheet'!$O$2:$O$5000,"&gt;="&amp;$B$239,'1. Output sheet'!$O$2:$O$5000,"&lt;"&amp;$C$239)+SUMIFS('1. Output sheet'!$F$2:$F$5000,'1. Output sheet'!$C$2:$C$5000,D$138,'1. Output sheet'!$K$2:$K$5000,$B392,'1. Output sheet'!$AC$2:$AC$5000,$B$170,'1. Output sheet'!$O$2:$O$5000,"&gt;="&amp;$B$239,'1. Output sheet'!$O$2:$O$5000,"&lt;"&amp;$C$239)</f>
        <v>0</v>
      </c>
      <c r="E392" s="13">
        <f>SUMIFS('1. Output sheet'!$F$2:$F$5000,'1. Output sheet'!$C$2:$C$5000,E$138,'1. Output sheet'!$K$2:$K$5000,$B392,'1. Output sheet'!$AC$2:$AC$5000,$B$140,'1. Output sheet'!$O$2:$O$5000,"&gt;="&amp;$B$239,'1. Output sheet'!$O$2:$O$5000,"&lt;"&amp;$C$239)+SUMIFS('1. Output sheet'!$F$2:$F$5000,'1. Output sheet'!$C$2:$C$5000,E$138,'1. Output sheet'!$K$2:$K$5000,$B392,'1. Output sheet'!$AC$2:$AC$5000,$B$170,'1. Output sheet'!$O$2:$O$5000,"&gt;="&amp;$B$239,'1. Output sheet'!$O$2:$O$5000,"&lt;"&amp;$C$239)</f>
        <v>0</v>
      </c>
      <c r="F392" s="13">
        <f>SUMIFS('1. Output sheet'!$F$2:$F$5000,'1. Output sheet'!$C$2:$C$5000,F$138,'1. Output sheet'!$K$2:$K$5000,$B392,'1. Output sheet'!$AC$2:$AC$5000,$B$140,'1. Output sheet'!$O$2:$O$5000,"&gt;="&amp;$B$239,'1. Output sheet'!$O$2:$O$5000,"&lt;"&amp;$C$239)+SUMIFS('1. Output sheet'!$F$2:$F$5000,'1. Output sheet'!$C$2:$C$5000,F$138,'1. Output sheet'!$K$2:$K$5000,$B392,'1. Output sheet'!$AC$2:$AC$5000,$B$170,'1. Output sheet'!$O$2:$O$5000,"&gt;="&amp;$B$239,'1. Output sheet'!$O$2:$O$5000,"&lt;"&amp;$C$239)</f>
        <v>0</v>
      </c>
      <c r="G392" s="13">
        <f>SUMIFS('1. Output sheet'!$F$2:$F$5000,'1. Output sheet'!$C$2:$C$5000,G$138,'1. Output sheet'!$K$2:$K$5000,$B392,'1. Output sheet'!$AC$2:$AC$5000,$B$140,'1. Output sheet'!$O$2:$O$5000,"&gt;="&amp;$B$239,'1. Output sheet'!$O$2:$O$5000,"&lt;"&amp;$C$239)+SUMIFS('1. Output sheet'!$F$2:$F$5000,'1. Output sheet'!$C$2:$C$5000,G$138,'1. Output sheet'!$K$2:$K$5000,$B392,'1. Output sheet'!$AC$2:$AC$5000,$B$170,'1. Output sheet'!$O$2:$O$5000,"&gt;="&amp;$B$239,'1. Output sheet'!$O$2:$O$5000,"&lt;"&amp;$C$239)</f>
        <v>0</v>
      </c>
      <c r="H392" s="13">
        <f>SUMIFS('1. Output sheet'!$F$2:$F$5000,'1. Output sheet'!$C$2:$C$5000,H$138,'1. Output sheet'!$K$2:$K$5000,$B392,'1. Output sheet'!$AC$2:$AC$5000,$B$140,'1. Output sheet'!$O$2:$O$5000,"&gt;="&amp;$B$239,'1. Output sheet'!$O$2:$O$5000,"&lt;"&amp;$C$239)+SUMIFS('1. Output sheet'!$F$2:$F$5000,'1. Output sheet'!$C$2:$C$5000,H$138,'1. Output sheet'!$K$2:$K$5000,$B392,'1. Output sheet'!$AC$2:$AC$5000,$B$170,'1. Output sheet'!$O$2:$O$5000,"&gt;="&amp;$B$239,'1. Output sheet'!$O$2:$O$5000,"&lt;"&amp;$C$239)</f>
        <v>0</v>
      </c>
      <c r="I392" s="13">
        <f>SUMIFS('1. Output sheet'!$F$2:$F$5000,'1. Output sheet'!$C$2:$C$5000,I$138,'1. Output sheet'!$K$2:$K$5000,$B392,'1. Output sheet'!$AC$2:$AC$5000,$B$140,'1. Output sheet'!$O$2:$O$5000,"&gt;="&amp;$B$239,'1. Output sheet'!$O$2:$O$5000,"&lt;"&amp;$C$239)+SUMIFS('1. Output sheet'!$F$2:$F$5000,'1. Output sheet'!$C$2:$C$5000,I$138,'1. Output sheet'!$K$2:$K$5000,$B392,'1. Output sheet'!$AC$2:$AC$5000,$B$170,'1. Output sheet'!$O$2:$O$5000,"&gt;="&amp;$B$239,'1. Output sheet'!$O$2:$O$5000,"&lt;"&amp;$C$239)</f>
        <v>4920</v>
      </c>
      <c r="J392" s="13">
        <f>SUMIFS('1. Output sheet'!$F$2:$F$5000,'1. Output sheet'!$C$2:$C$5000,J$138,'1. Output sheet'!$K$2:$K$5000,$B392,'1. Output sheet'!$AC$2:$AC$5000,$B$140,'1. Output sheet'!$O$2:$O$5000,"&gt;="&amp;$B$239,'1. Output sheet'!$O$2:$O$5000,"&lt;"&amp;$C$239)+SUMIFS('1. Output sheet'!$F$2:$F$5000,'1. Output sheet'!$C$2:$C$5000,J$138,'1. Output sheet'!$K$2:$K$5000,$B392,'1. Output sheet'!$AC$2:$AC$5000,$B$170,'1. Output sheet'!$O$2:$O$5000,"&gt;="&amp;$B$239,'1. Output sheet'!$O$2:$O$5000,"&lt;"&amp;$C$239)</f>
        <v>3323.5299999999997</v>
      </c>
      <c r="K392" s="13">
        <f>SUMIFS('1. Output sheet'!$F$2:$F$5000,'1. Output sheet'!$C$2:$C$5000,K$138,'1. Output sheet'!$K$2:$K$5000,$B392,'1. Output sheet'!$AC$2:$AC$5000,$B$140,'1. Output sheet'!$O$2:$O$5000,"&gt;="&amp;$B$239,'1. Output sheet'!$O$2:$O$5000,"&lt;"&amp;$C$239)+SUMIFS('1. Output sheet'!$F$2:$F$5000,'1. Output sheet'!$C$2:$C$5000,K$138,'1. Output sheet'!$K$2:$K$5000,$B392,'1. Output sheet'!$AC$2:$AC$5000,$B$170,'1. Output sheet'!$O$2:$O$5000,"&gt;="&amp;$B$239,'1. Output sheet'!$O$2:$O$5000,"&lt;"&amp;$C$239)</f>
        <v>0</v>
      </c>
      <c r="L392" s="13">
        <f>SUMIFS('1. Output sheet'!$F$2:$F$5000,'1. Output sheet'!$C$2:$C$5000,L$138,'1. Output sheet'!$K$2:$K$5000,$B392,'1. Output sheet'!$AC$2:$AC$5000,$B$140,'1. Output sheet'!$O$2:$O$5000,"&gt;="&amp;$B$239,'1. Output sheet'!$O$2:$O$5000,"&lt;"&amp;$C$239)+SUMIFS('1. Output sheet'!$F$2:$F$5000,'1. Output sheet'!$C$2:$C$5000,L$138,'1. Output sheet'!$K$2:$K$5000,$B392,'1. Output sheet'!$AC$2:$AC$5000,$B$170,'1. Output sheet'!$O$2:$O$5000,"&gt;="&amp;$B$239,'1. Output sheet'!$O$2:$O$5000,"&lt;"&amp;$C$239)</f>
        <v>0</v>
      </c>
      <c r="M392" s="13">
        <f>SUMIFS('1. Output sheet'!$F$2:$F$5000,'1. Output sheet'!$C$2:$C$5000,M$138,'1. Output sheet'!$K$2:$K$5000,$B392,'1. Output sheet'!$AC$2:$AC$5000,$B$140,'1. Output sheet'!$O$2:$O$5000,"&gt;="&amp;$B$239,'1. Output sheet'!$O$2:$O$5000,"&lt;"&amp;$C$239)+SUMIFS('1. Output sheet'!$F$2:$F$5000,'1. Output sheet'!$C$2:$C$5000,M$138,'1. Output sheet'!$K$2:$K$5000,$B392,'1. Output sheet'!$AC$2:$AC$5000,$B$170,'1. Output sheet'!$O$2:$O$5000,"&gt;="&amp;$B$239,'1. Output sheet'!$O$2:$O$5000,"&lt;"&amp;$C$239)</f>
        <v>0</v>
      </c>
      <c r="N392" s="13">
        <f>SUMIFS('1. Output sheet'!$F$2:$F$5000,'1. Output sheet'!$C$2:$C$5000,N$138,'1. Output sheet'!$K$2:$K$5000,$B392,'1. Output sheet'!$AC$2:$AC$5000,$B$140,'1. Output sheet'!$O$2:$O$5000,"&gt;="&amp;$B$239,'1. Output sheet'!$O$2:$O$5000,"&lt;"&amp;$C$239)+SUMIFS('1. Output sheet'!$F$2:$F$5000,'1. Output sheet'!$C$2:$C$5000,N$138,'1. Output sheet'!$K$2:$K$5000,$B392,'1. Output sheet'!$AC$2:$AC$5000,$B$170,'1. Output sheet'!$O$2:$O$5000,"&gt;="&amp;$B$239,'1. Output sheet'!$O$2:$O$5000,"&lt;"&amp;$C$239)</f>
        <v>0</v>
      </c>
      <c r="O392" s="13">
        <f>SUMIFS('1. Output sheet'!$F$2:$F$5000,'1. Output sheet'!$C$2:$C$5000,O$138,'1. Output sheet'!$K$2:$K$5000,$B392,'1. Output sheet'!$AC$2:$AC$5000,$B$140,'1. Output sheet'!$O$2:$O$5000,"&gt;="&amp;$B$239,'1. Output sheet'!$O$2:$O$5000,"&lt;"&amp;$C$239)+SUMIFS('1. Output sheet'!$F$2:$F$5000,'1. Output sheet'!$C$2:$C$5000,O$138,'1. Output sheet'!$K$2:$K$5000,$B392,'1. Output sheet'!$AC$2:$AC$5000,$B$170,'1. Output sheet'!$O$2:$O$5000,"&gt;="&amp;$B$239,'1. Output sheet'!$O$2:$O$5000,"&lt;"&amp;$C$239)</f>
        <v>0</v>
      </c>
      <c r="P392" s="14">
        <f t="shared" si="194"/>
        <v>8243.5299999999988</v>
      </c>
      <c r="R392" s="39" t="s">
        <v>717</v>
      </c>
      <c r="S392" s="12"/>
      <c r="T392" s="13">
        <f t="shared" si="193"/>
        <v>0</v>
      </c>
      <c r="U392" s="13">
        <f t="shared" si="181"/>
        <v>0</v>
      </c>
      <c r="V392" s="13">
        <f t="shared" si="182"/>
        <v>0</v>
      </c>
      <c r="W392" s="13">
        <f t="shared" si="183"/>
        <v>0</v>
      </c>
      <c r="X392" s="13">
        <f t="shared" si="184"/>
        <v>0</v>
      </c>
      <c r="Y392" s="13">
        <f t="shared" si="185"/>
        <v>659.6677527050399</v>
      </c>
      <c r="Z392" s="13">
        <f t="shared" si="186"/>
        <v>445.61495246906122</v>
      </c>
      <c r="AA392" s="13">
        <f t="shared" si="187"/>
        <v>0</v>
      </c>
      <c r="AB392" s="13">
        <f t="shared" si="188"/>
        <v>0</v>
      </c>
      <c r="AC392" s="13">
        <f t="shared" si="189"/>
        <v>0</v>
      </c>
      <c r="AD392" s="13">
        <f t="shared" si="190"/>
        <v>0</v>
      </c>
      <c r="AE392" s="13">
        <f t="shared" si="191"/>
        <v>0</v>
      </c>
      <c r="AF392" s="14">
        <f t="shared" si="192"/>
        <v>1105.282705174101</v>
      </c>
    </row>
    <row r="393" spans="1:32" ht="14.4" x14ac:dyDescent="0.3">
      <c r="A393" s="34"/>
      <c r="B393" s="39" t="s">
        <v>1095</v>
      </c>
      <c r="C393" s="12"/>
      <c r="D393" s="13">
        <f>SUMIFS('1. Output sheet'!$F$2:$F$5000,'1. Output sheet'!$C$2:$C$5000,D$138,'1. Output sheet'!$K$2:$K$5000,$B393,'1. Output sheet'!$AC$2:$AC$5000,$B$140,'1. Output sheet'!$O$2:$O$5000,"&gt;="&amp;$B$239,'1. Output sheet'!$O$2:$O$5000,"&lt;"&amp;$C$239)+SUMIFS('1. Output sheet'!$F$2:$F$5000,'1. Output sheet'!$C$2:$C$5000,D$138,'1. Output sheet'!$K$2:$K$5000,$B393,'1. Output sheet'!$AC$2:$AC$5000,$B$170,'1. Output sheet'!$O$2:$O$5000,"&gt;="&amp;$B$239,'1. Output sheet'!$O$2:$O$5000,"&lt;"&amp;$C$239)</f>
        <v>0</v>
      </c>
      <c r="E393" s="13">
        <f>SUMIFS('1. Output sheet'!$F$2:$F$5000,'1. Output sheet'!$C$2:$C$5000,E$138,'1. Output sheet'!$K$2:$K$5000,$B393,'1. Output sheet'!$AC$2:$AC$5000,$B$140,'1. Output sheet'!$O$2:$O$5000,"&gt;="&amp;$B$239,'1. Output sheet'!$O$2:$O$5000,"&lt;"&amp;$C$239)+SUMIFS('1. Output sheet'!$F$2:$F$5000,'1. Output sheet'!$C$2:$C$5000,E$138,'1. Output sheet'!$K$2:$K$5000,$B393,'1. Output sheet'!$AC$2:$AC$5000,$B$170,'1. Output sheet'!$O$2:$O$5000,"&gt;="&amp;$B$239,'1. Output sheet'!$O$2:$O$5000,"&lt;"&amp;$C$239)</f>
        <v>0</v>
      </c>
      <c r="F393" s="13">
        <f>SUMIFS('1. Output sheet'!$F$2:$F$5000,'1. Output sheet'!$C$2:$C$5000,F$138,'1. Output sheet'!$K$2:$K$5000,$B393,'1. Output sheet'!$AC$2:$AC$5000,$B$140,'1. Output sheet'!$O$2:$O$5000,"&gt;="&amp;$B$239,'1. Output sheet'!$O$2:$O$5000,"&lt;"&amp;$C$239)+SUMIFS('1. Output sheet'!$F$2:$F$5000,'1. Output sheet'!$C$2:$C$5000,F$138,'1. Output sheet'!$K$2:$K$5000,$B393,'1. Output sheet'!$AC$2:$AC$5000,$B$170,'1. Output sheet'!$O$2:$O$5000,"&gt;="&amp;$B$239,'1. Output sheet'!$O$2:$O$5000,"&lt;"&amp;$C$239)</f>
        <v>0</v>
      </c>
      <c r="G393" s="13">
        <f>SUMIFS('1. Output sheet'!$F$2:$F$5000,'1. Output sheet'!$C$2:$C$5000,G$138,'1. Output sheet'!$K$2:$K$5000,$B393,'1. Output sheet'!$AC$2:$AC$5000,$B$140,'1. Output sheet'!$O$2:$O$5000,"&gt;="&amp;$B$239,'1. Output sheet'!$O$2:$O$5000,"&lt;"&amp;$C$239)+SUMIFS('1. Output sheet'!$F$2:$F$5000,'1. Output sheet'!$C$2:$C$5000,G$138,'1. Output sheet'!$K$2:$K$5000,$B393,'1. Output sheet'!$AC$2:$AC$5000,$B$170,'1. Output sheet'!$O$2:$O$5000,"&gt;="&amp;$B$239,'1. Output sheet'!$O$2:$O$5000,"&lt;"&amp;$C$239)</f>
        <v>0</v>
      </c>
      <c r="H393" s="13">
        <f>SUMIFS('1. Output sheet'!$F$2:$F$5000,'1. Output sheet'!$C$2:$C$5000,H$138,'1. Output sheet'!$K$2:$K$5000,$B393,'1. Output sheet'!$AC$2:$AC$5000,$B$140,'1. Output sheet'!$O$2:$O$5000,"&gt;="&amp;$B$239,'1. Output sheet'!$O$2:$O$5000,"&lt;"&amp;$C$239)+SUMIFS('1. Output sheet'!$F$2:$F$5000,'1. Output sheet'!$C$2:$C$5000,H$138,'1. Output sheet'!$K$2:$K$5000,$B393,'1. Output sheet'!$AC$2:$AC$5000,$B$170,'1. Output sheet'!$O$2:$O$5000,"&gt;="&amp;$B$239,'1. Output sheet'!$O$2:$O$5000,"&lt;"&amp;$C$239)</f>
        <v>0</v>
      </c>
      <c r="I393" s="13">
        <f>SUMIFS('1. Output sheet'!$F$2:$F$5000,'1. Output sheet'!$C$2:$C$5000,I$138,'1. Output sheet'!$K$2:$K$5000,$B393,'1. Output sheet'!$AC$2:$AC$5000,$B$140,'1. Output sheet'!$O$2:$O$5000,"&gt;="&amp;$B$239,'1. Output sheet'!$O$2:$O$5000,"&lt;"&amp;$C$239)+SUMIFS('1. Output sheet'!$F$2:$F$5000,'1. Output sheet'!$C$2:$C$5000,I$138,'1. Output sheet'!$K$2:$K$5000,$B393,'1. Output sheet'!$AC$2:$AC$5000,$B$170,'1. Output sheet'!$O$2:$O$5000,"&gt;="&amp;$B$239,'1. Output sheet'!$O$2:$O$5000,"&lt;"&amp;$C$239)</f>
        <v>0</v>
      </c>
      <c r="J393" s="13">
        <f>SUMIFS('1. Output sheet'!$F$2:$F$5000,'1. Output sheet'!$C$2:$C$5000,J$138,'1. Output sheet'!$K$2:$K$5000,$B393,'1. Output sheet'!$AC$2:$AC$5000,$B$140,'1. Output sheet'!$O$2:$O$5000,"&gt;="&amp;$B$239,'1. Output sheet'!$O$2:$O$5000,"&lt;"&amp;$C$239)+SUMIFS('1. Output sheet'!$F$2:$F$5000,'1. Output sheet'!$C$2:$C$5000,J$138,'1. Output sheet'!$K$2:$K$5000,$B393,'1. Output sheet'!$AC$2:$AC$5000,$B$170,'1. Output sheet'!$O$2:$O$5000,"&gt;="&amp;$B$239,'1. Output sheet'!$O$2:$O$5000,"&lt;"&amp;$C$239)</f>
        <v>0</v>
      </c>
      <c r="K393" s="13">
        <f>SUMIFS('1. Output sheet'!$F$2:$F$5000,'1. Output sheet'!$C$2:$C$5000,K$138,'1. Output sheet'!$K$2:$K$5000,$B393,'1. Output sheet'!$AC$2:$AC$5000,$B$140,'1. Output sheet'!$O$2:$O$5000,"&gt;="&amp;$B$239,'1. Output sheet'!$O$2:$O$5000,"&lt;"&amp;$C$239)+SUMIFS('1. Output sheet'!$F$2:$F$5000,'1. Output sheet'!$C$2:$C$5000,K$138,'1. Output sheet'!$K$2:$K$5000,$B393,'1. Output sheet'!$AC$2:$AC$5000,$B$170,'1. Output sheet'!$O$2:$O$5000,"&gt;="&amp;$B$239,'1. Output sheet'!$O$2:$O$5000,"&lt;"&amp;$C$239)</f>
        <v>0</v>
      </c>
      <c r="L393" s="13">
        <f>SUMIFS('1. Output sheet'!$F$2:$F$5000,'1. Output sheet'!$C$2:$C$5000,L$138,'1. Output sheet'!$K$2:$K$5000,$B393,'1. Output sheet'!$AC$2:$AC$5000,$B$140,'1. Output sheet'!$O$2:$O$5000,"&gt;="&amp;$B$239,'1. Output sheet'!$O$2:$O$5000,"&lt;"&amp;$C$239)+SUMIFS('1. Output sheet'!$F$2:$F$5000,'1. Output sheet'!$C$2:$C$5000,L$138,'1. Output sheet'!$K$2:$K$5000,$B393,'1. Output sheet'!$AC$2:$AC$5000,$B$170,'1. Output sheet'!$O$2:$O$5000,"&gt;="&amp;$B$239,'1. Output sheet'!$O$2:$O$5000,"&lt;"&amp;$C$239)</f>
        <v>0</v>
      </c>
      <c r="M393" s="13">
        <f>SUMIFS('1. Output sheet'!$F$2:$F$5000,'1. Output sheet'!$C$2:$C$5000,M$138,'1. Output sheet'!$K$2:$K$5000,$B393,'1. Output sheet'!$AC$2:$AC$5000,$B$140,'1. Output sheet'!$O$2:$O$5000,"&gt;="&amp;$B$239,'1. Output sheet'!$O$2:$O$5000,"&lt;"&amp;$C$239)+SUMIFS('1. Output sheet'!$F$2:$F$5000,'1. Output sheet'!$C$2:$C$5000,M$138,'1. Output sheet'!$K$2:$K$5000,$B393,'1. Output sheet'!$AC$2:$AC$5000,$B$170,'1. Output sheet'!$O$2:$O$5000,"&gt;="&amp;$B$239,'1. Output sheet'!$O$2:$O$5000,"&lt;"&amp;$C$239)</f>
        <v>0</v>
      </c>
      <c r="N393" s="13">
        <f>SUMIFS('1. Output sheet'!$F$2:$F$5000,'1. Output sheet'!$C$2:$C$5000,N$138,'1. Output sheet'!$K$2:$K$5000,$B393,'1. Output sheet'!$AC$2:$AC$5000,$B$140,'1. Output sheet'!$O$2:$O$5000,"&gt;="&amp;$B$239,'1. Output sheet'!$O$2:$O$5000,"&lt;"&amp;$C$239)+SUMIFS('1. Output sheet'!$F$2:$F$5000,'1. Output sheet'!$C$2:$C$5000,N$138,'1. Output sheet'!$K$2:$K$5000,$B393,'1. Output sheet'!$AC$2:$AC$5000,$B$170,'1. Output sheet'!$O$2:$O$5000,"&gt;="&amp;$B$239,'1. Output sheet'!$O$2:$O$5000,"&lt;"&amp;$C$239)</f>
        <v>0</v>
      </c>
      <c r="O393" s="13">
        <f>SUMIFS('1. Output sheet'!$F$2:$F$5000,'1. Output sheet'!$C$2:$C$5000,O$138,'1. Output sheet'!$K$2:$K$5000,$B393,'1. Output sheet'!$AC$2:$AC$5000,$B$140,'1. Output sheet'!$O$2:$O$5000,"&gt;="&amp;$B$239,'1. Output sheet'!$O$2:$O$5000,"&lt;"&amp;$C$239)+SUMIFS('1. Output sheet'!$F$2:$F$5000,'1. Output sheet'!$C$2:$C$5000,O$138,'1. Output sheet'!$K$2:$K$5000,$B393,'1. Output sheet'!$AC$2:$AC$5000,$B$170,'1. Output sheet'!$O$2:$O$5000,"&gt;="&amp;$B$239,'1. Output sheet'!$O$2:$O$5000,"&lt;"&amp;$C$239)</f>
        <v>0</v>
      </c>
      <c r="P393" s="14">
        <f t="shared" si="194"/>
        <v>0</v>
      </c>
      <c r="R393" s="39" t="s">
        <v>1095</v>
      </c>
      <c r="S393" s="12"/>
      <c r="T393" s="13">
        <f t="shared" si="193"/>
        <v>0</v>
      </c>
      <c r="U393" s="13">
        <f t="shared" si="181"/>
        <v>0</v>
      </c>
      <c r="V393" s="13">
        <f t="shared" si="182"/>
        <v>0</v>
      </c>
      <c r="W393" s="13">
        <f t="shared" si="183"/>
        <v>0</v>
      </c>
      <c r="X393" s="13">
        <f t="shared" si="184"/>
        <v>0</v>
      </c>
      <c r="Y393" s="13">
        <f t="shared" si="185"/>
        <v>0</v>
      </c>
      <c r="Z393" s="13">
        <f t="shared" si="186"/>
        <v>0</v>
      </c>
      <c r="AA393" s="13">
        <f t="shared" si="187"/>
        <v>0</v>
      </c>
      <c r="AB393" s="13">
        <f t="shared" si="188"/>
        <v>0</v>
      </c>
      <c r="AC393" s="13">
        <f t="shared" si="189"/>
        <v>0</v>
      </c>
      <c r="AD393" s="13">
        <f t="shared" si="190"/>
        <v>0</v>
      </c>
      <c r="AE393" s="13">
        <f t="shared" si="191"/>
        <v>0</v>
      </c>
      <c r="AF393" s="14">
        <f t="shared" si="192"/>
        <v>0</v>
      </c>
    </row>
    <row r="394" spans="1:32" ht="14.4" x14ac:dyDescent="0.3">
      <c r="A394" s="34"/>
      <c r="B394" s="39" t="s">
        <v>427</v>
      </c>
      <c r="C394" s="12"/>
      <c r="D394" s="13">
        <f>SUMIFS('1. Output sheet'!$F$2:$F$5000,'1. Output sheet'!$C$2:$C$5000,D$138,'1. Output sheet'!$K$2:$K$5000,$B394,'1. Output sheet'!$AC$2:$AC$5000,$B$140,'1. Output sheet'!$O$2:$O$5000,"&gt;="&amp;$B$239,'1. Output sheet'!$O$2:$O$5000,"&lt;"&amp;$C$239)+SUMIFS('1. Output sheet'!$F$2:$F$5000,'1. Output sheet'!$C$2:$C$5000,D$138,'1. Output sheet'!$K$2:$K$5000,$B394,'1. Output sheet'!$AC$2:$AC$5000,$B$170,'1. Output sheet'!$O$2:$O$5000,"&gt;="&amp;$B$239,'1. Output sheet'!$O$2:$O$5000,"&lt;"&amp;$C$239)</f>
        <v>0</v>
      </c>
      <c r="E394" s="13">
        <f>SUMIFS('1. Output sheet'!$F$2:$F$5000,'1. Output sheet'!$C$2:$C$5000,E$138,'1. Output sheet'!$K$2:$K$5000,$B394,'1. Output sheet'!$AC$2:$AC$5000,$B$140,'1. Output sheet'!$O$2:$O$5000,"&gt;="&amp;$B$239,'1. Output sheet'!$O$2:$O$5000,"&lt;"&amp;$C$239)+SUMIFS('1. Output sheet'!$F$2:$F$5000,'1. Output sheet'!$C$2:$C$5000,E$138,'1. Output sheet'!$K$2:$K$5000,$B394,'1. Output sheet'!$AC$2:$AC$5000,$B$170,'1. Output sheet'!$O$2:$O$5000,"&gt;="&amp;$B$239,'1. Output sheet'!$O$2:$O$5000,"&lt;"&amp;$C$239)</f>
        <v>0</v>
      </c>
      <c r="F394" s="13">
        <f>SUMIFS('1. Output sheet'!$F$2:$F$5000,'1. Output sheet'!$C$2:$C$5000,F$138,'1. Output sheet'!$K$2:$K$5000,$B394,'1. Output sheet'!$AC$2:$AC$5000,$B$140,'1. Output sheet'!$O$2:$O$5000,"&gt;="&amp;$B$239,'1. Output sheet'!$O$2:$O$5000,"&lt;"&amp;$C$239)+SUMIFS('1. Output sheet'!$F$2:$F$5000,'1. Output sheet'!$C$2:$C$5000,F$138,'1. Output sheet'!$K$2:$K$5000,$B394,'1. Output sheet'!$AC$2:$AC$5000,$B$170,'1. Output sheet'!$O$2:$O$5000,"&gt;="&amp;$B$239,'1. Output sheet'!$O$2:$O$5000,"&lt;"&amp;$C$239)</f>
        <v>16980</v>
      </c>
      <c r="G394" s="13">
        <f>SUMIFS('1. Output sheet'!$F$2:$F$5000,'1. Output sheet'!$C$2:$C$5000,G$138,'1. Output sheet'!$K$2:$K$5000,$B394,'1. Output sheet'!$AC$2:$AC$5000,$B$140,'1. Output sheet'!$O$2:$O$5000,"&gt;="&amp;$B$239,'1. Output sheet'!$O$2:$O$5000,"&lt;"&amp;$C$239)+SUMIFS('1. Output sheet'!$F$2:$F$5000,'1. Output sheet'!$C$2:$C$5000,G$138,'1. Output sheet'!$K$2:$K$5000,$B394,'1. Output sheet'!$AC$2:$AC$5000,$B$170,'1. Output sheet'!$O$2:$O$5000,"&gt;="&amp;$B$239,'1. Output sheet'!$O$2:$O$5000,"&lt;"&amp;$C$239)</f>
        <v>0</v>
      </c>
      <c r="H394" s="13">
        <f>SUMIFS('1. Output sheet'!$F$2:$F$5000,'1. Output sheet'!$C$2:$C$5000,H$138,'1. Output sheet'!$K$2:$K$5000,$B394,'1. Output sheet'!$AC$2:$AC$5000,$B$140,'1. Output sheet'!$O$2:$O$5000,"&gt;="&amp;$B$239,'1. Output sheet'!$O$2:$O$5000,"&lt;"&amp;$C$239)+SUMIFS('1. Output sheet'!$F$2:$F$5000,'1. Output sheet'!$C$2:$C$5000,H$138,'1. Output sheet'!$K$2:$K$5000,$B394,'1. Output sheet'!$AC$2:$AC$5000,$B$170,'1. Output sheet'!$O$2:$O$5000,"&gt;="&amp;$B$239,'1. Output sheet'!$O$2:$O$5000,"&lt;"&amp;$C$239)</f>
        <v>0</v>
      </c>
      <c r="I394" s="13">
        <f>SUMIFS('1. Output sheet'!$F$2:$F$5000,'1. Output sheet'!$C$2:$C$5000,I$138,'1. Output sheet'!$K$2:$K$5000,$B394,'1. Output sheet'!$AC$2:$AC$5000,$B$140,'1. Output sheet'!$O$2:$O$5000,"&gt;="&amp;$B$239,'1. Output sheet'!$O$2:$O$5000,"&lt;"&amp;$C$239)+SUMIFS('1. Output sheet'!$F$2:$F$5000,'1. Output sheet'!$C$2:$C$5000,I$138,'1. Output sheet'!$K$2:$K$5000,$B394,'1. Output sheet'!$AC$2:$AC$5000,$B$170,'1. Output sheet'!$O$2:$O$5000,"&gt;="&amp;$B$239,'1. Output sheet'!$O$2:$O$5000,"&lt;"&amp;$C$239)</f>
        <v>0</v>
      </c>
      <c r="J394" s="13">
        <f>SUMIFS('1. Output sheet'!$F$2:$F$5000,'1. Output sheet'!$C$2:$C$5000,J$138,'1. Output sheet'!$K$2:$K$5000,$B394,'1. Output sheet'!$AC$2:$AC$5000,$B$140,'1. Output sheet'!$O$2:$O$5000,"&gt;="&amp;$B$239,'1. Output sheet'!$O$2:$O$5000,"&lt;"&amp;$C$239)+SUMIFS('1. Output sheet'!$F$2:$F$5000,'1. Output sheet'!$C$2:$C$5000,J$138,'1. Output sheet'!$K$2:$K$5000,$B394,'1. Output sheet'!$AC$2:$AC$5000,$B$170,'1. Output sheet'!$O$2:$O$5000,"&gt;="&amp;$B$239,'1. Output sheet'!$O$2:$O$5000,"&lt;"&amp;$C$239)</f>
        <v>0</v>
      </c>
      <c r="K394" s="13">
        <f>SUMIFS('1. Output sheet'!$F$2:$F$5000,'1. Output sheet'!$C$2:$C$5000,K$138,'1. Output sheet'!$K$2:$K$5000,$B394,'1. Output sheet'!$AC$2:$AC$5000,$B$140,'1. Output sheet'!$O$2:$O$5000,"&gt;="&amp;$B$239,'1. Output sheet'!$O$2:$O$5000,"&lt;"&amp;$C$239)+SUMIFS('1. Output sheet'!$F$2:$F$5000,'1. Output sheet'!$C$2:$C$5000,K$138,'1. Output sheet'!$K$2:$K$5000,$B394,'1. Output sheet'!$AC$2:$AC$5000,$B$170,'1. Output sheet'!$O$2:$O$5000,"&gt;="&amp;$B$239,'1. Output sheet'!$O$2:$O$5000,"&lt;"&amp;$C$239)</f>
        <v>0</v>
      </c>
      <c r="L394" s="13">
        <f>SUMIFS('1. Output sheet'!$F$2:$F$5000,'1. Output sheet'!$C$2:$C$5000,L$138,'1. Output sheet'!$K$2:$K$5000,$B394,'1. Output sheet'!$AC$2:$AC$5000,$B$140,'1. Output sheet'!$O$2:$O$5000,"&gt;="&amp;$B$239,'1. Output sheet'!$O$2:$O$5000,"&lt;"&amp;$C$239)+SUMIFS('1. Output sheet'!$F$2:$F$5000,'1. Output sheet'!$C$2:$C$5000,L$138,'1. Output sheet'!$K$2:$K$5000,$B394,'1. Output sheet'!$AC$2:$AC$5000,$B$170,'1. Output sheet'!$O$2:$O$5000,"&gt;="&amp;$B$239,'1. Output sheet'!$O$2:$O$5000,"&lt;"&amp;$C$239)</f>
        <v>0</v>
      </c>
      <c r="M394" s="13">
        <f>SUMIFS('1. Output sheet'!$F$2:$F$5000,'1. Output sheet'!$C$2:$C$5000,M$138,'1. Output sheet'!$K$2:$K$5000,$B394,'1. Output sheet'!$AC$2:$AC$5000,$B$140,'1. Output sheet'!$O$2:$O$5000,"&gt;="&amp;$B$239,'1. Output sheet'!$O$2:$O$5000,"&lt;"&amp;$C$239)+SUMIFS('1. Output sheet'!$F$2:$F$5000,'1. Output sheet'!$C$2:$C$5000,M$138,'1. Output sheet'!$K$2:$K$5000,$B394,'1. Output sheet'!$AC$2:$AC$5000,$B$170,'1. Output sheet'!$O$2:$O$5000,"&gt;="&amp;$B$239,'1. Output sheet'!$O$2:$O$5000,"&lt;"&amp;$C$239)</f>
        <v>0</v>
      </c>
      <c r="N394" s="13">
        <f>SUMIFS('1. Output sheet'!$F$2:$F$5000,'1. Output sheet'!$C$2:$C$5000,N$138,'1. Output sheet'!$K$2:$K$5000,$B394,'1. Output sheet'!$AC$2:$AC$5000,$B$140,'1. Output sheet'!$O$2:$O$5000,"&gt;="&amp;$B$239,'1. Output sheet'!$O$2:$O$5000,"&lt;"&amp;$C$239)+SUMIFS('1. Output sheet'!$F$2:$F$5000,'1. Output sheet'!$C$2:$C$5000,N$138,'1. Output sheet'!$K$2:$K$5000,$B394,'1. Output sheet'!$AC$2:$AC$5000,$B$170,'1. Output sheet'!$O$2:$O$5000,"&gt;="&amp;$B$239,'1. Output sheet'!$O$2:$O$5000,"&lt;"&amp;$C$239)</f>
        <v>0</v>
      </c>
      <c r="O394" s="13">
        <f>SUMIFS('1. Output sheet'!$F$2:$F$5000,'1. Output sheet'!$C$2:$C$5000,O$138,'1. Output sheet'!$K$2:$K$5000,$B394,'1. Output sheet'!$AC$2:$AC$5000,$B$140,'1. Output sheet'!$O$2:$O$5000,"&gt;="&amp;$B$239,'1. Output sheet'!$O$2:$O$5000,"&lt;"&amp;$C$239)+SUMIFS('1. Output sheet'!$F$2:$F$5000,'1. Output sheet'!$C$2:$C$5000,O$138,'1. Output sheet'!$K$2:$K$5000,$B394,'1. Output sheet'!$AC$2:$AC$5000,$B$170,'1. Output sheet'!$O$2:$O$5000,"&gt;="&amp;$B$239,'1. Output sheet'!$O$2:$O$5000,"&lt;"&amp;$C$239)</f>
        <v>0</v>
      </c>
      <c r="P394" s="14">
        <f t="shared" si="194"/>
        <v>16980</v>
      </c>
      <c r="R394" s="39" t="s">
        <v>427</v>
      </c>
      <c r="S394" s="12"/>
      <c r="T394" s="13">
        <f t="shared" si="193"/>
        <v>0</v>
      </c>
      <c r="U394" s="13">
        <f t="shared" si="181"/>
        <v>0</v>
      </c>
      <c r="V394" s="13">
        <f t="shared" si="182"/>
        <v>2276.6582197015405</v>
      </c>
      <c r="W394" s="13">
        <f t="shared" si="183"/>
        <v>0</v>
      </c>
      <c r="X394" s="13">
        <f t="shared" si="184"/>
        <v>0</v>
      </c>
      <c r="Y394" s="13">
        <f t="shared" si="185"/>
        <v>0</v>
      </c>
      <c r="Z394" s="13">
        <f t="shared" si="186"/>
        <v>0</v>
      </c>
      <c r="AA394" s="13">
        <f t="shared" si="187"/>
        <v>0</v>
      </c>
      <c r="AB394" s="13">
        <f t="shared" si="188"/>
        <v>0</v>
      </c>
      <c r="AC394" s="13">
        <f t="shared" si="189"/>
        <v>0</v>
      </c>
      <c r="AD394" s="13">
        <f t="shared" si="190"/>
        <v>0</v>
      </c>
      <c r="AE394" s="13">
        <f t="shared" si="191"/>
        <v>0</v>
      </c>
      <c r="AF394" s="14">
        <f t="shared" si="192"/>
        <v>2276.6582197015405</v>
      </c>
    </row>
    <row r="395" spans="1:32" ht="14.4" x14ac:dyDescent="0.3">
      <c r="A395" s="34"/>
      <c r="B395" s="39" t="s">
        <v>84</v>
      </c>
      <c r="C395" s="12"/>
      <c r="D395" s="13">
        <f>SUMIFS('1. Output sheet'!$F$2:$F$5000,'1. Output sheet'!$C$2:$C$5000,D$138,'1. Output sheet'!$K$2:$K$5000,$B395,'1. Output sheet'!$AC$2:$AC$5000,$B$140,'1. Output sheet'!$O$2:$O$5000,"&gt;="&amp;$B$239,'1. Output sheet'!$O$2:$O$5000,"&lt;"&amp;$C$239)+SUMIFS('1. Output sheet'!$F$2:$F$5000,'1. Output sheet'!$C$2:$C$5000,D$138,'1. Output sheet'!$K$2:$K$5000,$B395,'1. Output sheet'!$AC$2:$AC$5000,$B$170,'1. Output sheet'!$O$2:$O$5000,"&gt;="&amp;$B$239,'1. Output sheet'!$O$2:$O$5000,"&lt;"&amp;$C$239)</f>
        <v>0</v>
      </c>
      <c r="E395" s="13">
        <f>SUMIFS('1. Output sheet'!$F$2:$F$5000,'1. Output sheet'!$C$2:$C$5000,E$138,'1. Output sheet'!$K$2:$K$5000,$B395,'1. Output sheet'!$AC$2:$AC$5000,$B$140,'1. Output sheet'!$O$2:$O$5000,"&gt;="&amp;$B$239,'1. Output sheet'!$O$2:$O$5000,"&lt;"&amp;$C$239)+SUMIFS('1. Output sheet'!$F$2:$F$5000,'1. Output sheet'!$C$2:$C$5000,E$138,'1. Output sheet'!$K$2:$K$5000,$B395,'1. Output sheet'!$AC$2:$AC$5000,$B$170,'1. Output sheet'!$O$2:$O$5000,"&gt;="&amp;$B$239,'1. Output sheet'!$O$2:$O$5000,"&lt;"&amp;$C$239)</f>
        <v>0</v>
      </c>
      <c r="F395" s="13">
        <f>SUMIFS('1. Output sheet'!$F$2:$F$5000,'1. Output sheet'!$C$2:$C$5000,F$138,'1. Output sheet'!$K$2:$K$5000,$B395,'1. Output sheet'!$AC$2:$AC$5000,$B$140,'1. Output sheet'!$O$2:$O$5000,"&gt;="&amp;$B$239,'1. Output sheet'!$O$2:$O$5000,"&lt;"&amp;$C$239)+SUMIFS('1. Output sheet'!$F$2:$F$5000,'1. Output sheet'!$C$2:$C$5000,F$138,'1. Output sheet'!$K$2:$K$5000,$B395,'1. Output sheet'!$AC$2:$AC$5000,$B$170,'1. Output sheet'!$O$2:$O$5000,"&gt;="&amp;$B$239,'1. Output sheet'!$O$2:$O$5000,"&lt;"&amp;$C$239)</f>
        <v>1725</v>
      </c>
      <c r="G395" s="13">
        <f>SUMIFS('1. Output sheet'!$F$2:$F$5000,'1. Output sheet'!$C$2:$C$5000,G$138,'1. Output sheet'!$K$2:$K$5000,$B395,'1. Output sheet'!$AC$2:$AC$5000,$B$140,'1. Output sheet'!$O$2:$O$5000,"&gt;="&amp;$B$239,'1. Output sheet'!$O$2:$O$5000,"&lt;"&amp;$C$239)+SUMIFS('1. Output sheet'!$F$2:$F$5000,'1. Output sheet'!$C$2:$C$5000,G$138,'1. Output sheet'!$K$2:$K$5000,$B395,'1. Output sheet'!$AC$2:$AC$5000,$B$170,'1. Output sheet'!$O$2:$O$5000,"&gt;="&amp;$B$239,'1. Output sheet'!$O$2:$O$5000,"&lt;"&amp;$C$239)</f>
        <v>0</v>
      </c>
      <c r="H395" s="13">
        <f>SUMIFS('1. Output sheet'!$F$2:$F$5000,'1. Output sheet'!$C$2:$C$5000,H$138,'1. Output sheet'!$K$2:$K$5000,$B395,'1. Output sheet'!$AC$2:$AC$5000,$B$140,'1. Output sheet'!$O$2:$O$5000,"&gt;="&amp;$B$239,'1. Output sheet'!$O$2:$O$5000,"&lt;"&amp;$C$239)+SUMIFS('1. Output sheet'!$F$2:$F$5000,'1. Output sheet'!$C$2:$C$5000,H$138,'1. Output sheet'!$K$2:$K$5000,$B395,'1. Output sheet'!$AC$2:$AC$5000,$B$170,'1. Output sheet'!$O$2:$O$5000,"&gt;="&amp;$B$239,'1. Output sheet'!$O$2:$O$5000,"&lt;"&amp;$C$239)</f>
        <v>0</v>
      </c>
      <c r="I395" s="13">
        <f>SUMIFS('1. Output sheet'!$F$2:$F$5000,'1. Output sheet'!$C$2:$C$5000,I$138,'1. Output sheet'!$K$2:$K$5000,$B395,'1. Output sheet'!$AC$2:$AC$5000,$B$140,'1. Output sheet'!$O$2:$O$5000,"&gt;="&amp;$B$239,'1. Output sheet'!$O$2:$O$5000,"&lt;"&amp;$C$239)+SUMIFS('1. Output sheet'!$F$2:$F$5000,'1. Output sheet'!$C$2:$C$5000,I$138,'1. Output sheet'!$K$2:$K$5000,$B395,'1. Output sheet'!$AC$2:$AC$5000,$B$170,'1. Output sheet'!$O$2:$O$5000,"&gt;="&amp;$B$239,'1. Output sheet'!$O$2:$O$5000,"&lt;"&amp;$C$239)</f>
        <v>0</v>
      </c>
      <c r="J395" s="13">
        <f>SUMIFS('1. Output sheet'!$F$2:$F$5000,'1. Output sheet'!$C$2:$C$5000,J$138,'1. Output sheet'!$K$2:$K$5000,$B395,'1. Output sheet'!$AC$2:$AC$5000,$B$140,'1. Output sheet'!$O$2:$O$5000,"&gt;="&amp;$B$239,'1. Output sheet'!$O$2:$O$5000,"&lt;"&amp;$C$239)+SUMIFS('1. Output sheet'!$F$2:$F$5000,'1. Output sheet'!$C$2:$C$5000,J$138,'1. Output sheet'!$K$2:$K$5000,$B395,'1. Output sheet'!$AC$2:$AC$5000,$B$170,'1. Output sheet'!$O$2:$O$5000,"&gt;="&amp;$B$239,'1. Output sheet'!$O$2:$O$5000,"&lt;"&amp;$C$239)</f>
        <v>4642</v>
      </c>
      <c r="K395" s="13">
        <f>SUMIFS('1. Output sheet'!$F$2:$F$5000,'1. Output sheet'!$C$2:$C$5000,K$138,'1. Output sheet'!$K$2:$K$5000,$B395,'1. Output sheet'!$AC$2:$AC$5000,$B$140,'1. Output sheet'!$O$2:$O$5000,"&gt;="&amp;$B$239,'1. Output sheet'!$O$2:$O$5000,"&lt;"&amp;$C$239)+SUMIFS('1. Output sheet'!$F$2:$F$5000,'1. Output sheet'!$C$2:$C$5000,K$138,'1. Output sheet'!$K$2:$K$5000,$B395,'1. Output sheet'!$AC$2:$AC$5000,$B$170,'1. Output sheet'!$O$2:$O$5000,"&gt;="&amp;$B$239,'1. Output sheet'!$O$2:$O$5000,"&lt;"&amp;$C$239)</f>
        <v>0</v>
      </c>
      <c r="L395" s="13">
        <f>SUMIFS('1. Output sheet'!$F$2:$F$5000,'1. Output sheet'!$C$2:$C$5000,L$138,'1. Output sheet'!$K$2:$K$5000,$B395,'1. Output sheet'!$AC$2:$AC$5000,$B$140,'1. Output sheet'!$O$2:$O$5000,"&gt;="&amp;$B$239,'1. Output sheet'!$O$2:$O$5000,"&lt;"&amp;$C$239)+SUMIFS('1. Output sheet'!$F$2:$F$5000,'1. Output sheet'!$C$2:$C$5000,L$138,'1. Output sheet'!$K$2:$K$5000,$B395,'1. Output sheet'!$AC$2:$AC$5000,$B$170,'1. Output sheet'!$O$2:$O$5000,"&gt;="&amp;$B$239,'1. Output sheet'!$O$2:$O$5000,"&lt;"&amp;$C$239)</f>
        <v>40</v>
      </c>
      <c r="M395" s="13">
        <f>SUMIFS('1. Output sheet'!$F$2:$F$5000,'1. Output sheet'!$C$2:$C$5000,M$138,'1. Output sheet'!$K$2:$K$5000,$B395,'1. Output sheet'!$AC$2:$AC$5000,$B$140,'1. Output sheet'!$O$2:$O$5000,"&gt;="&amp;$B$239,'1. Output sheet'!$O$2:$O$5000,"&lt;"&amp;$C$239)+SUMIFS('1. Output sheet'!$F$2:$F$5000,'1. Output sheet'!$C$2:$C$5000,M$138,'1. Output sheet'!$K$2:$K$5000,$B395,'1. Output sheet'!$AC$2:$AC$5000,$B$170,'1. Output sheet'!$O$2:$O$5000,"&gt;="&amp;$B$239,'1. Output sheet'!$O$2:$O$5000,"&lt;"&amp;$C$239)</f>
        <v>0</v>
      </c>
      <c r="N395" s="13">
        <f>SUMIFS('1. Output sheet'!$F$2:$F$5000,'1. Output sheet'!$C$2:$C$5000,N$138,'1. Output sheet'!$K$2:$K$5000,$B395,'1. Output sheet'!$AC$2:$AC$5000,$B$140,'1. Output sheet'!$O$2:$O$5000,"&gt;="&amp;$B$239,'1. Output sheet'!$O$2:$O$5000,"&lt;"&amp;$C$239)+SUMIFS('1. Output sheet'!$F$2:$F$5000,'1. Output sheet'!$C$2:$C$5000,N$138,'1. Output sheet'!$K$2:$K$5000,$B395,'1. Output sheet'!$AC$2:$AC$5000,$B$170,'1. Output sheet'!$O$2:$O$5000,"&gt;="&amp;$B$239,'1. Output sheet'!$O$2:$O$5000,"&lt;"&amp;$C$239)</f>
        <v>0</v>
      </c>
      <c r="O395" s="13">
        <f>SUMIFS('1. Output sheet'!$F$2:$F$5000,'1. Output sheet'!$C$2:$C$5000,O$138,'1. Output sheet'!$K$2:$K$5000,$B395,'1. Output sheet'!$AC$2:$AC$5000,$B$140,'1. Output sheet'!$O$2:$O$5000,"&gt;="&amp;$B$239,'1. Output sheet'!$O$2:$O$5000,"&lt;"&amp;$C$239)+SUMIFS('1. Output sheet'!$F$2:$F$5000,'1. Output sheet'!$C$2:$C$5000,O$138,'1. Output sheet'!$K$2:$K$5000,$B395,'1. Output sheet'!$AC$2:$AC$5000,$B$170,'1. Output sheet'!$O$2:$O$5000,"&gt;="&amp;$B$239,'1. Output sheet'!$O$2:$O$5000,"&lt;"&amp;$C$239)</f>
        <v>0</v>
      </c>
      <c r="P395" s="14">
        <f t="shared" si="194"/>
        <v>6407</v>
      </c>
      <c r="R395" s="39" t="s">
        <v>84</v>
      </c>
      <c r="S395" s="12"/>
      <c r="T395" s="13">
        <f t="shared" si="193"/>
        <v>0</v>
      </c>
      <c r="U395" s="13">
        <f t="shared" si="181"/>
        <v>0</v>
      </c>
      <c r="V395" s="13">
        <f t="shared" si="182"/>
        <v>231.28594988134023</v>
      </c>
      <c r="W395" s="13">
        <f t="shared" si="183"/>
        <v>0</v>
      </c>
      <c r="X395" s="13">
        <f t="shared" si="184"/>
        <v>0</v>
      </c>
      <c r="Y395" s="13">
        <f t="shared" si="185"/>
        <v>0</v>
      </c>
      <c r="Z395" s="13">
        <f t="shared" si="186"/>
        <v>622.39384310097466</v>
      </c>
      <c r="AA395" s="13">
        <f t="shared" si="187"/>
        <v>0</v>
      </c>
      <c r="AB395" s="13">
        <f t="shared" si="188"/>
        <v>5.3631524610165844</v>
      </c>
      <c r="AC395" s="13">
        <f t="shared" si="189"/>
        <v>0</v>
      </c>
      <c r="AD395" s="13">
        <f t="shared" si="190"/>
        <v>0</v>
      </c>
      <c r="AE395" s="13">
        <f t="shared" si="191"/>
        <v>0</v>
      </c>
      <c r="AF395" s="14">
        <f t="shared" si="192"/>
        <v>859.04294544333152</v>
      </c>
    </row>
    <row r="396" spans="1:32" ht="14.4" x14ac:dyDescent="0.3">
      <c r="A396" s="34"/>
      <c r="B396" s="39" t="s">
        <v>204</v>
      </c>
      <c r="C396" s="12"/>
      <c r="D396" s="13">
        <f>SUMIFS('1. Output sheet'!$F$2:$F$5000,'1. Output sheet'!$C$2:$C$5000,D$138,'1. Output sheet'!$K$2:$K$5000,$B396,'1. Output sheet'!$AC$2:$AC$5000,$B$140,'1. Output sheet'!$O$2:$O$5000,"&gt;="&amp;$B$239,'1. Output sheet'!$O$2:$O$5000,"&lt;"&amp;$C$239)+SUMIFS('1. Output sheet'!$F$2:$F$5000,'1. Output sheet'!$C$2:$C$5000,D$138,'1. Output sheet'!$K$2:$K$5000,$B396,'1. Output sheet'!$AC$2:$AC$5000,$B$170,'1. Output sheet'!$O$2:$O$5000,"&gt;="&amp;$B$239,'1. Output sheet'!$O$2:$O$5000,"&lt;"&amp;$C$239)</f>
        <v>979</v>
      </c>
      <c r="E396" s="13">
        <f>SUMIFS('1. Output sheet'!$F$2:$F$5000,'1. Output sheet'!$C$2:$C$5000,E$138,'1. Output sheet'!$K$2:$K$5000,$B396,'1. Output sheet'!$AC$2:$AC$5000,$B$140,'1. Output sheet'!$O$2:$O$5000,"&gt;="&amp;$B$239,'1. Output sheet'!$O$2:$O$5000,"&lt;"&amp;$C$239)+SUMIFS('1. Output sheet'!$F$2:$F$5000,'1. Output sheet'!$C$2:$C$5000,E$138,'1. Output sheet'!$K$2:$K$5000,$B396,'1. Output sheet'!$AC$2:$AC$5000,$B$170,'1. Output sheet'!$O$2:$O$5000,"&gt;="&amp;$B$239,'1. Output sheet'!$O$2:$O$5000,"&lt;"&amp;$C$239)</f>
        <v>20600</v>
      </c>
      <c r="F396" s="13">
        <f>SUMIFS('1. Output sheet'!$F$2:$F$5000,'1. Output sheet'!$C$2:$C$5000,F$138,'1. Output sheet'!$K$2:$K$5000,$B396,'1. Output sheet'!$AC$2:$AC$5000,$B$140,'1. Output sheet'!$O$2:$O$5000,"&gt;="&amp;$B$239,'1. Output sheet'!$O$2:$O$5000,"&lt;"&amp;$C$239)+SUMIFS('1. Output sheet'!$F$2:$F$5000,'1. Output sheet'!$C$2:$C$5000,F$138,'1. Output sheet'!$K$2:$K$5000,$B396,'1. Output sheet'!$AC$2:$AC$5000,$B$170,'1. Output sheet'!$O$2:$O$5000,"&gt;="&amp;$B$239,'1. Output sheet'!$O$2:$O$5000,"&lt;"&amp;$C$239)</f>
        <v>0</v>
      </c>
      <c r="G396" s="13">
        <f>SUMIFS('1. Output sheet'!$F$2:$F$5000,'1. Output sheet'!$C$2:$C$5000,G$138,'1. Output sheet'!$K$2:$K$5000,$B396,'1. Output sheet'!$AC$2:$AC$5000,$B$140,'1. Output sheet'!$O$2:$O$5000,"&gt;="&amp;$B$239,'1. Output sheet'!$O$2:$O$5000,"&lt;"&amp;$C$239)+SUMIFS('1. Output sheet'!$F$2:$F$5000,'1. Output sheet'!$C$2:$C$5000,G$138,'1. Output sheet'!$K$2:$K$5000,$B396,'1. Output sheet'!$AC$2:$AC$5000,$B$170,'1. Output sheet'!$O$2:$O$5000,"&gt;="&amp;$B$239,'1. Output sheet'!$O$2:$O$5000,"&lt;"&amp;$C$239)</f>
        <v>979</v>
      </c>
      <c r="H396" s="13">
        <f>SUMIFS('1. Output sheet'!$F$2:$F$5000,'1. Output sheet'!$C$2:$C$5000,H$138,'1. Output sheet'!$K$2:$K$5000,$B396,'1. Output sheet'!$AC$2:$AC$5000,$B$140,'1. Output sheet'!$O$2:$O$5000,"&gt;="&amp;$B$239,'1. Output sheet'!$O$2:$O$5000,"&lt;"&amp;$C$239)+SUMIFS('1. Output sheet'!$F$2:$F$5000,'1. Output sheet'!$C$2:$C$5000,H$138,'1. Output sheet'!$K$2:$K$5000,$B396,'1. Output sheet'!$AC$2:$AC$5000,$B$170,'1. Output sheet'!$O$2:$O$5000,"&gt;="&amp;$B$239,'1. Output sheet'!$O$2:$O$5000,"&lt;"&amp;$C$239)</f>
        <v>0</v>
      </c>
      <c r="I396" s="13">
        <f>SUMIFS('1. Output sheet'!$F$2:$F$5000,'1. Output sheet'!$C$2:$C$5000,I$138,'1. Output sheet'!$K$2:$K$5000,$B396,'1. Output sheet'!$AC$2:$AC$5000,$B$140,'1. Output sheet'!$O$2:$O$5000,"&gt;="&amp;$B$239,'1. Output sheet'!$O$2:$O$5000,"&lt;"&amp;$C$239)+SUMIFS('1. Output sheet'!$F$2:$F$5000,'1. Output sheet'!$C$2:$C$5000,I$138,'1. Output sheet'!$K$2:$K$5000,$B396,'1. Output sheet'!$AC$2:$AC$5000,$B$170,'1. Output sheet'!$O$2:$O$5000,"&gt;="&amp;$B$239,'1. Output sheet'!$O$2:$O$5000,"&lt;"&amp;$C$239)</f>
        <v>0</v>
      </c>
      <c r="J396" s="13">
        <f>SUMIFS('1. Output sheet'!$F$2:$F$5000,'1. Output sheet'!$C$2:$C$5000,J$138,'1. Output sheet'!$K$2:$K$5000,$B396,'1. Output sheet'!$AC$2:$AC$5000,$B$140,'1. Output sheet'!$O$2:$O$5000,"&gt;="&amp;$B$239,'1. Output sheet'!$O$2:$O$5000,"&lt;"&amp;$C$239)+SUMIFS('1. Output sheet'!$F$2:$F$5000,'1. Output sheet'!$C$2:$C$5000,J$138,'1. Output sheet'!$K$2:$K$5000,$B396,'1. Output sheet'!$AC$2:$AC$5000,$B$170,'1. Output sheet'!$O$2:$O$5000,"&gt;="&amp;$B$239,'1. Output sheet'!$O$2:$O$5000,"&lt;"&amp;$C$239)</f>
        <v>3587</v>
      </c>
      <c r="K396" s="13">
        <f>SUMIFS('1. Output sheet'!$F$2:$F$5000,'1. Output sheet'!$C$2:$C$5000,K$138,'1. Output sheet'!$K$2:$K$5000,$B396,'1. Output sheet'!$AC$2:$AC$5000,$B$140,'1. Output sheet'!$O$2:$O$5000,"&gt;="&amp;$B$239,'1. Output sheet'!$O$2:$O$5000,"&lt;"&amp;$C$239)+SUMIFS('1. Output sheet'!$F$2:$F$5000,'1. Output sheet'!$C$2:$C$5000,K$138,'1. Output sheet'!$K$2:$K$5000,$B396,'1. Output sheet'!$AC$2:$AC$5000,$B$170,'1. Output sheet'!$O$2:$O$5000,"&gt;="&amp;$B$239,'1. Output sheet'!$O$2:$O$5000,"&lt;"&amp;$C$239)</f>
        <v>1038</v>
      </c>
      <c r="L396" s="13">
        <f>SUMIFS('1. Output sheet'!$F$2:$F$5000,'1. Output sheet'!$C$2:$C$5000,L$138,'1. Output sheet'!$K$2:$K$5000,$B396,'1. Output sheet'!$AC$2:$AC$5000,$B$140,'1. Output sheet'!$O$2:$O$5000,"&gt;="&amp;$B$239,'1. Output sheet'!$O$2:$O$5000,"&lt;"&amp;$C$239)+SUMIFS('1. Output sheet'!$F$2:$F$5000,'1. Output sheet'!$C$2:$C$5000,L$138,'1. Output sheet'!$K$2:$K$5000,$B396,'1. Output sheet'!$AC$2:$AC$5000,$B$170,'1. Output sheet'!$O$2:$O$5000,"&gt;="&amp;$B$239,'1. Output sheet'!$O$2:$O$5000,"&lt;"&amp;$C$239)</f>
        <v>0</v>
      </c>
      <c r="M396" s="13">
        <f>SUMIFS('1. Output sheet'!$F$2:$F$5000,'1. Output sheet'!$C$2:$C$5000,M$138,'1. Output sheet'!$K$2:$K$5000,$B396,'1. Output sheet'!$AC$2:$AC$5000,$B$140,'1. Output sheet'!$O$2:$O$5000,"&gt;="&amp;$B$239,'1. Output sheet'!$O$2:$O$5000,"&lt;"&amp;$C$239)+SUMIFS('1. Output sheet'!$F$2:$F$5000,'1. Output sheet'!$C$2:$C$5000,M$138,'1. Output sheet'!$K$2:$K$5000,$B396,'1. Output sheet'!$AC$2:$AC$5000,$B$170,'1. Output sheet'!$O$2:$O$5000,"&gt;="&amp;$B$239,'1. Output sheet'!$O$2:$O$5000,"&lt;"&amp;$C$239)</f>
        <v>0</v>
      </c>
      <c r="N396" s="13">
        <f>SUMIFS('1. Output sheet'!$F$2:$F$5000,'1. Output sheet'!$C$2:$C$5000,N$138,'1. Output sheet'!$K$2:$K$5000,$B396,'1. Output sheet'!$AC$2:$AC$5000,$B$140,'1. Output sheet'!$O$2:$O$5000,"&gt;="&amp;$B$239,'1. Output sheet'!$O$2:$O$5000,"&lt;"&amp;$C$239)+SUMIFS('1. Output sheet'!$F$2:$F$5000,'1. Output sheet'!$C$2:$C$5000,N$138,'1. Output sheet'!$K$2:$K$5000,$B396,'1. Output sheet'!$AC$2:$AC$5000,$B$170,'1. Output sheet'!$O$2:$O$5000,"&gt;="&amp;$B$239,'1. Output sheet'!$O$2:$O$5000,"&lt;"&amp;$C$239)</f>
        <v>0</v>
      </c>
      <c r="O396" s="13">
        <f>SUMIFS('1. Output sheet'!$F$2:$F$5000,'1. Output sheet'!$C$2:$C$5000,O$138,'1. Output sheet'!$K$2:$K$5000,$B396,'1. Output sheet'!$AC$2:$AC$5000,$B$140,'1. Output sheet'!$O$2:$O$5000,"&gt;="&amp;$B$239,'1. Output sheet'!$O$2:$O$5000,"&lt;"&amp;$C$239)+SUMIFS('1. Output sheet'!$F$2:$F$5000,'1. Output sheet'!$C$2:$C$5000,O$138,'1. Output sheet'!$K$2:$K$5000,$B396,'1. Output sheet'!$AC$2:$AC$5000,$B$170,'1. Output sheet'!$O$2:$O$5000,"&gt;="&amp;$B$239,'1. Output sheet'!$O$2:$O$5000,"&lt;"&amp;$C$239)</f>
        <v>0</v>
      </c>
      <c r="P396" s="14">
        <f t="shared" si="194"/>
        <v>27183</v>
      </c>
      <c r="R396" s="39" t="s">
        <v>204</v>
      </c>
      <c r="S396" s="12"/>
      <c r="T396" s="13">
        <f t="shared" si="193"/>
        <v>131.26315648338093</v>
      </c>
      <c r="U396" s="13">
        <f t="shared" si="181"/>
        <v>2762.0235174235413</v>
      </c>
      <c r="V396" s="13">
        <f t="shared" si="182"/>
        <v>0</v>
      </c>
      <c r="W396" s="13">
        <f t="shared" si="183"/>
        <v>131.26315648338093</v>
      </c>
      <c r="X396" s="13">
        <f t="shared" si="184"/>
        <v>0</v>
      </c>
      <c r="Y396" s="13">
        <f t="shared" si="185"/>
        <v>0</v>
      </c>
      <c r="Z396" s="13">
        <f t="shared" si="186"/>
        <v>480.94069694166222</v>
      </c>
      <c r="AA396" s="13">
        <f t="shared" si="187"/>
        <v>139.17380636338038</v>
      </c>
      <c r="AB396" s="13">
        <f t="shared" si="188"/>
        <v>0</v>
      </c>
      <c r="AC396" s="13">
        <f t="shared" si="189"/>
        <v>0</v>
      </c>
      <c r="AD396" s="13">
        <f t="shared" si="190"/>
        <v>0</v>
      </c>
      <c r="AE396" s="13">
        <f t="shared" si="191"/>
        <v>0</v>
      </c>
      <c r="AF396" s="14">
        <f t="shared" si="192"/>
        <v>3644.6643336953457</v>
      </c>
    </row>
    <row r="397" spans="1:32" ht="14.4" x14ac:dyDescent="0.3">
      <c r="A397" s="34"/>
      <c r="B397" s="39" t="s">
        <v>216</v>
      </c>
      <c r="C397" s="12"/>
      <c r="D397" s="13">
        <f>SUMIFS('1. Output sheet'!$F$2:$F$5000,'1. Output sheet'!$C$2:$C$5000,D$138,'1. Output sheet'!$K$2:$K$5000,$B397,'1. Output sheet'!$AC$2:$AC$5000,$B$140,'1. Output sheet'!$O$2:$O$5000,"&gt;="&amp;$B$239,'1. Output sheet'!$O$2:$O$5000,"&lt;"&amp;$C$239)+SUMIFS('1. Output sheet'!$F$2:$F$5000,'1. Output sheet'!$C$2:$C$5000,D$138,'1. Output sheet'!$K$2:$K$5000,$B397,'1. Output sheet'!$AC$2:$AC$5000,$B$170,'1. Output sheet'!$O$2:$O$5000,"&gt;="&amp;$B$239,'1. Output sheet'!$O$2:$O$5000,"&lt;"&amp;$C$239)</f>
        <v>0</v>
      </c>
      <c r="E397" s="13">
        <f>SUMIFS('1. Output sheet'!$F$2:$F$5000,'1. Output sheet'!$C$2:$C$5000,E$138,'1. Output sheet'!$K$2:$K$5000,$B397,'1. Output sheet'!$AC$2:$AC$5000,$B$140,'1. Output sheet'!$O$2:$O$5000,"&gt;="&amp;$B$239,'1. Output sheet'!$O$2:$O$5000,"&lt;"&amp;$C$239)+SUMIFS('1. Output sheet'!$F$2:$F$5000,'1. Output sheet'!$C$2:$C$5000,E$138,'1. Output sheet'!$K$2:$K$5000,$B397,'1. Output sheet'!$AC$2:$AC$5000,$B$170,'1. Output sheet'!$O$2:$O$5000,"&gt;="&amp;$B$239,'1. Output sheet'!$O$2:$O$5000,"&lt;"&amp;$C$239)</f>
        <v>0</v>
      </c>
      <c r="F397" s="13">
        <f>SUMIFS('1. Output sheet'!$F$2:$F$5000,'1. Output sheet'!$C$2:$C$5000,F$138,'1. Output sheet'!$K$2:$K$5000,$B397,'1. Output sheet'!$AC$2:$AC$5000,$B$140,'1. Output sheet'!$O$2:$O$5000,"&gt;="&amp;$B$239,'1. Output sheet'!$O$2:$O$5000,"&lt;"&amp;$C$239)+SUMIFS('1. Output sheet'!$F$2:$F$5000,'1. Output sheet'!$C$2:$C$5000,F$138,'1. Output sheet'!$K$2:$K$5000,$B397,'1. Output sheet'!$AC$2:$AC$5000,$B$170,'1. Output sheet'!$O$2:$O$5000,"&gt;="&amp;$B$239,'1. Output sheet'!$O$2:$O$5000,"&lt;"&amp;$C$239)</f>
        <v>0</v>
      </c>
      <c r="G397" s="13">
        <f>SUMIFS('1. Output sheet'!$F$2:$F$5000,'1. Output sheet'!$C$2:$C$5000,G$138,'1. Output sheet'!$K$2:$K$5000,$B397,'1. Output sheet'!$AC$2:$AC$5000,$B$140,'1. Output sheet'!$O$2:$O$5000,"&gt;="&amp;$B$239,'1. Output sheet'!$O$2:$O$5000,"&lt;"&amp;$C$239)+SUMIFS('1. Output sheet'!$F$2:$F$5000,'1. Output sheet'!$C$2:$C$5000,G$138,'1. Output sheet'!$K$2:$K$5000,$B397,'1. Output sheet'!$AC$2:$AC$5000,$B$170,'1. Output sheet'!$O$2:$O$5000,"&gt;="&amp;$B$239,'1. Output sheet'!$O$2:$O$5000,"&lt;"&amp;$C$239)</f>
        <v>300</v>
      </c>
      <c r="H397" s="13">
        <f>SUMIFS('1. Output sheet'!$F$2:$F$5000,'1. Output sheet'!$C$2:$C$5000,H$138,'1. Output sheet'!$K$2:$K$5000,$B397,'1. Output sheet'!$AC$2:$AC$5000,$B$140,'1. Output sheet'!$O$2:$O$5000,"&gt;="&amp;$B$239,'1. Output sheet'!$O$2:$O$5000,"&lt;"&amp;$C$239)+SUMIFS('1. Output sheet'!$F$2:$F$5000,'1. Output sheet'!$C$2:$C$5000,H$138,'1. Output sheet'!$K$2:$K$5000,$B397,'1. Output sheet'!$AC$2:$AC$5000,$B$170,'1. Output sheet'!$O$2:$O$5000,"&gt;="&amp;$B$239,'1. Output sheet'!$O$2:$O$5000,"&lt;"&amp;$C$239)</f>
        <v>0</v>
      </c>
      <c r="I397" s="13">
        <f>SUMIFS('1. Output sheet'!$F$2:$F$5000,'1. Output sheet'!$C$2:$C$5000,I$138,'1. Output sheet'!$K$2:$K$5000,$B397,'1. Output sheet'!$AC$2:$AC$5000,$B$140,'1. Output sheet'!$O$2:$O$5000,"&gt;="&amp;$B$239,'1. Output sheet'!$O$2:$O$5000,"&lt;"&amp;$C$239)+SUMIFS('1. Output sheet'!$F$2:$F$5000,'1. Output sheet'!$C$2:$C$5000,I$138,'1. Output sheet'!$K$2:$K$5000,$B397,'1. Output sheet'!$AC$2:$AC$5000,$B$170,'1. Output sheet'!$O$2:$O$5000,"&gt;="&amp;$B$239,'1. Output sheet'!$O$2:$O$5000,"&lt;"&amp;$C$239)</f>
        <v>-16012.470000000001</v>
      </c>
      <c r="J397" s="13">
        <f>SUMIFS('1. Output sheet'!$F$2:$F$5000,'1. Output sheet'!$C$2:$C$5000,J$138,'1. Output sheet'!$K$2:$K$5000,$B397,'1. Output sheet'!$AC$2:$AC$5000,$B$140,'1. Output sheet'!$O$2:$O$5000,"&gt;="&amp;$B$239,'1. Output sheet'!$O$2:$O$5000,"&lt;"&amp;$C$239)+SUMIFS('1. Output sheet'!$F$2:$F$5000,'1. Output sheet'!$C$2:$C$5000,J$138,'1. Output sheet'!$K$2:$K$5000,$B397,'1. Output sheet'!$AC$2:$AC$5000,$B$170,'1. Output sheet'!$O$2:$O$5000,"&gt;="&amp;$B$239,'1. Output sheet'!$O$2:$O$5000,"&lt;"&amp;$C$239)</f>
        <v>0</v>
      </c>
      <c r="K397" s="13">
        <f>SUMIFS('1. Output sheet'!$F$2:$F$5000,'1. Output sheet'!$C$2:$C$5000,K$138,'1. Output sheet'!$K$2:$K$5000,$B397,'1. Output sheet'!$AC$2:$AC$5000,$B$140,'1. Output sheet'!$O$2:$O$5000,"&gt;="&amp;$B$239,'1. Output sheet'!$O$2:$O$5000,"&lt;"&amp;$C$239)+SUMIFS('1. Output sheet'!$F$2:$F$5000,'1. Output sheet'!$C$2:$C$5000,K$138,'1. Output sheet'!$K$2:$K$5000,$B397,'1. Output sheet'!$AC$2:$AC$5000,$B$170,'1. Output sheet'!$O$2:$O$5000,"&gt;="&amp;$B$239,'1. Output sheet'!$O$2:$O$5000,"&lt;"&amp;$C$239)</f>
        <v>22297.1</v>
      </c>
      <c r="L397" s="13">
        <f>SUMIFS('1. Output sheet'!$F$2:$F$5000,'1. Output sheet'!$C$2:$C$5000,L$138,'1. Output sheet'!$K$2:$K$5000,$B397,'1. Output sheet'!$AC$2:$AC$5000,$B$140,'1. Output sheet'!$O$2:$O$5000,"&gt;="&amp;$B$239,'1. Output sheet'!$O$2:$O$5000,"&lt;"&amp;$C$239)+SUMIFS('1. Output sheet'!$F$2:$F$5000,'1. Output sheet'!$C$2:$C$5000,L$138,'1. Output sheet'!$K$2:$K$5000,$B397,'1. Output sheet'!$AC$2:$AC$5000,$B$170,'1. Output sheet'!$O$2:$O$5000,"&gt;="&amp;$B$239,'1. Output sheet'!$O$2:$O$5000,"&lt;"&amp;$C$239)</f>
        <v>0</v>
      </c>
      <c r="M397" s="13">
        <f>SUMIFS('1. Output sheet'!$F$2:$F$5000,'1. Output sheet'!$C$2:$C$5000,M$138,'1. Output sheet'!$K$2:$K$5000,$B397,'1. Output sheet'!$AC$2:$AC$5000,$B$140,'1. Output sheet'!$O$2:$O$5000,"&gt;="&amp;$B$239,'1. Output sheet'!$O$2:$O$5000,"&lt;"&amp;$C$239)+SUMIFS('1. Output sheet'!$F$2:$F$5000,'1. Output sheet'!$C$2:$C$5000,M$138,'1. Output sheet'!$K$2:$K$5000,$B397,'1. Output sheet'!$AC$2:$AC$5000,$B$170,'1. Output sheet'!$O$2:$O$5000,"&gt;="&amp;$B$239,'1. Output sheet'!$O$2:$O$5000,"&lt;"&amp;$C$239)</f>
        <v>0</v>
      </c>
      <c r="N397" s="13">
        <f>SUMIFS('1. Output sheet'!$F$2:$F$5000,'1. Output sheet'!$C$2:$C$5000,N$138,'1. Output sheet'!$K$2:$K$5000,$B397,'1. Output sheet'!$AC$2:$AC$5000,$B$140,'1. Output sheet'!$O$2:$O$5000,"&gt;="&amp;$B$239,'1. Output sheet'!$O$2:$O$5000,"&lt;"&amp;$C$239)+SUMIFS('1. Output sheet'!$F$2:$F$5000,'1. Output sheet'!$C$2:$C$5000,N$138,'1. Output sheet'!$K$2:$K$5000,$B397,'1. Output sheet'!$AC$2:$AC$5000,$B$170,'1. Output sheet'!$O$2:$O$5000,"&gt;="&amp;$B$239,'1. Output sheet'!$O$2:$O$5000,"&lt;"&amp;$C$239)</f>
        <v>2072.8900000000003</v>
      </c>
      <c r="O397" s="13">
        <f>SUMIFS('1. Output sheet'!$F$2:$F$5000,'1. Output sheet'!$C$2:$C$5000,O$138,'1. Output sheet'!$K$2:$K$5000,$B397,'1. Output sheet'!$AC$2:$AC$5000,$B$140,'1. Output sheet'!$O$2:$O$5000,"&gt;="&amp;$B$239,'1. Output sheet'!$O$2:$O$5000,"&lt;"&amp;$C$239)+SUMIFS('1. Output sheet'!$F$2:$F$5000,'1. Output sheet'!$C$2:$C$5000,O$138,'1. Output sheet'!$K$2:$K$5000,$B397,'1. Output sheet'!$AC$2:$AC$5000,$B$170,'1. Output sheet'!$O$2:$O$5000,"&gt;="&amp;$B$239,'1. Output sheet'!$O$2:$O$5000,"&lt;"&amp;$C$239)</f>
        <v>0</v>
      </c>
      <c r="P397" s="14">
        <f t="shared" si="194"/>
        <v>8657.5199999999968</v>
      </c>
      <c r="R397" s="39" t="s">
        <v>216</v>
      </c>
      <c r="S397" s="12"/>
      <c r="T397" s="13">
        <f t="shared" si="193"/>
        <v>0</v>
      </c>
      <c r="U397" s="13">
        <f t="shared" si="181"/>
        <v>0</v>
      </c>
      <c r="V397" s="13">
        <f t="shared" si="182"/>
        <v>0</v>
      </c>
      <c r="W397" s="13">
        <f t="shared" si="183"/>
        <v>40.223643457624384</v>
      </c>
      <c r="X397" s="13">
        <f t="shared" si="184"/>
        <v>0</v>
      </c>
      <c r="Y397" s="13">
        <f t="shared" si="185"/>
        <v>-2146.9329471863562</v>
      </c>
      <c r="Z397" s="13">
        <f t="shared" si="186"/>
        <v>0</v>
      </c>
      <c r="AA397" s="13">
        <f t="shared" si="187"/>
        <v>2989.568668463322</v>
      </c>
      <c r="AB397" s="13">
        <f t="shared" si="188"/>
        <v>0</v>
      </c>
      <c r="AC397" s="13">
        <f t="shared" si="189"/>
        <v>0</v>
      </c>
      <c r="AD397" s="13">
        <f t="shared" si="190"/>
        <v>277.93062762291675</v>
      </c>
      <c r="AE397" s="13">
        <f t="shared" si="191"/>
        <v>0</v>
      </c>
      <c r="AF397" s="14">
        <f t="shared" si="192"/>
        <v>1160.7899923575071</v>
      </c>
    </row>
    <row r="398" spans="1:32" ht="14.4" x14ac:dyDescent="0.3">
      <c r="A398" s="34"/>
      <c r="B398" s="39" t="s">
        <v>2425</v>
      </c>
      <c r="C398" s="12"/>
      <c r="D398" s="13">
        <f>SUMIFS('1. Output sheet'!$F$2:$F$5000,'1. Output sheet'!$C$2:$C$5000,D$138,'1. Output sheet'!$K$2:$K$5000,$B398,'1. Output sheet'!$AC$2:$AC$5000,$B$140,'1. Output sheet'!$O$2:$O$5000,"&gt;="&amp;$B$239,'1. Output sheet'!$O$2:$O$5000,"&lt;"&amp;$C$239)+SUMIFS('1. Output sheet'!$F$2:$F$5000,'1. Output sheet'!$C$2:$C$5000,D$138,'1. Output sheet'!$K$2:$K$5000,$B398,'1. Output sheet'!$AC$2:$AC$5000,$B$170,'1. Output sheet'!$O$2:$O$5000,"&gt;="&amp;$B$239,'1. Output sheet'!$O$2:$O$5000,"&lt;"&amp;$C$239)</f>
        <v>0</v>
      </c>
      <c r="E398" s="13">
        <f>SUMIFS('1. Output sheet'!$F$2:$F$5000,'1. Output sheet'!$C$2:$C$5000,E$138,'1. Output sheet'!$K$2:$K$5000,$B398,'1. Output sheet'!$AC$2:$AC$5000,$B$140,'1. Output sheet'!$O$2:$O$5000,"&gt;="&amp;$B$239,'1. Output sheet'!$O$2:$O$5000,"&lt;"&amp;$C$239)+SUMIFS('1. Output sheet'!$F$2:$F$5000,'1. Output sheet'!$C$2:$C$5000,E$138,'1. Output sheet'!$K$2:$K$5000,$B398,'1. Output sheet'!$AC$2:$AC$5000,$B$170,'1. Output sheet'!$O$2:$O$5000,"&gt;="&amp;$B$239,'1. Output sheet'!$O$2:$O$5000,"&lt;"&amp;$C$239)</f>
        <v>0</v>
      </c>
      <c r="F398" s="13">
        <f>SUMIFS('1. Output sheet'!$F$2:$F$5000,'1. Output sheet'!$C$2:$C$5000,F$138,'1. Output sheet'!$K$2:$K$5000,$B398,'1. Output sheet'!$AC$2:$AC$5000,$B$140,'1. Output sheet'!$O$2:$O$5000,"&gt;="&amp;$B$239,'1. Output sheet'!$O$2:$O$5000,"&lt;"&amp;$C$239)+SUMIFS('1. Output sheet'!$F$2:$F$5000,'1. Output sheet'!$C$2:$C$5000,F$138,'1. Output sheet'!$K$2:$K$5000,$B398,'1. Output sheet'!$AC$2:$AC$5000,$B$170,'1. Output sheet'!$O$2:$O$5000,"&gt;="&amp;$B$239,'1. Output sheet'!$O$2:$O$5000,"&lt;"&amp;$C$239)</f>
        <v>0</v>
      </c>
      <c r="G398" s="13">
        <f>SUMIFS('1. Output sheet'!$F$2:$F$5000,'1. Output sheet'!$C$2:$C$5000,G$138,'1. Output sheet'!$K$2:$K$5000,$B398,'1. Output sheet'!$AC$2:$AC$5000,$B$140,'1. Output sheet'!$O$2:$O$5000,"&gt;="&amp;$B$239,'1. Output sheet'!$O$2:$O$5000,"&lt;"&amp;$C$239)+SUMIFS('1. Output sheet'!$F$2:$F$5000,'1. Output sheet'!$C$2:$C$5000,G$138,'1. Output sheet'!$K$2:$K$5000,$B398,'1. Output sheet'!$AC$2:$AC$5000,$B$170,'1. Output sheet'!$O$2:$O$5000,"&gt;="&amp;$B$239,'1. Output sheet'!$O$2:$O$5000,"&lt;"&amp;$C$239)</f>
        <v>0</v>
      </c>
      <c r="H398" s="13">
        <f>SUMIFS('1. Output sheet'!$F$2:$F$5000,'1. Output sheet'!$C$2:$C$5000,H$138,'1. Output sheet'!$K$2:$K$5000,$B398,'1. Output sheet'!$AC$2:$AC$5000,$B$140,'1. Output sheet'!$O$2:$O$5000,"&gt;="&amp;$B$239,'1. Output sheet'!$O$2:$O$5000,"&lt;"&amp;$C$239)+SUMIFS('1. Output sheet'!$F$2:$F$5000,'1. Output sheet'!$C$2:$C$5000,H$138,'1. Output sheet'!$K$2:$K$5000,$B398,'1. Output sheet'!$AC$2:$AC$5000,$B$170,'1. Output sheet'!$O$2:$O$5000,"&gt;="&amp;$B$239,'1. Output sheet'!$O$2:$O$5000,"&lt;"&amp;$C$239)</f>
        <v>0</v>
      </c>
      <c r="I398" s="13">
        <f>SUMIFS('1. Output sheet'!$F$2:$F$5000,'1. Output sheet'!$C$2:$C$5000,I$138,'1. Output sheet'!$K$2:$K$5000,$B398,'1. Output sheet'!$AC$2:$AC$5000,$B$140,'1. Output sheet'!$O$2:$O$5000,"&gt;="&amp;$B$239,'1. Output sheet'!$O$2:$O$5000,"&lt;"&amp;$C$239)+SUMIFS('1. Output sheet'!$F$2:$F$5000,'1. Output sheet'!$C$2:$C$5000,I$138,'1. Output sheet'!$K$2:$K$5000,$B398,'1. Output sheet'!$AC$2:$AC$5000,$B$170,'1. Output sheet'!$O$2:$O$5000,"&gt;="&amp;$B$239,'1. Output sheet'!$O$2:$O$5000,"&lt;"&amp;$C$239)</f>
        <v>0</v>
      </c>
      <c r="J398" s="13">
        <f>SUMIFS('1. Output sheet'!$F$2:$F$5000,'1. Output sheet'!$C$2:$C$5000,J$138,'1. Output sheet'!$K$2:$K$5000,$B398,'1. Output sheet'!$AC$2:$AC$5000,$B$140,'1. Output sheet'!$O$2:$O$5000,"&gt;="&amp;$B$239,'1. Output sheet'!$O$2:$O$5000,"&lt;"&amp;$C$239)+SUMIFS('1. Output sheet'!$F$2:$F$5000,'1. Output sheet'!$C$2:$C$5000,J$138,'1. Output sheet'!$K$2:$K$5000,$B398,'1. Output sheet'!$AC$2:$AC$5000,$B$170,'1. Output sheet'!$O$2:$O$5000,"&gt;="&amp;$B$239,'1. Output sheet'!$O$2:$O$5000,"&lt;"&amp;$C$239)</f>
        <v>0</v>
      </c>
      <c r="K398" s="13">
        <f>SUMIFS('1. Output sheet'!$F$2:$F$5000,'1. Output sheet'!$C$2:$C$5000,K$138,'1. Output sheet'!$K$2:$K$5000,$B398,'1. Output sheet'!$AC$2:$AC$5000,$B$140,'1. Output sheet'!$O$2:$O$5000,"&gt;="&amp;$B$239,'1. Output sheet'!$O$2:$O$5000,"&lt;"&amp;$C$239)+SUMIFS('1. Output sheet'!$F$2:$F$5000,'1. Output sheet'!$C$2:$C$5000,K$138,'1. Output sheet'!$K$2:$K$5000,$B398,'1. Output sheet'!$AC$2:$AC$5000,$B$170,'1. Output sheet'!$O$2:$O$5000,"&gt;="&amp;$B$239,'1. Output sheet'!$O$2:$O$5000,"&lt;"&amp;$C$239)</f>
        <v>0</v>
      </c>
      <c r="L398" s="13">
        <f>SUMIFS('1. Output sheet'!$F$2:$F$5000,'1. Output sheet'!$C$2:$C$5000,L$138,'1. Output sheet'!$K$2:$K$5000,$B398,'1. Output sheet'!$AC$2:$AC$5000,$B$140,'1. Output sheet'!$O$2:$O$5000,"&gt;="&amp;$B$239,'1. Output sheet'!$O$2:$O$5000,"&lt;"&amp;$C$239)+SUMIFS('1. Output sheet'!$F$2:$F$5000,'1. Output sheet'!$C$2:$C$5000,L$138,'1. Output sheet'!$K$2:$K$5000,$B398,'1. Output sheet'!$AC$2:$AC$5000,$B$170,'1. Output sheet'!$O$2:$O$5000,"&gt;="&amp;$B$239,'1. Output sheet'!$O$2:$O$5000,"&lt;"&amp;$C$239)</f>
        <v>0</v>
      </c>
      <c r="M398" s="13">
        <f>SUMIFS('1. Output sheet'!$F$2:$F$5000,'1. Output sheet'!$C$2:$C$5000,M$138,'1. Output sheet'!$K$2:$K$5000,$B398,'1. Output sheet'!$AC$2:$AC$5000,$B$140,'1. Output sheet'!$O$2:$O$5000,"&gt;="&amp;$B$239,'1. Output sheet'!$O$2:$O$5000,"&lt;"&amp;$C$239)+SUMIFS('1. Output sheet'!$F$2:$F$5000,'1. Output sheet'!$C$2:$C$5000,M$138,'1. Output sheet'!$K$2:$K$5000,$B398,'1. Output sheet'!$AC$2:$AC$5000,$B$170,'1. Output sheet'!$O$2:$O$5000,"&gt;="&amp;$B$239,'1. Output sheet'!$O$2:$O$5000,"&lt;"&amp;$C$239)</f>
        <v>0</v>
      </c>
      <c r="N398" s="13">
        <f>SUMIFS('1. Output sheet'!$F$2:$F$5000,'1. Output sheet'!$C$2:$C$5000,N$138,'1. Output sheet'!$K$2:$K$5000,$B398,'1. Output sheet'!$AC$2:$AC$5000,$B$140,'1. Output sheet'!$O$2:$O$5000,"&gt;="&amp;$B$239,'1. Output sheet'!$O$2:$O$5000,"&lt;"&amp;$C$239)+SUMIFS('1. Output sheet'!$F$2:$F$5000,'1. Output sheet'!$C$2:$C$5000,N$138,'1. Output sheet'!$K$2:$K$5000,$B398,'1. Output sheet'!$AC$2:$AC$5000,$B$170,'1. Output sheet'!$O$2:$O$5000,"&gt;="&amp;$B$239,'1. Output sheet'!$O$2:$O$5000,"&lt;"&amp;$C$239)</f>
        <v>0</v>
      </c>
      <c r="O398" s="13">
        <f>SUMIFS('1. Output sheet'!$F$2:$F$5000,'1. Output sheet'!$C$2:$C$5000,O$138,'1. Output sheet'!$K$2:$K$5000,$B398,'1. Output sheet'!$AC$2:$AC$5000,$B$140,'1. Output sheet'!$O$2:$O$5000,"&gt;="&amp;$B$239,'1. Output sheet'!$O$2:$O$5000,"&lt;"&amp;$C$239)+SUMIFS('1. Output sheet'!$F$2:$F$5000,'1. Output sheet'!$C$2:$C$5000,O$138,'1. Output sheet'!$K$2:$K$5000,$B398,'1. Output sheet'!$AC$2:$AC$5000,$B$170,'1. Output sheet'!$O$2:$O$5000,"&gt;="&amp;$B$239,'1. Output sheet'!$O$2:$O$5000,"&lt;"&amp;$C$239)</f>
        <v>0</v>
      </c>
      <c r="P398" s="14">
        <f t="shared" si="194"/>
        <v>0</v>
      </c>
      <c r="R398" s="39" t="s">
        <v>2425</v>
      </c>
      <c r="S398" s="12"/>
      <c r="T398" s="13">
        <f t="shared" si="193"/>
        <v>0</v>
      </c>
      <c r="U398" s="13">
        <f t="shared" si="181"/>
        <v>0</v>
      </c>
      <c r="V398" s="13">
        <f t="shared" si="182"/>
        <v>0</v>
      </c>
      <c r="W398" s="13">
        <f t="shared" si="183"/>
        <v>0</v>
      </c>
      <c r="X398" s="13">
        <f t="shared" si="184"/>
        <v>0</v>
      </c>
      <c r="Y398" s="13">
        <f t="shared" si="185"/>
        <v>0</v>
      </c>
      <c r="Z398" s="13">
        <f t="shared" si="186"/>
        <v>0</v>
      </c>
      <c r="AA398" s="13">
        <f t="shared" si="187"/>
        <v>0</v>
      </c>
      <c r="AB398" s="13">
        <f t="shared" si="188"/>
        <v>0</v>
      </c>
      <c r="AC398" s="13">
        <f t="shared" si="189"/>
        <v>0</v>
      </c>
      <c r="AD398" s="13">
        <f t="shared" si="190"/>
        <v>0</v>
      </c>
      <c r="AE398" s="13">
        <f t="shared" si="191"/>
        <v>0</v>
      </c>
      <c r="AF398" s="14">
        <f t="shared" si="192"/>
        <v>0</v>
      </c>
    </row>
    <row r="399" spans="1:32" ht="14.4" x14ac:dyDescent="0.3">
      <c r="A399" s="34"/>
      <c r="B399" s="39" t="s">
        <v>194</v>
      </c>
      <c r="C399" s="12"/>
      <c r="D399" s="13">
        <f>SUMIFS('1. Output sheet'!$F$2:$F$5000,'1. Output sheet'!$C$2:$C$5000,D$138,'1. Output sheet'!$K$2:$K$5000,$B399,'1. Output sheet'!$AC$2:$AC$5000,$B$140,'1. Output sheet'!$O$2:$O$5000,"&gt;="&amp;$B$239,'1. Output sheet'!$O$2:$O$5000,"&lt;"&amp;$C$239)+SUMIFS('1. Output sheet'!$F$2:$F$5000,'1. Output sheet'!$C$2:$C$5000,D$138,'1. Output sheet'!$K$2:$K$5000,$B399,'1. Output sheet'!$AC$2:$AC$5000,$B$170,'1. Output sheet'!$O$2:$O$5000,"&gt;="&amp;$B$239,'1. Output sheet'!$O$2:$O$5000,"&lt;"&amp;$C$239)</f>
        <v>0</v>
      </c>
      <c r="E399" s="13">
        <f>SUMIFS('1. Output sheet'!$F$2:$F$5000,'1. Output sheet'!$C$2:$C$5000,E$138,'1. Output sheet'!$K$2:$K$5000,$B399,'1. Output sheet'!$AC$2:$AC$5000,$B$140,'1. Output sheet'!$O$2:$O$5000,"&gt;="&amp;$B$239,'1. Output sheet'!$O$2:$O$5000,"&lt;"&amp;$C$239)+SUMIFS('1. Output sheet'!$F$2:$F$5000,'1. Output sheet'!$C$2:$C$5000,E$138,'1. Output sheet'!$K$2:$K$5000,$B399,'1. Output sheet'!$AC$2:$AC$5000,$B$170,'1. Output sheet'!$O$2:$O$5000,"&gt;="&amp;$B$239,'1. Output sheet'!$O$2:$O$5000,"&lt;"&amp;$C$239)</f>
        <v>0</v>
      </c>
      <c r="F399" s="13">
        <f>SUMIFS('1. Output sheet'!$F$2:$F$5000,'1. Output sheet'!$C$2:$C$5000,F$138,'1. Output sheet'!$K$2:$K$5000,$B399,'1. Output sheet'!$AC$2:$AC$5000,$B$140,'1. Output sheet'!$O$2:$O$5000,"&gt;="&amp;$B$239,'1. Output sheet'!$O$2:$O$5000,"&lt;"&amp;$C$239)+SUMIFS('1. Output sheet'!$F$2:$F$5000,'1. Output sheet'!$C$2:$C$5000,F$138,'1. Output sheet'!$K$2:$K$5000,$B399,'1. Output sheet'!$AC$2:$AC$5000,$B$170,'1. Output sheet'!$O$2:$O$5000,"&gt;="&amp;$B$239,'1. Output sheet'!$O$2:$O$5000,"&lt;"&amp;$C$239)</f>
        <v>0</v>
      </c>
      <c r="G399" s="13">
        <f>SUMIFS('1. Output sheet'!$F$2:$F$5000,'1. Output sheet'!$C$2:$C$5000,G$138,'1. Output sheet'!$K$2:$K$5000,$B399,'1. Output sheet'!$AC$2:$AC$5000,$B$140,'1. Output sheet'!$O$2:$O$5000,"&gt;="&amp;$B$239,'1. Output sheet'!$O$2:$O$5000,"&lt;"&amp;$C$239)+SUMIFS('1. Output sheet'!$F$2:$F$5000,'1. Output sheet'!$C$2:$C$5000,G$138,'1. Output sheet'!$K$2:$K$5000,$B399,'1. Output sheet'!$AC$2:$AC$5000,$B$170,'1. Output sheet'!$O$2:$O$5000,"&gt;="&amp;$B$239,'1. Output sheet'!$O$2:$O$5000,"&lt;"&amp;$C$239)</f>
        <v>0</v>
      </c>
      <c r="H399" s="13">
        <f>SUMIFS('1. Output sheet'!$F$2:$F$5000,'1. Output sheet'!$C$2:$C$5000,H$138,'1. Output sheet'!$K$2:$K$5000,$B399,'1. Output sheet'!$AC$2:$AC$5000,$B$140,'1. Output sheet'!$O$2:$O$5000,"&gt;="&amp;$B$239,'1. Output sheet'!$O$2:$O$5000,"&lt;"&amp;$C$239)+SUMIFS('1. Output sheet'!$F$2:$F$5000,'1. Output sheet'!$C$2:$C$5000,H$138,'1. Output sheet'!$K$2:$K$5000,$B399,'1. Output sheet'!$AC$2:$AC$5000,$B$170,'1. Output sheet'!$O$2:$O$5000,"&gt;="&amp;$B$239,'1. Output sheet'!$O$2:$O$5000,"&lt;"&amp;$C$239)</f>
        <v>0</v>
      </c>
      <c r="I399" s="13">
        <f>SUMIFS('1. Output sheet'!$F$2:$F$5000,'1. Output sheet'!$C$2:$C$5000,I$138,'1. Output sheet'!$K$2:$K$5000,$B399,'1. Output sheet'!$AC$2:$AC$5000,$B$140,'1. Output sheet'!$O$2:$O$5000,"&gt;="&amp;$B$239,'1. Output sheet'!$O$2:$O$5000,"&lt;"&amp;$C$239)+SUMIFS('1. Output sheet'!$F$2:$F$5000,'1. Output sheet'!$C$2:$C$5000,I$138,'1. Output sheet'!$K$2:$K$5000,$B399,'1. Output sheet'!$AC$2:$AC$5000,$B$170,'1. Output sheet'!$O$2:$O$5000,"&gt;="&amp;$B$239,'1. Output sheet'!$O$2:$O$5000,"&lt;"&amp;$C$239)</f>
        <v>0</v>
      </c>
      <c r="J399" s="13">
        <f>SUMIFS('1. Output sheet'!$F$2:$F$5000,'1. Output sheet'!$C$2:$C$5000,J$138,'1. Output sheet'!$K$2:$K$5000,$B399,'1. Output sheet'!$AC$2:$AC$5000,$B$140,'1. Output sheet'!$O$2:$O$5000,"&gt;="&amp;$B$239,'1. Output sheet'!$O$2:$O$5000,"&lt;"&amp;$C$239)+SUMIFS('1. Output sheet'!$F$2:$F$5000,'1. Output sheet'!$C$2:$C$5000,J$138,'1. Output sheet'!$K$2:$K$5000,$B399,'1. Output sheet'!$AC$2:$AC$5000,$B$170,'1. Output sheet'!$O$2:$O$5000,"&gt;="&amp;$B$239,'1. Output sheet'!$O$2:$O$5000,"&lt;"&amp;$C$239)</f>
        <v>1095</v>
      </c>
      <c r="K399" s="13">
        <f>SUMIFS('1. Output sheet'!$F$2:$F$5000,'1. Output sheet'!$C$2:$C$5000,K$138,'1. Output sheet'!$K$2:$K$5000,$B399,'1. Output sheet'!$AC$2:$AC$5000,$B$140,'1. Output sheet'!$O$2:$O$5000,"&gt;="&amp;$B$239,'1. Output sheet'!$O$2:$O$5000,"&lt;"&amp;$C$239)+SUMIFS('1. Output sheet'!$F$2:$F$5000,'1. Output sheet'!$C$2:$C$5000,K$138,'1. Output sheet'!$K$2:$K$5000,$B399,'1. Output sheet'!$AC$2:$AC$5000,$B$170,'1. Output sheet'!$O$2:$O$5000,"&gt;="&amp;$B$239,'1. Output sheet'!$O$2:$O$5000,"&lt;"&amp;$C$239)</f>
        <v>0</v>
      </c>
      <c r="L399" s="13">
        <f>SUMIFS('1. Output sheet'!$F$2:$F$5000,'1. Output sheet'!$C$2:$C$5000,L$138,'1. Output sheet'!$K$2:$K$5000,$B399,'1. Output sheet'!$AC$2:$AC$5000,$B$140,'1. Output sheet'!$O$2:$O$5000,"&gt;="&amp;$B$239,'1. Output sheet'!$O$2:$O$5000,"&lt;"&amp;$C$239)+SUMIFS('1. Output sheet'!$F$2:$F$5000,'1. Output sheet'!$C$2:$C$5000,L$138,'1. Output sheet'!$K$2:$K$5000,$B399,'1. Output sheet'!$AC$2:$AC$5000,$B$170,'1. Output sheet'!$O$2:$O$5000,"&gt;="&amp;$B$239,'1. Output sheet'!$O$2:$O$5000,"&lt;"&amp;$C$239)</f>
        <v>0</v>
      </c>
      <c r="M399" s="13">
        <f>SUMIFS('1. Output sheet'!$F$2:$F$5000,'1. Output sheet'!$C$2:$C$5000,M$138,'1. Output sheet'!$K$2:$K$5000,$B399,'1. Output sheet'!$AC$2:$AC$5000,$B$140,'1. Output sheet'!$O$2:$O$5000,"&gt;="&amp;$B$239,'1. Output sheet'!$O$2:$O$5000,"&lt;"&amp;$C$239)+SUMIFS('1. Output sheet'!$F$2:$F$5000,'1. Output sheet'!$C$2:$C$5000,M$138,'1. Output sheet'!$K$2:$K$5000,$B399,'1. Output sheet'!$AC$2:$AC$5000,$B$170,'1. Output sheet'!$O$2:$O$5000,"&gt;="&amp;$B$239,'1. Output sheet'!$O$2:$O$5000,"&lt;"&amp;$C$239)</f>
        <v>0</v>
      </c>
      <c r="N399" s="13">
        <f>SUMIFS('1. Output sheet'!$F$2:$F$5000,'1. Output sheet'!$C$2:$C$5000,N$138,'1. Output sheet'!$K$2:$K$5000,$B399,'1. Output sheet'!$AC$2:$AC$5000,$B$140,'1. Output sheet'!$O$2:$O$5000,"&gt;="&amp;$B$239,'1. Output sheet'!$O$2:$O$5000,"&lt;"&amp;$C$239)+SUMIFS('1. Output sheet'!$F$2:$F$5000,'1. Output sheet'!$C$2:$C$5000,N$138,'1. Output sheet'!$K$2:$K$5000,$B399,'1. Output sheet'!$AC$2:$AC$5000,$B$170,'1. Output sheet'!$O$2:$O$5000,"&gt;="&amp;$B$239,'1. Output sheet'!$O$2:$O$5000,"&lt;"&amp;$C$239)</f>
        <v>1760</v>
      </c>
      <c r="O399" s="13">
        <f>SUMIFS('1. Output sheet'!$F$2:$F$5000,'1. Output sheet'!$C$2:$C$5000,O$138,'1. Output sheet'!$K$2:$K$5000,$B399,'1. Output sheet'!$AC$2:$AC$5000,$B$140,'1. Output sheet'!$O$2:$O$5000,"&gt;="&amp;$B$239,'1. Output sheet'!$O$2:$O$5000,"&lt;"&amp;$C$239)+SUMIFS('1. Output sheet'!$F$2:$F$5000,'1. Output sheet'!$C$2:$C$5000,O$138,'1. Output sheet'!$K$2:$K$5000,$B399,'1. Output sheet'!$AC$2:$AC$5000,$B$170,'1. Output sheet'!$O$2:$O$5000,"&gt;="&amp;$B$239,'1. Output sheet'!$O$2:$O$5000,"&lt;"&amp;$C$239)</f>
        <v>0</v>
      </c>
      <c r="P399" s="14">
        <f t="shared" si="194"/>
        <v>2855</v>
      </c>
      <c r="R399" s="39" t="s">
        <v>194</v>
      </c>
      <c r="S399" s="12"/>
      <c r="T399" s="13">
        <f t="shared" si="193"/>
        <v>0</v>
      </c>
      <c r="U399" s="13">
        <f t="shared" si="181"/>
        <v>0</v>
      </c>
      <c r="V399" s="13">
        <f t="shared" si="182"/>
        <v>0</v>
      </c>
      <c r="W399" s="13">
        <f t="shared" si="183"/>
        <v>0</v>
      </c>
      <c r="X399" s="13">
        <f t="shared" si="184"/>
        <v>0</v>
      </c>
      <c r="Y399" s="13">
        <f t="shared" si="185"/>
        <v>0</v>
      </c>
      <c r="Z399" s="13">
        <f t="shared" si="186"/>
        <v>146.81629862032901</v>
      </c>
      <c r="AA399" s="13">
        <f t="shared" si="187"/>
        <v>0</v>
      </c>
      <c r="AB399" s="13">
        <f t="shared" si="188"/>
        <v>0</v>
      </c>
      <c r="AC399" s="13">
        <f t="shared" si="189"/>
        <v>0</v>
      </c>
      <c r="AD399" s="13">
        <f t="shared" si="190"/>
        <v>235.97870828472972</v>
      </c>
      <c r="AE399" s="13">
        <f t="shared" si="191"/>
        <v>0</v>
      </c>
      <c r="AF399" s="14">
        <f t="shared" si="192"/>
        <v>382.79500690505876</v>
      </c>
    </row>
    <row r="400" spans="1:32" ht="14.4" x14ac:dyDescent="0.3">
      <c r="A400" s="34"/>
      <c r="B400" s="39" t="s">
        <v>267</v>
      </c>
      <c r="C400" s="12"/>
      <c r="D400" s="13">
        <f>SUMIFS('1. Output sheet'!$F$2:$F$5000,'1. Output sheet'!$C$2:$C$5000,D$138,'1. Output sheet'!$K$2:$K$5000,$B400,'1. Output sheet'!$AC$2:$AC$5000,$B$140,'1. Output sheet'!$O$2:$O$5000,"&gt;="&amp;$B$239,'1. Output sheet'!$O$2:$O$5000,"&lt;"&amp;$C$239)+SUMIFS('1. Output sheet'!$F$2:$F$5000,'1. Output sheet'!$C$2:$C$5000,D$138,'1. Output sheet'!$K$2:$K$5000,$B400,'1. Output sheet'!$AC$2:$AC$5000,$B$170,'1. Output sheet'!$O$2:$O$5000,"&gt;="&amp;$B$239,'1. Output sheet'!$O$2:$O$5000,"&lt;"&amp;$C$239)</f>
        <v>0</v>
      </c>
      <c r="E400" s="13">
        <f>SUMIFS('1. Output sheet'!$F$2:$F$5000,'1. Output sheet'!$C$2:$C$5000,E$138,'1. Output sheet'!$K$2:$K$5000,$B400,'1. Output sheet'!$AC$2:$AC$5000,$B$140,'1. Output sheet'!$O$2:$O$5000,"&gt;="&amp;$B$239,'1. Output sheet'!$O$2:$O$5000,"&lt;"&amp;$C$239)+SUMIFS('1. Output sheet'!$F$2:$F$5000,'1. Output sheet'!$C$2:$C$5000,E$138,'1. Output sheet'!$K$2:$K$5000,$B400,'1. Output sheet'!$AC$2:$AC$5000,$B$170,'1. Output sheet'!$O$2:$O$5000,"&gt;="&amp;$B$239,'1. Output sheet'!$O$2:$O$5000,"&lt;"&amp;$C$239)</f>
        <v>0</v>
      </c>
      <c r="F400" s="13">
        <f>SUMIFS('1. Output sheet'!$F$2:$F$5000,'1. Output sheet'!$C$2:$C$5000,F$138,'1. Output sheet'!$K$2:$K$5000,$B400,'1. Output sheet'!$AC$2:$AC$5000,$B$140,'1. Output sheet'!$O$2:$O$5000,"&gt;="&amp;$B$239,'1. Output sheet'!$O$2:$O$5000,"&lt;"&amp;$C$239)+SUMIFS('1. Output sheet'!$F$2:$F$5000,'1. Output sheet'!$C$2:$C$5000,F$138,'1. Output sheet'!$K$2:$K$5000,$B400,'1. Output sheet'!$AC$2:$AC$5000,$B$170,'1. Output sheet'!$O$2:$O$5000,"&gt;="&amp;$B$239,'1. Output sheet'!$O$2:$O$5000,"&lt;"&amp;$C$239)</f>
        <v>0</v>
      </c>
      <c r="G400" s="13">
        <f>SUMIFS('1. Output sheet'!$F$2:$F$5000,'1. Output sheet'!$C$2:$C$5000,G$138,'1. Output sheet'!$K$2:$K$5000,$B400,'1. Output sheet'!$AC$2:$AC$5000,$B$140,'1. Output sheet'!$O$2:$O$5000,"&gt;="&amp;$B$239,'1. Output sheet'!$O$2:$O$5000,"&lt;"&amp;$C$239)+SUMIFS('1. Output sheet'!$F$2:$F$5000,'1. Output sheet'!$C$2:$C$5000,G$138,'1. Output sheet'!$K$2:$K$5000,$B400,'1. Output sheet'!$AC$2:$AC$5000,$B$170,'1. Output sheet'!$O$2:$O$5000,"&gt;="&amp;$B$239,'1. Output sheet'!$O$2:$O$5000,"&lt;"&amp;$C$239)</f>
        <v>5099.5133333333333</v>
      </c>
      <c r="H400" s="13">
        <f>SUMIFS('1. Output sheet'!$F$2:$F$5000,'1. Output sheet'!$C$2:$C$5000,H$138,'1. Output sheet'!$K$2:$K$5000,$B400,'1. Output sheet'!$AC$2:$AC$5000,$B$140,'1. Output sheet'!$O$2:$O$5000,"&gt;="&amp;$B$239,'1. Output sheet'!$O$2:$O$5000,"&lt;"&amp;$C$239)+SUMIFS('1. Output sheet'!$F$2:$F$5000,'1. Output sheet'!$C$2:$C$5000,H$138,'1. Output sheet'!$K$2:$K$5000,$B400,'1. Output sheet'!$AC$2:$AC$5000,$B$170,'1. Output sheet'!$O$2:$O$5000,"&gt;="&amp;$B$239,'1. Output sheet'!$O$2:$O$5000,"&lt;"&amp;$C$239)</f>
        <v>0</v>
      </c>
      <c r="I400" s="13">
        <f>SUMIFS('1. Output sheet'!$F$2:$F$5000,'1. Output sheet'!$C$2:$C$5000,I$138,'1. Output sheet'!$K$2:$K$5000,$B400,'1. Output sheet'!$AC$2:$AC$5000,$B$140,'1. Output sheet'!$O$2:$O$5000,"&gt;="&amp;$B$239,'1. Output sheet'!$O$2:$O$5000,"&lt;"&amp;$C$239)+SUMIFS('1. Output sheet'!$F$2:$F$5000,'1. Output sheet'!$C$2:$C$5000,I$138,'1. Output sheet'!$K$2:$K$5000,$B400,'1. Output sheet'!$AC$2:$AC$5000,$B$170,'1. Output sheet'!$O$2:$O$5000,"&gt;="&amp;$B$239,'1. Output sheet'!$O$2:$O$5000,"&lt;"&amp;$C$239)</f>
        <v>3177</v>
      </c>
      <c r="J400" s="13">
        <f>SUMIFS('1. Output sheet'!$F$2:$F$5000,'1. Output sheet'!$C$2:$C$5000,J$138,'1. Output sheet'!$K$2:$K$5000,$B400,'1. Output sheet'!$AC$2:$AC$5000,$B$140,'1. Output sheet'!$O$2:$O$5000,"&gt;="&amp;$B$239,'1. Output sheet'!$O$2:$O$5000,"&lt;"&amp;$C$239)+SUMIFS('1. Output sheet'!$F$2:$F$5000,'1. Output sheet'!$C$2:$C$5000,J$138,'1. Output sheet'!$K$2:$K$5000,$B400,'1. Output sheet'!$AC$2:$AC$5000,$B$170,'1. Output sheet'!$O$2:$O$5000,"&gt;="&amp;$B$239,'1. Output sheet'!$O$2:$O$5000,"&lt;"&amp;$C$239)</f>
        <v>0</v>
      </c>
      <c r="K400" s="13">
        <f>SUMIFS('1. Output sheet'!$F$2:$F$5000,'1. Output sheet'!$C$2:$C$5000,K$138,'1. Output sheet'!$K$2:$K$5000,$B400,'1. Output sheet'!$AC$2:$AC$5000,$B$140,'1. Output sheet'!$O$2:$O$5000,"&gt;="&amp;$B$239,'1. Output sheet'!$O$2:$O$5000,"&lt;"&amp;$C$239)+SUMIFS('1. Output sheet'!$F$2:$F$5000,'1. Output sheet'!$C$2:$C$5000,K$138,'1. Output sheet'!$K$2:$K$5000,$B400,'1. Output sheet'!$AC$2:$AC$5000,$B$170,'1. Output sheet'!$O$2:$O$5000,"&gt;="&amp;$B$239,'1. Output sheet'!$O$2:$O$5000,"&lt;"&amp;$C$239)</f>
        <v>0</v>
      </c>
      <c r="L400" s="13">
        <f>SUMIFS('1. Output sheet'!$F$2:$F$5000,'1. Output sheet'!$C$2:$C$5000,L$138,'1. Output sheet'!$K$2:$K$5000,$B400,'1. Output sheet'!$AC$2:$AC$5000,$B$140,'1. Output sheet'!$O$2:$O$5000,"&gt;="&amp;$B$239,'1. Output sheet'!$O$2:$O$5000,"&lt;"&amp;$C$239)+SUMIFS('1. Output sheet'!$F$2:$F$5000,'1. Output sheet'!$C$2:$C$5000,L$138,'1. Output sheet'!$K$2:$K$5000,$B400,'1. Output sheet'!$AC$2:$AC$5000,$B$170,'1. Output sheet'!$O$2:$O$5000,"&gt;="&amp;$B$239,'1. Output sheet'!$O$2:$O$5000,"&lt;"&amp;$C$239)</f>
        <v>0</v>
      </c>
      <c r="M400" s="13">
        <f>SUMIFS('1. Output sheet'!$F$2:$F$5000,'1. Output sheet'!$C$2:$C$5000,M$138,'1. Output sheet'!$K$2:$K$5000,$B400,'1. Output sheet'!$AC$2:$AC$5000,$B$140,'1. Output sheet'!$O$2:$O$5000,"&gt;="&amp;$B$239,'1. Output sheet'!$O$2:$O$5000,"&lt;"&amp;$C$239)+SUMIFS('1. Output sheet'!$F$2:$F$5000,'1. Output sheet'!$C$2:$C$5000,M$138,'1. Output sheet'!$K$2:$K$5000,$B400,'1. Output sheet'!$AC$2:$AC$5000,$B$170,'1. Output sheet'!$O$2:$O$5000,"&gt;="&amp;$B$239,'1. Output sheet'!$O$2:$O$5000,"&lt;"&amp;$C$239)</f>
        <v>0</v>
      </c>
      <c r="N400" s="13">
        <f>SUMIFS('1. Output sheet'!$F$2:$F$5000,'1. Output sheet'!$C$2:$C$5000,N$138,'1. Output sheet'!$K$2:$K$5000,$B400,'1. Output sheet'!$AC$2:$AC$5000,$B$140,'1. Output sheet'!$O$2:$O$5000,"&gt;="&amp;$B$239,'1. Output sheet'!$O$2:$O$5000,"&lt;"&amp;$C$239)+SUMIFS('1. Output sheet'!$F$2:$F$5000,'1. Output sheet'!$C$2:$C$5000,N$138,'1. Output sheet'!$K$2:$K$5000,$B400,'1. Output sheet'!$AC$2:$AC$5000,$B$170,'1. Output sheet'!$O$2:$O$5000,"&gt;="&amp;$B$239,'1. Output sheet'!$O$2:$O$5000,"&lt;"&amp;$C$239)</f>
        <v>5725</v>
      </c>
      <c r="O400" s="13">
        <f>SUMIFS('1. Output sheet'!$F$2:$F$5000,'1. Output sheet'!$C$2:$C$5000,O$138,'1. Output sheet'!$K$2:$K$5000,$B400,'1. Output sheet'!$AC$2:$AC$5000,$B$140,'1. Output sheet'!$O$2:$O$5000,"&gt;="&amp;$B$239,'1. Output sheet'!$O$2:$O$5000,"&lt;"&amp;$C$239)+SUMIFS('1. Output sheet'!$F$2:$F$5000,'1. Output sheet'!$C$2:$C$5000,O$138,'1. Output sheet'!$K$2:$K$5000,$B400,'1. Output sheet'!$AC$2:$AC$5000,$B$170,'1. Output sheet'!$O$2:$O$5000,"&gt;="&amp;$B$239,'1. Output sheet'!$O$2:$O$5000,"&lt;"&amp;$C$239)</f>
        <v>0</v>
      </c>
      <c r="P400" s="14">
        <f t="shared" si="194"/>
        <v>14001.513333333332</v>
      </c>
      <c r="R400" s="39" t="s">
        <v>267</v>
      </c>
      <c r="S400" s="12"/>
      <c r="T400" s="13">
        <f t="shared" si="193"/>
        <v>0</v>
      </c>
      <c r="U400" s="13">
        <f t="shared" si="181"/>
        <v>0</v>
      </c>
      <c r="V400" s="13">
        <f t="shared" si="182"/>
        <v>0</v>
      </c>
      <c r="W400" s="13">
        <f t="shared" si="183"/>
        <v>683.73668709133881</v>
      </c>
      <c r="X400" s="13">
        <f t="shared" si="184"/>
        <v>0</v>
      </c>
      <c r="Y400" s="13">
        <f t="shared" si="185"/>
        <v>425.96838421624227</v>
      </c>
      <c r="Z400" s="13">
        <f t="shared" si="186"/>
        <v>0</v>
      </c>
      <c r="AA400" s="13">
        <f t="shared" si="187"/>
        <v>0</v>
      </c>
      <c r="AB400" s="13">
        <f t="shared" si="188"/>
        <v>0</v>
      </c>
      <c r="AC400" s="13">
        <f t="shared" si="189"/>
        <v>0</v>
      </c>
      <c r="AD400" s="13">
        <f t="shared" si="190"/>
        <v>767.60119598299866</v>
      </c>
      <c r="AE400" s="13">
        <f t="shared" si="191"/>
        <v>0</v>
      </c>
      <c r="AF400" s="14">
        <f t="shared" si="192"/>
        <v>1877.3062672905796</v>
      </c>
    </row>
    <row r="401" spans="1:36" ht="14.4" x14ac:dyDescent="0.3">
      <c r="A401" s="34"/>
      <c r="B401" s="39" t="s">
        <v>710</v>
      </c>
      <c r="C401" s="12"/>
      <c r="D401" s="13">
        <f>SUMIFS('1. Output sheet'!$F$2:$F$5000,'1. Output sheet'!$C$2:$C$5000,D$138,'1. Output sheet'!$K$2:$K$5000,$B401,'1. Output sheet'!$AC$2:$AC$5000,$B$140,'1. Output sheet'!$O$2:$O$5000,"&gt;="&amp;$B$239,'1. Output sheet'!$O$2:$O$5000,"&lt;"&amp;$C$239)+SUMIFS('1. Output sheet'!$F$2:$F$5000,'1. Output sheet'!$C$2:$C$5000,D$138,'1. Output sheet'!$K$2:$K$5000,$B401,'1. Output sheet'!$AC$2:$AC$5000,$B$170,'1. Output sheet'!$O$2:$O$5000,"&gt;="&amp;$B$239,'1. Output sheet'!$O$2:$O$5000,"&lt;"&amp;$C$239)</f>
        <v>0</v>
      </c>
      <c r="E401" s="13">
        <f>SUMIFS('1. Output sheet'!$F$2:$F$5000,'1. Output sheet'!$C$2:$C$5000,E$138,'1. Output sheet'!$K$2:$K$5000,$B401,'1. Output sheet'!$AC$2:$AC$5000,$B$140,'1. Output sheet'!$O$2:$O$5000,"&gt;="&amp;$B$239,'1. Output sheet'!$O$2:$O$5000,"&lt;"&amp;$C$239)+SUMIFS('1. Output sheet'!$F$2:$F$5000,'1. Output sheet'!$C$2:$C$5000,E$138,'1. Output sheet'!$K$2:$K$5000,$B401,'1. Output sheet'!$AC$2:$AC$5000,$B$170,'1. Output sheet'!$O$2:$O$5000,"&gt;="&amp;$B$239,'1. Output sheet'!$O$2:$O$5000,"&lt;"&amp;$C$239)</f>
        <v>0</v>
      </c>
      <c r="F401" s="13">
        <f>SUMIFS('1. Output sheet'!$F$2:$F$5000,'1. Output sheet'!$C$2:$C$5000,F$138,'1. Output sheet'!$K$2:$K$5000,$B401,'1. Output sheet'!$AC$2:$AC$5000,$B$140,'1. Output sheet'!$O$2:$O$5000,"&gt;="&amp;$B$239,'1. Output sheet'!$O$2:$O$5000,"&lt;"&amp;$C$239)+SUMIFS('1. Output sheet'!$F$2:$F$5000,'1. Output sheet'!$C$2:$C$5000,F$138,'1. Output sheet'!$K$2:$K$5000,$B401,'1. Output sheet'!$AC$2:$AC$5000,$B$170,'1. Output sheet'!$O$2:$O$5000,"&gt;="&amp;$B$239,'1. Output sheet'!$O$2:$O$5000,"&lt;"&amp;$C$239)</f>
        <v>0</v>
      </c>
      <c r="G401" s="13">
        <f>SUMIFS('1. Output sheet'!$F$2:$F$5000,'1. Output sheet'!$C$2:$C$5000,G$138,'1. Output sheet'!$K$2:$K$5000,$B401,'1. Output sheet'!$AC$2:$AC$5000,$B$140,'1. Output sheet'!$O$2:$O$5000,"&gt;="&amp;$B$239,'1. Output sheet'!$O$2:$O$5000,"&lt;"&amp;$C$239)+SUMIFS('1. Output sheet'!$F$2:$F$5000,'1. Output sheet'!$C$2:$C$5000,G$138,'1. Output sheet'!$K$2:$K$5000,$B401,'1. Output sheet'!$AC$2:$AC$5000,$B$170,'1. Output sheet'!$O$2:$O$5000,"&gt;="&amp;$B$239,'1. Output sheet'!$O$2:$O$5000,"&lt;"&amp;$C$239)</f>
        <v>0</v>
      </c>
      <c r="H401" s="13">
        <f>SUMIFS('1. Output sheet'!$F$2:$F$5000,'1. Output sheet'!$C$2:$C$5000,H$138,'1. Output sheet'!$K$2:$K$5000,$B401,'1. Output sheet'!$AC$2:$AC$5000,$B$140,'1. Output sheet'!$O$2:$O$5000,"&gt;="&amp;$B$239,'1. Output sheet'!$O$2:$O$5000,"&lt;"&amp;$C$239)+SUMIFS('1. Output sheet'!$F$2:$F$5000,'1. Output sheet'!$C$2:$C$5000,H$138,'1. Output sheet'!$K$2:$K$5000,$B401,'1. Output sheet'!$AC$2:$AC$5000,$B$170,'1. Output sheet'!$O$2:$O$5000,"&gt;="&amp;$B$239,'1. Output sheet'!$O$2:$O$5000,"&lt;"&amp;$C$239)</f>
        <v>0</v>
      </c>
      <c r="I401" s="13">
        <f>SUMIFS('1. Output sheet'!$F$2:$F$5000,'1. Output sheet'!$C$2:$C$5000,I$138,'1. Output sheet'!$K$2:$K$5000,$B401,'1. Output sheet'!$AC$2:$AC$5000,$B$140,'1. Output sheet'!$O$2:$O$5000,"&gt;="&amp;$B$239,'1. Output sheet'!$O$2:$O$5000,"&lt;"&amp;$C$239)+SUMIFS('1. Output sheet'!$F$2:$F$5000,'1. Output sheet'!$C$2:$C$5000,I$138,'1. Output sheet'!$K$2:$K$5000,$B401,'1. Output sheet'!$AC$2:$AC$5000,$B$170,'1. Output sheet'!$O$2:$O$5000,"&gt;="&amp;$B$239,'1. Output sheet'!$O$2:$O$5000,"&lt;"&amp;$C$239)</f>
        <v>0</v>
      </c>
      <c r="J401" s="13">
        <f>SUMIFS('1. Output sheet'!$F$2:$F$5000,'1. Output sheet'!$C$2:$C$5000,J$138,'1. Output sheet'!$K$2:$K$5000,$B401,'1. Output sheet'!$AC$2:$AC$5000,$B$140,'1. Output sheet'!$O$2:$O$5000,"&gt;="&amp;$B$239,'1. Output sheet'!$O$2:$O$5000,"&lt;"&amp;$C$239)+SUMIFS('1. Output sheet'!$F$2:$F$5000,'1. Output sheet'!$C$2:$C$5000,J$138,'1. Output sheet'!$K$2:$K$5000,$B401,'1. Output sheet'!$AC$2:$AC$5000,$B$170,'1. Output sheet'!$O$2:$O$5000,"&gt;="&amp;$B$239,'1. Output sheet'!$O$2:$O$5000,"&lt;"&amp;$C$239)</f>
        <v>0</v>
      </c>
      <c r="K401" s="13">
        <f>SUMIFS('1. Output sheet'!$F$2:$F$5000,'1. Output sheet'!$C$2:$C$5000,K$138,'1. Output sheet'!$K$2:$K$5000,$B401,'1. Output sheet'!$AC$2:$AC$5000,$B$140,'1. Output sheet'!$O$2:$O$5000,"&gt;="&amp;$B$239,'1. Output sheet'!$O$2:$O$5000,"&lt;"&amp;$C$239)+SUMIFS('1. Output sheet'!$F$2:$F$5000,'1. Output sheet'!$C$2:$C$5000,K$138,'1. Output sheet'!$K$2:$K$5000,$B401,'1. Output sheet'!$AC$2:$AC$5000,$B$170,'1. Output sheet'!$O$2:$O$5000,"&gt;="&amp;$B$239,'1. Output sheet'!$O$2:$O$5000,"&lt;"&amp;$C$239)</f>
        <v>0</v>
      </c>
      <c r="L401" s="13">
        <f>SUMIFS('1. Output sheet'!$F$2:$F$5000,'1. Output sheet'!$C$2:$C$5000,L$138,'1. Output sheet'!$K$2:$K$5000,$B401,'1. Output sheet'!$AC$2:$AC$5000,$B$140,'1. Output sheet'!$O$2:$O$5000,"&gt;="&amp;$B$239,'1. Output sheet'!$O$2:$O$5000,"&lt;"&amp;$C$239)+SUMIFS('1. Output sheet'!$F$2:$F$5000,'1. Output sheet'!$C$2:$C$5000,L$138,'1. Output sheet'!$K$2:$K$5000,$B401,'1. Output sheet'!$AC$2:$AC$5000,$B$170,'1. Output sheet'!$O$2:$O$5000,"&gt;="&amp;$B$239,'1. Output sheet'!$O$2:$O$5000,"&lt;"&amp;$C$239)</f>
        <v>2172.25</v>
      </c>
      <c r="M401" s="13">
        <f>SUMIFS('1. Output sheet'!$F$2:$F$5000,'1. Output sheet'!$C$2:$C$5000,M$138,'1. Output sheet'!$K$2:$K$5000,$B401,'1. Output sheet'!$AC$2:$AC$5000,$B$140,'1. Output sheet'!$O$2:$O$5000,"&gt;="&amp;$B$239,'1. Output sheet'!$O$2:$O$5000,"&lt;"&amp;$C$239)+SUMIFS('1. Output sheet'!$F$2:$F$5000,'1. Output sheet'!$C$2:$C$5000,M$138,'1. Output sheet'!$K$2:$K$5000,$B401,'1. Output sheet'!$AC$2:$AC$5000,$B$170,'1. Output sheet'!$O$2:$O$5000,"&gt;="&amp;$B$239,'1. Output sheet'!$O$2:$O$5000,"&lt;"&amp;$C$239)</f>
        <v>0</v>
      </c>
      <c r="N401" s="13">
        <f>SUMIFS('1. Output sheet'!$F$2:$F$5000,'1. Output sheet'!$C$2:$C$5000,N$138,'1. Output sheet'!$K$2:$K$5000,$B401,'1. Output sheet'!$AC$2:$AC$5000,$B$140,'1. Output sheet'!$O$2:$O$5000,"&gt;="&amp;$B$239,'1. Output sheet'!$O$2:$O$5000,"&lt;"&amp;$C$239)+SUMIFS('1. Output sheet'!$F$2:$F$5000,'1. Output sheet'!$C$2:$C$5000,N$138,'1. Output sheet'!$K$2:$K$5000,$B401,'1. Output sheet'!$AC$2:$AC$5000,$B$170,'1. Output sheet'!$O$2:$O$5000,"&gt;="&amp;$B$239,'1. Output sheet'!$O$2:$O$5000,"&lt;"&amp;$C$239)</f>
        <v>-436.69000000000011</v>
      </c>
      <c r="O401" s="13">
        <f>SUMIFS('1. Output sheet'!$F$2:$F$5000,'1. Output sheet'!$C$2:$C$5000,O$138,'1. Output sheet'!$K$2:$K$5000,$B401,'1. Output sheet'!$AC$2:$AC$5000,$B$140,'1. Output sheet'!$O$2:$O$5000,"&gt;="&amp;$B$239,'1. Output sheet'!$O$2:$O$5000,"&lt;"&amp;$C$239)+SUMIFS('1. Output sheet'!$F$2:$F$5000,'1. Output sheet'!$C$2:$C$5000,O$138,'1. Output sheet'!$K$2:$K$5000,$B401,'1. Output sheet'!$AC$2:$AC$5000,$B$170,'1. Output sheet'!$O$2:$O$5000,"&gt;="&amp;$B$239,'1. Output sheet'!$O$2:$O$5000,"&lt;"&amp;$C$239)</f>
        <v>0</v>
      </c>
      <c r="P401" s="14">
        <f t="shared" si="194"/>
        <v>1735.56</v>
      </c>
      <c r="R401" s="39" t="s">
        <v>710</v>
      </c>
      <c r="S401" s="12"/>
      <c r="T401" s="13">
        <f t="shared" si="193"/>
        <v>0</v>
      </c>
      <c r="U401" s="13">
        <f t="shared" si="181"/>
        <v>0</v>
      </c>
      <c r="V401" s="13">
        <f t="shared" si="182"/>
        <v>0</v>
      </c>
      <c r="W401" s="13">
        <f t="shared" si="183"/>
        <v>0</v>
      </c>
      <c r="X401" s="13">
        <f t="shared" si="184"/>
        <v>0</v>
      </c>
      <c r="Y401" s="13">
        <f t="shared" si="185"/>
        <v>0</v>
      </c>
      <c r="Z401" s="13">
        <f t="shared" si="186"/>
        <v>0</v>
      </c>
      <c r="AA401" s="13">
        <f t="shared" si="187"/>
        <v>0</v>
      </c>
      <c r="AB401" s="13">
        <f t="shared" si="188"/>
        <v>291.25269833608189</v>
      </c>
      <c r="AC401" s="13">
        <f t="shared" si="189"/>
        <v>0</v>
      </c>
      <c r="AD401" s="13">
        <f t="shared" si="190"/>
        <v>-58.550876205033326</v>
      </c>
      <c r="AE401" s="13">
        <f t="shared" si="191"/>
        <v>0</v>
      </c>
      <c r="AF401" s="14">
        <f t="shared" si="192"/>
        <v>232.7018221310486</v>
      </c>
    </row>
    <row r="402" spans="1:36" x14ac:dyDescent="0.25">
      <c r="A402" s="34"/>
    </row>
    <row r="403" spans="1:36" x14ac:dyDescent="0.25">
      <c r="A403" s="34"/>
    </row>
    <row r="404" spans="1:36" x14ac:dyDescent="0.25">
      <c r="A404" s="34"/>
    </row>
    <row r="405" spans="1:36" x14ac:dyDescent="0.25">
      <c r="A405" s="34"/>
    </row>
    <row r="406" spans="1:36" x14ac:dyDescent="0.25">
      <c r="A406" s="36" t="s">
        <v>4368</v>
      </c>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row>
    <row r="407" spans="1:36" x14ac:dyDescent="0.25">
      <c r="A407" s="34" t="s">
        <v>12</v>
      </c>
      <c r="B407" s="8">
        <v>45809</v>
      </c>
      <c r="C407" s="8">
        <v>45839</v>
      </c>
    </row>
    <row r="408" spans="1:36" ht="14.4" x14ac:dyDescent="0.3">
      <c r="B408" s="5" t="s">
        <v>4352</v>
      </c>
      <c r="C408" s="5"/>
      <c r="D408" s="5"/>
      <c r="E408" s="5"/>
      <c r="F408" s="5"/>
      <c r="G408" s="5"/>
      <c r="H408" s="5"/>
      <c r="I408" s="5"/>
      <c r="J408" s="5"/>
      <c r="K408" s="5"/>
      <c r="L408" s="5"/>
      <c r="M408" s="5"/>
      <c r="N408" s="5"/>
      <c r="O408" s="5"/>
      <c r="P408" s="5"/>
    </row>
    <row r="409" spans="1:36" ht="43.2" x14ac:dyDescent="0.3">
      <c r="B409" s="6"/>
      <c r="C409" s="6"/>
      <c r="D409" s="10" t="s">
        <v>705</v>
      </c>
      <c r="E409" s="10" t="s">
        <v>206</v>
      </c>
      <c r="F409" s="10" t="s">
        <v>198</v>
      </c>
      <c r="G409" s="11" t="s">
        <v>28</v>
      </c>
      <c r="H409" s="11" t="s">
        <v>795</v>
      </c>
      <c r="I409" s="11" t="s">
        <v>43</v>
      </c>
      <c r="J409" s="11" t="s">
        <v>104</v>
      </c>
      <c r="K409" s="11" t="s">
        <v>808</v>
      </c>
      <c r="L409" s="11" t="s">
        <v>755</v>
      </c>
      <c r="M409" s="11" t="s">
        <v>4353</v>
      </c>
      <c r="N409" s="11" t="s">
        <v>318</v>
      </c>
      <c r="O409" s="11" t="s">
        <v>71</v>
      </c>
      <c r="P409" s="29" t="s">
        <v>4354</v>
      </c>
    </row>
    <row r="410" spans="1:36" ht="14.4" x14ac:dyDescent="0.3">
      <c r="B410" s="37" t="s">
        <v>4357</v>
      </c>
      <c r="C410" s="37" t="s">
        <v>4348</v>
      </c>
      <c r="D410" s="14">
        <f>D411+D441</f>
        <v>3</v>
      </c>
      <c r="E410" s="14">
        <f t="shared" ref="E410" si="195">E411+E441</f>
        <v>81</v>
      </c>
      <c r="F410" s="14">
        <f t="shared" ref="F410" si="196">F411+F441</f>
        <v>65</v>
      </c>
      <c r="G410" s="14">
        <f t="shared" ref="G410" si="197">G411+G441</f>
        <v>63</v>
      </c>
      <c r="H410" s="14">
        <f t="shared" ref="H410" si="198">H411+H441</f>
        <v>21</v>
      </c>
      <c r="I410" s="14">
        <f t="shared" ref="I410" si="199">I411+I441</f>
        <v>138</v>
      </c>
      <c r="J410" s="14">
        <f t="shared" ref="J410" si="200">J411+J441</f>
        <v>138</v>
      </c>
      <c r="K410" s="14">
        <f t="shared" ref="K410" si="201">K411+K441</f>
        <v>18</v>
      </c>
      <c r="L410" s="14">
        <f t="shared" ref="L410" si="202">L411+L441</f>
        <v>2</v>
      </c>
      <c r="M410" s="14">
        <f t="shared" ref="M410" si="203">M411+M441</f>
        <v>0</v>
      </c>
      <c r="N410" s="14">
        <f t="shared" ref="N410" si="204">N411+N441</f>
        <v>16</v>
      </c>
      <c r="O410" s="14">
        <f t="shared" ref="O410" si="205">O411+O441</f>
        <v>7</v>
      </c>
      <c r="P410" s="14">
        <f>SUM(D410:O410)</f>
        <v>552</v>
      </c>
    </row>
    <row r="411" spans="1:36" ht="14.4" x14ac:dyDescent="0.3">
      <c r="B411" s="38" t="s">
        <v>41</v>
      </c>
      <c r="C411" s="37" t="s">
        <v>4348</v>
      </c>
      <c r="D411" s="14">
        <f>SUM(D412:D440)</f>
        <v>3</v>
      </c>
      <c r="E411" s="14">
        <f t="shared" ref="E411" si="206">SUM(E412:E440)</f>
        <v>81</v>
      </c>
      <c r="F411" s="14">
        <f t="shared" ref="F411" si="207">SUM(F412:F440)</f>
        <v>41</v>
      </c>
      <c r="G411" s="14">
        <f t="shared" ref="G411" si="208">SUM(G412:G440)</f>
        <v>58</v>
      </c>
      <c r="H411" s="14">
        <f t="shared" ref="H411" si="209">SUM(H412:H440)</f>
        <v>20</v>
      </c>
      <c r="I411" s="14">
        <f t="shared" ref="I411" si="210">SUM(I412:I440)</f>
        <v>98</v>
      </c>
      <c r="J411" s="14">
        <f t="shared" ref="J411" si="211">SUM(J412:J440)</f>
        <v>130</v>
      </c>
      <c r="K411" s="14">
        <f t="shared" ref="K411" si="212">SUM(K412:K440)</f>
        <v>11</v>
      </c>
      <c r="L411" s="14">
        <f t="shared" ref="L411" si="213">SUM(L412:L440)</f>
        <v>0</v>
      </c>
      <c r="M411" s="14">
        <f t="shared" ref="M411" si="214">SUM(M412:M440)</f>
        <v>0</v>
      </c>
      <c r="N411" s="14">
        <f t="shared" ref="N411" si="215">SUM(N412:N440)</f>
        <v>15</v>
      </c>
      <c r="O411" s="14">
        <f t="shared" ref="O411" si="216">SUM(O412:O440)</f>
        <v>6</v>
      </c>
      <c r="P411" s="14">
        <f t="shared" ref="P411:P470" si="217">SUM(D411:O411)</f>
        <v>463</v>
      </c>
    </row>
    <row r="412" spans="1:36" ht="14.4" x14ac:dyDescent="0.3">
      <c r="B412" s="7"/>
      <c r="C412" s="39" t="s">
        <v>340</v>
      </c>
      <c r="D412" s="13">
        <f>COUNTIFS('1. Output sheet'!$AC$2:$AC$5000,$B$75,'1. Output sheet'!$C$2:$C$5000,D$73,'1. Output sheet'!$K$2:$K$5000,$C412,'1. Output sheet'!$O$2:$O$5000,"&gt;="&amp;$B$407,'1. Output sheet'!$O$2:$O$5000,"&lt;"&amp;$C$407)</f>
        <v>0</v>
      </c>
      <c r="E412" s="13">
        <f>COUNTIFS('1. Output sheet'!$AC$2:$AC$5000,$B$75,'1. Output sheet'!$C$2:$C$5000,E$73,'1. Output sheet'!$K$2:$K$5000,$C412,'1. Output sheet'!$O$2:$O$5000,"&gt;="&amp;$B$407,'1. Output sheet'!$O$2:$O$5000,"&lt;"&amp;$C$407)</f>
        <v>0</v>
      </c>
      <c r="F412" s="13">
        <f>COUNTIFS('1. Output sheet'!$AC$2:$AC$5000,$B$75,'1. Output sheet'!$C$2:$C$5000,F$73,'1. Output sheet'!$K$2:$K$5000,$C412,'1. Output sheet'!$O$2:$O$5000,"&gt;="&amp;$B$407,'1. Output sheet'!$O$2:$O$5000,"&lt;"&amp;$C$407)</f>
        <v>0</v>
      </c>
      <c r="G412" s="13">
        <f>COUNTIFS('1. Output sheet'!$AC$2:$AC$5000,$B$75,'1. Output sheet'!$C$2:$C$5000,G$73,'1. Output sheet'!$K$2:$K$5000,$C412,'1. Output sheet'!$O$2:$O$5000,"&gt;="&amp;$B$407,'1. Output sheet'!$O$2:$O$5000,"&lt;"&amp;$C$407)</f>
        <v>0</v>
      </c>
      <c r="H412" s="13">
        <f>COUNTIFS('1. Output sheet'!$AC$2:$AC$5000,$B$75,'1. Output sheet'!$C$2:$C$5000,H$73,'1. Output sheet'!$K$2:$K$5000,$C412,'1. Output sheet'!$O$2:$O$5000,"&gt;="&amp;$B$407,'1. Output sheet'!$O$2:$O$5000,"&lt;"&amp;$C$407)</f>
        <v>0</v>
      </c>
      <c r="I412" s="13">
        <f>COUNTIFS('1. Output sheet'!$AC$2:$AC$5000,$B$75,'1. Output sheet'!$C$2:$C$5000,I$73,'1. Output sheet'!$K$2:$K$5000,$C412,'1. Output sheet'!$O$2:$O$5000,"&gt;="&amp;$B$407,'1. Output sheet'!$O$2:$O$5000,"&lt;"&amp;$C$407)</f>
        <v>0</v>
      </c>
      <c r="J412" s="13">
        <f>COUNTIFS('1. Output sheet'!$AC$2:$AC$5000,$B$75,'1. Output sheet'!$C$2:$C$5000,J$73,'1. Output sheet'!$K$2:$K$5000,$C412,'1. Output sheet'!$O$2:$O$5000,"&gt;="&amp;$B$407,'1. Output sheet'!$O$2:$O$5000,"&lt;"&amp;$C$407)</f>
        <v>0</v>
      </c>
      <c r="K412" s="13">
        <f>COUNTIFS('1. Output sheet'!$AC$2:$AC$5000,$B$75,'1. Output sheet'!$C$2:$C$5000,K$73,'1. Output sheet'!$K$2:$K$5000,$C412,'1. Output sheet'!$O$2:$O$5000,"&gt;="&amp;$B$407,'1. Output sheet'!$O$2:$O$5000,"&lt;"&amp;$C$407)</f>
        <v>0</v>
      </c>
      <c r="L412" s="13">
        <f>COUNTIFS('1. Output sheet'!$AC$2:$AC$5000,$B$75,'1. Output sheet'!$C$2:$C$5000,L$73,'1. Output sheet'!$K$2:$K$5000,$C412,'1. Output sheet'!$O$2:$O$5000,"&gt;="&amp;$B$407,'1. Output sheet'!$O$2:$O$5000,"&lt;"&amp;$C$407)</f>
        <v>0</v>
      </c>
      <c r="M412" s="13">
        <f>COUNTIFS('1. Output sheet'!$AC$2:$AC$5000,$B$75,'1. Output sheet'!$C$2:$C$5000,M$73,'1. Output sheet'!$K$2:$K$5000,$C412,'1. Output sheet'!$O$2:$O$5000,"&gt;="&amp;$B$407,'1. Output sheet'!$O$2:$O$5000,"&lt;"&amp;$C$407)</f>
        <v>0</v>
      </c>
      <c r="N412" s="13">
        <f>COUNTIFS('1. Output sheet'!$AC$2:$AC$5000,$B$75,'1. Output sheet'!$C$2:$C$5000,N$73,'1. Output sheet'!$K$2:$K$5000,$C412,'1. Output sheet'!$O$2:$O$5000,"&gt;="&amp;$B$407,'1. Output sheet'!$O$2:$O$5000,"&lt;"&amp;$C$407)</f>
        <v>0</v>
      </c>
      <c r="O412" s="13">
        <f>COUNTIFS('1. Output sheet'!$AC$2:$AC$5000,$B$75,'1. Output sheet'!$C$2:$C$5000,O$73,'1. Output sheet'!$K$2:$K$5000,$C412,'1. Output sheet'!$O$2:$O$5000,"&gt;="&amp;$B$407,'1. Output sheet'!$O$2:$O$5000,"&lt;"&amp;$C$407)</f>
        <v>0</v>
      </c>
      <c r="P412" s="14">
        <f t="shared" si="217"/>
        <v>0</v>
      </c>
    </row>
    <row r="413" spans="1:36" ht="14.4" x14ac:dyDescent="0.3">
      <c r="B413" s="7"/>
      <c r="C413" s="39" t="s">
        <v>2407</v>
      </c>
      <c r="D413" s="13">
        <f>COUNTIFS('1. Output sheet'!$AC$2:$AC$5000,$B$75,'1. Output sheet'!$C$2:$C$5000,D$73,'1. Output sheet'!$K$2:$K$5000,$C413,'1. Output sheet'!$O$2:$O$5000,"&gt;="&amp;$B$407,'1. Output sheet'!$O$2:$O$5000,"&lt;"&amp;$C$407)</f>
        <v>0</v>
      </c>
      <c r="E413" s="13">
        <f>COUNTIFS('1. Output sheet'!$AC$2:$AC$5000,$B$75,'1. Output sheet'!$C$2:$C$5000,E$73,'1. Output sheet'!$K$2:$K$5000,$C413,'1. Output sheet'!$O$2:$O$5000,"&gt;="&amp;$B$407,'1. Output sheet'!$O$2:$O$5000,"&lt;"&amp;$C$407)</f>
        <v>0</v>
      </c>
      <c r="F413" s="13">
        <f>COUNTIFS('1. Output sheet'!$AC$2:$AC$5000,$B$75,'1. Output sheet'!$C$2:$C$5000,F$73,'1. Output sheet'!$K$2:$K$5000,$C413,'1. Output sheet'!$O$2:$O$5000,"&gt;="&amp;$B$407,'1. Output sheet'!$O$2:$O$5000,"&lt;"&amp;$C$407)</f>
        <v>0</v>
      </c>
      <c r="G413" s="13">
        <f>COUNTIFS('1. Output sheet'!$AC$2:$AC$5000,$B$75,'1. Output sheet'!$C$2:$C$5000,G$73,'1. Output sheet'!$K$2:$K$5000,$C413,'1. Output sheet'!$O$2:$O$5000,"&gt;="&amp;$B$407,'1. Output sheet'!$O$2:$O$5000,"&lt;"&amp;$C$407)</f>
        <v>0</v>
      </c>
      <c r="H413" s="13">
        <f>COUNTIFS('1. Output sheet'!$AC$2:$AC$5000,$B$75,'1. Output sheet'!$C$2:$C$5000,H$73,'1. Output sheet'!$K$2:$K$5000,$C413,'1. Output sheet'!$O$2:$O$5000,"&gt;="&amp;$B$407,'1. Output sheet'!$O$2:$O$5000,"&lt;"&amp;$C$407)</f>
        <v>0</v>
      </c>
      <c r="I413" s="13">
        <f>COUNTIFS('1. Output sheet'!$AC$2:$AC$5000,$B$75,'1. Output sheet'!$C$2:$C$5000,I$73,'1. Output sheet'!$K$2:$K$5000,$C413,'1. Output sheet'!$O$2:$O$5000,"&gt;="&amp;$B$407,'1. Output sheet'!$O$2:$O$5000,"&lt;"&amp;$C$407)</f>
        <v>0</v>
      </c>
      <c r="J413" s="13">
        <f>COUNTIFS('1. Output sheet'!$AC$2:$AC$5000,$B$75,'1. Output sheet'!$C$2:$C$5000,J$73,'1. Output sheet'!$K$2:$K$5000,$C413,'1. Output sheet'!$O$2:$O$5000,"&gt;="&amp;$B$407,'1. Output sheet'!$O$2:$O$5000,"&lt;"&amp;$C$407)</f>
        <v>0</v>
      </c>
      <c r="K413" s="13">
        <f>COUNTIFS('1. Output sheet'!$AC$2:$AC$5000,$B$75,'1. Output sheet'!$C$2:$C$5000,K$73,'1. Output sheet'!$K$2:$K$5000,$C413,'1. Output sheet'!$O$2:$O$5000,"&gt;="&amp;$B$407,'1. Output sheet'!$O$2:$O$5000,"&lt;"&amp;$C$407)</f>
        <v>0</v>
      </c>
      <c r="L413" s="13">
        <f>COUNTIFS('1. Output sheet'!$AC$2:$AC$5000,$B$75,'1. Output sheet'!$C$2:$C$5000,L$73,'1. Output sheet'!$K$2:$K$5000,$C413,'1. Output sheet'!$O$2:$O$5000,"&gt;="&amp;$B$407,'1. Output sheet'!$O$2:$O$5000,"&lt;"&amp;$C$407)</f>
        <v>0</v>
      </c>
      <c r="M413" s="13">
        <f>COUNTIFS('1. Output sheet'!$AC$2:$AC$5000,$B$75,'1. Output sheet'!$C$2:$C$5000,M$73,'1. Output sheet'!$K$2:$K$5000,$C413,'1. Output sheet'!$O$2:$O$5000,"&gt;="&amp;$B$407,'1. Output sheet'!$O$2:$O$5000,"&lt;"&amp;$C$407)</f>
        <v>0</v>
      </c>
      <c r="N413" s="13">
        <f>COUNTIFS('1. Output sheet'!$AC$2:$AC$5000,$B$75,'1. Output sheet'!$C$2:$C$5000,N$73,'1. Output sheet'!$K$2:$K$5000,$C413,'1. Output sheet'!$O$2:$O$5000,"&gt;="&amp;$B$407,'1. Output sheet'!$O$2:$O$5000,"&lt;"&amp;$C$407)</f>
        <v>0</v>
      </c>
      <c r="O413" s="13">
        <f>COUNTIFS('1. Output sheet'!$AC$2:$AC$5000,$B$75,'1. Output sheet'!$C$2:$C$5000,O$73,'1. Output sheet'!$K$2:$K$5000,$C413,'1. Output sheet'!$O$2:$O$5000,"&gt;="&amp;$B$407,'1. Output sheet'!$O$2:$O$5000,"&lt;"&amp;$C$407)</f>
        <v>0</v>
      </c>
      <c r="P413" s="14">
        <f t="shared" si="217"/>
        <v>0</v>
      </c>
    </row>
    <row r="414" spans="1:36" ht="14.4" x14ac:dyDescent="0.3">
      <c r="B414" s="7"/>
      <c r="C414" s="39" t="s">
        <v>557</v>
      </c>
      <c r="D414" s="13">
        <f>COUNTIFS('1. Output sheet'!$AC$2:$AC$5000,$B$75,'1. Output sheet'!$C$2:$C$5000,D$73,'1. Output sheet'!$K$2:$K$5000,$C414,'1. Output sheet'!$O$2:$O$5000,"&gt;="&amp;$B$407,'1. Output sheet'!$O$2:$O$5000,"&lt;"&amp;$C$407)</f>
        <v>0</v>
      </c>
      <c r="E414" s="13">
        <f>COUNTIFS('1. Output sheet'!$AC$2:$AC$5000,$B$75,'1. Output sheet'!$C$2:$C$5000,E$73,'1. Output sheet'!$K$2:$K$5000,$C414,'1. Output sheet'!$O$2:$O$5000,"&gt;="&amp;$B$407,'1. Output sheet'!$O$2:$O$5000,"&lt;"&amp;$C$407)</f>
        <v>0</v>
      </c>
      <c r="F414" s="13">
        <f>COUNTIFS('1. Output sheet'!$AC$2:$AC$5000,$B$75,'1. Output sheet'!$C$2:$C$5000,F$73,'1. Output sheet'!$K$2:$K$5000,$C414,'1. Output sheet'!$O$2:$O$5000,"&gt;="&amp;$B$407,'1. Output sheet'!$O$2:$O$5000,"&lt;"&amp;$C$407)</f>
        <v>0</v>
      </c>
      <c r="G414" s="13">
        <f>COUNTIFS('1. Output sheet'!$AC$2:$AC$5000,$B$75,'1. Output sheet'!$C$2:$C$5000,G$73,'1. Output sheet'!$K$2:$K$5000,$C414,'1. Output sheet'!$O$2:$O$5000,"&gt;="&amp;$B$407,'1. Output sheet'!$O$2:$O$5000,"&lt;"&amp;$C$407)</f>
        <v>0</v>
      </c>
      <c r="H414" s="13">
        <f>COUNTIFS('1. Output sheet'!$AC$2:$AC$5000,$B$75,'1. Output sheet'!$C$2:$C$5000,H$73,'1. Output sheet'!$K$2:$K$5000,$C414,'1. Output sheet'!$O$2:$O$5000,"&gt;="&amp;$B$407,'1. Output sheet'!$O$2:$O$5000,"&lt;"&amp;$C$407)</f>
        <v>0</v>
      </c>
      <c r="I414" s="13">
        <f>COUNTIFS('1. Output sheet'!$AC$2:$AC$5000,$B$75,'1. Output sheet'!$C$2:$C$5000,I$73,'1. Output sheet'!$K$2:$K$5000,$C414,'1. Output sheet'!$O$2:$O$5000,"&gt;="&amp;$B$407,'1. Output sheet'!$O$2:$O$5000,"&lt;"&amp;$C$407)</f>
        <v>0</v>
      </c>
      <c r="J414" s="13">
        <f>COUNTIFS('1. Output sheet'!$AC$2:$AC$5000,$B$75,'1. Output sheet'!$C$2:$C$5000,J$73,'1. Output sheet'!$K$2:$K$5000,$C414,'1. Output sheet'!$O$2:$O$5000,"&gt;="&amp;$B$407,'1. Output sheet'!$O$2:$O$5000,"&lt;"&amp;$C$407)</f>
        <v>4</v>
      </c>
      <c r="K414" s="13">
        <f>COUNTIFS('1. Output sheet'!$AC$2:$AC$5000,$B$75,'1. Output sheet'!$C$2:$C$5000,K$73,'1. Output sheet'!$K$2:$K$5000,$C414,'1. Output sheet'!$O$2:$O$5000,"&gt;="&amp;$B$407,'1. Output sheet'!$O$2:$O$5000,"&lt;"&amp;$C$407)</f>
        <v>0</v>
      </c>
      <c r="L414" s="13">
        <f>COUNTIFS('1. Output sheet'!$AC$2:$AC$5000,$B$75,'1. Output sheet'!$C$2:$C$5000,L$73,'1. Output sheet'!$K$2:$K$5000,$C414,'1. Output sheet'!$O$2:$O$5000,"&gt;="&amp;$B$407,'1. Output sheet'!$O$2:$O$5000,"&lt;"&amp;$C$407)</f>
        <v>0</v>
      </c>
      <c r="M414" s="13">
        <f>COUNTIFS('1. Output sheet'!$AC$2:$AC$5000,$B$75,'1. Output sheet'!$C$2:$C$5000,M$73,'1. Output sheet'!$K$2:$K$5000,$C414,'1. Output sheet'!$O$2:$O$5000,"&gt;="&amp;$B$407,'1. Output sheet'!$O$2:$O$5000,"&lt;"&amp;$C$407)</f>
        <v>0</v>
      </c>
      <c r="N414" s="13">
        <f>COUNTIFS('1. Output sheet'!$AC$2:$AC$5000,$B$75,'1. Output sheet'!$C$2:$C$5000,N$73,'1. Output sheet'!$K$2:$K$5000,$C414,'1. Output sheet'!$O$2:$O$5000,"&gt;="&amp;$B$407,'1. Output sheet'!$O$2:$O$5000,"&lt;"&amp;$C$407)</f>
        <v>0</v>
      </c>
      <c r="O414" s="13">
        <f>COUNTIFS('1. Output sheet'!$AC$2:$AC$5000,$B$75,'1. Output sheet'!$C$2:$C$5000,O$73,'1. Output sheet'!$K$2:$K$5000,$C414,'1. Output sheet'!$O$2:$O$5000,"&gt;="&amp;$B$407,'1. Output sheet'!$O$2:$O$5000,"&lt;"&amp;$C$407)</f>
        <v>0</v>
      </c>
      <c r="P414" s="14">
        <f t="shared" si="217"/>
        <v>4</v>
      </c>
    </row>
    <row r="415" spans="1:36" ht="14.4" x14ac:dyDescent="0.3">
      <c r="B415" s="7"/>
      <c r="C415" s="39" t="s">
        <v>1933</v>
      </c>
      <c r="D415" s="13">
        <f>COUNTIFS('1. Output sheet'!$AC$2:$AC$5000,$B$75,'1. Output sheet'!$C$2:$C$5000,D$73,'1. Output sheet'!$K$2:$K$5000,$C415,'1. Output sheet'!$O$2:$O$5000,"&gt;="&amp;$B$407,'1. Output sheet'!$O$2:$O$5000,"&lt;"&amp;$C$407)</f>
        <v>0</v>
      </c>
      <c r="E415" s="13">
        <f>COUNTIFS('1. Output sheet'!$AC$2:$AC$5000,$B$75,'1. Output sheet'!$C$2:$C$5000,E$73,'1. Output sheet'!$K$2:$K$5000,$C415,'1. Output sheet'!$O$2:$O$5000,"&gt;="&amp;$B$407,'1. Output sheet'!$O$2:$O$5000,"&lt;"&amp;$C$407)</f>
        <v>0</v>
      </c>
      <c r="F415" s="13">
        <f>COUNTIFS('1. Output sheet'!$AC$2:$AC$5000,$B$75,'1. Output sheet'!$C$2:$C$5000,F$73,'1. Output sheet'!$K$2:$K$5000,$C415,'1. Output sheet'!$O$2:$O$5000,"&gt;="&amp;$B$407,'1. Output sheet'!$O$2:$O$5000,"&lt;"&amp;$C$407)</f>
        <v>0</v>
      </c>
      <c r="G415" s="13">
        <f>COUNTIFS('1. Output sheet'!$AC$2:$AC$5000,$B$75,'1. Output sheet'!$C$2:$C$5000,G$73,'1. Output sheet'!$K$2:$K$5000,$C415,'1. Output sheet'!$O$2:$O$5000,"&gt;="&amp;$B$407,'1. Output sheet'!$O$2:$O$5000,"&lt;"&amp;$C$407)</f>
        <v>0</v>
      </c>
      <c r="H415" s="13">
        <f>COUNTIFS('1. Output sheet'!$AC$2:$AC$5000,$B$75,'1. Output sheet'!$C$2:$C$5000,H$73,'1. Output sheet'!$K$2:$K$5000,$C415,'1. Output sheet'!$O$2:$O$5000,"&gt;="&amp;$B$407,'1. Output sheet'!$O$2:$O$5000,"&lt;"&amp;$C$407)</f>
        <v>0</v>
      </c>
      <c r="I415" s="13">
        <f>COUNTIFS('1. Output sheet'!$AC$2:$AC$5000,$B$75,'1. Output sheet'!$C$2:$C$5000,I$73,'1. Output sheet'!$K$2:$K$5000,$C415,'1. Output sheet'!$O$2:$O$5000,"&gt;="&amp;$B$407,'1. Output sheet'!$O$2:$O$5000,"&lt;"&amp;$C$407)</f>
        <v>0</v>
      </c>
      <c r="J415" s="13">
        <f>COUNTIFS('1. Output sheet'!$AC$2:$AC$5000,$B$75,'1. Output sheet'!$C$2:$C$5000,J$73,'1. Output sheet'!$K$2:$K$5000,$C415,'1. Output sheet'!$O$2:$O$5000,"&gt;="&amp;$B$407,'1. Output sheet'!$O$2:$O$5000,"&lt;"&amp;$C$407)</f>
        <v>0</v>
      </c>
      <c r="K415" s="13">
        <f>COUNTIFS('1. Output sheet'!$AC$2:$AC$5000,$B$75,'1. Output sheet'!$C$2:$C$5000,K$73,'1. Output sheet'!$K$2:$K$5000,$C415,'1. Output sheet'!$O$2:$O$5000,"&gt;="&amp;$B$407,'1. Output sheet'!$O$2:$O$5000,"&lt;"&amp;$C$407)</f>
        <v>0</v>
      </c>
      <c r="L415" s="13">
        <f>COUNTIFS('1. Output sheet'!$AC$2:$AC$5000,$B$75,'1. Output sheet'!$C$2:$C$5000,L$73,'1. Output sheet'!$K$2:$K$5000,$C415,'1. Output sheet'!$O$2:$O$5000,"&gt;="&amp;$B$407,'1. Output sheet'!$O$2:$O$5000,"&lt;"&amp;$C$407)</f>
        <v>0</v>
      </c>
      <c r="M415" s="13">
        <f>COUNTIFS('1. Output sheet'!$AC$2:$AC$5000,$B$75,'1. Output sheet'!$C$2:$C$5000,M$73,'1. Output sheet'!$K$2:$K$5000,$C415,'1. Output sheet'!$O$2:$O$5000,"&gt;="&amp;$B$407,'1. Output sheet'!$O$2:$O$5000,"&lt;"&amp;$C$407)</f>
        <v>0</v>
      </c>
      <c r="N415" s="13">
        <f>COUNTIFS('1. Output sheet'!$AC$2:$AC$5000,$B$75,'1. Output sheet'!$C$2:$C$5000,N$73,'1. Output sheet'!$K$2:$K$5000,$C415,'1. Output sheet'!$O$2:$O$5000,"&gt;="&amp;$B$407,'1. Output sheet'!$O$2:$O$5000,"&lt;"&amp;$C$407)</f>
        <v>0</v>
      </c>
      <c r="O415" s="13">
        <f>COUNTIFS('1. Output sheet'!$AC$2:$AC$5000,$B$75,'1. Output sheet'!$C$2:$C$5000,O$73,'1. Output sheet'!$K$2:$K$5000,$C415,'1. Output sheet'!$O$2:$O$5000,"&gt;="&amp;$B$407,'1. Output sheet'!$O$2:$O$5000,"&lt;"&amp;$C$407)</f>
        <v>0</v>
      </c>
      <c r="P415" s="14">
        <f t="shared" si="217"/>
        <v>0</v>
      </c>
    </row>
    <row r="416" spans="1:36" ht="14.4" x14ac:dyDescent="0.3">
      <c r="B416" s="7"/>
      <c r="C416" s="39" t="s">
        <v>530</v>
      </c>
      <c r="D416" s="13">
        <f>COUNTIFS('1. Output sheet'!$AC$2:$AC$5000,$B$75,'1. Output sheet'!$C$2:$C$5000,D$73,'1. Output sheet'!$K$2:$K$5000,$C416,'1. Output sheet'!$O$2:$O$5000,"&gt;="&amp;$B$407,'1. Output sheet'!$O$2:$O$5000,"&lt;"&amp;$C$407)</f>
        <v>0</v>
      </c>
      <c r="E416" s="13">
        <f>COUNTIFS('1. Output sheet'!$AC$2:$AC$5000,$B$75,'1. Output sheet'!$C$2:$C$5000,E$73,'1. Output sheet'!$K$2:$K$5000,$C416,'1. Output sheet'!$O$2:$O$5000,"&gt;="&amp;$B$407,'1. Output sheet'!$O$2:$O$5000,"&lt;"&amp;$C$407)</f>
        <v>0</v>
      </c>
      <c r="F416" s="13">
        <f>COUNTIFS('1. Output sheet'!$AC$2:$AC$5000,$B$75,'1. Output sheet'!$C$2:$C$5000,F$73,'1. Output sheet'!$K$2:$K$5000,$C416,'1. Output sheet'!$O$2:$O$5000,"&gt;="&amp;$B$407,'1. Output sheet'!$O$2:$O$5000,"&lt;"&amp;$C$407)</f>
        <v>0</v>
      </c>
      <c r="G416" s="13">
        <f>COUNTIFS('1. Output sheet'!$AC$2:$AC$5000,$B$75,'1. Output sheet'!$C$2:$C$5000,G$73,'1. Output sheet'!$K$2:$K$5000,$C416,'1. Output sheet'!$O$2:$O$5000,"&gt;="&amp;$B$407,'1. Output sheet'!$O$2:$O$5000,"&lt;"&amp;$C$407)</f>
        <v>2</v>
      </c>
      <c r="H416" s="13">
        <f>COUNTIFS('1. Output sheet'!$AC$2:$AC$5000,$B$75,'1. Output sheet'!$C$2:$C$5000,H$73,'1. Output sheet'!$K$2:$K$5000,$C416,'1. Output sheet'!$O$2:$O$5000,"&gt;="&amp;$B$407,'1. Output sheet'!$O$2:$O$5000,"&lt;"&amp;$C$407)</f>
        <v>0</v>
      </c>
      <c r="I416" s="13">
        <f>COUNTIFS('1. Output sheet'!$AC$2:$AC$5000,$B$75,'1. Output sheet'!$C$2:$C$5000,I$73,'1. Output sheet'!$K$2:$K$5000,$C416,'1. Output sheet'!$O$2:$O$5000,"&gt;="&amp;$B$407,'1. Output sheet'!$O$2:$O$5000,"&lt;"&amp;$C$407)</f>
        <v>10</v>
      </c>
      <c r="J416" s="13">
        <f>COUNTIFS('1. Output sheet'!$AC$2:$AC$5000,$B$75,'1. Output sheet'!$C$2:$C$5000,J$73,'1. Output sheet'!$K$2:$K$5000,$C416,'1. Output sheet'!$O$2:$O$5000,"&gt;="&amp;$B$407,'1. Output sheet'!$O$2:$O$5000,"&lt;"&amp;$C$407)</f>
        <v>1</v>
      </c>
      <c r="K416" s="13">
        <f>COUNTIFS('1. Output sheet'!$AC$2:$AC$5000,$B$75,'1. Output sheet'!$C$2:$C$5000,K$73,'1. Output sheet'!$K$2:$K$5000,$C416,'1. Output sheet'!$O$2:$O$5000,"&gt;="&amp;$B$407,'1. Output sheet'!$O$2:$O$5000,"&lt;"&amp;$C$407)</f>
        <v>0</v>
      </c>
      <c r="L416" s="13">
        <f>COUNTIFS('1. Output sheet'!$AC$2:$AC$5000,$B$75,'1. Output sheet'!$C$2:$C$5000,L$73,'1. Output sheet'!$K$2:$K$5000,$C416,'1. Output sheet'!$O$2:$O$5000,"&gt;="&amp;$B$407,'1. Output sheet'!$O$2:$O$5000,"&lt;"&amp;$C$407)</f>
        <v>0</v>
      </c>
      <c r="M416" s="13">
        <f>COUNTIFS('1. Output sheet'!$AC$2:$AC$5000,$B$75,'1. Output sheet'!$C$2:$C$5000,M$73,'1. Output sheet'!$K$2:$K$5000,$C416,'1. Output sheet'!$O$2:$O$5000,"&gt;="&amp;$B$407,'1. Output sheet'!$O$2:$O$5000,"&lt;"&amp;$C$407)</f>
        <v>0</v>
      </c>
      <c r="N416" s="13">
        <f>COUNTIFS('1. Output sheet'!$AC$2:$AC$5000,$B$75,'1. Output sheet'!$C$2:$C$5000,N$73,'1. Output sheet'!$K$2:$K$5000,$C416,'1. Output sheet'!$O$2:$O$5000,"&gt;="&amp;$B$407,'1. Output sheet'!$O$2:$O$5000,"&lt;"&amp;$C$407)</f>
        <v>0</v>
      </c>
      <c r="O416" s="13">
        <f>COUNTIFS('1. Output sheet'!$AC$2:$AC$5000,$B$75,'1. Output sheet'!$C$2:$C$5000,O$73,'1. Output sheet'!$K$2:$K$5000,$C416,'1. Output sheet'!$O$2:$O$5000,"&gt;="&amp;$B$407,'1. Output sheet'!$O$2:$O$5000,"&lt;"&amp;$C$407)</f>
        <v>0</v>
      </c>
      <c r="P416" s="14">
        <f t="shared" si="217"/>
        <v>13</v>
      </c>
    </row>
    <row r="417" spans="2:16" ht="14.4" x14ac:dyDescent="0.3">
      <c r="B417" s="7"/>
      <c r="C417" s="39" t="s">
        <v>34</v>
      </c>
      <c r="D417" s="13">
        <f>COUNTIFS('1. Output sheet'!$AC$2:$AC$5000,$B$75,'1. Output sheet'!$C$2:$C$5000,D$73,'1. Output sheet'!$K$2:$K$5000,$C417,'1. Output sheet'!$O$2:$O$5000,"&gt;="&amp;$B$407,'1. Output sheet'!$O$2:$O$5000,"&lt;"&amp;$C$407)</f>
        <v>0</v>
      </c>
      <c r="E417" s="13">
        <f>COUNTIFS('1. Output sheet'!$AC$2:$AC$5000,$B$75,'1. Output sheet'!$C$2:$C$5000,E$73,'1. Output sheet'!$K$2:$K$5000,$C417,'1. Output sheet'!$O$2:$O$5000,"&gt;="&amp;$B$407,'1. Output sheet'!$O$2:$O$5000,"&lt;"&amp;$C$407)</f>
        <v>0</v>
      </c>
      <c r="F417" s="13">
        <f>COUNTIFS('1. Output sheet'!$AC$2:$AC$5000,$B$75,'1. Output sheet'!$C$2:$C$5000,F$73,'1. Output sheet'!$K$2:$K$5000,$C417,'1. Output sheet'!$O$2:$O$5000,"&gt;="&amp;$B$407,'1. Output sheet'!$O$2:$O$5000,"&lt;"&amp;$C$407)</f>
        <v>10</v>
      </c>
      <c r="G417" s="13">
        <f>COUNTIFS('1. Output sheet'!$AC$2:$AC$5000,$B$75,'1. Output sheet'!$C$2:$C$5000,G$73,'1. Output sheet'!$K$2:$K$5000,$C417,'1. Output sheet'!$O$2:$O$5000,"&gt;="&amp;$B$407,'1. Output sheet'!$O$2:$O$5000,"&lt;"&amp;$C$407)</f>
        <v>1</v>
      </c>
      <c r="H417" s="13">
        <f>COUNTIFS('1. Output sheet'!$AC$2:$AC$5000,$B$75,'1. Output sheet'!$C$2:$C$5000,H$73,'1. Output sheet'!$K$2:$K$5000,$C417,'1. Output sheet'!$O$2:$O$5000,"&gt;="&amp;$B$407,'1. Output sheet'!$O$2:$O$5000,"&lt;"&amp;$C$407)</f>
        <v>1</v>
      </c>
      <c r="I417" s="13">
        <f>COUNTIFS('1. Output sheet'!$AC$2:$AC$5000,$B$75,'1. Output sheet'!$C$2:$C$5000,I$73,'1. Output sheet'!$K$2:$K$5000,$C417,'1. Output sheet'!$O$2:$O$5000,"&gt;="&amp;$B$407,'1. Output sheet'!$O$2:$O$5000,"&lt;"&amp;$C$407)</f>
        <v>4</v>
      </c>
      <c r="J417" s="13">
        <f>COUNTIFS('1. Output sheet'!$AC$2:$AC$5000,$B$75,'1. Output sheet'!$C$2:$C$5000,J$73,'1. Output sheet'!$K$2:$K$5000,$C417,'1. Output sheet'!$O$2:$O$5000,"&gt;="&amp;$B$407,'1. Output sheet'!$O$2:$O$5000,"&lt;"&amp;$C$407)</f>
        <v>1</v>
      </c>
      <c r="K417" s="13">
        <f>COUNTIFS('1. Output sheet'!$AC$2:$AC$5000,$B$75,'1. Output sheet'!$C$2:$C$5000,K$73,'1. Output sheet'!$K$2:$K$5000,$C417,'1. Output sheet'!$O$2:$O$5000,"&gt;="&amp;$B$407,'1. Output sheet'!$O$2:$O$5000,"&lt;"&amp;$C$407)</f>
        <v>0</v>
      </c>
      <c r="L417" s="13">
        <f>COUNTIFS('1. Output sheet'!$AC$2:$AC$5000,$B$75,'1. Output sheet'!$C$2:$C$5000,L$73,'1. Output sheet'!$K$2:$K$5000,$C417,'1. Output sheet'!$O$2:$O$5000,"&gt;="&amp;$B$407,'1. Output sheet'!$O$2:$O$5000,"&lt;"&amp;$C$407)</f>
        <v>0</v>
      </c>
      <c r="M417" s="13">
        <f>COUNTIFS('1. Output sheet'!$AC$2:$AC$5000,$B$75,'1. Output sheet'!$C$2:$C$5000,M$73,'1. Output sheet'!$K$2:$K$5000,$C417,'1. Output sheet'!$O$2:$O$5000,"&gt;="&amp;$B$407,'1. Output sheet'!$O$2:$O$5000,"&lt;"&amp;$C$407)</f>
        <v>0</v>
      </c>
      <c r="N417" s="13">
        <f>COUNTIFS('1. Output sheet'!$AC$2:$AC$5000,$B$75,'1. Output sheet'!$C$2:$C$5000,N$73,'1. Output sheet'!$K$2:$K$5000,$C417,'1. Output sheet'!$O$2:$O$5000,"&gt;="&amp;$B$407,'1. Output sheet'!$O$2:$O$5000,"&lt;"&amp;$C$407)</f>
        <v>0</v>
      </c>
      <c r="O417" s="13">
        <f>COUNTIFS('1. Output sheet'!$AC$2:$AC$5000,$B$75,'1. Output sheet'!$C$2:$C$5000,O$73,'1. Output sheet'!$K$2:$K$5000,$C417,'1. Output sheet'!$O$2:$O$5000,"&gt;="&amp;$B$407,'1. Output sheet'!$O$2:$O$5000,"&lt;"&amp;$C$407)</f>
        <v>0</v>
      </c>
      <c r="P417" s="14">
        <f t="shared" si="217"/>
        <v>17</v>
      </c>
    </row>
    <row r="418" spans="2:16" ht="14.4" x14ac:dyDescent="0.3">
      <c r="B418" s="7"/>
      <c r="C418" s="39" t="s">
        <v>473</v>
      </c>
      <c r="D418" s="13">
        <f>COUNTIFS('1. Output sheet'!$AC$2:$AC$5000,$B$75,'1. Output sheet'!$C$2:$C$5000,D$73,'1. Output sheet'!$K$2:$K$5000,$C418,'1. Output sheet'!$O$2:$O$5000,"&gt;="&amp;$B$407,'1. Output sheet'!$O$2:$O$5000,"&lt;"&amp;$C$407)</f>
        <v>0</v>
      </c>
      <c r="E418" s="13">
        <f>COUNTIFS('1. Output sheet'!$AC$2:$AC$5000,$B$75,'1. Output sheet'!$C$2:$C$5000,E$73,'1. Output sheet'!$K$2:$K$5000,$C418,'1. Output sheet'!$O$2:$O$5000,"&gt;="&amp;$B$407,'1. Output sheet'!$O$2:$O$5000,"&lt;"&amp;$C$407)</f>
        <v>0</v>
      </c>
      <c r="F418" s="13">
        <f>COUNTIFS('1. Output sheet'!$AC$2:$AC$5000,$B$75,'1. Output sheet'!$C$2:$C$5000,F$73,'1. Output sheet'!$K$2:$K$5000,$C418,'1. Output sheet'!$O$2:$O$5000,"&gt;="&amp;$B$407,'1. Output sheet'!$O$2:$O$5000,"&lt;"&amp;$C$407)</f>
        <v>0</v>
      </c>
      <c r="G418" s="13">
        <f>COUNTIFS('1. Output sheet'!$AC$2:$AC$5000,$B$75,'1. Output sheet'!$C$2:$C$5000,G$73,'1. Output sheet'!$K$2:$K$5000,$C418,'1. Output sheet'!$O$2:$O$5000,"&gt;="&amp;$B$407,'1. Output sheet'!$O$2:$O$5000,"&lt;"&amp;$C$407)</f>
        <v>1</v>
      </c>
      <c r="H418" s="13">
        <f>COUNTIFS('1. Output sheet'!$AC$2:$AC$5000,$B$75,'1. Output sheet'!$C$2:$C$5000,H$73,'1. Output sheet'!$K$2:$K$5000,$C418,'1. Output sheet'!$O$2:$O$5000,"&gt;="&amp;$B$407,'1. Output sheet'!$O$2:$O$5000,"&lt;"&amp;$C$407)</f>
        <v>0</v>
      </c>
      <c r="I418" s="13">
        <f>COUNTIFS('1. Output sheet'!$AC$2:$AC$5000,$B$75,'1. Output sheet'!$C$2:$C$5000,I$73,'1. Output sheet'!$K$2:$K$5000,$C418,'1. Output sheet'!$O$2:$O$5000,"&gt;="&amp;$B$407,'1. Output sheet'!$O$2:$O$5000,"&lt;"&amp;$C$407)</f>
        <v>0</v>
      </c>
      <c r="J418" s="13">
        <f>COUNTIFS('1. Output sheet'!$AC$2:$AC$5000,$B$75,'1. Output sheet'!$C$2:$C$5000,J$73,'1. Output sheet'!$K$2:$K$5000,$C418,'1. Output sheet'!$O$2:$O$5000,"&gt;="&amp;$B$407,'1. Output sheet'!$O$2:$O$5000,"&lt;"&amp;$C$407)</f>
        <v>2</v>
      </c>
      <c r="K418" s="13">
        <f>COUNTIFS('1. Output sheet'!$AC$2:$AC$5000,$B$75,'1. Output sheet'!$C$2:$C$5000,K$73,'1. Output sheet'!$K$2:$K$5000,$C418,'1. Output sheet'!$O$2:$O$5000,"&gt;="&amp;$B$407,'1. Output sheet'!$O$2:$O$5000,"&lt;"&amp;$C$407)</f>
        <v>0</v>
      </c>
      <c r="L418" s="13">
        <f>COUNTIFS('1. Output sheet'!$AC$2:$AC$5000,$B$75,'1. Output sheet'!$C$2:$C$5000,L$73,'1. Output sheet'!$K$2:$K$5000,$C418,'1. Output sheet'!$O$2:$O$5000,"&gt;="&amp;$B$407,'1. Output sheet'!$O$2:$O$5000,"&lt;"&amp;$C$407)</f>
        <v>0</v>
      </c>
      <c r="M418" s="13">
        <f>COUNTIFS('1. Output sheet'!$AC$2:$AC$5000,$B$75,'1. Output sheet'!$C$2:$C$5000,M$73,'1. Output sheet'!$K$2:$K$5000,$C418,'1. Output sheet'!$O$2:$O$5000,"&gt;="&amp;$B$407,'1. Output sheet'!$O$2:$O$5000,"&lt;"&amp;$C$407)</f>
        <v>0</v>
      </c>
      <c r="N418" s="13">
        <f>COUNTIFS('1. Output sheet'!$AC$2:$AC$5000,$B$75,'1. Output sheet'!$C$2:$C$5000,N$73,'1. Output sheet'!$K$2:$K$5000,$C418,'1. Output sheet'!$O$2:$O$5000,"&gt;="&amp;$B$407,'1. Output sheet'!$O$2:$O$5000,"&lt;"&amp;$C$407)</f>
        <v>0</v>
      </c>
      <c r="O418" s="13">
        <f>COUNTIFS('1. Output sheet'!$AC$2:$AC$5000,$B$75,'1. Output sheet'!$C$2:$C$5000,O$73,'1. Output sheet'!$K$2:$K$5000,$C418,'1. Output sheet'!$O$2:$O$5000,"&gt;="&amp;$B$407,'1. Output sheet'!$O$2:$O$5000,"&lt;"&amp;$C$407)</f>
        <v>0</v>
      </c>
      <c r="P418" s="14">
        <f t="shared" si="217"/>
        <v>3</v>
      </c>
    </row>
    <row r="419" spans="2:16" ht="14.4" x14ac:dyDescent="0.3">
      <c r="B419" s="7"/>
      <c r="C419" s="39" t="s">
        <v>210</v>
      </c>
      <c r="D419" s="13">
        <f>COUNTIFS('1. Output sheet'!$AC$2:$AC$5000,$B$75,'1. Output sheet'!$C$2:$C$5000,D$73,'1. Output sheet'!$K$2:$K$5000,$C419,'1. Output sheet'!$O$2:$O$5000,"&gt;="&amp;$B$407,'1. Output sheet'!$O$2:$O$5000,"&lt;"&amp;$C$407)</f>
        <v>0</v>
      </c>
      <c r="E419" s="13">
        <f>COUNTIFS('1. Output sheet'!$AC$2:$AC$5000,$B$75,'1. Output sheet'!$C$2:$C$5000,E$73,'1. Output sheet'!$K$2:$K$5000,$C419,'1. Output sheet'!$O$2:$O$5000,"&gt;="&amp;$B$407,'1. Output sheet'!$O$2:$O$5000,"&lt;"&amp;$C$407)</f>
        <v>0</v>
      </c>
      <c r="F419" s="13">
        <f>COUNTIFS('1. Output sheet'!$AC$2:$AC$5000,$B$75,'1. Output sheet'!$C$2:$C$5000,F$73,'1. Output sheet'!$K$2:$K$5000,$C419,'1. Output sheet'!$O$2:$O$5000,"&gt;="&amp;$B$407,'1. Output sheet'!$O$2:$O$5000,"&lt;"&amp;$C$407)</f>
        <v>0</v>
      </c>
      <c r="G419" s="13">
        <f>COUNTIFS('1. Output sheet'!$AC$2:$AC$5000,$B$75,'1. Output sheet'!$C$2:$C$5000,G$73,'1. Output sheet'!$K$2:$K$5000,$C419,'1. Output sheet'!$O$2:$O$5000,"&gt;="&amp;$B$407,'1. Output sheet'!$O$2:$O$5000,"&lt;"&amp;$C$407)</f>
        <v>0</v>
      </c>
      <c r="H419" s="13">
        <f>COUNTIFS('1. Output sheet'!$AC$2:$AC$5000,$B$75,'1. Output sheet'!$C$2:$C$5000,H$73,'1. Output sheet'!$K$2:$K$5000,$C419,'1. Output sheet'!$O$2:$O$5000,"&gt;="&amp;$B$407,'1. Output sheet'!$O$2:$O$5000,"&lt;"&amp;$C$407)</f>
        <v>0</v>
      </c>
      <c r="I419" s="13">
        <f>COUNTIFS('1. Output sheet'!$AC$2:$AC$5000,$B$75,'1. Output sheet'!$C$2:$C$5000,I$73,'1. Output sheet'!$K$2:$K$5000,$C419,'1. Output sheet'!$O$2:$O$5000,"&gt;="&amp;$B$407,'1. Output sheet'!$O$2:$O$5000,"&lt;"&amp;$C$407)</f>
        <v>0</v>
      </c>
      <c r="J419" s="13">
        <f>COUNTIFS('1. Output sheet'!$AC$2:$AC$5000,$B$75,'1. Output sheet'!$C$2:$C$5000,J$73,'1. Output sheet'!$K$2:$K$5000,$C419,'1. Output sheet'!$O$2:$O$5000,"&gt;="&amp;$B$407,'1. Output sheet'!$O$2:$O$5000,"&lt;"&amp;$C$407)</f>
        <v>0</v>
      </c>
      <c r="K419" s="13">
        <f>COUNTIFS('1. Output sheet'!$AC$2:$AC$5000,$B$75,'1. Output sheet'!$C$2:$C$5000,K$73,'1. Output sheet'!$K$2:$K$5000,$C419,'1. Output sheet'!$O$2:$O$5000,"&gt;="&amp;$B$407,'1. Output sheet'!$O$2:$O$5000,"&lt;"&amp;$C$407)</f>
        <v>0</v>
      </c>
      <c r="L419" s="13">
        <f>COUNTIFS('1. Output sheet'!$AC$2:$AC$5000,$B$75,'1. Output sheet'!$C$2:$C$5000,L$73,'1. Output sheet'!$K$2:$K$5000,$C419,'1. Output sheet'!$O$2:$O$5000,"&gt;="&amp;$B$407,'1. Output sheet'!$O$2:$O$5000,"&lt;"&amp;$C$407)</f>
        <v>0</v>
      </c>
      <c r="M419" s="13">
        <f>COUNTIFS('1. Output sheet'!$AC$2:$AC$5000,$B$75,'1. Output sheet'!$C$2:$C$5000,M$73,'1. Output sheet'!$K$2:$K$5000,$C419,'1. Output sheet'!$O$2:$O$5000,"&gt;="&amp;$B$407,'1. Output sheet'!$O$2:$O$5000,"&lt;"&amp;$C$407)</f>
        <v>0</v>
      </c>
      <c r="N419" s="13">
        <f>COUNTIFS('1. Output sheet'!$AC$2:$AC$5000,$B$75,'1. Output sheet'!$C$2:$C$5000,N$73,'1. Output sheet'!$K$2:$K$5000,$C419,'1. Output sheet'!$O$2:$O$5000,"&gt;="&amp;$B$407,'1. Output sheet'!$O$2:$O$5000,"&lt;"&amp;$C$407)</f>
        <v>0</v>
      </c>
      <c r="O419" s="13">
        <f>COUNTIFS('1. Output sheet'!$AC$2:$AC$5000,$B$75,'1. Output sheet'!$C$2:$C$5000,O$73,'1. Output sheet'!$K$2:$K$5000,$C419,'1. Output sheet'!$O$2:$O$5000,"&gt;="&amp;$B$407,'1. Output sheet'!$O$2:$O$5000,"&lt;"&amp;$C$407)</f>
        <v>0</v>
      </c>
      <c r="P419" s="14">
        <f t="shared" si="217"/>
        <v>0</v>
      </c>
    </row>
    <row r="420" spans="2:16" ht="14.4" x14ac:dyDescent="0.3">
      <c r="B420" s="7"/>
      <c r="C420" s="39" t="s">
        <v>333</v>
      </c>
      <c r="D420" s="13">
        <f>COUNTIFS('1. Output sheet'!$AC$2:$AC$5000,$B$75,'1. Output sheet'!$C$2:$C$5000,D$73,'1. Output sheet'!$K$2:$K$5000,$C420,'1. Output sheet'!$O$2:$O$5000,"&gt;="&amp;$B$407,'1. Output sheet'!$O$2:$O$5000,"&lt;"&amp;$C$407)</f>
        <v>0</v>
      </c>
      <c r="E420" s="13">
        <f>COUNTIFS('1. Output sheet'!$AC$2:$AC$5000,$B$75,'1. Output sheet'!$C$2:$C$5000,E$73,'1. Output sheet'!$K$2:$K$5000,$C420,'1. Output sheet'!$O$2:$O$5000,"&gt;="&amp;$B$407,'1. Output sheet'!$O$2:$O$5000,"&lt;"&amp;$C$407)</f>
        <v>0</v>
      </c>
      <c r="F420" s="13">
        <f>COUNTIFS('1. Output sheet'!$AC$2:$AC$5000,$B$75,'1. Output sheet'!$C$2:$C$5000,F$73,'1. Output sheet'!$K$2:$K$5000,$C420,'1. Output sheet'!$O$2:$O$5000,"&gt;="&amp;$B$407,'1. Output sheet'!$O$2:$O$5000,"&lt;"&amp;$C$407)</f>
        <v>0</v>
      </c>
      <c r="G420" s="13">
        <f>COUNTIFS('1. Output sheet'!$AC$2:$AC$5000,$B$75,'1. Output sheet'!$C$2:$C$5000,G$73,'1. Output sheet'!$K$2:$K$5000,$C420,'1. Output sheet'!$O$2:$O$5000,"&gt;="&amp;$B$407,'1. Output sheet'!$O$2:$O$5000,"&lt;"&amp;$C$407)</f>
        <v>0</v>
      </c>
      <c r="H420" s="13">
        <f>COUNTIFS('1. Output sheet'!$AC$2:$AC$5000,$B$75,'1. Output sheet'!$C$2:$C$5000,H$73,'1. Output sheet'!$K$2:$K$5000,$C420,'1. Output sheet'!$O$2:$O$5000,"&gt;="&amp;$B$407,'1. Output sheet'!$O$2:$O$5000,"&lt;"&amp;$C$407)</f>
        <v>0</v>
      </c>
      <c r="I420" s="13">
        <f>COUNTIFS('1. Output sheet'!$AC$2:$AC$5000,$B$75,'1. Output sheet'!$C$2:$C$5000,I$73,'1. Output sheet'!$K$2:$K$5000,$C420,'1. Output sheet'!$O$2:$O$5000,"&gt;="&amp;$B$407,'1. Output sheet'!$O$2:$O$5000,"&lt;"&amp;$C$407)</f>
        <v>0</v>
      </c>
      <c r="J420" s="13">
        <f>COUNTIFS('1. Output sheet'!$AC$2:$AC$5000,$B$75,'1. Output sheet'!$C$2:$C$5000,J$73,'1. Output sheet'!$K$2:$K$5000,$C420,'1. Output sheet'!$O$2:$O$5000,"&gt;="&amp;$B$407,'1. Output sheet'!$O$2:$O$5000,"&lt;"&amp;$C$407)</f>
        <v>0</v>
      </c>
      <c r="K420" s="13">
        <f>COUNTIFS('1. Output sheet'!$AC$2:$AC$5000,$B$75,'1. Output sheet'!$C$2:$C$5000,K$73,'1. Output sheet'!$K$2:$K$5000,$C420,'1. Output sheet'!$O$2:$O$5000,"&gt;="&amp;$B$407,'1. Output sheet'!$O$2:$O$5000,"&lt;"&amp;$C$407)</f>
        <v>0</v>
      </c>
      <c r="L420" s="13">
        <f>COUNTIFS('1. Output sheet'!$AC$2:$AC$5000,$B$75,'1. Output sheet'!$C$2:$C$5000,L$73,'1. Output sheet'!$K$2:$K$5000,$C420,'1. Output sheet'!$O$2:$O$5000,"&gt;="&amp;$B$407,'1. Output sheet'!$O$2:$O$5000,"&lt;"&amp;$C$407)</f>
        <v>0</v>
      </c>
      <c r="M420" s="13">
        <f>COUNTIFS('1. Output sheet'!$AC$2:$AC$5000,$B$75,'1. Output sheet'!$C$2:$C$5000,M$73,'1. Output sheet'!$K$2:$K$5000,$C420,'1. Output sheet'!$O$2:$O$5000,"&gt;="&amp;$B$407,'1. Output sheet'!$O$2:$O$5000,"&lt;"&amp;$C$407)</f>
        <v>0</v>
      </c>
      <c r="N420" s="13">
        <f>COUNTIFS('1. Output sheet'!$AC$2:$AC$5000,$B$75,'1. Output sheet'!$C$2:$C$5000,N$73,'1. Output sheet'!$K$2:$K$5000,$C420,'1. Output sheet'!$O$2:$O$5000,"&gt;="&amp;$B$407,'1. Output sheet'!$O$2:$O$5000,"&lt;"&amp;$C$407)</f>
        <v>0</v>
      </c>
      <c r="O420" s="13">
        <f>COUNTIFS('1. Output sheet'!$AC$2:$AC$5000,$B$75,'1. Output sheet'!$C$2:$C$5000,O$73,'1. Output sheet'!$K$2:$K$5000,$C420,'1. Output sheet'!$O$2:$O$5000,"&gt;="&amp;$B$407,'1. Output sheet'!$O$2:$O$5000,"&lt;"&amp;$C$407)</f>
        <v>0</v>
      </c>
      <c r="P420" s="14">
        <f t="shared" si="217"/>
        <v>0</v>
      </c>
    </row>
    <row r="421" spans="2:16" ht="14.4" x14ac:dyDescent="0.3">
      <c r="B421" s="7"/>
      <c r="C421" s="39" t="s">
        <v>229</v>
      </c>
      <c r="D421" s="13">
        <f>COUNTIFS('1. Output sheet'!$AC$2:$AC$5000,$B$75,'1. Output sheet'!$C$2:$C$5000,D$73,'1. Output sheet'!$K$2:$K$5000,$C421,'1. Output sheet'!$O$2:$O$5000,"&gt;="&amp;$B$407,'1. Output sheet'!$O$2:$O$5000,"&lt;"&amp;$C$407)</f>
        <v>0</v>
      </c>
      <c r="E421" s="13">
        <f>COUNTIFS('1. Output sheet'!$AC$2:$AC$5000,$B$75,'1. Output sheet'!$C$2:$C$5000,E$73,'1. Output sheet'!$K$2:$K$5000,$C421,'1. Output sheet'!$O$2:$O$5000,"&gt;="&amp;$B$407,'1. Output sheet'!$O$2:$O$5000,"&lt;"&amp;$C$407)</f>
        <v>0</v>
      </c>
      <c r="F421" s="13">
        <f>COUNTIFS('1. Output sheet'!$AC$2:$AC$5000,$B$75,'1. Output sheet'!$C$2:$C$5000,F$73,'1. Output sheet'!$K$2:$K$5000,$C421,'1. Output sheet'!$O$2:$O$5000,"&gt;="&amp;$B$407,'1. Output sheet'!$O$2:$O$5000,"&lt;"&amp;$C$407)</f>
        <v>0</v>
      </c>
      <c r="G421" s="13">
        <f>COUNTIFS('1. Output sheet'!$AC$2:$AC$5000,$B$75,'1. Output sheet'!$C$2:$C$5000,G$73,'1. Output sheet'!$K$2:$K$5000,$C421,'1. Output sheet'!$O$2:$O$5000,"&gt;="&amp;$B$407,'1. Output sheet'!$O$2:$O$5000,"&lt;"&amp;$C$407)</f>
        <v>4</v>
      </c>
      <c r="H421" s="13">
        <f>COUNTIFS('1. Output sheet'!$AC$2:$AC$5000,$B$75,'1. Output sheet'!$C$2:$C$5000,H$73,'1. Output sheet'!$K$2:$K$5000,$C421,'1. Output sheet'!$O$2:$O$5000,"&gt;="&amp;$B$407,'1. Output sheet'!$O$2:$O$5000,"&lt;"&amp;$C$407)</f>
        <v>0</v>
      </c>
      <c r="I421" s="13">
        <f>COUNTIFS('1. Output sheet'!$AC$2:$AC$5000,$B$75,'1. Output sheet'!$C$2:$C$5000,I$73,'1. Output sheet'!$K$2:$K$5000,$C421,'1. Output sheet'!$O$2:$O$5000,"&gt;="&amp;$B$407,'1. Output sheet'!$O$2:$O$5000,"&lt;"&amp;$C$407)</f>
        <v>38</v>
      </c>
      <c r="J421" s="13">
        <f>COUNTIFS('1. Output sheet'!$AC$2:$AC$5000,$B$75,'1. Output sheet'!$C$2:$C$5000,J$73,'1. Output sheet'!$K$2:$K$5000,$C421,'1. Output sheet'!$O$2:$O$5000,"&gt;="&amp;$B$407,'1. Output sheet'!$O$2:$O$5000,"&lt;"&amp;$C$407)</f>
        <v>10</v>
      </c>
      <c r="K421" s="13">
        <f>COUNTIFS('1. Output sheet'!$AC$2:$AC$5000,$B$75,'1. Output sheet'!$C$2:$C$5000,K$73,'1. Output sheet'!$K$2:$K$5000,$C421,'1. Output sheet'!$O$2:$O$5000,"&gt;="&amp;$B$407,'1. Output sheet'!$O$2:$O$5000,"&lt;"&amp;$C$407)</f>
        <v>0</v>
      </c>
      <c r="L421" s="13">
        <f>COUNTIFS('1. Output sheet'!$AC$2:$AC$5000,$B$75,'1. Output sheet'!$C$2:$C$5000,L$73,'1. Output sheet'!$K$2:$K$5000,$C421,'1. Output sheet'!$O$2:$O$5000,"&gt;="&amp;$B$407,'1. Output sheet'!$O$2:$O$5000,"&lt;"&amp;$C$407)</f>
        <v>0</v>
      </c>
      <c r="M421" s="13">
        <f>COUNTIFS('1. Output sheet'!$AC$2:$AC$5000,$B$75,'1. Output sheet'!$C$2:$C$5000,M$73,'1. Output sheet'!$K$2:$K$5000,$C421,'1. Output sheet'!$O$2:$O$5000,"&gt;="&amp;$B$407,'1. Output sheet'!$O$2:$O$5000,"&lt;"&amp;$C$407)</f>
        <v>0</v>
      </c>
      <c r="N421" s="13">
        <f>COUNTIFS('1. Output sheet'!$AC$2:$AC$5000,$B$75,'1. Output sheet'!$C$2:$C$5000,N$73,'1. Output sheet'!$K$2:$K$5000,$C421,'1. Output sheet'!$O$2:$O$5000,"&gt;="&amp;$B$407,'1. Output sheet'!$O$2:$O$5000,"&lt;"&amp;$C$407)</f>
        <v>0</v>
      </c>
      <c r="O421" s="13">
        <f>COUNTIFS('1. Output sheet'!$AC$2:$AC$5000,$B$75,'1. Output sheet'!$C$2:$C$5000,O$73,'1. Output sheet'!$K$2:$K$5000,$C421,'1. Output sheet'!$O$2:$O$5000,"&gt;="&amp;$B$407,'1. Output sheet'!$O$2:$O$5000,"&lt;"&amp;$C$407)</f>
        <v>0</v>
      </c>
      <c r="P421" s="14">
        <f t="shared" si="217"/>
        <v>52</v>
      </c>
    </row>
    <row r="422" spans="2:16" ht="14.4" x14ac:dyDescent="0.3">
      <c r="B422" s="7"/>
      <c r="C422" s="39" t="s">
        <v>407</v>
      </c>
      <c r="D422" s="13">
        <f>COUNTIFS('1. Output sheet'!$AC$2:$AC$5000,$B$75,'1. Output sheet'!$C$2:$C$5000,D$73,'1. Output sheet'!$K$2:$K$5000,$C422,'1. Output sheet'!$O$2:$O$5000,"&gt;="&amp;$B$407,'1. Output sheet'!$O$2:$O$5000,"&lt;"&amp;$C$407)</f>
        <v>0</v>
      </c>
      <c r="E422" s="13">
        <f>COUNTIFS('1. Output sheet'!$AC$2:$AC$5000,$B$75,'1. Output sheet'!$C$2:$C$5000,E$73,'1. Output sheet'!$K$2:$K$5000,$C422,'1. Output sheet'!$O$2:$O$5000,"&gt;="&amp;$B$407,'1. Output sheet'!$O$2:$O$5000,"&lt;"&amp;$C$407)</f>
        <v>0</v>
      </c>
      <c r="F422" s="13">
        <f>COUNTIFS('1. Output sheet'!$AC$2:$AC$5000,$B$75,'1. Output sheet'!$C$2:$C$5000,F$73,'1. Output sheet'!$K$2:$K$5000,$C422,'1. Output sheet'!$O$2:$O$5000,"&gt;="&amp;$B$407,'1. Output sheet'!$O$2:$O$5000,"&lt;"&amp;$C$407)</f>
        <v>0</v>
      </c>
      <c r="G422" s="13">
        <f>COUNTIFS('1. Output sheet'!$AC$2:$AC$5000,$B$75,'1. Output sheet'!$C$2:$C$5000,G$73,'1. Output sheet'!$K$2:$K$5000,$C422,'1. Output sheet'!$O$2:$O$5000,"&gt;="&amp;$B$407,'1. Output sheet'!$O$2:$O$5000,"&lt;"&amp;$C$407)</f>
        <v>0</v>
      </c>
      <c r="H422" s="13">
        <f>COUNTIFS('1. Output sheet'!$AC$2:$AC$5000,$B$75,'1. Output sheet'!$C$2:$C$5000,H$73,'1. Output sheet'!$K$2:$K$5000,$C422,'1. Output sheet'!$O$2:$O$5000,"&gt;="&amp;$B$407,'1. Output sheet'!$O$2:$O$5000,"&lt;"&amp;$C$407)</f>
        <v>0</v>
      </c>
      <c r="I422" s="13">
        <f>COUNTIFS('1. Output sheet'!$AC$2:$AC$5000,$B$75,'1. Output sheet'!$C$2:$C$5000,I$73,'1. Output sheet'!$K$2:$K$5000,$C422,'1. Output sheet'!$O$2:$O$5000,"&gt;="&amp;$B$407,'1. Output sheet'!$O$2:$O$5000,"&lt;"&amp;$C$407)</f>
        <v>0</v>
      </c>
      <c r="J422" s="13">
        <f>COUNTIFS('1. Output sheet'!$AC$2:$AC$5000,$B$75,'1. Output sheet'!$C$2:$C$5000,J$73,'1. Output sheet'!$K$2:$K$5000,$C422,'1. Output sheet'!$O$2:$O$5000,"&gt;="&amp;$B$407,'1. Output sheet'!$O$2:$O$5000,"&lt;"&amp;$C$407)</f>
        <v>0</v>
      </c>
      <c r="K422" s="13">
        <f>COUNTIFS('1. Output sheet'!$AC$2:$AC$5000,$B$75,'1. Output sheet'!$C$2:$C$5000,K$73,'1. Output sheet'!$K$2:$K$5000,$C422,'1. Output sheet'!$O$2:$O$5000,"&gt;="&amp;$B$407,'1. Output sheet'!$O$2:$O$5000,"&lt;"&amp;$C$407)</f>
        <v>0</v>
      </c>
      <c r="L422" s="13">
        <f>COUNTIFS('1. Output sheet'!$AC$2:$AC$5000,$B$75,'1. Output sheet'!$C$2:$C$5000,L$73,'1. Output sheet'!$K$2:$K$5000,$C422,'1. Output sheet'!$O$2:$O$5000,"&gt;="&amp;$B$407,'1. Output sheet'!$O$2:$O$5000,"&lt;"&amp;$C$407)</f>
        <v>0</v>
      </c>
      <c r="M422" s="13">
        <f>COUNTIFS('1. Output sheet'!$AC$2:$AC$5000,$B$75,'1. Output sheet'!$C$2:$C$5000,M$73,'1. Output sheet'!$K$2:$K$5000,$C422,'1. Output sheet'!$O$2:$O$5000,"&gt;="&amp;$B$407,'1. Output sheet'!$O$2:$O$5000,"&lt;"&amp;$C$407)</f>
        <v>0</v>
      </c>
      <c r="N422" s="13">
        <f>COUNTIFS('1. Output sheet'!$AC$2:$AC$5000,$B$75,'1. Output sheet'!$C$2:$C$5000,N$73,'1. Output sheet'!$K$2:$K$5000,$C422,'1. Output sheet'!$O$2:$O$5000,"&gt;="&amp;$B$407,'1. Output sheet'!$O$2:$O$5000,"&lt;"&amp;$C$407)</f>
        <v>0</v>
      </c>
      <c r="O422" s="13">
        <f>COUNTIFS('1. Output sheet'!$AC$2:$AC$5000,$B$75,'1. Output sheet'!$C$2:$C$5000,O$73,'1. Output sheet'!$K$2:$K$5000,$C422,'1. Output sheet'!$O$2:$O$5000,"&gt;="&amp;$B$407,'1. Output sheet'!$O$2:$O$5000,"&lt;"&amp;$C$407)</f>
        <v>0</v>
      </c>
      <c r="P422" s="14">
        <f t="shared" si="217"/>
        <v>0</v>
      </c>
    </row>
    <row r="423" spans="2:16" ht="14.4" x14ac:dyDescent="0.3">
      <c r="B423" s="7"/>
      <c r="C423" s="39" t="s">
        <v>54</v>
      </c>
      <c r="D423" s="13">
        <f>COUNTIFS('1. Output sheet'!$AC$2:$AC$5000,$B$75,'1. Output sheet'!$C$2:$C$5000,D$73,'1. Output sheet'!$K$2:$K$5000,$C423,'1. Output sheet'!$O$2:$O$5000,"&gt;="&amp;$B$407,'1. Output sheet'!$O$2:$O$5000,"&lt;"&amp;$C$407)</f>
        <v>0</v>
      </c>
      <c r="E423" s="13">
        <f>COUNTIFS('1. Output sheet'!$AC$2:$AC$5000,$B$75,'1. Output sheet'!$C$2:$C$5000,E$73,'1. Output sheet'!$K$2:$K$5000,$C423,'1. Output sheet'!$O$2:$O$5000,"&gt;="&amp;$B$407,'1. Output sheet'!$O$2:$O$5000,"&lt;"&amp;$C$407)</f>
        <v>0</v>
      </c>
      <c r="F423" s="13">
        <f>COUNTIFS('1. Output sheet'!$AC$2:$AC$5000,$B$75,'1. Output sheet'!$C$2:$C$5000,F$73,'1. Output sheet'!$K$2:$K$5000,$C423,'1. Output sheet'!$O$2:$O$5000,"&gt;="&amp;$B$407,'1. Output sheet'!$O$2:$O$5000,"&lt;"&amp;$C$407)</f>
        <v>1</v>
      </c>
      <c r="G423" s="13">
        <f>COUNTIFS('1. Output sheet'!$AC$2:$AC$5000,$B$75,'1. Output sheet'!$C$2:$C$5000,G$73,'1. Output sheet'!$K$2:$K$5000,$C423,'1. Output sheet'!$O$2:$O$5000,"&gt;="&amp;$B$407,'1. Output sheet'!$O$2:$O$5000,"&lt;"&amp;$C$407)</f>
        <v>7</v>
      </c>
      <c r="H423" s="13">
        <f>COUNTIFS('1. Output sheet'!$AC$2:$AC$5000,$B$75,'1. Output sheet'!$C$2:$C$5000,H$73,'1. Output sheet'!$K$2:$K$5000,$C423,'1. Output sheet'!$O$2:$O$5000,"&gt;="&amp;$B$407,'1. Output sheet'!$O$2:$O$5000,"&lt;"&amp;$C$407)</f>
        <v>1</v>
      </c>
      <c r="I423" s="13">
        <f>COUNTIFS('1. Output sheet'!$AC$2:$AC$5000,$B$75,'1. Output sheet'!$C$2:$C$5000,I$73,'1. Output sheet'!$K$2:$K$5000,$C423,'1. Output sheet'!$O$2:$O$5000,"&gt;="&amp;$B$407,'1. Output sheet'!$O$2:$O$5000,"&lt;"&amp;$C$407)</f>
        <v>0</v>
      </c>
      <c r="J423" s="13">
        <f>COUNTIFS('1. Output sheet'!$AC$2:$AC$5000,$B$75,'1. Output sheet'!$C$2:$C$5000,J$73,'1. Output sheet'!$K$2:$K$5000,$C423,'1. Output sheet'!$O$2:$O$5000,"&gt;="&amp;$B$407,'1. Output sheet'!$O$2:$O$5000,"&lt;"&amp;$C$407)</f>
        <v>1</v>
      </c>
      <c r="K423" s="13">
        <f>COUNTIFS('1. Output sheet'!$AC$2:$AC$5000,$B$75,'1. Output sheet'!$C$2:$C$5000,K$73,'1. Output sheet'!$K$2:$K$5000,$C423,'1. Output sheet'!$O$2:$O$5000,"&gt;="&amp;$B$407,'1. Output sheet'!$O$2:$O$5000,"&lt;"&amp;$C$407)</f>
        <v>0</v>
      </c>
      <c r="L423" s="13">
        <f>COUNTIFS('1. Output sheet'!$AC$2:$AC$5000,$B$75,'1. Output sheet'!$C$2:$C$5000,L$73,'1. Output sheet'!$K$2:$K$5000,$C423,'1. Output sheet'!$O$2:$O$5000,"&gt;="&amp;$B$407,'1. Output sheet'!$O$2:$O$5000,"&lt;"&amp;$C$407)</f>
        <v>0</v>
      </c>
      <c r="M423" s="13">
        <f>COUNTIFS('1. Output sheet'!$AC$2:$AC$5000,$B$75,'1. Output sheet'!$C$2:$C$5000,M$73,'1. Output sheet'!$K$2:$K$5000,$C423,'1. Output sheet'!$O$2:$O$5000,"&gt;="&amp;$B$407,'1. Output sheet'!$O$2:$O$5000,"&lt;"&amp;$C$407)</f>
        <v>0</v>
      </c>
      <c r="N423" s="13">
        <f>COUNTIFS('1. Output sheet'!$AC$2:$AC$5000,$B$75,'1. Output sheet'!$C$2:$C$5000,N$73,'1. Output sheet'!$K$2:$K$5000,$C423,'1. Output sheet'!$O$2:$O$5000,"&gt;="&amp;$B$407,'1. Output sheet'!$O$2:$O$5000,"&lt;"&amp;$C$407)</f>
        <v>0</v>
      </c>
      <c r="O423" s="13">
        <f>COUNTIFS('1. Output sheet'!$AC$2:$AC$5000,$B$75,'1. Output sheet'!$C$2:$C$5000,O$73,'1. Output sheet'!$K$2:$K$5000,$C423,'1. Output sheet'!$O$2:$O$5000,"&gt;="&amp;$B$407,'1. Output sheet'!$O$2:$O$5000,"&lt;"&amp;$C$407)</f>
        <v>0</v>
      </c>
      <c r="P423" s="14">
        <f t="shared" si="217"/>
        <v>10</v>
      </c>
    </row>
    <row r="424" spans="2:16" ht="14.4" x14ac:dyDescent="0.3">
      <c r="B424" s="7"/>
      <c r="C424" s="39" t="s">
        <v>126</v>
      </c>
      <c r="D424" s="13">
        <f>COUNTIFS('1. Output sheet'!$AC$2:$AC$5000,$B$75,'1. Output sheet'!$C$2:$C$5000,D$73,'1. Output sheet'!$K$2:$K$5000,$C424,'1. Output sheet'!$O$2:$O$5000,"&gt;="&amp;$B$407,'1. Output sheet'!$O$2:$O$5000,"&lt;"&amp;$C$407)</f>
        <v>0</v>
      </c>
      <c r="E424" s="13">
        <f>COUNTIFS('1. Output sheet'!$AC$2:$AC$5000,$B$75,'1. Output sheet'!$C$2:$C$5000,E$73,'1. Output sheet'!$K$2:$K$5000,$C424,'1. Output sheet'!$O$2:$O$5000,"&gt;="&amp;$B$407,'1. Output sheet'!$O$2:$O$5000,"&lt;"&amp;$C$407)</f>
        <v>0</v>
      </c>
      <c r="F424" s="13">
        <f>COUNTIFS('1. Output sheet'!$AC$2:$AC$5000,$B$75,'1. Output sheet'!$C$2:$C$5000,F$73,'1. Output sheet'!$K$2:$K$5000,$C424,'1. Output sheet'!$O$2:$O$5000,"&gt;="&amp;$B$407,'1. Output sheet'!$O$2:$O$5000,"&lt;"&amp;$C$407)</f>
        <v>0</v>
      </c>
      <c r="G424" s="13">
        <f>COUNTIFS('1. Output sheet'!$AC$2:$AC$5000,$B$75,'1. Output sheet'!$C$2:$C$5000,G$73,'1. Output sheet'!$K$2:$K$5000,$C424,'1. Output sheet'!$O$2:$O$5000,"&gt;="&amp;$B$407,'1. Output sheet'!$O$2:$O$5000,"&lt;"&amp;$C$407)</f>
        <v>0</v>
      </c>
      <c r="H424" s="13">
        <f>COUNTIFS('1. Output sheet'!$AC$2:$AC$5000,$B$75,'1. Output sheet'!$C$2:$C$5000,H$73,'1. Output sheet'!$K$2:$K$5000,$C424,'1. Output sheet'!$O$2:$O$5000,"&gt;="&amp;$B$407,'1. Output sheet'!$O$2:$O$5000,"&lt;"&amp;$C$407)</f>
        <v>0</v>
      </c>
      <c r="I424" s="13">
        <f>COUNTIFS('1. Output sheet'!$AC$2:$AC$5000,$B$75,'1. Output sheet'!$C$2:$C$5000,I$73,'1. Output sheet'!$K$2:$K$5000,$C424,'1. Output sheet'!$O$2:$O$5000,"&gt;="&amp;$B$407,'1. Output sheet'!$O$2:$O$5000,"&lt;"&amp;$C$407)</f>
        <v>0</v>
      </c>
      <c r="J424" s="13">
        <f>COUNTIFS('1. Output sheet'!$AC$2:$AC$5000,$B$75,'1. Output sheet'!$C$2:$C$5000,J$73,'1. Output sheet'!$K$2:$K$5000,$C424,'1. Output sheet'!$O$2:$O$5000,"&gt;="&amp;$B$407,'1. Output sheet'!$O$2:$O$5000,"&lt;"&amp;$C$407)</f>
        <v>0</v>
      </c>
      <c r="K424" s="13">
        <f>COUNTIFS('1. Output sheet'!$AC$2:$AC$5000,$B$75,'1. Output sheet'!$C$2:$C$5000,K$73,'1. Output sheet'!$K$2:$K$5000,$C424,'1. Output sheet'!$O$2:$O$5000,"&gt;="&amp;$B$407,'1. Output sheet'!$O$2:$O$5000,"&lt;"&amp;$C$407)</f>
        <v>0</v>
      </c>
      <c r="L424" s="13">
        <f>COUNTIFS('1. Output sheet'!$AC$2:$AC$5000,$B$75,'1. Output sheet'!$C$2:$C$5000,L$73,'1. Output sheet'!$K$2:$K$5000,$C424,'1. Output sheet'!$O$2:$O$5000,"&gt;="&amp;$B$407,'1. Output sheet'!$O$2:$O$5000,"&lt;"&amp;$C$407)</f>
        <v>0</v>
      </c>
      <c r="M424" s="13">
        <f>COUNTIFS('1. Output sheet'!$AC$2:$AC$5000,$B$75,'1. Output sheet'!$C$2:$C$5000,M$73,'1. Output sheet'!$K$2:$K$5000,$C424,'1. Output sheet'!$O$2:$O$5000,"&gt;="&amp;$B$407,'1. Output sheet'!$O$2:$O$5000,"&lt;"&amp;$C$407)</f>
        <v>0</v>
      </c>
      <c r="N424" s="13">
        <f>COUNTIFS('1. Output sheet'!$AC$2:$AC$5000,$B$75,'1. Output sheet'!$C$2:$C$5000,N$73,'1. Output sheet'!$K$2:$K$5000,$C424,'1. Output sheet'!$O$2:$O$5000,"&gt;="&amp;$B$407,'1. Output sheet'!$O$2:$O$5000,"&lt;"&amp;$C$407)</f>
        <v>2</v>
      </c>
      <c r="O424" s="13">
        <f>COUNTIFS('1. Output sheet'!$AC$2:$AC$5000,$B$75,'1. Output sheet'!$C$2:$C$5000,O$73,'1. Output sheet'!$K$2:$K$5000,$C424,'1. Output sheet'!$O$2:$O$5000,"&gt;="&amp;$B$407,'1. Output sheet'!$O$2:$O$5000,"&lt;"&amp;$C$407)</f>
        <v>0</v>
      </c>
      <c r="P424" s="14">
        <f t="shared" si="217"/>
        <v>2</v>
      </c>
    </row>
    <row r="425" spans="2:16" ht="14.4" x14ac:dyDescent="0.3">
      <c r="B425" s="7"/>
      <c r="C425" s="39" t="s">
        <v>737</v>
      </c>
      <c r="D425" s="13">
        <f>COUNTIFS('1. Output sheet'!$AC$2:$AC$5000,$B$75,'1. Output sheet'!$C$2:$C$5000,D$73,'1. Output sheet'!$K$2:$K$5000,$C425,'1. Output sheet'!$O$2:$O$5000,"&gt;="&amp;$B$407,'1. Output sheet'!$O$2:$O$5000,"&lt;"&amp;$C$407)</f>
        <v>0</v>
      </c>
      <c r="E425" s="13">
        <f>COUNTIFS('1. Output sheet'!$AC$2:$AC$5000,$B$75,'1. Output sheet'!$C$2:$C$5000,E$73,'1. Output sheet'!$K$2:$K$5000,$C425,'1. Output sheet'!$O$2:$O$5000,"&gt;="&amp;$B$407,'1. Output sheet'!$O$2:$O$5000,"&lt;"&amp;$C$407)</f>
        <v>0</v>
      </c>
      <c r="F425" s="13">
        <f>COUNTIFS('1. Output sheet'!$AC$2:$AC$5000,$B$75,'1. Output sheet'!$C$2:$C$5000,F$73,'1. Output sheet'!$K$2:$K$5000,$C425,'1. Output sheet'!$O$2:$O$5000,"&gt;="&amp;$B$407,'1. Output sheet'!$O$2:$O$5000,"&lt;"&amp;$C$407)</f>
        <v>0</v>
      </c>
      <c r="G425" s="13">
        <f>COUNTIFS('1. Output sheet'!$AC$2:$AC$5000,$B$75,'1. Output sheet'!$C$2:$C$5000,G$73,'1. Output sheet'!$K$2:$K$5000,$C425,'1. Output sheet'!$O$2:$O$5000,"&gt;="&amp;$B$407,'1. Output sheet'!$O$2:$O$5000,"&lt;"&amp;$C$407)</f>
        <v>2</v>
      </c>
      <c r="H425" s="13">
        <f>COUNTIFS('1. Output sheet'!$AC$2:$AC$5000,$B$75,'1. Output sheet'!$C$2:$C$5000,H$73,'1. Output sheet'!$K$2:$K$5000,$C425,'1. Output sheet'!$O$2:$O$5000,"&gt;="&amp;$B$407,'1. Output sheet'!$O$2:$O$5000,"&lt;"&amp;$C$407)</f>
        <v>2</v>
      </c>
      <c r="I425" s="13">
        <f>COUNTIFS('1. Output sheet'!$AC$2:$AC$5000,$B$75,'1. Output sheet'!$C$2:$C$5000,I$73,'1. Output sheet'!$K$2:$K$5000,$C425,'1. Output sheet'!$O$2:$O$5000,"&gt;="&amp;$B$407,'1. Output sheet'!$O$2:$O$5000,"&lt;"&amp;$C$407)</f>
        <v>0</v>
      </c>
      <c r="J425" s="13">
        <f>COUNTIFS('1. Output sheet'!$AC$2:$AC$5000,$B$75,'1. Output sheet'!$C$2:$C$5000,J$73,'1. Output sheet'!$K$2:$K$5000,$C425,'1. Output sheet'!$O$2:$O$5000,"&gt;="&amp;$B$407,'1. Output sheet'!$O$2:$O$5000,"&lt;"&amp;$C$407)</f>
        <v>5</v>
      </c>
      <c r="K425" s="13">
        <f>COUNTIFS('1. Output sheet'!$AC$2:$AC$5000,$B$75,'1. Output sheet'!$C$2:$C$5000,K$73,'1. Output sheet'!$K$2:$K$5000,$C425,'1. Output sheet'!$O$2:$O$5000,"&gt;="&amp;$B$407,'1. Output sheet'!$O$2:$O$5000,"&lt;"&amp;$C$407)</f>
        <v>0</v>
      </c>
      <c r="L425" s="13">
        <f>COUNTIFS('1. Output sheet'!$AC$2:$AC$5000,$B$75,'1. Output sheet'!$C$2:$C$5000,L$73,'1. Output sheet'!$K$2:$K$5000,$C425,'1. Output sheet'!$O$2:$O$5000,"&gt;="&amp;$B$407,'1. Output sheet'!$O$2:$O$5000,"&lt;"&amp;$C$407)</f>
        <v>0</v>
      </c>
      <c r="M425" s="13">
        <f>COUNTIFS('1. Output sheet'!$AC$2:$AC$5000,$B$75,'1. Output sheet'!$C$2:$C$5000,M$73,'1. Output sheet'!$K$2:$K$5000,$C425,'1. Output sheet'!$O$2:$O$5000,"&gt;="&amp;$B$407,'1. Output sheet'!$O$2:$O$5000,"&lt;"&amp;$C$407)</f>
        <v>0</v>
      </c>
      <c r="N425" s="13">
        <f>COUNTIFS('1. Output sheet'!$AC$2:$AC$5000,$B$75,'1. Output sheet'!$C$2:$C$5000,N$73,'1. Output sheet'!$K$2:$K$5000,$C425,'1. Output sheet'!$O$2:$O$5000,"&gt;="&amp;$B$407,'1. Output sheet'!$O$2:$O$5000,"&lt;"&amp;$C$407)</f>
        <v>0</v>
      </c>
      <c r="O425" s="13">
        <f>COUNTIFS('1. Output sheet'!$AC$2:$AC$5000,$B$75,'1. Output sheet'!$C$2:$C$5000,O$73,'1. Output sheet'!$K$2:$K$5000,$C425,'1. Output sheet'!$O$2:$O$5000,"&gt;="&amp;$B$407,'1. Output sheet'!$O$2:$O$5000,"&lt;"&amp;$C$407)</f>
        <v>0</v>
      </c>
      <c r="P425" s="14">
        <f t="shared" si="217"/>
        <v>9</v>
      </c>
    </row>
    <row r="426" spans="2:16" ht="14.4" x14ac:dyDescent="0.3">
      <c r="B426" s="7"/>
      <c r="C426" s="39" t="s">
        <v>362</v>
      </c>
      <c r="D426" s="13">
        <f>COUNTIFS('1. Output sheet'!$AC$2:$AC$5000,$B$75,'1. Output sheet'!$C$2:$C$5000,D$73,'1. Output sheet'!$K$2:$K$5000,$C426,'1. Output sheet'!$O$2:$O$5000,"&gt;="&amp;$B$407,'1. Output sheet'!$O$2:$O$5000,"&lt;"&amp;$C$407)</f>
        <v>0</v>
      </c>
      <c r="E426" s="13">
        <f>COUNTIFS('1. Output sheet'!$AC$2:$AC$5000,$B$75,'1. Output sheet'!$C$2:$C$5000,E$73,'1. Output sheet'!$K$2:$K$5000,$C426,'1. Output sheet'!$O$2:$O$5000,"&gt;="&amp;$B$407,'1. Output sheet'!$O$2:$O$5000,"&lt;"&amp;$C$407)</f>
        <v>0</v>
      </c>
      <c r="F426" s="13">
        <f>COUNTIFS('1. Output sheet'!$AC$2:$AC$5000,$B$75,'1. Output sheet'!$C$2:$C$5000,F$73,'1. Output sheet'!$K$2:$K$5000,$C426,'1. Output sheet'!$O$2:$O$5000,"&gt;="&amp;$B$407,'1. Output sheet'!$O$2:$O$5000,"&lt;"&amp;$C$407)</f>
        <v>0</v>
      </c>
      <c r="G426" s="13">
        <f>COUNTIFS('1. Output sheet'!$AC$2:$AC$5000,$B$75,'1. Output sheet'!$C$2:$C$5000,G$73,'1. Output sheet'!$K$2:$K$5000,$C426,'1. Output sheet'!$O$2:$O$5000,"&gt;="&amp;$B$407,'1. Output sheet'!$O$2:$O$5000,"&lt;"&amp;$C$407)</f>
        <v>0</v>
      </c>
      <c r="H426" s="13">
        <f>COUNTIFS('1. Output sheet'!$AC$2:$AC$5000,$B$75,'1. Output sheet'!$C$2:$C$5000,H$73,'1. Output sheet'!$K$2:$K$5000,$C426,'1. Output sheet'!$O$2:$O$5000,"&gt;="&amp;$B$407,'1. Output sheet'!$O$2:$O$5000,"&lt;"&amp;$C$407)</f>
        <v>0</v>
      </c>
      <c r="I426" s="13">
        <f>COUNTIFS('1. Output sheet'!$AC$2:$AC$5000,$B$75,'1. Output sheet'!$C$2:$C$5000,I$73,'1. Output sheet'!$K$2:$K$5000,$C426,'1. Output sheet'!$O$2:$O$5000,"&gt;="&amp;$B$407,'1. Output sheet'!$O$2:$O$5000,"&lt;"&amp;$C$407)</f>
        <v>0</v>
      </c>
      <c r="J426" s="13">
        <f>COUNTIFS('1. Output sheet'!$AC$2:$AC$5000,$B$75,'1. Output sheet'!$C$2:$C$5000,J$73,'1. Output sheet'!$K$2:$K$5000,$C426,'1. Output sheet'!$O$2:$O$5000,"&gt;="&amp;$B$407,'1. Output sheet'!$O$2:$O$5000,"&lt;"&amp;$C$407)</f>
        <v>0</v>
      </c>
      <c r="K426" s="13">
        <f>COUNTIFS('1. Output sheet'!$AC$2:$AC$5000,$B$75,'1. Output sheet'!$C$2:$C$5000,K$73,'1. Output sheet'!$K$2:$K$5000,$C426,'1. Output sheet'!$O$2:$O$5000,"&gt;="&amp;$B$407,'1. Output sheet'!$O$2:$O$5000,"&lt;"&amp;$C$407)</f>
        <v>0</v>
      </c>
      <c r="L426" s="13">
        <f>COUNTIFS('1. Output sheet'!$AC$2:$AC$5000,$B$75,'1. Output sheet'!$C$2:$C$5000,L$73,'1. Output sheet'!$K$2:$K$5000,$C426,'1. Output sheet'!$O$2:$O$5000,"&gt;="&amp;$B$407,'1. Output sheet'!$O$2:$O$5000,"&lt;"&amp;$C$407)</f>
        <v>0</v>
      </c>
      <c r="M426" s="13">
        <f>COUNTIFS('1. Output sheet'!$AC$2:$AC$5000,$B$75,'1. Output sheet'!$C$2:$C$5000,M$73,'1. Output sheet'!$K$2:$K$5000,$C426,'1. Output sheet'!$O$2:$O$5000,"&gt;="&amp;$B$407,'1. Output sheet'!$O$2:$O$5000,"&lt;"&amp;$C$407)</f>
        <v>0</v>
      </c>
      <c r="N426" s="13">
        <f>COUNTIFS('1. Output sheet'!$AC$2:$AC$5000,$B$75,'1. Output sheet'!$C$2:$C$5000,N$73,'1. Output sheet'!$K$2:$K$5000,$C426,'1. Output sheet'!$O$2:$O$5000,"&gt;="&amp;$B$407,'1. Output sheet'!$O$2:$O$5000,"&lt;"&amp;$C$407)</f>
        <v>0</v>
      </c>
      <c r="O426" s="13">
        <f>COUNTIFS('1. Output sheet'!$AC$2:$AC$5000,$B$75,'1. Output sheet'!$C$2:$C$5000,O$73,'1. Output sheet'!$K$2:$K$5000,$C426,'1. Output sheet'!$O$2:$O$5000,"&gt;="&amp;$B$407,'1. Output sheet'!$O$2:$O$5000,"&lt;"&amp;$C$407)</f>
        <v>0</v>
      </c>
      <c r="P426" s="14">
        <f t="shared" si="217"/>
        <v>0</v>
      </c>
    </row>
    <row r="427" spans="2:16" ht="14.4" x14ac:dyDescent="0.3">
      <c r="B427" s="7"/>
      <c r="C427" s="39" t="s">
        <v>76</v>
      </c>
      <c r="D427" s="13">
        <f>COUNTIFS('1. Output sheet'!$AC$2:$AC$5000,$B$75,'1. Output sheet'!$C$2:$C$5000,D$73,'1. Output sheet'!$K$2:$K$5000,$C427,'1. Output sheet'!$O$2:$O$5000,"&gt;="&amp;$B$407,'1. Output sheet'!$O$2:$O$5000,"&lt;"&amp;$C$407)</f>
        <v>0</v>
      </c>
      <c r="E427" s="13">
        <f>COUNTIFS('1. Output sheet'!$AC$2:$AC$5000,$B$75,'1. Output sheet'!$C$2:$C$5000,E$73,'1. Output sheet'!$K$2:$K$5000,$C427,'1. Output sheet'!$O$2:$O$5000,"&gt;="&amp;$B$407,'1. Output sheet'!$O$2:$O$5000,"&lt;"&amp;$C$407)</f>
        <v>0</v>
      </c>
      <c r="F427" s="13">
        <f>COUNTIFS('1. Output sheet'!$AC$2:$AC$5000,$B$75,'1. Output sheet'!$C$2:$C$5000,F$73,'1. Output sheet'!$K$2:$K$5000,$C427,'1. Output sheet'!$O$2:$O$5000,"&gt;="&amp;$B$407,'1. Output sheet'!$O$2:$O$5000,"&lt;"&amp;$C$407)</f>
        <v>0</v>
      </c>
      <c r="G427" s="13">
        <f>COUNTIFS('1. Output sheet'!$AC$2:$AC$5000,$B$75,'1. Output sheet'!$C$2:$C$5000,G$73,'1. Output sheet'!$K$2:$K$5000,$C427,'1. Output sheet'!$O$2:$O$5000,"&gt;="&amp;$B$407,'1. Output sheet'!$O$2:$O$5000,"&lt;"&amp;$C$407)</f>
        <v>0</v>
      </c>
      <c r="H427" s="13">
        <f>COUNTIFS('1. Output sheet'!$AC$2:$AC$5000,$B$75,'1. Output sheet'!$C$2:$C$5000,H$73,'1. Output sheet'!$K$2:$K$5000,$C427,'1. Output sheet'!$O$2:$O$5000,"&gt;="&amp;$B$407,'1. Output sheet'!$O$2:$O$5000,"&lt;"&amp;$C$407)</f>
        <v>0</v>
      </c>
      <c r="I427" s="13">
        <f>COUNTIFS('1. Output sheet'!$AC$2:$AC$5000,$B$75,'1. Output sheet'!$C$2:$C$5000,I$73,'1. Output sheet'!$K$2:$K$5000,$C427,'1. Output sheet'!$O$2:$O$5000,"&gt;="&amp;$B$407,'1. Output sheet'!$O$2:$O$5000,"&lt;"&amp;$C$407)</f>
        <v>0</v>
      </c>
      <c r="J427" s="13">
        <f>COUNTIFS('1. Output sheet'!$AC$2:$AC$5000,$B$75,'1. Output sheet'!$C$2:$C$5000,J$73,'1. Output sheet'!$K$2:$K$5000,$C427,'1. Output sheet'!$O$2:$O$5000,"&gt;="&amp;$B$407,'1. Output sheet'!$O$2:$O$5000,"&lt;"&amp;$C$407)</f>
        <v>17</v>
      </c>
      <c r="K427" s="13">
        <f>COUNTIFS('1. Output sheet'!$AC$2:$AC$5000,$B$75,'1. Output sheet'!$C$2:$C$5000,K$73,'1. Output sheet'!$K$2:$K$5000,$C427,'1. Output sheet'!$O$2:$O$5000,"&gt;="&amp;$B$407,'1. Output sheet'!$O$2:$O$5000,"&lt;"&amp;$C$407)</f>
        <v>0</v>
      </c>
      <c r="L427" s="13">
        <f>COUNTIFS('1. Output sheet'!$AC$2:$AC$5000,$B$75,'1. Output sheet'!$C$2:$C$5000,L$73,'1. Output sheet'!$K$2:$K$5000,$C427,'1. Output sheet'!$O$2:$O$5000,"&gt;="&amp;$B$407,'1. Output sheet'!$O$2:$O$5000,"&lt;"&amp;$C$407)</f>
        <v>0</v>
      </c>
      <c r="M427" s="13">
        <f>COUNTIFS('1. Output sheet'!$AC$2:$AC$5000,$B$75,'1. Output sheet'!$C$2:$C$5000,M$73,'1. Output sheet'!$K$2:$K$5000,$C427,'1. Output sheet'!$O$2:$O$5000,"&gt;="&amp;$B$407,'1. Output sheet'!$O$2:$O$5000,"&lt;"&amp;$C$407)</f>
        <v>0</v>
      </c>
      <c r="N427" s="13">
        <f>COUNTIFS('1. Output sheet'!$AC$2:$AC$5000,$B$75,'1. Output sheet'!$C$2:$C$5000,N$73,'1. Output sheet'!$K$2:$K$5000,$C427,'1. Output sheet'!$O$2:$O$5000,"&gt;="&amp;$B$407,'1. Output sheet'!$O$2:$O$5000,"&lt;"&amp;$C$407)</f>
        <v>0</v>
      </c>
      <c r="O427" s="13">
        <f>COUNTIFS('1. Output sheet'!$AC$2:$AC$5000,$B$75,'1. Output sheet'!$C$2:$C$5000,O$73,'1. Output sheet'!$K$2:$K$5000,$C427,'1. Output sheet'!$O$2:$O$5000,"&gt;="&amp;$B$407,'1. Output sheet'!$O$2:$O$5000,"&lt;"&amp;$C$407)</f>
        <v>0</v>
      </c>
      <c r="P427" s="14">
        <f t="shared" si="217"/>
        <v>17</v>
      </c>
    </row>
    <row r="428" spans="2:16" ht="14.4" x14ac:dyDescent="0.3">
      <c r="B428" s="7"/>
      <c r="C428" s="39" t="s">
        <v>3770</v>
      </c>
      <c r="D428" s="13">
        <f>COUNTIFS('1. Output sheet'!$AC$2:$AC$5000,$B$75,'1. Output sheet'!$C$2:$C$5000,D$73,'1. Output sheet'!$K$2:$K$5000,$C428,'1. Output sheet'!$O$2:$O$5000,"&gt;="&amp;$B$407,'1. Output sheet'!$O$2:$O$5000,"&lt;"&amp;$C$407)</f>
        <v>0</v>
      </c>
      <c r="E428" s="13">
        <f>COUNTIFS('1. Output sheet'!$AC$2:$AC$5000,$B$75,'1. Output sheet'!$C$2:$C$5000,E$73,'1. Output sheet'!$K$2:$K$5000,$C428,'1. Output sheet'!$O$2:$O$5000,"&gt;="&amp;$B$407,'1. Output sheet'!$O$2:$O$5000,"&lt;"&amp;$C$407)</f>
        <v>0</v>
      </c>
      <c r="F428" s="13">
        <f>COUNTIFS('1. Output sheet'!$AC$2:$AC$5000,$B$75,'1. Output sheet'!$C$2:$C$5000,F$73,'1. Output sheet'!$K$2:$K$5000,$C428,'1. Output sheet'!$O$2:$O$5000,"&gt;="&amp;$B$407,'1. Output sheet'!$O$2:$O$5000,"&lt;"&amp;$C$407)</f>
        <v>0</v>
      </c>
      <c r="G428" s="13">
        <f>COUNTIFS('1. Output sheet'!$AC$2:$AC$5000,$B$75,'1. Output sheet'!$C$2:$C$5000,G$73,'1. Output sheet'!$K$2:$K$5000,$C428,'1. Output sheet'!$O$2:$O$5000,"&gt;="&amp;$B$407,'1. Output sheet'!$O$2:$O$5000,"&lt;"&amp;$C$407)</f>
        <v>0</v>
      </c>
      <c r="H428" s="13">
        <f>COUNTIFS('1. Output sheet'!$AC$2:$AC$5000,$B$75,'1. Output sheet'!$C$2:$C$5000,H$73,'1. Output sheet'!$K$2:$K$5000,$C428,'1. Output sheet'!$O$2:$O$5000,"&gt;="&amp;$B$407,'1. Output sheet'!$O$2:$O$5000,"&lt;"&amp;$C$407)</f>
        <v>0</v>
      </c>
      <c r="I428" s="13">
        <f>COUNTIFS('1. Output sheet'!$AC$2:$AC$5000,$B$75,'1. Output sheet'!$C$2:$C$5000,I$73,'1. Output sheet'!$K$2:$K$5000,$C428,'1. Output sheet'!$O$2:$O$5000,"&gt;="&amp;$B$407,'1. Output sheet'!$O$2:$O$5000,"&lt;"&amp;$C$407)</f>
        <v>0</v>
      </c>
      <c r="J428" s="13">
        <f>COUNTIFS('1. Output sheet'!$AC$2:$AC$5000,$B$75,'1. Output sheet'!$C$2:$C$5000,J$73,'1. Output sheet'!$K$2:$K$5000,$C428,'1. Output sheet'!$O$2:$O$5000,"&gt;="&amp;$B$407,'1. Output sheet'!$O$2:$O$5000,"&lt;"&amp;$C$407)</f>
        <v>0</v>
      </c>
      <c r="K428" s="13">
        <f>COUNTIFS('1. Output sheet'!$AC$2:$AC$5000,$B$75,'1. Output sheet'!$C$2:$C$5000,K$73,'1. Output sheet'!$K$2:$K$5000,$C428,'1. Output sheet'!$O$2:$O$5000,"&gt;="&amp;$B$407,'1. Output sheet'!$O$2:$O$5000,"&lt;"&amp;$C$407)</f>
        <v>0</v>
      </c>
      <c r="L428" s="13">
        <f>COUNTIFS('1. Output sheet'!$AC$2:$AC$5000,$B$75,'1. Output sheet'!$C$2:$C$5000,L$73,'1. Output sheet'!$K$2:$K$5000,$C428,'1. Output sheet'!$O$2:$O$5000,"&gt;="&amp;$B$407,'1. Output sheet'!$O$2:$O$5000,"&lt;"&amp;$C$407)</f>
        <v>0</v>
      </c>
      <c r="M428" s="13">
        <f>COUNTIFS('1. Output sheet'!$AC$2:$AC$5000,$B$75,'1. Output sheet'!$C$2:$C$5000,M$73,'1. Output sheet'!$K$2:$K$5000,$C428,'1. Output sheet'!$O$2:$O$5000,"&gt;="&amp;$B$407,'1. Output sheet'!$O$2:$O$5000,"&lt;"&amp;$C$407)</f>
        <v>0</v>
      </c>
      <c r="N428" s="13">
        <f>COUNTIFS('1. Output sheet'!$AC$2:$AC$5000,$B$75,'1. Output sheet'!$C$2:$C$5000,N$73,'1. Output sheet'!$K$2:$K$5000,$C428,'1. Output sheet'!$O$2:$O$5000,"&gt;="&amp;$B$407,'1. Output sheet'!$O$2:$O$5000,"&lt;"&amp;$C$407)</f>
        <v>0</v>
      </c>
      <c r="O428" s="13">
        <f>COUNTIFS('1. Output sheet'!$AC$2:$AC$5000,$B$75,'1. Output sheet'!$C$2:$C$5000,O$73,'1. Output sheet'!$K$2:$K$5000,$C428,'1. Output sheet'!$O$2:$O$5000,"&gt;="&amp;$B$407,'1. Output sheet'!$O$2:$O$5000,"&lt;"&amp;$C$407)</f>
        <v>0</v>
      </c>
      <c r="P428" s="14">
        <f t="shared" si="217"/>
        <v>0</v>
      </c>
    </row>
    <row r="429" spans="2:16" ht="14.4" x14ac:dyDescent="0.3">
      <c r="B429" s="7"/>
      <c r="C429" s="39" t="s">
        <v>724</v>
      </c>
      <c r="D429" s="13">
        <f>COUNTIFS('1. Output sheet'!$AC$2:$AC$5000,$B$75,'1. Output sheet'!$C$2:$C$5000,D$73,'1. Output sheet'!$K$2:$K$5000,$C429,'1. Output sheet'!$O$2:$O$5000,"&gt;="&amp;$B$407,'1. Output sheet'!$O$2:$O$5000,"&lt;"&amp;$C$407)</f>
        <v>0</v>
      </c>
      <c r="E429" s="13">
        <f>COUNTIFS('1. Output sheet'!$AC$2:$AC$5000,$B$75,'1. Output sheet'!$C$2:$C$5000,E$73,'1. Output sheet'!$K$2:$K$5000,$C429,'1. Output sheet'!$O$2:$O$5000,"&gt;="&amp;$B$407,'1. Output sheet'!$O$2:$O$5000,"&lt;"&amp;$C$407)</f>
        <v>0</v>
      </c>
      <c r="F429" s="13">
        <f>COUNTIFS('1. Output sheet'!$AC$2:$AC$5000,$B$75,'1. Output sheet'!$C$2:$C$5000,F$73,'1. Output sheet'!$K$2:$K$5000,$C429,'1. Output sheet'!$O$2:$O$5000,"&gt;="&amp;$B$407,'1. Output sheet'!$O$2:$O$5000,"&lt;"&amp;$C$407)</f>
        <v>0</v>
      </c>
      <c r="G429" s="13">
        <f>COUNTIFS('1. Output sheet'!$AC$2:$AC$5000,$B$75,'1. Output sheet'!$C$2:$C$5000,G$73,'1. Output sheet'!$K$2:$K$5000,$C429,'1. Output sheet'!$O$2:$O$5000,"&gt;="&amp;$B$407,'1. Output sheet'!$O$2:$O$5000,"&lt;"&amp;$C$407)</f>
        <v>3</v>
      </c>
      <c r="H429" s="13">
        <f>COUNTIFS('1. Output sheet'!$AC$2:$AC$5000,$B$75,'1. Output sheet'!$C$2:$C$5000,H$73,'1. Output sheet'!$K$2:$K$5000,$C429,'1. Output sheet'!$O$2:$O$5000,"&gt;="&amp;$B$407,'1. Output sheet'!$O$2:$O$5000,"&lt;"&amp;$C$407)</f>
        <v>4</v>
      </c>
      <c r="I429" s="13">
        <f>COUNTIFS('1. Output sheet'!$AC$2:$AC$5000,$B$75,'1. Output sheet'!$C$2:$C$5000,I$73,'1. Output sheet'!$K$2:$K$5000,$C429,'1. Output sheet'!$O$2:$O$5000,"&gt;="&amp;$B$407,'1. Output sheet'!$O$2:$O$5000,"&lt;"&amp;$C$407)</f>
        <v>8</v>
      </c>
      <c r="J429" s="13">
        <f>COUNTIFS('1. Output sheet'!$AC$2:$AC$5000,$B$75,'1. Output sheet'!$C$2:$C$5000,J$73,'1. Output sheet'!$K$2:$K$5000,$C429,'1. Output sheet'!$O$2:$O$5000,"&gt;="&amp;$B$407,'1. Output sheet'!$O$2:$O$5000,"&lt;"&amp;$C$407)</f>
        <v>21</v>
      </c>
      <c r="K429" s="13">
        <f>COUNTIFS('1. Output sheet'!$AC$2:$AC$5000,$B$75,'1. Output sheet'!$C$2:$C$5000,K$73,'1. Output sheet'!$K$2:$K$5000,$C429,'1. Output sheet'!$O$2:$O$5000,"&gt;="&amp;$B$407,'1. Output sheet'!$O$2:$O$5000,"&lt;"&amp;$C$407)</f>
        <v>0</v>
      </c>
      <c r="L429" s="13">
        <f>COUNTIFS('1. Output sheet'!$AC$2:$AC$5000,$B$75,'1. Output sheet'!$C$2:$C$5000,L$73,'1. Output sheet'!$K$2:$K$5000,$C429,'1. Output sheet'!$O$2:$O$5000,"&gt;="&amp;$B$407,'1. Output sheet'!$O$2:$O$5000,"&lt;"&amp;$C$407)</f>
        <v>0</v>
      </c>
      <c r="M429" s="13">
        <f>COUNTIFS('1. Output sheet'!$AC$2:$AC$5000,$B$75,'1. Output sheet'!$C$2:$C$5000,M$73,'1. Output sheet'!$K$2:$K$5000,$C429,'1. Output sheet'!$O$2:$O$5000,"&gt;="&amp;$B$407,'1. Output sheet'!$O$2:$O$5000,"&lt;"&amp;$C$407)</f>
        <v>0</v>
      </c>
      <c r="N429" s="13">
        <f>COUNTIFS('1. Output sheet'!$AC$2:$AC$5000,$B$75,'1. Output sheet'!$C$2:$C$5000,N$73,'1. Output sheet'!$K$2:$K$5000,$C429,'1. Output sheet'!$O$2:$O$5000,"&gt;="&amp;$B$407,'1. Output sheet'!$O$2:$O$5000,"&lt;"&amp;$C$407)</f>
        <v>5</v>
      </c>
      <c r="O429" s="13">
        <f>COUNTIFS('1. Output sheet'!$AC$2:$AC$5000,$B$75,'1. Output sheet'!$C$2:$C$5000,O$73,'1. Output sheet'!$K$2:$K$5000,$C429,'1. Output sheet'!$O$2:$O$5000,"&gt;="&amp;$B$407,'1. Output sheet'!$O$2:$O$5000,"&lt;"&amp;$C$407)</f>
        <v>0</v>
      </c>
      <c r="P429" s="14">
        <f t="shared" si="217"/>
        <v>41</v>
      </c>
    </row>
    <row r="430" spans="2:16" ht="14.4" x14ac:dyDescent="0.3">
      <c r="B430" s="7"/>
      <c r="C430" s="39" t="s">
        <v>285</v>
      </c>
      <c r="D430" s="13">
        <f>COUNTIFS('1. Output sheet'!$AC$2:$AC$5000,$B$75,'1. Output sheet'!$C$2:$C$5000,D$73,'1. Output sheet'!$K$2:$K$5000,$C430,'1. Output sheet'!$O$2:$O$5000,"&gt;="&amp;$B$407,'1. Output sheet'!$O$2:$O$5000,"&lt;"&amp;$C$407)</f>
        <v>0</v>
      </c>
      <c r="E430" s="13">
        <f>COUNTIFS('1. Output sheet'!$AC$2:$AC$5000,$B$75,'1. Output sheet'!$C$2:$C$5000,E$73,'1. Output sheet'!$K$2:$K$5000,$C430,'1. Output sheet'!$O$2:$O$5000,"&gt;="&amp;$B$407,'1. Output sheet'!$O$2:$O$5000,"&lt;"&amp;$C$407)</f>
        <v>0</v>
      </c>
      <c r="F430" s="13">
        <f>COUNTIFS('1. Output sheet'!$AC$2:$AC$5000,$B$75,'1. Output sheet'!$C$2:$C$5000,F$73,'1. Output sheet'!$K$2:$K$5000,$C430,'1. Output sheet'!$O$2:$O$5000,"&gt;="&amp;$B$407,'1. Output sheet'!$O$2:$O$5000,"&lt;"&amp;$C$407)</f>
        <v>4</v>
      </c>
      <c r="G430" s="13">
        <f>COUNTIFS('1. Output sheet'!$AC$2:$AC$5000,$B$75,'1. Output sheet'!$C$2:$C$5000,G$73,'1. Output sheet'!$K$2:$K$5000,$C430,'1. Output sheet'!$O$2:$O$5000,"&gt;="&amp;$B$407,'1. Output sheet'!$O$2:$O$5000,"&lt;"&amp;$C$407)</f>
        <v>0</v>
      </c>
      <c r="H430" s="13">
        <f>COUNTIFS('1. Output sheet'!$AC$2:$AC$5000,$B$75,'1. Output sheet'!$C$2:$C$5000,H$73,'1. Output sheet'!$K$2:$K$5000,$C430,'1. Output sheet'!$O$2:$O$5000,"&gt;="&amp;$B$407,'1. Output sheet'!$O$2:$O$5000,"&lt;"&amp;$C$407)</f>
        <v>0</v>
      </c>
      <c r="I430" s="13">
        <f>COUNTIFS('1. Output sheet'!$AC$2:$AC$5000,$B$75,'1. Output sheet'!$C$2:$C$5000,I$73,'1. Output sheet'!$K$2:$K$5000,$C430,'1. Output sheet'!$O$2:$O$5000,"&gt;="&amp;$B$407,'1. Output sheet'!$O$2:$O$5000,"&lt;"&amp;$C$407)</f>
        <v>0</v>
      </c>
      <c r="J430" s="13">
        <f>COUNTIFS('1. Output sheet'!$AC$2:$AC$5000,$B$75,'1. Output sheet'!$C$2:$C$5000,J$73,'1. Output sheet'!$K$2:$K$5000,$C430,'1. Output sheet'!$O$2:$O$5000,"&gt;="&amp;$B$407,'1. Output sheet'!$O$2:$O$5000,"&lt;"&amp;$C$407)</f>
        <v>5</v>
      </c>
      <c r="K430" s="13">
        <f>COUNTIFS('1. Output sheet'!$AC$2:$AC$5000,$B$75,'1. Output sheet'!$C$2:$C$5000,K$73,'1. Output sheet'!$K$2:$K$5000,$C430,'1. Output sheet'!$O$2:$O$5000,"&gt;="&amp;$B$407,'1. Output sheet'!$O$2:$O$5000,"&lt;"&amp;$C$407)</f>
        <v>0</v>
      </c>
      <c r="L430" s="13">
        <f>COUNTIFS('1. Output sheet'!$AC$2:$AC$5000,$B$75,'1. Output sheet'!$C$2:$C$5000,L$73,'1. Output sheet'!$K$2:$K$5000,$C430,'1. Output sheet'!$O$2:$O$5000,"&gt;="&amp;$B$407,'1. Output sheet'!$O$2:$O$5000,"&lt;"&amp;$C$407)</f>
        <v>0</v>
      </c>
      <c r="M430" s="13">
        <f>COUNTIFS('1. Output sheet'!$AC$2:$AC$5000,$B$75,'1. Output sheet'!$C$2:$C$5000,M$73,'1. Output sheet'!$K$2:$K$5000,$C430,'1. Output sheet'!$O$2:$O$5000,"&gt;="&amp;$B$407,'1. Output sheet'!$O$2:$O$5000,"&lt;"&amp;$C$407)</f>
        <v>0</v>
      </c>
      <c r="N430" s="13">
        <f>COUNTIFS('1. Output sheet'!$AC$2:$AC$5000,$B$75,'1. Output sheet'!$C$2:$C$5000,N$73,'1. Output sheet'!$K$2:$K$5000,$C430,'1. Output sheet'!$O$2:$O$5000,"&gt;="&amp;$B$407,'1. Output sheet'!$O$2:$O$5000,"&lt;"&amp;$C$407)</f>
        <v>1</v>
      </c>
      <c r="O430" s="13">
        <f>COUNTIFS('1. Output sheet'!$AC$2:$AC$5000,$B$75,'1. Output sheet'!$C$2:$C$5000,O$73,'1. Output sheet'!$K$2:$K$5000,$C430,'1. Output sheet'!$O$2:$O$5000,"&gt;="&amp;$B$407,'1. Output sheet'!$O$2:$O$5000,"&lt;"&amp;$C$407)</f>
        <v>0</v>
      </c>
      <c r="P430" s="14">
        <f t="shared" si="217"/>
        <v>10</v>
      </c>
    </row>
    <row r="431" spans="2:16" ht="14.4" x14ac:dyDescent="0.3">
      <c r="B431" s="7"/>
      <c r="C431" s="39" t="s">
        <v>717</v>
      </c>
      <c r="D431" s="13">
        <f>COUNTIFS('1. Output sheet'!$AC$2:$AC$5000,$B$75,'1. Output sheet'!$C$2:$C$5000,D$73,'1. Output sheet'!$K$2:$K$5000,$C431,'1. Output sheet'!$O$2:$O$5000,"&gt;="&amp;$B$407,'1. Output sheet'!$O$2:$O$5000,"&lt;"&amp;$C$407)</f>
        <v>0</v>
      </c>
      <c r="E431" s="13">
        <f>COUNTIFS('1. Output sheet'!$AC$2:$AC$5000,$B$75,'1. Output sheet'!$C$2:$C$5000,E$73,'1. Output sheet'!$K$2:$K$5000,$C431,'1. Output sheet'!$O$2:$O$5000,"&gt;="&amp;$B$407,'1. Output sheet'!$O$2:$O$5000,"&lt;"&amp;$C$407)</f>
        <v>0</v>
      </c>
      <c r="F431" s="13">
        <f>COUNTIFS('1. Output sheet'!$AC$2:$AC$5000,$B$75,'1. Output sheet'!$C$2:$C$5000,F$73,'1. Output sheet'!$K$2:$K$5000,$C431,'1. Output sheet'!$O$2:$O$5000,"&gt;="&amp;$B$407,'1. Output sheet'!$O$2:$O$5000,"&lt;"&amp;$C$407)</f>
        <v>3</v>
      </c>
      <c r="G431" s="13">
        <f>COUNTIFS('1. Output sheet'!$AC$2:$AC$5000,$B$75,'1. Output sheet'!$C$2:$C$5000,G$73,'1. Output sheet'!$K$2:$K$5000,$C431,'1. Output sheet'!$O$2:$O$5000,"&gt;="&amp;$B$407,'1. Output sheet'!$O$2:$O$5000,"&lt;"&amp;$C$407)</f>
        <v>3</v>
      </c>
      <c r="H431" s="13">
        <f>COUNTIFS('1. Output sheet'!$AC$2:$AC$5000,$B$75,'1. Output sheet'!$C$2:$C$5000,H$73,'1. Output sheet'!$K$2:$K$5000,$C431,'1. Output sheet'!$O$2:$O$5000,"&gt;="&amp;$B$407,'1. Output sheet'!$O$2:$O$5000,"&lt;"&amp;$C$407)</f>
        <v>4</v>
      </c>
      <c r="I431" s="13">
        <f>COUNTIFS('1. Output sheet'!$AC$2:$AC$5000,$B$75,'1. Output sheet'!$C$2:$C$5000,I$73,'1. Output sheet'!$K$2:$K$5000,$C431,'1. Output sheet'!$O$2:$O$5000,"&gt;="&amp;$B$407,'1. Output sheet'!$O$2:$O$5000,"&lt;"&amp;$C$407)</f>
        <v>9</v>
      </c>
      <c r="J431" s="13">
        <f>COUNTIFS('1. Output sheet'!$AC$2:$AC$5000,$B$75,'1. Output sheet'!$C$2:$C$5000,J$73,'1. Output sheet'!$K$2:$K$5000,$C431,'1. Output sheet'!$O$2:$O$5000,"&gt;="&amp;$B$407,'1. Output sheet'!$O$2:$O$5000,"&lt;"&amp;$C$407)</f>
        <v>20</v>
      </c>
      <c r="K431" s="13">
        <f>COUNTIFS('1. Output sheet'!$AC$2:$AC$5000,$B$75,'1. Output sheet'!$C$2:$C$5000,K$73,'1. Output sheet'!$K$2:$K$5000,$C431,'1. Output sheet'!$O$2:$O$5000,"&gt;="&amp;$B$407,'1. Output sheet'!$O$2:$O$5000,"&lt;"&amp;$C$407)</f>
        <v>0</v>
      </c>
      <c r="L431" s="13">
        <f>COUNTIFS('1. Output sheet'!$AC$2:$AC$5000,$B$75,'1. Output sheet'!$C$2:$C$5000,L$73,'1. Output sheet'!$K$2:$K$5000,$C431,'1. Output sheet'!$O$2:$O$5000,"&gt;="&amp;$B$407,'1. Output sheet'!$O$2:$O$5000,"&lt;"&amp;$C$407)</f>
        <v>0</v>
      </c>
      <c r="M431" s="13">
        <f>COUNTIFS('1. Output sheet'!$AC$2:$AC$5000,$B$75,'1. Output sheet'!$C$2:$C$5000,M$73,'1. Output sheet'!$K$2:$K$5000,$C431,'1. Output sheet'!$O$2:$O$5000,"&gt;="&amp;$B$407,'1. Output sheet'!$O$2:$O$5000,"&lt;"&amp;$C$407)</f>
        <v>0</v>
      </c>
      <c r="N431" s="13">
        <f>COUNTIFS('1. Output sheet'!$AC$2:$AC$5000,$B$75,'1. Output sheet'!$C$2:$C$5000,N$73,'1. Output sheet'!$K$2:$K$5000,$C431,'1. Output sheet'!$O$2:$O$5000,"&gt;="&amp;$B$407,'1. Output sheet'!$O$2:$O$5000,"&lt;"&amp;$C$407)</f>
        <v>0</v>
      </c>
      <c r="O431" s="13">
        <f>COUNTIFS('1. Output sheet'!$AC$2:$AC$5000,$B$75,'1. Output sheet'!$C$2:$C$5000,O$73,'1. Output sheet'!$K$2:$K$5000,$C431,'1. Output sheet'!$O$2:$O$5000,"&gt;="&amp;$B$407,'1. Output sheet'!$O$2:$O$5000,"&lt;"&amp;$C$407)</f>
        <v>0</v>
      </c>
      <c r="P431" s="14">
        <f t="shared" si="217"/>
        <v>39</v>
      </c>
    </row>
    <row r="432" spans="2:16" ht="14.4" x14ac:dyDescent="0.3">
      <c r="B432" s="7"/>
      <c r="C432" s="39" t="s">
        <v>1095</v>
      </c>
      <c r="D432" s="13">
        <f>COUNTIFS('1. Output sheet'!$AC$2:$AC$5000,$B$75,'1. Output sheet'!$C$2:$C$5000,D$73,'1. Output sheet'!$K$2:$K$5000,$C432,'1. Output sheet'!$O$2:$O$5000,"&gt;="&amp;$B$407,'1. Output sheet'!$O$2:$O$5000,"&lt;"&amp;$C$407)</f>
        <v>0</v>
      </c>
      <c r="E432" s="13">
        <f>COUNTIFS('1. Output sheet'!$AC$2:$AC$5000,$B$75,'1. Output sheet'!$C$2:$C$5000,E$73,'1. Output sheet'!$K$2:$K$5000,$C432,'1. Output sheet'!$O$2:$O$5000,"&gt;="&amp;$B$407,'1. Output sheet'!$O$2:$O$5000,"&lt;"&amp;$C$407)</f>
        <v>0</v>
      </c>
      <c r="F432" s="13">
        <f>COUNTIFS('1. Output sheet'!$AC$2:$AC$5000,$B$75,'1. Output sheet'!$C$2:$C$5000,F$73,'1. Output sheet'!$K$2:$K$5000,$C432,'1. Output sheet'!$O$2:$O$5000,"&gt;="&amp;$B$407,'1. Output sheet'!$O$2:$O$5000,"&lt;"&amp;$C$407)</f>
        <v>0</v>
      </c>
      <c r="G432" s="13">
        <f>COUNTIFS('1. Output sheet'!$AC$2:$AC$5000,$B$75,'1. Output sheet'!$C$2:$C$5000,G$73,'1. Output sheet'!$K$2:$K$5000,$C432,'1. Output sheet'!$O$2:$O$5000,"&gt;="&amp;$B$407,'1. Output sheet'!$O$2:$O$5000,"&lt;"&amp;$C$407)</f>
        <v>0</v>
      </c>
      <c r="H432" s="13">
        <f>COUNTIFS('1. Output sheet'!$AC$2:$AC$5000,$B$75,'1. Output sheet'!$C$2:$C$5000,H$73,'1. Output sheet'!$K$2:$K$5000,$C432,'1. Output sheet'!$O$2:$O$5000,"&gt;="&amp;$B$407,'1. Output sheet'!$O$2:$O$5000,"&lt;"&amp;$C$407)</f>
        <v>0</v>
      </c>
      <c r="I432" s="13">
        <f>COUNTIFS('1. Output sheet'!$AC$2:$AC$5000,$B$75,'1. Output sheet'!$C$2:$C$5000,I$73,'1. Output sheet'!$K$2:$K$5000,$C432,'1. Output sheet'!$O$2:$O$5000,"&gt;="&amp;$B$407,'1. Output sheet'!$O$2:$O$5000,"&lt;"&amp;$C$407)</f>
        <v>0</v>
      </c>
      <c r="J432" s="13">
        <f>COUNTIFS('1. Output sheet'!$AC$2:$AC$5000,$B$75,'1. Output sheet'!$C$2:$C$5000,J$73,'1. Output sheet'!$K$2:$K$5000,$C432,'1. Output sheet'!$O$2:$O$5000,"&gt;="&amp;$B$407,'1. Output sheet'!$O$2:$O$5000,"&lt;"&amp;$C$407)</f>
        <v>0</v>
      </c>
      <c r="K432" s="13">
        <f>COUNTIFS('1. Output sheet'!$AC$2:$AC$5000,$B$75,'1. Output sheet'!$C$2:$C$5000,K$73,'1. Output sheet'!$K$2:$K$5000,$C432,'1. Output sheet'!$O$2:$O$5000,"&gt;="&amp;$B$407,'1. Output sheet'!$O$2:$O$5000,"&lt;"&amp;$C$407)</f>
        <v>0</v>
      </c>
      <c r="L432" s="13">
        <f>COUNTIFS('1. Output sheet'!$AC$2:$AC$5000,$B$75,'1. Output sheet'!$C$2:$C$5000,L$73,'1. Output sheet'!$K$2:$K$5000,$C432,'1. Output sheet'!$O$2:$O$5000,"&gt;="&amp;$B$407,'1. Output sheet'!$O$2:$O$5000,"&lt;"&amp;$C$407)</f>
        <v>0</v>
      </c>
      <c r="M432" s="13">
        <f>COUNTIFS('1. Output sheet'!$AC$2:$AC$5000,$B$75,'1. Output sheet'!$C$2:$C$5000,M$73,'1. Output sheet'!$K$2:$K$5000,$C432,'1. Output sheet'!$O$2:$O$5000,"&gt;="&amp;$B$407,'1. Output sheet'!$O$2:$O$5000,"&lt;"&amp;$C$407)</f>
        <v>0</v>
      </c>
      <c r="N432" s="13">
        <f>COUNTIFS('1. Output sheet'!$AC$2:$AC$5000,$B$75,'1. Output sheet'!$C$2:$C$5000,N$73,'1. Output sheet'!$K$2:$K$5000,$C432,'1. Output sheet'!$O$2:$O$5000,"&gt;="&amp;$B$407,'1. Output sheet'!$O$2:$O$5000,"&lt;"&amp;$C$407)</f>
        <v>0</v>
      </c>
      <c r="O432" s="13">
        <f>COUNTIFS('1. Output sheet'!$AC$2:$AC$5000,$B$75,'1. Output sheet'!$C$2:$C$5000,O$73,'1. Output sheet'!$K$2:$K$5000,$C432,'1. Output sheet'!$O$2:$O$5000,"&gt;="&amp;$B$407,'1. Output sheet'!$O$2:$O$5000,"&lt;"&amp;$C$407)</f>
        <v>0</v>
      </c>
      <c r="P432" s="14">
        <f t="shared" si="217"/>
        <v>0</v>
      </c>
    </row>
    <row r="433" spans="2:16" ht="14.4" x14ac:dyDescent="0.3">
      <c r="B433" s="7"/>
      <c r="C433" s="39" t="s">
        <v>427</v>
      </c>
      <c r="D433" s="13">
        <f>COUNTIFS('1. Output sheet'!$AC$2:$AC$5000,$B$75,'1. Output sheet'!$C$2:$C$5000,D$73,'1. Output sheet'!$K$2:$K$5000,$C433,'1. Output sheet'!$O$2:$O$5000,"&gt;="&amp;$B$407,'1. Output sheet'!$O$2:$O$5000,"&lt;"&amp;$C$407)</f>
        <v>0</v>
      </c>
      <c r="E433" s="13">
        <f>COUNTIFS('1. Output sheet'!$AC$2:$AC$5000,$B$75,'1. Output sheet'!$C$2:$C$5000,E$73,'1. Output sheet'!$K$2:$K$5000,$C433,'1. Output sheet'!$O$2:$O$5000,"&gt;="&amp;$B$407,'1. Output sheet'!$O$2:$O$5000,"&lt;"&amp;$C$407)</f>
        <v>0</v>
      </c>
      <c r="F433" s="13">
        <f>COUNTIFS('1. Output sheet'!$AC$2:$AC$5000,$B$75,'1. Output sheet'!$C$2:$C$5000,F$73,'1. Output sheet'!$K$2:$K$5000,$C433,'1. Output sheet'!$O$2:$O$5000,"&gt;="&amp;$B$407,'1. Output sheet'!$O$2:$O$5000,"&lt;"&amp;$C$407)</f>
        <v>5</v>
      </c>
      <c r="G433" s="13">
        <f>COUNTIFS('1. Output sheet'!$AC$2:$AC$5000,$B$75,'1. Output sheet'!$C$2:$C$5000,G$73,'1. Output sheet'!$K$2:$K$5000,$C433,'1. Output sheet'!$O$2:$O$5000,"&gt;="&amp;$B$407,'1. Output sheet'!$O$2:$O$5000,"&lt;"&amp;$C$407)</f>
        <v>3</v>
      </c>
      <c r="H433" s="13">
        <f>COUNTIFS('1. Output sheet'!$AC$2:$AC$5000,$B$75,'1. Output sheet'!$C$2:$C$5000,H$73,'1. Output sheet'!$K$2:$K$5000,$C433,'1. Output sheet'!$O$2:$O$5000,"&gt;="&amp;$B$407,'1. Output sheet'!$O$2:$O$5000,"&lt;"&amp;$C$407)</f>
        <v>1</v>
      </c>
      <c r="I433" s="13">
        <f>COUNTIFS('1. Output sheet'!$AC$2:$AC$5000,$B$75,'1. Output sheet'!$C$2:$C$5000,I$73,'1. Output sheet'!$K$2:$K$5000,$C433,'1. Output sheet'!$O$2:$O$5000,"&gt;="&amp;$B$407,'1. Output sheet'!$O$2:$O$5000,"&lt;"&amp;$C$407)</f>
        <v>3</v>
      </c>
      <c r="J433" s="13">
        <f>COUNTIFS('1. Output sheet'!$AC$2:$AC$5000,$B$75,'1. Output sheet'!$C$2:$C$5000,J$73,'1. Output sheet'!$K$2:$K$5000,$C433,'1. Output sheet'!$O$2:$O$5000,"&gt;="&amp;$B$407,'1. Output sheet'!$O$2:$O$5000,"&lt;"&amp;$C$407)</f>
        <v>19</v>
      </c>
      <c r="K433" s="13">
        <f>COUNTIFS('1. Output sheet'!$AC$2:$AC$5000,$B$75,'1. Output sheet'!$C$2:$C$5000,K$73,'1. Output sheet'!$K$2:$K$5000,$C433,'1. Output sheet'!$O$2:$O$5000,"&gt;="&amp;$B$407,'1. Output sheet'!$O$2:$O$5000,"&lt;"&amp;$C$407)</f>
        <v>0</v>
      </c>
      <c r="L433" s="13">
        <f>COUNTIFS('1. Output sheet'!$AC$2:$AC$5000,$B$75,'1. Output sheet'!$C$2:$C$5000,L$73,'1. Output sheet'!$K$2:$K$5000,$C433,'1. Output sheet'!$O$2:$O$5000,"&gt;="&amp;$B$407,'1. Output sheet'!$O$2:$O$5000,"&lt;"&amp;$C$407)</f>
        <v>0</v>
      </c>
      <c r="M433" s="13">
        <f>COUNTIFS('1. Output sheet'!$AC$2:$AC$5000,$B$75,'1. Output sheet'!$C$2:$C$5000,M$73,'1. Output sheet'!$K$2:$K$5000,$C433,'1. Output sheet'!$O$2:$O$5000,"&gt;="&amp;$B$407,'1. Output sheet'!$O$2:$O$5000,"&lt;"&amp;$C$407)</f>
        <v>0</v>
      </c>
      <c r="N433" s="13">
        <f>COUNTIFS('1. Output sheet'!$AC$2:$AC$5000,$B$75,'1. Output sheet'!$C$2:$C$5000,N$73,'1. Output sheet'!$K$2:$K$5000,$C433,'1. Output sheet'!$O$2:$O$5000,"&gt;="&amp;$B$407,'1. Output sheet'!$O$2:$O$5000,"&lt;"&amp;$C$407)</f>
        <v>0</v>
      </c>
      <c r="O433" s="13">
        <f>COUNTIFS('1. Output sheet'!$AC$2:$AC$5000,$B$75,'1. Output sheet'!$C$2:$C$5000,O$73,'1. Output sheet'!$K$2:$K$5000,$C433,'1. Output sheet'!$O$2:$O$5000,"&gt;="&amp;$B$407,'1. Output sheet'!$O$2:$O$5000,"&lt;"&amp;$C$407)</f>
        <v>0</v>
      </c>
      <c r="P433" s="14">
        <f t="shared" si="217"/>
        <v>31</v>
      </c>
    </row>
    <row r="434" spans="2:16" ht="14.4" x14ac:dyDescent="0.3">
      <c r="B434" s="7"/>
      <c r="C434" s="39" t="s">
        <v>84</v>
      </c>
      <c r="D434" s="13">
        <f>COUNTIFS('1. Output sheet'!$AC$2:$AC$5000,$B$75,'1. Output sheet'!$C$2:$C$5000,D$73,'1. Output sheet'!$K$2:$K$5000,$C434,'1. Output sheet'!$O$2:$O$5000,"&gt;="&amp;$B$407,'1. Output sheet'!$O$2:$O$5000,"&lt;"&amp;$C$407)</f>
        <v>0</v>
      </c>
      <c r="E434" s="13">
        <f>COUNTIFS('1. Output sheet'!$AC$2:$AC$5000,$B$75,'1. Output sheet'!$C$2:$C$5000,E$73,'1. Output sheet'!$K$2:$K$5000,$C434,'1. Output sheet'!$O$2:$O$5000,"&gt;="&amp;$B$407,'1. Output sheet'!$O$2:$O$5000,"&lt;"&amp;$C$407)</f>
        <v>0</v>
      </c>
      <c r="F434" s="13">
        <f>COUNTIFS('1. Output sheet'!$AC$2:$AC$5000,$B$75,'1. Output sheet'!$C$2:$C$5000,F$73,'1. Output sheet'!$K$2:$K$5000,$C434,'1. Output sheet'!$O$2:$O$5000,"&gt;="&amp;$B$407,'1. Output sheet'!$O$2:$O$5000,"&lt;"&amp;$C$407)</f>
        <v>0</v>
      </c>
      <c r="G434" s="13">
        <f>COUNTIFS('1. Output sheet'!$AC$2:$AC$5000,$B$75,'1. Output sheet'!$C$2:$C$5000,G$73,'1. Output sheet'!$K$2:$K$5000,$C434,'1. Output sheet'!$O$2:$O$5000,"&gt;="&amp;$B$407,'1. Output sheet'!$O$2:$O$5000,"&lt;"&amp;$C$407)</f>
        <v>3</v>
      </c>
      <c r="H434" s="13">
        <f>COUNTIFS('1. Output sheet'!$AC$2:$AC$5000,$B$75,'1. Output sheet'!$C$2:$C$5000,H$73,'1. Output sheet'!$K$2:$K$5000,$C434,'1. Output sheet'!$O$2:$O$5000,"&gt;="&amp;$B$407,'1. Output sheet'!$O$2:$O$5000,"&lt;"&amp;$C$407)</f>
        <v>0</v>
      </c>
      <c r="I434" s="13">
        <f>COUNTIFS('1. Output sheet'!$AC$2:$AC$5000,$B$75,'1. Output sheet'!$C$2:$C$5000,I$73,'1. Output sheet'!$K$2:$K$5000,$C434,'1. Output sheet'!$O$2:$O$5000,"&gt;="&amp;$B$407,'1. Output sheet'!$O$2:$O$5000,"&lt;"&amp;$C$407)</f>
        <v>1</v>
      </c>
      <c r="J434" s="13">
        <f>COUNTIFS('1. Output sheet'!$AC$2:$AC$5000,$B$75,'1. Output sheet'!$C$2:$C$5000,J$73,'1. Output sheet'!$K$2:$K$5000,$C434,'1. Output sheet'!$O$2:$O$5000,"&gt;="&amp;$B$407,'1. Output sheet'!$O$2:$O$5000,"&lt;"&amp;$C$407)</f>
        <v>2</v>
      </c>
      <c r="K434" s="13">
        <f>COUNTIFS('1. Output sheet'!$AC$2:$AC$5000,$B$75,'1. Output sheet'!$C$2:$C$5000,K$73,'1. Output sheet'!$K$2:$K$5000,$C434,'1. Output sheet'!$O$2:$O$5000,"&gt;="&amp;$B$407,'1. Output sheet'!$O$2:$O$5000,"&lt;"&amp;$C$407)</f>
        <v>0</v>
      </c>
      <c r="L434" s="13">
        <f>COUNTIFS('1. Output sheet'!$AC$2:$AC$5000,$B$75,'1. Output sheet'!$C$2:$C$5000,L$73,'1. Output sheet'!$K$2:$K$5000,$C434,'1. Output sheet'!$O$2:$O$5000,"&gt;="&amp;$B$407,'1. Output sheet'!$O$2:$O$5000,"&lt;"&amp;$C$407)</f>
        <v>0</v>
      </c>
      <c r="M434" s="13">
        <f>COUNTIFS('1. Output sheet'!$AC$2:$AC$5000,$B$75,'1. Output sheet'!$C$2:$C$5000,M$73,'1. Output sheet'!$K$2:$K$5000,$C434,'1. Output sheet'!$O$2:$O$5000,"&gt;="&amp;$B$407,'1. Output sheet'!$O$2:$O$5000,"&lt;"&amp;$C$407)</f>
        <v>0</v>
      </c>
      <c r="N434" s="13">
        <f>COUNTIFS('1. Output sheet'!$AC$2:$AC$5000,$B$75,'1. Output sheet'!$C$2:$C$5000,N$73,'1. Output sheet'!$K$2:$K$5000,$C434,'1. Output sheet'!$O$2:$O$5000,"&gt;="&amp;$B$407,'1. Output sheet'!$O$2:$O$5000,"&lt;"&amp;$C$407)</f>
        <v>0</v>
      </c>
      <c r="O434" s="13">
        <f>COUNTIFS('1. Output sheet'!$AC$2:$AC$5000,$B$75,'1. Output sheet'!$C$2:$C$5000,O$73,'1. Output sheet'!$K$2:$K$5000,$C434,'1. Output sheet'!$O$2:$O$5000,"&gt;="&amp;$B$407,'1. Output sheet'!$O$2:$O$5000,"&lt;"&amp;$C$407)</f>
        <v>0</v>
      </c>
      <c r="P434" s="14">
        <f t="shared" si="217"/>
        <v>6</v>
      </c>
    </row>
    <row r="435" spans="2:16" ht="14.4" x14ac:dyDescent="0.3">
      <c r="B435" s="7"/>
      <c r="C435" s="39" t="s">
        <v>204</v>
      </c>
      <c r="D435" s="13">
        <f>COUNTIFS('1. Output sheet'!$AC$2:$AC$5000,$B$75,'1. Output sheet'!$C$2:$C$5000,D$73,'1. Output sheet'!$K$2:$K$5000,$C435,'1. Output sheet'!$O$2:$O$5000,"&gt;="&amp;$B$407,'1. Output sheet'!$O$2:$O$5000,"&lt;"&amp;$C$407)</f>
        <v>0</v>
      </c>
      <c r="E435" s="13">
        <f>COUNTIFS('1. Output sheet'!$AC$2:$AC$5000,$B$75,'1. Output sheet'!$C$2:$C$5000,E$73,'1. Output sheet'!$K$2:$K$5000,$C435,'1. Output sheet'!$O$2:$O$5000,"&gt;="&amp;$B$407,'1. Output sheet'!$O$2:$O$5000,"&lt;"&amp;$C$407)</f>
        <v>81</v>
      </c>
      <c r="F435" s="13">
        <f>COUNTIFS('1. Output sheet'!$AC$2:$AC$5000,$B$75,'1. Output sheet'!$C$2:$C$5000,F$73,'1. Output sheet'!$K$2:$K$5000,$C435,'1. Output sheet'!$O$2:$O$5000,"&gt;="&amp;$B$407,'1. Output sheet'!$O$2:$O$5000,"&lt;"&amp;$C$407)</f>
        <v>1</v>
      </c>
      <c r="G435" s="13">
        <f>COUNTIFS('1. Output sheet'!$AC$2:$AC$5000,$B$75,'1. Output sheet'!$C$2:$C$5000,G$73,'1. Output sheet'!$K$2:$K$5000,$C435,'1. Output sheet'!$O$2:$O$5000,"&gt;="&amp;$B$407,'1. Output sheet'!$O$2:$O$5000,"&lt;"&amp;$C$407)</f>
        <v>6</v>
      </c>
      <c r="H435" s="13">
        <f>COUNTIFS('1. Output sheet'!$AC$2:$AC$5000,$B$75,'1. Output sheet'!$C$2:$C$5000,H$73,'1. Output sheet'!$K$2:$K$5000,$C435,'1. Output sheet'!$O$2:$O$5000,"&gt;="&amp;$B$407,'1. Output sheet'!$O$2:$O$5000,"&lt;"&amp;$C$407)</f>
        <v>3</v>
      </c>
      <c r="I435" s="13">
        <f>COUNTIFS('1. Output sheet'!$AC$2:$AC$5000,$B$75,'1. Output sheet'!$C$2:$C$5000,I$73,'1. Output sheet'!$K$2:$K$5000,$C435,'1. Output sheet'!$O$2:$O$5000,"&gt;="&amp;$B$407,'1. Output sheet'!$O$2:$O$5000,"&lt;"&amp;$C$407)</f>
        <v>6</v>
      </c>
      <c r="J435" s="13">
        <f>COUNTIFS('1. Output sheet'!$AC$2:$AC$5000,$B$75,'1. Output sheet'!$C$2:$C$5000,J$73,'1. Output sheet'!$K$2:$K$5000,$C435,'1. Output sheet'!$O$2:$O$5000,"&gt;="&amp;$B$407,'1. Output sheet'!$O$2:$O$5000,"&lt;"&amp;$C$407)</f>
        <v>5</v>
      </c>
      <c r="K435" s="13">
        <f>COUNTIFS('1. Output sheet'!$AC$2:$AC$5000,$B$75,'1. Output sheet'!$C$2:$C$5000,K$73,'1. Output sheet'!$K$2:$K$5000,$C435,'1. Output sheet'!$O$2:$O$5000,"&gt;="&amp;$B$407,'1. Output sheet'!$O$2:$O$5000,"&lt;"&amp;$C$407)</f>
        <v>1</v>
      </c>
      <c r="L435" s="13">
        <f>COUNTIFS('1. Output sheet'!$AC$2:$AC$5000,$B$75,'1. Output sheet'!$C$2:$C$5000,L$73,'1. Output sheet'!$K$2:$K$5000,$C435,'1. Output sheet'!$O$2:$O$5000,"&gt;="&amp;$B$407,'1. Output sheet'!$O$2:$O$5000,"&lt;"&amp;$C$407)</f>
        <v>0</v>
      </c>
      <c r="M435" s="13">
        <f>COUNTIFS('1. Output sheet'!$AC$2:$AC$5000,$B$75,'1. Output sheet'!$C$2:$C$5000,M$73,'1. Output sheet'!$K$2:$K$5000,$C435,'1. Output sheet'!$O$2:$O$5000,"&gt;="&amp;$B$407,'1. Output sheet'!$O$2:$O$5000,"&lt;"&amp;$C$407)</f>
        <v>0</v>
      </c>
      <c r="N435" s="13">
        <f>COUNTIFS('1. Output sheet'!$AC$2:$AC$5000,$B$75,'1. Output sheet'!$C$2:$C$5000,N$73,'1. Output sheet'!$K$2:$K$5000,$C435,'1. Output sheet'!$O$2:$O$5000,"&gt;="&amp;$B$407,'1. Output sheet'!$O$2:$O$5000,"&lt;"&amp;$C$407)</f>
        <v>0</v>
      </c>
      <c r="O435" s="13">
        <f>COUNTIFS('1. Output sheet'!$AC$2:$AC$5000,$B$75,'1. Output sheet'!$C$2:$C$5000,O$73,'1. Output sheet'!$K$2:$K$5000,$C435,'1. Output sheet'!$O$2:$O$5000,"&gt;="&amp;$B$407,'1. Output sheet'!$O$2:$O$5000,"&lt;"&amp;$C$407)</f>
        <v>0</v>
      </c>
      <c r="P435" s="14">
        <f t="shared" si="217"/>
        <v>103</v>
      </c>
    </row>
    <row r="436" spans="2:16" ht="14.4" x14ac:dyDescent="0.3">
      <c r="B436" s="7"/>
      <c r="C436" s="39" t="s">
        <v>216</v>
      </c>
      <c r="D436" s="13">
        <f>COUNTIFS('1. Output sheet'!$AC$2:$AC$5000,$B$75,'1. Output sheet'!$C$2:$C$5000,D$73,'1. Output sheet'!$K$2:$K$5000,$C436,'1. Output sheet'!$O$2:$O$5000,"&gt;="&amp;$B$407,'1. Output sheet'!$O$2:$O$5000,"&lt;"&amp;$C$407)</f>
        <v>0</v>
      </c>
      <c r="E436" s="13">
        <f>COUNTIFS('1. Output sheet'!$AC$2:$AC$5000,$B$75,'1. Output sheet'!$C$2:$C$5000,E$73,'1. Output sheet'!$K$2:$K$5000,$C436,'1. Output sheet'!$O$2:$O$5000,"&gt;="&amp;$B$407,'1. Output sheet'!$O$2:$O$5000,"&lt;"&amp;$C$407)</f>
        <v>0</v>
      </c>
      <c r="F436" s="13">
        <f>COUNTIFS('1. Output sheet'!$AC$2:$AC$5000,$B$75,'1. Output sheet'!$C$2:$C$5000,F$73,'1. Output sheet'!$K$2:$K$5000,$C436,'1. Output sheet'!$O$2:$O$5000,"&gt;="&amp;$B$407,'1. Output sheet'!$O$2:$O$5000,"&lt;"&amp;$C$407)</f>
        <v>4</v>
      </c>
      <c r="G436" s="13">
        <f>COUNTIFS('1. Output sheet'!$AC$2:$AC$5000,$B$75,'1. Output sheet'!$C$2:$C$5000,G$73,'1. Output sheet'!$K$2:$K$5000,$C436,'1. Output sheet'!$O$2:$O$5000,"&gt;="&amp;$B$407,'1. Output sheet'!$O$2:$O$5000,"&lt;"&amp;$C$407)</f>
        <v>11</v>
      </c>
      <c r="H436" s="13">
        <f>COUNTIFS('1. Output sheet'!$AC$2:$AC$5000,$B$75,'1. Output sheet'!$C$2:$C$5000,H$73,'1. Output sheet'!$K$2:$K$5000,$C436,'1. Output sheet'!$O$2:$O$5000,"&gt;="&amp;$B$407,'1. Output sheet'!$O$2:$O$5000,"&lt;"&amp;$C$407)</f>
        <v>4</v>
      </c>
      <c r="I436" s="13">
        <f>COUNTIFS('1. Output sheet'!$AC$2:$AC$5000,$B$75,'1. Output sheet'!$C$2:$C$5000,I$73,'1. Output sheet'!$K$2:$K$5000,$C436,'1. Output sheet'!$O$2:$O$5000,"&gt;="&amp;$B$407,'1. Output sheet'!$O$2:$O$5000,"&lt;"&amp;$C$407)</f>
        <v>10</v>
      </c>
      <c r="J436" s="13">
        <f>COUNTIFS('1. Output sheet'!$AC$2:$AC$5000,$B$75,'1. Output sheet'!$C$2:$C$5000,J$73,'1. Output sheet'!$K$2:$K$5000,$C436,'1. Output sheet'!$O$2:$O$5000,"&gt;="&amp;$B$407,'1. Output sheet'!$O$2:$O$5000,"&lt;"&amp;$C$407)</f>
        <v>4</v>
      </c>
      <c r="K436" s="13">
        <f>COUNTIFS('1. Output sheet'!$AC$2:$AC$5000,$B$75,'1. Output sheet'!$C$2:$C$5000,K$73,'1. Output sheet'!$K$2:$K$5000,$C436,'1. Output sheet'!$O$2:$O$5000,"&gt;="&amp;$B$407,'1. Output sheet'!$O$2:$O$5000,"&lt;"&amp;$C$407)</f>
        <v>10</v>
      </c>
      <c r="L436" s="13">
        <f>COUNTIFS('1. Output sheet'!$AC$2:$AC$5000,$B$75,'1. Output sheet'!$C$2:$C$5000,L$73,'1. Output sheet'!$K$2:$K$5000,$C436,'1. Output sheet'!$O$2:$O$5000,"&gt;="&amp;$B$407,'1. Output sheet'!$O$2:$O$5000,"&lt;"&amp;$C$407)</f>
        <v>0</v>
      </c>
      <c r="M436" s="13">
        <f>COUNTIFS('1. Output sheet'!$AC$2:$AC$5000,$B$75,'1. Output sheet'!$C$2:$C$5000,M$73,'1. Output sheet'!$K$2:$K$5000,$C436,'1. Output sheet'!$O$2:$O$5000,"&gt;="&amp;$B$407,'1. Output sheet'!$O$2:$O$5000,"&lt;"&amp;$C$407)</f>
        <v>0</v>
      </c>
      <c r="N436" s="13">
        <f>COUNTIFS('1. Output sheet'!$AC$2:$AC$5000,$B$75,'1. Output sheet'!$C$2:$C$5000,N$73,'1. Output sheet'!$K$2:$K$5000,$C436,'1. Output sheet'!$O$2:$O$5000,"&gt;="&amp;$B$407,'1. Output sheet'!$O$2:$O$5000,"&lt;"&amp;$C$407)</f>
        <v>3</v>
      </c>
      <c r="O436" s="13">
        <f>COUNTIFS('1. Output sheet'!$AC$2:$AC$5000,$B$75,'1. Output sheet'!$C$2:$C$5000,O$73,'1. Output sheet'!$K$2:$K$5000,$C436,'1. Output sheet'!$O$2:$O$5000,"&gt;="&amp;$B$407,'1. Output sheet'!$O$2:$O$5000,"&lt;"&amp;$C$407)</f>
        <v>0</v>
      </c>
      <c r="P436" s="14">
        <f t="shared" si="217"/>
        <v>46</v>
      </c>
    </row>
    <row r="437" spans="2:16" ht="14.4" x14ac:dyDescent="0.3">
      <c r="B437" s="7"/>
      <c r="C437" s="39" t="s">
        <v>2425</v>
      </c>
      <c r="D437" s="13">
        <f>COUNTIFS('1. Output sheet'!$AC$2:$AC$5000,$B$75,'1. Output sheet'!$C$2:$C$5000,D$73,'1. Output sheet'!$K$2:$K$5000,$C437,'1. Output sheet'!$O$2:$O$5000,"&gt;="&amp;$B$407,'1. Output sheet'!$O$2:$O$5000,"&lt;"&amp;$C$407)</f>
        <v>0</v>
      </c>
      <c r="E437" s="13">
        <f>COUNTIFS('1. Output sheet'!$AC$2:$AC$5000,$B$75,'1. Output sheet'!$C$2:$C$5000,E$73,'1. Output sheet'!$K$2:$K$5000,$C437,'1. Output sheet'!$O$2:$O$5000,"&gt;="&amp;$B$407,'1. Output sheet'!$O$2:$O$5000,"&lt;"&amp;$C$407)</f>
        <v>0</v>
      </c>
      <c r="F437" s="13">
        <f>COUNTIFS('1. Output sheet'!$AC$2:$AC$5000,$B$75,'1. Output sheet'!$C$2:$C$5000,F$73,'1. Output sheet'!$K$2:$K$5000,$C437,'1. Output sheet'!$O$2:$O$5000,"&gt;="&amp;$B$407,'1. Output sheet'!$O$2:$O$5000,"&lt;"&amp;$C$407)</f>
        <v>0</v>
      </c>
      <c r="G437" s="13">
        <f>COUNTIFS('1. Output sheet'!$AC$2:$AC$5000,$B$75,'1. Output sheet'!$C$2:$C$5000,G$73,'1. Output sheet'!$K$2:$K$5000,$C437,'1. Output sheet'!$O$2:$O$5000,"&gt;="&amp;$B$407,'1. Output sheet'!$O$2:$O$5000,"&lt;"&amp;$C$407)</f>
        <v>0</v>
      </c>
      <c r="H437" s="13">
        <f>COUNTIFS('1. Output sheet'!$AC$2:$AC$5000,$B$75,'1. Output sheet'!$C$2:$C$5000,H$73,'1. Output sheet'!$K$2:$K$5000,$C437,'1. Output sheet'!$O$2:$O$5000,"&gt;="&amp;$B$407,'1. Output sheet'!$O$2:$O$5000,"&lt;"&amp;$C$407)</f>
        <v>0</v>
      </c>
      <c r="I437" s="13">
        <f>COUNTIFS('1. Output sheet'!$AC$2:$AC$5000,$B$75,'1. Output sheet'!$C$2:$C$5000,I$73,'1. Output sheet'!$K$2:$K$5000,$C437,'1. Output sheet'!$O$2:$O$5000,"&gt;="&amp;$B$407,'1. Output sheet'!$O$2:$O$5000,"&lt;"&amp;$C$407)</f>
        <v>0</v>
      </c>
      <c r="J437" s="13">
        <f>COUNTIFS('1. Output sheet'!$AC$2:$AC$5000,$B$75,'1. Output sheet'!$C$2:$C$5000,J$73,'1. Output sheet'!$K$2:$K$5000,$C437,'1. Output sheet'!$O$2:$O$5000,"&gt;="&amp;$B$407,'1. Output sheet'!$O$2:$O$5000,"&lt;"&amp;$C$407)</f>
        <v>0</v>
      </c>
      <c r="K437" s="13">
        <f>COUNTIFS('1. Output sheet'!$AC$2:$AC$5000,$B$75,'1. Output sheet'!$C$2:$C$5000,K$73,'1. Output sheet'!$K$2:$K$5000,$C437,'1. Output sheet'!$O$2:$O$5000,"&gt;="&amp;$B$407,'1. Output sheet'!$O$2:$O$5000,"&lt;"&amp;$C$407)</f>
        <v>0</v>
      </c>
      <c r="L437" s="13">
        <f>COUNTIFS('1. Output sheet'!$AC$2:$AC$5000,$B$75,'1. Output sheet'!$C$2:$C$5000,L$73,'1. Output sheet'!$K$2:$K$5000,$C437,'1. Output sheet'!$O$2:$O$5000,"&gt;="&amp;$B$407,'1. Output sheet'!$O$2:$O$5000,"&lt;"&amp;$C$407)</f>
        <v>0</v>
      </c>
      <c r="M437" s="13">
        <f>COUNTIFS('1. Output sheet'!$AC$2:$AC$5000,$B$75,'1. Output sheet'!$C$2:$C$5000,M$73,'1. Output sheet'!$K$2:$K$5000,$C437,'1. Output sheet'!$O$2:$O$5000,"&gt;="&amp;$B$407,'1. Output sheet'!$O$2:$O$5000,"&lt;"&amp;$C$407)</f>
        <v>0</v>
      </c>
      <c r="N437" s="13">
        <f>COUNTIFS('1. Output sheet'!$AC$2:$AC$5000,$B$75,'1. Output sheet'!$C$2:$C$5000,N$73,'1. Output sheet'!$K$2:$K$5000,$C437,'1. Output sheet'!$O$2:$O$5000,"&gt;="&amp;$B$407,'1. Output sheet'!$O$2:$O$5000,"&lt;"&amp;$C$407)</f>
        <v>0</v>
      </c>
      <c r="O437" s="13">
        <f>COUNTIFS('1. Output sheet'!$AC$2:$AC$5000,$B$75,'1. Output sheet'!$C$2:$C$5000,O$73,'1. Output sheet'!$K$2:$K$5000,$C437,'1. Output sheet'!$O$2:$O$5000,"&gt;="&amp;$B$407,'1. Output sheet'!$O$2:$O$5000,"&lt;"&amp;$C$407)</f>
        <v>0</v>
      </c>
      <c r="P437" s="14">
        <f t="shared" si="217"/>
        <v>0</v>
      </c>
    </row>
    <row r="438" spans="2:16" ht="14.4" x14ac:dyDescent="0.3">
      <c r="B438" s="7"/>
      <c r="C438" s="39" t="s">
        <v>194</v>
      </c>
      <c r="D438" s="13">
        <f>COUNTIFS('1. Output sheet'!$AC$2:$AC$5000,$B$75,'1. Output sheet'!$C$2:$C$5000,D$73,'1. Output sheet'!$K$2:$K$5000,$C438,'1. Output sheet'!$O$2:$O$5000,"&gt;="&amp;$B$407,'1. Output sheet'!$O$2:$O$5000,"&lt;"&amp;$C$407)</f>
        <v>0</v>
      </c>
      <c r="E438" s="13">
        <f>COUNTIFS('1. Output sheet'!$AC$2:$AC$5000,$B$75,'1. Output sheet'!$C$2:$C$5000,E$73,'1. Output sheet'!$K$2:$K$5000,$C438,'1. Output sheet'!$O$2:$O$5000,"&gt;="&amp;$B$407,'1. Output sheet'!$O$2:$O$5000,"&lt;"&amp;$C$407)</f>
        <v>0</v>
      </c>
      <c r="F438" s="13">
        <f>COUNTIFS('1. Output sheet'!$AC$2:$AC$5000,$B$75,'1. Output sheet'!$C$2:$C$5000,F$73,'1. Output sheet'!$K$2:$K$5000,$C438,'1. Output sheet'!$O$2:$O$5000,"&gt;="&amp;$B$407,'1. Output sheet'!$O$2:$O$5000,"&lt;"&amp;$C$407)</f>
        <v>3</v>
      </c>
      <c r="G438" s="13">
        <f>COUNTIFS('1. Output sheet'!$AC$2:$AC$5000,$B$75,'1. Output sheet'!$C$2:$C$5000,G$73,'1. Output sheet'!$K$2:$K$5000,$C438,'1. Output sheet'!$O$2:$O$5000,"&gt;="&amp;$B$407,'1. Output sheet'!$O$2:$O$5000,"&lt;"&amp;$C$407)</f>
        <v>6</v>
      </c>
      <c r="H438" s="13">
        <f>COUNTIFS('1. Output sheet'!$AC$2:$AC$5000,$B$75,'1. Output sheet'!$C$2:$C$5000,H$73,'1. Output sheet'!$K$2:$K$5000,$C438,'1. Output sheet'!$O$2:$O$5000,"&gt;="&amp;$B$407,'1. Output sheet'!$O$2:$O$5000,"&lt;"&amp;$C$407)</f>
        <v>0</v>
      </c>
      <c r="I438" s="13">
        <f>COUNTIFS('1. Output sheet'!$AC$2:$AC$5000,$B$75,'1. Output sheet'!$C$2:$C$5000,I$73,'1. Output sheet'!$K$2:$K$5000,$C438,'1. Output sheet'!$O$2:$O$5000,"&gt;="&amp;$B$407,'1. Output sheet'!$O$2:$O$5000,"&lt;"&amp;$C$407)</f>
        <v>3</v>
      </c>
      <c r="J438" s="13">
        <f>COUNTIFS('1. Output sheet'!$AC$2:$AC$5000,$B$75,'1. Output sheet'!$C$2:$C$5000,J$73,'1. Output sheet'!$K$2:$K$5000,$C438,'1. Output sheet'!$O$2:$O$5000,"&gt;="&amp;$B$407,'1. Output sheet'!$O$2:$O$5000,"&lt;"&amp;$C$407)</f>
        <v>5</v>
      </c>
      <c r="K438" s="13">
        <f>COUNTIFS('1. Output sheet'!$AC$2:$AC$5000,$B$75,'1. Output sheet'!$C$2:$C$5000,K$73,'1. Output sheet'!$K$2:$K$5000,$C438,'1. Output sheet'!$O$2:$O$5000,"&gt;="&amp;$B$407,'1. Output sheet'!$O$2:$O$5000,"&lt;"&amp;$C$407)</f>
        <v>0</v>
      </c>
      <c r="L438" s="13">
        <f>COUNTIFS('1. Output sheet'!$AC$2:$AC$5000,$B$75,'1. Output sheet'!$C$2:$C$5000,L$73,'1. Output sheet'!$K$2:$K$5000,$C438,'1. Output sheet'!$O$2:$O$5000,"&gt;="&amp;$B$407,'1. Output sheet'!$O$2:$O$5000,"&lt;"&amp;$C$407)</f>
        <v>0</v>
      </c>
      <c r="M438" s="13">
        <f>COUNTIFS('1. Output sheet'!$AC$2:$AC$5000,$B$75,'1. Output sheet'!$C$2:$C$5000,M$73,'1. Output sheet'!$K$2:$K$5000,$C438,'1. Output sheet'!$O$2:$O$5000,"&gt;="&amp;$B$407,'1. Output sheet'!$O$2:$O$5000,"&lt;"&amp;$C$407)</f>
        <v>0</v>
      </c>
      <c r="N438" s="13">
        <f>COUNTIFS('1. Output sheet'!$AC$2:$AC$5000,$B$75,'1. Output sheet'!$C$2:$C$5000,N$73,'1. Output sheet'!$K$2:$K$5000,$C438,'1. Output sheet'!$O$2:$O$5000,"&gt;="&amp;$B$407,'1. Output sheet'!$O$2:$O$5000,"&lt;"&amp;$C$407)</f>
        <v>3</v>
      </c>
      <c r="O438" s="13">
        <f>COUNTIFS('1. Output sheet'!$AC$2:$AC$5000,$B$75,'1. Output sheet'!$C$2:$C$5000,O$73,'1. Output sheet'!$K$2:$K$5000,$C438,'1. Output sheet'!$O$2:$O$5000,"&gt;="&amp;$B$407,'1. Output sheet'!$O$2:$O$5000,"&lt;"&amp;$C$407)</f>
        <v>0</v>
      </c>
      <c r="P438" s="14">
        <f t="shared" si="217"/>
        <v>20</v>
      </c>
    </row>
    <row r="439" spans="2:16" ht="14.4" x14ac:dyDescent="0.3">
      <c r="B439" s="7"/>
      <c r="C439" s="39" t="s">
        <v>267</v>
      </c>
      <c r="D439" s="13">
        <f>COUNTIFS('1. Output sheet'!$AC$2:$AC$5000,$B$75,'1. Output sheet'!$C$2:$C$5000,D$73,'1. Output sheet'!$K$2:$K$5000,$C439,'1. Output sheet'!$O$2:$O$5000,"&gt;="&amp;$B$407,'1. Output sheet'!$O$2:$O$5000,"&lt;"&amp;$C$407)</f>
        <v>0</v>
      </c>
      <c r="E439" s="13">
        <f>COUNTIFS('1. Output sheet'!$AC$2:$AC$5000,$B$75,'1. Output sheet'!$C$2:$C$5000,E$73,'1. Output sheet'!$K$2:$K$5000,$C439,'1. Output sheet'!$O$2:$O$5000,"&gt;="&amp;$B$407,'1. Output sheet'!$O$2:$O$5000,"&lt;"&amp;$C$407)</f>
        <v>0</v>
      </c>
      <c r="F439" s="13">
        <f>COUNTIFS('1. Output sheet'!$AC$2:$AC$5000,$B$75,'1. Output sheet'!$C$2:$C$5000,F$73,'1. Output sheet'!$K$2:$K$5000,$C439,'1. Output sheet'!$O$2:$O$5000,"&gt;="&amp;$B$407,'1. Output sheet'!$O$2:$O$5000,"&lt;"&amp;$C$407)</f>
        <v>10</v>
      </c>
      <c r="G439" s="13">
        <f>COUNTIFS('1. Output sheet'!$AC$2:$AC$5000,$B$75,'1. Output sheet'!$C$2:$C$5000,G$73,'1. Output sheet'!$K$2:$K$5000,$C439,'1. Output sheet'!$O$2:$O$5000,"&gt;="&amp;$B$407,'1. Output sheet'!$O$2:$O$5000,"&lt;"&amp;$C$407)</f>
        <v>6</v>
      </c>
      <c r="H439" s="13">
        <f>COUNTIFS('1. Output sheet'!$AC$2:$AC$5000,$B$75,'1. Output sheet'!$C$2:$C$5000,H$73,'1. Output sheet'!$K$2:$K$5000,$C439,'1. Output sheet'!$O$2:$O$5000,"&gt;="&amp;$B$407,'1. Output sheet'!$O$2:$O$5000,"&lt;"&amp;$C$407)</f>
        <v>0</v>
      </c>
      <c r="I439" s="13">
        <f>COUNTIFS('1. Output sheet'!$AC$2:$AC$5000,$B$75,'1. Output sheet'!$C$2:$C$5000,I$73,'1. Output sheet'!$K$2:$K$5000,$C439,'1. Output sheet'!$O$2:$O$5000,"&gt;="&amp;$B$407,'1. Output sheet'!$O$2:$O$5000,"&lt;"&amp;$C$407)</f>
        <v>0</v>
      </c>
      <c r="J439" s="13">
        <f>COUNTIFS('1. Output sheet'!$AC$2:$AC$5000,$B$75,'1. Output sheet'!$C$2:$C$5000,J$73,'1. Output sheet'!$K$2:$K$5000,$C439,'1. Output sheet'!$O$2:$O$5000,"&gt;="&amp;$B$407,'1. Output sheet'!$O$2:$O$5000,"&lt;"&amp;$C$407)</f>
        <v>5</v>
      </c>
      <c r="K439" s="13">
        <f>COUNTIFS('1. Output sheet'!$AC$2:$AC$5000,$B$75,'1. Output sheet'!$C$2:$C$5000,K$73,'1. Output sheet'!$K$2:$K$5000,$C439,'1. Output sheet'!$O$2:$O$5000,"&gt;="&amp;$B$407,'1. Output sheet'!$O$2:$O$5000,"&lt;"&amp;$C$407)</f>
        <v>0</v>
      </c>
      <c r="L439" s="13">
        <f>COUNTIFS('1. Output sheet'!$AC$2:$AC$5000,$B$75,'1. Output sheet'!$C$2:$C$5000,L$73,'1. Output sheet'!$K$2:$K$5000,$C439,'1. Output sheet'!$O$2:$O$5000,"&gt;="&amp;$B$407,'1. Output sheet'!$O$2:$O$5000,"&lt;"&amp;$C$407)</f>
        <v>0</v>
      </c>
      <c r="M439" s="13">
        <f>COUNTIFS('1. Output sheet'!$AC$2:$AC$5000,$B$75,'1. Output sheet'!$C$2:$C$5000,M$73,'1. Output sheet'!$K$2:$K$5000,$C439,'1. Output sheet'!$O$2:$O$5000,"&gt;="&amp;$B$407,'1. Output sheet'!$O$2:$O$5000,"&lt;"&amp;$C$407)</f>
        <v>0</v>
      </c>
      <c r="N439" s="13">
        <f>COUNTIFS('1. Output sheet'!$AC$2:$AC$5000,$B$75,'1. Output sheet'!$C$2:$C$5000,N$73,'1. Output sheet'!$K$2:$K$5000,$C439,'1. Output sheet'!$O$2:$O$5000,"&gt;="&amp;$B$407,'1. Output sheet'!$O$2:$O$5000,"&lt;"&amp;$C$407)</f>
        <v>1</v>
      </c>
      <c r="O439" s="13">
        <f>COUNTIFS('1. Output sheet'!$AC$2:$AC$5000,$B$75,'1. Output sheet'!$C$2:$C$5000,O$73,'1. Output sheet'!$K$2:$K$5000,$C439,'1. Output sheet'!$O$2:$O$5000,"&gt;="&amp;$B$407,'1. Output sheet'!$O$2:$O$5000,"&lt;"&amp;$C$407)</f>
        <v>6</v>
      </c>
      <c r="P439" s="14">
        <f t="shared" si="217"/>
        <v>28</v>
      </c>
    </row>
    <row r="440" spans="2:16" ht="14.4" x14ac:dyDescent="0.3">
      <c r="B440" s="7"/>
      <c r="C440" s="39" t="s">
        <v>710</v>
      </c>
      <c r="D440" s="13">
        <f>COUNTIFS('1. Output sheet'!$AC$2:$AC$5000,$B$75,'1. Output sheet'!$C$2:$C$5000,D$73,'1. Output sheet'!$K$2:$K$5000,$C440,'1. Output sheet'!$O$2:$O$5000,"&gt;="&amp;$B$407,'1. Output sheet'!$O$2:$O$5000,"&lt;"&amp;$C$407)</f>
        <v>3</v>
      </c>
      <c r="E440" s="13">
        <f>COUNTIFS('1. Output sheet'!$AC$2:$AC$5000,$B$75,'1. Output sheet'!$C$2:$C$5000,E$73,'1. Output sheet'!$K$2:$K$5000,$C440,'1. Output sheet'!$O$2:$O$5000,"&gt;="&amp;$B$407,'1. Output sheet'!$O$2:$O$5000,"&lt;"&amp;$C$407)</f>
        <v>0</v>
      </c>
      <c r="F440" s="13">
        <f>COUNTIFS('1. Output sheet'!$AC$2:$AC$5000,$B$75,'1. Output sheet'!$C$2:$C$5000,F$73,'1. Output sheet'!$K$2:$K$5000,$C440,'1. Output sheet'!$O$2:$O$5000,"&gt;="&amp;$B$407,'1. Output sheet'!$O$2:$O$5000,"&lt;"&amp;$C$407)</f>
        <v>0</v>
      </c>
      <c r="G440" s="13">
        <f>COUNTIFS('1. Output sheet'!$AC$2:$AC$5000,$B$75,'1. Output sheet'!$C$2:$C$5000,G$73,'1. Output sheet'!$K$2:$K$5000,$C440,'1. Output sheet'!$O$2:$O$5000,"&gt;="&amp;$B$407,'1. Output sheet'!$O$2:$O$5000,"&lt;"&amp;$C$407)</f>
        <v>0</v>
      </c>
      <c r="H440" s="13">
        <f>COUNTIFS('1. Output sheet'!$AC$2:$AC$5000,$B$75,'1. Output sheet'!$C$2:$C$5000,H$73,'1. Output sheet'!$K$2:$K$5000,$C440,'1. Output sheet'!$O$2:$O$5000,"&gt;="&amp;$B$407,'1. Output sheet'!$O$2:$O$5000,"&lt;"&amp;$C$407)</f>
        <v>0</v>
      </c>
      <c r="I440" s="13">
        <f>COUNTIFS('1. Output sheet'!$AC$2:$AC$5000,$B$75,'1. Output sheet'!$C$2:$C$5000,I$73,'1. Output sheet'!$K$2:$K$5000,$C440,'1. Output sheet'!$O$2:$O$5000,"&gt;="&amp;$B$407,'1. Output sheet'!$O$2:$O$5000,"&lt;"&amp;$C$407)</f>
        <v>6</v>
      </c>
      <c r="J440" s="13">
        <f>COUNTIFS('1. Output sheet'!$AC$2:$AC$5000,$B$75,'1. Output sheet'!$C$2:$C$5000,J$73,'1. Output sheet'!$K$2:$K$5000,$C440,'1. Output sheet'!$O$2:$O$5000,"&gt;="&amp;$B$407,'1. Output sheet'!$O$2:$O$5000,"&lt;"&amp;$C$407)</f>
        <v>3</v>
      </c>
      <c r="K440" s="13">
        <f>COUNTIFS('1. Output sheet'!$AC$2:$AC$5000,$B$75,'1. Output sheet'!$C$2:$C$5000,K$73,'1. Output sheet'!$K$2:$K$5000,$C440,'1. Output sheet'!$O$2:$O$5000,"&gt;="&amp;$B$407,'1. Output sheet'!$O$2:$O$5000,"&lt;"&amp;$C$407)</f>
        <v>0</v>
      </c>
      <c r="L440" s="13">
        <f>COUNTIFS('1. Output sheet'!$AC$2:$AC$5000,$B$75,'1. Output sheet'!$C$2:$C$5000,L$73,'1. Output sheet'!$K$2:$K$5000,$C440,'1. Output sheet'!$O$2:$O$5000,"&gt;="&amp;$B$407,'1. Output sheet'!$O$2:$O$5000,"&lt;"&amp;$C$407)</f>
        <v>0</v>
      </c>
      <c r="M440" s="13">
        <f>COUNTIFS('1. Output sheet'!$AC$2:$AC$5000,$B$75,'1. Output sheet'!$C$2:$C$5000,M$73,'1. Output sheet'!$K$2:$K$5000,$C440,'1. Output sheet'!$O$2:$O$5000,"&gt;="&amp;$B$407,'1. Output sheet'!$O$2:$O$5000,"&lt;"&amp;$C$407)</f>
        <v>0</v>
      </c>
      <c r="N440" s="13">
        <f>COUNTIFS('1. Output sheet'!$AC$2:$AC$5000,$B$75,'1. Output sheet'!$C$2:$C$5000,N$73,'1. Output sheet'!$K$2:$K$5000,$C440,'1. Output sheet'!$O$2:$O$5000,"&gt;="&amp;$B$407,'1. Output sheet'!$O$2:$O$5000,"&lt;"&amp;$C$407)</f>
        <v>0</v>
      </c>
      <c r="O440" s="13">
        <f>COUNTIFS('1. Output sheet'!$AC$2:$AC$5000,$B$75,'1. Output sheet'!$C$2:$C$5000,O$73,'1. Output sheet'!$K$2:$K$5000,$C440,'1. Output sheet'!$O$2:$O$5000,"&gt;="&amp;$B$407,'1. Output sheet'!$O$2:$O$5000,"&lt;"&amp;$C$407)</f>
        <v>0</v>
      </c>
      <c r="P440" s="14">
        <f t="shared" si="217"/>
        <v>12</v>
      </c>
    </row>
    <row r="441" spans="2:16" ht="14.4" x14ac:dyDescent="0.3">
      <c r="B441" s="38" t="s">
        <v>64</v>
      </c>
      <c r="C441" s="37" t="s">
        <v>4348</v>
      </c>
      <c r="D441" s="14">
        <f>SUM(D442:D470)</f>
        <v>0</v>
      </c>
      <c r="E441" s="14">
        <f t="shared" ref="E441" si="218">SUM(E442:E470)</f>
        <v>0</v>
      </c>
      <c r="F441" s="14">
        <f t="shared" ref="F441" si="219">SUM(F442:F470)</f>
        <v>24</v>
      </c>
      <c r="G441" s="14">
        <f t="shared" ref="G441" si="220">SUM(G442:G470)</f>
        <v>5</v>
      </c>
      <c r="H441" s="14">
        <f t="shared" ref="H441" si="221">SUM(H442:H470)</f>
        <v>1</v>
      </c>
      <c r="I441" s="14">
        <f t="shared" ref="I441" si="222">SUM(I442:I470)</f>
        <v>40</v>
      </c>
      <c r="J441" s="14">
        <f t="shared" ref="J441" si="223">SUM(J442:J470)</f>
        <v>8</v>
      </c>
      <c r="K441" s="14">
        <f t="shared" ref="K441" si="224">SUM(K442:K470)</f>
        <v>7</v>
      </c>
      <c r="L441" s="14">
        <f t="shared" ref="L441" si="225">SUM(L442:L470)</f>
        <v>2</v>
      </c>
      <c r="M441" s="14">
        <f t="shared" ref="M441" si="226">SUM(M442:M470)</f>
        <v>0</v>
      </c>
      <c r="N441" s="14">
        <f t="shared" ref="N441" si="227">SUM(N442:N470)</f>
        <v>1</v>
      </c>
      <c r="O441" s="14">
        <f t="shared" ref="O441" si="228">SUM(O442:O470)</f>
        <v>1</v>
      </c>
      <c r="P441" s="14">
        <f t="shared" si="217"/>
        <v>89</v>
      </c>
    </row>
    <row r="442" spans="2:16" ht="14.4" x14ac:dyDescent="0.3">
      <c r="B442" s="7"/>
      <c r="C442" s="39" t="s">
        <v>340</v>
      </c>
      <c r="D442" s="13">
        <f>COUNTIFS('1. Output sheet'!$AC$2:$AC$5000,$B$105,'1. Output sheet'!$C$2:$C$5000,D$73,'1. Output sheet'!$K$2:$K$5000,$C442,'1. Output sheet'!$O$2:$O$5000,"&gt;="&amp;$B$407,'1. Output sheet'!$O$2:$O$5000,"&lt;"&amp;$C$407)</f>
        <v>0</v>
      </c>
      <c r="E442" s="13">
        <f>COUNTIFS('1. Output sheet'!$AC$2:$AC$5000,$B$105,'1. Output sheet'!$C$2:$C$5000,E$73,'1. Output sheet'!$K$2:$K$5000,$C442,'1. Output sheet'!$O$2:$O$5000,"&gt;="&amp;$B$407,'1. Output sheet'!$O$2:$O$5000,"&lt;"&amp;$C$407)</f>
        <v>0</v>
      </c>
      <c r="F442" s="13">
        <f>COUNTIFS('1. Output sheet'!$AC$2:$AC$5000,$B$105,'1. Output sheet'!$C$2:$C$5000,F$73,'1. Output sheet'!$K$2:$K$5000,$C442,'1. Output sheet'!$O$2:$O$5000,"&gt;="&amp;$B$407,'1. Output sheet'!$O$2:$O$5000,"&lt;"&amp;$C$407)</f>
        <v>0</v>
      </c>
      <c r="G442" s="13">
        <f>COUNTIFS('1. Output sheet'!$AC$2:$AC$5000,$B$105,'1. Output sheet'!$C$2:$C$5000,G$73,'1. Output sheet'!$K$2:$K$5000,$C442,'1. Output sheet'!$O$2:$O$5000,"&gt;="&amp;$B$407,'1. Output sheet'!$O$2:$O$5000,"&lt;"&amp;$C$407)</f>
        <v>0</v>
      </c>
      <c r="H442" s="13">
        <f>COUNTIFS('1. Output sheet'!$AC$2:$AC$5000,$B$105,'1. Output sheet'!$C$2:$C$5000,H$73,'1. Output sheet'!$K$2:$K$5000,$C442,'1. Output sheet'!$O$2:$O$5000,"&gt;="&amp;$B$407,'1. Output sheet'!$O$2:$O$5000,"&lt;"&amp;$C$407)</f>
        <v>0</v>
      </c>
      <c r="I442" s="13">
        <f>COUNTIFS('1. Output sheet'!$AC$2:$AC$5000,$B$105,'1. Output sheet'!$C$2:$C$5000,I$73,'1. Output sheet'!$K$2:$K$5000,$C442,'1. Output sheet'!$O$2:$O$5000,"&gt;="&amp;$B$407,'1. Output sheet'!$O$2:$O$5000,"&lt;"&amp;$C$407)</f>
        <v>0</v>
      </c>
      <c r="J442" s="13">
        <f>COUNTIFS('1. Output sheet'!$AC$2:$AC$5000,$B$105,'1. Output sheet'!$C$2:$C$5000,J$73,'1. Output sheet'!$K$2:$K$5000,$C442,'1. Output sheet'!$O$2:$O$5000,"&gt;="&amp;$B$407,'1. Output sheet'!$O$2:$O$5000,"&lt;"&amp;$C$407)</f>
        <v>0</v>
      </c>
      <c r="K442" s="13">
        <f>COUNTIFS('1. Output sheet'!$AC$2:$AC$5000,$B$105,'1. Output sheet'!$C$2:$C$5000,K$73,'1. Output sheet'!$K$2:$K$5000,$C442,'1. Output sheet'!$O$2:$O$5000,"&gt;="&amp;$B$407,'1. Output sheet'!$O$2:$O$5000,"&lt;"&amp;$C$407)</f>
        <v>0</v>
      </c>
      <c r="L442" s="13">
        <f>COUNTIFS('1. Output sheet'!$AC$2:$AC$5000,$B$105,'1. Output sheet'!$C$2:$C$5000,L$73,'1. Output sheet'!$K$2:$K$5000,$C442,'1. Output sheet'!$O$2:$O$5000,"&gt;="&amp;$B$407,'1. Output sheet'!$O$2:$O$5000,"&lt;"&amp;$C$407)</f>
        <v>0</v>
      </c>
      <c r="M442" s="13">
        <f>COUNTIFS('1. Output sheet'!$AC$2:$AC$5000,$B$105,'1. Output sheet'!$C$2:$C$5000,M$73,'1. Output sheet'!$K$2:$K$5000,$C442,'1. Output sheet'!$O$2:$O$5000,"&gt;="&amp;$B$407,'1. Output sheet'!$O$2:$O$5000,"&lt;"&amp;$C$407)</f>
        <v>0</v>
      </c>
      <c r="N442" s="13">
        <f>COUNTIFS('1. Output sheet'!$AC$2:$AC$5000,$B$105,'1. Output sheet'!$C$2:$C$5000,N$73,'1. Output sheet'!$K$2:$K$5000,$C442,'1. Output sheet'!$O$2:$O$5000,"&gt;="&amp;$B$407,'1. Output sheet'!$O$2:$O$5000,"&lt;"&amp;$C$407)</f>
        <v>0</v>
      </c>
      <c r="O442" s="13">
        <f>COUNTIFS('1. Output sheet'!$AC$2:$AC$5000,$B$105,'1. Output sheet'!$C$2:$C$5000,O$73,'1. Output sheet'!$K$2:$K$5000,$C442,'1. Output sheet'!$O$2:$O$5000,"&gt;="&amp;$B$407,'1. Output sheet'!$O$2:$O$5000,"&lt;"&amp;$C$407)</f>
        <v>0</v>
      </c>
      <c r="P442" s="14">
        <f t="shared" si="217"/>
        <v>0</v>
      </c>
    </row>
    <row r="443" spans="2:16" ht="14.4" x14ac:dyDescent="0.3">
      <c r="B443" s="7"/>
      <c r="C443" s="39" t="s">
        <v>2407</v>
      </c>
      <c r="D443" s="13">
        <f>COUNTIFS('1. Output sheet'!$AC$2:$AC$5000,$B$105,'1. Output sheet'!$C$2:$C$5000,D$73,'1. Output sheet'!$K$2:$K$5000,$C443,'1. Output sheet'!$O$2:$O$5000,"&gt;="&amp;$B$407,'1. Output sheet'!$O$2:$O$5000,"&lt;"&amp;$C$407)</f>
        <v>0</v>
      </c>
      <c r="E443" s="13">
        <f>COUNTIFS('1. Output sheet'!$AC$2:$AC$5000,$B$105,'1. Output sheet'!$C$2:$C$5000,E$73,'1. Output sheet'!$K$2:$K$5000,$C443,'1. Output sheet'!$O$2:$O$5000,"&gt;="&amp;$B$407,'1. Output sheet'!$O$2:$O$5000,"&lt;"&amp;$C$407)</f>
        <v>0</v>
      </c>
      <c r="F443" s="13">
        <f>COUNTIFS('1. Output sheet'!$AC$2:$AC$5000,$B$105,'1. Output sheet'!$C$2:$C$5000,F$73,'1. Output sheet'!$K$2:$K$5000,$C443,'1. Output sheet'!$O$2:$O$5000,"&gt;="&amp;$B$407,'1. Output sheet'!$O$2:$O$5000,"&lt;"&amp;$C$407)</f>
        <v>0</v>
      </c>
      <c r="G443" s="13">
        <f>COUNTIFS('1. Output sheet'!$AC$2:$AC$5000,$B$105,'1. Output sheet'!$C$2:$C$5000,G$73,'1. Output sheet'!$K$2:$K$5000,$C443,'1. Output sheet'!$O$2:$O$5000,"&gt;="&amp;$B$407,'1. Output sheet'!$O$2:$O$5000,"&lt;"&amp;$C$407)</f>
        <v>0</v>
      </c>
      <c r="H443" s="13">
        <f>COUNTIFS('1. Output sheet'!$AC$2:$AC$5000,$B$105,'1. Output sheet'!$C$2:$C$5000,H$73,'1. Output sheet'!$K$2:$K$5000,$C443,'1. Output sheet'!$O$2:$O$5000,"&gt;="&amp;$B$407,'1. Output sheet'!$O$2:$O$5000,"&lt;"&amp;$C$407)</f>
        <v>0</v>
      </c>
      <c r="I443" s="13">
        <f>COUNTIFS('1. Output sheet'!$AC$2:$AC$5000,$B$105,'1. Output sheet'!$C$2:$C$5000,I$73,'1. Output sheet'!$K$2:$K$5000,$C443,'1. Output sheet'!$O$2:$O$5000,"&gt;="&amp;$B$407,'1. Output sheet'!$O$2:$O$5000,"&lt;"&amp;$C$407)</f>
        <v>0</v>
      </c>
      <c r="J443" s="13">
        <f>COUNTIFS('1. Output sheet'!$AC$2:$AC$5000,$B$105,'1. Output sheet'!$C$2:$C$5000,J$73,'1. Output sheet'!$K$2:$K$5000,$C443,'1. Output sheet'!$O$2:$O$5000,"&gt;="&amp;$B$407,'1. Output sheet'!$O$2:$O$5000,"&lt;"&amp;$C$407)</f>
        <v>0</v>
      </c>
      <c r="K443" s="13">
        <f>COUNTIFS('1. Output sheet'!$AC$2:$AC$5000,$B$105,'1. Output sheet'!$C$2:$C$5000,K$73,'1. Output sheet'!$K$2:$K$5000,$C443,'1. Output sheet'!$O$2:$O$5000,"&gt;="&amp;$B$407,'1. Output sheet'!$O$2:$O$5000,"&lt;"&amp;$C$407)</f>
        <v>0</v>
      </c>
      <c r="L443" s="13">
        <f>COUNTIFS('1. Output sheet'!$AC$2:$AC$5000,$B$105,'1. Output sheet'!$C$2:$C$5000,L$73,'1. Output sheet'!$K$2:$K$5000,$C443,'1. Output sheet'!$O$2:$O$5000,"&gt;="&amp;$B$407,'1. Output sheet'!$O$2:$O$5000,"&lt;"&amp;$C$407)</f>
        <v>0</v>
      </c>
      <c r="M443" s="13">
        <f>COUNTIFS('1. Output sheet'!$AC$2:$AC$5000,$B$105,'1. Output sheet'!$C$2:$C$5000,M$73,'1. Output sheet'!$K$2:$K$5000,$C443,'1. Output sheet'!$O$2:$O$5000,"&gt;="&amp;$B$407,'1. Output sheet'!$O$2:$O$5000,"&lt;"&amp;$C$407)</f>
        <v>0</v>
      </c>
      <c r="N443" s="13">
        <f>COUNTIFS('1. Output sheet'!$AC$2:$AC$5000,$B$105,'1. Output sheet'!$C$2:$C$5000,N$73,'1. Output sheet'!$K$2:$K$5000,$C443,'1. Output sheet'!$O$2:$O$5000,"&gt;="&amp;$B$407,'1. Output sheet'!$O$2:$O$5000,"&lt;"&amp;$C$407)</f>
        <v>0</v>
      </c>
      <c r="O443" s="13">
        <f>COUNTIFS('1. Output sheet'!$AC$2:$AC$5000,$B$105,'1. Output sheet'!$C$2:$C$5000,O$73,'1. Output sheet'!$K$2:$K$5000,$C443,'1. Output sheet'!$O$2:$O$5000,"&gt;="&amp;$B$407,'1. Output sheet'!$O$2:$O$5000,"&lt;"&amp;$C$407)</f>
        <v>0</v>
      </c>
      <c r="P443" s="14">
        <f t="shared" si="217"/>
        <v>0</v>
      </c>
    </row>
    <row r="444" spans="2:16" ht="14.4" x14ac:dyDescent="0.3">
      <c r="B444" s="7"/>
      <c r="C444" s="39" t="s">
        <v>557</v>
      </c>
      <c r="D444" s="13">
        <f>COUNTIFS('1. Output sheet'!$AC$2:$AC$5000,$B$105,'1. Output sheet'!$C$2:$C$5000,D$73,'1. Output sheet'!$K$2:$K$5000,$C444,'1. Output sheet'!$O$2:$O$5000,"&gt;="&amp;$B$407,'1. Output sheet'!$O$2:$O$5000,"&lt;"&amp;$C$407)</f>
        <v>0</v>
      </c>
      <c r="E444" s="13">
        <f>COUNTIFS('1. Output sheet'!$AC$2:$AC$5000,$B$105,'1. Output sheet'!$C$2:$C$5000,E$73,'1. Output sheet'!$K$2:$K$5000,$C444,'1. Output sheet'!$O$2:$O$5000,"&gt;="&amp;$B$407,'1. Output sheet'!$O$2:$O$5000,"&lt;"&amp;$C$407)</f>
        <v>0</v>
      </c>
      <c r="F444" s="13">
        <f>COUNTIFS('1. Output sheet'!$AC$2:$AC$5000,$B$105,'1. Output sheet'!$C$2:$C$5000,F$73,'1. Output sheet'!$K$2:$K$5000,$C444,'1. Output sheet'!$O$2:$O$5000,"&gt;="&amp;$B$407,'1. Output sheet'!$O$2:$O$5000,"&lt;"&amp;$C$407)</f>
        <v>0</v>
      </c>
      <c r="G444" s="13">
        <f>COUNTIFS('1. Output sheet'!$AC$2:$AC$5000,$B$105,'1. Output sheet'!$C$2:$C$5000,G$73,'1. Output sheet'!$K$2:$K$5000,$C444,'1. Output sheet'!$O$2:$O$5000,"&gt;="&amp;$B$407,'1. Output sheet'!$O$2:$O$5000,"&lt;"&amp;$C$407)</f>
        <v>0</v>
      </c>
      <c r="H444" s="13">
        <f>COUNTIFS('1. Output sheet'!$AC$2:$AC$5000,$B$105,'1. Output sheet'!$C$2:$C$5000,H$73,'1. Output sheet'!$K$2:$K$5000,$C444,'1. Output sheet'!$O$2:$O$5000,"&gt;="&amp;$B$407,'1. Output sheet'!$O$2:$O$5000,"&lt;"&amp;$C$407)</f>
        <v>0</v>
      </c>
      <c r="I444" s="13">
        <f>COUNTIFS('1. Output sheet'!$AC$2:$AC$5000,$B$105,'1. Output sheet'!$C$2:$C$5000,I$73,'1. Output sheet'!$K$2:$K$5000,$C444,'1. Output sheet'!$O$2:$O$5000,"&gt;="&amp;$B$407,'1. Output sheet'!$O$2:$O$5000,"&lt;"&amp;$C$407)</f>
        <v>0</v>
      </c>
      <c r="J444" s="13">
        <f>COUNTIFS('1. Output sheet'!$AC$2:$AC$5000,$B$105,'1. Output sheet'!$C$2:$C$5000,J$73,'1. Output sheet'!$K$2:$K$5000,$C444,'1. Output sheet'!$O$2:$O$5000,"&gt;="&amp;$B$407,'1. Output sheet'!$O$2:$O$5000,"&lt;"&amp;$C$407)</f>
        <v>0</v>
      </c>
      <c r="K444" s="13">
        <f>COUNTIFS('1. Output sheet'!$AC$2:$AC$5000,$B$105,'1. Output sheet'!$C$2:$C$5000,K$73,'1. Output sheet'!$K$2:$K$5000,$C444,'1. Output sheet'!$O$2:$O$5000,"&gt;="&amp;$B$407,'1. Output sheet'!$O$2:$O$5000,"&lt;"&amp;$C$407)</f>
        <v>0</v>
      </c>
      <c r="L444" s="13">
        <f>COUNTIFS('1. Output sheet'!$AC$2:$AC$5000,$B$105,'1. Output sheet'!$C$2:$C$5000,L$73,'1. Output sheet'!$K$2:$K$5000,$C444,'1. Output sheet'!$O$2:$O$5000,"&gt;="&amp;$B$407,'1. Output sheet'!$O$2:$O$5000,"&lt;"&amp;$C$407)</f>
        <v>0</v>
      </c>
      <c r="M444" s="13">
        <f>COUNTIFS('1. Output sheet'!$AC$2:$AC$5000,$B$105,'1. Output sheet'!$C$2:$C$5000,M$73,'1. Output sheet'!$K$2:$K$5000,$C444,'1. Output sheet'!$O$2:$O$5000,"&gt;="&amp;$B$407,'1. Output sheet'!$O$2:$O$5000,"&lt;"&amp;$C$407)</f>
        <v>0</v>
      </c>
      <c r="N444" s="13">
        <f>COUNTIFS('1. Output sheet'!$AC$2:$AC$5000,$B$105,'1. Output sheet'!$C$2:$C$5000,N$73,'1. Output sheet'!$K$2:$K$5000,$C444,'1. Output sheet'!$O$2:$O$5000,"&gt;="&amp;$B$407,'1. Output sheet'!$O$2:$O$5000,"&lt;"&amp;$C$407)</f>
        <v>0</v>
      </c>
      <c r="O444" s="13">
        <f>COUNTIFS('1. Output sheet'!$AC$2:$AC$5000,$B$105,'1. Output sheet'!$C$2:$C$5000,O$73,'1. Output sheet'!$K$2:$K$5000,$C444,'1. Output sheet'!$O$2:$O$5000,"&gt;="&amp;$B$407,'1. Output sheet'!$O$2:$O$5000,"&lt;"&amp;$C$407)</f>
        <v>0</v>
      </c>
      <c r="P444" s="14">
        <f t="shared" si="217"/>
        <v>0</v>
      </c>
    </row>
    <row r="445" spans="2:16" ht="14.4" x14ac:dyDescent="0.3">
      <c r="B445" s="7"/>
      <c r="C445" s="39" t="s">
        <v>1933</v>
      </c>
      <c r="D445" s="13">
        <f>COUNTIFS('1. Output sheet'!$AC$2:$AC$5000,$B$105,'1. Output sheet'!$C$2:$C$5000,D$73,'1. Output sheet'!$K$2:$K$5000,$C445,'1. Output sheet'!$O$2:$O$5000,"&gt;="&amp;$B$407,'1. Output sheet'!$O$2:$O$5000,"&lt;"&amp;$C$407)</f>
        <v>0</v>
      </c>
      <c r="E445" s="13">
        <f>COUNTIFS('1. Output sheet'!$AC$2:$AC$5000,$B$105,'1. Output sheet'!$C$2:$C$5000,E$73,'1. Output sheet'!$K$2:$K$5000,$C445,'1. Output sheet'!$O$2:$O$5000,"&gt;="&amp;$B$407,'1. Output sheet'!$O$2:$O$5000,"&lt;"&amp;$C$407)</f>
        <v>0</v>
      </c>
      <c r="F445" s="13">
        <f>COUNTIFS('1. Output sheet'!$AC$2:$AC$5000,$B$105,'1. Output sheet'!$C$2:$C$5000,F$73,'1. Output sheet'!$K$2:$K$5000,$C445,'1. Output sheet'!$O$2:$O$5000,"&gt;="&amp;$B$407,'1. Output sheet'!$O$2:$O$5000,"&lt;"&amp;$C$407)</f>
        <v>0</v>
      </c>
      <c r="G445" s="13">
        <f>COUNTIFS('1. Output sheet'!$AC$2:$AC$5000,$B$105,'1. Output sheet'!$C$2:$C$5000,G$73,'1. Output sheet'!$K$2:$K$5000,$C445,'1. Output sheet'!$O$2:$O$5000,"&gt;="&amp;$B$407,'1. Output sheet'!$O$2:$O$5000,"&lt;"&amp;$C$407)</f>
        <v>0</v>
      </c>
      <c r="H445" s="13">
        <f>COUNTIFS('1. Output sheet'!$AC$2:$AC$5000,$B$105,'1. Output sheet'!$C$2:$C$5000,H$73,'1. Output sheet'!$K$2:$K$5000,$C445,'1. Output sheet'!$O$2:$O$5000,"&gt;="&amp;$B$407,'1. Output sheet'!$O$2:$O$5000,"&lt;"&amp;$C$407)</f>
        <v>0</v>
      </c>
      <c r="I445" s="13">
        <f>COUNTIFS('1. Output sheet'!$AC$2:$AC$5000,$B$105,'1. Output sheet'!$C$2:$C$5000,I$73,'1. Output sheet'!$K$2:$K$5000,$C445,'1. Output sheet'!$O$2:$O$5000,"&gt;="&amp;$B$407,'1. Output sheet'!$O$2:$O$5000,"&lt;"&amp;$C$407)</f>
        <v>0</v>
      </c>
      <c r="J445" s="13">
        <f>COUNTIFS('1. Output sheet'!$AC$2:$AC$5000,$B$105,'1. Output sheet'!$C$2:$C$5000,J$73,'1. Output sheet'!$K$2:$K$5000,$C445,'1. Output sheet'!$O$2:$O$5000,"&gt;="&amp;$B$407,'1. Output sheet'!$O$2:$O$5000,"&lt;"&amp;$C$407)</f>
        <v>0</v>
      </c>
      <c r="K445" s="13">
        <f>COUNTIFS('1. Output sheet'!$AC$2:$AC$5000,$B$105,'1. Output sheet'!$C$2:$C$5000,K$73,'1. Output sheet'!$K$2:$K$5000,$C445,'1. Output sheet'!$O$2:$O$5000,"&gt;="&amp;$B$407,'1. Output sheet'!$O$2:$O$5000,"&lt;"&amp;$C$407)</f>
        <v>0</v>
      </c>
      <c r="L445" s="13">
        <f>COUNTIFS('1. Output sheet'!$AC$2:$AC$5000,$B$105,'1. Output sheet'!$C$2:$C$5000,L$73,'1. Output sheet'!$K$2:$K$5000,$C445,'1. Output sheet'!$O$2:$O$5000,"&gt;="&amp;$B$407,'1. Output sheet'!$O$2:$O$5000,"&lt;"&amp;$C$407)</f>
        <v>0</v>
      </c>
      <c r="M445" s="13">
        <f>COUNTIFS('1. Output sheet'!$AC$2:$AC$5000,$B$105,'1. Output sheet'!$C$2:$C$5000,M$73,'1. Output sheet'!$K$2:$K$5000,$C445,'1. Output sheet'!$O$2:$O$5000,"&gt;="&amp;$B$407,'1. Output sheet'!$O$2:$O$5000,"&lt;"&amp;$C$407)</f>
        <v>0</v>
      </c>
      <c r="N445" s="13">
        <f>COUNTIFS('1. Output sheet'!$AC$2:$AC$5000,$B$105,'1. Output sheet'!$C$2:$C$5000,N$73,'1. Output sheet'!$K$2:$K$5000,$C445,'1. Output sheet'!$O$2:$O$5000,"&gt;="&amp;$B$407,'1. Output sheet'!$O$2:$O$5000,"&lt;"&amp;$C$407)</f>
        <v>0</v>
      </c>
      <c r="O445" s="13">
        <f>COUNTIFS('1. Output sheet'!$AC$2:$AC$5000,$B$105,'1. Output sheet'!$C$2:$C$5000,O$73,'1. Output sheet'!$K$2:$K$5000,$C445,'1. Output sheet'!$O$2:$O$5000,"&gt;="&amp;$B$407,'1. Output sheet'!$O$2:$O$5000,"&lt;"&amp;$C$407)</f>
        <v>0</v>
      </c>
      <c r="P445" s="14">
        <f t="shared" si="217"/>
        <v>0</v>
      </c>
    </row>
    <row r="446" spans="2:16" ht="14.4" x14ac:dyDescent="0.3">
      <c r="B446" s="7"/>
      <c r="C446" s="39" t="s">
        <v>530</v>
      </c>
      <c r="D446" s="13">
        <f>COUNTIFS('1. Output sheet'!$AC$2:$AC$5000,$B$105,'1. Output sheet'!$C$2:$C$5000,D$73,'1. Output sheet'!$K$2:$K$5000,$C446,'1. Output sheet'!$O$2:$O$5000,"&gt;="&amp;$B$407,'1. Output sheet'!$O$2:$O$5000,"&lt;"&amp;$C$407)</f>
        <v>0</v>
      </c>
      <c r="E446" s="13">
        <f>COUNTIFS('1. Output sheet'!$AC$2:$AC$5000,$B$105,'1. Output sheet'!$C$2:$C$5000,E$73,'1. Output sheet'!$K$2:$K$5000,$C446,'1. Output sheet'!$O$2:$O$5000,"&gt;="&amp;$B$407,'1. Output sheet'!$O$2:$O$5000,"&lt;"&amp;$C$407)</f>
        <v>0</v>
      </c>
      <c r="F446" s="13">
        <f>COUNTIFS('1. Output sheet'!$AC$2:$AC$5000,$B$105,'1. Output sheet'!$C$2:$C$5000,F$73,'1. Output sheet'!$K$2:$K$5000,$C446,'1. Output sheet'!$O$2:$O$5000,"&gt;="&amp;$B$407,'1. Output sheet'!$O$2:$O$5000,"&lt;"&amp;$C$407)</f>
        <v>0</v>
      </c>
      <c r="G446" s="13">
        <f>COUNTIFS('1. Output sheet'!$AC$2:$AC$5000,$B$105,'1. Output sheet'!$C$2:$C$5000,G$73,'1. Output sheet'!$K$2:$K$5000,$C446,'1. Output sheet'!$O$2:$O$5000,"&gt;="&amp;$B$407,'1. Output sheet'!$O$2:$O$5000,"&lt;"&amp;$C$407)</f>
        <v>0</v>
      </c>
      <c r="H446" s="13">
        <f>COUNTIFS('1. Output sheet'!$AC$2:$AC$5000,$B$105,'1. Output sheet'!$C$2:$C$5000,H$73,'1. Output sheet'!$K$2:$K$5000,$C446,'1. Output sheet'!$O$2:$O$5000,"&gt;="&amp;$B$407,'1. Output sheet'!$O$2:$O$5000,"&lt;"&amp;$C$407)</f>
        <v>0</v>
      </c>
      <c r="I446" s="13">
        <f>COUNTIFS('1. Output sheet'!$AC$2:$AC$5000,$B$105,'1. Output sheet'!$C$2:$C$5000,I$73,'1. Output sheet'!$K$2:$K$5000,$C446,'1. Output sheet'!$O$2:$O$5000,"&gt;="&amp;$B$407,'1. Output sheet'!$O$2:$O$5000,"&lt;"&amp;$C$407)</f>
        <v>17</v>
      </c>
      <c r="J446" s="13">
        <f>COUNTIFS('1. Output sheet'!$AC$2:$AC$5000,$B$105,'1. Output sheet'!$C$2:$C$5000,J$73,'1. Output sheet'!$K$2:$K$5000,$C446,'1. Output sheet'!$O$2:$O$5000,"&gt;="&amp;$B$407,'1. Output sheet'!$O$2:$O$5000,"&lt;"&amp;$C$407)</f>
        <v>0</v>
      </c>
      <c r="K446" s="13">
        <f>COUNTIFS('1. Output sheet'!$AC$2:$AC$5000,$B$105,'1. Output sheet'!$C$2:$C$5000,K$73,'1. Output sheet'!$K$2:$K$5000,$C446,'1. Output sheet'!$O$2:$O$5000,"&gt;="&amp;$B$407,'1. Output sheet'!$O$2:$O$5000,"&lt;"&amp;$C$407)</f>
        <v>0</v>
      </c>
      <c r="L446" s="13">
        <f>COUNTIFS('1. Output sheet'!$AC$2:$AC$5000,$B$105,'1. Output sheet'!$C$2:$C$5000,L$73,'1. Output sheet'!$K$2:$K$5000,$C446,'1. Output sheet'!$O$2:$O$5000,"&gt;="&amp;$B$407,'1. Output sheet'!$O$2:$O$5000,"&lt;"&amp;$C$407)</f>
        <v>0</v>
      </c>
      <c r="M446" s="13">
        <f>COUNTIFS('1. Output sheet'!$AC$2:$AC$5000,$B$105,'1. Output sheet'!$C$2:$C$5000,M$73,'1. Output sheet'!$K$2:$K$5000,$C446,'1. Output sheet'!$O$2:$O$5000,"&gt;="&amp;$B$407,'1. Output sheet'!$O$2:$O$5000,"&lt;"&amp;$C$407)</f>
        <v>0</v>
      </c>
      <c r="N446" s="13">
        <f>COUNTIFS('1. Output sheet'!$AC$2:$AC$5000,$B$105,'1. Output sheet'!$C$2:$C$5000,N$73,'1. Output sheet'!$K$2:$K$5000,$C446,'1. Output sheet'!$O$2:$O$5000,"&gt;="&amp;$B$407,'1. Output sheet'!$O$2:$O$5000,"&lt;"&amp;$C$407)</f>
        <v>0</v>
      </c>
      <c r="O446" s="13">
        <f>COUNTIFS('1. Output sheet'!$AC$2:$AC$5000,$B$105,'1. Output sheet'!$C$2:$C$5000,O$73,'1. Output sheet'!$K$2:$K$5000,$C446,'1. Output sheet'!$O$2:$O$5000,"&gt;="&amp;$B$407,'1. Output sheet'!$O$2:$O$5000,"&lt;"&amp;$C$407)</f>
        <v>0</v>
      </c>
      <c r="P446" s="14">
        <f t="shared" si="217"/>
        <v>17</v>
      </c>
    </row>
    <row r="447" spans="2:16" ht="14.4" x14ac:dyDescent="0.3">
      <c r="B447" s="7"/>
      <c r="C447" s="39" t="s">
        <v>34</v>
      </c>
      <c r="D447" s="13">
        <f>COUNTIFS('1. Output sheet'!$AC$2:$AC$5000,$B$105,'1. Output sheet'!$C$2:$C$5000,D$73,'1. Output sheet'!$K$2:$K$5000,$C447,'1. Output sheet'!$O$2:$O$5000,"&gt;="&amp;$B$407,'1. Output sheet'!$O$2:$O$5000,"&lt;"&amp;$C$407)</f>
        <v>0</v>
      </c>
      <c r="E447" s="13">
        <f>COUNTIFS('1. Output sheet'!$AC$2:$AC$5000,$B$105,'1. Output sheet'!$C$2:$C$5000,E$73,'1. Output sheet'!$K$2:$K$5000,$C447,'1. Output sheet'!$O$2:$O$5000,"&gt;="&amp;$B$407,'1. Output sheet'!$O$2:$O$5000,"&lt;"&amp;$C$407)</f>
        <v>0</v>
      </c>
      <c r="F447" s="13">
        <f>COUNTIFS('1. Output sheet'!$AC$2:$AC$5000,$B$105,'1. Output sheet'!$C$2:$C$5000,F$73,'1. Output sheet'!$K$2:$K$5000,$C447,'1. Output sheet'!$O$2:$O$5000,"&gt;="&amp;$B$407,'1. Output sheet'!$O$2:$O$5000,"&lt;"&amp;$C$407)</f>
        <v>1</v>
      </c>
      <c r="G447" s="13">
        <f>COUNTIFS('1. Output sheet'!$AC$2:$AC$5000,$B$105,'1. Output sheet'!$C$2:$C$5000,G$73,'1. Output sheet'!$K$2:$K$5000,$C447,'1. Output sheet'!$O$2:$O$5000,"&gt;="&amp;$B$407,'1. Output sheet'!$O$2:$O$5000,"&lt;"&amp;$C$407)</f>
        <v>0</v>
      </c>
      <c r="H447" s="13">
        <f>COUNTIFS('1. Output sheet'!$AC$2:$AC$5000,$B$105,'1. Output sheet'!$C$2:$C$5000,H$73,'1. Output sheet'!$K$2:$K$5000,$C447,'1. Output sheet'!$O$2:$O$5000,"&gt;="&amp;$B$407,'1. Output sheet'!$O$2:$O$5000,"&lt;"&amp;$C$407)</f>
        <v>0</v>
      </c>
      <c r="I447" s="13">
        <f>COUNTIFS('1. Output sheet'!$AC$2:$AC$5000,$B$105,'1. Output sheet'!$C$2:$C$5000,I$73,'1. Output sheet'!$K$2:$K$5000,$C447,'1. Output sheet'!$O$2:$O$5000,"&gt;="&amp;$B$407,'1. Output sheet'!$O$2:$O$5000,"&lt;"&amp;$C$407)</f>
        <v>0</v>
      </c>
      <c r="J447" s="13">
        <f>COUNTIFS('1. Output sheet'!$AC$2:$AC$5000,$B$105,'1. Output sheet'!$C$2:$C$5000,J$73,'1. Output sheet'!$K$2:$K$5000,$C447,'1. Output sheet'!$O$2:$O$5000,"&gt;="&amp;$B$407,'1. Output sheet'!$O$2:$O$5000,"&lt;"&amp;$C$407)</f>
        <v>1</v>
      </c>
      <c r="K447" s="13">
        <f>COUNTIFS('1. Output sheet'!$AC$2:$AC$5000,$B$105,'1. Output sheet'!$C$2:$C$5000,K$73,'1. Output sheet'!$K$2:$K$5000,$C447,'1. Output sheet'!$O$2:$O$5000,"&gt;="&amp;$B$407,'1. Output sheet'!$O$2:$O$5000,"&lt;"&amp;$C$407)</f>
        <v>0</v>
      </c>
      <c r="L447" s="13">
        <f>COUNTIFS('1. Output sheet'!$AC$2:$AC$5000,$B$105,'1. Output sheet'!$C$2:$C$5000,L$73,'1. Output sheet'!$K$2:$K$5000,$C447,'1. Output sheet'!$O$2:$O$5000,"&gt;="&amp;$B$407,'1. Output sheet'!$O$2:$O$5000,"&lt;"&amp;$C$407)</f>
        <v>0</v>
      </c>
      <c r="M447" s="13">
        <f>COUNTIFS('1. Output sheet'!$AC$2:$AC$5000,$B$105,'1. Output sheet'!$C$2:$C$5000,M$73,'1. Output sheet'!$K$2:$K$5000,$C447,'1. Output sheet'!$O$2:$O$5000,"&gt;="&amp;$B$407,'1. Output sheet'!$O$2:$O$5000,"&lt;"&amp;$C$407)</f>
        <v>0</v>
      </c>
      <c r="N447" s="13">
        <f>COUNTIFS('1. Output sheet'!$AC$2:$AC$5000,$B$105,'1. Output sheet'!$C$2:$C$5000,N$73,'1. Output sheet'!$K$2:$K$5000,$C447,'1. Output sheet'!$O$2:$O$5000,"&gt;="&amp;$B$407,'1. Output sheet'!$O$2:$O$5000,"&lt;"&amp;$C$407)</f>
        <v>0</v>
      </c>
      <c r="O447" s="13">
        <f>COUNTIFS('1. Output sheet'!$AC$2:$AC$5000,$B$105,'1. Output sheet'!$C$2:$C$5000,O$73,'1. Output sheet'!$K$2:$K$5000,$C447,'1. Output sheet'!$O$2:$O$5000,"&gt;="&amp;$B$407,'1. Output sheet'!$O$2:$O$5000,"&lt;"&amp;$C$407)</f>
        <v>0</v>
      </c>
      <c r="P447" s="14">
        <f t="shared" si="217"/>
        <v>2</v>
      </c>
    </row>
    <row r="448" spans="2:16" ht="14.4" x14ac:dyDescent="0.3">
      <c r="B448" s="7"/>
      <c r="C448" s="39" t="s">
        <v>473</v>
      </c>
      <c r="D448" s="13">
        <f>COUNTIFS('1. Output sheet'!$AC$2:$AC$5000,$B$105,'1. Output sheet'!$C$2:$C$5000,D$73,'1. Output sheet'!$K$2:$K$5000,$C448,'1. Output sheet'!$O$2:$O$5000,"&gt;="&amp;$B$407,'1. Output sheet'!$O$2:$O$5000,"&lt;"&amp;$C$407)</f>
        <v>0</v>
      </c>
      <c r="E448" s="13">
        <f>COUNTIFS('1. Output sheet'!$AC$2:$AC$5000,$B$105,'1. Output sheet'!$C$2:$C$5000,E$73,'1. Output sheet'!$K$2:$K$5000,$C448,'1. Output sheet'!$O$2:$O$5000,"&gt;="&amp;$B$407,'1. Output sheet'!$O$2:$O$5000,"&lt;"&amp;$C$407)</f>
        <v>0</v>
      </c>
      <c r="F448" s="13">
        <f>COUNTIFS('1. Output sheet'!$AC$2:$AC$5000,$B$105,'1. Output sheet'!$C$2:$C$5000,F$73,'1. Output sheet'!$K$2:$K$5000,$C448,'1. Output sheet'!$O$2:$O$5000,"&gt;="&amp;$B$407,'1. Output sheet'!$O$2:$O$5000,"&lt;"&amp;$C$407)</f>
        <v>0</v>
      </c>
      <c r="G448" s="13">
        <f>COUNTIFS('1. Output sheet'!$AC$2:$AC$5000,$B$105,'1. Output sheet'!$C$2:$C$5000,G$73,'1. Output sheet'!$K$2:$K$5000,$C448,'1. Output sheet'!$O$2:$O$5000,"&gt;="&amp;$B$407,'1. Output sheet'!$O$2:$O$5000,"&lt;"&amp;$C$407)</f>
        <v>0</v>
      </c>
      <c r="H448" s="13">
        <f>COUNTIFS('1. Output sheet'!$AC$2:$AC$5000,$B$105,'1. Output sheet'!$C$2:$C$5000,H$73,'1. Output sheet'!$K$2:$K$5000,$C448,'1. Output sheet'!$O$2:$O$5000,"&gt;="&amp;$B$407,'1. Output sheet'!$O$2:$O$5000,"&lt;"&amp;$C$407)</f>
        <v>0</v>
      </c>
      <c r="I448" s="13">
        <f>COUNTIFS('1. Output sheet'!$AC$2:$AC$5000,$B$105,'1. Output sheet'!$C$2:$C$5000,I$73,'1. Output sheet'!$K$2:$K$5000,$C448,'1. Output sheet'!$O$2:$O$5000,"&gt;="&amp;$B$407,'1. Output sheet'!$O$2:$O$5000,"&lt;"&amp;$C$407)</f>
        <v>0</v>
      </c>
      <c r="J448" s="13">
        <f>COUNTIFS('1. Output sheet'!$AC$2:$AC$5000,$B$105,'1. Output sheet'!$C$2:$C$5000,J$73,'1. Output sheet'!$K$2:$K$5000,$C448,'1. Output sheet'!$O$2:$O$5000,"&gt;="&amp;$B$407,'1. Output sheet'!$O$2:$O$5000,"&lt;"&amp;$C$407)</f>
        <v>1</v>
      </c>
      <c r="K448" s="13">
        <f>COUNTIFS('1. Output sheet'!$AC$2:$AC$5000,$B$105,'1. Output sheet'!$C$2:$C$5000,K$73,'1. Output sheet'!$K$2:$K$5000,$C448,'1. Output sheet'!$O$2:$O$5000,"&gt;="&amp;$B$407,'1. Output sheet'!$O$2:$O$5000,"&lt;"&amp;$C$407)</f>
        <v>0</v>
      </c>
      <c r="L448" s="13">
        <f>COUNTIFS('1. Output sheet'!$AC$2:$AC$5000,$B$105,'1. Output sheet'!$C$2:$C$5000,L$73,'1. Output sheet'!$K$2:$K$5000,$C448,'1. Output sheet'!$O$2:$O$5000,"&gt;="&amp;$B$407,'1. Output sheet'!$O$2:$O$5000,"&lt;"&amp;$C$407)</f>
        <v>0</v>
      </c>
      <c r="M448" s="13">
        <f>COUNTIFS('1. Output sheet'!$AC$2:$AC$5000,$B$105,'1. Output sheet'!$C$2:$C$5000,M$73,'1. Output sheet'!$K$2:$K$5000,$C448,'1. Output sheet'!$O$2:$O$5000,"&gt;="&amp;$B$407,'1. Output sheet'!$O$2:$O$5000,"&lt;"&amp;$C$407)</f>
        <v>0</v>
      </c>
      <c r="N448" s="13">
        <f>COUNTIFS('1. Output sheet'!$AC$2:$AC$5000,$B$105,'1. Output sheet'!$C$2:$C$5000,N$73,'1. Output sheet'!$K$2:$K$5000,$C448,'1. Output sheet'!$O$2:$O$5000,"&gt;="&amp;$B$407,'1. Output sheet'!$O$2:$O$5000,"&lt;"&amp;$C$407)</f>
        <v>0</v>
      </c>
      <c r="O448" s="13">
        <f>COUNTIFS('1. Output sheet'!$AC$2:$AC$5000,$B$105,'1. Output sheet'!$C$2:$C$5000,O$73,'1. Output sheet'!$K$2:$K$5000,$C448,'1. Output sheet'!$O$2:$O$5000,"&gt;="&amp;$B$407,'1. Output sheet'!$O$2:$O$5000,"&lt;"&amp;$C$407)</f>
        <v>0</v>
      </c>
      <c r="P448" s="14">
        <f t="shared" si="217"/>
        <v>1</v>
      </c>
    </row>
    <row r="449" spans="2:16" ht="14.4" x14ac:dyDescent="0.3">
      <c r="B449" s="7"/>
      <c r="C449" s="39" t="s">
        <v>210</v>
      </c>
      <c r="D449" s="13">
        <f>COUNTIFS('1. Output sheet'!$AC$2:$AC$5000,$B$105,'1. Output sheet'!$C$2:$C$5000,D$73,'1. Output sheet'!$K$2:$K$5000,$C449,'1. Output sheet'!$O$2:$O$5000,"&gt;="&amp;$B$407,'1. Output sheet'!$O$2:$O$5000,"&lt;"&amp;$C$407)</f>
        <v>0</v>
      </c>
      <c r="E449" s="13">
        <f>COUNTIFS('1. Output sheet'!$AC$2:$AC$5000,$B$105,'1. Output sheet'!$C$2:$C$5000,E$73,'1. Output sheet'!$K$2:$K$5000,$C449,'1. Output sheet'!$O$2:$O$5000,"&gt;="&amp;$B$407,'1. Output sheet'!$O$2:$O$5000,"&lt;"&amp;$C$407)</f>
        <v>0</v>
      </c>
      <c r="F449" s="13">
        <f>COUNTIFS('1. Output sheet'!$AC$2:$AC$5000,$B$105,'1. Output sheet'!$C$2:$C$5000,F$73,'1. Output sheet'!$K$2:$K$5000,$C449,'1. Output sheet'!$O$2:$O$5000,"&gt;="&amp;$B$407,'1. Output sheet'!$O$2:$O$5000,"&lt;"&amp;$C$407)</f>
        <v>0</v>
      </c>
      <c r="G449" s="13">
        <f>COUNTIFS('1. Output sheet'!$AC$2:$AC$5000,$B$105,'1. Output sheet'!$C$2:$C$5000,G$73,'1. Output sheet'!$K$2:$K$5000,$C449,'1. Output sheet'!$O$2:$O$5000,"&gt;="&amp;$B$407,'1. Output sheet'!$O$2:$O$5000,"&lt;"&amp;$C$407)</f>
        <v>0</v>
      </c>
      <c r="H449" s="13">
        <f>COUNTIFS('1. Output sheet'!$AC$2:$AC$5000,$B$105,'1. Output sheet'!$C$2:$C$5000,H$73,'1. Output sheet'!$K$2:$K$5000,$C449,'1. Output sheet'!$O$2:$O$5000,"&gt;="&amp;$B$407,'1. Output sheet'!$O$2:$O$5000,"&lt;"&amp;$C$407)</f>
        <v>0</v>
      </c>
      <c r="I449" s="13">
        <f>COUNTIFS('1. Output sheet'!$AC$2:$AC$5000,$B$105,'1. Output sheet'!$C$2:$C$5000,I$73,'1. Output sheet'!$K$2:$K$5000,$C449,'1. Output sheet'!$O$2:$O$5000,"&gt;="&amp;$B$407,'1. Output sheet'!$O$2:$O$5000,"&lt;"&amp;$C$407)</f>
        <v>0</v>
      </c>
      <c r="J449" s="13">
        <f>COUNTIFS('1. Output sheet'!$AC$2:$AC$5000,$B$105,'1. Output sheet'!$C$2:$C$5000,J$73,'1. Output sheet'!$K$2:$K$5000,$C449,'1. Output sheet'!$O$2:$O$5000,"&gt;="&amp;$B$407,'1. Output sheet'!$O$2:$O$5000,"&lt;"&amp;$C$407)</f>
        <v>0</v>
      </c>
      <c r="K449" s="13">
        <f>COUNTIFS('1. Output sheet'!$AC$2:$AC$5000,$B$105,'1. Output sheet'!$C$2:$C$5000,K$73,'1. Output sheet'!$K$2:$K$5000,$C449,'1. Output sheet'!$O$2:$O$5000,"&gt;="&amp;$B$407,'1. Output sheet'!$O$2:$O$5000,"&lt;"&amp;$C$407)</f>
        <v>0</v>
      </c>
      <c r="L449" s="13">
        <f>COUNTIFS('1. Output sheet'!$AC$2:$AC$5000,$B$105,'1. Output sheet'!$C$2:$C$5000,L$73,'1. Output sheet'!$K$2:$K$5000,$C449,'1. Output sheet'!$O$2:$O$5000,"&gt;="&amp;$B$407,'1. Output sheet'!$O$2:$O$5000,"&lt;"&amp;$C$407)</f>
        <v>0</v>
      </c>
      <c r="M449" s="13">
        <f>COUNTIFS('1. Output sheet'!$AC$2:$AC$5000,$B$105,'1. Output sheet'!$C$2:$C$5000,M$73,'1. Output sheet'!$K$2:$K$5000,$C449,'1. Output sheet'!$O$2:$O$5000,"&gt;="&amp;$B$407,'1. Output sheet'!$O$2:$O$5000,"&lt;"&amp;$C$407)</f>
        <v>0</v>
      </c>
      <c r="N449" s="13">
        <f>COUNTIFS('1. Output sheet'!$AC$2:$AC$5000,$B$105,'1. Output sheet'!$C$2:$C$5000,N$73,'1. Output sheet'!$K$2:$K$5000,$C449,'1. Output sheet'!$O$2:$O$5000,"&gt;="&amp;$B$407,'1. Output sheet'!$O$2:$O$5000,"&lt;"&amp;$C$407)</f>
        <v>0</v>
      </c>
      <c r="O449" s="13">
        <f>COUNTIFS('1. Output sheet'!$AC$2:$AC$5000,$B$105,'1. Output sheet'!$C$2:$C$5000,O$73,'1. Output sheet'!$K$2:$K$5000,$C449,'1. Output sheet'!$O$2:$O$5000,"&gt;="&amp;$B$407,'1. Output sheet'!$O$2:$O$5000,"&lt;"&amp;$C$407)</f>
        <v>0</v>
      </c>
      <c r="P449" s="14">
        <f t="shared" si="217"/>
        <v>0</v>
      </c>
    </row>
    <row r="450" spans="2:16" ht="14.4" x14ac:dyDescent="0.3">
      <c r="B450" s="7"/>
      <c r="C450" s="39" t="s">
        <v>333</v>
      </c>
      <c r="D450" s="13">
        <f>COUNTIFS('1. Output sheet'!$AC$2:$AC$5000,$B$105,'1. Output sheet'!$C$2:$C$5000,D$73,'1. Output sheet'!$K$2:$K$5000,$C450,'1. Output sheet'!$O$2:$O$5000,"&gt;="&amp;$B$407,'1. Output sheet'!$O$2:$O$5000,"&lt;"&amp;$C$407)</f>
        <v>0</v>
      </c>
      <c r="E450" s="13">
        <f>COUNTIFS('1. Output sheet'!$AC$2:$AC$5000,$B$105,'1. Output sheet'!$C$2:$C$5000,E$73,'1. Output sheet'!$K$2:$K$5000,$C450,'1. Output sheet'!$O$2:$O$5000,"&gt;="&amp;$B$407,'1. Output sheet'!$O$2:$O$5000,"&lt;"&amp;$C$407)</f>
        <v>0</v>
      </c>
      <c r="F450" s="13">
        <f>COUNTIFS('1. Output sheet'!$AC$2:$AC$5000,$B$105,'1. Output sheet'!$C$2:$C$5000,F$73,'1. Output sheet'!$K$2:$K$5000,$C450,'1. Output sheet'!$O$2:$O$5000,"&gt;="&amp;$B$407,'1. Output sheet'!$O$2:$O$5000,"&lt;"&amp;$C$407)</f>
        <v>0</v>
      </c>
      <c r="G450" s="13">
        <f>COUNTIFS('1. Output sheet'!$AC$2:$AC$5000,$B$105,'1. Output sheet'!$C$2:$C$5000,G$73,'1. Output sheet'!$K$2:$K$5000,$C450,'1. Output sheet'!$O$2:$O$5000,"&gt;="&amp;$B$407,'1. Output sheet'!$O$2:$O$5000,"&lt;"&amp;$C$407)</f>
        <v>0</v>
      </c>
      <c r="H450" s="13">
        <f>COUNTIFS('1. Output sheet'!$AC$2:$AC$5000,$B$105,'1. Output sheet'!$C$2:$C$5000,H$73,'1. Output sheet'!$K$2:$K$5000,$C450,'1. Output sheet'!$O$2:$O$5000,"&gt;="&amp;$B$407,'1. Output sheet'!$O$2:$O$5000,"&lt;"&amp;$C$407)</f>
        <v>0</v>
      </c>
      <c r="I450" s="13">
        <f>COUNTIFS('1. Output sheet'!$AC$2:$AC$5000,$B$105,'1. Output sheet'!$C$2:$C$5000,I$73,'1. Output sheet'!$K$2:$K$5000,$C450,'1. Output sheet'!$O$2:$O$5000,"&gt;="&amp;$B$407,'1. Output sheet'!$O$2:$O$5000,"&lt;"&amp;$C$407)</f>
        <v>0</v>
      </c>
      <c r="J450" s="13">
        <f>COUNTIFS('1. Output sheet'!$AC$2:$AC$5000,$B$105,'1. Output sheet'!$C$2:$C$5000,J$73,'1. Output sheet'!$K$2:$K$5000,$C450,'1. Output sheet'!$O$2:$O$5000,"&gt;="&amp;$B$407,'1. Output sheet'!$O$2:$O$5000,"&lt;"&amp;$C$407)</f>
        <v>0</v>
      </c>
      <c r="K450" s="13">
        <f>COUNTIFS('1. Output sheet'!$AC$2:$AC$5000,$B$105,'1. Output sheet'!$C$2:$C$5000,K$73,'1. Output sheet'!$K$2:$K$5000,$C450,'1. Output sheet'!$O$2:$O$5000,"&gt;="&amp;$B$407,'1. Output sheet'!$O$2:$O$5000,"&lt;"&amp;$C$407)</f>
        <v>0</v>
      </c>
      <c r="L450" s="13">
        <f>COUNTIFS('1. Output sheet'!$AC$2:$AC$5000,$B$105,'1. Output sheet'!$C$2:$C$5000,L$73,'1. Output sheet'!$K$2:$K$5000,$C450,'1. Output sheet'!$O$2:$O$5000,"&gt;="&amp;$B$407,'1. Output sheet'!$O$2:$O$5000,"&lt;"&amp;$C$407)</f>
        <v>0</v>
      </c>
      <c r="M450" s="13">
        <f>COUNTIFS('1. Output sheet'!$AC$2:$AC$5000,$B$105,'1. Output sheet'!$C$2:$C$5000,M$73,'1. Output sheet'!$K$2:$K$5000,$C450,'1. Output sheet'!$O$2:$O$5000,"&gt;="&amp;$B$407,'1. Output sheet'!$O$2:$O$5000,"&lt;"&amp;$C$407)</f>
        <v>0</v>
      </c>
      <c r="N450" s="13">
        <f>COUNTIFS('1. Output sheet'!$AC$2:$AC$5000,$B$105,'1. Output sheet'!$C$2:$C$5000,N$73,'1. Output sheet'!$K$2:$K$5000,$C450,'1. Output sheet'!$O$2:$O$5000,"&gt;="&amp;$B$407,'1. Output sheet'!$O$2:$O$5000,"&lt;"&amp;$C$407)</f>
        <v>0</v>
      </c>
      <c r="O450" s="13">
        <f>COUNTIFS('1. Output sheet'!$AC$2:$AC$5000,$B$105,'1. Output sheet'!$C$2:$C$5000,O$73,'1. Output sheet'!$K$2:$K$5000,$C450,'1. Output sheet'!$O$2:$O$5000,"&gt;="&amp;$B$407,'1. Output sheet'!$O$2:$O$5000,"&lt;"&amp;$C$407)</f>
        <v>0</v>
      </c>
      <c r="P450" s="14">
        <f t="shared" si="217"/>
        <v>0</v>
      </c>
    </row>
    <row r="451" spans="2:16" ht="14.4" x14ac:dyDescent="0.3">
      <c r="B451" s="7"/>
      <c r="C451" s="39" t="s">
        <v>229</v>
      </c>
      <c r="D451" s="13">
        <f>COUNTIFS('1. Output sheet'!$AC$2:$AC$5000,$B$105,'1. Output sheet'!$C$2:$C$5000,D$73,'1. Output sheet'!$K$2:$K$5000,$C451,'1. Output sheet'!$O$2:$O$5000,"&gt;="&amp;$B$407,'1. Output sheet'!$O$2:$O$5000,"&lt;"&amp;$C$407)</f>
        <v>0</v>
      </c>
      <c r="E451" s="13">
        <f>COUNTIFS('1. Output sheet'!$AC$2:$AC$5000,$B$105,'1. Output sheet'!$C$2:$C$5000,E$73,'1. Output sheet'!$K$2:$K$5000,$C451,'1. Output sheet'!$O$2:$O$5000,"&gt;="&amp;$B$407,'1. Output sheet'!$O$2:$O$5000,"&lt;"&amp;$C$407)</f>
        <v>0</v>
      </c>
      <c r="F451" s="13">
        <f>COUNTIFS('1. Output sheet'!$AC$2:$AC$5000,$B$105,'1. Output sheet'!$C$2:$C$5000,F$73,'1. Output sheet'!$K$2:$K$5000,$C451,'1. Output sheet'!$O$2:$O$5000,"&gt;="&amp;$B$407,'1. Output sheet'!$O$2:$O$5000,"&lt;"&amp;$C$407)</f>
        <v>0</v>
      </c>
      <c r="G451" s="13">
        <f>COUNTIFS('1. Output sheet'!$AC$2:$AC$5000,$B$105,'1. Output sheet'!$C$2:$C$5000,G$73,'1. Output sheet'!$K$2:$K$5000,$C451,'1. Output sheet'!$O$2:$O$5000,"&gt;="&amp;$B$407,'1. Output sheet'!$O$2:$O$5000,"&lt;"&amp;$C$407)</f>
        <v>0</v>
      </c>
      <c r="H451" s="13">
        <f>COUNTIFS('1. Output sheet'!$AC$2:$AC$5000,$B$105,'1. Output sheet'!$C$2:$C$5000,H$73,'1. Output sheet'!$K$2:$K$5000,$C451,'1. Output sheet'!$O$2:$O$5000,"&gt;="&amp;$B$407,'1. Output sheet'!$O$2:$O$5000,"&lt;"&amp;$C$407)</f>
        <v>0</v>
      </c>
      <c r="I451" s="13">
        <f>COUNTIFS('1. Output sheet'!$AC$2:$AC$5000,$B$105,'1. Output sheet'!$C$2:$C$5000,I$73,'1. Output sheet'!$K$2:$K$5000,$C451,'1. Output sheet'!$O$2:$O$5000,"&gt;="&amp;$B$407,'1. Output sheet'!$O$2:$O$5000,"&lt;"&amp;$C$407)</f>
        <v>2</v>
      </c>
      <c r="J451" s="13">
        <f>COUNTIFS('1. Output sheet'!$AC$2:$AC$5000,$B$105,'1. Output sheet'!$C$2:$C$5000,J$73,'1. Output sheet'!$K$2:$K$5000,$C451,'1. Output sheet'!$O$2:$O$5000,"&gt;="&amp;$B$407,'1. Output sheet'!$O$2:$O$5000,"&lt;"&amp;$C$407)</f>
        <v>1</v>
      </c>
      <c r="K451" s="13">
        <f>COUNTIFS('1. Output sheet'!$AC$2:$AC$5000,$B$105,'1. Output sheet'!$C$2:$C$5000,K$73,'1. Output sheet'!$K$2:$K$5000,$C451,'1. Output sheet'!$O$2:$O$5000,"&gt;="&amp;$B$407,'1. Output sheet'!$O$2:$O$5000,"&lt;"&amp;$C$407)</f>
        <v>0</v>
      </c>
      <c r="L451" s="13">
        <f>COUNTIFS('1. Output sheet'!$AC$2:$AC$5000,$B$105,'1. Output sheet'!$C$2:$C$5000,L$73,'1. Output sheet'!$K$2:$K$5000,$C451,'1. Output sheet'!$O$2:$O$5000,"&gt;="&amp;$B$407,'1. Output sheet'!$O$2:$O$5000,"&lt;"&amp;$C$407)</f>
        <v>0</v>
      </c>
      <c r="M451" s="13">
        <f>COUNTIFS('1. Output sheet'!$AC$2:$AC$5000,$B$105,'1. Output sheet'!$C$2:$C$5000,M$73,'1. Output sheet'!$K$2:$K$5000,$C451,'1. Output sheet'!$O$2:$O$5000,"&gt;="&amp;$B$407,'1. Output sheet'!$O$2:$O$5000,"&lt;"&amp;$C$407)</f>
        <v>0</v>
      </c>
      <c r="N451" s="13">
        <f>COUNTIFS('1. Output sheet'!$AC$2:$AC$5000,$B$105,'1. Output sheet'!$C$2:$C$5000,N$73,'1. Output sheet'!$K$2:$K$5000,$C451,'1. Output sheet'!$O$2:$O$5000,"&gt;="&amp;$B$407,'1. Output sheet'!$O$2:$O$5000,"&lt;"&amp;$C$407)</f>
        <v>0</v>
      </c>
      <c r="O451" s="13">
        <f>COUNTIFS('1. Output sheet'!$AC$2:$AC$5000,$B$105,'1. Output sheet'!$C$2:$C$5000,O$73,'1. Output sheet'!$K$2:$K$5000,$C451,'1. Output sheet'!$O$2:$O$5000,"&gt;="&amp;$B$407,'1. Output sheet'!$O$2:$O$5000,"&lt;"&amp;$C$407)</f>
        <v>1</v>
      </c>
      <c r="P451" s="14">
        <f t="shared" si="217"/>
        <v>4</v>
      </c>
    </row>
    <row r="452" spans="2:16" ht="14.4" x14ac:dyDescent="0.3">
      <c r="B452" s="7"/>
      <c r="C452" s="39" t="s">
        <v>407</v>
      </c>
      <c r="D452" s="13">
        <f>COUNTIFS('1. Output sheet'!$AC$2:$AC$5000,$B$105,'1. Output sheet'!$C$2:$C$5000,D$73,'1. Output sheet'!$K$2:$K$5000,$C452,'1. Output sheet'!$O$2:$O$5000,"&gt;="&amp;$B$407,'1. Output sheet'!$O$2:$O$5000,"&lt;"&amp;$C$407)</f>
        <v>0</v>
      </c>
      <c r="E452" s="13">
        <f>COUNTIFS('1. Output sheet'!$AC$2:$AC$5000,$B$105,'1. Output sheet'!$C$2:$C$5000,E$73,'1. Output sheet'!$K$2:$K$5000,$C452,'1. Output sheet'!$O$2:$O$5000,"&gt;="&amp;$B$407,'1. Output sheet'!$O$2:$O$5000,"&lt;"&amp;$C$407)</f>
        <v>0</v>
      </c>
      <c r="F452" s="13">
        <f>COUNTIFS('1. Output sheet'!$AC$2:$AC$5000,$B$105,'1. Output sheet'!$C$2:$C$5000,F$73,'1. Output sheet'!$K$2:$K$5000,$C452,'1. Output sheet'!$O$2:$O$5000,"&gt;="&amp;$B$407,'1. Output sheet'!$O$2:$O$5000,"&lt;"&amp;$C$407)</f>
        <v>0</v>
      </c>
      <c r="G452" s="13">
        <f>COUNTIFS('1. Output sheet'!$AC$2:$AC$5000,$B$105,'1. Output sheet'!$C$2:$C$5000,G$73,'1. Output sheet'!$K$2:$K$5000,$C452,'1. Output sheet'!$O$2:$O$5000,"&gt;="&amp;$B$407,'1. Output sheet'!$O$2:$O$5000,"&lt;"&amp;$C$407)</f>
        <v>0</v>
      </c>
      <c r="H452" s="13">
        <f>COUNTIFS('1. Output sheet'!$AC$2:$AC$5000,$B$105,'1. Output sheet'!$C$2:$C$5000,H$73,'1. Output sheet'!$K$2:$K$5000,$C452,'1. Output sheet'!$O$2:$O$5000,"&gt;="&amp;$B$407,'1. Output sheet'!$O$2:$O$5000,"&lt;"&amp;$C$407)</f>
        <v>0</v>
      </c>
      <c r="I452" s="13">
        <f>COUNTIFS('1. Output sheet'!$AC$2:$AC$5000,$B$105,'1. Output sheet'!$C$2:$C$5000,I$73,'1. Output sheet'!$K$2:$K$5000,$C452,'1. Output sheet'!$O$2:$O$5000,"&gt;="&amp;$B$407,'1. Output sheet'!$O$2:$O$5000,"&lt;"&amp;$C$407)</f>
        <v>0</v>
      </c>
      <c r="J452" s="13">
        <f>COUNTIFS('1. Output sheet'!$AC$2:$AC$5000,$B$105,'1. Output sheet'!$C$2:$C$5000,J$73,'1. Output sheet'!$K$2:$K$5000,$C452,'1. Output sheet'!$O$2:$O$5000,"&gt;="&amp;$B$407,'1. Output sheet'!$O$2:$O$5000,"&lt;"&amp;$C$407)</f>
        <v>0</v>
      </c>
      <c r="K452" s="13">
        <f>COUNTIFS('1. Output sheet'!$AC$2:$AC$5000,$B$105,'1. Output sheet'!$C$2:$C$5000,K$73,'1. Output sheet'!$K$2:$K$5000,$C452,'1. Output sheet'!$O$2:$O$5000,"&gt;="&amp;$B$407,'1. Output sheet'!$O$2:$O$5000,"&lt;"&amp;$C$407)</f>
        <v>0</v>
      </c>
      <c r="L452" s="13">
        <f>COUNTIFS('1. Output sheet'!$AC$2:$AC$5000,$B$105,'1. Output sheet'!$C$2:$C$5000,L$73,'1. Output sheet'!$K$2:$K$5000,$C452,'1. Output sheet'!$O$2:$O$5000,"&gt;="&amp;$B$407,'1. Output sheet'!$O$2:$O$5000,"&lt;"&amp;$C$407)</f>
        <v>0</v>
      </c>
      <c r="M452" s="13">
        <f>COUNTIFS('1. Output sheet'!$AC$2:$AC$5000,$B$105,'1. Output sheet'!$C$2:$C$5000,M$73,'1. Output sheet'!$K$2:$K$5000,$C452,'1. Output sheet'!$O$2:$O$5000,"&gt;="&amp;$B$407,'1. Output sheet'!$O$2:$O$5000,"&lt;"&amp;$C$407)</f>
        <v>0</v>
      </c>
      <c r="N452" s="13">
        <f>COUNTIFS('1. Output sheet'!$AC$2:$AC$5000,$B$105,'1. Output sheet'!$C$2:$C$5000,N$73,'1. Output sheet'!$K$2:$K$5000,$C452,'1. Output sheet'!$O$2:$O$5000,"&gt;="&amp;$B$407,'1. Output sheet'!$O$2:$O$5000,"&lt;"&amp;$C$407)</f>
        <v>0</v>
      </c>
      <c r="O452" s="13">
        <f>COUNTIFS('1. Output sheet'!$AC$2:$AC$5000,$B$105,'1. Output sheet'!$C$2:$C$5000,O$73,'1. Output sheet'!$K$2:$K$5000,$C452,'1. Output sheet'!$O$2:$O$5000,"&gt;="&amp;$B$407,'1. Output sheet'!$O$2:$O$5000,"&lt;"&amp;$C$407)</f>
        <v>0</v>
      </c>
      <c r="P452" s="14">
        <f t="shared" si="217"/>
        <v>0</v>
      </c>
    </row>
    <row r="453" spans="2:16" ht="14.4" x14ac:dyDescent="0.3">
      <c r="B453" s="7"/>
      <c r="C453" s="39" t="s">
        <v>54</v>
      </c>
      <c r="D453" s="13">
        <f>COUNTIFS('1. Output sheet'!$AC$2:$AC$5000,$B$105,'1. Output sheet'!$C$2:$C$5000,D$73,'1. Output sheet'!$K$2:$K$5000,$C453,'1. Output sheet'!$O$2:$O$5000,"&gt;="&amp;$B$407,'1. Output sheet'!$O$2:$O$5000,"&lt;"&amp;$C$407)</f>
        <v>0</v>
      </c>
      <c r="E453" s="13">
        <f>COUNTIFS('1. Output sheet'!$AC$2:$AC$5000,$B$105,'1. Output sheet'!$C$2:$C$5000,E$73,'1. Output sheet'!$K$2:$K$5000,$C453,'1. Output sheet'!$O$2:$O$5000,"&gt;="&amp;$B$407,'1. Output sheet'!$O$2:$O$5000,"&lt;"&amp;$C$407)</f>
        <v>0</v>
      </c>
      <c r="F453" s="13">
        <f>COUNTIFS('1. Output sheet'!$AC$2:$AC$5000,$B$105,'1. Output sheet'!$C$2:$C$5000,F$73,'1. Output sheet'!$K$2:$K$5000,$C453,'1. Output sheet'!$O$2:$O$5000,"&gt;="&amp;$B$407,'1. Output sheet'!$O$2:$O$5000,"&lt;"&amp;$C$407)</f>
        <v>0</v>
      </c>
      <c r="G453" s="13">
        <f>COUNTIFS('1. Output sheet'!$AC$2:$AC$5000,$B$105,'1. Output sheet'!$C$2:$C$5000,G$73,'1. Output sheet'!$K$2:$K$5000,$C453,'1. Output sheet'!$O$2:$O$5000,"&gt;="&amp;$B$407,'1. Output sheet'!$O$2:$O$5000,"&lt;"&amp;$C$407)</f>
        <v>1</v>
      </c>
      <c r="H453" s="13">
        <f>COUNTIFS('1. Output sheet'!$AC$2:$AC$5000,$B$105,'1. Output sheet'!$C$2:$C$5000,H$73,'1. Output sheet'!$K$2:$K$5000,$C453,'1. Output sheet'!$O$2:$O$5000,"&gt;="&amp;$B$407,'1. Output sheet'!$O$2:$O$5000,"&lt;"&amp;$C$407)</f>
        <v>0</v>
      </c>
      <c r="I453" s="13">
        <f>COUNTIFS('1. Output sheet'!$AC$2:$AC$5000,$B$105,'1. Output sheet'!$C$2:$C$5000,I$73,'1. Output sheet'!$K$2:$K$5000,$C453,'1. Output sheet'!$O$2:$O$5000,"&gt;="&amp;$B$407,'1. Output sheet'!$O$2:$O$5000,"&lt;"&amp;$C$407)</f>
        <v>13</v>
      </c>
      <c r="J453" s="13">
        <f>COUNTIFS('1. Output sheet'!$AC$2:$AC$5000,$B$105,'1. Output sheet'!$C$2:$C$5000,J$73,'1. Output sheet'!$K$2:$K$5000,$C453,'1. Output sheet'!$O$2:$O$5000,"&gt;="&amp;$B$407,'1. Output sheet'!$O$2:$O$5000,"&lt;"&amp;$C$407)</f>
        <v>0</v>
      </c>
      <c r="K453" s="13">
        <f>COUNTIFS('1. Output sheet'!$AC$2:$AC$5000,$B$105,'1. Output sheet'!$C$2:$C$5000,K$73,'1. Output sheet'!$K$2:$K$5000,$C453,'1. Output sheet'!$O$2:$O$5000,"&gt;="&amp;$B$407,'1. Output sheet'!$O$2:$O$5000,"&lt;"&amp;$C$407)</f>
        <v>0</v>
      </c>
      <c r="L453" s="13">
        <f>COUNTIFS('1. Output sheet'!$AC$2:$AC$5000,$B$105,'1. Output sheet'!$C$2:$C$5000,L$73,'1. Output sheet'!$K$2:$K$5000,$C453,'1. Output sheet'!$O$2:$O$5000,"&gt;="&amp;$B$407,'1. Output sheet'!$O$2:$O$5000,"&lt;"&amp;$C$407)</f>
        <v>2</v>
      </c>
      <c r="M453" s="13">
        <f>COUNTIFS('1. Output sheet'!$AC$2:$AC$5000,$B$105,'1. Output sheet'!$C$2:$C$5000,M$73,'1. Output sheet'!$K$2:$K$5000,$C453,'1. Output sheet'!$O$2:$O$5000,"&gt;="&amp;$B$407,'1. Output sheet'!$O$2:$O$5000,"&lt;"&amp;$C$407)</f>
        <v>0</v>
      </c>
      <c r="N453" s="13">
        <f>COUNTIFS('1. Output sheet'!$AC$2:$AC$5000,$B$105,'1. Output sheet'!$C$2:$C$5000,N$73,'1. Output sheet'!$K$2:$K$5000,$C453,'1. Output sheet'!$O$2:$O$5000,"&gt;="&amp;$B$407,'1. Output sheet'!$O$2:$O$5000,"&lt;"&amp;$C$407)</f>
        <v>0</v>
      </c>
      <c r="O453" s="13">
        <f>COUNTIFS('1. Output sheet'!$AC$2:$AC$5000,$B$105,'1. Output sheet'!$C$2:$C$5000,O$73,'1. Output sheet'!$K$2:$K$5000,$C453,'1. Output sheet'!$O$2:$O$5000,"&gt;="&amp;$B$407,'1. Output sheet'!$O$2:$O$5000,"&lt;"&amp;$C$407)</f>
        <v>0</v>
      </c>
      <c r="P453" s="14">
        <f t="shared" si="217"/>
        <v>16</v>
      </c>
    </row>
    <row r="454" spans="2:16" ht="14.4" x14ac:dyDescent="0.3">
      <c r="B454" s="7"/>
      <c r="C454" s="39" t="s">
        <v>126</v>
      </c>
      <c r="D454" s="13">
        <f>COUNTIFS('1. Output sheet'!$AC$2:$AC$5000,$B$105,'1. Output sheet'!$C$2:$C$5000,D$73,'1. Output sheet'!$K$2:$K$5000,$C454,'1. Output sheet'!$O$2:$O$5000,"&gt;="&amp;$B$407,'1. Output sheet'!$O$2:$O$5000,"&lt;"&amp;$C$407)</f>
        <v>0</v>
      </c>
      <c r="E454" s="13">
        <f>COUNTIFS('1. Output sheet'!$AC$2:$AC$5000,$B$105,'1. Output sheet'!$C$2:$C$5000,E$73,'1. Output sheet'!$K$2:$K$5000,$C454,'1. Output sheet'!$O$2:$O$5000,"&gt;="&amp;$B$407,'1. Output sheet'!$O$2:$O$5000,"&lt;"&amp;$C$407)</f>
        <v>0</v>
      </c>
      <c r="F454" s="13">
        <f>COUNTIFS('1. Output sheet'!$AC$2:$AC$5000,$B$105,'1. Output sheet'!$C$2:$C$5000,F$73,'1. Output sheet'!$K$2:$K$5000,$C454,'1. Output sheet'!$O$2:$O$5000,"&gt;="&amp;$B$407,'1. Output sheet'!$O$2:$O$5000,"&lt;"&amp;$C$407)</f>
        <v>0</v>
      </c>
      <c r="G454" s="13">
        <f>COUNTIFS('1. Output sheet'!$AC$2:$AC$5000,$B$105,'1. Output sheet'!$C$2:$C$5000,G$73,'1. Output sheet'!$K$2:$K$5000,$C454,'1. Output sheet'!$O$2:$O$5000,"&gt;="&amp;$B$407,'1. Output sheet'!$O$2:$O$5000,"&lt;"&amp;$C$407)</f>
        <v>0</v>
      </c>
      <c r="H454" s="13">
        <f>COUNTIFS('1. Output sheet'!$AC$2:$AC$5000,$B$105,'1. Output sheet'!$C$2:$C$5000,H$73,'1. Output sheet'!$K$2:$K$5000,$C454,'1. Output sheet'!$O$2:$O$5000,"&gt;="&amp;$B$407,'1. Output sheet'!$O$2:$O$5000,"&lt;"&amp;$C$407)</f>
        <v>0</v>
      </c>
      <c r="I454" s="13">
        <f>COUNTIFS('1. Output sheet'!$AC$2:$AC$5000,$B$105,'1. Output sheet'!$C$2:$C$5000,I$73,'1. Output sheet'!$K$2:$K$5000,$C454,'1. Output sheet'!$O$2:$O$5000,"&gt;="&amp;$B$407,'1. Output sheet'!$O$2:$O$5000,"&lt;"&amp;$C$407)</f>
        <v>0</v>
      </c>
      <c r="J454" s="13">
        <f>COUNTIFS('1. Output sheet'!$AC$2:$AC$5000,$B$105,'1. Output sheet'!$C$2:$C$5000,J$73,'1. Output sheet'!$K$2:$K$5000,$C454,'1. Output sheet'!$O$2:$O$5000,"&gt;="&amp;$B$407,'1. Output sheet'!$O$2:$O$5000,"&lt;"&amp;$C$407)</f>
        <v>1</v>
      </c>
      <c r="K454" s="13">
        <f>COUNTIFS('1. Output sheet'!$AC$2:$AC$5000,$B$105,'1. Output sheet'!$C$2:$C$5000,K$73,'1. Output sheet'!$K$2:$K$5000,$C454,'1. Output sheet'!$O$2:$O$5000,"&gt;="&amp;$B$407,'1. Output sheet'!$O$2:$O$5000,"&lt;"&amp;$C$407)</f>
        <v>0</v>
      </c>
      <c r="L454" s="13">
        <f>COUNTIFS('1. Output sheet'!$AC$2:$AC$5000,$B$105,'1. Output sheet'!$C$2:$C$5000,L$73,'1. Output sheet'!$K$2:$K$5000,$C454,'1. Output sheet'!$O$2:$O$5000,"&gt;="&amp;$B$407,'1. Output sheet'!$O$2:$O$5000,"&lt;"&amp;$C$407)</f>
        <v>0</v>
      </c>
      <c r="M454" s="13">
        <f>COUNTIFS('1. Output sheet'!$AC$2:$AC$5000,$B$105,'1. Output sheet'!$C$2:$C$5000,M$73,'1. Output sheet'!$K$2:$K$5000,$C454,'1. Output sheet'!$O$2:$O$5000,"&gt;="&amp;$B$407,'1. Output sheet'!$O$2:$O$5000,"&lt;"&amp;$C$407)</f>
        <v>0</v>
      </c>
      <c r="N454" s="13">
        <f>COUNTIFS('1. Output sheet'!$AC$2:$AC$5000,$B$105,'1. Output sheet'!$C$2:$C$5000,N$73,'1. Output sheet'!$K$2:$K$5000,$C454,'1. Output sheet'!$O$2:$O$5000,"&gt;="&amp;$B$407,'1. Output sheet'!$O$2:$O$5000,"&lt;"&amp;$C$407)</f>
        <v>0</v>
      </c>
      <c r="O454" s="13">
        <f>COUNTIFS('1. Output sheet'!$AC$2:$AC$5000,$B$105,'1. Output sheet'!$C$2:$C$5000,O$73,'1. Output sheet'!$K$2:$K$5000,$C454,'1. Output sheet'!$O$2:$O$5000,"&gt;="&amp;$B$407,'1. Output sheet'!$O$2:$O$5000,"&lt;"&amp;$C$407)</f>
        <v>0</v>
      </c>
      <c r="P454" s="14">
        <f t="shared" si="217"/>
        <v>1</v>
      </c>
    </row>
    <row r="455" spans="2:16" ht="14.4" x14ac:dyDescent="0.3">
      <c r="B455" s="7"/>
      <c r="C455" s="39" t="s">
        <v>737</v>
      </c>
      <c r="D455" s="13">
        <f>COUNTIFS('1. Output sheet'!$AC$2:$AC$5000,$B$105,'1. Output sheet'!$C$2:$C$5000,D$73,'1. Output sheet'!$K$2:$K$5000,$C455,'1. Output sheet'!$O$2:$O$5000,"&gt;="&amp;$B$407,'1. Output sheet'!$O$2:$O$5000,"&lt;"&amp;$C$407)</f>
        <v>0</v>
      </c>
      <c r="E455" s="13">
        <f>COUNTIFS('1. Output sheet'!$AC$2:$AC$5000,$B$105,'1. Output sheet'!$C$2:$C$5000,E$73,'1. Output sheet'!$K$2:$K$5000,$C455,'1. Output sheet'!$O$2:$O$5000,"&gt;="&amp;$B$407,'1. Output sheet'!$O$2:$O$5000,"&lt;"&amp;$C$407)</f>
        <v>0</v>
      </c>
      <c r="F455" s="13">
        <f>COUNTIFS('1. Output sheet'!$AC$2:$AC$5000,$B$105,'1. Output sheet'!$C$2:$C$5000,F$73,'1. Output sheet'!$K$2:$K$5000,$C455,'1. Output sheet'!$O$2:$O$5000,"&gt;="&amp;$B$407,'1. Output sheet'!$O$2:$O$5000,"&lt;"&amp;$C$407)</f>
        <v>0</v>
      </c>
      <c r="G455" s="13">
        <f>COUNTIFS('1. Output sheet'!$AC$2:$AC$5000,$B$105,'1. Output sheet'!$C$2:$C$5000,G$73,'1. Output sheet'!$K$2:$K$5000,$C455,'1. Output sheet'!$O$2:$O$5000,"&gt;="&amp;$B$407,'1. Output sheet'!$O$2:$O$5000,"&lt;"&amp;$C$407)</f>
        <v>0</v>
      </c>
      <c r="H455" s="13">
        <f>COUNTIFS('1. Output sheet'!$AC$2:$AC$5000,$B$105,'1. Output sheet'!$C$2:$C$5000,H$73,'1. Output sheet'!$K$2:$K$5000,$C455,'1. Output sheet'!$O$2:$O$5000,"&gt;="&amp;$B$407,'1. Output sheet'!$O$2:$O$5000,"&lt;"&amp;$C$407)</f>
        <v>0</v>
      </c>
      <c r="I455" s="13">
        <f>COUNTIFS('1. Output sheet'!$AC$2:$AC$5000,$B$105,'1. Output sheet'!$C$2:$C$5000,I$73,'1. Output sheet'!$K$2:$K$5000,$C455,'1. Output sheet'!$O$2:$O$5000,"&gt;="&amp;$B$407,'1. Output sheet'!$O$2:$O$5000,"&lt;"&amp;$C$407)</f>
        <v>0</v>
      </c>
      <c r="J455" s="13">
        <f>COUNTIFS('1. Output sheet'!$AC$2:$AC$5000,$B$105,'1. Output sheet'!$C$2:$C$5000,J$73,'1. Output sheet'!$K$2:$K$5000,$C455,'1. Output sheet'!$O$2:$O$5000,"&gt;="&amp;$B$407,'1. Output sheet'!$O$2:$O$5000,"&lt;"&amp;$C$407)</f>
        <v>0</v>
      </c>
      <c r="K455" s="13">
        <f>COUNTIFS('1. Output sheet'!$AC$2:$AC$5000,$B$105,'1. Output sheet'!$C$2:$C$5000,K$73,'1. Output sheet'!$K$2:$K$5000,$C455,'1. Output sheet'!$O$2:$O$5000,"&gt;="&amp;$B$407,'1. Output sheet'!$O$2:$O$5000,"&lt;"&amp;$C$407)</f>
        <v>0</v>
      </c>
      <c r="L455" s="13">
        <f>COUNTIFS('1. Output sheet'!$AC$2:$AC$5000,$B$105,'1. Output sheet'!$C$2:$C$5000,L$73,'1. Output sheet'!$K$2:$K$5000,$C455,'1. Output sheet'!$O$2:$O$5000,"&gt;="&amp;$B$407,'1. Output sheet'!$O$2:$O$5000,"&lt;"&amp;$C$407)</f>
        <v>0</v>
      </c>
      <c r="M455" s="13">
        <f>COUNTIFS('1. Output sheet'!$AC$2:$AC$5000,$B$105,'1. Output sheet'!$C$2:$C$5000,M$73,'1. Output sheet'!$K$2:$K$5000,$C455,'1. Output sheet'!$O$2:$O$5000,"&gt;="&amp;$B$407,'1. Output sheet'!$O$2:$O$5000,"&lt;"&amp;$C$407)</f>
        <v>0</v>
      </c>
      <c r="N455" s="13">
        <f>COUNTIFS('1. Output sheet'!$AC$2:$AC$5000,$B$105,'1. Output sheet'!$C$2:$C$5000,N$73,'1. Output sheet'!$K$2:$K$5000,$C455,'1. Output sheet'!$O$2:$O$5000,"&gt;="&amp;$B$407,'1. Output sheet'!$O$2:$O$5000,"&lt;"&amp;$C$407)</f>
        <v>0</v>
      </c>
      <c r="O455" s="13">
        <f>COUNTIFS('1. Output sheet'!$AC$2:$AC$5000,$B$105,'1. Output sheet'!$C$2:$C$5000,O$73,'1. Output sheet'!$K$2:$K$5000,$C455,'1. Output sheet'!$O$2:$O$5000,"&gt;="&amp;$B$407,'1. Output sheet'!$O$2:$O$5000,"&lt;"&amp;$C$407)</f>
        <v>0</v>
      </c>
      <c r="P455" s="14">
        <f t="shared" si="217"/>
        <v>0</v>
      </c>
    </row>
    <row r="456" spans="2:16" ht="14.4" x14ac:dyDescent="0.3">
      <c r="B456" s="7"/>
      <c r="C456" s="39" t="s">
        <v>362</v>
      </c>
      <c r="D456" s="13">
        <f>COUNTIFS('1. Output sheet'!$AC$2:$AC$5000,$B$105,'1. Output sheet'!$C$2:$C$5000,D$73,'1. Output sheet'!$K$2:$K$5000,$C456,'1. Output sheet'!$O$2:$O$5000,"&gt;="&amp;$B$407,'1. Output sheet'!$O$2:$O$5000,"&lt;"&amp;$C$407)</f>
        <v>0</v>
      </c>
      <c r="E456" s="13">
        <f>COUNTIFS('1. Output sheet'!$AC$2:$AC$5000,$B$105,'1. Output sheet'!$C$2:$C$5000,E$73,'1. Output sheet'!$K$2:$K$5000,$C456,'1. Output sheet'!$O$2:$O$5000,"&gt;="&amp;$B$407,'1. Output sheet'!$O$2:$O$5000,"&lt;"&amp;$C$407)</f>
        <v>0</v>
      </c>
      <c r="F456" s="13">
        <f>COUNTIFS('1. Output sheet'!$AC$2:$AC$5000,$B$105,'1. Output sheet'!$C$2:$C$5000,F$73,'1. Output sheet'!$K$2:$K$5000,$C456,'1. Output sheet'!$O$2:$O$5000,"&gt;="&amp;$B$407,'1. Output sheet'!$O$2:$O$5000,"&lt;"&amp;$C$407)</f>
        <v>0</v>
      </c>
      <c r="G456" s="13">
        <f>COUNTIFS('1. Output sheet'!$AC$2:$AC$5000,$B$105,'1. Output sheet'!$C$2:$C$5000,G$73,'1. Output sheet'!$K$2:$K$5000,$C456,'1. Output sheet'!$O$2:$O$5000,"&gt;="&amp;$B$407,'1. Output sheet'!$O$2:$O$5000,"&lt;"&amp;$C$407)</f>
        <v>0</v>
      </c>
      <c r="H456" s="13">
        <f>COUNTIFS('1. Output sheet'!$AC$2:$AC$5000,$B$105,'1. Output sheet'!$C$2:$C$5000,H$73,'1. Output sheet'!$K$2:$K$5000,$C456,'1. Output sheet'!$O$2:$O$5000,"&gt;="&amp;$B$407,'1. Output sheet'!$O$2:$O$5000,"&lt;"&amp;$C$407)</f>
        <v>0</v>
      </c>
      <c r="I456" s="13">
        <f>COUNTIFS('1. Output sheet'!$AC$2:$AC$5000,$B$105,'1. Output sheet'!$C$2:$C$5000,I$73,'1. Output sheet'!$K$2:$K$5000,$C456,'1. Output sheet'!$O$2:$O$5000,"&gt;="&amp;$B$407,'1. Output sheet'!$O$2:$O$5000,"&lt;"&amp;$C$407)</f>
        <v>0</v>
      </c>
      <c r="J456" s="13">
        <f>COUNTIFS('1. Output sheet'!$AC$2:$AC$5000,$B$105,'1. Output sheet'!$C$2:$C$5000,J$73,'1. Output sheet'!$K$2:$K$5000,$C456,'1. Output sheet'!$O$2:$O$5000,"&gt;="&amp;$B$407,'1. Output sheet'!$O$2:$O$5000,"&lt;"&amp;$C$407)</f>
        <v>0</v>
      </c>
      <c r="K456" s="13">
        <f>COUNTIFS('1. Output sheet'!$AC$2:$AC$5000,$B$105,'1. Output sheet'!$C$2:$C$5000,K$73,'1. Output sheet'!$K$2:$K$5000,$C456,'1. Output sheet'!$O$2:$O$5000,"&gt;="&amp;$B$407,'1. Output sheet'!$O$2:$O$5000,"&lt;"&amp;$C$407)</f>
        <v>0</v>
      </c>
      <c r="L456" s="13">
        <f>COUNTIFS('1. Output sheet'!$AC$2:$AC$5000,$B$105,'1. Output sheet'!$C$2:$C$5000,L$73,'1. Output sheet'!$K$2:$K$5000,$C456,'1. Output sheet'!$O$2:$O$5000,"&gt;="&amp;$B$407,'1. Output sheet'!$O$2:$O$5000,"&lt;"&amp;$C$407)</f>
        <v>0</v>
      </c>
      <c r="M456" s="13">
        <f>COUNTIFS('1. Output sheet'!$AC$2:$AC$5000,$B$105,'1. Output sheet'!$C$2:$C$5000,M$73,'1. Output sheet'!$K$2:$K$5000,$C456,'1. Output sheet'!$O$2:$O$5000,"&gt;="&amp;$B$407,'1. Output sheet'!$O$2:$O$5000,"&lt;"&amp;$C$407)</f>
        <v>0</v>
      </c>
      <c r="N456" s="13">
        <f>COUNTIFS('1. Output sheet'!$AC$2:$AC$5000,$B$105,'1. Output sheet'!$C$2:$C$5000,N$73,'1. Output sheet'!$K$2:$K$5000,$C456,'1. Output sheet'!$O$2:$O$5000,"&gt;="&amp;$B$407,'1. Output sheet'!$O$2:$O$5000,"&lt;"&amp;$C$407)</f>
        <v>0</v>
      </c>
      <c r="O456" s="13">
        <f>COUNTIFS('1. Output sheet'!$AC$2:$AC$5000,$B$105,'1. Output sheet'!$C$2:$C$5000,O$73,'1. Output sheet'!$K$2:$K$5000,$C456,'1. Output sheet'!$O$2:$O$5000,"&gt;="&amp;$B$407,'1. Output sheet'!$O$2:$O$5000,"&lt;"&amp;$C$407)</f>
        <v>0</v>
      </c>
      <c r="P456" s="14">
        <f t="shared" si="217"/>
        <v>0</v>
      </c>
    </row>
    <row r="457" spans="2:16" ht="14.4" x14ac:dyDescent="0.3">
      <c r="B457" s="7"/>
      <c r="C457" s="39" t="s">
        <v>76</v>
      </c>
      <c r="D457" s="13">
        <f>COUNTIFS('1. Output sheet'!$AC$2:$AC$5000,$B$105,'1. Output sheet'!$C$2:$C$5000,D$73,'1. Output sheet'!$K$2:$K$5000,$C457,'1. Output sheet'!$O$2:$O$5000,"&gt;="&amp;$B$407,'1. Output sheet'!$O$2:$O$5000,"&lt;"&amp;$C$407)</f>
        <v>0</v>
      </c>
      <c r="E457" s="13">
        <f>COUNTIFS('1. Output sheet'!$AC$2:$AC$5000,$B$105,'1. Output sheet'!$C$2:$C$5000,E$73,'1. Output sheet'!$K$2:$K$5000,$C457,'1. Output sheet'!$O$2:$O$5000,"&gt;="&amp;$B$407,'1. Output sheet'!$O$2:$O$5000,"&lt;"&amp;$C$407)</f>
        <v>0</v>
      </c>
      <c r="F457" s="13">
        <f>COUNTIFS('1. Output sheet'!$AC$2:$AC$5000,$B$105,'1. Output sheet'!$C$2:$C$5000,F$73,'1. Output sheet'!$K$2:$K$5000,$C457,'1. Output sheet'!$O$2:$O$5000,"&gt;="&amp;$B$407,'1. Output sheet'!$O$2:$O$5000,"&lt;"&amp;$C$407)</f>
        <v>0</v>
      </c>
      <c r="G457" s="13">
        <f>COUNTIFS('1. Output sheet'!$AC$2:$AC$5000,$B$105,'1. Output sheet'!$C$2:$C$5000,G$73,'1. Output sheet'!$K$2:$K$5000,$C457,'1. Output sheet'!$O$2:$O$5000,"&gt;="&amp;$B$407,'1. Output sheet'!$O$2:$O$5000,"&lt;"&amp;$C$407)</f>
        <v>0</v>
      </c>
      <c r="H457" s="13">
        <f>COUNTIFS('1. Output sheet'!$AC$2:$AC$5000,$B$105,'1. Output sheet'!$C$2:$C$5000,H$73,'1. Output sheet'!$K$2:$K$5000,$C457,'1. Output sheet'!$O$2:$O$5000,"&gt;="&amp;$B$407,'1. Output sheet'!$O$2:$O$5000,"&lt;"&amp;$C$407)</f>
        <v>0</v>
      </c>
      <c r="I457" s="13">
        <f>COUNTIFS('1. Output sheet'!$AC$2:$AC$5000,$B$105,'1. Output sheet'!$C$2:$C$5000,I$73,'1. Output sheet'!$K$2:$K$5000,$C457,'1. Output sheet'!$O$2:$O$5000,"&gt;="&amp;$B$407,'1. Output sheet'!$O$2:$O$5000,"&lt;"&amp;$C$407)</f>
        <v>0</v>
      </c>
      <c r="J457" s="13">
        <f>COUNTIFS('1. Output sheet'!$AC$2:$AC$5000,$B$105,'1. Output sheet'!$C$2:$C$5000,J$73,'1. Output sheet'!$K$2:$K$5000,$C457,'1. Output sheet'!$O$2:$O$5000,"&gt;="&amp;$B$407,'1. Output sheet'!$O$2:$O$5000,"&lt;"&amp;$C$407)</f>
        <v>0</v>
      </c>
      <c r="K457" s="13">
        <f>COUNTIFS('1. Output sheet'!$AC$2:$AC$5000,$B$105,'1. Output sheet'!$C$2:$C$5000,K$73,'1. Output sheet'!$K$2:$K$5000,$C457,'1. Output sheet'!$O$2:$O$5000,"&gt;="&amp;$B$407,'1. Output sheet'!$O$2:$O$5000,"&lt;"&amp;$C$407)</f>
        <v>0</v>
      </c>
      <c r="L457" s="13">
        <f>COUNTIFS('1. Output sheet'!$AC$2:$AC$5000,$B$105,'1. Output sheet'!$C$2:$C$5000,L$73,'1. Output sheet'!$K$2:$K$5000,$C457,'1. Output sheet'!$O$2:$O$5000,"&gt;="&amp;$B$407,'1. Output sheet'!$O$2:$O$5000,"&lt;"&amp;$C$407)</f>
        <v>0</v>
      </c>
      <c r="M457" s="13">
        <f>COUNTIFS('1. Output sheet'!$AC$2:$AC$5000,$B$105,'1. Output sheet'!$C$2:$C$5000,M$73,'1. Output sheet'!$K$2:$K$5000,$C457,'1. Output sheet'!$O$2:$O$5000,"&gt;="&amp;$B$407,'1. Output sheet'!$O$2:$O$5000,"&lt;"&amp;$C$407)</f>
        <v>0</v>
      </c>
      <c r="N457" s="13">
        <f>COUNTIFS('1. Output sheet'!$AC$2:$AC$5000,$B$105,'1. Output sheet'!$C$2:$C$5000,N$73,'1. Output sheet'!$K$2:$K$5000,$C457,'1. Output sheet'!$O$2:$O$5000,"&gt;="&amp;$B$407,'1. Output sheet'!$O$2:$O$5000,"&lt;"&amp;$C$407)</f>
        <v>0</v>
      </c>
      <c r="O457" s="13">
        <f>COUNTIFS('1. Output sheet'!$AC$2:$AC$5000,$B$105,'1. Output sheet'!$C$2:$C$5000,O$73,'1. Output sheet'!$K$2:$K$5000,$C457,'1. Output sheet'!$O$2:$O$5000,"&gt;="&amp;$B$407,'1. Output sheet'!$O$2:$O$5000,"&lt;"&amp;$C$407)</f>
        <v>0</v>
      </c>
      <c r="P457" s="14">
        <f t="shared" si="217"/>
        <v>0</v>
      </c>
    </row>
    <row r="458" spans="2:16" ht="14.4" x14ac:dyDescent="0.3">
      <c r="B458" s="7"/>
      <c r="C458" s="39" t="s">
        <v>3770</v>
      </c>
      <c r="D458" s="13">
        <f>COUNTIFS('1. Output sheet'!$AC$2:$AC$5000,$B$105,'1. Output sheet'!$C$2:$C$5000,D$73,'1. Output sheet'!$K$2:$K$5000,$C458,'1. Output sheet'!$O$2:$O$5000,"&gt;="&amp;$B$407,'1. Output sheet'!$O$2:$O$5000,"&lt;"&amp;$C$407)</f>
        <v>0</v>
      </c>
      <c r="E458" s="13">
        <f>COUNTIFS('1. Output sheet'!$AC$2:$AC$5000,$B$105,'1. Output sheet'!$C$2:$C$5000,E$73,'1. Output sheet'!$K$2:$K$5000,$C458,'1. Output sheet'!$O$2:$O$5000,"&gt;="&amp;$B$407,'1. Output sheet'!$O$2:$O$5000,"&lt;"&amp;$C$407)</f>
        <v>0</v>
      </c>
      <c r="F458" s="13">
        <f>COUNTIFS('1. Output sheet'!$AC$2:$AC$5000,$B$105,'1. Output sheet'!$C$2:$C$5000,F$73,'1. Output sheet'!$K$2:$K$5000,$C458,'1. Output sheet'!$O$2:$O$5000,"&gt;="&amp;$B$407,'1. Output sheet'!$O$2:$O$5000,"&lt;"&amp;$C$407)</f>
        <v>0</v>
      </c>
      <c r="G458" s="13">
        <f>COUNTIFS('1. Output sheet'!$AC$2:$AC$5000,$B$105,'1. Output sheet'!$C$2:$C$5000,G$73,'1. Output sheet'!$K$2:$K$5000,$C458,'1. Output sheet'!$O$2:$O$5000,"&gt;="&amp;$B$407,'1. Output sheet'!$O$2:$O$5000,"&lt;"&amp;$C$407)</f>
        <v>0</v>
      </c>
      <c r="H458" s="13">
        <f>COUNTIFS('1. Output sheet'!$AC$2:$AC$5000,$B$105,'1. Output sheet'!$C$2:$C$5000,H$73,'1. Output sheet'!$K$2:$K$5000,$C458,'1. Output sheet'!$O$2:$O$5000,"&gt;="&amp;$B$407,'1. Output sheet'!$O$2:$O$5000,"&lt;"&amp;$C$407)</f>
        <v>0</v>
      </c>
      <c r="I458" s="13">
        <f>COUNTIFS('1. Output sheet'!$AC$2:$AC$5000,$B$105,'1. Output sheet'!$C$2:$C$5000,I$73,'1. Output sheet'!$K$2:$K$5000,$C458,'1. Output sheet'!$O$2:$O$5000,"&gt;="&amp;$B$407,'1. Output sheet'!$O$2:$O$5000,"&lt;"&amp;$C$407)</f>
        <v>0</v>
      </c>
      <c r="J458" s="13">
        <f>COUNTIFS('1. Output sheet'!$AC$2:$AC$5000,$B$105,'1. Output sheet'!$C$2:$C$5000,J$73,'1. Output sheet'!$K$2:$K$5000,$C458,'1. Output sheet'!$O$2:$O$5000,"&gt;="&amp;$B$407,'1. Output sheet'!$O$2:$O$5000,"&lt;"&amp;$C$407)</f>
        <v>0</v>
      </c>
      <c r="K458" s="13">
        <f>COUNTIFS('1. Output sheet'!$AC$2:$AC$5000,$B$105,'1. Output sheet'!$C$2:$C$5000,K$73,'1. Output sheet'!$K$2:$K$5000,$C458,'1. Output sheet'!$O$2:$O$5000,"&gt;="&amp;$B$407,'1. Output sheet'!$O$2:$O$5000,"&lt;"&amp;$C$407)</f>
        <v>0</v>
      </c>
      <c r="L458" s="13">
        <f>COUNTIFS('1. Output sheet'!$AC$2:$AC$5000,$B$105,'1. Output sheet'!$C$2:$C$5000,L$73,'1. Output sheet'!$K$2:$K$5000,$C458,'1. Output sheet'!$O$2:$O$5000,"&gt;="&amp;$B$407,'1. Output sheet'!$O$2:$O$5000,"&lt;"&amp;$C$407)</f>
        <v>0</v>
      </c>
      <c r="M458" s="13">
        <f>COUNTIFS('1. Output sheet'!$AC$2:$AC$5000,$B$105,'1. Output sheet'!$C$2:$C$5000,M$73,'1. Output sheet'!$K$2:$K$5000,$C458,'1. Output sheet'!$O$2:$O$5000,"&gt;="&amp;$B$407,'1. Output sheet'!$O$2:$O$5000,"&lt;"&amp;$C$407)</f>
        <v>0</v>
      </c>
      <c r="N458" s="13">
        <f>COUNTIFS('1. Output sheet'!$AC$2:$AC$5000,$B$105,'1. Output sheet'!$C$2:$C$5000,N$73,'1. Output sheet'!$K$2:$K$5000,$C458,'1. Output sheet'!$O$2:$O$5000,"&gt;="&amp;$B$407,'1. Output sheet'!$O$2:$O$5000,"&lt;"&amp;$C$407)</f>
        <v>0</v>
      </c>
      <c r="O458" s="13">
        <f>COUNTIFS('1. Output sheet'!$AC$2:$AC$5000,$B$105,'1. Output sheet'!$C$2:$C$5000,O$73,'1. Output sheet'!$K$2:$K$5000,$C458,'1. Output sheet'!$O$2:$O$5000,"&gt;="&amp;$B$407,'1. Output sheet'!$O$2:$O$5000,"&lt;"&amp;$C$407)</f>
        <v>0</v>
      </c>
      <c r="P458" s="14">
        <f t="shared" si="217"/>
        <v>0</v>
      </c>
    </row>
    <row r="459" spans="2:16" ht="14.4" x14ac:dyDescent="0.3">
      <c r="B459" s="7"/>
      <c r="C459" s="39" t="s">
        <v>724</v>
      </c>
      <c r="D459" s="13">
        <f>COUNTIFS('1. Output sheet'!$AC$2:$AC$5000,$B$105,'1. Output sheet'!$C$2:$C$5000,D$73,'1. Output sheet'!$K$2:$K$5000,$C459,'1. Output sheet'!$O$2:$O$5000,"&gt;="&amp;$B$407,'1. Output sheet'!$O$2:$O$5000,"&lt;"&amp;$C$407)</f>
        <v>0</v>
      </c>
      <c r="E459" s="13">
        <f>COUNTIFS('1. Output sheet'!$AC$2:$AC$5000,$B$105,'1. Output sheet'!$C$2:$C$5000,E$73,'1. Output sheet'!$K$2:$K$5000,$C459,'1. Output sheet'!$O$2:$O$5000,"&gt;="&amp;$B$407,'1. Output sheet'!$O$2:$O$5000,"&lt;"&amp;$C$407)</f>
        <v>0</v>
      </c>
      <c r="F459" s="13">
        <f>COUNTIFS('1. Output sheet'!$AC$2:$AC$5000,$B$105,'1. Output sheet'!$C$2:$C$5000,F$73,'1. Output sheet'!$K$2:$K$5000,$C459,'1. Output sheet'!$O$2:$O$5000,"&gt;="&amp;$B$407,'1. Output sheet'!$O$2:$O$5000,"&lt;"&amp;$C$407)</f>
        <v>0</v>
      </c>
      <c r="G459" s="13">
        <f>COUNTIFS('1. Output sheet'!$AC$2:$AC$5000,$B$105,'1. Output sheet'!$C$2:$C$5000,G$73,'1. Output sheet'!$K$2:$K$5000,$C459,'1. Output sheet'!$O$2:$O$5000,"&gt;="&amp;$B$407,'1. Output sheet'!$O$2:$O$5000,"&lt;"&amp;$C$407)</f>
        <v>0</v>
      </c>
      <c r="H459" s="13">
        <f>COUNTIFS('1. Output sheet'!$AC$2:$AC$5000,$B$105,'1. Output sheet'!$C$2:$C$5000,H$73,'1. Output sheet'!$K$2:$K$5000,$C459,'1. Output sheet'!$O$2:$O$5000,"&gt;="&amp;$B$407,'1. Output sheet'!$O$2:$O$5000,"&lt;"&amp;$C$407)</f>
        <v>0</v>
      </c>
      <c r="I459" s="13">
        <f>COUNTIFS('1. Output sheet'!$AC$2:$AC$5000,$B$105,'1. Output sheet'!$C$2:$C$5000,I$73,'1. Output sheet'!$K$2:$K$5000,$C459,'1. Output sheet'!$O$2:$O$5000,"&gt;="&amp;$B$407,'1. Output sheet'!$O$2:$O$5000,"&lt;"&amp;$C$407)</f>
        <v>0</v>
      </c>
      <c r="J459" s="13">
        <f>COUNTIFS('1. Output sheet'!$AC$2:$AC$5000,$B$105,'1. Output sheet'!$C$2:$C$5000,J$73,'1. Output sheet'!$K$2:$K$5000,$C459,'1. Output sheet'!$O$2:$O$5000,"&gt;="&amp;$B$407,'1. Output sheet'!$O$2:$O$5000,"&lt;"&amp;$C$407)</f>
        <v>0</v>
      </c>
      <c r="K459" s="13">
        <f>COUNTIFS('1. Output sheet'!$AC$2:$AC$5000,$B$105,'1. Output sheet'!$C$2:$C$5000,K$73,'1. Output sheet'!$K$2:$K$5000,$C459,'1. Output sheet'!$O$2:$O$5000,"&gt;="&amp;$B$407,'1. Output sheet'!$O$2:$O$5000,"&lt;"&amp;$C$407)</f>
        <v>0</v>
      </c>
      <c r="L459" s="13">
        <f>COUNTIFS('1. Output sheet'!$AC$2:$AC$5000,$B$105,'1. Output sheet'!$C$2:$C$5000,L$73,'1. Output sheet'!$K$2:$K$5000,$C459,'1. Output sheet'!$O$2:$O$5000,"&gt;="&amp;$B$407,'1. Output sheet'!$O$2:$O$5000,"&lt;"&amp;$C$407)</f>
        <v>0</v>
      </c>
      <c r="M459" s="13">
        <f>COUNTIFS('1. Output sheet'!$AC$2:$AC$5000,$B$105,'1. Output sheet'!$C$2:$C$5000,M$73,'1. Output sheet'!$K$2:$K$5000,$C459,'1. Output sheet'!$O$2:$O$5000,"&gt;="&amp;$B$407,'1. Output sheet'!$O$2:$O$5000,"&lt;"&amp;$C$407)</f>
        <v>0</v>
      </c>
      <c r="N459" s="13">
        <f>COUNTIFS('1. Output sheet'!$AC$2:$AC$5000,$B$105,'1. Output sheet'!$C$2:$C$5000,N$73,'1. Output sheet'!$K$2:$K$5000,$C459,'1. Output sheet'!$O$2:$O$5000,"&gt;="&amp;$B$407,'1. Output sheet'!$O$2:$O$5000,"&lt;"&amp;$C$407)</f>
        <v>0</v>
      </c>
      <c r="O459" s="13">
        <f>COUNTIFS('1. Output sheet'!$AC$2:$AC$5000,$B$105,'1. Output sheet'!$C$2:$C$5000,O$73,'1. Output sheet'!$K$2:$K$5000,$C459,'1. Output sheet'!$O$2:$O$5000,"&gt;="&amp;$B$407,'1. Output sheet'!$O$2:$O$5000,"&lt;"&amp;$C$407)</f>
        <v>0</v>
      </c>
      <c r="P459" s="14">
        <f t="shared" si="217"/>
        <v>0</v>
      </c>
    </row>
    <row r="460" spans="2:16" ht="14.4" x14ac:dyDescent="0.3">
      <c r="B460" s="7"/>
      <c r="C460" s="39" t="s">
        <v>285</v>
      </c>
      <c r="D460" s="13">
        <f>COUNTIFS('1. Output sheet'!$AC$2:$AC$5000,$B$105,'1. Output sheet'!$C$2:$C$5000,D$73,'1. Output sheet'!$K$2:$K$5000,$C460,'1. Output sheet'!$O$2:$O$5000,"&gt;="&amp;$B$407,'1. Output sheet'!$O$2:$O$5000,"&lt;"&amp;$C$407)</f>
        <v>0</v>
      </c>
      <c r="E460" s="13">
        <f>COUNTIFS('1. Output sheet'!$AC$2:$AC$5000,$B$105,'1. Output sheet'!$C$2:$C$5000,E$73,'1. Output sheet'!$K$2:$K$5000,$C460,'1. Output sheet'!$O$2:$O$5000,"&gt;="&amp;$B$407,'1. Output sheet'!$O$2:$O$5000,"&lt;"&amp;$C$407)</f>
        <v>0</v>
      </c>
      <c r="F460" s="13">
        <f>COUNTIFS('1. Output sheet'!$AC$2:$AC$5000,$B$105,'1. Output sheet'!$C$2:$C$5000,F$73,'1. Output sheet'!$K$2:$K$5000,$C460,'1. Output sheet'!$O$2:$O$5000,"&gt;="&amp;$B$407,'1. Output sheet'!$O$2:$O$5000,"&lt;"&amp;$C$407)</f>
        <v>0</v>
      </c>
      <c r="G460" s="13">
        <f>COUNTIFS('1. Output sheet'!$AC$2:$AC$5000,$B$105,'1. Output sheet'!$C$2:$C$5000,G$73,'1. Output sheet'!$K$2:$K$5000,$C460,'1. Output sheet'!$O$2:$O$5000,"&gt;="&amp;$B$407,'1. Output sheet'!$O$2:$O$5000,"&lt;"&amp;$C$407)</f>
        <v>0</v>
      </c>
      <c r="H460" s="13">
        <f>COUNTIFS('1. Output sheet'!$AC$2:$AC$5000,$B$105,'1. Output sheet'!$C$2:$C$5000,H$73,'1. Output sheet'!$K$2:$K$5000,$C460,'1. Output sheet'!$O$2:$O$5000,"&gt;="&amp;$B$407,'1. Output sheet'!$O$2:$O$5000,"&lt;"&amp;$C$407)</f>
        <v>0</v>
      </c>
      <c r="I460" s="13">
        <f>COUNTIFS('1. Output sheet'!$AC$2:$AC$5000,$B$105,'1. Output sheet'!$C$2:$C$5000,I$73,'1. Output sheet'!$K$2:$K$5000,$C460,'1. Output sheet'!$O$2:$O$5000,"&gt;="&amp;$B$407,'1. Output sheet'!$O$2:$O$5000,"&lt;"&amp;$C$407)</f>
        <v>0</v>
      </c>
      <c r="J460" s="13">
        <f>COUNTIFS('1. Output sheet'!$AC$2:$AC$5000,$B$105,'1. Output sheet'!$C$2:$C$5000,J$73,'1. Output sheet'!$K$2:$K$5000,$C460,'1. Output sheet'!$O$2:$O$5000,"&gt;="&amp;$B$407,'1. Output sheet'!$O$2:$O$5000,"&lt;"&amp;$C$407)</f>
        <v>0</v>
      </c>
      <c r="K460" s="13">
        <f>COUNTIFS('1. Output sheet'!$AC$2:$AC$5000,$B$105,'1. Output sheet'!$C$2:$C$5000,K$73,'1. Output sheet'!$K$2:$K$5000,$C460,'1. Output sheet'!$O$2:$O$5000,"&gt;="&amp;$B$407,'1. Output sheet'!$O$2:$O$5000,"&lt;"&amp;$C$407)</f>
        <v>0</v>
      </c>
      <c r="L460" s="13">
        <f>COUNTIFS('1. Output sheet'!$AC$2:$AC$5000,$B$105,'1. Output sheet'!$C$2:$C$5000,L$73,'1. Output sheet'!$K$2:$K$5000,$C460,'1. Output sheet'!$O$2:$O$5000,"&gt;="&amp;$B$407,'1. Output sheet'!$O$2:$O$5000,"&lt;"&amp;$C$407)</f>
        <v>0</v>
      </c>
      <c r="M460" s="13">
        <f>COUNTIFS('1. Output sheet'!$AC$2:$AC$5000,$B$105,'1. Output sheet'!$C$2:$C$5000,M$73,'1. Output sheet'!$K$2:$K$5000,$C460,'1. Output sheet'!$O$2:$O$5000,"&gt;="&amp;$B$407,'1. Output sheet'!$O$2:$O$5000,"&lt;"&amp;$C$407)</f>
        <v>0</v>
      </c>
      <c r="N460" s="13">
        <f>COUNTIFS('1. Output sheet'!$AC$2:$AC$5000,$B$105,'1. Output sheet'!$C$2:$C$5000,N$73,'1. Output sheet'!$K$2:$K$5000,$C460,'1. Output sheet'!$O$2:$O$5000,"&gt;="&amp;$B$407,'1. Output sheet'!$O$2:$O$5000,"&lt;"&amp;$C$407)</f>
        <v>0</v>
      </c>
      <c r="O460" s="13">
        <f>COUNTIFS('1. Output sheet'!$AC$2:$AC$5000,$B$105,'1. Output sheet'!$C$2:$C$5000,O$73,'1. Output sheet'!$K$2:$K$5000,$C460,'1. Output sheet'!$O$2:$O$5000,"&gt;="&amp;$B$407,'1. Output sheet'!$O$2:$O$5000,"&lt;"&amp;$C$407)</f>
        <v>0</v>
      </c>
      <c r="P460" s="14">
        <f t="shared" si="217"/>
        <v>0</v>
      </c>
    </row>
    <row r="461" spans="2:16" ht="14.4" x14ac:dyDescent="0.3">
      <c r="B461" s="7"/>
      <c r="C461" s="39" t="s">
        <v>717</v>
      </c>
      <c r="D461" s="13">
        <f>COUNTIFS('1. Output sheet'!$AC$2:$AC$5000,$B$105,'1. Output sheet'!$C$2:$C$5000,D$73,'1. Output sheet'!$K$2:$K$5000,$C461,'1. Output sheet'!$O$2:$O$5000,"&gt;="&amp;$B$407,'1. Output sheet'!$O$2:$O$5000,"&lt;"&amp;$C$407)</f>
        <v>0</v>
      </c>
      <c r="E461" s="13">
        <f>COUNTIFS('1. Output sheet'!$AC$2:$AC$5000,$B$105,'1. Output sheet'!$C$2:$C$5000,E$73,'1. Output sheet'!$K$2:$K$5000,$C461,'1. Output sheet'!$O$2:$O$5000,"&gt;="&amp;$B$407,'1. Output sheet'!$O$2:$O$5000,"&lt;"&amp;$C$407)</f>
        <v>0</v>
      </c>
      <c r="F461" s="13">
        <f>COUNTIFS('1. Output sheet'!$AC$2:$AC$5000,$B$105,'1. Output sheet'!$C$2:$C$5000,F$73,'1. Output sheet'!$K$2:$K$5000,$C461,'1. Output sheet'!$O$2:$O$5000,"&gt;="&amp;$B$407,'1. Output sheet'!$O$2:$O$5000,"&lt;"&amp;$C$407)</f>
        <v>2</v>
      </c>
      <c r="G461" s="13">
        <f>COUNTIFS('1. Output sheet'!$AC$2:$AC$5000,$B$105,'1. Output sheet'!$C$2:$C$5000,G$73,'1. Output sheet'!$K$2:$K$5000,$C461,'1. Output sheet'!$O$2:$O$5000,"&gt;="&amp;$B$407,'1. Output sheet'!$O$2:$O$5000,"&lt;"&amp;$C$407)</f>
        <v>1</v>
      </c>
      <c r="H461" s="13">
        <f>COUNTIFS('1. Output sheet'!$AC$2:$AC$5000,$B$105,'1. Output sheet'!$C$2:$C$5000,H$73,'1. Output sheet'!$K$2:$K$5000,$C461,'1. Output sheet'!$O$2:$O$5000,"&gt;="&amp;$B$407,'1. Output sheet'!$O$2:$O$5000,"&lt;"&amp;$C$407)</f>
        <v>0</v>
      </c>
      <c r="I461" s="13">
        <f>COUNTIFS('1. Output sheet'!$AC$2:$AC$5000,$B$105,'1. Output sheet'!$C$2:$C$5000,I$73,'1. Output sheet'!$K$2:$K$5000,$C461,'1. Output sheet'!$O$2:$O$5000,"&gt;="&amp;$B$407,'1. Output sheet'!$O$2:$O$5000,"&lt;"&amp;$C$407)</f>
        <v>0</v>
      </c>
      <c r="J461" s="13">
        <f>COUNTIFS('1. Output sheet'!$AC$2:$AC$5000,$B$105,'1. Output sheet'!$C$2:$C$5000,J$73,'1. Output sheet'!$K$2:$K$5000,$C461,'1. Output sheet'!$O$2:$O$5000,"&gt;="&amp;$B$407,'1. Output sheet'!$O$2:$O$5000,"&lt;"&amp;$C$407)</f>
        <v>1</v>
      </c>
      <c r="K461" s="13">
        <f>COUNTIFS('1. Output sheet'!$AC$2:$AC$5000,$B$105,'1. Output sheet'!$C$2:$C$5000,K$73,'1. Output sheet'!$K$2:$K$5000,$C461,'1. Output sheet'!$O$2:$O$5000,"&gt;="&amp;$B$407,'1. Output sheet'!$O$2:$O$5000,"&lt;"&amp;$C$407)</f>
        <v>0</v>
      </c>
      <c r="L461" s="13">
        <f>COUNTIFS('1. Output sheet'!$AC$2:$AC$5000,$B$105,'1. Output sheet'!$C$2:$C$5000,L$73,'1. Output sheet'!$K$2:$K$5000,$C461,'1. Output sheet'!$O$2:$O$5000,"&gt;="&amp;$B$407,'1. Output sheet'!$O$2:$O$5000,"&lt;"&amp;$C$407)</f>
        <v>0</v>
      </c>
      <c r="M461" s="13">
        <f>COUNTIFS('1. Output sheet'!$AC$2:$AC$5000,$B$105,'1. Output sheet'!$C$2:$C$5000,M$73,'1. Output sheet'!$K$2:$K$5000,$C461,'1. Output sheet'!$O$2:$O$5000,"&gt;="&amp;$B$407,'1. Output sheet'!$O$2:$O$5000,"&lt;"&amp;$C$407)</f>
        <v>0</v>
      </c>
      <c r="N461" s="13">
        <f>COUNTIFS('1. Output sheet'!$AC$2:$AC$5000,$B$105,'1. Output sheet'!$C$2:$C$5000,N$73,'1. Output sheet'!$K$2:$K$5000,$C461,'1. Output sheet'!$O$2:$O$5000,"&gt;="&amp;$B$407,'1. Output sheet'!$O$2:$O$5000,"&lt;"&amp;$C$407)</f>
        <v>0</v>
      </c>
      <c r="O461" s="13">
        <f>COUNTIFS('1. Output sheet'!$AC$2:$AC$5000,$B$105,'1. Output sheet'!$C$2:$C$5000,O$73,'1. Output sheet'!$K$2:$K$5000,$C461,'1. Output sheet'!$O$2:$O$5000,"&gt;="&amp;$B$407,'1. Output sheet'!$O$2:$O$5000,"&lt;"&amp;$C$407)</f>
        <v>0</v>
      </c>
      <c r="P461" s="14">
        <f t="shared" si="217"/>
        <v>4</v>
      </c>
    </row>
    <row r="462" spans="2:16" ht="14.4" x14ac:dyDescent="0.3">
      <c r="B462" s="7"/>
      <c r="C462" s="39" t="s">
        <v>1095</v>
      </c>
      <c r="D462" s="13">
        <f>COUNTIFS('1. Output sheet'!$AC$2:$AC$5000,$B$105,'1. Output sheet'!$C$2:$C$5000,D$73,'1. Output sheet'!$K$2:$K$5000,$C462,'1. Output sheet'!$O$2:$O$5000,"&gt;="&amp;$B$407,'1. Output sheet'!$O$2:$O$5000,"&lt;"&amp;$C$407)</f>
        <v>0</v>
      </c>
      <c r="E462" s="13">
        <f>COUNTIFS('1. Output sheet'!$AC$2:$AC$5000,$B$105,'1. Output sheet'!$C$2:$C$5000,E$73,'1. Output sheet'!$K$2:$K$5000,$C462,'1. Output sheet'!$O$2:$O$5000,"&gt;="&amp;$B$407,'1. Output sheet'!$O$2:$O$5000,"&lt;"&amp;$C$407)</f>
        <v>0</v>
      </c>
      <c r="F462" s="13">
        <f>COUNTIFS('1. Output sheet'!$AC$2:$AC$5000,$B$105,'1. Output sheet'!$C$2:$C$5000,F$73,'1. Output sheet'!$K$2:$K$5000,$C462,'1. Output sheet'!$O$2:$O$5000,"&gt;="&amp;$B$407,'1. Output sheet'!$O$2:$O$5000,"&lt;"&amp;$C$407)</f>
        <v>0</v>
      </c>
      <c r="G462" s="13">
        <f>COUNTIFS('1. Output sheet'!$AC$2:$AC$5000,$B$105,'1. Output sheet'!$C$2:$C$5000,G$73,'1. Output sheet'!$K$2:$K$5000,$C462,'1. Output sheet'!$O$2:$O$5000,"&gt;="&amp;$B$407,'1. Output sheet'!$O$2:$O$5000,"&lt;"&amp;$C$407)</f>
        <v>0</v>
      </c>
      <c r="H462" s="13">
        <f>COUNTIFS('1. Output sheet'!$AC$2:$AC$5000,$B$105,'1. Output sheet'!$C$2:$C$5000,H$73,'1. Output sheet'!$K$2:$K$5000,$C462,'1. Output sheet'!$O$2:$O$5000,"&gt;="&amp;$B$407,'1. Output sheet'!$O$2:$O$5000,"&lt;"&amp;$C$407)</f>
        <v>0</v>
      </c>
      <c r="I462" s="13">
        <f>COUNTIFS('1. Output sheet'!$AC$2:$AC$5000,$B$105,'1. Output sheet'!$C$2:$C$5000,I$73,'1. Output sheet'!$K$2:$K$5000,$C462,'1. Output sheet'!$O$2:$O$5000,"&gt;="&amp;$B$407,'1. Output sheet'!$O$2:$O$5000,"&lt;"&amp;$C$407)</f>
        <v>0</v>
      </c>
      <c r="J462" s="13">
        <f>COUNTIFS('1. Output sheet'!$AC$2:$AC$5000,$B$105,'1. Output sheet'!$C$2:$C$5000,J$73,'1. Output sheet'!$K$2:$K$5000,$C462,'1. Output sheet'!$O$2:$O$5000,"&gt;="&amp;$B$407,'1. Output sheet'!$O$2:$O$5000,"&lt;"&amp;$C$407)</f>
        <v>0</v>
      </c>
      <c r="K462" s="13">
        <f>COUNTIFS('1. Output sheet'!$AC$2:$AC$5000,$B$105,'1. Output sheet'!$C$2:$C$5000,K$73,'1. Output sheet'!$K$2:$K$5000,$C462,'1. Output sheet'!$O$2:$O$5000,"&gt;="&amp;$B$407,'1. Output sheet'!$O$2:$O$5000,"&lt;"&amp;$C$407)</f>
        <v>0</v>
      </c>
      <c r="L462" s="13">
        <f>COUNTIFS('1. Output sheet'!$AC$2:$AC$5000,$B$105,'1. Output sheet'!$C$2:$C$5000,L$73,'1. Output sheet'!$K$2:$K$5000,$C462,'1. Output sheet'!$O$2:$O$5000,"&gt;="&amp;$B$407,'1. Output sheet'!$O$2:$O$5000,"&lt;"&amp;$C$407)</f>
        <v>0</v>
      </c>
      <c r="M462" s="13">
        <f>COUNTIFS('1. Output sheet'!$AC$2:$AC$5000,$B$105,'1. Output sheet'!$C$2:$C$5000,M$73,'1. Output sheet'!$K$2:$K$5000,$C462,'1. Output sheet'!$O$2:$O$5000,"&gt;="&amp;$B$407,'1. Output sheet'!$O$2:$O$5000,"&lt;"&amp;$C$407)</f>
        <v>0</v>
      </c>
      <c r="N462" s="13">
        <f>COUNTIFS('1. Output sheet'!$AC$2:$AC$5000,$B$105,'1. Output sheet'!$C$2:$C$5000,N$73,'1. Output sheet'!$K$2:$K$5000,$C462,'1. Output sheet'!$O$2:$O$5000,"&gt;="&amp;$B$407,'1. Output sheet'!$O$2:$O$5000,"&lt;"&amp;$C$407)</f>
        <v>0</v>
      </c>
      <c r="O462" s="13">
        <f>COUNTIFS('1. Output sheet'!$AC$2:$AC$5000,$B$105,'1. Output sheet'!$C$2:$C$5000,O$73,'1. Output sheet'!$K$2:$K$5000,$C462,'1. Output sheet'!$O$2:$O$5000,"&gt;="&amp;$B$407,'1. Output sheet'!$O$2:$O$5000,"&lt;"&amp;$C$407)</f>
        <v>0</v>
      </c>
      <c r="P462" s="14">
        <f t="shared" si="217"/>
        <v>0</v>
      </c>
    </row>
    <row r="463" spans="2:16" ht="14.4" x14ac:dyDescent="0.3">
      <c r="B463" s="7"/>
      <c r="C463" s="39" t="s">
        <v>427</v>
      </c>
      <c r="D463" s="13">
        <f>COUNTIFS('1. Output sheet'!$AC$2:$AC$5000,$B$105,'1. Output sheet'!$C$2:$C$5000,D$73,'1. Output sheet'!$K$2:$K$5000,$C463,'1. Output sheet'!$O$2:$O$5000,"&gt;="&amp;$B$407,'1. Output sheet'!$O$2:$O$5000,"&lt;"&amp;$C$407)</f>
        <v>0</v>
      </c>
      <c r="E463" s="13">
        <f>COUNTIFS('1. Output sheet'!$AC$2:$AC$5000,$B$105,'1. Output sheet'!$C$2:$C$5000,E$73,'1. Output sheet'!$K$2:$K$5000,$C463,'1. Output sheet'!$O$2:$O$5000,"&gt;="&amp;$B$407,'1. Output sheet'!$O$2:$O$5000,"&lt;"&amp;$C$407)</f>
        <v>0</v>
      </c>
      <c r="F463" s="13">
        <f>COUNTIFS('1. Output sheet'!$AC$2:$AC$5000,$B$105,'1. Output sheet'!$C$2:$C$5000,F$73,'1. Output sheet'!$K$2:$K$5000,$C463,'1. Output sheet'!$O$2:$O$5000,"&gt;="&amp;$B$407,'1. Output sheet'!$O$2:$O$5000,"&lt;"&amp;$C$407)</f>
        <v>3</v>
      </c>
      <c r="G463" s="13">
        <f>COUNTIFS('1. Output sheet'!$AC$2:$AC$5000,$B$105,'1. Output sheet'!$C$2:$C$5000,G$73,'1. Output sheet'!$K$2:$K$5000,$C463,'1. Output sheet'!$O$2:$O$5000,"&gt;="&amp;$B$407,'1. Output sheet'!$O$2:$O$5000,"&lt;"&amp;$C$407)</f>
        <v>1</v>
      </c>
      <c r="H463" s="13">
        <f>COUNTIFS('1. Output sheet'!$AC$2:$AC$5000,$B$105,'1. Output sheet'!$C$2:$C$5000,H$73,'1. Output sheet'!$K$2:$K$5000,$C463,'1. Output sheet'!$O$2:$O$5000,"&gt;="&amp;$B$407,'1. Output sheet'!$O$2:$O$5000,"&lt;"&amp;$C$407)</f>
        <v>0</v>
      </c>
      <c r="I463" s="13">
        <f>COUNTIFS('1. Output sheet'!$AC$2:$AC$5000,$B$105,'1. Output sheet'!$C$2:$C$5000,I$73,'1. Output sheet'!$K$2:$K$5000,$C463,'1. Output sheet'!$O$2:$O$5000,"&gt;="&amp;$B$407,'1. Output sheet'!$O$2:$O$5000,"&lt;"&amp;$C$407)</f>
        <v>1</v>
      </c>
      <c r="J463" s="13">
        <f>COUNTIFS('1. Output sheet'!$AC$2:$AC$5000,$B$105,'1. Output sheet'!$C$2:$C$5000,J$73,'1. Output sheet'!$K$2:$K$5000,$C463,'1. Output sheet'!$O$2:$O$5000,"&gt;="&amp;$B$407,'1. Output sheet'!$O$2:$O$5000,"&lt;"&amp;$C$407)</f>
        <v>0</v>
      </c>
      <c r="K463" s="13">
        <f>COUNTIFS('1. Output sheet'!$AC$2:$AC$5000,$B$105,'1. Output sheet'!$C$2:$C$5000,K$73,'1. Output sheet'!$K$2:$K$5000,$C463,'1. Output sheet'!$O$2:$O$5000,"&gt;="&amp;$B$407,'1. Output sheet'!$O$2:$O$5000,"&lt;"&amp;$C$407)</f>
        <v>0</v>
      </c>
      <c r="L463" s="13">
        <f>COUNTIFS('1. Output sheet'!$AC$2:$AC$5000,$B$105,'1. Output sheet'!$C$2:$C$5000,L$73,'1. Output sheet'!$K$2:$K$5000,$C463,'1. Output sheet'!$O$2:$O$5000,"&gt;="&amp;$B$407,'1. Output sheet'!$O$2:$O$5000,"&lt;"&amp;$C$407)</f>
        <v>0</v>
      </c>
      <c r="M463" s="13">
        <f>COUNTIFS('1. Output sheet'!$AC$2:$AC$5000,$B$105,'1. Output sheet'!$C$2:$C$5000,M$73,'1. Output sheet'!$K$2:$K$5000,$C463,'1. Output sheet'!$O$2:$O$5000,"&gt;="&amp;$B$407,'1. Output sheet'!$O$2:$O$5000,"&lt;"&amp;$C$407)</f>
        <v>0</v>
      </c>
      <c r="N463" s="13">
        <f>COUNTIFS('1. Output sheet'!$AC$2:$AC$5000,$B$105,'1. Output sheet'!$C$2:$C$5000,N$73,'1. Output sheet'!$K$2:$K$5000,$C463,'1. Output sheet'!$O$2:$O$5000,"&gt;="&amp;$B$407,'1. Output sheet'!$O$2:$O$5000,"&lt;"&amp;$C$407)</f>
        <v>0</v>
      </c>
      <c r="O463" s="13">
        <f>COUNTIFS('1. Output sheet'!$AC$2:$AC$5000,$B$105,'1. Output sheet'!$C$2:$C$5000,O$73,'1. Output sheet'!$K$2:$K$5000,$C463,'1. Output sheet'!$O$2:$O$5000,"&gt;="&amp;$B$407,'1. Output sheet'!$O$2:$O$5000,"&lt;"&amp;$C$407)</f>
        <v>0</v>
      </c>
      <c r="P463" s="14">
        <f t="shared" si="217"/>
        <v>5</v>
      </c>
    </row>
    <row r="464" spans="2:16" ht="14.4" x14ac:dyDescent="0.3">
      <c r="B464" s="7"/>
      <c r="C464" s="39" t="s">
        <v>84</v>
      </c>
      <c r="D464" s="13">
        <f>COUNTIFS('1. Output sheet'!$AC$2:$AC$5000,$B$105,'1. Output sheet'!$C$2:$C$5000,D$73,'1. Output sheet'!$K$2:$K$5000,$C464,'1. Output sheet'!$O$2:$O$5000,"&gt;="&amp;$B$407,'1. Output sheet'!$O$2:$O$5000,"&lt;"&amp;$C$407)</f>
        <v>0</v>
      </c>
      <c r="E464" s="13">
        <f>COUNTIFS('1. Output sheet'!$AC$2:$AC$5000,$B$105,'1. Output sheet'!$C$2:$C$5000,E$73,'1. Output sheet'!$K$2:$K$5000,$C464,'1. Output sheet'!$O$2:$O$5000,"&gt;="&amp;$B$407,'1. Output sheet'!$O$2:$O$5000,"&lt;"&amp;$C$407)</f>
        <v>0</v>
      </c>
      <c r="F464" s="13">
        <f>COUNTIFS('1. Output sheet'!$AC$2:$AC$5000,$B$105,'1. Output sheet'!$C$2:$C$5000,F$73,'1. Output sheet'!$K$2:$K$5000,$C464,'1. Output sheet'!$O$2:$O$5000,"&gt;="&amp;$B$407,'1. Output sheet'!$O$2:$O$5000,"&lt;"&amp;$C$407)</f>
        <v>1</v>
      </c>
      <c r="G464" s="13">
        <f>COUNTIFS('1. Output sheet'!$AC$2:$AC$5000,$B$105,'1. Output sheet'!$C$2:$C$5000,G$73,'1. Output sheet'!$K$2:$K$5000,$C464,'1. Output sheet'!$O$2:$O$5000,"&gt;="&amp;$B$407,'1. Output sheet'!$O$2:$O$5000,"&lt;"&amp;$C$407)</f>
        <v>0</v>
      </c>
      <c r="H464" s="13">
        <f>COUNTIFS('1. Output sheet'!$AC$2:$AC$5000,$B$105,'1. Output sheet'!$C$2:$C$5000,H$73,'1. Output sheet'!$K$2:$K$5000,$C464,'1. Output sheet'!$O$2:$O$5000,"&gt;="&amp;$B$407,'1. Output sheet'!$O$2:$O$5000,"&lt;"&amp;$C$407)</f>
        <v>1</v>
      </c>
      <c r="I464" s="13">
        <f>COUNTIFS('1. Output sheet'!$AC$2:$AC$5000,$B$105,'1. Output sheet'!$C$2:$C$5000,I$73,'1. Output sheet'!$K$2:$K$5000,$C464,'1. Output sheet'!$O$2:$O$5000,"&gt;="&amp;$B$407,'1. Output sheet'!$O$2:$O$5000,"&lt;"&amp;$C$407)</f>
        <v>1</v>
      </c>
      <c r="J464" s="13">
        <f>COUNTIFS('1. Output sheet'!$AC$2:$AC$5000,$B$105,'1. Output sheet'!$C$2:$C$5000,J$73,'1. Output sheet'!$K$2:$K$5000,$C464,'1. Output sheet'!$O$2:$O$5000,"&gt;="&amp;$B$407,'1. Output sheet'!$O$2:$O$5000,"&lt;"&amp;$C$407)</f>
        <v>0</v>
      </c>
      <c r="K464" s="13">
        <f>COUNTIFS('1. Output sheet'!$AC$2:$AC$5000,$B$105,'1. Output sheet'!$C$2:$C$5000,K$73,'1. Output sheet'!$K$2:$K$5000,$C464,'1. Output sheet'!$O$2:$O$5000,"&gt;="&amp;$B$407,'1. Output sheet'!$O$2:$O$5000,"&lt;"&amp;$C$407)</f>
        <v>0</v>
      </c>
      <c r="L464" s="13">
        <f>COUNTIFS('1. Output sheet'!$AC$2:$AC$5000,$B$105,'1. Output sheet'!$C$2:$C$5000,L$73,'1. Output sheet'!$K$2:$K$5000,$C464,'1. Output sheet'!$O$2:$O$5000,"&gt;="&amp;$B$407,'1. Output sheet'!$O$2:$O$5000,"&lt;"&amp;$C$407)</f>
        <v>0</v>
      </c>
      <c r="M464" s="13">
        <f>COUNTIFS('1. Output sheet'!$AC$2:$AC$5000,$B$105,'1. Output sheet'!$C$2:$C$5000,M$73,'1. Output sheet'!$K$2:$K$5000,$C464,'1. Output sheet'!$O$2:$O$5000,"&gt;="&amp;$B$407,'1. Output sheet'!$O$2:$O$5000,"&lt;"&amp;$C$407)</f>
        <v>0</v>
      </c>
      <c r="N464" s="13">
        <f>COUNTIFS('1. Output sheet'!$AC$2:$AC$5000,$B$105,'1. Output sheet'!$C$2:$C$5000,N$73,'1. Output sheet'!$K$2:$K$5000,$C464,'1. Output sheet'!$O$2:$O$5000,"&gt;="&amp;$B$407,'1. Output sheet'!$O$2:$O$5000,"&lt;"&amp;$C$407)</f>
        <v>0</v>
      </c>
      <c r="O464" s="13">
        <f>COUNTIFS('1. Output sheet'!$AC$2:$AC$5000,$B$105,'1. Output sheet'!$C$2:$C$5000,O$73,'1. Output sheet'!$K$2:$K$5000,$C464,'1. Output sheet'!$O$2:$O$5000,"&gt;="&amp;$B$407,'1. Output sheet'!$O$2:$O$5000,"&lt;"&amp;$C$407)</f>
        <v>0</v>
      </c>
      <c r="P464" s="14">
        <f t="shared" si="217"/>
        <v>3</v>
      </c>
    </row>
    <row r="465" spans="2:32" ht="14.4" x14ac:dyDescent="0.3">
      <c r="B465" s="7"/>
      <c r="C465" s="39" t="s">
        <v>204</v>
      </c>
      <c r="D465" s="13">
        <f>COUNTIFS('1. Output sheet'!$AC$2:$AC$5000,$B$105,'1. Output sheet'!$C$2:$C$5000,D$73,'1. Output sheet'!$K$2:$K$5000,$C465,'1. Output sheet'!$O$2:$O$5000,"&gt;="&amp;$B$407,'1. Output sheet'!$O$2:$O$5000,"&lt;"&amp;$C$407)</f>
        <v>0</v>
      </c>
      <c r="E465" s="13">
        <f>COUNTIFS('1. Output sheet'!$AC$2:$AC$5000,$B$105,'1. Output sheet'!$C$2:$C$5000,E$73,'1. Output sheet'!$K$2:$K$5000,$C465,'1. Output sheet'!$O$2:$O$5000,"&gt;="&amp;$B$407,'1. Output sheet'!$O$2:$O$5000,"&lt;"&amp;$C$407)</f>
        <v>0</v>
      </c>
      <c r="F465" s="13">
        <f>COUNTIFS('1. Output sheet'!$AC$2:$AC$5000,$B$105,'1. Output sheet'!$C$2:$C$5000,F$73,'1. Output sheet'!$K$2:$K$5000,$C465,'1. Output sheet'!$O$2:$O$5000,"&gt;="&amp;$B$407,'1. Output sheet'!$O$2:$O$5000,"&lt;"&amp;$C$407)</f>
        <v>0</v>
      </c>
      <c r="G465" s="13">
        <f>COUNTIFS('1. Output sheet'!$AC$2:$AC$5000,$B$105,'1. Output sheet'!$C$2:$C$5000,G$73,'1. Output sheet'!$K$2:$K$5000,$C465,'1. Output sheet'!$O$2:$O$5000,"&gt;="&amp;$B$407,'1. Output sheet'!$O$2:$O$5000,"&lt;"&amp;$C$407)</f>
        <v>0</v>
      </c>
      <c r="H465" s="13">
        <f>COUNTIFS('1. Output sheet'!$AC$2:$AC$5000,$B$105,'1. Output sheet'!$C$2:$C$5000,H$73,'1. Output sheet'!$K$2:$K$5000,$C465,'1. Output sheet'!$O$2:$O$5000,"&gt;="&amp;$B$407,'1. Output sheet'!$O$2:$O$5000,"&lt;"&amp;$C$407)</f>
        <v>0</v>
      </c>
      <c r="I465" s="13">
        <f>COUNTIFS('1. Output sheet'!$AC$2:$AC$5000,$B$105,'1. Output sheet'!$C$2:$C$5000,I$73,'1. Output sheet'!$K$2:$K$5000,$C465,'1. Output sheet'!$O$2:$O$5000,"&gt;="&amp;$B$407,'1. Output sheet'!$O$2:$O$5000,"&lt;"&amp;$C$407)</f>
        <v>1</v>
      </c>
      <c r="J465" s="13">
        <f>COUNTIFS('1. Output sheet'!$AC$2:$AC$5000,$B$105,'1. Output sheet'!$C$2:$C$5000,J$73,'1. Output sheet'!$K$2:$K$5000,$C465,'1. Output sheet'!$O$2:$O$5000,"&gt;="&amp;$B$407,'1. Output sheet'!$O$2:$O$5000,"&lt;"&amp;$C$407)</f>
        <v>0</v>
      </c>
      <c r="K465" s="13">
        <f>COUNTIFS('1. Output sheet'!$AC$2:$AC$5000,$B$105,'1. Output sheet'!$C$2:$C$5000,K$73,'1. Output sheet'!$K$2:$K$5000,$C465,'1. Output sheet'!$O$2:$O$5000,"&gt;="&amp;$B$407,'1. Output sheet'!$O$2:$O$5000,"&lt;"&amp;$C$407)</f>
        <v>1</v>
      </c>
      <c r="L465" s="13">
        <f>COUNTIFS('1. Output sheet'!$AC$2:$AC$5000,$B$105,'1. Output sheet'!$C$2:$C$5000,L$73,'1. Output sheet'!$K$2:$K$5000,$C465,'1. Output sheet'!$O$2:$O$5000,"&gt;="&amp;$B$407,'1. Output sheet'!$O$2:$O$5000,"&lt;"&amp;$C$407)</f>
        <v>0</v>
      </c>
      <c r="M465" s="13">
        <f>COUNTIFS('1. Output sheet'!$AC$2:$AC$5000,$B$105,'1. Output sheet'!$C$2:$C$5000,M$73,'1. Output sheet'!$K$2:$K$5000,$C465,'1. Output sheet'!$O$2:$O$5000,"&gt;="&amp;$B$407,'1. Output sheet'!$O$2:$O$5000,"&lt;"&amp;$C$407)</f>
        <v>0</v>
      </c>
      <c r="N465" s="13">
        <f>COUNTIFS('1. Output sheet'!$AC$2:$AC$5000,$B$105,'1. Output sheet'!$C$2:$C$5000,N$73,'1. Output sheet'!$K$2:$K$5000,$C465,'1. Output sheet'!$O$2:$O$5000,"&gt;="&amp;$B$407,'1. Output sheet'!$O$2:$O$5000,"&lt;"&amp;$C$407)</f>
        <v>0</v>
      </c>
      <c r="O465" s="13">
        <f>COUNTIFS('1. Output sheet'!$AC$2:$AC$5000,$B$105,'1. Output sheet'!$C$2:$C$5000,O$73,'1. Output sheet'!$K$2:$K$5000,$C465,'1. Output sheet'!$O$2:$O$5000,"&gt;="&amp;$B$407,'1. Output sheet'!$O$2:$O$5000,"&lt;"&amp;$C$407)</f>
        <v>0</v>
      </c>
      <c r="P465" s="14">
        <f t="shared" si="217"/>
        <v>2</v>
      </c>
    </row>
    <row r="466" spans="2:32" ht="14.4" x14ac:dyDescent="0.3">
      <c r="B466" s="7"/>
      <c r="C466" s="39" t="s">
        <v>216</v>
      </c>
      <c r="D466" s="13">
        <f>COUNTIFS('1. Output sheet'!$AC$2:$AC$5000,$B$105,'1. Output sheet'!$C$2:$C$5000,D$73,'1. Output sheet'!$K$2:$K$5000,$C466,'1. Output sheet'!$O$2:$O$5000,"&gt;="&amp;$B$407,'1. Output sheet'!$O$2:$O$5000,"&lt;"&amp;$C$407)</f>
        <v>0</v>
      </c>
      <c r="E466" s="13">
        <f>COUNTIFS('1. Output sheet'!$AC$2:$AC$5000,$B$105,'1. Output sheet'!$C$2:$C$5000,E$73,'1. Output sheet'!$K$2:$K$5000,$C466,'1. Output sheet'!$O$2:$O$5000,"&gt;="&amp;$B$407,'1. Output sheet'!$O$2:$O$5000,"&lt;"&amp;$C$407)</f>
        <v>0</v>
      </c>
      <c r="F466" s="13">
        <f>COUNTIFS('1. Output sheet'!$AC$2:$AC$5000,$B$105,'1. Output sheet'!$C$2:$C$5000,F$73,'1. Output sheet'!$K$2:$K$5000,$C466,'1. Output sheet'!$O$2:$O$5000,"&gt;="&amp;$B$407,'1. Output sheet'!$O$2:$O$5000,"&lt;"&amp;$C$407)</f>
        <v>10</v>
      </c>
      <c r="G466" s="13">
        <f>COUNTIFS('1. Output sheet'!$AC$2:$AC$5000,$B$105,'1. Output sheet'!$C$2:$C$5000,G$73,'1. Output sheet'!$K$2:$K$5000,$C466,'1. Output sheet'!$O$2:$O$5000,"&gt;="&amp;$B$407,'1. Output sheet'!$O$2:$O$5000,"&lt;"&amp;$C$407)</f>
        <v>0</v>
      </c>
      <c r="H466" s="13">
        <f>COUNTIFS('1. Output sheet'!$AC$2:$AC$5000,$B$105,'1. Output sheet'!$C$2:$C$5000,H$73,'1. Output sheet'!$K$2:$K$5000,$C466,'1. Output sheet'!$O$2:$O$5000,"&gt;="&amp;$B$407,'1. Output sheet'!$O$2:$O$5000,"&lt;"&amp;$C$407)</f>
        <v>0</v>
      </c>
      <c r="I466" s="13">
        <f>COUNTIFS('1. Output sheet'!$AC$2:$AC$5000,$B$105,'1. Output sheet'!$C$2:$C$5000,I$73,'1. Output sheet'!$K$2:$K$5000,$C466,'1. Output sheet'!$O$2:$O$5000,"&gt;="&amp;$B$407,'1. Output sheet'!$O$2:$O$5000,"&lt;"&amp;$C$407)</f>
        <v>5</v>
      </c>
      <c r="J466" s="13">
        <f>COUNTIFS('1. Output sheet'!$AC$2:$AC$5000,$B$105,'1. Output sheet'!$C$2:$C$5000,J$73,'1. Output sheet'!$K$2:$K$5000,$C466,'1. Output sheet'!$O$2:$O$5000,"&gt;="&amp;$B$407,'1. Output sheet'!$O$2:$O$5000,"&lt;"&amp;$C$407)</f>
        <v>1</v>
      </c>
      <c r="K466" s="13">
        <f>COUNTIFS('1. Output sheet'!$AC$2:$AC$5000,$B$105,'1. Output sheet'!$C$2:$C$5000,K$73,'1. Output sheet'!$K$2:$K$5000,$C466,'1. Output sheet'!$O$2:$O$5000,"&gt;="&amp;$B$407,'1. Output sheet'!$O$2:$O$5000,"&lt;"&amp;$C$407)</f>
        <v>1</v>
      </c>
      <c r="L466" s="13">
        <f>COUNTIFS('1. Output sheet'!$AC$2:$AC$5000,$B$105,'1. Output sheet'!$C$2:$C$5000,L$73,'1. Output sheet'!$K$2:$K$5000,$C466,'1. Output sheet'!$O$2:$O$5000,"&gt;="&amp;$B$407,'1. Output sheet'!$O$2:$O$5000,"&lt;"&amp;$C$407)</f>
        <v>0</v>
      </c>
      <c r="M466" s="13">
        <f>COUNTIFS('1. Output sheet'!$AC$2:$AC$5000,$B$105,'1. Output sheet'!$C$2:$C$5000,M$73,'1. Output sheet'!$K$2:$K$5000,$C466,'1. Output sheet'!$O$2:$O$5000,"&gt;="&amp;$B$407,'1. Output sheet'!$O$2:$O$5000,"&lt;"&amp;$C$407)</f>
        <v>0</v>
      </c>
      <c r="N466" s="13">
        <f>COUNTIFS('1. Output sheet'!$AC$2:$AC$5000,$B$105,'1. Output sheet'!$C$2:$C$5000,N$73,'1. Output sheet'!$K$2:$K$5000,$C466,'1. Output sheet'!$O$2:$O$5000,"&gt;="&amp;$B$407,'1. Output sheet'!$O$2:$O$5000,"&lt;"&amp;$C$407)</f>
        <v>0</v>
      </c>
      <c r="O466" s="13">
        <f>COUNTIFS('1. Output sheet'!$AC$2:$AC$5000,$B$105,'1. Output sheet'!$C$2:$C$5000,O$73,'1. Output sheet'!$K$2:$K$5000,$C466,'1. Output sheet'!$O$2:$O$5000,"&gt;="&amp;$B$407,'1. Output sheet'!$O$2:$O$5000,"&lt;"&amp;$C$407)</f>
        <v>0</v>
      </c>
      <c r="P466" s="14">
        <f t="shared" si="217"/>
        <v>17</v>
      </c>
    </row>
    <row r="467" spans="2:32" ht="14.4" x14ac:dyDescent="0.3">
      <c r="B467" s="7"/>
      <c r="C467" s="39" t="s">
        <v>2425</v>
      </c>
      <c r="D467" s="13">
        <f>COUNTIFS('1. Output sheet'!$AC$2:$AC$5000,$B$105,'1. Output sheet'!$C$2:$C$5000,D$73,'1. Output sheet'!$K$2:$K$5000,$C467,'1. Output sheet'!$O$2:$O$5000,"&gt;="&amp;$B$407,'1. Output sheet'!$O$2:$O$5000,"&lt;"&amp;$C$407)</f>
        <v>0</v>
      </c>
      <c r="E467" s="13">
        <f>COUNTIFS('1. Output sheet'!$AC$2:$AC$5000,$B$105,'1. Output sheet'!$C$2:$C$5000,E$73,'1. Output sheet'!$K$2:$K$5000,$C467,'1. Output sheet'!$O$2:$O$5000,"&gt;="&amp;$B$407,'1. Output sheet'!$O$2:$O$5000,"&lt;"&amp;$C$407)</f>
        <v>0</v>
      </c>
      <c r="F467" s="13">
        <f>COUNTIFS('1. Output sheet'!$AC$2:$AC$5000,$B$105,'1. Output sheet'!$C$2:$C$5000,F$73,'1. Output sheet'!$K$2:$K$5000,$C467,'1. Output sheet'!$O$2:$O$5000,"&gt;="&amp;$B$407,'1. Output sheet'!$O$2:$O$5000,"&lt;"&amp;$C$407)</f>
        <v>0</v>
      </c>
      <c r="G467" s="13">
        <f>COUNTIFS('1. Output sheet'!$AC$2:$AC$5000,$B$105,'1. Output sheet'!$C$2:$C$5000,G$73,'1. Output sheet'!$K$2:$K$5000,$C467,'1. Output sheet'!$O$2:$O$5000,"&gt;="&amp;$B$407,'1. Output sheet'!$O$2:$O$5000,"&lt;"&amp;$C$407)</f>
        <v>0</v>
      </c>
      <c r="H467" s="13">
        <f>COUNTIFS('1. Output sheet'!$AC$2:$AC$5000,$B$105,'1. Output sheet'!$C$2:$C$5000,H$73,'1. Output sheet'!$K$2:$K$5000,$C467,'1. Output sheet'!$O$2:$O$5000,"&gt;="&amp;$B$407,'1. Output sheet'!$O$2:$O$5000,"&lt;"&amp;$C$407)</f>
        <v>0</v>
      </c>
      <c r="I467" s="13">
        <f>COUNTIFS('1. Output sheet'!$AC$2:$AC$5000,$B$105,'1. Output sheet'!$C$2:$C$5000,I$73,'1. Output sheet'!$K$2:$K$5000,$C467,'1. Output sheet'!$O$2:$O$5000,"&gt;="&amp;$B$407,'1. Output sheet'!$O$2:$O$5000,"&lt;"&amp;$C$407)</f>
        <v>0</v>
      </c>
      <c r="J467" s="13">
        <f>COUNTIFS('1. Output sheet'!$AC$2:$AC$5000,$B$105,'1. Output sheet'!$C$2:$C$5000,J$73,'1. Output sheet'!$K$2:$K$5000,$C467,'1. Output sheet'!$O$2:$O$5000,"&gt;="&amp;$B$407,'1. Output sheet'!$O$2:$O$5000,"&lt;"&amp;$C$407)</f>
        <v>0</v>
      </c>
      <c r="K467" s="13">
        <f>COUNTIFS('1. Output sheet'!$AC$2:$AC$5000,$B$105,'1. Output sheet'!$C$2:$C$5000,K$73,'1. Output sheet'!$K$2:$K$5000,$C467,'1. Output sheet'!$O$2:$O$5000,"&gt;="&amp;$B$407,'1. Output sheet'!$O$2:$O$5000,"&lt;"&amp;$C$407)</f>
        <v>0</v>
      </c>
      <c r="L467" s="13">
        <f>COUNTIFS('1. Output sheet'!$AC$2:$AC$5000,$B$105,'1. Output sheet'!$C$2:$C$5000,L$73,'1. Output sheet'!$K$2:$K$5000,$C467,'1. Output sheet'!$O$2:$O$5000,"&gt;="&amp;$B$407,'1. Output sheet'!$O$2:$O$5000,"&lt;"&amp;$C$407)</f>
        <v>0</v>
      </c>
      <c r="M467" s="13">
        <f>COUNTIFS('1. Output sheet'!$AC$2:$AC$5000,$B$105,'1. Output sheet'!$C$2:$C$5000,M$73,'1. Output sheet'!$K$2:$K$5000,$C467,'1. Output sheet'!$O$2:$O$5000,"&gt;="&amp;$B$407,'1. Output sheet'!$O$2:$O$5000,"&lt;"&amp;$C$407)</f>
        <v>0</v>
      </c>
      <c r="N467" s="13">
        <f>COUNTIFS('1. Output sheet'!$AC$2:$AC$5000,$B$105,'1. Output sheet'!$C$2:$C$5000,N$73,'1. Output sheet'!$K$2:$K$5000,$C467,'1. Output sheet'!$O$2:$O$5000,"&gt;="&amp;$B$407,'1. Output sheet'!$O$2:$O$5000,"&lt;"&amp;$C$407)</f>
        <v>0</v>
      </c>
      <c r="O467" s="13">
        <f>COUNTIFS('1. Output sheet'!$AC$2:$AC$5000,$B$105,'1. Output sheet'!$C$2:$C$5000,O$73,'1. Output sheet'!$K$2:$K$5000,$C467,'1. Output sheet'!$O$2:$O$5000,"&gt;="&amp;$B$407,'1. Output sheet'!$O$2:$O$5000,"&lt;"&amp;$C$407)</f>
        <v>0</v>
      </c>
      <c r="P467" s="14">
        <f t="shared" si="217"/>
        <v>0</v>
      </c>
    </row>
    <row r="468" spans="2:32" ht="14.4" x14ac:dyDescent="0.3">
      <c r="B468" s="7"/>
      <c r="C468" s="39" t="s">
        <v>194</v>
      </c>
      <c r="D468" s="13">
        <f>COUNTIFS('1. Output sheet'!$AC$2:$AC$5000,$B$105,'1. Output sheet'!$C$2:$C$5000,D$73,'1. Output sheet'!$K$2:$K$5000,$C468,'1. Output sheet'!$O$2:$O$5000,"&gt;="&amp;$B$407,'1. Output sheet'!$O$2:$O$5000,"&lt;"&amp;$C$407)</f>
        <v>0</v>
      </c>
      <c r="E468" s="13">
        <f>COUNTIFS('1. Output sheet'!$AC$2:$AC$5000,$B$105,'1. Output sheet'!$C$2:$C$5000,E$73,'1. Output sheet'!$K$2:$K$5000,$C468,'1. Output sheet'!$O$2:$O$5000,"&gt;="&amp;$B$407,'1. Output sheet'!$O$2:$O$5000,"&lt;"&amp;$C$407)</f>
        <v>0</v>
      </c>
      <c r="F468" s="13">
        <f>COUNTIFS('1. Output sheet'!$AC$2:$AC$5000,$B$105,'1. Output sheet'!$C$2:$C$5000,F$73,'1. Output sheet'!$K$2:$K$5000,$C468,'1. Output sheet'!$O$2:$O$5000,"&gt;="&amp;$B$407,'1. Output sheet'!$O$2:$O$5000,"&lt;"&amp;$C$407)</f>
        <v>0</v>
      </c>
      <c r="G468" s="13">
        <f>COUNTIFS('1. Output sheet'!$AC$2:$AC$5000,$B$105,'1. Output sheet'!$C$2:$C$5000,G$73,'1. Output sheet'!$K$2:$K$5000,$C468,'1. Output sheet'!$O$2:$O$5000,"&gt;="&amp;$B$407,'1. Output sheet'!$O$2:$O$5000,"&lt;"&amp;$C$407)</f>
        <v>0</v>
      </c>
      <c r="H468" s="13">
        <f>COUNTIFS('1. Output sheet'!$AC$2:$AC$5000,$B$105,'1. Output sheet'!$C$2:$C$5000,H$73,'1. Output sheet'!$K$2:$K$5000,$C468,'1. Output sheet'!$O$2:$O$5000,"&gt;="&amp;$B$407,'1. Output sheet'!$O$2:$O$5000,"&lt;"&amp;$C$407)</f>
        <v>0</v>
      </c>
      <c r="I468" s="13">
        <f>COUNTIFS('1. Output sheet'!$AC$2:$AC$5000,$B$105,'1. Output sheet'!$C$2:$C$5000,I$73,'1. Output sheet'!$K$2:$K$5000,$C468,'1. Output sheet'!$O$2:$O$5000,"&gt;="&amp;$B$407,'1. Output sheet'!$O$2:$O$5000,"&lt;"&amp;$C$407)</f>
        <v>0</v>
      </c>
      <c r="J468" s="13">
        <f>COUNTIFS('1. Output sheet'!$AC$2:$AC$5000,$B$105,'1. Output sheet'!$C$2:$C$5000,J$73,'1. Output sheet'!$K$2:$K$5000,$C468,'1. Output sheet'!$O$2:$O$5000,"&gt;="&amp;$B$407,'1. Output sheet'!$O$2:$O$5000,"&lt;"&amp;$C$407)</f>
        <v>2</v>
      </c>
      <c r="K468" s="13">
        <f>COUNTIFS('1. Output sheet'!$AC$2:$AC$5000,$B$105,'1. Output sheet'!$C$2:$C$5000,K$73,'1. Output sheet'!$K$2:$K$5000,$C468,'1. Output sheet'!$O$2:$O$5000,"&gt;="&amp;$B$407,'1. Output sheet'!$O$2:$O$5000,"&lt;"&amp;$C$407)</f>
        <v>5</v>
      </c>
      <c r="L468" s="13">
        <f>COUNTIFS('1. Output sheet'!$AC$2:$AC$5000,$B$105,'1. Output sheet'!$C$2:$C$5000,L$73,'1. Output sheet'!$K$2:$K$5000,$C468,'1. Output sheet'!$O$2:$O$5000,"&gt;="&amp;$B$407,'1. Output sheet'!$O$2:$O$5000,"&lt;"&amp;$C$407)</f>
        <v>0</v>
      </c>
      <c r="M468" s="13">
        <f>COUNTIFS('1. Output sheet'!$AC$2:$AC$5000,$B$105,'1. Output sheet'!$C$2:$C$5000,M$73,'1. Output sheet'!$K$2:$K$5000,$C468,'1. Output sheet'!$O$2:$O$5000,"&gt;="&amp;$B$407,'1. Output sheet'!$O$2:$O$5000,"&lt;"&amp;$C$407)</f>
        <v>0</v>
      </c>
      <c r="N468" s="13">
        <f>COUNTIFS('1. Output sheet'!$AC$2:$AC$5000,$B$105,'1. Output sheet'!$C$2:$C$5000,N$73,'1. Output sheet'!$K$2:$K$5000,$C468,'1. Output sheet'!$O$2:$O$5000,"&gt;="&amp;$B$407,'1. Output sheet'!$O$2:$O$5000,"&lt;"&amp;$C$407)</f>
        <v>1</v>
      </c>
      <c r="O468" s="13">
        <f>COUNTIFS('1. Output sheet'!$AC$2:$AC$5000,$B$105,'1. Output sheet'!$C$2:$C$5000,O$73,'1. Output sheet'!$K$2:$K$5000,$C468,'1. Output sheet'!$O$2:$O$5000,"&gt;="&amp;$B$407,'1. Output sheet'!$O$2:$O$5000,"&lt;"&amp;$C$407)</f>
        <v>0</v>
      </c>
      <c r="P468" s="14">
        <f t="shared" si="217"/>
        <v>8</v>
      </c>
    </row>
    <row r="469" spans="2:32" ht="14.4" x14ac:dyDescent="0.3">
      <c r="B469" s="7"/>
      <c r="C469" s="39" t="s">
        <v>267</v>
      </c>
      <c r="D469" s="13">
        <f>COUNTIFS('1. Output sheet'!$AC$2:$AC$5000,$B$105,'1. Output sheet'!$C$2:$C$5000,D$73,'1. Output sheet'!$K$2:$K$5000,$C469,'1. Output sheet'!$O$2:$O$5000,"&gt;="&amp;$B$407,'1. Output sheet'!$O$2:$O$5000,"&lt;"&amp;$C$407)</f>
        <v>0</v>
      </c>
      <c r="E469" s="13">
        <f>COUNTIFS('1. Output sheet'!$AC$2:$AC$5000,$B$105,'1. Output sheet'!$C$2:$C$5000,E$73,'1. Output sheet'!$K$2:$K$5000,$C469,'1. Output sheet'!$O$2:$O$5000,"&gt;="&amp;$B$407,'1. Output sheet'!$O$2:$O$5000,"&lt;"&amp;$C$407)</f>
        <v>0</v>
      </c>
      <c r="F469" s="13">
        <f>COUNTIFS('1. Output sheet'!$AC$2:$AC$5000,$B$105,'1. Output sheet'!$C$2:$C$5000,F$73,'1. Output sheet'!$K$2:$K$5000,$C469,'1. Output sheet'!$O$2:$O$5000,"&gt;="&amp;$B$407,'1. Output sheet'!$O$2:$O$5000,"&lt;"&amp;$C$407)</f>
        <v>7</v>
      </c>
      <c r="G469" s="13">
        <f>COUNTIFS('1. Output sheet'!$AC$2:$AC$5000,$B$105,'1. Output sheet'!$C$2:$C$5000,G$73,'1. Output sheet'!$K$2:$K$5000,$C469,'1. Output sheet'!$O$2:$O$5000,"&gt;="&amp;$B$407,'1. Output sheet'!$O$2:$O$5000,"&lt;"&amp;$C$407)</f>
        <v>2</v>
      </c>
      <c r="H469" s="13">
        <f>COUNTIFS('1. Output sheet'!$AC$2:$AC$5000,$B$105,'1. Output sheet'!$C$2:$C$5000,H$73,'1. Output sheet'!$K$2:$K$5000,$C469,'1. Output sheet'!$O$2:$O$5000,"&gt;="&amp;$B$407,'1. Output sheet'!$O$2:$O$5000,"&lt;"&amp;$C$407)</f>
        <v>0</v>
      </c>
      <c r="I469" s="13">
        <f>COUNTIFS('1. Output sheet'!$AC$2:$AC$5000,$B$105,'1. Output sheet'!$C$2:$C$5000,I$73,'1. Output sheet'!$K$2:$K$5000,$C469,'1. Output sheet'!$O$2:$O$5000,"&gt;="&amp;$B$407,'1. Output sheet'!$O$2:$O$5000,"&lt;"&amp;$C$407)</f>
        <v>0</v>
      </c>
      <c r="J469" s="13">
        <f>COUNTIFS('1. Output sheet'!$AC$2:$AC$5000,$B$105,'1. Output sheet'!$C$2:$C$5000,J$73,'1. Output sheet'!$K$2:$K$5000,$C469,'1. Output sheet'!$O$2:$O$5000,"&gt;="&amp;$B$407,'1. Output sheet'!$O$2:$O$5000,"&lt;"&amp;$C$407)</f>
        <v>0</v>
      </c>
      <c r="K469" s="13">
        <f>COUNTIFS('1. Output sheet'!$AC$2:$AC$5000,$B$105,'1. Output sheet'!$C$2:$C$5000,K$73,'1. Output sheet'!$K$2:$K$5000,$C469,'1. Output sheet'!$O$2:$O$5000,"&gt;="&amp;$B$407,'1. Output sheet'!$O$2:$O$5000,"&lt;"&amp;$C$407)</f>
        <v>0</v>
      </c>
      <c r="L469" s="13">
        <f>COUNTIFS('1. Output sheet'!$AC$2:$AC$5000,$B$105,'1. Output sheet'!$C$2:$C$5000,L$73,'1. Output sheet'!$K$2:$K$5000,$C469,'1. Output sheet'!$O$2:$O$5000,"&gt;="&amp;$B$407,'1. Output sheet'!$O$2:$O$5000,"&lt;"&amp;$C$407)</f>
        <v>0</v>
      </c>
      <c r="M469" s="13">
        <f>COUNTIFS('1. Output sheet'!$AC$2:$AC$5000,$B$105,'1. Output sheet'!$C$2:$C$5000,M$73,'1. Output sheet'!$K$2:$K$5000,$C469,'1. Output sheet'!$O$2:$O$5000,"&gt;="&amp;$B$407,'1. Output sheet'!$O$2:$O$5000,"&lt;"&amp;$C$407)</f>
        <v>0</v>
      </c>
      <c r="N469" s="13">
        <f>COUNTIFS('1. Output sheet'!$AC$2:$AC$5000,$B$105,'1. Output sheet'!$C$2:$C$5000,N$73,'1. Output sheet'!$K$2:$K$5000,$C469,'1. Output sheet'!$O$2:$O$5000,"&gt;="&amp;$B$407,'1. Output sheet'!$O$2:$O$5000,"&lt;"&amp;$C$407)</f>
        <v>0</v>
      </c>
      <c r="O469" s="13">
        <f>COUNTIFS('1. Output sheet'!$AC$2:$AC$5000,$B$105,'1. Output sheet'!$C$2:$C$5000,O$73,'1. Output sheet'!$K$2:$K$5000,$C469,'1. Output sheet'!$O$2:$O$5000,"&gt;="&amp;$B$407,'1. Output sheet'!$O$2:$O$5000,"&lt;"&amp;$C$407)</f>
        <v>0</v>
      </c>
      <c r="P469" s="14">
        <f t="shared" si="217"/>
        <v>9</v>
      </c>
    </row>
    <row r="470" spans="2:32" ht="14.4" x14ac:dyDescent="0.3">
      <c r="B470" s="7"/>
      <c r="C470" s="39" t="s">
        <v>710</v>
      </c>
      <c r="D470" s="13">
        <f>COUNTIFS('1. Output sheet'!$AC$2:$AC$5000,$B$105,'1. Output sheet'!$C$2:$C$5000,D$73,'1. Output sheet'!$K$2:$K$5000,$C470,'1. Output sheet'!$O$2:$O$5000,"&gt;="&amp;$B$407,'1. Output sheet'!$O$2:$O$5000,"&lt;"&amp;$C$407)</f>
        <v>0</v>
      </c>
      <c r="E470" s="13">
        <f>COUNTIFS('1. Output sheet'!$AC$2:$AC$5000,$B$105,'1. Output sheet'!$C$2:$C$5000,E$73,'1. Output sheet'!$K$2:$K$5000,$C470,'1. Output sheet'!$O$2:$O$5000,"&gt;="&amp;$B$407,'1. Output sheet'!$O$2:$O$5000,"&lt;"&amp;$C$407)</f>
        <v>0</v>
      </c>
      <c r="F470" s="13">
        <f>COUNTIFS('1. Output sheet'!$AC$2:$AC$5000,$B$105,'1. Output sheet'!$C$2:$C$5000,F$73,'1. Output sheet'!$K$2:$K$5000,$C470,'1. Output sheet'!$O$2:$O$5000,"&gt;="&amp;$B$407,'1. Output sheet'!$O$2:$O$5000,"&lt;"&amp;$C$407)</f>
        <v>0</v>
      </c>
      <c r="G470" s="13">
        <f>COUNTIFS('1. Output sheet'!$AC$2:$AC$5000,$B$105,'1. Output sheet'!$C$2:$C$5000,G$73,'1. Output sheet'!$K$2:$K$5000,$C470,'1. Output sheet'!$O$2:$O$5000,"&gt;="&amp;$B$407,'1. Output sheet'!$O$2:$O$5000,"&lt;"&amp;$C$407)</f>
        <v>0</v>
      </c>
      <c r="H470" s="13">
        <f>COUNTIFS('1. Output sheet'!$AC$2:$AC$5000,$B$105,'1. Output sheet'!$C$2:$C$5000,H$73,'1. Output sheet'!$K$2:$K$5000,$C470,'1. Output sheet'!$O$2:$O$5000,"&gt;="&amp;$B$407,'1. Output sheet'!$O$2:$O$5000,"&lt;"&amp;$C$407)</f>
        <v>0</v>
      </c>
      <c r="I470" s="13">
        <f>COUNTIFS('1. Output sheet'!$AC$2:$AC$5000,$B$105,'1. Output sheet'!$C$2:$C$5000,I$73,'1. Output sheet'!$K$2:$K$5000,$C470,'1. Output sheet'!$O$2:$O$5000,"&gt;="&amp;$B$407,'1. Output sheet'!$O$2:$O$5000,"&lt;"&amp;$C$407)</f>
        <v>0</v>
      </c>
      <c r="J470" s="13">
        <f>COUNTIFS('1. Output sheet'!$AC$2:$AC$5000,$B$105,'1. Output sheet'!$C$2:$C$5000,J$73,'1. Output sheet'!$K$2:$K$5000,$C470,'1. Output sheet'!$O$2:$O$5000,"&gt;="&amp;$B$407,'1. Output sheet'!$O$2:$O$5000,"&lt;"&amp;$C$407)</f>
        <v>0</v>
      </c>
      <c r="K470" s="13">
        <f>COUNTIFS('1. Output sheet'!$AC$2:$AC$5000,$B$105,'1. Output sheet'!$C$2:$C$5000,K$73,'1. Output sheet'!$K$2:$K$5000,$C470,'1. Output sheet'!$O$2:$O$5000,"&gt;="&amp;$B$407,'1. Output sheet'!$O$2:$O$5000,"&lt;"&amp;$C$407)</f>
        <v>0</v>
      </c>
      <c r="L470" s="13">
        <f>COUNTIFS('1. Output sheet'!$AC$2:$AC$5000,$B$105,'1. Output sheet'!$C$2:$C$5000,L$73,'1. Output sheet'!$K$2:$K$5000,$C470,'1. Output sheet'!$O$2:$O$5000,"&gt;="&amp;$B$407,'1. Output sheet'!$O$2:$O$5000,"&lt;"&amp;$C$407)</f>
        <v>0</v>
      </c>
      <c r="M470" s="13">
        <f>COUNTIFS('1. Output sheet'!$AC$2:$AC$5000,$B$105,'1. Output sheet'!$C$2:$C$5000,M$73,'1. Output sheet'!$K$2:$K$5000,$C470,'1. Output sheet'!$O$2:$O$5000,"&gt;="&amp;$B$407,'1. Output sheet'!$O$2:$O$5000,"&lt;"&amp;$C$407)</f>
        <v>0</v>
      </c>
      <c r="N470" s="13">
        <f>COUNTIFS('1. Output sheet'!$AC$2:$AC$5000,$B$105,'1. Output sheet'!$C$2:$C$5000,N$73,'1. Output sheet'!$K$2:$K$5000,$C470,'1. Output sheet'!$O$2:$O$5000,"&gt;="&amp;$B$407,'1. Output sheet'!$O$2:$O$5000,"&lt;"&amp;$C$407)</f>
        <v>0</v>
      </c>
      <c r="O470" s="13">
        <f>COUNTIFS('1. Output sheet'!$AC$2:$AC$5000,$B$105,'1. Output sheet'!$C$2:$C$5000,O$73,'1. Output sheet'!$K$2:$K$5000,$C470,'1. Output sheet'!$O$2:$O$5000,"&gt;="&amp;$B$407,'1. Output sheet'!$O$2:$O$5000,"&lt;"&amp;$C$407)</f>
        <v>0</v>
      </c>
      <c r="P470" s="14">
        <f t="shared" si="217"/>
        <v>0</v>
      </c>
    </row>
    <row r="472" spans="2:32" x14ac:dyDescent="0.25">
      <c r="R472">
        <v>0.13407881152541462</v>
      </c>
    </row>
    <row r="473" spans="2:32" ht="14.4" x14ac:dyDescent="0.3">
      <c r="B473" s="5" t="s">
        <v>4362</v>
      </c>
      <c r="C473" s="5"/>
      <c r="D473" s="5"/>
      <c r="E473" s="5"/>
      <c r="F473" s="5"/>
      <c r="G473" s="5"/>
      <c r="H473" s="5"/>
      <c r="I473" s="5"/>
      <c r="J473" s="5"/>
      <c r="K473" s="5"/>
      <c r="L473" s="5"/>
      <c r="M473" s="5"/>
      <c r="N473" s="5"/>
      <c r="O473" s="5"/>
      <c r="P473" s="5"/>
      <c r="R473" s="5" t="s">
        <v>4362</v>
      </c>
      <c r="S473" s="5"/>
      <c r="T473" s="5"/>
      <c r="U473" s="5"/>
      <c r="V473" s="5"/>
      <c r="W473" s="5"/>
      <c r="X473" s="5"/>
      <c r="Y473" s="5"/>
      <c r="Z473" s="5"/>
      <c r="AA473" s="5"/>
      <c r="AB473" s="5"/>
      <c r="AC473" s="5"/>
      <c r="AD473" s="5"/>
      <c r="AE473" s="5"/>
      <c r="AF473" s="5"/>
    </row>
    <row r="474" spans="2:32" ht="43.2" x14ac:dyDescent="0.3">
      <c r="B474" s="6" t="s">
        <v>4363</v>
      </c>
      <c r="C474" s="6"/>
      <c r="D474" s="10" t="s">
        <v>705</v>
      </c>
      <c r="E474" s="10" t="s">
        <v>206</v>
      </c>
      <c r="F474" s="10" t="s">
        <v>198</v>
      </c>
      <c r="G474" s="11" t="s">
        <v>28</v>
      </c>
      <c r="H474" s="11" t="s">
        <v>795</v>
      </c>
      <c r="I474" s="11" t="s">
        <v>43</v>
      </c>
      <c r="J474" s="11" t="s">
        <v>104</v>
      </c>
      <c r="K474" s="11" t="s">
        <v>808</v>
      </c>
      <c r="L474" s="11" t="s">
        <v>755</v>
      </c>
      <c r="M474" s="11" t="s">
        <v>4353</v>
      </c>
      <c r="N474" s="11" t="s">
        <v>318</v>
      </c>
      <c r="O474" s="11" t="s">
        <v>71</v>
      </c>
      <c r="P474" s="29" t="s">
        <v>4354</v>
      </c>
      <c r="R474" s="6" t="s">
        <v>4364</v>
      </c>
      <c r="S474" s="6"/>
      <c r="T474" s="10" t="s">
        <v>705</v>
      </c>
      <c r="U474" s="10" t="s">
        <v>206</v>
      </c>
      <c r="V474" s="10" t="s">
        <v>198</v>
      </c>
      <c r="W474" s="11" t="s">
        <v>28</v>
      </c>
      <c r="X474" s="11" t="s">
        <v>795</v>
      </c>
      <c r="Y474" s="11" t="s">
        <v>43</v>
      </c>
      <c r="Z474" s="11" t="s">
        <v>104</v>
      </c>
      <c r="AA474" s="11" t="s">
        <v>808</v>
      </c>
      <c r="AB474" s="11" t="s">
        <v>755</v>
      </c>
      <c r="AC474" s="11" t="s">
        <v>4353</v>
      </c>
      <c r="AD474" s="11" t="s">
        <v>318</v>
      </c>
      <c r="AE474" s="11" t="s">
        <v>71</v>
      </c>
      <c r="AF474" s="29" t="s">
        <v>4354</v>
      </c>
    </row>
    <row r="475" spans="2:32" ht="14.4" x14ac:dyDescent="0.3">
      <c r="B475" s="37" t="s">
        <v>4357</v>
      </c>
      <c r="C475" s="37" t="s">
        <v>4348</v>
      </c>
      <c r="D475" s="14">
        <f>D476+D506</f>
        <v>2095</v>
      </c>
      <c r="E475" s="14">
        <f t="shared" ref="E475" si="229">E476+E506</f>
        <v>68800</v>
      </c>
      <c r="F475" s="14">
        <f t="shared" ref="F475" si="230">F476+F506</f>
        <v>53303.663333333338</v>
      </c>
      <c r="G475" s="14">
        <f t="shared" ref="G475" si="231">G476+G506</f>
        <v>65298.43</v>
      </c>
      <c r="H475" s="14">
        <f t="shared" ref="H475" si="232">H476+H506</f>
        <v>19826</v>
      </c>
      <c r="I475" s="14">
        <f t="shared" ref="I475" si="233">I476+I506</f>
        <v>67052.306666666671</v>
      </c>
      <c r="J475" s="14">
        <f t="shared" ref="J475" si="234">J476+J506</f>
        <v>149640.8833333333</v>
      </c>
      <c r="K475" s="14">
        <f t="shared" ref="K475" si="235">K476+K506</f>
        <v>21993.120000000003</v>
      </c>
      <c r="L475" s="14">
        <f t="shared" ref="L475" si="236">L476+L506</f>
        <v>27000</v>
      </c>
      <c r="M475" s="14">
        <f t="shared" ref="M475" si="237">M476+M506</f>
        <v>0</v>
      </c>
      <c r="N475" s="14">
        <f t="shared" ref="N475" si="238">N476+N506</f>
        <v>15471.39</v>
      </c>
      <c r="O475" s="14">
        <f t="shared" ref="O475" si="239">O476+O506</f>
        <v>4568</v>
      </c>
      <c r="P475" s="14">
        <f>SUM(D475:O475)</f>
        <v>495048.79333333333</v>
      </c>
      <c r="R475" s="37" t="s">
        <v>4357</v>
      </c>
      <c r="S475" s="37" t="s">
        <v>4348</v>
      </c>
      <c r="T475" s="14">
        <f>D475*$R$136</f>
        <v>280.89511014574362</v>
      </c>
      <c r="U475" s="14">
        <f t="shared" ref="U475:U535" si="240">E475*$R$136</f>
        <v>9224.6222329485263</v>
      </c>
      <c r="V475" s="14">
        <f t="shared" ref="V475:V535" si="241">F475*$R$136</f>
        <v>7146.8918296841548</v>
      </c>
      <c r="W475" s="14">
        <f t="shared" ref="W475:W535" si="242">G475*$R$136</f>
        <v>8755.1358888754803</v>
      </c>
      <c r="X475" s="14">
        <f t="shared" ref="X475:X535" si="243">H475*$R$136</f>
        <v>2658.2465173028704</v>
      </c>
      <c r="Y475" s="14">
        <f t="shared" ref="Y475:Y535" si="244">I475*$R$136</f>
        <v>8990.2935879043034</v>
      </c>
      <c r="Z475" s="14">
        <f t="shared" ref="Z475:Z535" si="245">J475*$R$136</f>
        <v>20063.671792946552</v>
      </c>
      <c r="AA475" s="14">
        <f t="shared" ref="AA475:AA535" si="246">K475*$R$136</f>
        <v>2948.811391335827</v>
      </c>
      <c r="AB475" s="14">
        <f t="shared" ref="AB475:AB535" si="247">L475*$R$136</f>
        <v>3620.127911186195</v>
      </c>
      <c r="AC475" s="14">
        <f t="shared" ref="AC475:AC535" si="248">M475*$R$136</f>
        <v>0</v>
      </c>
      <c r="AD475" s="14">
        <f t="shared" ref="AD475:AD535" si="249">N475*$R$136</f>
        <v>2074.3855838461845</v>
      </c>
      <c r="AE475" s="14">
        <v>32776</v>
      </c>
      <c r="AF475" s="14">
        <v>1997198.6433333333</v>
      </c>
    </row>
    <row r="476" spans="2:32" ht="14.4" x14ac:dyDescent="0.3">
      <c r="B476" s="38" t="s">
        <v>41</v>
      </c>
      <c r="C476" s="37" t="s">
        <v>4348</v>
      </c>
      <c r="D476" s="14">
        <f>SUM(D477:D505)</f>
        <v>2095</v>
      </c>
      <c r="E476" s="14">
        <f t="shared" ref="E476" si="250">SUM(E477:E505)</f>
        <v>68800</v>
      </c>
      <c r="F476" s="14">
        <f t="shared" ref="F476" si="251">SUM(F477:F505)</f>
        <v>56098.25</v>
      </c>
      <c r="G476" s="14">
        <f t="shared" ref="G476" si="252">SUM(G477:G505)</f>
        <v>69492.5</v>
      </c>
      <c r="H476" s="14">
        <f t="shared" ref="H476" si="253">SUM(H477:H505)</f>
        <v>18101</v>
      </c>
      <c r="I476" s="14">
        <f t="shared" ref="I476" si="254">SUM(I477:I505)</f>
        <v>72667.5</v>
      </c>
      <c r="J476" s="14">
        <f t="shared" ref="J476" si="255">SUM(J477:J505)</f>
        <v>155330.97999999998</v>
      </c>
      <c r="K476" s="14">
        <f t="shared" ref="K476" si="256">SUM(K477:K505)</f>
        <v>8181</v>
      </c>
      <c r="L476" s="14">
        <f t="shared" ref="L476" si="257">SUM(L477:L505)</f>
        <v>0</v>
      </c>
      <c r="M476" s="14">
        <f t="shared" ref="M476" si="258">SUM(M477:M505)</f>
        <v>0</v>
      </c>
      <c r="N476" s="14">
        <f t="shared" ref="N476" si="259">SUM(N477:N505)</f>
        <v>14944</v>
      </c>
      <c r="O476" s="14">
        <f t="shared" ref="O476" si="260">SUM(O477:O505)</f>
        <v>5096</v>
      </c>
      <c r="P476" s="14">
        <f t="shared" ref="P476:P535" si="261">SUM(D476:O476)</f>
        <v>470806.23</v>
      </c>
      <c r="R476" s="38" t="s">
        <v>41</v>
      </c>
      <c r="S476" s="37" t="s">
        <v>4348</v>
      </c>
      <c r="T476" s="14">
        <f t="shared" ref="T476:T535" si="262">D476*$R$136</f>
        <v>280.89511014574362</v>
      </c>
      <c r="U476" s="14">
        <f t="shared" si="240"/>
        <v>9224.6222329485263</v>
      </c>
      <c r="V476" s="14">
        <f t="shared" si="241"/>
        <v>7521.5866886555905</v>
      </c>
      <c r="W476" s="14">
        <f t="shared" si="242"/>
        <v>9317.4718099298752</v>
      </c>
      <c r="X476" s="14">
        <f t="shared" si="243"/>
        <v>2426.96056742153</v>
      </c>
      <c r="Y476" s="14">
        <f t="shared" si="244"/>
        <v>9743.1720365230667</v>
      </c>
      <c r="Z476" s="14">
        <f t="shared" si="245"/>
        <v>20826.593191477947</v>
      </c>
      <c r="AA476" s="14">
        <f t="shared" si="246"/>
        <v>1096.8987570894169</v>
      </c>
      <c r="AB476" s="14">
        <f t="shared" si="247"/>
        <v>0</v>
      </c>
      <c r="AC476" s="14">
        <f t="shared" si="248"/>
        <v>0</v>
      </c>
      <c r="AD476" s="14">
        <f t="shared" si="249"/>
        <v>2003.673759435796</v>
      </c>
      <c r="AE476" s="14">
        <v>33204</v>
      </c>
      <c r="AF476" s="14">
        <v>1981060.6</v>
      </c>
    </row>
    <row r="477" spans="2:32" ht="14.4" x14ac:dyDescent="0.3">
      <c r="B477" s="7"/>
      <c r="C477" s="39" t="s">
        <v>340</v>
      </c>
      <c r="D477" s="13">
        <f>SUMIFS('1. Output sheet'!$F$2:$F$5000,'1. Output sheet'!$AC$2:$AC$5000,$B$75,'1. Output sheet'!$C$2:$C$5000,D$138,'1. Output sheet'!$K$2:$K$5000,$C412,'1. Output sheet'!$O$2:$O$5000,"&gt;="&amp;$B$407,'1. Output sheet'!$O$2:$O$5000,"&lt;"&amp;$C$407)</f>
        <v>0</v>
      </c>
      <c r="E477" s="13">
        <f>SUMIFS('1. Output sheet'!$F$2:$F$5000,'1. Output sheet'!$AC$2:$AC$5000,$B$75,'1. Output sheet'!$C$2:$C$5000,E$138,'1. Output sheet'!$K$2:$K$5000,$C412,'1. Output sheet'!$O$2:$O$5000,"&gt;="&amp;$B$407,'1. Output sheet'!$O$2:$O$5000,"&lt;"&amp;$C$407)</f>
        <v>0</v>
      </c>
      <c r="F477" s="13">
        <f>SUMIFS('1. Output sheet'!$F$2:$F$5000,'1. Output sheet'!$AC$2:$AC$5000,$B$75,'1. Output sheet'!$C$2:$C$5000,F$138,'1. Output sheet'!$K$2:$K$5000,$C412,'1. Output sheet'!$O$2:$O$5000,"&gt;="&amp;$B$407,'1. Output sheet'!$O$2:$O$5000,"&lt;"&amp;$C$407)</f>
        <v>0</v>
      </c>
      <c r="G477" s="13">
        <f>SUMIFS('1. Output sheet'!$F$2:$F$5000,'1. Output sheet'!$AC$2:$AC$5000,$B$75,'1. Output sheet'!$C$2:$C$5000,G$138,'1. Output sheet'!$K$2:$K$5000,$C412,'1. Output sheet'!$O$2:$O$5000,"&gt;="&amp;$B$407,'1. Output sheet'!$O$2:$O$5000,"&lt;"&amp;$C$407)</f>
        <v>0</v>
      </c>
      <c r="H477" s="13">
        <f>SUMIFS('1. Output sheet'!$F$2:$F$5000,'1. Output sheet'!$AC$2:$AC$5000,$B$75,'1. Output sheet'!$C$2:$C$5000,H$138,'1. Output sheet'!$K$2:$K$5000,$C412,'1. Output sheet'!$O$2:$O$5000,"&gt;="&amp;$B$407,'1. Output sheet'!$O$2:$O$5000,"&lt;"&amp;$C$407)</f>
        <v>0</v>
      </c>
      <c r="I477" s="13">
        <f>SUMIFS('1. Output sheet'!$F$2:$F$5000,'1. Output sheet'!$AC$2:$AC$5000,$B$75,'1. Output sheet'!$C$2:$C$5000,I$138,'1. Output sheet'!$K$2:$K$5000,$C412,'1. Output sheet'!$O$2:$O$5000,"&gt;="&amp;$B$407,'1. Output sheet'!$O$2:$O$5000,"&lt;"&amp;$C$407)</f>
        <v>0</v>
      </c>
      <c r="J477" s="13">
        <f>SUMIFS('1. Output sheet'!$F$2:$F$5000,'1. Output sheet'!$AC$2:$AC$5000,$B$75,'1. Output sheet'!$C$2:$C$5000,J$138,'1. Output sheet'!$K$2:$K$5000,$C412,'1. Output sheet'!$O$2:$O$5000,"&gt;="&amp;$B$407,'1. Output sheet'!$O$2:$O$5000,"&lt;"&amp;$C$407)</f>
        <v>0</v>
      </c>
      <c r="K477" s="13">
        <f>SUMIFS('1. Output sheet'!$F$2:$F$5000,'1. Output sheet'!$AC$2:$AC$5000,$B$75,'1. Output sheet'!$C$2:$C$5000,K$138,'1. Output sheet'!$K$2:$K$5000,$C412,'1. Output sheet'!$O$2:$O$5000,"&gt;="&amp;$B$407,'1. Output sheet'!$O$2:$O$5000,"&lt;"&amp;$C$407)</f>
        <v>0</v>
      </c>
      <c r="L477" s="13">
        <f>SUMIFS('1. Output sheet'!$F$2:$F$5000,'1. Output sheet'!$AC$2:$AC$5000,$B$75,'1. Output sheet'!$C$2:$C$5000,L$138,'1. Output sheet'!$K$2:$K$5000,$C412,'1. Output sheet'!$O$2:$O$5000,"&gt;="&amp;$B$407,'1. Output sheet'!$O$2:$O$5000,"&lt;"&amp;$C$407)</f>
        <v>0</v>
      </c>
      <c r="M477" s="13">
        <f>SUMIFS('1. Output sheet'!$F$2:$F$5000,'1. Output sheet'!$AC$2:$AC$5000,$B$75,'1. Output sheet'!$C$2:$C$5000,M$138,'1. Output sheet'!$K$2:$K$5000,$C412,'1. Output sheet'!$O$2:$O$5000,"&gt;="&amp;$B$407,'1. Output sheet'!$O$2:$O$5000,"&lt;"&amp;$C$407)</f>
        <v>0</v>
      </c>
      <c r="N477" s="13">
        <f>SUMIFS('1. Output sheet'!$F$2:$F$5000,'1. Output sheet'!$AC$2:$AC$5000,$B$75,'1. Output sheet'!$C$2:$C$5000,N$138,'1. Output sheet'!$K$2:$K$5000,$C412,'1. Output sheet'!$O$2:$O$5000,"&gt;="&amp;$B$407,'1. Output sheet'!$O$2:$O$5000,"&lt;"&amp;$C$407)</f>
        <v>0</v>
      </c>
      <c r="O477" s="13">
        <f>SUMIFS('1. Output sheet'!$F$2:$F$5000,'1. Output sheet'!$AC$2:$AC$5000,$B$75,'1. Output sheet'!$C$2:$C$5000,O$138,'1. Output sheet'!$K$2:$K$5000,$C412,'1. Output sheet'!$O$2:$O$5000,"&gt;="&amp;$B$407,'1. Output sheet'!$O$2:$O$5000,"&lt;"&amp;$C$407)</f>
        <v>0</v>
      </c>
      <c r="P477" s="14">
        <f t="shared" si="261"/>
        <v>0</v>
      </c>
      <c r="R477" s="7"/>
      <c r="S477" s="39" t="s">
        <v>340</v>
      </c>
      <c r="T477" s="13">
        <f t="shared" si="262"/>
        <v>0</v>
      </c>
      <c r="U477" s="13">
        <f t="shared" si="240"/>
        <v>0</v>
      </c>
      <c r="V477" s="13">
        <f t="shared" si="241"/>
        <v>0</v>
      </c>
      <c r="W477" s="13">
        <f t="shared" si="242"/>
        <v>0</v>
      </c>
      <c r="X477" s="13">
        <f t="shared" si="243"/>
        <v>0</v>
      </c>
      <c r="Y477" s="13">
        <f t="shared" si="244"/>
        <v>0</v>
      </c>
      <c r="Z477" s="13">
        <f t="shared" si="245"/>
        <v>0</v>
      </c>
      <c r="AA477" s="13">
        <f t="shared" si="246"/>
        <v>0</v>
      </c>
      <c r="AB477" s="13">
        <f t="shared" si="247"/>
        <v>0</v>
      </c>
      <c r="AC477" s="13">
        <f t="shared" si="248"/>
        <v>0</v>
      </c>
      <c r="AD477" s="13">
        <f t="shared" si="249"/>
        <v>0</v>
      </c>
      <c r="AE477" s="13">
        <v>3080</v>
      </c>
      <c r="AF477" s="14">
        <v>54463.199999999997</v>
      </c>
    </row>
    <row r="478" spans="2:32" ht="14.4" x14ac:dyDescent="0.3">
      <c r="B478" s="7"/>
      <c r="C478" s="39" t="s">
        <v>2407</v>
      </c>
      <c r="D478" s="13">
        <f>SUMIFS('1. Output sheet'!$F$2:$F$5000,'1. Output sheet'!$AC$2:$AC$5000,$B$75,'1. Output sheet'!$C$2:$C$5000,D$138,'1. Output sheet'!$K$2:$K$5000,$C413,'1. Output sheet'!$O$2:$O$5000,"&gt;="&amp;$B$407,'1. Output sheet'!$O$2:$O$5000,"&lt;"&amp;$C$407)</f>
        <v>0</v>
      </c>
      <c r="E478" s="13">
        <f>SUMIFS('1. Output sheet'!$F$2:$F$5000,'1. Output sheet'!$AC$2:$AC$5000,$B$75,'1. Output sheet'!$C$2:$C$5000,E$138,'1. Output sheet'!$K$2:$K$5000,$C413,'1. Output sheet'!$O$2:$O$5000,"&gt;="&amp;$B$407,'1. Output sheet'!$O$2:$O$5000,"&lt;"&amp;$C$407)</f>
        <v>0</v>
      </c>
      <c r="F478" s="13">
        <f>SUMIFS('1. Output sheet'!$F$2:$F$5000,'1. Output sheet'!$AC$2:$AC$5000,$B$75,'1. Output sheet'!$C$2:$C$5000,F$138,'1. Output sheet'!$K$2:$K$5000,$C413,'1. Output sheet'!$O$2:$O$5000,"&gt;="&amp;$B$407,'1. Output sheet'!$O$2:$O$5000,"&lt;"&amp;$C$407)</f>
        <v>0</v>
      </c>
      <c r="G478" s="13">
        <f>SUMIFS('1. Output sheet'!$F$2:$F$5000,'1. Output sheet'!$AC$2:$AC$5000,$B$75,'1. Output sheet'!$C$2:$C$5000,G$138,'1. Output sheet'!$K$2:$K$5000,$C413,'1. Output sheet'!$O$2:$O$5000,"&gt;="&amp;$B$407,'1. Output sheet'!$O$2:$O$5000,"&lt;"&amp;$C$407)</f>
        <v>0</v>
      </c>
      <c r="H478" s="13">
        <f>SUMIFS('1. Output sheet'!$F$2:$F$5000,'1. Output sheet'!$AC$2:$AC$5000,$B$75,'1. Output sheet'!$C$2:$C$5000,H$138,'1. Output sheet'!$K$2:$K$5000,$C413,'1. Output sheet'!$O$2:$O$5000,"&gt;="&amp;$B$407,'1. Output sheet'!$O$2:$O$5000,"&lt;"&amp;$C$407)</f>
        <v>0</v>
      </c>
      <c r="I478" s="13">
        <f>SUMIFS('1. Output sheet'!$F$2:$F$5000,'1. Output sheet'!$AC$2:$AC$5000,$B$75,'1. Output sheet'!$C$2:$C$5000,I$138,'1. Output sheet'!$K$2:$K$5000,$C413,'1. Output sheet'!$O$2:$O$5000,"&gt;="&amp;$B$407,'1. Output sheet'!$O$2:$O$5000,"&lt;"&amp;$C$407)</f>
        <v>0</v>
      </c>
      <c r="J478" s="13">
        <f>SUMIFS('1. Output sheet'!$F$2:$F$5000,'1. Output sheet'!$AC$2:$AC$5000,$B$75,'1. Output sheet'!$C$2:$C$5000,J$138,'1. Output sheet'!$K$2:$K$5000,$C413,'1. Output sheet'!$O$2:$O$5000,"&gt;="&amp;$B$407,'1. Output sheet'!$O$2:$O$5000,"&lt;"&amp;$C$407)</f>
        <v>0</v>
      </c>
      <c r="K478" s="13">
        <f>SUMIFS('1. Output sheet'!$F$2:$F$5000,'1. Output sheet'!$AC$2:$AC$5000,$B$75,'1. Output sheet'!$C$2:$C$5000,K$138,'1. Output sheet'!$K$2:$K$5000,$C413,'1. Output sheet'!$O$2:$O$5000,"&gt;="&amp;$B$407,'1. Output sheet'!$O$2:$O$5000,"&lt;"&amp;$C$407)</f>
        <v>0</v>
      </c>
      <c r="L478" s="13">
        <f>SUMIFS('1. Output sheet'!$F$2:$F$5000,'1. Output sheet'!$AC$2:$AC$5000,$B$75,'1. Output sheet'!$C$2:$C$5000,L$138,'1. Output sheet'!$K$2:$K$5000,$C413,'1. Output sheet'!$O$2:$O$5000,"&gt;="&amp;$B$407,'1. Output sheet'!$O$2:$O$5000,"&lt;"&amp;$C$407)</f>
        <v>0</v>
      </c>
      <c r="M478" s="13">
        <f>SUMIFS('1. Output sheet'!$F$2:$F$5000,'1. Output sheet'!$AC$2:$AC$5000,$B$75,'1. Output sheet'!$C$2:$C$5000,M$138,'1. Output sheet'!$K$2:$K$5000,$C413,'1. Output sheet'!$O$2:$O$5000,"&gt;="&amp;$B$407,'1. Output sheet'!$O$2:$O$5000,"&lt;"&amp;$C$407)</f>
        <v>0</v>
      </c>
      <c r="N478" s="13">
        <f>SUMIFS('1. Output sheet'!$F$2:$F$5000,'1. Output sheet'!$AC$2:$AC$5000,$B$75,'1. Output sheet'!$C$2:$C$5000,N$138,'1. Output sheet'!$K$2:$K$5000,$C413,'1. Output sheet'!$O$2:$O$5000,"&gt;="&amp;$B$407,'1. Output sheet'!$O$2:$O$5000,"&lt;"&amp;$C$407)</f>
        <v>0</v>
      </c>
      <c r="O478" s="13">
        <f>SUMIFS('1. Output sheet'!$F$2:$F$5000,'1. Output sheet'!$AC$2:$AC$5000,$B$75,'1. Output sheet'!$C$2:$C$5000,O$138,'1. Output sheet'!$K$2:$K$5000,$C413,'1. Output sheet'!$O$2:$O$5000,"&gt;="&amp;$B$407,'1. Output sheet'!$O$2:$O$5000,"&lt;"&amp;$C$407)</f>
        <v>0</v>
      </c>
      <c r="P478" s="14">
        <f t="shared" si="261"/>
        <v>0</v>
      </c>
      <c r="R478" s="7"/>
      <c r="S478" s="39" t="s">
        <v>2407</v>
      </c>
      <c r="T478" s="13">
        <f t="shared" si="262"/>
        <v>0</v>
      </c>
      <c r="U478" s="13">
        <f t="shared" si="240"/>
        <v>0</v>
      </c>
      <c r="V478" s="13">
        <f t="shared" si="241"/>
        <v>0</v>
      </c>
      <c r="W478" s="13">
        <f t="shared" si="242"/>
        <v>0</v>
      </c>
      <c r="X478" s="13">
        <f t="shared" si="243"/>
        <v>0</v>
      </c>
      <c r="Y478" s="13">
        <f t="shared" si="244"/>
        <v>0</v>
      </c>
      <c r="Z478" s="13">
        <f t="shared" si="245"/>
        <v>0</v>
      </c>
      <c r="AA478" s="13">
        <f t="shared" si="246"/>
        <v>0</v>
      </c>
      <c r="AB478" s="13">
        <f t="shared" si="247"/>
        <v>0</v>
      </c>
      <c r="AC478" s="13">
        <f t="shared" si="248"/>
        <v>0</v>
      </c>
      <c r="AD478" s="13">
        <f t="shared" si="249"/>
        <v>0</v>
      </c>
      <c r="AE478" s="13">
        <v>0</v>
      </c>
      <c r="AF478" s="14">
        <v>0</v>
      </c>
    </row>
    <row r="479" spans="2:32" ht="14.4" x14ac:dyDescent="0.3">
      <c r="B479" s="7"/>
      <c r="C479" s="39" t="s">
        <v>557</v>
      </c>
      <c r="D479" s="13">
        <f>SUMIFS('1. Output sheet'!$F$2:$F$5000,'1. Output sheet'!$AC$2:$AC$5000,$B$75,'1. Output sheet'!$C$2:$C$5000,D$138,'1. Output sheet'!$K$2:$K$5000,$C414,'1. Output sheet'!$O$2:$O$5000,"&gt;="&amp;$B$407,'1. Output sheet'!$O$2:$O$5000,"&lt;"&amp;$C$407)</f>
        <v>0</v>
      </c>
      <c r="E479" s="13">
        <f>SUMIFS('1. Output sheet'!$F$2:$F$5000,'1. Output sheet'!$AC$2:$AC$5000,$B$75,'1. Output sheet'!$C$2:$C$5000,E$138,'1. Output sheet'!$K$2:$K$5000,$C414,'1. Output sheet'!$O$2:$O$5000,"&gt;="&amp;$B$407,'1. Output sheet'!$O$2:$O$5000,"&lt;"&amp;$C$407)</f>
        <v>0</v>
      </c>
      <c r="F479" s="13">
        <f>SUMIFS('1. Output sheet'!$F$2:$F$5000,'1. Output sheet'!$AC$2:$AC$5000,$B$75,'1. Output sheet'!$C$2:$C$5000,F$138,'1. Output sheet'!$K$2:$K$5000,$C414,'1. Output sheet'!$O$2:$O$5000,"&gt;="&amp;$B$407,'1. Output sheet'!$O$2:$O$5000,"&lt;"&amp;$C$407)</f>
        <v>0</v>
      </c>
      <c r="G479" s="13">
        <f>SUMIFS('1. Output sheet'!$F$2:$F$5000,'1. Output sheet'!$AC$2:$AC$5000,$B$75,'1. Output sheet'!$C$2:$C$5000,G$138,'1. Output sheet'!$K$2:$K$5000,$C414,'1. Output sheet'!$O$2:$O$5000,"&gt;="&amp;$B$407,'1. Output sheet'!$O$2:$O$5000,"&lt;"&amp;$C$407)</f>
        <v>0</v>
      </c>
      <c r="H479" s="13">
        <f>SUMIFS('1. Output sheet'!$F$2:$F$5000,'1. Output sheet'!$AC$2:$AC$5000,$B$75,'1. Output sheet'!$C$2:$C$5000,H$138,'1. Output sheet'!$K$2:$K$5000,$C414,'1. Output sheet'!$O$2:$O$5000,"&gt;="&amp;$B$407,'1. Output sheet'!$O$2:$O$5000,"&lt;"&amp;$C$407)</f>
        <v>0</v>
      </c>
      <c r="I479" s="13">
        <f>SUMIFS('1. Output sheet'!$F$2:$F$5000,'1. Output sheet'!$AC$2:$AC$5000,$B$75,'1. Output sheet'!$C$2:$C$5000,I$138,'1. Output sheet'!$K$2:$K$5000,$C414,'1. Output sheet'!$O$2:$O$5000,"&gt;="&amp;$B$407,'1. Output sheet'!$O$2:$O$5000,"&lt;"&amp;$C$407)</f>
        <v>0</v>
      </c>
      <c r="J479" s="13">
        <f>SUMIFS('1. Output sheet'!$F$2:$F$5000,'1. Output sheet'!$AC$2:$AC$5000,$B$75,'1. Output sheet'!$C$2:$C$5000,J$138,'1. Output sheet'!$K$2:$K$5000,$C414,'1. Output sheet'!$O$2:$O$5000,"&gt;="&amp;$B$407,'1. Output sheet'!$O$2:$O$5000,"&lt;"&amp;$C$407)</f>
        <v>17000</v>
      </c>
      <c r="K479" s="13">
        <f>SUMIFS('1. Output sheet'!$F$2:$F$5000,'1. Output sheet'!$AC$2:$AC$5000,$B$75,'1. Output sheet'!$C$2:$C$5000,K$138,'1. Output sheet'!$K$2:$K$5000,$C414,'1. Output sheet'!$O$2:$O$5000,"&gt;="&amp;$B$407,'1. Output sheet'!$O$2:$O$5000,"&lt;"&amp;$C$407)</f>
        <v>0</v>
      </c>
      <c r="L479" s="13">
        <f>SUMIFS('1. Output sheet'!$F$2:$F$5000,'1. Output sheet'!$AC$2:$AC$5000,$B$75,'1. Output sheet'!$C$2:$C$5000,L$138,'1. Output sheet'!$K$2:$K$5000,$C414,'1. Output sheet'!$O$2:$O$5000,"&gt;="&amp;$B$407,'1. Output sheet'!$O$2:$O$5000,"&lt;"&amp;$C$407)</f>
        <v>0</v>
      </c>
      <c r="M479" s="13">
        <f>SUMIFS('1. Output sheet'!$F$2:$F$5000,'1. Output sheet'!$AC$2:$AC$5000,$B$75,'1. Output sheet'!$C$2:$C$5000,M$138,'1. Output sheet'!$K$2:$K$5000,$C414,'1. Output sheet'!$O$2:$O$5000,"&gt;="&amp;$B$407,'1. Output sheet'!$O$2:$O$5000,"&lt;"&amp;$C$407)</f>
        <v>0</v>
      </c>
      <c r="N479" s="13">
        <f>SUMIFS('1. Output sheet'!$F$2:$F$5000,'1. Output sheet'!$AC$2:$AC$5000,$B$75,'1. Output sheet'!$C$2:$C$5000,N$138,'1. Output sheet'!$K$2:$K$5000,$C414,'1. Output sheet'!$O$2:$O$5000,"&gt;="&amp;$B$407,'1. Output sheet'!$O$2:$O$5000,"&lt;"&amp;$C$407)</f>
        <v>0</v>
      </c>
      <c r="O479" s="13">
        <f>SUMIFS('1. Output sheet'!$F$2:$F$5000,'1. Output sheet'!$AC$2:$AC$5000,$B$75,'1. Output sheet'!$C$2:$C$5000,O$138,'1. Output sheet'!$K$2:$K$5000,$C414,'1. Output sheet'!$O$2:$O$5000,"&gt;="&amp;$B$407,'1. Output sheet'!$O$2:$O$5000,"&lt;"&amp;$C$407)</f>
        <v>0</v>
      </c>
      <c r="P479" s="14">
        <f t="shared" si="261"/>
        <v>17000</v>
      </c>
      <c r="R479" s="7"/>
      <c r="S479" s="39" t="s">
        <v>557</v>
      </c>
      <c r="T479" s="13">
        <f t="shared" si="262"/>
        <v>0</v>
      </c>
      <c r="U479" s="13">
        <f t="shared" si="240"/>
        <v>0</v>
      </c>
      <c r="V479" s="13">
        <f t="shared" si="241"/>
        <v>0</v>
      </c>
      <c r="W479" s="13">
        <f t="shared" si="242"/>
        <v>0</v>
      </c>
      <c r="X479" s="13">
        <f t="shared" si="243"/>
        <v>0</v>
      </c>
      <c r="Y479" s="13">
        <f t="shared" si="244"/>
        <v>0</v>
      </c>
      <c r="Z479" s="13">
        <f t="shared" si="245"/>
        <v>2279.3397959320487</v>
      </c>
      <c r="AA479" s="13">
        <f t="shared" si="246"/>
        <v>0</v>
      </c>
      <c r="AB479" s="13">
        <f t="shared" si="247"/>
        <v>0</v>
      </c>
      <c r="AC479" s="13">
        <f t="shared" si="248"/>
        <v>0</v>
      </c>
      <c r="AD479" s="13">
        <f t="shared" si="249"/>
        <v>0</v>
      </c>
      <c r="AE479" s="13">
        <v>0</v>
      </c>
      <c r="AF479" s="14">
        <v>17000</v>
      </c>
    </row>
    <row r="480" spans="2:32" ht="14.4" x14ac:dyDescent="0.3">
      <c r="B480" s="7"/>
      <c r="C480" s="39" t="s">
        <v>1933</v>
      </c>
      <c r="D480" s="13">
        <f>SUMIFS('1. Output sheet'!$F$2:$F$5000,'1. Output sheet'!$AC$2:$AC$5000,$B$75,'1. Output sheet'!$C$2:$C$5000,D$138,'1. Output sheet'!$K$2:$K$5000,$C415,'1. Output sheet'!$O$2:$O$5000,"&gt;="&amp;$B$407,'1. Output sheet'!$O$2:$O$5000,"&lt;"&amp;$C$407)</f>
        <v>0</v>
      </c>
      <c r="E480" s="13">
        <f>SUMIFS('1. Output sheet'!$F$2:$F$5000,'1. Output sheet'!$AC$2:$AC$5000,$B$75,'1. Output sheet'!$C$2:$C$5000,E$138,'1. Output sheet'!$K$2:$K$5000,$C415,'1. Output sheet'!$O$2:$O$5000,"&gt;="&amp;$B$407,'1. Output sheet'!$O$2:$O$5000,"&lt;"&amp;$C$407)</f>
        <v>0</v>
      </c>
      <c r="F480" s="13">
        <f>SUMIFS('1. Output sheet'!$F$2:$F$5000,'1. Output sheet'!$AC$2:$AC$5000,$B$75,'1. Output sheet'!$C$2:$C$5000,F$138,'1. Output sheet'!$K$2:$K$5000,$C415,'1. Output sheet'!$O$2:$O$5000,"&gt;="&amp;$B$407,'1. Output sheet'!$O$2:$O$5000,"&lt;"&amp;$C$407)</f>
        <v>0</v>
      </c>
      <c r="G480" s="13">
        <f>SUMIFS('1. Output sheet'!$F$2:$F$5000,'1. Output sheet'!$AC$2:$AC$5000,$B$75,'1. Output sheet'!$C$2:$C$5000,G$138,'1. Output sheet'!$K$2:$K$5000,$C415,'1. Output sheet'!$O$2:$O$5000,"&gt;="&amp;$B$407,'1. Output sheet'!$O$2:$O$5000,"&lt;"&amp;$C$407)</f>
        <v>0</v>
      </c>
      <c r="H480" s="13">
        <f>SUMIFS('1. Output sheet'!$F$2:$F$5000,'1. Output sheet'!$AC$2:$AC$5000,$B$75,'1. Output sheet'!$C$2:$C$5000,H$138,'1. Output sheet'!$K$2:$K$5000,$C415,'1. Output sheet'!$O$2:$O$5000,"&gt;="&amp;$B$407,'1. Output sheet'!$O$2:$O$5000,"&lt;"&amp;$C$407)</f>
        <v>0</v>
      </c>
      <c r="I480" s="13">
        <f>SUMIFS('1. Output sheet'!$F$2:$F$5000,'1. Output sheet'!$AC$2:$AC$5000,$B$75,'1. Output sheet'!$C$2:$C$5000,I$138,'1. Output sheet'!$K$2:$K$5000,$C415,'1. Output sheet'!$O$2:$O$5000,"&gt;="&amp;$B$407,'1. Output sheet'!$O$2:$O$5000,"&lt;"&amp;$C$407)</f>
        <v>0</v>
      </c>
      <c r="J480" s="13">
        <f>SUMIFS('1. Output sheet'!$F$2:$F$5000,'1. Output sheet'!$AC$2:$AC$5000,$B$75,'1. Output sheet'!$C$2:$C$5000,J$138,'1. Output sheet'!$K$2:$K$5000,$C415,'1. Output sheet'!$O$2:$O$5000,"&gt;="&amp;$B$407,'1. Output sheet'!$O$2:$O$5000,"&lt;"&amp;$C$407)</f>
        <v>0</v>
      </c>
      <c r="K480" s="13">
        <f>SUMIFS('1. Output sheet'!$F$2:$F$5000,'1. Output sheet'!$AC$2:$AC$5000,$B$75,'1. Output sheet'!$C$2:$C$5000,K$138,'1. Output sheet'!$K$2:$K$5000,$C415,'1. Output sheet'!$O$2:$O$5000,"&gt;="&amp;$B$407,'1. Output sheet'!$O$2:$O$5000,"&lt;"&amp;$C$407)</f>
        <v>0</v>
      </c>
      <c r="L480" s="13">
        <f>SUMIFS('1. Output sheet'!$F$2:$F$5000,'1. Output sheet'!$AC$2:$AC$5000,$B$75,'1. Output sheet'!$C$2:$C$5000,L$138,'1. Output sheet'!$K$2:$K$5000,$C415,'1. Output sheet'!$O$2:$O$5000,"&gt;="&amp;$B$407,'1. Output sheet'!$O$2:$O$5000,"&lt;"&amp;$C$407)</f>
        <v>0</v>
      </c>
      <c r="M480" s="13">
        <f>SUMIFS('1. Output sheet'!$F$2:$F$5000,'1. Output sheet'!$AC$2:$AC$5000,$B$75,'1. Output sheet'!$C$2:$C$5000,M$138,'1. Output sheet'!$K$2:$K$5000,$C415,'1. Output sheet'!$O$2:$O$5000,"&gt;="&amp;$B$407,'1. Output sheet'!$O$2:$O$5000,"&lt;"&amp;$C$407)</f>
        <v>0</v>
      </c>
      <c r="N480" s="13">
        <f>SUMIFS('1. Output sheet'!$F$2:$F$5000,'1. Output sheet'!$AC$2:$AC$5000,$B$75,'1. Output sheet'!$C$2:$C$5000,N$138,'1. Output sheet'!$K$2:$K$5000,$C415,'1. Output sheet'!$O$2:$O$5000,"&gt;="&amp;$B$407,'1. Output sheet'!$O$2:$O$5000,"&lt;"&amp;$C$407)</f>
        <v>0</v>
      </c>
      <c r="O480" s="13">
        <f>SUMIFS('1. Output sheet'!$F$2:$F$5000,'1. Output sheet'!$AC$2:$AC$5000,$B$75,'1. Output sheet'!$C$2:$C$5000,O$138,'1. Output sheet'!$K$2:$K$5000,$C415,'1. Output sheet'!$O$2:$O$5000,"&gt;="&amp;$B$407,'1. Output sheet'!$O$2:$O$5000,"&lt;"&amp;$C$407)</f>
        <v>0</v>
      </c>
      <c r="P480" s="14">
        <f t="shared" si="261"/>
        <v>0</v>
      </c>
      <c r="R480" s="7"/>
      <c r="S480" s="39" t="s">
        <v>1933</v>
      </c>
      <c r="T480" s="13">
        <f t="shared" si="262"/>
        <v>0</v>
      </c>
      <c r="U480" s="13">
        <f t="shared" si="240"/>
        <v>0</v>
      </c>
      <c r="V480" s="13">
        <f t="shared" si="241"/>
        <v>0</v>
      </c>
      <c r="W480" s="13">
        <f t="shared" si="242"/>
        <v>0</v>
      </c>
      <c r="X480" s="13">
        <f t="shared" si="243"/>
        <v>0</v>
      </c>
      <c r="Y480" s="13">
        <f t="shared" si="244"/>
        <v>0</v>
      </c>
      <c r="Z480" s="13">
        <f t="shared" si="245"/>
        <v>0</v>
      </c>
      <c r="AA480" s="13">
        <f t="shared" si="246"/>
        <v>0</v>
      </c>
      <c r="AB480" s="13">
        <f t="shared" si="247"/>
        <v>0</v>
      </c>
      <c r="AC480" s="13">
        <f t="shared" si="248"/>
        <v>0</v>
      </c>
      <c r="AD480" s="13">
        <f t="shared" si="249"/>
        <v>0</v>
      </c>
      <c r="AE480" s="13">
        <v>0</v>
      </c>
      <c r="AF480" s="14">
        <v>7746</v>
      </c>
    </row>
    <row r="481" spans="2:32" ht="14.4" x14ac:dyDescent="0.3">
      <c r="B481" s="7"/>
      <c r="C481" s="39" t="s">
        <v>530</v>
      </c>
      <c r="D481" s="13">
        <f>SUMIFS('1. Output sheet'!$F$2:$F$5000,'1. Output sheet'!$AC$2:$AC$5000,$B$75,'1. Output sheet'!$C$2:$C$5000,D$138,'1. Output sheet'!$K$2:$K$5000,$C416,'1. Output sheet'!$O$2:$O$5000,"&gt;="&amp;$B$407,'1. Output sheet'!$O$2:$O$5000,"&lt;"&amp;$C$407)</f>
        <v>0</v>
      </c>
      <c r="E481" s="13">
        <f>SUMIFS('1. Output sheet'!$F$2:$F$5000,'1. Output sheet'!$AC$2:$AC$5000,$B$75,'1. Output sheet'!$C$2:$C$5000,E$138,'1. Output sheet'!$K$2:$K$5000,$C416,'1. Output sheet'!$O$2:$O$5000,"&gt;="&amp;$B$407,'1. Output sheet'!$O$2:$O$5000,"&lt;"&amp;$C$407)</f>
        <v>0</v>
      </c>
      <c r="F481" s="13">
        <f>SUMIFS('1. Output sheet'!$F$2:$F$5000,'1. Output sheet'!$AC$2:$AC$5000,$B$75,'1. Output sheet'!$C$2:$C$5000,F$138,'1. Output sheet'!$K$2:$K$5000,$C416,'1. Output sheet'!$O$2:$O$5000,"&gt;="&amp;$B$407,'1. Output sheet'!$O$2:$O$5000,"&lt;"&amp;$C$407)</f>
        <v>0</v>
      </c>
      <c r="G481" s="13">
        <f>SUMIFS('1. Output sheet'!$F$2:$F$5000,'1. Output sheet'!$AC$2:$AC$5000,$B$75,'1. Output sheet'!$C$2:$C$5000,G$138,'1. Output sheet'!$K$2:$K$5000,$C416,'1. Output sheet'!$O$2:$O$5000,"&gt;="&amp;$B$407,'1. Output sheet'!$O$2:$O$5000,"&lt;"&amp;$C$407)</f>
        <v>1110</v>
      </c>
      <c r="H481" s="13">
        <f>SUMIFS('1. Output sheet'!$F$2:$F$5000,'1. Output sheet'!$AC$2:$AC$5000,$B$75,'1. Output sheet'!$C$2:$C$5000,H$138,'1. Output sheet'!$K$2:$K$5000,$C416,'1. Output sheet'!$O$2:$O$5000,"&gt;="&amp;$B$407,'1. Output sheet'!$O$2:$O$5000,"&lt;"&amp;$C$407)</f>
        <v>0</v>
      </c>
      <c r="I481" s="13">
        <f>SUMIFS('1. Output sheet'!$F$2:$F$5000,'1. Output sheet'!$AC$2:$AC$5000,$B$75,'1. Output sheet'!$C$2:$C$5000,I$138,'1. Output sheet'!$K$2:$K$5000,$C416,'1. Output sheet'!$O$2:$O$5000,"&gt;="&amp;$B$407,'1. Output sheet'!$O$2:$O$5000,"&lt;"&amp;$C$407)</f>
        <v>0</v>
      </c>
      <c r="J481" s="13">
        <f>SUMIFS('1. Output sheet'!$F$2:$F$5000,'1. Output sheet'!$AC$2:$AC$5000,$B$75,'1. Output sheet'!$C$2:$C$5000,J$138,'1. Output sheet'!$K$2:$K$5000,$C416,'1. Output sheet'!$O$2:$O$5000,"&gt;="&amp;$B$407,'1. Output sheet'!$O$2:$O$5000,"&lt;"&amp;$C$407)</f>
        <v>4051</v>
      </c>
      <c r="K481" s="13">
        <f>SUMIFS('1. Output sheet'!$F$2:$F$5000,'1. Output sheet'!$AC$2:$AC$5000,$B$75,'1. Output sheet'!$C$2:$C$5000,K$138,'1. Output sheet'!$K$2:$K$5000,$C416,'1. Output sheet'!$O$2:$O$5000,"&gt;="&amp;$B$407,'1. Output sheet'!$O$2:$O$5000,"&lt;"&amp;$C$407)</f>
        <v>0</v>
      </c>
      <c r="L481" s="13">
        <f>SUMIFS('1. Output sheet'!$F$2:$F$5000,'1. Output sheet'!$AC$2:$AC$5000,$B$75,'1. Output sheet'!$C$2:$C$5000,L$138,'1. Output sheet'!$K$2:$K$5000,$C416,'1. Output sheet'!$O$2:$O$5000,"&gt;="&amp;$B$407,'1. Output sheet'!$O$2:$O$5000,"&lt;"&amp;$C$407)</f>
        <v>0</v>
      </c>
      <c r="M481" s="13">
        <f>SUMIFS('1. Output sheet'!$F$2:$F$5000,'1. Output sheet'!$AC$2:$AC$5000,$B$75,'1. Output sheet'!$C$2:$C$5000,M$138,'1. Output sheet'!$K$2:$K$5000,$C416,'1. Output sheet'!$O$2:$O$5000,"&gt;="&amp;$B$407,'1. Output sheet'!$O$2:$O$5000,"&lt;"&amp;$C$407)</f>
        <v>0</v>
      </c>
      <c r="N481" s="13">
        <f>SUMIFS('1. Output sheet'!$F$2:$F$5000,'1. Output sheet'!$AC$2:$AC$5000,$B$75,'1. Output sheet'!$C$2:$C$5000,N$138,'1. Output sheet'!$K$2:$K$5000,$C416,'1. Output sheet'!$O$2:$O$5000,"&gt;="&amp;$B$407,'1. Output sheet'!$O$2:$O$5000,"&lt;"&amp;$C$407)</f>
        <v>0</v>
      </c>
      <c r="O481" s="13">
        <f>SUMIFS('1. Output sheet'!$F$2:$F$5000,'1. Output sheet'!$AC$2:$AC$5000,$B$75,'1. Output sheet'!$C$2:$C$5000,O$138,'1. Output sheet'!$K$2:$K$5000,$C416,'1. Output sheet'!$O$2:$O$5000,"&gt;="&amp;$B$407,'1. Output sheet'!$O$2:$O$5000,"&lt;"&amp;$C$407)</f>
        <v>0</v>
      </c>
      <c r="P481" s="14">
        <f t="shared" si="261"/>
        <v>5161</v>
      </c>
      <c r="R481" s="7"/>
      <c r="S481" s="39" t="s">
        <v>530</v>
      </c>
      <c r="T481" s="13">
        <f t="shared" si="262"/>
        <v>0</v>
      </c>
      <c r="U481" s="13">
        <f t="shared" si="240"/>
        <v>0</v>
      </c>
      <c r="V481" s="13">
        <f t="shared" si="241"/>
        <v>0</v>
      </c>
      <c r="W481" s="13">
        <f t="shared" si="242"/>
        <v>148.82748079321024</v>
      </c>
      <c r="X481" s="13">
        <f t="shared" si="243"/>
        <v>0</v>
      </c>
      <c r="Y481" s="13">
        <f t="shared" si="244"/>
        <v>0</v>
      </c>
      <c r="Z481" s="13">
        <f t="shared" si="245"/>
        <v>543.15326548945461</v>
      </c>
      <c r="AA481" s="13">
        <f t="shared" si="246"/>
        <v>0</v>
      </c>
      <c r="AB481" s="13">
        <f t="shared" si="247"/>
        <v>0</v>
      </c>
      <c r="AC481" s="13">
        <f t="shared" si="248"/>
        <v>0</v>
      </c>
      <c r="AD481" s="13">
        <f t="shared" si="249"/>
        <v>0</v>
      </c>
      <c r="AE481" s="13">
        <v>0</v>
      </c>
      <c r="AF481" s="14">
        <v>17311</v>
      </c>
    </row>
    <row r="482" spans="2:32" ht="14.4" x14ac:dyDescent="0.3">
      <c r="B482" s="7"/>
      <c r="C482" s="39" t="s">
        <v>34</v>
      </c>
      <c r="D482" s="13">
        <f>SUMIFS('1. Output sheet'!$F$2:$F$5000,'1. Output sheet'!$AC$2:$AC$5000,$B$75,'1. Output sheet'!$C$2:$C$5000,D$138,'1. Output sheet'!$K$2:$K$5000,$C417,'1. Output sheet'!$O$2:$O$5000,"&gt;="&amp;$B$407,'1. Output sheet'!$O$2:$O$5000,"&lt;"&amp;$C$407)</f>
        <v>0</v>
      </c>
      <c r="E482" s="13">
        <f>SUMIFS('1. Output sheet'!$F$2:$F$5000,'1. Output sheet'!$AC$2:$AC$5000,$B$75,'1. Output sheet'!$C$2:$C$5000,E$138,'1. Output sheet'!$K$2:$K$5000,$C417,'1. Output sheet'!$O$2:$O$5000,"&gt;="&amp;$B$407,'1. Output sheet'!$O$2:$O$5000,"&lt;"&amp;$C$407)</f>
        <v>0</v>
      </c>
      <c r="F482" s="13">
        <f>SUMIFS('1. Output sheet'!$F$2:$F$5000,'1. Output sheet'!$AC$2:$AC$5000,$B$75,'1. Output sheet'!$C$2:$C$5000,F$138,'1. Output sheet'!$K$2:$K$5000,$C417,'1. Output sheet'!$O$2:$O$5000,"&gt;="&amp;$B$407,'1. Output sheet'!$O$2:$O$5000,"&lt;"&amp;$C$407)</f>
        <v>13274</v>
      </c>
      <c r="G482" s="13">
        <f>SUMIFS('1. Output sheet'!$F$2:$F$5000,'1. Output sheet'!$AC$2:$AC$5000,$B$75,'1. Output sheet'!$C$2:$C$5000,G$138,'1. Output sheet'!$K$2:$K$5000,$C417,'1. Output sheet'!$O$2:$O$5000,"&gt;="&amp;$B$407,'1. Output sheet'!$O$2:$O$5000,"&lt;"&amp;$C$407)</f>
        <v>1326</v>
      </c>
      <c r="H482" s="13">
        <f>SUMIFS('1. Output sheet'!$F$2:$F$5000,'1. Output sheet'!$AC$2:$AC$5000,$B$75,'1. Output sheet'!$C$2:$C$5000,H$138,'1. Output sheet'!$K$2:$K$5000,$C417,'1. Output sheet'!$O$2:$O$5000,"&gt;="&amp;$B$407,'1. Output sheet'!$O$2:$O$5000,"&lt;"&amp;$C$407)</f>
        <v>1400</v>
      </c>
      <c r="I482" s="13">
        <f>SUMIFS('1. Output sheet'!$F$2:$F$5000,'1. Output sheet'!$AC$2:$AC$5000,$B$75,'1. Output sheet'!$C$2:$C$5000,I$138,'1. Output sheet'!$K$2:$K$5000,$C417,'1. Output sheet'!$O$2:$O$5000,"&gt;="&amp;$B$407,'1. Output sheet'!$O$2:$O$5000,"&lt;"&amp;$C$407)</f>
        <v>3604</v>
      </c>
      <c r="J482" s="13">
        <f>SUMIFS('1. Output sheet'!$F$2:$F$5000,'1. Output sheet'!$AC$2:$AC$5000,$B$75,'1. Output sheet'!$C$2:$C$5000,J$138,'1. Output sheet'!$K$2:$K$5000,$C417,'1. Output sheet'!$O$2:$O$5000,"&gt;="&amp;$B$407,'1. Output sheet'!$O$2:$O$5000,"&lt;"&amp;$C$407)</f>
        <v>200</v>
      </c>
      <c r="K482" s="13">
        <f>SUMIFS('1. Output sheet'!$F$2:$F$5000,'1. Output sheet'!$AC$2:$AC$5000,$B$75,'1. Output sheet'!$C$2:$C$5000,K$138,'1. Output sheet'!$K$2:$K$5000,$C417,'1. Output sheet'!$O$2:$O$5000,"&gt;="&amp;$B$407,'1. Output sheet'!$O$2:$O$5000,"&lt;"&amp;$C$407)</f>
        <v>0</v>
      </c>
      <c r="L482" s="13">
        <f>SUMIFS('1. Output sheet'!$F$2:$F$5000,'1. Output sheet'!$AC$2:$AC$5000,$B$75,'1. Output sheet'!$C$2:$C$5000,L$138,'1. Output sheet'!$K$2:$K$5000,$C417,'1. Output sheet'!$O$2:$O$5000,"&gt;="&amp;$B$407,'1. Output sheet'!$O$2:$O$5000,"&lt;"&amp;$C$407)</f>
        <v>0</v>
      </c>
      <c r="M482" s="13">
        <f>SUMIFS('1. Output sheet'!$F$2:$F$5000,'1. Output sheet'!$AC$2:$AC$5000,$B$75,'1. Output sheet'!$C$2:$C$5000,M$138,'1. Output sheet'!$K$2:$K$5000,$C417,'1. Output sheet'!$O$2:$O$5000,"&gt;="&amp;$B$407,'1. Output sheet'!$O$2:$O$5000,"&lt;"&amp;$C$407)</f>
        <v>0</v>
      </c>
      <c r="N482" s="13">
        <f>SUMIFS('1. Output sheet'!$F$2:$F$5000,'1. Output sheet'!$AC$2:$AC$5000,$B$75,'1. Output sheet'!$C$2:$C$5000,N$138,'1. Output sheet'!$K$2:$K$5000,$C417,'1. Output sheet'!$O$2:$O$5000,"&gt;="&amp;$B$407,'1. Output sheet'!$O$2:$O$5000,"&lt;"&amp;$C$407)</f>
        <v>0</v>
      </c>
      <c r="O482" s="13">
        <f>SUMIFS('1. Output sheet'!$F$2:$F$5000,'1. Output sheet'!$AC$2:$AC$5000,$B$75,'1. Output sheet'!$C$2:$C$5000,O$138,'1. Output sheet'!$K$2:$K$5000,$C417,'1. Output sheet'!$O$2:$O$5000,"&gt;="&amp;$B$407,'1. Output sheet'!$O$2:$O$5000,"&lt;"&amp;$C$407)</f>
        <v>0</v>
      </c>
      <c r="P482" s="14">
        <f t="shared" si="261"/>
        <v>19804</v>
      </c>
      <c r="R482" s="7"/>
      <c r="S482" s="39" t="s">
        <v>34</v>
      </c>
      <c r="T482" s="13">
        <f t="shared" si="262"/>
        <v>0</v>
      </c>
      <c r="U482" s="13">
        <f t="shared" si="240"/>
        <v>0</v>
      </c>
      <c r="V482" s="13">
        <f t="shared" si="241"/>
        <v>1779.7621441883537</v>
      </c>
      <c r="W482" s="13">
        <f t="shared" si="242"/>
        <v>177.78850408269977</v>
      </c>
      <c r="X482" s="13">
        <f t="shared" si="243"/>
        <v>187.71033613558046</v>
      </c>
      <c r="Y482" s="13">
        <f t="shared" si="244"/>
        <v>483.22003673759428</v>
      </c>
      <c r="Z482" s="13">
        <f t="shared" si="245"/>
        <v>26.815762305082924</v>
      </c>
      <c r="AA482" s="13">
        <f t="shared" si="246"/>
        <v>0</v>
      </c>
      <c r="AB482" s="13">
        <f t="shared" si="247"/>
        <v>0</v>
      </c>
      <c r="AC482" s="13">
        <f t="shared" si="248"/>
        <v>0</v>
      </c>
      <c r="AD482" s="13">
        <f t="shared" si="249"/>
        <v>0</v>
      </c>
      <c r="AE482" s="13">
        <v>0</v>
      </c>
      <c r="AF482" s="14">
        <v>67515</v>
      </c>
    </row>
    <row r="483" spans="2:32" ht="14.4" x14ac:dyDescent="0.3">
      <c r="B483" s="7"/>
      <c r="C483" s="39" t="s">
        <v>473</v>
      </c>
      <c r="D483" s="13">
        <f>SUMIFS('1. Output sheet'!$F$2:$F$5000,'1. Output sheet'!$AC$2:$AC$5000,$B$75,'1. Output sheet'!$C$2:$C$5000,D$138,'1. Output sheet'!$K$2:$K$5000,$C418,'1. Output sheet'!$O$2:$O$5000,"&gt;="&amp;$B$407,'1. Output sheet'!$O$2:$O$5000,"&lt;"&amp;$C$407)</f>
        <v>0</v>
      </c>
      <c r="E483" s="13">
        <f>SUMIFS('1. Output sheet'!$F$2:$F$5000,'1. Output sheet'!$AC$2:$AC$5000,$B$75,'1. Output sheet'!$C$2:$C$5000,E$138,'1. Output sheet'!$K$2:$K$5000,$C418,'1. Output sheet'!$O$2:$O$5000,"&gt;="&amp;$B$407,'1. Output sheet'!$O$2:$O$5000,"&lt;"&amp;$C$407)</f>
        <v>0</v>
      </c>
      <c r="F483" s="13">
        <f>SUMIFS('1. Output sheet'!$F$2:$F$5000,'1. Output sheet'!$AC$2:$AC$5000,$B$75,'1. Output sheet'!$C$2:$C$5000,F$138,'1. Output sheet'!$K$2:$K$5000,$C418,'1. Output sheet'!$O$2:$O$5000,"&gt;="&amp;$B$407,'1. Output sheet'!$O$2:$O$5000,"&lt;"&amp;$C$407)</f>
        <v>0</v>
      </c>
      <c r="G483" s="13">
        <f>SUMIFS('1. Output sheet'!$F$2:$F$5000,'1. Output sheet'!$AC$2:$AC$5000,$B$75,'1. Output sheet'!$C$2:$C$5000,G$138,'1. Output sheet'!$K$2:$K$5000,$C418,'1. Output sheet'!$O$2:$O$5000,"&gt;="&amp;$B$407,'1. Output sheet'!$O$2:$O$5000,"&lt;"&amp;$C$407)</f>
        <v>1310</v>
      </c>
      <c r="H483" s="13">
        <f>SUMIFS('1. Output sheet'!$F$2:$F$5000,'1. Output sheet'!$AC$2:$AC$5000,$B$75,'1. Output sheet'!$C$2:$C$5000,H$138,'1. Output sheet'!$K$2:$K$5000,$C418,'1. Output sheet'!$O$2:$O$5000,"&gt;="&amp;$B$407,'1. Output sheet'!$O$2:$O$5000,"&lt;"&amp;$C$407)</f>
        <v>0</v>
      </c>
      <c r="I483" s="13">
        <f>SUMIFS('1. Output sheet'!$F$2:$F$5000,'1. Output sheet'!$AC$2:$AC$5000,$B$75,'1. Output sheet'!$C$2:$C$5000,I$138,'1. Output sheet'!$K$2:$K$5000,$C418,'1. Output sheet'!$O$2:$O$5000,"&gt;="&amp;$B$407,'1. Output sheet'!$O$2:$O$5000,"&lt;"&amp;$C$407)</f>
        <v>0</v>
      </c>
      <c r="J483" s="13">
        <f>SUMIFS('1. Output sheet'!$F$2:$F$5000,'1. Output sheet'!$AC$2:$AC$5000,$B$75,'1. Output sheet'!$C$2:$C$5000,J$138,'1. Output sheet'!$K$2:$K$5000,$C418,'1. Output sheet'!$O$2:$O$5000,"&gt;="&amp;$B$407,'1. Output sheet'!$O$2:$O$5000,"&lt;"&amp;$C$407)</f>
        <v>3120</v>
      </c>
      <c r="K483" s="13">
        <f>SUMIFS('1. Output sheet'!$F$2:$F$5000,'1. Output sheet'!$AC$2:$AC$5000,$B$75,'1. Output sheet'!$C$2:$C$5000,K$138,'1. Output sheet'!$K$2:$K$5000,$C418,'1. Output sheet'!$O$2:$O$5000,"&gt;="&amp;$B$407,'1. Output sheet'!$O$2:$O$5000,"&lt;"&amp;$C$407)</f>
        <v>0</v>
      </c>
      <c r="L483" s="13">
        <f>SUMIFS('1. Output sheet'!$F$2:$F$5000,'1. Output sheet'!$AC$2:$AC$5000,$B$75,'1. Output sheet'!$C$2:$C$5000,L$138,'1. Output sheet'!$K$2:$K$5000,$C418,'1. Output sheet'!$O$2:$O$5000,"&gt;="&amp;$B$407,'1. Output sheet'!$O$2:$O$5000,"&lt;"&amp;$C$407)</f>
        <v>0</v>
      </c>
      <c r="M483" s="13">
        <f>SUMIFS('1. Output sheet'!$F$2:$F$5000,'1. Output sheet'!$AC$2:$AC$5000,$B$75,'1. Output sheet'!$C$2:$C$5000,M$138,'1. Output sheet'!$K$2:$K$5000,$C418,'1. Output sheet'!$O$2:$O$5000,"&gt;="&amp;$B$407,'1. Output sheet'!$O$2:$O$5000,"&lt;"&amp;$C$407)</f>
        <v>0</v>
      </c>
      <c r="N483" s="13">
        <f>SUMIFS('1. Output sheet'!$F$2:$F$5000,'1. Output sheet'!$AC$2:$AC$5000,$B$75,'1. Output sheet'!$C$2:$C$5000,N$138,'1. Output sheet'!$K$2:$K$5000,$C418,'1. Output sheet'!$O$2:$O$5000,"&gt;="&amp;$B$407,'1. Output sheet'!$O$2:$O$5000,"&lt;"&amp;$C$407)</f>
        <v>0</v>
      </c>
      <c r="O483" s="13">
        <f>SUMIFS('1. Output sheet'!$F$2:$F$5000,'1. Output sheet'!$AC$2:$AC$5000,$B$75,'1. Output sheet'!$C$2:$C$5000,O$138,'1. Output sheet'!$K$2:$K$5000,$C418,'1. Output sheet'!$O$2:$O$5000,"&gt;="&amp;$B$407,'1. Output sheet'!$O$2:$O$5000,"&lt;"&amp;$C$407)</f>
        <v>0</v>
      </c>
      <c r="P483" s="14">
        <f t="shared" si="261"/>
        <v>4430</v>
      </c>
      <c r="R483" s="7"/>
      <c r="S483" s="39" t="s">
        <v>473</v>
      </c>
      <c r="T483" s="13">
        <f t="shared" si="262"/>
        <v>0</v>
      </c>
      <c r="U483" s="13">
        <f t="shared" si="240"/>
        <v>0</v>
      </c>
      <c r="V483" s="13">
        <f t="shared" si="241"/>
        <v>0</v>
      </c>
      <c r="W483" s="13">
        <f t="shared" si="242"/>
        <v>175.64324309829314</v>
      </c>
      <c r="X483" s="13">
        <f t="shared" si="243"/>
        <v>0</v>
      </c>
      <c r="Y483" s="13">
        <f t="shared" si="244"/>
        <v>0</v>
      </c>
      <c r="Z483" s="13">
        <f t="shared" si="245"/>
        <v>418.32589195929364</v>
      </c>
      <c r="AA483" s="13">
        <f t="shared" si="246"/>
        <v>0</v>
      </c>
      <c r="AB483" s="13">
        <f t="shared" si="247"/>
        <v>0</v>
      </c>
      <c r="AC483" s="13">
        <f t="shared" si="248"/>
        <v>0</v>
      </c>
      <c r="AD483" s="13">
        <f t="shared" si="249"/>
        <v>0</v>
      </c>
      <c r="AE483" s="13">
        <v>0</v>
      </c>
      <c r="AF483" s="14">
        <v>15775</v>
      </c>
    </row>
    <row r="484" spans="2:32" ht="14.4" x14ac:dyDescent="0.3">
      <c r="B484" s="7"/>
      <c r="C484" s="39" t="s">
        <v>210</v>
      </c>
      <c r="D484" s="13">
        <f>SUMIFS('1. Output sheet'!$F$2:$F$5000,'1. Output sheet'!$AC$2:$AC$5000,$B$75,'1. Output sheet'!$C$2:$C$5000,D$138,'1. Output sheet'!$K$2:$K$5000,$C419,'1. Output sheet'!$O$2:$O$5000,"&gt;="&amp;$B$407,'1. Output sheet'!$O$2:$O$5000,"&lt;"&amp;$C$407)</f>
        <v>0</v>
      </c>
      <c r="E484" s="13">
        <f>SUMIFS('1. Output sheet'!$F$2:$F$5000,'1. Output sheet'!$AC$2:$AC$5000,$B$75,'1. Output sheet'!$C$2:$C$5000,E$138,'1. Output sheet'!$K$2:$K$5000,$C419,'1. Output sheet'!$O$2:$O$5000,"&gt;="&amp;$B$407,'1. Output sheet'!$O$2:$O$5000,"&lt;"&amp;$C$407)</f>
        <v>0</v>
      </c>
      <c r="F484" s="13">
        <f>SUMIFS('1. Output sheet'!$F$2:$F$5000,'1. Output sheet'!$AC$2:$AC$5000,$B$75,'1. Output sheet'!$C$2:$C$5000,F$138,'1. Output sheet'!$K$2:$K$5000,$C419,'1. Output sheet'!$O$2:$O$5000,"&gt;="&amp;$B$407,'1. Output sheet'!$O$2:$O$5000,"&lt;"&amp;$C$407)</f>
        <v>0</v>
      </c>
      <c r="G484" s="13">
        <f>SUMIFS('1. Output sheet'!$F$2:$F$5000,'1. Output sheet'!$AC$2:$AC$5000,$B$75,'1. Output sheet'!$C$2:$C$5000,G$138,'1. Output sheet'!$K$2:$K$5000,$C419,'1. Output sheet'!$O$2:$O$5000,"&gt;="&amp;$B$407,'1. Output sheet'!$O$2:$O$5000,"&lt;"&amp;$C$407)</f>
        <v>0</v>
      </c>
      <c r="H484" s="13">
        <f>SUMIFS('1. Output sheet'!$F$2:$F$5000,'1. Output sheet'!$AC$2:$AC$5000,$B$75,'1. Output sheet'!$C$2:$C$5000,H$138,'1. Output sheet'!$K$2:$K$5000,$C419,'1. Output sheet'!$O$2:$O$5000,"&gt;="&amp;$B$407,'1. Output sheet'!$O$2:$O$5000,"&lt;"&amp;$C$407)</f>
        <v>0</v>
      </c>
      <c r="I484" s="13">
        <f>SUMIFS('1. Output sheet'!$F$2:$F$5000,'1. Output sheet'!$AC$2:$AC$5000,$B$75,'1. Output sheet'!$C$2:$C$5000,I$138,'1. Output sheet'!$K$2:$K$5000,$C419,'1. Output sheet'!$O$2:$O$5000,"&gt;="&amp;$B$407,'1. Output sheet'!$O$2:$O$5000,"&lt;"&amp;$C$407)</f>
        <v>0</v>
      </c>
      <c r="J484" s="13">
        <f>SUMIFS('1. Output sheet'!$F$2:$F$5000,'1. Output sheet'!$AC$2:$AC$5000,$B$75,'1. Output sheet'!$C$2:$C$5000,J$138,'1. Output sheet'!$K$2:$K$5000,$C419,'1. Output sheet'!$O$2:$O$5000,"&gt;="&amp;$B$407,'1. Output sheet'!$O$2:$O$5000,"&lt;"&amp;$C$407)</f>
        <v>0</v>
      </c>
      <c r="K484" s="13">
        <f>SUMIFS('1. Output sheet'!$F$2:$F$5000,'1. Output sheet'!$AC$2:$AC$5000,$B$75,'1. Output sheet'!$C$2:$C$5000,K$138,'1. Output sheet'!$K$2:$K$5000,$C419,'1. Output sheet'!$O$2:$O$5000,"&gt;="&amp;$B$407,'1. Output sheet'!$O$2:$O$5000,"&lt;"&amp;$C$407)</f>
        <v>0</v>
      </c>
      <c r="L484" s="13">
        <f>SUMIFS('1. Output sheet'!$F$2:$F$5000,'1. Output sheet'!$AC$2:$AC$5000,$B$75,'1. Output sheet'!$C$2:$C$5000,L$138,'1. Output sheet'!$K$2:$K$5000,$C419,'1. Output sheet'!$O$2:$O$5000,"&gt;="&amp;$B$407,'1. Output sheet'!$O$2:$O$5000,"&lt;"&amp;$C$407)</f>
        <v>0</v>
      </c>
      <c r="M484" s="13">
        <f>SUMIFS('1. Output sheet'!$F$2:$F$5000,'1. Output sheet'!$AC$2:$AC$5000,$B$75,'1. Output sheet'!$C$2:$C$5000,M$138,'1. Output sheet'!$K$2:$K$5000,$C419,'1. Output sheet'!$O$2:$O$5000,"&gt;="&amp;$B$407,'1. Output sheet'!$O$2:$O$5000,"&lt;"&amp;$C$407)</f>
        <v>0</v>
      </c>
      <c r="N484" s="13">
        <f>SUMIFS('1. Output sheet'!$F$2:$F$5000,'1. Output sheet'!$AC$2:$AC$5000,$B$75,'1. Output sheet'!$C$2:$C$5000,N$138,'1. Output sheet'!$K$2:$K$5000,$C419,'1. Output sheet'!$O$2:$O$5000,"&gt;="&amp;$B$407,'1. Output sheet'!$O$2:$O$5000,"&lt;"&amp;$C$407)</f>
        <v>0</v>
      </c>
      <c r="O484" s="13">
        <f>SUMIFS('1. Output sheet'!$F$2:$F$5000,'1. Output sheet'!$AC$2:$AC$5000,$B$75,'1. Output sheet'!$C$2:$C$5000,O$138,'1. Output sheet'!$K$2:$K$5000,$C419,'1. Output sheet'!$O$2:$O$5000,"&gt;="&amp;$B$407,'1. Output sheet'!$O$2:$O$5000,"&lt;"&amp;$C$407)</f>
        <v>0</v>
      </c>
      <c r="P484" s="14">
        <f t="shared" si="261"/>
        <v>0</v>
      </c>
      <c r="R484" s="7"/>
      <c r="S484" s="39" t="s">
        <v>210</v>
      </c>
      <c r="T484" s="13">
        <f t="shared" si="262"/>
        <v>0</v>
      </c>
      <c r="U484" s="13">
        <f t="shared" si="240"/>
        <v>0</v>
      </c>
      <c r="V484" s="13">
        <f t="shared" si="241"/>
        <v>0</v>
      </c>
      <c r="W484" s="13">
        <f t="shared" si="242"/>
        <v>0</v>
      </c>
      <c r="X484" s="13">
        <f t="shared" si="243"/>
        <v>0</v>
      </c>
      <c r="Y484" s="13">
        <f t="shared" si="244"/>
        <v>0</v>
      </c>
      <c r="Z484" s="13">
        <f t="shared" si="245"/>
        <v>0</v>
      </c>
      <c r="AA484" s="13">
        <f t="shared" si="246"/>
        <v>0</v>
      </c>
      <c r="AB484" s="13">
        <f t="shared" si="247"/>
        <v>0</v>
      </c>
      <c r="AC484" s="13">
        <f t="shared" si="248"/>
        <v>0</v>
      </c>
      <c r="AD484" s="13">
        <f t="shared" si="249"/>
        <v>0</v>
      </c>
      <c r="AE484" s="13">
        <v>0</v>
      </c>
      <c r="AF484" s="14">
        <v>26545.4</v>
      </c>
    </row>
    <row r="485" spans="2:32" ht="14.4" x14ac:dyDescent="0.3">
      <c r="B485" s="7"/>
      <c r="C485" s="39" t="s">
        <v>333</v>
      </c>
      <c r="D485" s="13">
        <f>SUMIFS('1. Output sheet'!$F$2:$F$5000,'1. Output sheet'!$AC$2:$AC$5000,$B$75,'1. Output sheet'!$C$2:$C$5000,D$138,'1. Output sheet'!$K$2:$K$5000,$C420,'1. Output sheet'!$O$2:$O$5000,"&gt;="&amp;$B$407,'1. Output sheet'!$O$2:$O$5000,"&lt;"&amp;$C$407)</f>
        <v>0</v>
      </c>
      <c r="E485" s="13">
        <f>SUMIFS('1. Output sheet'!$F$2:$F$5000,'1. Output sheet'!$AC$2:$AC$5000,$B$75,'1. Output sheet'!$C$2:$C$5000,E$138,'1. Output sheet'!$K$2:$K$5000,$C420,'1. Output sheet'!$O$2:$O$5000,"&gt;="&amp;$B$407,'1. Output sheet'!$O$2:$O$5000,"&lt;"&amp;$C$407)</f>
        <v>0</v>
      </c>
      <c r="F485" s="13">
        <f>SUMIFS('1. Output sheet'!$F$2:$F$5000,'1. Output sheet'!$AC$2:$AC$5000,$B$75,'1. Output sheet'!$C$2:$C$5000,F$138,'1. Output sheet'!$K$2:$K$5000,$C420,'1. Output sheet'!$O$2:$O$5000,"&gt;="&amp;$B$407,'1. Output sheet'!$O$2:$O$5000,"&lt;"&amp;$C$407)</f>
        <v>0</v>
      </c>
      <c r="G485" s="13">
        <f>SUMIFS('1. Output sheet'!$F$2:$F$5000,'1. Output sheet'!$AC$2:$AC$5000,$B$75,'1. Output sheet'!$C$2:$C$5000,G$138,'1. Output sheet'!$K$2:$K$5000,$C420,'1. Output sheet'!$O$2:$O$5000,"&gt;="&amp;$B$407,'1. Output sheet'!$O$2:$O$5000,"&lt;"&amp;$C$407)</f>
        <v>0</v>
      </c>
      <c r="H485" s="13">
        <f>SUMIFS('1. Output sheet'!$F$2:$F$5000,'1. Output sheet'!$AC$2:$AC$5000,$B$75,'1. Output sheet'!$C$2:$C$5000,H$138,'1. Output sheet'!$K$2:$K$5000,$C420,'1. Output sheet'!$O$2:$O$5000,"&gt;="&amp;$B$407,'1. Output sheet'!$O$2:$O$5000,"&lt;"&amp;$C$407)</f>
        <v>0</v>
      </c>
      <c r="I485" s="13">
        <f>SUMIFS('1. Output sheet'!$F$2:$F$5000,'1. Output sheet'!$AC$2:$AC$5000,$B$75,'1. Output sheet'!$C$2:$C$5000,I$138,'1. Output sheet'!$K$2:$K$5000,$C420,'1. Output sheet'!$O$2:$O$5000,"&gt;="&amp;$B$407,'1. Output sheet'!$O$2:$O$5000,"&lt;"&amp;$C$407)</f>
        <v>0</v>
      </c>
      <c r="J485" s="13">
        <f>SUMIFS('1. Output sheet'!$F$2:$F$5000,'1. Output sheet'!$AC$2:$AC$5000,$B$75,'1. Output sheet'!$C$2:$C$5000,J$138,'1. Output sheet'!$K$2:$K$5000,$C420,'1. Output sheet'!$O$2:$O$5000,"&gt;="&amp;$B$407,'1. Output sheet'!$O$2:$O$5000,"&lt;"&amp;$C$407)</f>
        <v>0</v>
      </c>
      <c r="K485" s="13">
        <f>SUMIFS('1. Output sheet'!$F$2:$F$5000,'1. Output sheet'!$AC$2:$AC$5000,$B$75,'1. Output sheet'!$C$2:$C$5000,K$138,'1. Output sheet'!$K$2:$K$5000,$C420,'1. Output sheet'!$O$2:$O$5000,"&gt;="&amp;$B$407,'1. Output sheet'!$O$2:$O$5000,"&lt;"&amp;$C$407)</f>
        <v>0</v>
      </c>
      <c r="L485" s="13">
        <f>SUMIFS('1. Output sheet'!$F$2:$F$5000,'1. Output sheet'!$AC$2:$AC$5000,$B$75,'1. Output sheet'!$C$2:$C$5000,L$138,'1. Output sheet'!$K$2:$K$5000,$C420,'1. Output sheet'!$O$2:$O$5000,"&gt;="&amp;$B$407,'1. Output sheet'!$O$2:$O$5000,"&lt;"&amp;$C$407)</f>
        <v>0</v>
      </c>
      <c r="M485" s="13">
        <f>SUMIFS('1. Output sheet'!$F$2:$F$5000,'1. Output sheet'!$AC$2:$AC$5000,$B$75,'1. Output sheet'!$C$2:$C$5000,M$138,'1. Output sheet'!$K$2:$K$5000,$C420,'1. Output sheet'!$O$2:$O$5000,"&gt;="&amp;$B$407,'1. Output sheet'!$O$2:$O$5000,"&lt;"&amp;$C$407)</f>
        <v>0</v>
      </c>
      <c r="N485" s="13">
        <f>SUMIFS('1. Output sheet'!$F$2:$F$5000,'1. Output sheet'!$AC$2:$AC$5000,$B$75,'1. Output sheet'!$C$2:$C$5000,N$138,'1. Output sheet'!$K$2:$K$5000,$C420,'1. Output sheet'!$O$2:$O$5000,"&gt;="&amp;$B$407,'1. Output sheet'!$O$2:$O$5000,"&lt;"&amp;$C$407)</f>
        <v>0</v>
      </c>
      <c r="O485" s="13">
        <f>SUMIFS('1. Output sheet'!$F$2:$F$5000,'1. Output sheet'!$AC$2:$AC$5000,$B$75,'1. Output sheet'!$C$2:$C$5000,O$138,'1. Output sheet'!$K$2:$K$5000,$C420,'1. Output sheet'!$O$2:$O$5000,"&gt;="&amp;$B$407,'1. Output sheet'!$O$2:$O$5000,"&lt;"&amp;$C$407)</f>
        <v>0</v>
      </c>
      <c r="P485" s="14">
        <f t="shared" si="261"/>
        <v>0</v>
      </c>
      <c r="R485" s="7"/>
      <c r="S485" s="39" t="s">
        <v>333</v>
      </c>
      <c r="T485" s="13">
        <f t="shared" si="262"/>
        <v>0</v>
      </c>
      <c r="U485" s="13">
        <f t="shared" si="240"/>
        <v>0</v>
      </c>
      <c r="V485" s="13">
        <f t="shared" si="241"/>
        <v>0</v>
      </c>
      <c r="W485" s="13">
        <f t="shared" si="242"/>
        <v>0</v>
      </c>
      <c r="X485" s="13">
        <f t="shared" si="243"/>
        <v>0</v>
      </c>
      <c r="Y485" s="13">
        <f t="shared" si="244"/>
        <v>0</v>
      </c>
      <c r="Z485" s="13">
        <f t="shared" si="245"/>
        <v>0</v>
      </c>
      <c r="AA485" s="13">
        <f t="shared" si="246"/>
        <v>0</v>
      </c>
      <c r="AB485" s="13">
        <f t="shared" si="247"/>
        <v>0</v>
      </c>
      <c r="AC485" s="13">
        <f t="shared" si="248"/>
        <v>0</v>
      </c>
      <c r="AD485" s="13">
        <f t="shared" si="249"/>
        <v>0</v>
      </c>
      <c r="AE485" s="13">
        <v>0</v>
      </c>
      <c r="AF485" s="14">
        <v>0</v>
      </c>
    </row>
    <row r="486" spans="2:32" ht="14.4" x14ac:dyDescent="0.3">
      <c r="B486" s="7"/>
      <c r="C486" s="39" t="s">
        <v>229</v>
      </c>
      <c r="D486" s="13">
        <f>SUMIFS('1. Output sheet'!$F$2:$F$5000,'1. Output sheet'!$AC$2:$AC$5000,$B$75,'1. Output sheet'!$C$2:$C$5000,D$138,'1. Output sheet'!$K$2:$K$5000,$C421,'1. Output sheet'!$O$2:$O$5000,"&gt;="&amp;$B$407,'1. Output sheet'!$O$2:$O$5000,"&lt;"&amp;$C$407)</f>
        <v>0</v>
      </c>
      <c r="E486" s="13">
        <f>SUMIFS('1. Output sheet'!$F$2:$F$5000,'1. Output sheet'!$AC$2:$AC$5000,$B$75,'1. Output sheet'!$C$2:$C$5000,E$138,'1. Output sheet'!$K$2:$K$5000,$C421,'1. Output sheet'!$O$2:$O$5000,"&gt;="&amp;$B$407,'1. Output sheet'!$O$2:$O$5000,"&lt;"&amp;$C$407)</f>
        <v>0</v>
      </c>
      <c r="F486" s="13">
        <f>SUMIFS('1. Output sheet'!$F$2:$F$5000,'1. Output sheet'!$AC$2:$AC$5000,$B$75,'1. Output sheet'!$C$2:$C$5000,F$138,'1. Output sheet'!$K$2:$K$5000,$C421,'1. Output sheet'!$O$2:$O$5000,"&gt;="&amp;$B$407,'1. Output sheet'!$O$2:$O$5000,"&lt;"&amp;$C$407)</f>
        <v>0</v>
      </c>
      <c r="G486" s="13">
        <f>SUMIFS('1. Output sheet'!$F$2:$F$5000,'1. Output sheet'!$AC$2:$AC$5000,$B$75,'1. Output sheet'!$C$2:$C$5000,G$138,'1. Output sheet'!$K$2:$K$5000,$C421,'1. Output sheet'!$O$2:$O$5000,"&gt;="&amp;$B$407,'1. Output sheet'!$O$2:$O$5000,"&lt;"&amp;$C$407)</f>
        <v>6100</v>
      </c>
      <c r="H486" s="13">
        <f>SUMIFS('1. Output sheet'!$F$2:$F$5000,'1. Output sheet'!$AC$2:$AC$5000,$B$75,'1. Output sheet'!$C$2:$C$5000,H$138,'1. Output sheet'!$K$2:$K$5000,$C421,'1. Output sheet'!$O$2:$O$5000,"&gt;="&amp;$B$407,'1. Output sheet'!$O$2:$O$5000,"&lt;"&amp;$C$407)</f>
        <v>0</v>
      </c>
      <c r="I486" s="13">
        <f>SUMIFS('1. Output sheet'!$F$2:$F$5000,'1. Output sheet'!$AC$2:$AC$5000,$B$75,'1. Output sheet'!$C$2:$C$5000,I$138,'1. Output sheet'!$K$2:$K$5000,$C421,'1. Output sheet'!$O$2:$O$5000,"&gt;="&amp;$B$407,'1. Output sheet'!$O$2:$O$5000,"&lt;"&amp;$C$407)</f>
        <v>16700</v>
      </c>
      <c r="J486" s="13">
        <f>SUMIFS('1. Output sheet'!$F$2:$F$5000,'1. Output sheet'!$AC$2:$AC$5000,$B$75,'1. Output sheet'!$C$2:$C$5000,J$138,'1. Output sheet'!$K$2:$K$5000,$C421,'1. Output sheet'!$O$2:$O$5000,"&gt;="&amp;$B$407,'1. Output sheet'!$O$2:$O$5000,"&lt;"&amp;$C$407)</f>
        <v>21498</v>
      </c>
      <c r="K486" s="13">
        <f>SUMIFS('1. Output sheet'!$F$2:$F$5000,'1. Output sheet'!$AC$2:$AC$5000,$B$75,'1. Output sheet'!$C$2:$C$5000,K$138,'1. Output sheet'!$K$2:$K$5000,$C421,'1. Output sheet'!$O$2:$O$5000,"&gt;="&amp;$B$407,'1. Output sheet'!$O$2:$O$5000,"&lt;"&amp;$C$407)</f>
        <v>0</v>
      </c>
      <c r="L486" s="13">
        <f>SUMIFS('1. Output sheet'!$F$2:$F$5000,'1. Output sheet'!$AC$2:$AC$5000,$B$75,'1. Output sheet'!$C$2:$C$5000,L$138,'1. Output sheet'!$K$2:$K$5000,$C421,'1. Output sheet'!$O$2:$O$5000,"&gt;="&amp;$B$407,'1. Output sheet'!$O$2:$O$5000,"&lt;"&amp;$C$407)</f>
        <v>0</v>
      </c>
      <c r="M486" s="13">
        <f>SUMIFS('1. Output sheet'!$F$2:$F$5000,'1. Output sheet'!$AC$2:$AC$5000,$B$75,'1. Output sheet'!$C$2:$C$5000,M$138,'1. Output sheet'!$K$2:$K$5000,$C421,'1. Output sheet'!$O$2:$O$5000,"&gt;="&amp;$B$407,'1. Output sheet'!$O$2:$O$5000,"&lt;"&amp;$C$407)</f>
        <v>0</v>
      </c>
      <c r="N486" s="13">
        <f>SUMIFS('1. Output sheet'!$F$2:$F$5000,'1. Output sheet'!$AC$2:$AC$5000,$B$75,'1. Output sheet'!$C$2:$C$5000,N$138,'1. Output sheet'!$K$2:$K$5000,$C421,'1. Output sheet'!$O$2:$O$5000,"&gt;="&amp;$B$407,'1. Output sheet'!$O$2:$O$5000,"&lt;"&amp;$C$407)</f>
        <v>0</v>
      </c>
      <c r="O486" s="13">
        <f>SUMIFS('1. Output sheet'!$F$2:$F$5000,'1. Output sheet'!$AC$2:$AC$5000,$B$75,'1. Output sheet'!$C$2:$C$5000,O$138,'1. Output sheet'!$K$2:$K$5000,$C421,'1. Output sheet'!$O$2:$O$5000,"&gt;="&amp;$B$407,'1. Output sheet'!$O$2:$O$5000,"&lt;"&amp;$C$407)</f>
        <v>0</v>
      </c>
      <c r="P486" s="14">
        <f t="shared" si="261"/>
        <v>44298</v>
      </c>
      <c r="R486" s="7"/>
      <c r="S486" s="39" t="s">
        <v>229</v>
      </c>
      <c r="T486" s="13">
        <f t="shared" si="262"/>
        <v>0</v>
      </c>
      <c r="U486" s="13">
        <f t="shared" si="240"/>
        <v>0</v>
      </c>
      <c r="V486" s="13">
        <f t="shared" si="241"/>
        <v>0</v>
      </c>
      <c r="W486" s="13">
        <f t="shared" si="242"/>
        <v>817.88075030502921</v>
      </c>
      <c r="X486" s="13">
        <f t="shared" si="243"/>
        <v>0</v>
      </c>
      <c r="Y486" s="13">
        <f t="shared" si="244"/>
        <v>2239.1161524744243</v>
      </c>
      <c r="Z486" s="13">
        <f t="shared" si="245"/>
        <v>2882.4262901733637</v>
      </c>
      <c r="AA486" s="13">
        <f t="shared" si="246"/>
        <v>0</v>
      </c>
      <c r="AB486" s="13">
        <f t="shared" si="247"/>
        <v>0</v>
      </c>
      <c r="AC486" s="13">
        <f t="shared" si="248"/>
        <v>0</v>
      </c>
      <c r="AD486" s="13">
        <f t="shared" si="249"/>
        <v>0</v>
      </c>
      <c r="AE486" s="13">
        <v>26449</v>
      </c>
      <c r="AF486" s="14">
        <v>224601.75</v>
      </c>
    </row>
    <row r="487" spans="2:32" ht="14.4" x14ac:dyDescent="0.3">
      <c r="B487" s="7"/>
      <c r="C487" s="39" t="s">
        <v>407</v>
      </c>
      <c r="D487" s="13">
        <f>SUMIFS('1. Output sheet'!$F$2:$F$5000,'1. Output sheet'!$AC$2:$AC$5000,$B$75,'1. Output sheet'!$C$2:$C$5000,D$138,'1. Output sheet'!$K$2:$K$5000,$C422,'1. Output sheet'!$O$2:$O$5000,"&gt;="&amp;$B$407,'1. Output sheet'!$O$2:$O$5000,"&lt;"&amp;$C$407)</f>
        <v>0</v>
      </c>
      <c r="E487" s="13">
        <f>SUMIFS('1. Output sheet'!$F$2:$F$5000,'1. Output sheet'!$AC$2:$AC$5000,$B$75,'1. Output sheet'!$C$2:$C$5000,E$138,'1. Output sheet'!$K$2:$K$5000,$C422,'1. Output sheet'!$O$2:$O$5000,"&gt;="&amp;$B$407,'1. Output sheet'!$O$2:$O$5000,"&lt;"&amp;$C$407)</f>
        <v>0</v>
      </c>
      <c r="F487" s="13">
        <f>SUMIFS('1. Output sheet'!$F$2:$F$5000,'1. Output sheet'!$AC$2:$AC$5000,$B$75,'1. Output sheet'!$C$2:$C$5000,F$138,'1. Output sheet'!$K$2:$K$5000,$C422,'1. Output sheet'!$O$2:$O$5000,"&gt;="&amp;$B$407,'1. Output sheet'!$O$2:$O$5000,"&lt;"&amp;$C$407)</f>
        <v>0</v>
      </c>
      <c r="G487" s="13">
        <f>SUMIFS('1. Output sheet'!$F$2:$F$5000,'1. Output sheet'!$AC$2:$AC$5000,$B$75,'1. Output sheet'!$C$2:$C$5000,G$138,'1. Output sheet'!$K$2:$K$5000,$C422,'1. Output sheet'!$O$2:$O$5000,"&gt;="&amp;$B$407,'1. Output sheet'!$O$2:$O$5000,"&lt;"&amp;$C$407)</f>
        <v>0</v>
      </c>
      <c r="H487" s="13">
        <f>SUMIFS('1. Output sheet'!$F$2:$F$5000,'1. Output sheet'!$AC$2:$AC$5000,$B$75,'1. Output sheet'!$C$2:$C$5000,H$138,'1. Output sheet'!$K$2:$K$5000,$C422,'1. Output sheet'!$O$2:$O$5000,"&gt;="&amp;$B$407,'1. Output sheet'!$O$2:$O$5000,"&lt;"&amp;$C$407)</f>
        <v>0</v>
      </c>
      <c r="I487" s="13">
        <f>SUMIFS('1. Output sheet'!$F$2:$F$5000,'1. Output sheet'!$AC$2:$AC$5000,$B$75,'1. Output sheet'!$C$2:$C$5000,I$138,'1. Output sheet'!$K$2:$K$5000,$C422,'1. Output sheet'!$O$2:$O$5000,"&gt;="&amp;$B$407,'1. Output sheet'!$O$2:$O$5000,"&lt;"&amp;$C$407)</f>
        <v>0</v>
      </c>
      <c r="J487" s="13">
        <f>SUMIFS('1. Output sheet'!$F$2:$F$5000,'1. Output sheet'!$AC$2:$AC$5000,$B$75,'1. Output sheet'!$C$2:$C$5000,J$138,'1. Output sheet'!$K$2:$K$5000,$C422,'1. Output sheet'!$O$2:$O$5000,"&gt;="&amp;$B$407,'1. Output sheet'!$O$2:$O$5000,"&lt;"&amp;$C$407)</f>
        <v>0</v>
      </c>
      <c r="K487" s="13">
        <f>SUMIFS('1. Output sheet'!$F$2:$F$5000,'1. Output sheet'!$AC$2:$AC$5000,$B$75,'1. Output sheet'!$C$2:$C$5000,K$138,'1. Output sheet'!$K$2:$K$5000,$C422,'1. Output sheet'!$O$2:$O$5000,"&gt;="&amp;$B$407,'1. Output sheet'!$O$2:$O$5000,"&lt;"&amp;$C$407)</f>
        <v>0</v>
      </c>
      <c r="L487" s="13">
        <f>SUMIFS('1. Output sheet'!$F$2:$F$5000,'1. Output sheet'!$AC$2:$AC$5000,$B$75,'1. Output sheet'!$C$2:$C$5000,L$138,'1. Output sheet'!$K$2:$K$5000,$C422,'1. Output sheet'!$O$2:$O$5000,"&gt;="&amp;$B$407,'1. Output sheet'!$O$2:$O$5000,"&lt;"&amp;$C$407)</f>
        <v>0</v>
      </c>
      <c r="M487" s="13">
        <f>SUMIFS('1. Output sheet'!$F$2:$F$5000,'1. Output sheet'!$AC$2:$AC$5000,$B$75,'1. Output sheet'!$C$2:$C$5000,M$138,'1. Output sheet'!$K$2:$K$5000,$C422,'1. Output sheet'!$O$2:$O$5000,"&gt;="&amp;$B$407,'1. Output sheet'!$O$2:$O$5000,"&lt;"&amp;$C$407)</f>
        <v>0</v>
      </c>
      <c r="N487" s="13">
        <f>SUMIFS('1. Output sheet'!$F$2:$F$5000,'1. Output sheet'!$AC$2:$AC$5000,$B$75,'1. Output sheet'!$C$2:$C$5000,N$138,'1. Output sheet'!$K$2:$K$5000,$C422,'1. Output sheet'!$O$2:$O$5000,"&gt;="&amp;$B$407,'1. Output sheet'!$O$2:$O$5000,"&lt;"&amp;$C$407)</f>
        <v>0</v>
      </c>
      <c r="O487" s="13">
        <f>SUMIFS('1. Output sheet'!$F$2:$F$5000,'1. Output sheet'!$AC$2:$AC$5000,$B$75,'1. Output sheet'!$C$2:$C$5000,O$138,'1. Output sheet'!$K$2:$K$5000,$C422,'1. Output sheet'!$O$2:$O$5000,"&gt;="&amp;$B$407,'1. Output sheet'!$O$2:$O$5000,"&lt;"&amp;$C$407)</f>
        <v>0</v>
      </c>
      <c r="P487" s="14">
        <f t="shared" si="261"/>
        <v>0</v>
      </c>
      <c r="R487" s="7"/>
      <c r="S487" s="39" t="s">
        <v>407</v>
      </c>
      <c r="T487" s="13">
        <f t="shared" si="262"/>
        <v>0</v>
      </c>
      <c r="U487" s="13">
        <f t="shared" si="240"/>
        <v>0</v>
      </c>
      <c r="V487" s="13">
        <f t="shared" si="241"/>
        <v>0</v>
      </c>
      <c r="W487" s="13">
        <f t="shared" si="242"/>
        <v>0</v>
      </c>
      <c r="X487" s="13">
        <f t="shared" si="243"/>
        <v>0</v>
      </c>
      <c r="Y487" s="13">
        <f t="shared" si="244"/>
        <v>0</v>
      </c>
      <c r="Z487" s="13">
        <f t="shared" si="245"/>
        <v>0</v>
      </c>
      <c r="AA487" s="13">
        <f t="shared" si="246"/>
        <v>0</v>
      </c>
      <c r="AB487" s="13">
        <f t="shared" si="247"/>
        <v>0</v>
      </c>
      <c r="AC487" s="13">
        <f t="shared" si="248"/>
        <v>0</v>
      </c>
      <c r="AD487" s="13">
        <f t="shared" si="249"/>
        <v>0</v>
      </c>
      <c r="AE487" s="13">
        <v>0</v>
      </c>
      <c r="AF487" s="14">
        <v>0</v>
      </c>
    </row>
    <row r="488" spans="2:32" ht="14.4" x14ac:dyDescent="0.3">
      <c r="B488" s="7"/>
      <c r="C488" s="39" t="s">
        <v>54</v>
      </c>
      <c r="D488" s="13">
        <f>SUMIFS('1. Output sheet'!$F$2:$F$5000,'1. Output sheet'!$AC$2:$AC$5000,$B$75,'1. Output sheet'!$C$2:$C$5000,D$138,'1. Output sheet'!$K$2:$K$5000,$C423,'1. Output sheet'!$O$2:$O$5000,"&gt;="&amp;$B$407,'1. Output sheet'!$O$2:$O$5000,"&lt;"&amp;$C$407)</f>
        <v>0</v>
      </c>
      <c r="E488" s="13">
        <f>SUMIFS('1. Output sheet'!$F$2:$F$5000,'1. Output sheet'!$AC$2:$AC$5000,$B$75,'1. Output sheet'!$C$2:$C$5000,E$138,'1. Output sheet'!$K$2:$K$5000,$C423,'1. Output sheet'!$O$2:$O$5000,"&gt;="&amp;$B$407,'1. Output sheet'!$O$2:$O$5000,"&lt;"&amp;$C$407)</f>
        <v>0</v>
      </c>
      <c r="F488" s="13">
        <f>SUMIFS('1. Output sheet'!$F$2:$F$5000,'1. Output sheet'!$AC$2:$AC$5000,$B$75,'1. Output sheet'!$C$2:$C$5000,F$138,'1. Output sheet'!$K$2:$K$5000,$C423,'1. Output sheet'!$O$2:$O$5000,"&gt;="&amp;$B$407,'1. Output sheet'!$O$2:$O$5000,"&lt;"&amp;$C$407)</f>
        <v>300</v>
      </c>
      <c r="G488" s="13">
        <f>SUMIFS('1. Output sheet'!$F$2:$F$5000,'1. Output sheet'!$AC$2:$AC$5000,$B$75,'1. Output sheet'!$C$2:$C$5000,G$138,'1. Output sheet'!$K$2:$K$5000,$C423,'1. Output sheet'!$O$2:$O$5000,"&gt;="&amp;$B$407,'1. Output sheet'!$O$2:$O$5000,"&lt;"&amp;$C$407)</f>
        <v>5135</v>
      </c>
      <c r="H488" s="13">
        <f>SUMIFS('1. Output sheet'!$F$2:$F$5000,'1. Output sheet'!$AC$2:$AC$5000,$B$75,'1. Output sheet'!$C$2:$C$5000,H$138,'1. Output sheet'!$K$2:$K$5000,$C423,'1. Output sheet'!$O$2:$O$5000,"&gt;="&amp;$B$407,'1. Output sheet'!$O$2:$O$5000,"&lt;"&amp;$C$407)</f>
        <v>845</v>
      </c>
      <c r="I488" s="13">
        <f>SUMIFS('1. Output sheet'!$F$2:$F$5000,'1. Output sheet'!$AC$2:$AC$5000,$B$75,'1. Output sheet'!$C$2:$C$5000,I$138,'1. Output sheet'!$K$2:$K$5000,$C423,'1. Output sheet'!$O$2:$O$5000,"&gt;="&amp;$B$407,'1. Output sheet'!$O$2:$O$5000,"&lt;"&amp;$C$407)</f>
        <v>0</v>
      </c>
      <c r="J488" s="13">
        <f>SUMIFS('1. Output sheet'!$F$2:$F$5000,'1. Output sheet'!$AC$2:$AC$5000,$B$75,'1. Output sheet'!$C$2:$C$5000,J$138,'1. Output sheet'!$K$2:$K$5000,$C423,'1. Output sheet'!$O$2:$O$5000,"&gt;="&amp;$B$407,'1. Output sheet'!$O$2:$O$5000,"&lt;"&amp;$C$407)</f>
        <v>845</v>
      </c>
      <c r="K488" s="13">
        <f>SUMIFS('1. Output sheet'!$F$2:$F$5000,'1. Output sheet'!$AC$2:$AC$5000,$B$75,'1. Output sheet'!$C$2:$C$5000,K$138,'1. Output sheet'!$K$2:$K$5000,$C423,'1. Output sheet'!$O$2:$O$5000,"&gt;="&amp;$B$407,'1. Output sheet'!$O$2:$O$5000,"&lt;"&amp;$C$407)</f>
        <v>0</v>
      </c>
      <c r="L488" s="13">
        <f>SUMIFS('1. Output sheet'!$F$2:$F$5000,'1. Output sheet'!$AC$2:$AC$5000,$B$75,'1. Output sheet'!$C$2:$C$5000,L$138,'1. Output sheet'!$K$2:$K$5000,$C423,'1. Output sheet'!$O$2:$O$5000,"&gt;="&amp;$B$407,'1. Output sheet'!$O$2:$O$5000,"&lt;"&amp;$C$407)</f>
        <v>0</v>
      </c>
      <c r="M488" s="13">
        <f>SUMIFS('1. Output sheet'!$F$2:$F$5000,'1. Output sheet'!$AC$2:$AC$5000,$B$75,'1. Output sheet'!$C$2:$C$5000,M$138,'1. Output sheet'!$K$2:$K$5000,$C423,'1. Output sheet'!$O$2:$O$5000,"&gt;="&amp;$B$407,'1. Output sheet'!$O$2:$O$5000,"&lt;"&amp;$C$407)</f>
        <v>0</v>
      </c>
      <c r="N488" s="13">
        <f>SUMIFS('1. Output sheet'!$F$2:$F$5000,'1. Output sheet'!$AC$2:$AC$5000,$B$75,'1. Output sheet'!$C$2:$C$5000,N$138,'1. Output sheet'!$K$2:$K$5000,$C423,'1. Output sheet'!$O$2:$O$5000,"&gt;="&amp;$B$407,'1. Output sheet'!$O$2:$O$5000,"&lt;"&amp;$C$407)</f>
        <v>0</v>
      </c>
      <c r="O488" s="13">
        <f>SUMIFS('1. Output sheet'!$F$2:$F$5000,'1. Output sheet'!$AC$2:$AC$5000,$B$75,'1. Output sheet'!$C$2:$C$5000,O$138,'1. Output sheet'!$K$2:$K$5000,$C423,'1. Output sheet'!$O$2:$O$5000,"&gt;="&amp;$B$407,'1. Output sheet'!$O$2:$O$5000,"&lt;"&amp;$C$407)</f>
        <v>0</v>
      </c>
      <c r="P488" s="14">
        <f t="shared" si="261"/>
        <v>7125</v>
      </c>
      <c r="R488" s="7"/>
      <c r="S488" s="39" t="s">
        <v>54</v>
      </c>
      <c r="T488" s="13">
        <f t="shared" si="262"/>
        <v>0</v>
      </c>
      <c r="U488" s="13">
        <f t="shared" si="240"/>
        <v>0</v>
      </c>
      <c r="V488" s="13">
        <f t="shared" si="241"/>
        <v>40.223643457624384</v>
      </c>
      <c r="W488" s="13">
        <f t="shared" si="242"/>
        <v>688.49469718300406</v>
      </c>
      <c r="X488" s="13">
        <f t="shared" si="243"/>
        <v>113.29659573897536</v>
      </c>
      <c r="Y488" s="13">
        <f t="shared" si="244"/>
        <v>0</v>
      </c>
      <c r="Z488" s="13">
        <f t="shared" si="245"/>
        <v>113.29659573897536</v>
      </c>
      <c r="AA488" s="13">
        <f t="shared" si="246"/>
        <v>0</v>
      </c>
      <c r="AB488" s="13">
        <f t="shared" si="247"/>
        <v>0</v>
      </c>
      <c r="AC488" s="13">
        <f t="shared" si="248"/>
        <v>0</v>
      </c>
      <c r="AD488" s="13">
        <f t="shared" si="249"/>
        <v>0</v>
      </c>
      <c r="AE488" s="13">
        <v>0</v>
      </c>
      <c r="AF488" s="14">
        <v>163579.5</v>
      </c>
    </row>
    <row r="489" spans="2:32" ht="14.4" x14ac:dyDescent="0.3">
      <c r="B489" s="7"/>
      <c r="C489" s="39" t="s">
        <v>126</v>
      </c>
      <c r="D489" s="13">
        <f>SUMIFS('1. Output sheet'!$F$2:$F$5000,'1. Output sheet'!$AC$2:$AC$5000,$B$75,'1. Output sheet'!$C$2:$C$5000,D$138,'1. Output sheet'!$K$2:$K$5000,$C424,'1. Output sheet'!$O$2:$O$5000,"&gt;="&amp;$B$407,'1. Output sheet'!$O$2:$O$5000,"&lt;"&amp;$C$407)</f>
        <v>0</v>
      </c>
      <c r="E489" s="13">
        <f>SUMIFS('1. Output sheet'!$F$2:$F$5000,'1. Output sheet'!$AC$2:$AC$5000,$B$75,'1. Output sheet'!$C$2:$C$5000,E$138,'1. Output sheet'!$K$2:$K$5000,$C424,'1. Output sheet'!$O$2:$O$5000,"&gt;="&amp;$B$407,'1. Output sheet'!$O$2:$O$5000,"&lt;"&amp;$C$407)</f>
        <v>0</v>
      </c>
      <c r="F489" s="13">
        <f>SUMIFS('1. Output sheet'!$F$2:$F$5000,'1. Output sheet'!$AC$2:$AC$5000,$B$75,'1. Output sheet'!$C$2:$C$5000,F$138,'1. Output sheet'!$K$2:$K$5000,$C424,'1. Output sheet'!$O$2:$O$5000,"&gt;="&amp;$B$407,'1. Output sheet'!$O$2:$O$5000,"&lt;"&amp;$C$407)</f>
        <v>0</v>
      </c>
      <c r="G489" s="13">
        <f>SUMIFS('1. Output sheet'!$F$2:$F$5000,'1. Output sheet'!$AC$2:$AC$5000,$B$75,'1. Output sheet'!$C$2:$C$5000,G$138,'1. Output sheet'!$K$2:$K$5000,$C424,'1. Output sheet'!$O$2:$O$5000,"&gt;="&amp;$B$407,'1. Output sheet'!$O$2:$O$5000,"&lt;"&amp;$C$407)</f>
        <v>0</v>
      </c>
      <c r="H489" s="13">
        <f>SUMIFS('1. Output sheet'!$F$2:$F$5000,'1. Output sheet'!$AC$2:$AC$5000,$B$75,'1. Output sheet'!$C$2:$C$5000,H$138,'1. Output sheet'!$K$2:$K$5000,$C424,'1. Output sheet'!$O$2:$O$5000,"&gt;="&amp;$B$407,'1. Output sheet'!$O$2:$O$5000,"&lt;"&amp;$C$407)</f>
        <v>0</v>
      </c>
      <c r="I489" s="13">
        <f>SUMIFS('1. Output sheet'!$F$2:$F$5000,'1. Output sheet'!$AC$2:$AC$5000,$B$75,'1. Output sheet'!$C$2:$C$5000,I$138,'1. Output sheet'!$K$2:$K$5000,$C424,'1. Output sheet'!$O$2:$O$5000,"&gt;="&amp;$B$407,'1. Output sheet'!$O$2:$O$5000,"&lt;"&amp;$C$407)</f>
        <v>0</v>
      </c>
      <c r="J489" s="13">
        <f>SUMIFS('1. Output sheet'!$F$2:$F$5000,'1. Output sheet'!$AC$2:$AC$5000,$B$75,'1. Output sheet'!$C$2:$C$5000,J$138,'1. Output sheet'!$K$2:$K$5000,$C424,'1. Output sheet'!$O$2:$O$5000,"&gt;="&amp;$B$407,'1. Output sheet'!$O$2:$O$5000,"&lt;"&amp;$C$407)</f>
        <v>0</v>
      </c>
      <c r="K489" s="13">
        <f>SUMIFS('1. Output sheet'!$F$2:$F$5000,'1. Output sheet'!$AC$2:$AC$5000,$B$75,'1. Output sheet'!$C$2:$C$5000,K$138,'1. Output sheet'!$K$2:$K$5000,$C424,'1. Output sheet'!$O$2:$O$5000,"&gt;="&amp;$B$407,'1. Output sheet'!$O$2:$O$5000,"&lt;"&amp;$C$407)</f>
        <v>0</v>
      </c>
      <c r="L489" s="13">
        <f>SUMIFS('1. Output sheet'!$F$2:$F$5000,'1. Output sheet'!$AC$2:$AC$5000,$B$75,'1. Output sheet'!$C$2:$C$5000,L$138,'1. Output sheet'!$K$2:$K$5000,$C424,'1. Output sheet'!$O$2:$O$5000,"&gt;="&amp;$B$407,'1. Output sheet'!$O$2:$O$5000,"&lt;"&amp;$C$407)</f>
        <v>0</v>
      </c>
      <c r="M489" s="13">
        <f>SUMIFS('1. Output sheet'!$F$2:$F$5000,'1. Output sheet'!$AC$2:$AC$5000,$B$75,'1. Output sheet'!$C$2:$C$5000,M$138,'1. Output sheet'!$K$2:$K$5000,$C424,'1. Output sheet'!$O$2:$O$5000,"&gt;="&amp;$B$407,'1. Output sheet'!$O$2:$O$5000,"&lt;"&amp;$C$407)</f>
        <v>0</v>
      </c>
      <c r="N489" s="13">
        <f>SUMIFS('1. Output sheet'!$F$2:$F$5000,'1. Output sheet'!$AC$2:$AC$5000,$B$75,'1. Output sheet'!$C$2:$C$5000,N$138,'1. Output sheet'!$K$2:$K$5000,$C424,'1. Output sheet'!$O$2:$O$5000,"&gt;="&amp;$B$407,'1. Output sheet'!$O$2:$O$5000,"&lt;"&amp;$C$407)</f>
        <v>3510</v>
      </c>
      <c r="O489" s="13">
        <f>SUMIFS('1. Output sheet'!$F$2:$F$5000,'1. Output sheet'!$AC$2:$AC$5000,$B$75,'1. Output sheet'!$C$2:$C$5000,O$138,'1. Output sheet'!$K$2:$K$5000,$C424,'1. Output sheet'!$O$2:$O$5000,"&gt;="&amp;$B$407,'1. Output sheet'!$O$2:$O$5000,"&lt;"&amp;$C$407)</f>
        <v>0</v>
      </c>
      <c r="P489" s="14">
        <f t="shared" si="261"/>
        <v>3510</v>
      </c>
      <c r="R489" s="7"/>
      <c r="S489" s="39" t="s">
        <v>126</v>
      </c>
      <c r="T489" s="13">
        <f t="shared" si="262"/>
        <v>0</v>
      </c>
      <c r="U489" s="13">
        <f t="shared" si="240"/>
        <v>0</v>
      </c>
      <c r="V489" s="13">
        <f t="shared" si="241"/>
        <v>0</v>
      </c>
      <c r="W489" s="13">
        <f t="shared" si="242"/>
        <v>0</v>
      </c>
      <c r="X489" s="13">
        <f t="shared" si="243"/>
        <v>0</v>
      </c>
      <c r="Y489" s="13">
        <f t="shared" si="244"/>
        <v>0</v>
      </c>
      <c r="Z489" s="13">
        <f t="shared" si="245"/>
        <v>0</v>
      </c>
      <c r="AA489" s="13">
        <f t="shared" si="246"/>
        <v>0</v>
      </c>
      <c r="AB489" s="13">
        <f t="shared" si="247"/>
        <v>0</v>
      </c>
      <c r="AC489" s="13">
        <f t="shared" si="248"/>
        <v>0</v>
      </c>
      <c r="AD489" s="13">
        <f t="shared" si="249"/>
        <v>470.61662845420534</v>
      </c>
      <c r="AE489" s="13">
        <v>0</v>
      </c>
      <c r="AF489" s="14">
        <v>123322.07999999999</v>
      </c>
    </row>
    <row r="490" spans="2:32" ht="14.4" x14ac:dyDescent="0.3">
      <c r="B490" s="7"/>
      <c r="C490" s="39" t="s">
        <v>737</v>
      </c>
      <c r="D490" s="13">
        <f>SUMIFS('1. Output sheet'!$F$2:$F$5000,'1. Output sheet'!$AC$2:$AC$5000,$B$75,'1. Output sheet'!$C$2:$C$5000,D$138,'1. Output sheet'!$K$2:$K$5000,$C425,'1. Output sheet'!$O$2:$O$5000,"&gt;="&amp;$B$407,'1. Output sheet'!$O$2:$O$5000,"&lt;"&amp;$C$407)</f>
        <v>0</v>
      </c>
      <c r="E490" s="13">
        <f>SUMIFS('1. Output sheet'!$F$2:$F$5000,'1. Output sheet'!$AC$2:$AC$5000,$B$75,'1. Output sheet'!$C$2:$C$5000,E$138,'1. Output sheet'!$K$2:$K$5000,$C425,'1. Output sheet'!$O$2:$O$5000,"&gt;="&amp;$B$407,'1. Output sheet'!$O$2:$O$5000,"&lt;"&amp;$C$407)</f>
        <v>0</v>
      </c>
      <c r="F490" s="13">
        <f>SUMIFS('1. Output sheet'!$F$2:$F$5000,'1. Output sheet'!$AC$2:$AC$5000,$B$75,'1. Output sheet'!$C$2:$C$5000,F$138,'1. Output sheet'!$K$2:$K$5000,$C425,'1. Output sheet'!$O$2:$O$5000,"&gt;="&amp;$B$407,'1. Output sheet'!$O$2:$O$5000,"&lt;"&amp;$C$407)</f>
        <v>0</v>
      </c>
      <c r="G490" s="13">
        <f>SUMIFS('1. Output sheet'!$F$2:$F$5000,'1. Output sheet'!$AC$2:$AC$5000,$B$75,'1. Output sheet'!$C$2:$C$5000,G$138,'1. Output sheet'!$K$2:$K$5000,$C425,'1. Output sheet'!$O$2:$O$5000,"&gt;="&amp;$B$407,'1. Output sheet'!$O$2:$O$5000,"&lt;"&amp;$C$407)</f>
        <v>1400</v>
      </c>
      <c r="H490" s="13">
        <f>SUMIFS('1. Output sheet'!$F$2:$F$5000,'1. Output sheet'!$AC$2:$AC$5000,$B$75,'1. Output sheet'!$C$2:$C$5000,H$138,'1. Output sheet'!$K$2:$K$5000,$C425,'1. Output sheet'!$O$2:$O$5000,"&gt;="&amp;$B$407,'1. Output sheet'!$O$2:$O$5000,"&lt;"&amp;$C$407)</f>
        <v>2371</v>
      </c>
      <c r="I490" s="13">
        <f>SUMIFS('1. Output sheet'!$F$2:$F$5000,'1. Output sheet'!$AC$2:$AC$5000,$B$75,'1. Output sheet'!$C$2:$C$5000,I$138,'1. Output sheet'!$K$2:$K$5000,$C425,'1. Output sheet'!$O$2:$O$5000,"&gt;="&amp;$B$407,'1. Output sheet'!$O$2:$O$5000,"&lt;"&amp;$C$407)</f>
        <v>0</v>
      </c>
      <c r="J490" s="13">
        <f>SUMIFS('1. Output sheet'!$F$2:$F$5000,'1. Output sheet'!$AC$2:$AC$5000,$B$75,'1. Output sheet'!$C$2:$C$5000,J$138,'1. Output sheet'!$K$2:$K$5000,$C425,'1. Output sheet'!$O$2:$O$5000,"&gt;="&amp;$B$407,'1. Output sheet'!$O$2:$O$5000,"&lt;"&amp;$C$407)</f>
        <v>6295</v>
      </c>
      <c r="K490" s="13">
        <f>SUMIFS('1. Output sheet'!$F$2:$F$5000,'1. Output sheet'!$AC$2:$AC$5000,$B$75,'1. Output sheet'!$C$2:$C$5000,K$138,'1. Output sheet'!$K$2:$K$5000,$C425,'1. Output sheet'!$O$2:$O$5000,"&gt;="&amp;$B$407,'1. Output sheet'!$O$2:$O$5000,"&lt;"&amp;$C$407)</f>
        <v>0</v>
      </c>
      <c r="L490" s="13">
        <f>SUMIFS('1. Output sheet'!$F$2:$F$5000,'1. Output sheet'!$AC$2:$AC$5000,$B$75,'1. Output sheet'!$C$2:$C$5000,L$138,'1. Output sheet'!$K$2:$K$5000,$C425,'1. Output sheet'!$O$2:$O$5000,"&gt;="&amp;$B$407,'1. Output sheet'!$O$2:$O$5000,"&lt;"&amp;$C$407)</f>
        <v>0</v>
      </c>
      <c r="M490" s="13">
        <f>SUMIFS('1. Output sheet'!$F$2:$F$5000,'1. Output sheet'!$AC$2:$AC$5000,$B$75,'1. Output sheet'!$C$2:$C$5000,M$138,'1. Output sheet'!$K$2:$K$5000,$C425,'1. Output sheet'!$O$2:$O$5000,"&gt;="&amp;$B$407,'1. Output sheet'!$O$2:$O$5000,"&lt;"&amp;$C$407)</f>
        <v>0</v>
      </c>
      <c r="N490" s="13">
        <f>SUMIFS('1. Output sheet'!$F$2:$F$5000,'1. Output sheet'!$AC$2:$AC$5000,$B$75,'1. Output sheet'!$C$2:$C$5000,N$138,'1. Output sheet'!$K$2:$K$5000,$C425,'1. Output sheet'!$O$2:$O$5000,"&gt;="&amp;$B$407,'1. Output sheet'!$O$2:$O$5000,"&lt;"&amp;$C$407)</f>
        <v>0</v>
      </c>
      <c r="O490" s="13">
        <f>SUMIFS('1. Output sheet'!$F$2:$F$5000,'1. Output sheet'!$AC$2:$AC$5000,$B$75,'1. Output sheet'!$C$2:$C$5000,O$138,'1. Output sheet'!$K$2:$K$5000,$C425,'1. Output sheet'!$O$2:$O$5000,"&gt;="&amp;$B$407,'1. Output sheet'!$O$2:$O$5000,"&lt;"&amp;$C$407)</f>
        <v>0</v>
      </c>
      <c r="P490" s="14">
        <f t="shared" si="261"/>
        <v>10066</v>
      </c>
      <c r="R490" s="7"/>
      <c r="S490" s="39" t="s">
        <v>737</v>
      </c>
      <c r="T490" s="13">
        <f t="shared" si="262"/>
        <v>0</v>
      </c>
      <c r="U490" s="13">
        <f t="shared" si="240"/>
        <v>0</v>
      </c>
      <c r="V490" s="13">
        <f t="shared" si="241"/>
        <v>0</v>
      </c>
      <c r="W490" s="13">
        <f t="shared" si="242"/>
        <v>187.71033613558046</v>
      </c>
      <c r="X490" s="13">
        <f t="shared" si="243"/>
        <v>317.90086212675806</v>
      </c>
      <c r="Y490" s="13">
        <f t="shared" si="244"/>
        <v>0</v>
      </c>
      <c r="Z490" s="13">
        <f t="shared" si="245"/>
        <v>844.02611855248506</v>
      </c>
      <c r="AA490" s="13">
        <f t="shared" si="246"/>
        <v>0</v>
      </c>
      <c r="AB490" s="13">
        <f t="shared" si="247"/>
        <v>0</v>
      </c>
      <c r="AC490" s="13">
        <f t="shared" si="248"/>
        <v>0</v>
      </c>
      <c r="AD490" s="13">
        <f t="shared" si="249"/>
        <v>0</v>
      </c>
      <c r="AE490" s="13">
        <v>0</v>
      </c>
      <c r="AF490" s="14">
        <v>31995</v>
      </c>
    </row>
    <row r="491" spans="2:32" ht="14.4" x14ac:dyDescent="0.3">
      <c r="B491" s="7"/>
      <c r="C491" s="39" t="s">
        <v>362</v>
      </c>
      <c r="D491" s="13">
        <f>SUMIFS('1. Output sheet'!$F$2:$F$5000,'1. Output sheet'!$AC$2:$AC$5000,$B$75,'1. Output sheet'!$C$2:$C$5000,D$138,'1. Output sheet'!$K$2:$K$5000,$C426,'1. Output sheet'!$O$2:$O$5000,"&gt;="&amp;$B$407,'1. Output sheet'!$O$2:$O$5000,"&lt;"&amp;$C$407)</f>
        <v>0</v>
      </c>
      <c r="E491" s="13">
        <f>SUMIFS('1. Output sheet'!$F$2:$F$5000,'1. Output sheet'!$AC$2:$AC$5000,$B$75,'1. Output sheet'!$C$2:$C$5000,E$138,'1. Output sheet'!$K$2:$K$5000,$C426,'1. Output sheet'!$O$2:$O$5000,"&gt;="&amp;$B$407,'1. Output sheet'!$O$2:$O$5000,"&lt;"&amp;$C$407)</f>
        <v>0</v>
      </c>
      <c r="F491" s="13">
        <f>SUMIFS('1. Output sheet'!$F$2:$F$5000,'1. Output sheet'!$AC$2:$AC$5000,$B$75,'1. Output sheet'!$C$2:$C$5000,F$138,'1. Output sheet'!$K$2:$K$5000,$C426,'1. Output sheet'!$O$2:$O$5000,"&gt;="&amp;$B$407,'1. Output sheet'!$O$2:$O$5000,"&lt;"&amp;$C$407)</f>
        <v>0</v>
      </c>
      <c r="G491" s="13">
        <f>SUMIFS('1. Output sheet'!$F$2:$F$5000,'1. Output sheet'!$AC$2:$AC$5000,$B$75,'1. Output sheet'!$C$2:$C$5000,G$138,'1. Output sheet'!$K$2:$K$5000,$C426,'1. Output sheet'!$O$2:$O$5000,"&gt;="&amp;$B$407,'1. Output sheet'!$O$2:$O$5000,"&lt;"&amp;$C$407)</f>
        <v>0</v>
      </c>
      <c r="H491" s="13">
        <f>SUMIFS('1. Output sheet'!$F$2:$F$5000,'1. Output sheet'!$AC$2:$AC$5000,$B$75,'1. Output sheet'!$C$2:$C$5000,H$138,'1. Output sheet'!$K$2:$K$5000,$C426,'1. Output sheet'!$O$2:$O$5000,"&gt;="&amp;$B$407,'1. Output sheet'!$O$2:$O$5000,"&lt;"&amp;$C$407)</f>
        <v>0</v>
      </c>
      <c r="I491" s="13">
        <f>SUMIFS('1. Output sheet'!$F$2:$F$5000,'1. Output sheet'!$AC$2:$AC$5000,$B$75,'1. Output sheet'!$C$2:$C$5000,I$138,'1. Output sheet'!$K$2:$K$5000,$C426,'1. Output sheet'!$O$2:$O$5000,"&gt;="&amp;$B$407,'1. Output sheet'!$O$2:$O$5000,"&lt;"&amp;$C$407)</f>
        <v>0</v>
      </c>
      <c r="J491" s="13">
        <f>SUMIFS('1. Output sheet'!$F$2:$F$5000,'1. Output sheet'!$AC$2:$AC$5000,$B$75,'1. Output sheet'!$C$2:$C$5000,J$138,'1. Output sheet'!$K$2:$K$5000,$C426,'1. Output sheet'!$O$2:$O$5000,"&gt;="&amp;$B$407,'1. Output sheet'!$O$2:$O$5000,"&lt;"&amp;$C$407)</f>
        <v>0</v>
      </c>
      <c r="K491" s="13">
        <f>SUMIFS('1. Output sheet'!$F$2:$F$5000,'1. Output sheet'!$AC$2:$AC$5000,$B$75,'1. Output sheet'!$C$2:$C$5000,K$138,'1. Output sheet'!$K$2:$K$5000,$C426,'1. Output sheet'!$O$2:$O$5000,"&gt;="&amp;$B$407,'1. Output sheet'!$O$2:$O$5000,"&lt;"&amp;$C$407)</f>
        <v>0</v>
      </c>
      <c r="L491" s="13">
        <f>SUMIFS('1. Output sheet'!$F$2:$F$5000,'1. Output sheet'!$AC$2:$AC$5000,$B$75,'1. Output sheet'!$C$2:$C$5000,L$138,'1. Output sheet'!$K$2:$K$5000,$C426,'1. Output sheet'!$O$2:$O$5000,"&gt;="&amp;$B$407,'1. Output sheet'!$O$2:$O$5000,"&lt;"&amp;$C$407)</f>
        <v>0</v>
      </c>
      <c r="M491" s="13">
        <f>SUMIFS('1. Output sheet'!$F$2:$F$5000,'1. Output sheet'!$AC$2:$AC$5000,$B$75,'1. Output sheet'!$C$2:$C$5000,M$138,'1. Output sheet'!$K$2:$K$5000,$C426,'1. Output sheet'!$O$2:$O$5000,"&gt;="&amp;$B$407,'1. Output sheet'!$O$2:$O$5000,"&lt;"&amp;$C$407)</f>
        <v>0</v>
      </c>
      <c r="N491" s="13">
        <f>SUMIFS('1. Output sheet'!$F$2:$F$5000,'1. Output sheet'!$AC$2:$AC$5000,$B$75,'1. Output sheet'!$C$2:$C$5000,N$138,'1. Output sheet'!$K$2:$K$5000,$C426,'1. Output sheet'!$O$2:$O$5000,"&gt;="&amp;$B$407,'1. Output sheet'!$O$2:$O$5000,"&lt;"&amp;$C$407)</f>
        <v>0</v>
      </c>
      <c r="O491" s="13">
        <f>SUMIFS('1. Output sheet'!$F$2:$F$5000,'1. Output sheet'!$AC$2:$AC$5000,$B$75,'1. Output sheet'!$C$2:$C$5000,O$138,'1. Output sheet'!$K$2:$K$5000,$C426,'1. Output sheet'!$O$2:$O$5000,"&gt;="&amp;$B$407,'1. Output sheet'!$O$2:$O$5000,"&lt;"&amp;$C$407)</f>
        <v>0</v>
      </c>
      <c r="P491" s="14">
        <f t="shared" si="261"/>
        <v>0</v>
      </c>
      <c r="R491" s="7"/>
      <c r="S491" s="39" t="s">
        <v>362</v>
      </c>
      <c r="T491" s="13">
        <f t="shared" si="262"/>
        <v>0</v>
      </c>
      <c r="U491" s="13">
        <f t="shared" si="240"/>
        <v>0</v>
      </c>
      <c r="V491" s="13">
        <f t="shared" si="241"/>
        <v>0</v>
      </c>
      <c r="W491" s="13">
        <f t="shared" si="242"/>
        <v>0</v>
      </c>
      <c r="X491" s="13">
        <f t="shared" si="243"/>
        <v>0</v>
      </c>
      <c r="Y491" s="13">
        <f t="shared" si="244"/>
        <v>0</v>
      </c>
      <c r="Z491" s="13">
        <f t="shared" si="245"/>
        <v>0</v>
      </c>
      <c r="AA491" s="13">
        <f t="shared" si="246"/>
        <v>0</v>
      </c>
      <c r="AB491" s="13">
        <f t="shared" si="247"/>
        <v>0</v>
      </c>
      <c r="AC491" s="13">
        <f t="shared" si="248"/>
        <v>0</v>
      </c>
      <c r="AD491" s="13">
        <f t="shared" si="249"/>
        <v>0</v>
      </c>
      <c r="AE491" s="13">
        <v>0</v>
      </c>
      <c r="AF491" s="14">
        <v>26113.7</v>
      </c>
    </row>
    <row r="492" spans="2:32" ht="14.4" x14ac:dyDescent="0.3">
      <c r="B492" s="7"/>
      <c r="C492" s="39" t="s">
        <v>76</v>
      </c>
      <c r="D492" s="13">
        <f>SUMIFS('1. Output sheet'!$F$2:$F$5000,'1. Output sheet'!$AC$2:$AC$5000,$B$75,'1. Output sheet'!$C$2:$C$5000,D$138,'1. Output sheet'!$K$2:$K$5000,$C427,'1. Output sheet'!$O$2:$O$5000,"&gt;="&amp;$B$407,'1. Output sheet'!$O$2:$O$5000,"&lt;"&amp;$C$407)</f>
        <v>0</v>
      </c>
      <c r="E492" s="13">
        <f>SUMIFS('1. Output sheet'!$F$2:$F$5000,'1. Output sheet'!$AC$2:$AC$5000,$B$75,'1. Output sheet'!$C$2:$C$5000,E$138,'1. Output sheet'!$K$2:$K$5000,$C427,'1. Output sheet'!$O$2:$O$5000,"&gt;="&amp;$B$407,'1. Output sheet'!$O$2:$O$5000,"&lt;"&amp;$C$407)</f>
        <v>0</v>
      </c>
      <c r="F492" s="13">
        <f>SUMIFS('1. Output sheet'!$F$2:$F$5000,'1. Output sheet'!$AC$2:$AC$5000,$B$75,'1. Output sheet'!$C$2:$C$5000,F$138,'1. Output sheet'!$K$2:$K$5000,$C427,'1. Output sheet'!$O$2:$O$5000,"&gt;="&amp;$B$407,'1. Output sheet'!$O$2:$O$5000,"&lt;"&amp;$C$407)</f>
        <v>0</v>
      </c>
      <c r="G492" s="13">
        <f>SUMIFS('1. Output sheet'!$F$2:$F$5000,'1. Output sheet'!$AC$2:$AC$5000,$B$75,'1. Output sheet'!$C$2:$C$5000,G$138,'1. Output sheet'!$K$2:$K$5000,$C427,'1. Output sheet'!$O$2:$O$5000,"&gt;="&amp;$B$407,'1. Output sheet'!$O$2:$O$5000,"&lt;"&amp;$C$407)</f>
        <v>0</v>
      </c>
      <c r="H492" s="13">
        <f>SUMIFS('1. Output sheet'!$F$2:$F$5000,'1. Output sheet'!$AC$2:$AC$5000,$B$75,'1. Output sheet'!$C$2:$C$5000,H$138,'1. Output sheet'!$K$2:$K$5000,$C427,'1. Output sheet'!$O$2:$O$5000,"&gt;="&amp;$B$407,'1. Output sheet'!$O$2:$O$5000,"&lt;"&amp;$C$407)</f>
        <v>0</v>
      </c>
      <c r="I492" s="13">
        <f>SUMIFS('1. Output sheet'!$F$2:$F$5000,'1. Output sheet'!$AC$2:$AC$5000,$B$75,'1. Output sheet'!$C$2:$C$5000,I$138,'1. Output sheet'!$K$2:$K$5000,$C427,'1. Output sheet'!$O$2:$O$5000,"&gt;="&amp;$B$407,'1. Output sheet'!$O$2:$O$5000,"&lt;"&amp;$C$407)</f>
        <v>0</v>
      </c>
      <c r="J492" s="13">
        <f>SUMIFS('1. Output sheet'!$F$2:$F$5000,'1. Output sheet'!$AC$2:$AC$5000,$B$75,'1. Output sheet'!$C$2:$C$5000,J$138,'1. Output sheet'!$K$2:$K$5000,$C427,'1. Output sheet'!$O$2:$O$5000,"&gt;="&amp;$B$407,'1. Output sheet'!$O$2:$O$5000,"&lt;"&amp;$C$407)</f>
        <v>5935</v>
      </c>
      <c r="K492" s="13">
        <f>SUMIFS('1. Output sheet'!$F$2:$F$5000,'1. Output sheet'!$AC$2:$AC$5000,$B$75,'1. Output sheet'!$C$2:$C$5000,K$138,'1. Output sheet'!$K$2:$K$5000,$C427,'1. Output sheet'!$O$2:$O$5000,"&gt;="&amp;$B$407,'1. Output sheet'!$O$2:$O$5000,"&lt;"&amp;$C$407)</f>
        <v>0</v>
      </c>
      <c r="L492" s="13">
        <f>SUMIFS('1. Output sheet'!$F$2:$F$5000,'1. Output sheet'!$AC$2:$AC$5000,$B$75,'1. Output sheet'!$C$2:$C$5000,L$138,'1. Output sheet'!$K$2:$K$5000,$C427,'1. Output sheet'!$O$2:$O$5000,"&gt;="&amp;$B$407,'1. Output sheet'!$O$2:$O$5000,"&lt;"&amp;$C$407)</f>
        <v>0</v>
      </c>
      <c r="M492" s="13">
        <f>SUMIFS('1. Output sheet'!$F$2:$F$5000,'1. Output sheet'!$AC$2:$AC$5000,$B$75,'1. Output sheet'!$C$2:$C$5000,M$138,'1. Output sheet'!$K$2:$K$5000,$C427,'1. Output sheet'!$O$2:$O$5000,"&gt;="&amp;$B$407,'1. Output sheet'!$O$2:$O$5000,"&lt;"&amp;$C$407)</f>
        <v>0</v>
      </c>
      <c r="N492" s="13">
        <f>SUMIFS('1. Output sheet'!$F$2:$F$5000,'1. Output sheet'!$AC$2:$AC$5000,$B$75,'1. Output sheet'!$C$2:$C$5000,N$138,'1. Output sheet'!$K$2:$K$5000,$C427,'1. Output sheet'!$O$2:$O$5000,"&gt;="&amp;$B$407,'1. Output sheet'!$O$2:$O$5000,"&lt;"&amp;$C$407)</f>
        <v>0</v>
      </c>
      <c r="O492" s="13">
        <f>SUMIFS('1. Output sheet'!$F$2:$F$5000,'1. Output sheet'!$AC$2:$AC$5000,$B$75,'1. Output sheet'!$C$2:$C$5000,O$138,'1. Output sheet'!$K$2:$K$5000,$C427,'1. Output sheet'!$O$2:$O$5000,"&gt;="&amp;$B$407,'1. Output sheet'!$O$2:$O$5000,"&lt;"&amp;$C$407)</f>
        <v>0</v>
      </c>
      <c r="P492" s="14">
        <f t="shared" si="261"/>
        <v>5935</v>
      </c>
      <c r="R492" s="7"/>
      <c r="S492" s="39" t="s">
        <v>76</v>
      </c>
      <c r="T492" s="13">
        <f t="shared" si="262"/>
        <v>0</v>
      </c>
      <c r="U492" s="13">
        <f t="shared" si="240"/>
        <v>0</v>
      </c>
      <c r="V492" s="13">
        <f t="shared" si="241"/>
        <v>0</v>
      </c>
      <c r="W492" s="13">
        <f t="shared" si="242"/>
        <v>0</v>
      </c>
      <c r="X492" s="13">
        <f t="shared" si="243"/>
        <v>0</v>
      </c>
      <c r="Y492" s="13">
        <f t="shared" si="244"/>
        <v>0</v>
      </c>
      <c r="Z492" s="13">
        <f t="shared" si="245"/>
        <v>795.75774640333577</v>
      </c>
      <c r="AA492" s="13">
        <f t="shared" si="246"/>
        <v>0</v>
      </c>
      <c r="AB492" s="13">
        <f t="shared" si="247"/>
        <v>0</v>
      </c>
      <c r="AC492" s="13">
        <f t="shared" si="248"/>
        <v>0</v>
      </c>
      <c r="AD492" s="13">
        <f t="shared" si="249"/>
        <v>0</v>
      </c>
      <c r="AE492" s="13">
        <v>0</v>
      </c>
      <c r="AF492" s="14">
        <v>9495</v>
      </c>
    </row>
    <row r="493" spans="2:32" ht="14.4" x14ac:dyDescent="0.3">
      <c r="B493" s="7"/>
      <c r="C493" s="39" t="s">
        <v>3770</v>
      </c>
      <c r="D493" s="13">
        <f>SUMIFS('1. Output sheet'!$F$2:$F$5000,'1. Output sheet'!$AC$2:$AC$5000,$B$75,'1. Output sheet'!$C$2:$C$5000,D$138,'1. Output sheet'!$K$2:$K$5000,$C428,'1. Output sheet'!$O$2:$O$5000,"&gt;="&amp;$B$407,'1. Output sheet'!$O$2:$O$5000,"&lt;"&amp;$C$407)</f>
        <v>0</v>
      </c>
      <c r="E493" s="13">
        <f>SUMIFS('1. Output sheet'!$F$2:$F$5000,'1. Output sheet'!$AC$2:$AC$5000,$B$75,'1. Output sheet'!$C$2:$C$5000,E$138,'1. Output sheet'!$K$2:$K$5000,$C428,'1. Output sheet'!$O$2:$O$5000,"&gt;="&amp;$B$407,'1. Output sheet'!$O$2:$O$5000,"&lt;"&amp;$C$407)</f>
        <v>0</v>
      </c>
      <c r="F493" s="13">
        <f>SUMIFS('1. Output sheet'!$F$2:$F$5000,'1. Output sheet'!$AC$2:$AC$5000,$B$75,'1. Output sheet'!$C$2:$C$5000,F$138,'1. Output sheet'!$K$2:$K$5000,$C428,'1. Output sheet'!$O$2:$O$5000,"&gt;="&amp;$B$407,'1. Output sheet'!$O$2:$O$5000,"&lt;"&amp;$C$407)</f>
        <v>0</v>
      </c>
      <c r="G493" s="13">
        <f>SUMIFS('1. Output sheet'!$F$2:$F$5000,'1. Output sheet'!$AC$2:$AC$5000,$B$75,'1. Output sheet'!$C$2:$C$5000,G$138,'1. Output sheet'!$K$2:$K$5000,$C428,'1. Output sheet'!$O$2:$O$5000,"&gt;="&amp;$B$407,'1. Output sheet'!$O$2:$O$5000,"&lt;"&amp;$C$407)</f>
        <v>0</v>
      </c>
      <c r="H493" s="13">
        <f>SUMIFS('1. Output sheet'!$F$2:$F$5000,'1. Output sheet'!$AC$2:$AC$5000,$B$75,'1. Output sheet'!$C$2:$C$5000,H$138,'1. Output sheet'!$K$2:$K$5000,$C428,'1. Output sheet'!$O$2:$O$5000,"&gt;="&amp;$B$407,'1. Output sheet'!$O$2:$O$5000,"&lt;"&amp;$C$407)</f>
        <v>0</v>
      </c>
      <c r="I493" s="13">
        <f>SUMIFS('1. Output sheet'!$F$2:$F$5000,'1. Output sheet'!$AC$2:$AC$5000,$B$75,'1. Output sheet'!$C$2:$C$5000,I$138,'1. Output sheet'!$K$2:$K$5000,$C428,'1. Output sheet'!$O$2:$O$5000,"&gt;="&amp;$B$407,'1. Output sheet'!$O$2:$O$5000,"&lt;"&amp;$C$407)</f>
        <v>0</v>
      </c>
      <c r="J493" s="13">
        <f>SUMIFS('1. Output sheet'!$F$2:$F$5000,'1. Output sheet'!$AC$2:$AC$5000,$B$75,'1. Output sheet'!$C$2:$C$5000,J$138,'1. Output sheet'!$K$2:$K$5000,$C428,'1. Output sheet'!$O$2:$O$5000,"&gt;="&amp;$B$407,'1. Output sheet'!$O$2:$O$5000,"&lt;"&amp;$C$407)</f>
        <v>0</v>
      </c>
      <c r="K493" s="13">
        <f>SUMIFS('1. Output sheet'!$F$2:$F$5000,'1. Output sheet'!$AC$2:$AC$5000,$B$75,'1. Output sheet'!$C$2:$C$5000,K$138,'1. Output sheet'!$K$2:$K$5000,$C428,'1. Output sheet'!$O$2:$O$5000,"&gt;="&amp;$B$407,'1. Output sheet'!$O$2:$O$5000,"&lt;"&amp;$C$407)</f>
        <v>0</v>
      </c>
      <c r="L493" s="13">
        <f>SUMIFS('1. Output sheet'!$F$2:$F$5000,'1. Output sheet'!$AC$2:$AC$5000,$B$75,'1. Output sheet'!$C$2:$C$5000,L$138,'1. Output sheet'!$K$2:$K$5000,$C428,'1. Output sheet'!$O$2:$O$5000,"&gt;="&amp;$B$407,'1. Output sheet'!$O$2:$O$5000,"&lt;"&amp;$C$407)</f>
        <v>0</v>
      </c>
      <c r="M493" s="13">
        <f>SUMIFS('1. Output sheet'!$F$2:$F$5000,'1. Output sheet'!$AC$2:$AC$5000,$B$75,'1. Output sheet'!$C$2:$C$5000,M$138,'1. Output sheet'!$K$2:$K$5000,$C428,'1. Output sheet'!$O$2:$O$5000,"&gt;="&amp;$B$407,'1. Output sheet'!$O$2:$O$5000,"&lt;"&amp;$C$407)</f>
        <v>0</v>
      </c>
      <c r="N493" s="13">
        <f>SUMIFS('1. Output sheet'!$F$2:$F$5000,'1. Output sheet'!$AC$2:$AC$5000,$B$75,'1. Output sheet'!$C$2:$C$5000,N$138,'1. Output sheet'!$K$2:$K$5000,$C428,'1. Output sheet'!$O$2:$O$5000,"&gt;="&amp;$B$407,'1. Output sheet'!$O$2:$O$5000,"&lt;"&amp;$C$407)</f>
        <v>0</v>
      </c>
      <c r="O493" s="13">
        <f>SUMIFS('1. Output sheet'!$F$2:$F$5000,'1. Output sheet'!$AC$2:$AC$5000,$B$75,'1. Output sheet'!$C$2:$C$5000,O$138,'1. Output sheet'!$K$2:$K$5000,$C428,'1. Output sheet'!$O$2:$O$5000,"&gt;="&amp;$B$407,'1. Output sheet'!$O$2:$O$5000,"&lt;"&amp;$C$407)</f>
        <v>0</v>
      </c>
      <c r="P493" s="14">
        <f t="shared" si="261"/>
        <v>0</v>
      </c>
      <c r="R493" s="7"/>
      <c r="S493" s="39" t="s">
        <v>3770</v>
      </c>
      <c r="T493" s="13">
        <f t="shared" si="262"/>
        <v>0</v>
      </c>
      <c r="U493" s="13">
        <f t="shared" si="240"/>
        <v>0</v>
      </c>
      <c r="V493" s="13">
        <f t="shared" si="241"/>
        <v>0</v>
      </c>
      <c r="W493" s="13">
        <f t="shared" si="242"/>
        <v>0</v>
      </c>
      <c r="X493" s="13">
        <f t="shared" si="243"/>
        <v>0</v>
      </c>
      <c r="Y493" s="13">
        <f t="shared" si="244"/>
        <v>0</v>
      </c>
      <c r="Z493" s="13">
        <f t="shared" si="245"/>
        <v>0</v>
      </c>
      <c r="AA493" s="13">
        <f t="shared" si="246"/>
        <v>0</v>
      </c>
      <c r="AB493" s="13">
        <f t="shared" si="247"/>
        <v>0</v>
      </c>
      <c r="AC493" s="13">
        <f t="shared" si="248"/>
        <v>0</v>
      </c>
      <c r="AD493" s="13">
        <f t="shared" si="249"/>
        <v>0</v>
      </c>
      <c r="AE493" s="13">
        <v>0</v>
      </c>
      <c r="AF493" s="14">
        <v>0</v>
      </c>
    </row>
    <row r="494" spans="2:32" ht="14.4" x14ac:dyDescent="0.3">
      <c r="B494" s="7"/>
      <c r="C494" s="39" t="s">
        <v>724</v>
      </c>
      <c r="D494" s="13">
        <f>SUMIFS('1. Output sheet'!$F$2:$F$5000,'1. Output sheet'!$AC$2:$AC$5000,$B$75,'1. Output sheet'!$C$2:$C$5000,D$138,'1. Output sheet'!$K$2:$K$5000,$C429,'1. Output sheet'!$O$2:$O$5000,"&gt;="&amp;$B$407,'1. Output sheet'!$O$2:$O$5000,"&lt;"&amp;$C$407)</f>
        <v>0</v>
      </c>
      <c r="E494" s="13">
        <f>SUMIFS('1. Output sheet'!$F$2:$F$5000,'1. Output sheet'!$AC$2:$AC$5000,$B$75,'1. Output sheet'!$C$2:$C$5000,E$138,'1. Output sheet'!$K$2:$K$5000,$C429,'1. Output sheet'!$O$2:$O$5000,"&gt;="&amp;$B$407,'1. Output sheet'!$O$2:$O$5000,"&lt;"&amp;$C$407)</f>
        <v>0</v>
      </c>
      <c r="F494" s="13">
        <f>SUMIFS('1. Output sheet'!$F$2:$F$5000,'1. Output sheet'!$AC$2:$AC$5000,$B$75,'1. Output sheet'!$C$2:$C$5000,F$138,'1. Output sheet'!$K$2:$K$5000,$C429,'1. Output sheet'!$O$2:$O$5000,"&gt;="&amp;$B$407,'1. Output sheet'!$O$2:$O$5000,"&lt;"&amp;$C$407)</f>
        <v>0</v>
      </c>
      <c r="G494" s="13">
        <f>SUMIFS('1. Output sheet'!$F$2:$F$5000,'1. Output sheet'!$AC$2:$AC$5000,$B$75,'1. Output sheet'!$C$2:$C$5000,G$138,'1. Output sheet'!$K$2:$K$5000,$C429,'1. Output sheet'!$O$2:$O$5000,"&gt;="&amp;$B$407,'1. Output sheet'!$O$2:$O$5000,"&lt;"&amp;$C$407)</f>
        <v>3595</v>
      </c>
      <c r="H494" s="13">
        <f>SUMIFS('1. Output sheet'!$F$2:$F$5000,'1. Output sheet'!$AC$2:$AC$5000,$B$75,'1. Output sheet'!$C$2:$C$5000,H$138,'1. Output sheet'!$K$2:$K$5000,$C429,'1. Output sheet'!$O$2:$O$5000,"&gt;="&amp;$B$407,'1. Output sheet'!$O$2:$O$5000,"&lt;"&amp;$C$407)</f>
        <v>4151</v>
      </c>
      <c r="I494" s="13">
        <f>SUMIFS('1. Output sheet'!$F$2:$F$5000,'1. Output sheet'!$AC$2:$AC$5000,$B$75,'1. Output sheet'!$C$2:$C$5000,I$138,'1. Output sheet'!$K$2:$K$5000,$C429,'1. Output sheet'!$O$2:$O$5000,"&gt;="&amp;$B$407,'1. Output sheet'!$O$2:$O$5000,"&lt;"&amp;$C$407)</f>
        <v>13965</v>
      </c>
      <c r="J494" s="13">
        <f>SUMIFS('1. Output sheet'!$F$2:$F$5000,'1. Output sheet'!$AC$2:$AC$5000,$B$75,'1. Output sheet'!$C$2:$C$5000,J$138,'1. Output sheet'!$K$2:$K$5000,$C429,'1. Output sheet'!$O$2:$O$5000,"&gt;="&amp;$B$407,'1. Output sheet'!$O$2:$O$5000,"&lt;"&amp;$C$407)</f>
        <v>17533</v>
      </c>
      <c r="K494" s="13">
        <f>SUMIFS('1. Output sheet'!$F$2:$F$5000,'1. Output sheet'!$AC$2:$AC$5000,$B$75,'1. Output sheet'!$C$2:$C$5000,K$138,'1. Output sheet'!$K$2:$K$5000,$C429,'1. Output sheet'!$O$2:$O$5000,"&gt;="&amp;$B$407,'1. Output sheet'!$O$2:$O$5000,"&lt;"&amp;$C$407)</f>
        <v>0</v>
      </c>
      <c r="L494" s="13">
        <f>SUMIFS('1. Output sheet'!$F$2:$F$5000,'1. Output sheet'!$AC$2:$AC$5000,$B$75,'1. Output sheet'!$C$2:$C$5000,L$138,'1. Output sheet'!$K$2:$K$5000,$C429,'1. Output sheet'!$O$2:$O$5000,"&gt;="&amp;$B$407,'1. Output sheet'!$O$2:$O$5000,"&lt;"&amp;$C$407)</f>
        <v>0</v>
      </c>
      <c r="M494" s="13">
        <f>SUMIFS('1. Output sheet'!$F$2:$F$5000,'1. Output sheet'!$AC$2:$AC$5000,$B$75,'1. Output sheet'!$C$2:$C$5000,M$138,'1. Output sheet'!$K$2:$K$5000,$C429,'1. Output sheet'!$O$2:$O$5000,"&gt;="&amp;$B$407,'1. Output sheet'!$O$2:$O$5000,"&lt;"&amp;$C$407)</f>
        <v>0</v>
      </c>
      <c r="N494" s="13">
        <f>SUMIFS('1. Output sheet'!$F$2:$F$5000,'1. Output sheet'!$AC$2:$AC$5000,$B$75,'1. Output sheet'!$C$2:$C$5000,N$138,'1. Output sheet'!$K$2:$K$5000,$C429,'1. Output sheet'!$O$2:$O$5000,"&gt;="&amp;$B$407,'1. Output sheet'!$O$2:$O$5000,"&lt;"&amp;$C$407)</f>
        <v>2844</v>
      </c>
      <c r="O494" s="13">
        <f>SUMIFS('1. Output sheet'!$F$2:$F$5000,'1. Output sheet'!$AC$2:$AC$5000,$B$75,'1. Output sheet'!$C$2:$C$5000,O$138,'1. Output sheet'!$K$2:$K$5000,$C429,'1. Output sheet'!$O$2:$O$5000,"&gt;="&amp;$B$407,'1. Output sheet'!$O$2:$O$5000,"&lt;"&amp;$C$407)</f>
        <v>0</v>
      </c>
      <c r="P494" s="14">
        <f t="shared" si="261"/>
        <v>42088</v>
      </c>
      <c r="R494" s="7"/>
      <c r="S494" s="39" t="s">
        <v>724</v>
      </c>
      <c r="T494" s="13">
        <f t="shared" si="262"/>
        <v>0</v>
      </c>
      <c r="U494" s="13">
        <f t="shared" si="240"/>
        <v>0</v>
      </c>
      <c r="V494" s="13">
        <f t="shared" si="241"/>
        <v>0</v>
      </c>
      <c r="W494" s="13">
        <f t="shared" si="242"/>
        <v>482.01332743386558</v>
      </c>
      <c r="X494" s="13">
        <f t="shared" si="243"/>
        <v>556.56114664199606</v>
      </c>
      <c r="Y494" s="13">
        <f t="shared" si="244"/>
        <v>1872.4106029524153</v>
      </c>
      <c r="Z494" s="13">
        <f t="shared" si="245"/>
        <v>2350.8038024750945</v>
      </c>
      <c r="AA494" s="13">
        <f t="shared" si="246"/>
        <v>0</v>
      </c>
      <c r="AB494" s="13">
        <f t="shared" si="247"/>
        <v>0</v>
      </c>
      <c r="AC494" s="13">
        <f t="shared" si="248"/>
        <v>0</v>
      </c>
      <c r="AD494" s="13">
        <f t="shared" si="249"/>
        <v>381.3201399782792</v>
      </c>
      <c r="AE494" s="13">
        <v>1595</v>
      </c>
      <c r="AF494" s="14">
        <v>83020</v>
      </c>
    </row>
    <row r="495" spans="2:32" ht="14.4" x14ac:dyDescent="0.3">
      <c r="B495" s="7"/>
      <c r="C495" s="39" t="s">
        <v>285</v>
      </c>
      <c r="D495" s="13">
        <f>SUMIFS('1. Output sheet'!$F$2:$F$5000,'1. Output sheet'!$AC$2:$AC$5000,$B$75,'1. Output sheet'!$C$2:$C$5000,D$138,'1. Output sheet'!$K$2:$K$5000,$C430,'1. Output sheet'!$O$2:$O$5000,"&gt;="&amp;$B$407,'1. Output sheet'!$O$2:$O$5000,"&lt;"&amp;$C$407)</f>
        <v>0</v>
      </c>
      <c r="E495" s="13">
        <f>SUMIFS('1. Output sheet'!$F$2:$F$5000,'1. Output sheet'!$AC$2:$AC$5000,$B$75,'1. Output sheet'!$C$2:$C$5000,E$138,'1. Output sheet'!$K$2:$K$5000,$C430,'1. Output sheet'!$O$2:$O$5000,"&gt;="&amp;$B$407,'1. Output sheet'!$O$2:$O$5000,"&lt;"&amp;$C$407)</f>
        <v>0</v>
      </c>
      <c r="F495" s="13">
        <f>SUMIFS('1. Output sheet'!$F$2:$F$5000,'1. Output sheet'!$AC$2:$AC$5000,$B$75,'1. Output sheet'!$C$2:$C$5000,F$138,'1. Output sheet'!$K$2:$K$5000,$C430,'1. Output sheet'!$O$2:$O$5000,"&gt;="&amp;$B$407,'1. Output sheet'!$O$2:$O$5000,"&lt;"&amp;$C$407)</f>
        <v>10080</v>
      </c>
      <c r="G495" s="13">
        <f>SUMIFS('1. Output sheet'!$F$2:$F$5000,'1. Output sheet'!$AC$2:$AC$5000,$B$75,'1. Output sheet'!$C$2:$C$5000,G$138,'1. Output sheet'!$K$2:$K$5000,$C430,'1. Output sheet'!$O$2:$O$5000,"&gt;="&amp;$B$407,'1. Output sheet'!$O$2:$O$5000,"&lt;"&amp;$C$407)</f>
        <v>0</v>
      </c>
      <c r="H495" s="13">
        <f>SUMIFS('1. Output sheet'!$F$2:$F$5000,'1. Output sheet'!$AC$2:$AC$5000,$B$75,'1. Output sheet'!$C$2:$C$5000,H$138,'1. Output sheet'!$K$2:$K$5000,$C430,'1. Output sheet'!$O$2:$O$5000,"&gt;="&amp;$B$407,'1. Output sheet'!$O$2:$O$5000,"&lt;"&amp;$C$407)</f>
        <v>0</v>
      </c>
      <c r="I495" s="13">
        <f>SUMIFS('1. Output sheet'!$F$2:$F$5000,'1. Output sheet'!$AC$2:$AC$5000,$B$75,'1. Output sheet'!$C$2:$C$5000,I$138,'1. Output sheet'!$K$2:$K$5000,$C430,'1. Output sheet'!$O$2:$O$5000,"&gt;="&amp;$B$407,'1. Output sheet'!$O$2:$O$5000,"&lt;"&amp;$C$407)</f>
        <v>0</v>
      </c>
      <c r="J495" s="13">
        <f>SUMIFS('1. Output sheet'!$F$2:$F$5000,'1. Output sheet'!$AC$2:$AC$5000,$B$75,'1. Output sheet'!$C$2:$C$5000,J$138,'1. Output sheet'!$K$2:$K$5000,$C430,'1. Output sheet'!$O$2:$O$5000,"&gt;="&amp;$B$407,'1. Output sheet'!$O$2:$O$5000,"&lt;"&amp;$C$407)</f>
        <v>18070.309999999998</v>
      </c>
      <c r="K495" s="13">
        <f>SUMIFS('1. Output sheet'!$F$2:$F$5000,'1. Output sheet'!$AC$2:$AC$5000,$B$75,'1. Output sheet'!$C$2:$C$5000,K$138,'1. Output sheet'!$K$2:$K$5000,$C430,'1. Output sheet'!$O$2:$O$5000,"&gt;="&amp;$B$407,'1. Output sheet'!$O$2:$O$5000,"&lt;"&amp;$C$407)</f>
        <v>0</v>
      </c>
      <c r="L495" s="13">
        <f>SUMIFS('1. Output sheet'!$F$2:$F$5000,'1. Output sheet'!$AC$2:$AC$5000,$B$75,'1. Output sheet'!$C$2:$C$5000,L$138,'1. Output sheet'!$K$2:$K$5000,$C430,'1. Output sheet'!$O$2:$O$5000,"&gt;="&amp;$B$407,'1. Output sheet'!$O$2:$O$5000,"&lt;"&amp;$C$407)</f>
        <v>0</v>
      </c>
      <c r="M495" s="13">
        <f>SUMIFS('1. Output sheet'!$F$2:$F$5000,'1. Output sheet'!$AC$2:$AC$5000,$B$75,'1. Output sheet'!$C$2:$C$5000,M$138,'1. Output sheet'!$K$2:$K$5000,$C430,'1. Output sheet'!$O$2:$O$5000,"&gt;="&amp;$B$407,'1. Output sheet'!$O$2:$O$5000,"&lt;"&amp;$C$407)</f>
        <v>0</v>
      </c>
      <c r="N495" s="13">
        <f>SUMIFS('1. Output sheet'!$F$2:$F$5000,'1. Output sheet'!$AC$2:$AC$5000,$B$75,'1. Output sheet'!$C$2:$C$5000,N$138,'1. Output sheet'!$K$2:$K$5000,$C430,'1. Output sheet'!$O$2:$O$5000,"&gt;="&amp;$B$407,'1. Output sheet'!$O$2:$O$5000,"&lt;"&amp;$C$407)</f>
        <v>1391</v>
      </c>
      <c r="O495" s="13">
        <f>SUMIFS('1. Output sheet'!$F$2:$F$5000,'1. Output sheet'!$AC$2:$AC$5000,$B$75,'1. Output sheet'!$C$2:$C$5000,O$138,'1. Output sheet'!$K$2:$K$5000,$C430,'1. Output sheet'!$O$2:$O$5000,"&gt;="&amp;$B$407,'1. Output sheet'!$O$2:$O$5000,"&lt;"&amp;$C$407)</f>
        <v>0</v>
      </c>
      <c r="P495" s="14">
        <f t="shared" si="261"/>
        <v>29541.309999999998</v>
      </c>
      <c r="R495" s="7"/>
      <c r="S495" s="39" t="s">
        <v>285</v>
      </c>
      <c r="T495" s="13">
        <f t="shared" si="262"/>
        <v>0</v>
      </c>
      <c r="U495" s="13">
        <f t="shared" si="240"/>
        <v>0</v>
      </c>
      <c r="V495" s="13">
        <f t="shared" si="241"/>
        <v>1351.5144201761793</v>
      </c>
      <c r="W495" s="13">
        <f t="shared" si="242"/>
        <v>0</v>
      </c>
      <c r="X495" s="13">
        <f t="shared" si="243"/>
        <v>0</v>
      </c>
      <c r="Y495" s="13">
        <f t="shared" si="244"/>
        <v>0</v>
      </c>
      <c r="Z495" s="13">
        <f t="shared" si="245"/>
        <v>2422.8456886958147</v>
      </c>
      <c r="AA495" s="13">
        <f t="shared" si="246"/>
        <v>0</v>
      </c>
      <c r="AB495" s="13">
        <f t="shared" si="247"/>
        <v>0</v>
      </c>
      <c r="AC495" s="13">
        <f t="shared" si="248"/>
        <v>0</v>
      </c>
      <c r="AD495" s="13">
        <f t="shared" si="249"/>
        <v>186.50362683185173</v>
      </c>
      <c r="AE495" s="13">
        <v>0</v>
      </c>
      <c r="AF495" s="14">
        <v>61025.31</v>
      </c>
    </row>
    <row r="496" spans="2:32" ht="14.4" x14ac:dyDescent="0.3">
      <c r="B496" s="7"/>
      <c r="C496" s="39" t="s">
        <v>717</v>
      </c>
      <c r="D496" s="13">
        <f>SUMIFS('1. Output sheet'!$F$2:$F$5000,'1. Output sheet'!$AC$2:$AC$5000,$B$75,'1. Output sheet'!$C$2:$C$5000,D$138,'1. Output sheet'!$K$2:$K$5000,$C431,'1. Output sheet'!$O$2:$O$5000,"&gt;="&amp;$B$407,'1. Output sheet'!$O$2:$O$5000,"&lt;"&amp;$C$407)</f>
        <v>0</v>
      </c>
      <c r="E496" s="13">
        <f>SUMIFS('1. Output sheet'!$F$2:$F$5000,'1. Output sheet'!$AC$2:$AC$5000,$B$75,'1. Output sheet'!$C$2:$C$5000,E$138,'1. Output sheet'!$K$2:$K$5000,$C431,'1. Output sheet'!$O$2:$O$5000,"&gt;="&amp;$B$407,'1. Output sheet'!$O$2:$O$5000,"&lt;"&amp;$C$407)</f>
        <v>0</v>
      </c>
      <c r="F496" s="13">
        <f>SUMIFS('1. Output sheet'!$F$2:$F$5000,'1. Output sheet'!$AC$2:$AC$5000,$B$75,'1. Output sheet'!$C$2:$C$5000,F$138,'1. Output sheet'!$K$2:$K$5000,$C431,'1. Output sheet'!$O$2:$O$5000,"&gt;="&amp;$B$407,'1. Output sheet'!$O$2:$O$5000,"&lt;"&amp;$C$407)</f>
        <v>4411</v>
      </c>
      <c r="G496" s="13">
        <f>SUMIFS('1. Output sheet'!$F$2:$F$5000,'1. Output sheet'!$AC$2:$AC$5000,$B$75,'1. Output sheet'!$C$2:$C$5000,G$138,'1. Output sheet'!$K$2:$K$5000,$C431,'1. Output sheet'!$O$2:$O$5000,"&gt;="&amp;$B$407,'1. Output sheet'!$O$2:$O$5000,"&lt;"&amp;$C$407)</f>
        <v>947.5</v>
      </c>
      <c r="H496" s="13">
        <f>SUMIFS('1. Output sheet'!$F$2:$F$5000,'1. Output sheet'!$AC$2:$AC$5000,$B$75,'1. Output sheet'!$C$2:$C$5000,H$138,'1. Output sheet'!$K$2:$K$5000,$C431,'1. Output sheet'!$O$2:$O$5000,"&gt;="&amp;$B$407,'1. Output sheet'!$O$2:$O$5000,"&lt;"&amp;$C$407)</f>
        <v>3866</v>
      </c>
      <c r="I496" s="13">
        <f>SUMIFS('1. Output sheet'!$F$2:$F$5000,'1. Output sheet'!$AC$2:$AC$5000,$B$75,'1. Output sheet'!$C$2:$C$5000,I$138,'1. Output sheet'!$K$2:$K$5000,$C431,'1. Output sheet'!$O$2:$O$5000,"&gt;="&amp;$B$407,'1. Output sheet'!$O$2:$O$5000,"&lt;"&amp;$C$407)</f>
        <v>7847.5</v>
      </c>
      <c r="J496" s="13">
        <f>SUMIFS('1. Output sheet'!$F$2:$F$5000,'1. Output sheet'!$AC$2:$AC$5000,$B$75,'1. Output sheet'!$C$2:$C$5000,J$138,'1. Output sheet'!$K$2:$K$5000,$C431,'1. Output sheet'!$O$2:$O$5000,"&gt;="&amp;$B$407,'1. Output sheet'!$O$2:$O$5000,"&lt;"&amp;$C$407)</f>
        <v>25432.86</v>
      </c>
      <c r="K496" s="13">
        <f>SUMIFS('1. Output sheet'!$F$2:$F$5000,'1. Output sheet'!$AC$2:$AC$5000,$B$75,'1. Output sheet'!$C$2:$C$5000,K$138,'1. Output sheet'!$K$2:$K$5000,$C431,'1. Output sheet'!$O$2:$O$5000,"&gt;="&amp;$B$407,'1. Output sheet'!$O$2:$O$5000,"&lt;"&amp;$C$407)</f>
        <v>0</v>
      </c>
      <c r="L496" s="13">
        <f>SUMIFS('1. Output sheet'!$F$2:$F$5000,'1. Output sheet'!$AC$2:$AC$5000,$B$75,'1. Output sheet'!$C$2:$C$5000,L$138,'1. Output sheet'!$K$2:$K$5000,$C431,'1. Output sheet'!$O$2:$O$5000,"&gt;="&amp;$B$407,'1. Output sheet'!$O$2:$O$5000,"&lt;"&amp;$C$407)</f>
        <v>0</v>
      </c>
      <c r="M496" s="13">
        <f>SUMIFS('1. Output sheet'!$F$2:$F$5000,'1. Output sheet'!$AC$2:$AC$5000,$B$75,'1. Output sheet'!$C$2:$C$5000,M$138,'1. Output sheet'!$K$2:$K$5000,$C431,'1. Output sheet'!$O$2:$O$5000,"&gt;="&amp;$B$407,'1. Output sheet'!$O$2:$O$5000,"&lt;"&amp;$C$407)</f>
        <v>0</v>
      </c>
      <c r="N496" s="13">
        <f>SUMIFS('1. Output sheet'!$F$2:$F$5000,'1. Output sheet'!$AC$2:$AC$5000,$B$75,'1. Output sheet'!$C$2:$C$5000,N$138,'1. Output sheet'!$K$2:$K$5000,$C431,'1. Output sheet'!$O$2:$O$5000,"&gt;="&amp;$B$407,'1. Output sheet'!$O$2:$O$5000,"&lt;"&amp;$C$407)</f>
        <v>0</v>
      </c>
      <c r="O496" s="13">
        <f>SUMIFS('1. Output sheet'!$F$2:$F$5000,'1. Output sheet'!$AC$2:$AC$5000,$B$75,'1. Output sheet'!$C$2:$C$5000,O$138,'1. Output sheet'!$K$2:$K$5000,$C431,'1. Output sheet'!$O$2:$O$5000,"&gt;="&amp;$B$407,'1. Output sheet'!$O$2:$O$5000,"&lt;"&amp;$C$407)</f>
        <v>0</v>
      </c>
      <c r="P496" s="14">
        <f t="shared" si="261"/>
        <v>42504.86</v>
      </c>
      <c r="R496" s="7"/>
      <c r="S496" s="39" t="s">
        <v>717</v>
      </c>
      <c r="T496" s="13">
        <f t="shared" si="262"/>
        <v>0</v>
      </c>
      <c r="U496" s="13">
        <f t="shared" si="240"/>
        <v>0</v>
      </c>
      <c r="V496" s="13">
        <f t="shared" si="241"/>
        <v>591.4216376386039</v>
      </c>
      <c r="W496" s="13">
        <f t="shared" si="242"/>
        <v>127.03967392033036</v>
      </c>
      <c r="X496" s="13">
        <f t="shared" si="243"/>
        <v>518.34868535725298</v>
      </c>
      <c r="Y496" s="13">
        <f t="shared" si="244"/>
        <v>1052.1834734456913</v>
      </c>
      <c r="Z496" s="13">
        <f t="shared" si="245"/>
        <v>3410.0076424922568</v>
      </c>
      <c r="AA496" s="13">
        <f t="shared" si="246"/>
        <v>0</v>
      </c>
      <c r="AB496" s="13">
        <f t="shared" si="247"/>
        <v>0</v>
      </c>
      <c r="AC496" s="13">
        <f t="shared" si="248"/>
        <v>0</v>
      </c>
      <c r="AD496" s="13">
        <f t="shared" si="249"/>
        <v>0</v>
      </c>
      <c r="AE496" s="13">
        <v>0</v>
      </c>
      <c r="AF496" s="14">
        <v>96113.86</v>
      </c>
    </row>
    <row r="497" spans="2:32" ht="14.4" x14ac:dyDescent="0.3">
      <c r="B497" s="7"/>
      <c r="C497" s="39" t="s">
        <v>1095</v>
      </c>
      <c r="D497" s="13">
        <f>SUMIFS('1. Output sheet'!$F$2:$F$5000,'1. Output sheet'!$AC$2:$AC$5000,$B$75,'1. Output sheet'!$C$2:$C$5000,D$138,'1. Output sheet'!$K$2:$K$5000,$C432,'1. Output sheet'!$O$2:$O$5000,"&gt;="&amp;$B$407,'1. Output sheet'!$O$2:$O$5000,"&lt;"&amp;$C$407)</f>
        <v>0</v>
      </c>
      <c r="E497" s="13">
        <f>SUMIFS('1. Output sheet'!$F$2:$F$5000,'1. Output sheet'!$AC$2:$AC$5000,$B$75,'1. Output sheet'!$C$2:$C$5000,E$138,'1. Output sheet'!$K$2:$K$5000,$C432,'1. Output sheet'!$O$2:$O$5000,"&gt;="&amp;$B$407,'1. Output sheet'!$O$2:$O$5000,"&lt;"&amp;$C$407)</f>
        <v>0</v>
      </c>
      <c r="F497" s="13">
        <f>SUMIFS('1. Output sheet'!$F$2:$F$5000,'1. Output sheet'!$AC$2:$AC$5000,$B$75,'1. Output sheet'!$C$2:$C$5000,F$138,'1. Output sheet'!$K$2:$K$5000,$C432,'1. Output sheet'!$O$2:$O$5000,"&gt;="&amp;$B$407,'1. Output sheet'!$O$2:$O$5000,"&lt;"&amp;$C$407)</f>
        <v>0</v>
      </c>
      <c r="G497" s="13">
        <f>SUMIFS('1. Output sheet'!$F$2:$F$5000,'1. Output sheet'!$AC$2:$AC$5000,$B$75,'1. Output sheet'!$C$2:$C$5000,G$138,'1. Output sheet'!$K$2:$K$5000,$C432,'1. Output sheet'!$O$2:$O$5000,"&gt;="&amp;$B$407,'1. Output sheet'!$O$2:$O$5000,"&lt;"&amp;$C$407)</f>
        <v>0</v>
      </c>
      <c r="H497" s="13">
        <f>SUMIFS('1. Output sheet'!$F$2:$F$5000,'1. Output sheet'!$AC$2:$AC$5000,$B$75,'1. Output sheet'!$C$2:$C$5000,H$138,'1. Output sheet'!$K$2:$K$5000,$C432,'1. Output sheet'!$O$2:$O$5000,"&gt;="&amp;$B$407,'1. Output sheet'!$O$2:$O$5000,"&lt;"&amp;$C$407)</f>
        <v>0</v>
      </c>
      <c r="I497" s="13">
        <f>SUMIFS('1. Output sheet'!$F$2:$F$5000,'1. Output sheet'!$AC$2:$AC$5000,$B$75,'1. Output sheet'!$C$2:$C$5000,I$138,'1. Output sheet'!$K$2:$K$5000,$C432,'1. Output sheet'!$O$2:$O$5000,"&gt;="&amp;$B$407,'1. Output sheet'!$O$2:$O$5000,"&lt;"&amp;$C$407)</f>
        <v>0</v>
      </c>
      <c r="J497" s="13">
        <f>SUMIFS('1. Output sheet'!$F$2:$F$5000,'1. Output sheet'!$AC$2:$AC$5000,$B$75,'1. Output sheet'!$C$2:$C$5000,J$138,'1. Output sheet'!$K$2:$K$5000,$C432,'1. Output sheet'!$O$2:$O$5000,"&gt;="&amp;$B$407,'1. Output sheet'!$O$2:$O$5000,"&lt;"&amp;$C$407)</f>
        <v>0</v>
      </c>
      <c r="K497" s="13">
        <f>SUMIFS('1. Output sheet'!$F$2:$F$5000,'1. Output sheet'!$AC$2:$AC$5000,$B$75,'1. Output sheet'!$C$2:$C$5000,K$138,'1. Output sheet'!$K$2:$K$5000,$C432,'1. Output sheet'!$O$2:$O$5000,"&gt;="&amp;$B$407,'1. Output sheet'!$O$2:$O$5000,"&lt;"&amp;$C$407)</f>
        <v>0</v>
      </c>
      <c r="L497" s="13">
        <f>SUMIFS('1. Output sheet'!$F$2:$F$5000,'1. Output sheet'!$AC$2:$AC$5000,$B$75,'1. Output sheet'!$C$2:$C$5000,L$138,'1. Output sheet'!$K$2:$K$5000,$C432,'1. Output sheet'!$O$2:$O$5000,"&gt;="&amp;$B$407,'1. Output sheet'!$O$2:$O$5000,"&lt;"&amp;$C$407)</f>
        <v>0</v>
      </c>
      <c r="M497" s="13">
        <f>SUMIFS('1. Output sheet'!$F$2:$F$5000,'1. Output sheet'!$AC$2:$AC$5000,$B$75,'1. Output sheet'!$C$2:$C$5000,M$138,'1. Output sheet'!$K$2:$K$5000,$C432,'1. Output sheet'!$O$2:$O$5000,"&gt;="&amp;$B$407,'1. Output sheet'!$O$2:$O$5000,"&lt;"&amp;$C$407)</f>
        <v>0</v>
      </c>
      <c r="N497" s="13">
        <f>SUMIFS('1. Output sheet'!$F$2:$F$5000,'1. Output sheet'!$AC$2:$AC$5000,$B$75,'1. Output sheet'!$C$2:$C$5000,N$138,'1. Output sheet'!$K$2:$K$5000,$C432,'1. Output sheet'!$O$2:$O$5000,"&gt;="&amp;$B$407,'1. Output sheet'!$O$2:$O$5000,"&lt;"&amp;$C$407)</f>
        <v>0</v>
      </c>
      <c r="O497" s="13">
        <f>SUMIFS('1. Output sheet'!$F$2:$F$5000,'1. Output sheet'!$AC$2:$AC$5000,$B$75,'1. Output sheet'!$C$2:$C$5000,O$138,'1. Output sheet'!$K$2:$K$5000,$C432,'1. Output sheet'!$O$2:$O$5000,"&gt;="&amp;$B$407,'1. Output sheet'!$O$2:$O$5000,"&lt;"&amp;$C$407)</f>
        <v>0</v>
      </c>
      <c r="P497" s="14">
        <f t="shared" si="261"/>
        <v>0</v>
      </c>
      <c r="R497" s="7"/>
      <c r="S497" s="39" t="s">
        <v>1095</v>
      </c>
      <c r="T497" s="13">
        <f t="shared" si="262"/>
        <v>0</v>
      </c>
      <c r="U497" s="13">
        <f t="shared" si="240"/>
        <v>0</v>
      </c>
      <c r="V497" s="13">
        <f t="shared" si="241"/>
        <v>0</v>
      </c>
      <c r="W497" s="13">
        <f t="shared" si="242"/>
        <v>0</v>
      </c>
      <c r="X497" s="13">
        <f t="shared" si="243"/>
        <v>0</v>
      </c>
      <c r="Y497" s="13">
        <f t="shared" si="244"/>
        <v>0</v>
      </c>
      <c r="Z497" s="13">
        <f t="shared" si="245"/>
        <v>0</v>
      </c>
      <c r="AA497" s="13">
        <f t="shared" si="246"/>
        <v>0</v>
      </c>
      <c r="AB497" s="13">
        <f t="shared" si="247"/>
        <v>0</v>
      </c>
      <c r="AC497" s="13">
        <f t="shared" si="248"/>
        <v>0</v>
      </c>
      <c r="AD497" s="13">
        <f t="shared" si="249"/>
        <v>0</v>
      </c>
      <c r="AE497" s="13">
        <v>0</v>
      </c>
      <c r="AF497" s="14">
        <v>93.75</v>
      </c>
    </row>
    <row r="498" spans="2:32" ht="14.4" x14ac:dyDescent="0.3">
      <c r="B498" s="7"/>
      <c r="C498" s="39" t="s">
        <v>427</v>
      </c>
      <c r="D498" s="13">
        <f>SUMIFS('1. Output sheet'!$F$2:$F$5000,'1. Output sheet'!$AC$2:$AC$5000,$B$75,'1. Output sheet'!$C$2:$C$5000,D$138,'1. Output sheet'!$K$2:$K$5000,$C433,'1. Output sheet'!$O$2:$O$5000,"&gt;="&amp;$B$407,'1. Output sheet'!$O$2:$O$5000,"&lt;"&amp;$C$407)</f>
        <v>0</v>
      </c>
      <c r="E498" s="13">
        <f>SUMIFS('1. Output sheet'!$F$2:$F$5000,'1. Output sheet'!$AC$2:$AC$5000,$B$75,'1. Output sheet'!$C$2:$C$5000,E$138,'1. Output sheet'!$K$2:$K$5000,$C433,'1. Output sheet'!$O$2:$O$5000,"&gt;="&amp;$B$407,'1. Output sheet'!$O$2:$O$5000,"&lt;"&amp;$C$407)</f>
        <v>0</v>
      </c>
      <c r="F498" s="13">
        <f>SUMIFS('1. Output sheet'!$F$2:$F$5000,'1. Output sheet'!$AC$2:$AC$5000,$B$75,'1. Output sheet'!$C$2:$C$5000,F$138,'1. Output sheet'!$K$2:$K$5000,$C433,'1. Output sheet'!$O$2:$O$5000,"&gt;="&amp;$B$407,'1. Output sheet'!$O$2:$O$5000,"&lt;"&amp;$C$407)</f>
        <v>12837.25</v>
      </c>
      <c r="G498" s="13">
        <f>SUMIFS('1. Output sheet'!$F$2:$F$5000,'1. Output sheet'!$AC$2:$AC$5000,$B$75,'1. Output sheet'!$C$2:$C$5000,G$138,'1. Output sheet'!$K$2:$K$5000,$C433,'1. Output sheet'!$O$2:$O$5000,"&gt;="&amp;$B$407,'1. Output sheet'!$O$2:$O$5000,"&lt;"&amp;$C$407)</f>
        <v>7440</v>
      </c>
      <c r="H498" s="13">
        <f>SUMIFS('1. Output sheet'!$F$2:$F$5000,'1. Output sheet'!$AC$2:$AC$5000,$B$75,'1. Output sheet'!$C$2:$C$5000,H$138,'1. Output sheet'!$K$2:$K$5000,$C433,'1. Output sheet'!$O$2:$O$5000,"&gt;="&amp;$B$407,'1. Output sheet'!$O$2:$O$5000,"&lt;"&amp;$C$407)</f>
        <v>845</v>
      </c>
      <c r="I498" s="13">
        <f>SUMIFS('1. Output sheet'!$F$2:$F$5000,'1. Output sheet'!$AC$2:$AC$5000,$B$75,'1. Output sheet'!$C$2:$C$5000,I$138,'1. Output sheet'!$K$2:$K$5000,$C433,'1. Output sheet'!$O$2:$O$5000,"&gt;="&amp;$B$407,'1. Output sheet'!$O$2:$O$5000,"&lt;"&amp;$C$407)</f>
        <v>2760</v>
      </c>
      <c r="J498" s="13">
        <f>SUMIFS('1. Output sheet'!$F$2:$F$5000,'1. Output sheet'!$AC$2:$AC$5000,$B$75,'1. Output sheet'!$C$2:$C$5000,J$138,'1. Output sheet'!$K$2:$K$5000,$C433,'1. Output sheet'!$O$2:$O$5000,"&gt;="&amp;$B$407,'1. Output sheet'!$O$2:$O$5000,"&lt;"&amp;$C$407)</f>
        <v>9077</v>
      </c>
      <c r="K498" s="13">
        <f>SUMIFS('1. Output sheet'!$F$2:$F$5000,'1. Output sheet'!$AC$2:$AC$5000,$B$75,'1. Output sheet'!$C$2:$C$5000,K$138,'1. Output sheet'!$K$2:$K$5000,$C433,'1. Output sheet'!$O$2:$O$5000,"&gt;="&amp;$B$407,'1. Output sheet'!$O$2:$O$5000,"&lt;"&amp;$C$407)</f>
        <v>0</v>
      </c>
      <c r="L498" s="13">
        <f>SUMIFS('1. Output sheet'!$F$2:$F$5000,'1. Output sheet'!$AC$2:$AC$5000,$B$75,'1. Output sheet'!$C$2:$C$5000,L$138,'1. Output sheet'!$K$2:$K$5000,$C433,'1. Output sheet'!$O$2:$O$5000,"&gt;="&amp;$B$407,'1. Output sheet'!$O$2:$O$5000,"&lt;"&amp;$C$407)</f>
        <v>0</v>
      </c>
      <c r="M498" s="13">
        <f>SUMIFS('1. Output sheet'!$F$2:$F$5000,'1. Output sheet'!$AC$2:$AC$5000,$B$75,'1. Output sheet'!$C$2:$C$5000,M$138,'1. Output sheet'!$K$2:$K$5000,$C433,'1. Output sheet'!$O$2:$O$5000,"&gt;="&amp;$B$407,'1. Output sheet'!$O$2:$O$5000,"&lt;"&amp;$C$407)</f>
        <v>0</v>
      </c>
      <c r="N498" s="13">
        <f>SUMIFS('1. Output sheet'!$F$2:$F$5000,'1. Output sheet'!$AC$2:$AC$5000,$B$75,'1. Output sheet'!$C$2:$C$5000,N$138,'1. Output sheet'!$K$2:$K$5000,$C433,'1. Output sheet'!$O$2:$O$5000,"&gt;="&amp;$B$407,'1. Output sheet'!$O$2:$O$5000,"&lt;"&amp;$C$407)</f>
        <v>0</v>
      </c>
      <c r="O498" s="13">
        <f>SUMIFS('1. Output sheet'!$F$2:$F$5000,'1. Output sheet'!$AC$2:$AC$5000,$B$75,'1. Output sheet'!$C$2:$C$5000,O$138,'1. Output sheet'!$K$2:$K$5000,$C433,'1. Output sheet'!$O$2:$O$5000,"&gt;="&amp;$B$407,'1. Output sheet'!$O$2:$O$5000,"&lt;"&amp;$C$407)</f>
        <v>0</v>
      </c>
      <c r="P498" s="14">
        <f t="shared" si="261"/>
        <v>32959.25</v>
      </c>
      <c r="R498" s="7"/>
      <c r="S498" s="39" t="s">
        <v>427</v>
      </c>
      <c r="T498" s="13">
        <f t="shared" si="262"/>
        <v>0</v>
      </c>
      <c r="U498" s="13">
        <f t="shared" si="240"/>
        <v>0</v>
      </c>
      <c r="V498" s="13">
        <f t="shared" si="241"/>
        <v>1721.2032232546289</v>
      </c>
      <c r="W498" s="13">
        <f t="shared" si="242"/>
        <v>997.54635774908479</v>
      </c>
      <c r="X498" s="13">
        <f t="shared" si="243"/>
        <v>113.29659573897536</v>
      </c>
      <c r="Y498" s="13">
        <f t="shared" si="244"/>
        <v>370.05751981014436</v>
      </c>
      <c r="Z498" s="13">
        <f t="shared" si="245"/>
        <v>1217.0333722161886</v>
      </c>
      <c r="AA498" s="13">
        <f t="shared" si="246"/>
        <v>0</v>
      </c>
      <c r="AB498" s="13">
        <f t="shared" si="247"/>
        <v>0</v>
      </c>
      <c r="AC498" s="13">
        <f t="shared" si="248"/>
        <v>0</v>
      </c>
      <c r="AD498" s="13">
        <f t="shared" si="249"/>
        <v>0</v>
      </c>
      <c r="AE498" s="13">
        <v>0</v>
      </c>
      <c r="AF498" s="14">
        <v>233878.94</v>
      </c>
    </row>
    <row r="499" spans="2:32" ht="14.4" x14ac:dyDescent="0.3">
      <c r="B499" s="7"/>
      <c r="C499" s="39" t="s">
        <v>84</v>
      </c>
      <c r="D499" s="13">
        <f>SUMIFS('1. Output sheet'!$F$2:$F$5000,'1. Output sheet'!$AC$2:$AC$5000,$B$75,'1. Output sheet'!$C$2:$C$5000,D$138,'1. Output sheet'!$K$2:$K$5000,$C434,'1. Output sheet'!$O$2:$O$5000,"&gt;="&amp;$B$407,'1. Output sheet'!$O$2:$O$5000,"&lt;"&amp;$C$407)</f>
        <v>0</v>
      </c>
      <c r="E499" s="13">
        <f>SUMIFS('1. Output sheet'!$F$2:$F$5000,'1. Output sheet'!$AC$2:$AC$5000,$B$75,'1. Output sheet'!$C$2:$C$5000,E$138,'1. Output sheet'!$K$2:$K$5000,$C434,'1. Output sheet'!$O$2:$O$5000,"&gt;="&amp;$B$407,'1. Output sheet'!$O$2:$O$5000,"&lt;"&amp;$C$407)</f>
        <v>0</v>
      </c>
      <c r="F499" s="13">
        <f>SUMIFS('1. Output sheet'!$F$2:$F$5000,'1. Output sheet'!$AC$2:$AC$5000,$B$75,'1. Output sheet'!$C$2:$C$5000,F$138,'1. Output sheet'!$K$2:$K$5000,$C434,'1. Output sheet'!$O$2:$O$5000,"&gt;="&amp;$B$407,'1. Output sheet'!$O$2:$O$5000,"&lt;"&amp;$C$407)</f>
        <v>0</v>
      </c>
      <c r="G499" s="13">
        <f>SUMIFS('1. Output sheet'!$F$2:$F$5000,'1. Output sheet'!$AC$2:$AC$5000,$B$75,'1. Output sheet'!$C$2:$C$5000,G$138,'1. Output sheet'!$K$2:$K$5000,$C434,'1. Output sheet'!$O$2:$O$5000,"&gt;="&amp;$B$407,'1. Output sheet'!$O$2:$O$5000,"&lt;"&amp;$C$407)</f>
        <v>2535</v>
      </c>
      <c r="H499" s="13">
        <f>SUMIFS('1. Output sheet'!$F$2:$F$5000,'1. Output sheet'!$AC$2:$AC$5000,$B$75,'1. Output sheet'!$C$2:$C$5000,H$138,'1. Output sheet'!$K$2:$K$5000,$C434,'1. Output sheet'!$O$2:$O$5000,"&gt;="&amp;$B$407,'1. Output sheet'!$O$2:$O$5000,"&lt;"&amp;$C$407)</f>
        <v>0</v>
      </c>
      <c r="I499" s="13">
        <f>SUMIFS('1. Output sheet'!$F$2:$F$5000,'1. Output sheet'!$AC$2:$AC$5000,$B$75,'1. Output sheet'!$C$2:$C$5000,I$138,'1. Output sheet'!$K$2:$K$5000,$C434,'1. Output sheet'!$O$2:$O$5000,"&gt;="&amp;$B$407,'1. Output sheet'!$O$2:$O$5000,"&lt;"&amp;$C$407)</f>
        <v>3125</v>
      </c>
      <c r="J499" s="13">
        <f>SUMIFS('1. Output sheet'!$F$2:$F$5000,'1. Output sheet'!$AC$2:$AC$5000,$B$75,'1. Output sheet'!$C$2:$C$5000,J$138,'1. Output sheet'!$K$2:$K$5000,$C434,'1. Output sheet'!$O$2:$O$5000,"&gt;="&amp;$B$407,'1. Output sheet'!$O$2:$O$5000,"&lt;"&amp;$C$407)</f>
        <v>1775</v>
      </c>
      <c r="K499" s="13">
        <f>SUMIFS('1. Output sheet'!$F$2:$F$5000,'1. Output sheet'!$AC$2:$AC$5000,$B$75,'1. Output sheet'!$C$2:$C$5000,K$138,'1. Output sheet'!$K$2:$K$5000,$C434,'1. Output sheet'!$O$2:$O$5000,"&gt;="&amp;$B$407,'1. Output sheet'!$O$2:$O$5000,"&lt;"&amp;$C$407)</f>
        <v>0</v>
      </c>
      <c r="L499" s="13">
        <f>SUMIFS('1. Output sheet'!$F$2:$F$5000,'1. Output sheet'!$AC$2:$AC$5000,$B$75,'1. Output sheet'!$C$2:$C$5000,L$138,'1. Output sheet'!$K$2:$K$5000,$C434,'1. Output sheet'!$O$2:$O$5000,"&gt;="&amp;$B$407,'1. Output sheet'!$O$2:$O$5000,"&lt;"&amp;$C$407)</f>
        <v>0</v>
      </c>
      <c r="M499" s="13">
        <f>SUMIFS('1. Output sheet'!$F$2:$F$5000,'1. Output sheet'!$AC$2:$AC$5000,$B$75,'1. Output sheet'!$C$2:$C$5000,M$138,'1. Output sheet'!$K$2:$K$5000,$C434,'1. Output sheet'!$O$2:$O$5000,"&gt;="&amp;$B$407,'1. Output sheet'!$O$2:$O$5000,"&lt;"&amp;$C$407)</f>
        <v>0</v>
      </c>
      <c r="N499" s="13">
        <f>SUMIFS('1. Output sheet'!$F$2:$F$5000,'1. Output sheet'!$AC$2:$AC$5000,$B$75,'1. Output sheet'!$C$2:$C$5000,N$138,'1. Output sheet'!$K$2:$K$5000,$C434,'1. Output sheet'!$O$2:$O$5000,"&gt;="&amp;$B$407,'1. Output sheet'!$O$2:$O$5000,"&lt;"&amp;$C$407)</f>
        <v>0</v>
      </c>
      <c r="O499" s="13">
        <f>SUMIFS('1. Output sheet'!$F$2:$F$5000,'1. Output sheet'!$AC$2:$AC$5000,$B$75,'1. Output sheet'!$C$2:$C$5000,O$138,'1. Output sheet'!$K$2:$K$5000,$C434,'1. Output sheet'!$O$2:$O$5000,"&gt;="&amp;$B$407,'1. Output sheet'!$O$2:$O$5000,"&lt;"&amp;$C$407)</f>
        <v>0</v>
      </c>
      <c r="P499" s="14">
        <f t="shared" si="261"/>
        <v>7435</v>
      </c>
      <c r="R499" s="7"/>
      <c r="S499" s="39" t="s">
        <v>84</v>
      </c>
      <c r="T499" s="13">
        <f t="shared" si="262"/>
        <v>0</v>
      </c>
      <c r="U499" s="13">
        <f t="shared" si="240"/>
        <v>0</v>
      </c>
      <c r="V499" s="13">
        <f t="shared" si="241"/>
        <v>0</v>
      </c>
      <c r="W499" s="13">
        <f t="shared" si="242"/>
        <v>339.88978721692604</v>
      </c>
      <c r="X499" s="13">
        <f t="shared" si="243"/>
        <v>0</v>
      </c>
      <c r="Y499" s="13">
        <f t="shared" si="244"/>
        <v>418.99628601692069</v>
      </c>
      <c r="Z499" s="13">
        <f t="shared" si="245"/>
        <v>237.98989045761095</v>
      </c>
      <c r="AA499" s="13">
        <f t="shared" si="246"/>
        <v>0</v>
      </c>
      <c r="AB499" s="13">
        <f t="shared" si="247"/>
        <v>0</v>
      </c>
      <c r="AC499" s="13">
        <f t="shared" si="248"/>
        <v>0</v>
      </c>
      <c r="AD499" s="13">
        <f t="shared" si="249"/>
        <v>0</v>
      </c>
      <c r="AE499" s="13">
        <v>0</v>
      </c>
      <c r="AF499" s="14">
        <v>22662</v>
      </c>
    </row>
    <row r="500" spans="2:32" ht="14.4" x14ac:dyDescent="0.3">
      <c r="B500" s="7"/>
      <c r="C500" s="39" t="s">
        <v>204</v>
      </c>
      <c r="D500" s="13">
        <f>SUMIFS('1. Output sheet'!$F$2:$F$5000,'1. Output sheet'!$AC$2:$AC$5000,$B$75,'1. Output sheet'!$C$2:$C$5000,D$138,'1. Output sheet'!$K$2:$K$5000,$C435,'1. Output sheet'!$O$2:$O$5000,"&gt;="&amp;$B$407,'1. Output sheet'!$O$2:$O$5000,"&lt;"&amp;$C$407)</f>
        <v>0</v>
      </c>
      <c r="E500" s="13">
        <f>SUMIFS('1. Output sheet'!$F$2:$F$5000,'1. Output sheet'!$AC$2:$AC$5000,$B$75,'1. Output sheet'!$C$2:$C$5000,E$138,'1. Output sheet'!$K$2:$K$5000,$C435,'1. Output sheet'!$O$2:$O$5000,"&gt;="&amp;$B$407,'1. Output sheet'!$O$2:$O$5000,"&lt;"&amp;$C$407)</f>
        <v>68800</v>
      </c>
      <c r="F500" s="13">
        <f>SUMIFS('1. Output sheet'!$F$2:$F$5000,'1. Output sheet'!$AC$2:$AC$5000,$B$75,'1. Output sheet'!$C$2:$C$5000,F$138,'1. Output sheet'!$K$2:$K$5000,$C435,'1. Output sheet'!$O$2:$O$5000,"&gt;="&amp;$B$407,'1. Output sheet'!$O$2:$O$5000,"&lt;"&amp;$C$407)</f>
        <v>4320</v>
      </c>
      <c r="G500" s="13">
        <f>SUMIFS('1. Output sheet'!$F$2:$F$5000,'1. Output sheet'!$AC$2:$AC$5000,$B$75,'1. Output sheet'!$C$2:$C$5000,G$138,'1. Output sheet'!$K$2:$K$5000,$C435,'1. Output sheet'!$O$2:$O$5000,"&gt;="&amp;$B$407,'1. Output sheet'!$O$2:$O$5000,"&lt;"&amp;$C$407)</f>
        <v>5562</v>
      </c>
      <c r="H500" s="13">
        <f>SUMIFS('1. Output sheet'!$F$2:$F$5000,'1. Output sheet'!$AC$2:$AC$5000,$B$75,'1. Output sheet'!$C$2:$C$5000,H$138,'1. Output sheet'!$K$2:$K$5000,$C435,'1. Output sheet'!$O$2:$O$5000,"&gt;="&amp;$B$407,'1. Output sheet'!$O$2:$O$5000,"&lt;"&amp;$C$407)</f>
        <v>2529</v>
      </c>
      <c r="I500" s="13">
        <f>SUMIFS('1. Output sheet'!$F$2:$F$5000,'1. Output sheet'!$AC$2:$AC$5000,$B$75,'1. Output sheet'!$C$2:$C$5000,I$138,'1. Output sheet'!$K$2:$K$5000,$C435,'1. Output sheet'!$O$2:$O$5000,"&gt;="&amp;$B$407,'1. Output sheet'!$O$2:$O$5000,"&lt;"&amp;$C$407)</f>
        <v>6168</v>
      </c>
      <c r="J500" s="13">
        <f>SUMIFS('1. Output sheet'!$F$2:$F$5000,'1. Output sheet'!$AC$2:$AC$5000,$B$75,'1. Output sheet'!$C$2:$C$5000,J$138,'1. Output sheet'!$K$2:$K$5000,$C435,'1. Output sheet'!$O$2:$O$5000,"&gt;="&amp;$B$407,'1. Output sheet'!$O$2:$O$5000,"&lt;"&amp;$C$407)</f>
        <v>5394</v>
      </c>
      <c r="K500" s="13">
        <f>SUMIFS('1. Output sheet'!$F$2:$F$5000,'1. Output sheet'!$AC$2:$AC$5000,$B$75,'1. Output sheet'!$C$2:$C$5000,K$138,'1. Output sheet'!$K$2:$K$5000,$C435,'1. Output sheet'!$O$2:$O$5000,"&gt;="&amp;$B$407,'1. Output sheet'!$O$2:$O$5000,"&lt;"&amp;$C$407)</f>
        <v>3366</v>
      </c>
      <c r="L500" s="13">
        <f>SUMIFS('1. Output sheet'!$F$2:$F$5000,'1. Output sheet'!$AC$2:$AC$5000,$B$75,'1. Output sheet'!$C$2:$C$5000,L$138,'1. Output sheet'!$K$2:$K$5000,$C435,'1. Output sheet'!$O$2:$O$5000,"&gt;="&amp;$B$407,'1. Output sheet'!$O$2:$O$5000,"&lt;"&amp;$C$407)</f>
        <v>0</v>
      </c>
      <c r="M500" s="13">
        <f>SUMIFS('1. Output sheet'!$F$2:$F$5000,'1. Output sheet'!$AC$2:$AC$5000,$B$75,'1. Output sheet'!$C$2:$C$5000,M$138,'1. Output sheet'!$K$2:$K$5000,$C435,'1. Output sheet'!$O$2:$O$5000,"&gt;="&amp;$B$407,'1. Output sheet'!$O$2:$O$5000,"&lt;"&amp;$C$407)</f>
        <v>0</v>
      </c>
      <c r="N500" s="13">
        <f>SUMIFS('1. Output sheet'!$F$2:$F$5000,'1. Output sheet'!$AC$2:$AC$5000,$B$75,'1. Output sheet'!$C$2:$C$5000,N$138,'1. Output sheet'!$K$2:$K$5000,$C435,'1. Output sheet'!$O$2:$O$5000,"&gt;="&amp;$B$407,'1. Output sheet'!$O$2:$O$5000,"&lt;"&amp;$C$407)</f>
        <v>0</v>
      </c>
      <c r="O500" s="13">
        <f>SUMIFS('1. Output sheet'!$F$2:$F$5000,'1. Output sheet'!$AC$2:$AC$5000,$B$75,'1. Output sheet'!$C$2:$C$5000,O$138,'1. Output sheet'!$K$2:$K$5000,$C435,'1. Output sheet'!$O$2:$O$5000,"&gt;="&amp;$B$407,'1. Output sheet'!$O$2:$O$5000,"&lt;"&amp;$C$407)</f>
        <v>0</v>
      </c>
      <c r="P500" s="14">
        <f t="shared" si="261"/>
        <v>96139</v>
      </c>
      <c r="R500" s="7"/>
      <c r="S500" s="39" t="s">
        <v>204</v>
      </c>
      <c r="T500" s="13">
        <f t="shared" si="262"/>
        <v>0</v>
      </c>
      <c r="U500" s="13">
        <f t="shared" si="240"/>
        <v>9224.6222329485263</v>
      </c>
      <c r="V500" s="13">
        <f t="shared" si="241"/>
        <v>579.22046578979121</v>
      </c>
      <c r="W500" s="13">
        <f t="shared" si="242"/>
        <v>745.74634970435613</v>
      </c>
      <c r="X500" s="13">
        <f t="shared" si="243"/>
        <v>339.08531434777359</v>
      </c>
      <c r="Y500" s="13">
        <f t="shared" si="244"/>
        <v>826.99810948875734</v>
      </c>
      <c r="Z500" s="13">
        <f t="shared" si="245"/>
        <v>723.22110936808645</v>
      </c>
      <c r="AA500" s="13">
        <f t="shared" si="246"/>
        <v>451.30927959454561</v>
      </c>
      <c r="AB500" s="13">
        <f t="shared" si="247"/>
        <v>0</v>
      </c>
      <c r="AC500" s="13">
        <f t="shared" si="248"/>
        <v>0</v>
      </c>
      <c r="AD500" s="13">
        <f t="shared" si="249"/>
        <v>0</v>
      </c>
      <c r="AE500" s="13">
        <v>0</v>
      </c>
      <c r="AF500" s="14">
        <v>358006</v>
      </c>
    </row>
    <row r="501" spans="2:32" ht="14.4" x14ac:dyDescent="0.3">
      <c r="B501" s="7"/>
      <c r="C501" s="39" t="s">
        <v>216</v>
      </c>
      <c r="D501" s="13">
        <f>SUMIFS('1. Output sheet'!$F$2:$F$5000,'1. Output sheet'!$AC$2:$AC$5000,$B$75,'1. Output sheet'!$C$2:$C$5000,D$138,'1. Output sheet'!$K$2:$K$5000,$C436,'1. Output sheet'!$O$2:$O$5000,"&gt;="&amp;$B$407,'1. Output sheet'!$O$2:$O$5000,"&lt;"&amp;$C$407)</f>
        <v>0</v>
      </c>
      <c r="E501" s="13">
        <f>SUMIFS('1. Output sheet'!$F$2:$F$5000,'1. Output sheet'!$AC$2:$AC$5000,$B$75,'1. Output sheet'!$C$2:$C$5000,E$138,'1. Output sheet'!$K$2:$K$5000,$C436,'1. Output sheet'!$O$2:$O$5000,"&gt;="&amp;$B$407,'1. Output sheet'!$O$2:$O$5000,"&lt;"&amp;$C$407)</f>
        <v>0</v>
      </c>
      <c r="F501" s="13">
        <f>SUMIFS('1. Output sheet'!$F$2:$F$5000,'1. Output sheet'!$AC$2:$AC$5000,$B$75,'1. Output sheet'!$C$2:$C$5000,F$138,'1. Output sheet'!$K$2:$K$5000,$C436,'1. Output sheet'!$O$2:$O$5000,"&gt;="&amp;$B$407,'1. Output sheet'!$O$2:$O$5000,"&lt;"&amp;$C$407)</f>
        <v>1970</v>
      </c>
      <c r="G501" s="13">
        <f>SUMIFS('1. Output sheet'!$F$2:$F$5000,'1. Output sheet'!$AC$2:$AC$5000,$B$75,'1. Output sheet'!$C$2:$C$5000,G$138,'1. Output sheet'!$K$2:$K$5000,$C436,'1. Output sheet'!$O$2:$O$5000,"&gt;="&amp;$B$407,'1. Output sheet'!$O$2:$O$5000,"&lt;"&amp;$C$407)</f>
        <v>3260</v>
      </c>
      <c r="H501" s="13">
        <f>SUMIFS('1. Output sheet'!$F$2:$F$5000,'1. Output sheet'!$AC$2:$AC$5000,$B$75,'1. Output sheet'!$C$2:$C$5000,H$138,'1. Output sheet'!$K$2:$K$5000,$C436,'1. Output sheet'!$O$2:$O$5000,"&gt;="&amp;$B$407,'1. Output sheet'!$O$2:$O$5000,"&lt;"&amp;$C$407)</f>
        <v>2094</v>
      </c>
      <c r="I501" s="13">
        <f>SUMIFS('1. Output sheet'!$F$2:$F$5000,'1. Output sheet'!$AC$2:$AC$5000,$B$75,'1. Output sheet'!$C$2:$C$5000,I$138,'1. Output sheet'!$K$2:$K$5000,$C436,'1. Output sheet'!$O$2:$O$5000,"&gt;="&amp;$B$407,'1. Output sheet'!$O$2:$O$5000,"&lt;"&amp;$C$407)</f>
        <v>11148</v>
      </c>
      <c r="J501" s="13">
        <f>SUMIFS('1. Output sheet'!$F$2:$F$5000,'1. Output sheet'!$AC$2:$AC$5000,$B$75,'1. Output sheet'!$C$2:$C$5000,J$138,'1. Output sheet'!$K$2:$K$5000,$C436,'1. Output sheet'!$O$2:$O$5000,"&gt;="&amp;$B$407,'1. Output sheet'!$O$2:$O$5000,"&lt;"&amp;$C$407)</f>
        <v>4490</v>
      </c>
      <c r="K501" s="13">
        <f>SUMIFS('1. Output sheet'!$F$2:$F$5000,'1. Output sheet'!$AC$2:$AC$5000,$B$75,'1. Output sheet'!$C$2:$C$5000,K$138,'1. Output sheet'!$K$2:$K$5000,$C436,'1. Output sheet'!$O$2:$O$5000,"&gt;="&amp;$B$407,'1. Output sheet'!$O$2:$O$5000,"&lt;"&amp;$C$407)</f>
        <v>4815</v>
      </c>
      <c r="L501" s="13">
        <f>SUMIFS('1. Output sheet'!$F$2:$F$5000,'1. Output sheet'!$AC$2:$AC$5000,$B$75,'1. Output sheet'!$C$2:$C$5000,L$138,'1. Output sheet'!$K$2:$K$5000,$C436,'1. Output sheet'!$O$2:$O$5000,"&gt;="&amp;$B$407,'1. Output sheet'!$O$2:$O$5000,"&lt;"&amp;$C$407)</f>
        <v>0</v>
      </c>
      <c r="M501" s="13">
        <f>SUMIFS('1. Output sheet'!$F$2:$F$5000,'1. Output sheet'!$AC$2:$AC$5000,$B$75,'1. Output sheet'!$C$2:$C$5000,M$138,'1. Output sheet'!$K$2:$K$5000,$C436,'1. Output sheet'!$O$2:$O$5000,"&gt;="&amp;$B$407,'1. Output sheet'!$O$2:$O$5000,"&lt;"&amp;$C$407)</f>
        <v>0</v>
      </c>
      <c r="N501" s="13">
        <f>SUMIFS('1. Output sheet'!$F$2:$F$5000,'1. Output sheet'!$AC$2:$AC$5000,$B$75,'1. Output sheet'!$C$2:$C$5000,N$138,'1. Output sheet'!$K$2:$K$5000,$C436,'1. Output sheet'!$O$2:$O$5000,"&gt;="&amp;$B$407,'1. Output sheet'!$O$2:$O$5000,"&lt;"&amp;$C$407)</f>
        <v>1000</v>
      </c>
      <c r="O501" s="13">
        <f>SUMIFS('1. Output sheet'!$F$2:$F$5000,'1. Output sheet'!$AC$2:$AC$5000,$B$75,'1. Output sheet'!$C$2:$C$5000,O$138,'1. Output sheet'!$K$2:$K$5000,$C436,'1. Output sheet'!$O$2:$O$5000,"&gt;="&amp;$B$407,'1. Output sheet'!$O$2:$O$5000,"&lt;"&amp;$C$407)</f>
        <v>0</v>
      </c>
      <c r="P501" s="14">
        <f t="shared" si="261"/>
        <v>28777</v>
      </c>
      <c r="R501" s="7"/>
      <c r="S501" s="39" t="s">
        <v>216</v>
      </c>
      <c r="T501" s="13">
        <f t="shared" si="262"/>
        <v>0</v>
      </c>
      <c r="U501" s="13">
        <f t="shared" si="240"/>
        <v>0</v>
      </c>
      <c r="V501" s="13">
        <f t="shared" si="241"/>
        <v>264.1352587050668</v>
      </c>
      <c r="W501" s="13">
        <f t="shared" si="242"/>
        <v>437.09692557285166</v>
      </c>
      <c r="X501" s="13">
        <f t="shared" si="243"/>
        <v>280.76103133421822</v>
      </c>
      <c r="Y501" s="13">
        <f t="shared" si="244"/>
        <v>1494.7105908853223</v>
      </c>
      <c r="Z501" s="13">
        <f t="shared" si="245"/>
        <v>602.01386374911169</v>
      </c>
      <c r="AA501" s="13">
        <f t="shared" si="246"/>
        <v>645.5894774948714</v>
      </c>
      <c r="AB501" s="13">
        <f t="shared" si="247"/>
        <v>0</v>
      </c>
      <c r="AC501" s="13">
        <f t="shared" si="248"/>
        <v>0</v>
      </c>
      <c r="AD501" s="13">
        <f t="shared" si="249"/>
        <v>134.07881152541461</v>
      </c>
      <c r="AE501" s="13">
        <v>0</v>
      </c>
      <c r="AF501" s="14">
        <v>100097.67</v>
      </c>
    </row>
    <row r="502" spans="2:32" ht="14.4" x14ac:dyDescent="0.3">
      <c r="B502" s="7"/>
      <c r="C502" s="39" t="s">
        <v>2425</v>
      </c>
      <c r="D502" s="13">
        <f>SUMIFS('1. Output sheet'!$F$2:$F$5000,'1. Output sheet'!$AC$2:$AC$5000,$B$75,'1. Output sheet'!$C$2:$C$5000,D$138,'1. Output sheet'!$K$2:$K$5000,$C437,'1. Output sheet'!$O$2:$O$5000,"&gt;="&amp;$B$407,'1. Output sheet'!$O$2:$O$5000,"&lt;"&amp;$C$407)</f>
        <v>0</v>
      </c>
      <c r="E502" s="13">
        <f>SUMIFS('1. Output sheet'!$F$2:$F$5000,'1. Output sheet'!$AC$2:$AC$5000,$B$75,'1. Output sheet'!$C$2:$C$5000,E$138,'1. Output sheet'!$K$2:$K$5000,$C437,'1. Output sheet'!$O$2:$O$5000,"&gt;="&amp;$B$407,'1. Output sheet'!$O$2:$O$5000,"&lt;"&amp;$C$407)</f>
        <v>0</v>
      </c>
      <c r="F502" s="13">
        <f>SUMIFS('1. Output sheet'!$F$2:$F$5000,'1. Output sheet'!$AC$2:$AC$5000,$B$75,'1. Output sheet'!$C$2:$C$5000,F$138,'1. Output sheet'!$K$2:$K$5000,$C437,'1. Output sheet'!$O$2:$O$5000,"&gt;="&amp;$B$407,'1. Output sheet'!$O$2:$O$5000,"&lt;"&amp;$C$407)</f>
        <v>0</v>
      </c>
      <c r="G502" s="13">
        <f>SUMIFS('1. Output sheet'!$F$2:$F$5000,'1. Output sheet'!$AC$2:$AC$5000,$B$75,'1. Output sheet'!$C$2:$C$5000,G$138,'1. Output sheet'!$K$2:$K$5000,$C437,'1. Output sheet'!$O$2:$O$5000,"&gt;="&amp;$B$407,'1. Output sheet'!$O$2:$O$5000,"&lt;"&amp;$C$407)</f>
        <v>0</v>
      </c>
      <c r="H502" s="13">
        <f>SUMIFS('1. Output sheet'!$F$2:$F$5000,'1. Output sheet'!$AC$2:$AC$5000,$B$75,'1. Output sheet'!$C$2:$C$5000,H$138,'1. Output sheet'!$K$2:$K$5000,$C437,'1. Output sheet'!$O$2:$O$5000,"&gt;="&amp;$B$407,'1. Output sheet'!$O$2:$O$5000,"&lt;"&amp;$C$407)</f>
        <v>0</v>
      </c>
      <c r="I502" s="13">
        <f>SUMIFS('1. Output sheet'!$F$2:$F$5000,'1. Output sheet'!$AC$2:$AC$5000,$B$75,'1. Output sheet'!$C$2:$C$5000,I$138,'1. Output sheet'!$K$2:$K$5000,$C437,'1. Output sheet'!$O$2:$O$5000,"&gt;="&amp;$B$407,'1. Output sheet'!$O$2:$O$5000,"&lt;"&amp;$C$407)</f>
        <v>0</v>
      </c>
      <c r="J502" s="13">
        <f>SUMIFS('1. Output sheet'!$F$2:$F$5000,'1. Output sheet'!$AC$2:$AC$5000,$B$75,'1. Output sheet'!$C$2:$C$5000,J$138,'1. Output sheet'!$K$2:$K$5000,$C437,'1. Output sheet'!$O$2:$O$5000,"&gt;="&amp;$B$407,'1. Output sheet'!$O$2:$O$5000,"&lt;"&amp;$C$407)</f>
        <v>0</v>
      </c>
      <c r="K502" s="13">
        <f>SUMIFS('1. Output sheet'!$F$2:$F$5000,'1. Output sheet'!$AC$2:$AC$5000,$B$75,'1. Output sheet'!$C$2:$C$5000,K$138,'1. Output sheet'!$K$2:$K$5000,$C437,'1. Output sheet'!$O$2:$O$5000,"&gt;="&amp;$B$407,'1. Output sheet'!$O$2:$O$5000,"&lt;"&amp;$C$407)</f>
        <v>0</v>
      </c>
      <c r="L502" s="13">
        <f>SUMIFS('1. Output sheet'!$F$2:$F$5000,'1. Output sheet'!$AC$2:$AC$5000,$B$75,'1. Output sheet'!$C$2:$C$5000,L$138,'1. Output sheet'!$K$2:$K$5000,$C437,'1. Output sheet'!$O$2:$O$5000,"&gt;="&amp;$B$407,'1. Output sheet'!$O$2:$O$5000,"&lt;"&amp;$C$407)</f>
        <v>0</v>
      </c>
      <c r="M502" s="13">
        <f>SUMIFS('1. Output sheet'!$F$2:$F$5000,'1. Output sheet'!$AC$2:$AC$5000,$B$75,'1. Output sheet'!$C$2:$C$5000,M$138,'1. Output sheet'!$K$2:$K$5000,$C437,'1. Output sheet'!$O$2:$O$5000,"&gt;="&amp;$B$407,'1. Output sheet'!$O$2:$O$5000,"&lt;"&amp;$C$407)</f>
        <v>0</v>
      </c>
      <c r="N502" s="13">
        <f>SUMIFS('1. Output sheet'!$F$2:$F$5000,'1. Output sheet'!$AC$2:$AC$5000,$B$75,'1. Output sheet'!$C$2:$C$5000,N$138,'1. Output sheet'!$K$2:$K$5000,$C437,'1. Output sheet'!$O$2:$O$5000,"&gt;="&amp;$B$407,'1. Output sheet'!$O$2:$O$5000,"&lt;"&amp;$C$407)</f>
        <v>0</v>
      </c>
      <c r="O502" s="13">
        <f>SUMIFS('1. Output sheet'!$F$2:$F$5000,'1. Output sheet'!$AC$2:$AC$5000,$B$75,'1. Output sheet'!$C$2:$C$5000,O$138,'1. Output sheet'!$K$2:$K$5000,$C437,'1. Output sheet'!$O$2:$O$5000,"&gt;="&amp;$B$407,'1. Output sheet'!$O$2:$O$5000,"&lt;"&amp;$C$407)</f>
        <v>0</v>
      </c>
      <c r="P502" s="14">
        <f t="shared" si="261"/>
        <v>0</v>
      </c>
      <c r="R502" s="7"/>
      <c r="S502" s="39" t="s">
        <v>2425</v>
      </c>
      <c r="T502" s="13">
        <f t="shared" si="262"/>
        <v>0</v>
      </c>
      <c r="U502" s="13">
        <f t="shared" si="240"/>
        <v>0</v>
      </c>
      <c r="V502" s="13">
        <f t="shared" si="241"/>
        <v>0</v>
      </c>
      <c r="W502" s="13">
        <f t="shared" si="242"/>
        <v>0</v>
      </c>
      <c r="X502" s="13">
        <f t="shared" si="243"/>
        <v>0</v>
      </c>
      <c r="Y502" s="13">
        <f t="shared" si="244"/>
        <v>0</v>
      </c>
      <c r="Z502" s="13">
        <f t="shared" si="245"/>
        <v>0</v>
      </c>
      <c r="AA502" s="13">
        <f t="shared" si="246"/>
        <v>0</v>
      </c>
      <c r="AB502" s="13">
        <f t="shared" si="247"/>
        <v>0</v>
      </c>
      <c r="AC502" s="13">
        <f t="shared" si="248"/>
        <v>0</v>
      </c>
      <c r="AD502" s="13">
        <f t="shared" si="249"/>
        <v>0</v>
      </c>
      <c r="AE502" s="13">
        <v>0</v>
      </c>
      <c r="AF502" s="14">
        <v>0</v>
      </c>
    </row>
    <row r="503" spans="2:32" ht="14.4" x14ac:dyDescent="0.3">
      <c r="B503" s="7"/>
      <c r="C503" s="39" t="s">
        <v>194</v>
      </c>
      <c r="D503" s="13">
        <f>SUMIFS('1. Output sheet'!$F$2:$F$5000,'1. Output sheet'!$AC$2:$AC$5000,$B$75,'1. Output sheet'!$C$2:$C$5000,D$138,'1. Output sheet'!$K$2:$K$5000,$C438,'1. Output sheet'!$O$2:$O$5000,"&gt;="&amp;$B$407,'1. Output sheet'!$O$2:$O$5000,"&lt;"&amp;$C$407)</f>
        <v>0</v>
      </c>
      <c r="E503" s="13">
        <f>SUMIFS('1. Output sheet'!$F$2:$F$5000,'1. Output sheet'!$AC$2:$AC$5000,$B$75,'1. Output sheet'!$C$2:$C$5000,E$138,'1. Output sheet'!$K$2:$K$5000,$C438,'1. Output sheet'!$O$2:$O$5000,"&gt;="&amp;$B$407,'1. Output sheet'!$O$2:$O$5000,"&lt;"&amp;$C$407)</f>
        <v>0</v>
      </c>
      <c r="F503" s="13">
        <f>SUMIFS('1. Output sheet'!$F$2:$F$5000,'1. Output sheet'!$AC$2:$AC$5000,$B$75,'1. Output sheet'!$C$2:$C$5000,F$138,'1. Output sheet'!$K$2:$K$5000,$C438,'1. Output sheet'!$O$2:$O$5000,"&gt;="&amp;$B$407,'1. Output sheet'!$O$2:$O$5000,"&lt;"&amp;$C$407)</f>
        <v>2390</v>
      </c>
      <c r="G503" s="13">
        <f>SUMIFS('1. Output sheet'!$F$2:$F$5000,'1. Output sheet'!$AC$2:$AC$5000,$B$75,'1. Output sheet'!$C$2:$C$5000,G$138,'1. Output sheet'!$K$2:$K$5000,$C438,'1. Output sheet'!$O$2:$O$5000,"&gt;="&amp;$B$407,'1. Output sheet'!$O$2:$O$5000,"&lt;"&amp;$C$407)</f>
        <v>23811</v>
      </c>
      <c r="H503" s="13">
        <f>SUMIFS('1. Output sheet'!$F$2:$F$5000,'1. Output sheet'!$AC$2:$AC$5000,$B$75,'1. Output sheet'!$C$2:$C$5000,H$138,'1. Output sheet'!$K$2:$K$5000,$C438,'1. Output sheet'!$O$2:$O$5000,"&gt;="&amp;$B$407,'1. Output sheet'!$O$2:$O$5000,"&lt;"&amp;$C$407)</f>
        <v>0</v>
      </c>
      <c r="I503" s="13">
        <f>SUMIFS('1. Output sheet'!$F$2:$F$5000,'1. Output sheet'!$AC$2:$AC$5000,$B$75,'1. Output sheet'!$C$2:$C$5000,I$138,'1. Output sheet'!$K$2:$K$5000,$C438,'1. Output sheet'!$O$2:$O$5000,"&gt;="&amp;$B$407,'1. Output sheet'!$O$2:$O$5000,"&lt;"&amp;$C$407)</f>
        <v>3955</v>
      </c>
      <c r="J503" s="13">
        <f>SUMIFS('1. Output sheet'!$F$2:$F$5000,'1. Output sheet'!$AC$2:$AC$5000,$B$75,'1. Output sheet'!$C$2:$C$5000,J$138,'1. Output sheet'!$K$2:$K$5000,$C438,'1. Output sheet'!$O$2:$O$5000,"&gt;="&amp;$B$407,'1. Output sheet'!$O$2:$O$5000,"&lt;"&amp;$C$407)</f>
        <v>5121</v>
      </c>
      <c r="K503" s="13">
        <f>SUMIFS('1. Output sheet'!$F$2:$F$5000,'1. Output sheet'!$AC$2:$AC$5000,$B$75,'1. Output sheet'!$C$2:$C$5000,K$138,'1. Output sheet'!$K$2:$K$5000,$C438,'1. Output sheet'!$O$2:$O$5000,"&gt;="&amp;$B$407,'1. Output sheet'!$O$2:$O$5000,"&lt;"&amp;$C$407)</f>
        <v>0</v>
      </c>
      <c r="L503" s="13">
        <f>SUMIFS('1. Output sheet'!$F$2:$F$5000,'1. Output sheet'!$AC$2:$AC$5000,$B$75,'1. Output sheet'!$C$2:$C$5000,L$138,'1. Output sheet'!$K$2:$K$5000,$C438,'1. Output sheet'!$O$2:$O$5000,"&gt;="&amp;$B$407,'1. Output sheet'!$O$2:$O$5000,"&lt;"&amp;$C$407)</f>
        <v>0</v>
      </c>
      <c r="M503" s="13">
        <f>SUMIFS('1. Output sheet'!$F$2:$F$5000,'1. Output sheet'!$AC$2:$AC$5000,$B$75,'1. Output sheet'!$C$2:$C$5000,M$138,'1. Output sheet'!$K$2:$K$5000,$C438,'1. Output sheet'!$O$2:$O$5000,"&gt;="&amp;$B$407,'1. Output sheet'!$O$2:$O$5000,"&lt;"&amp;$C$407)</f>
        <v>0</v>
      </c>
      <c r="N503" s="13">
        <f>SUMIFS('1. Output sheet'!$F$2:$F$5000,'1. Output sheet'!$AC$2:$AC$5000,$B$75,'1. Output sheet'!$C$2:$C$5000,N$138,'1. Output sheet'!$K$2:$K$5000,$C438,'1. Output sheet'!$O$2:$O$5000,"&gt;="&amp;$B$407,'1. Output sheet'!$O$2:$O$5000,"&lt;"&amp;$C$407)</f>
        <v>4209</v>
      </c>
      <c r="O503" s="13">
        <f>SUMIFS('1. Output sheet'!$F$2:$F$5000,'1. Output sheet'!$AC$2:$AC$5000,$B$75,'1. Output sheet'!$C$2:$C$5000,O$138,'1. Output sheet'!$K$2:$K$5000,$C438,'1. Output sheet'!$O$2:$O$5000,"&gt;="&amp;$B$407,'1. Output sheet'!$O$2:$O$5000,"&lt;"&amp;$C$407)</f>
        <v>0</v>
      </c>
      <c r="P503" s="14">
        <f t="shared" si="261"/>
        <v>39486</v>
      </c>
      <c r="R503" s="7"/>
      <c r="S503" s="39" t="s">
        <v>194</v>
      </c>
      <c r="T503" s="13">
        <f t="shared" si="262"/>
        <v>0</v>
      </c>
      <c r="U503" s="13">
        <f t="shared" si="240"/>
        <v>0</v>
      </c>
      <c r="V503" s="13">
        <f t="shared" si="241"/>
        <v>320.44835954574097</v>
      </c>
      <c r="W503" s="13">
        <f t="shared" si="242"/>
        <v>3192.5505812316474</v>
      </c>
      <c r="X503" s="13">
        <f t="shared" si="243"/>
        <v>0</v>
      </c>
      <c r="Y503" s="13">
        <f t="shared" si="244"/>
        <v>530.28169958301487</v>
      </c>
      <c r="Z503" s="13">
        <f t="shared" si="245"/>
        <v>686.61759382164826</v>
      </c>
      <c r="AA503" s="13">
        <f t="shared" si="246"/>
        <v>0</v>
      </c>
      <c r="AB503" s="13">
        <f t="shared" si="247"/>
        <v>0</v>
      </c>
      <c r="AC503" s="13">
        <f t="shared" si="248"/>
        <v>0</v>
      </c>
      <c r="AD503" s="13">
        <f t="shared" si="249"/>
        <v>564.33771771047009</v>
      </c>
      <c r="AE503" s="13">
        <v>2080</v>
      </c>
      <c r="AF503" s="14">
        <v>165897.5</v>
      </c>
    </row>
    <row r="504" spans="2:32" ht="14.4" x14ac:dyDescent="0.3">
      <c r="B504" s="7"/>
      <c r="C504" s="39" t="s">
        <v>267</v>
      </c>
      <c r="D504" s="13">
        <f>SUMIFS('1. Output sheet'!$F$2:$F$5000,'1. Output sheet'!$AC$2:$AC$5000,$B$75,'1. Output sheet'!$C$2:$C$5000,D$138,'1. Output sheet'!$K$2:$K$5000,$C439,'1. Output sheet'!$O$2:$O$5000,"&gt;="&amp;$B$407,'1. Output sheet'!$O$2:$O$5000,"&lt;"&amp;$C$407)</f>
        <v>0</v>
      </c>
      <c r="E504" s="13">
        <f>SUMIFS('1. Output sheet'!$F$2:$F$5000,'1. Output sheet'!$AC$2:$AC$5000,$B$75,'1. Output sheet'!$C$2:$C$5000,E$138,'1. Output sheet'!$K$2:$K$5000,$C439,'1. Output sheet'!$O$2:$O$5000,"&gt;="&amp;$B$407,'1. Output sheet'!$O$2:$O$5000,"&lt;"&amp;$C$407)</f>
        <v>0</v>
      </c>
      <c r="F504" s="13">
        <f>SUMIFS('1. Output sheet'!$F$2:$F$5000,'1. Output sheet'!$AC$2:$AC$5000,$B$75,'1. Output sheet'!$C$2:$C$5000,F$138,'1. Output sheet'!$K$2:$K$5000,$C439,'1. Output sheet'!$O$2:$O$5000,"&gt;="&amp;$B$407,'1. Output sheet'!$O$2:$O$5000,"&lt;"&amp;$C$407)</f>
        <v>6516</v>
      </c>
      <c r="G504" s="13">
        <f>SUMIFS('1. Output sheet'!$F$2:$F$5000,'1. Output sheet'!$AC$2:$AC$5000,$B$75,'1. Output sheet'!$C$2:$C$5000,G$138,'1. Output sheet'!$K$2:$K$5000,$C439,'1. Output sheet'!$O$2:$O$5000,"&gt;="&amp;$B$407,'1. Output sheet'!$O$2:$O$5000,"&lt;"&amp;$C$407)</f>
        <v>5961</v>
      </c>
      <c r="H504" s="13">
        <f>SUMIFS('1. Output sheet'!$F$2:$F$5000,'1. Output sheet'!$AC$2:$AC$5000,$B$75,'1. Output sheet'!$C$2:$C$5000,H$138,'1. Output sheet'!$K$2:$K$5000,$C439,'1. Output sheet'!$O$2:$O$5000,"&gt;="&amp;$B$407,'1. Output sheet'!$O$2:$O$5000,"&lt;"&amp;$C$407)</f>
        <v>0</v>
      </c>
      <c r="I504" s="13">
        <f>SUMIFS('1. Output sheet'!$F$2:$F$5000,'1. Output sheet'!$AC$2:$AC$5000,$B$75,'1. Output sheet'!$C$2:$C$5000,I$138,'1. Output sheet'!$K$2:$K$5000,$C439,'1. Output sheet'!$O$2:$O$5000,"&gt;="&amp;$B$407,'1. Output sheet'!$O$2:$O$5000,"&lt;"&amp;$C$407)</f>
        <v>0</v>
      </c>
      <c r="J504" s="13">
        <f>SUMIFS('1. Output sheet'!$F$2:$F$5000,'1. Output sheet'!$AC$2:$AC$5000,$B$75,'1. Output sheet'!$C$2:$C$5000,J$138,'1. Output sheet'!$K$2:$K$5000,$C439,'1. Output sheet'!$O$2:$O$5000,"&gt;="&amp;$B$407,'1. Output sheet'!$O$2:$O$5000,"&lt;"&amp;$C$407)</f>
        <v>5500</v>
      </c>
      <c r="K504" s="13">
        <f>SUMIFS('1. Output sheet'!$F$2:$F$5000,'1. Output sheet'!$AC$2:$AC$5000,$B$75,'1. Output sheet'!$C$2:$C$5000,K$138,'1. Output sheet'!$K$2:$K$5000,$C439,'1. Output sheet'!$O$2:$O$5000,"&gt;="&amp;$B$407,'1. Output sheet'!$O$2:$O$5000,"&lt;"&amp;$C$407)</f>
        <v>0</v>
      </c>
      <c r="L504" s="13">
        <f>SUMIFS('1. Output sheet'!$F$2:$F$5000,'1. Output sheet'!$AC$2:$AC$5000,$B$75,'1. Output sheet'!$C$2:$C$5000,L$138,'1. Output sheet'!$K$2:$K$5000,$C439,'1. Output sheet'!$O$2:$O$5000,"&gt;="&amp;$B$407,'1. Output sheet'!$O$2:$O$5000,"&lt;"&amp;$C$407)</f>
        <v>0</v>
      </c>
      <c r="M504" s="13">
        <f>SUMIFS('1. Output sheet'!$F$2:$F$5000,'1. Output sheet'!$AC$2:$AC$5000,$B$75,'1. Output sheet'!$C$2:$C$5000,M$138,'1. Output sheet'!$K$2:$K$5000,$C439,'1. Output sheet'!$O$2:$O$5000,"&gt;="&amp;$B$407,'1. Output sheet'!$O$2:$O$5000,"&lt;"&amp;$C$407)</f>
        <v>0</v>
      </c>
      <c r="N504" s="13">
        <f>SUMIFS('1. Output sheet'!$F$2:$F$5000,'1. Output sheet'!$AC$2:$AC$5000,$B$75,'1. Output sheet'!$C$2:$C$5000,N$138,'1. Output sheet'!$K$2:$K$5000,$C439,'1. Output sheet'!$O$2:$O$5000,"&gt;="&amp;$B$407,'1. Output sheet'!$O$2:$O$5000,"&lt;"&amp;$C$407)</f>
        <v>1990</v>
      </c>
      <c r="O504" s="13">
        <f>SUMIFS('1. Output sheet'!$F$2:$F$5000,'1. Output sheet'!$AC$2:$AC$5000,$B$75,'1. Output sheet'!$C$2:$C$5000,O$138,'1. Output sheet'!$K$2:$K$5000,$C439,'1. Output sheet'!$O$2:$O$5000,"&gt;="&amp;$B$407,'1. Output sheet'!$O$2:$O$5000,"&lt;"&amp;$C$407)</f>
        <v>5096</v>
      </c>
      <c r="P504" s="14">
        <f t="shared" si="261"/>
        <v>25063</v>
      </c>
      <c r="R504" s="7"/>
      <c r="S504" s="39" t="s">
        <v>267</v>
      </c>
      <c r="T504" s="13">
        <f t="shared" si="262"/>
        <v>0</v>
      </c>
      <c r="U504" s="13">
        <f t="shared" si="240"/>
        <v>0</v>
      </c>
      <c r="V504" s="13">
        <f t="shared" si="241"/>
        <v>873.65753589960161</v>
      </c>
      <c r="W504" s="13">
        <f t="shared" si="242"/>
        <v>799.24379550299659</v>
      </c>
      <c r="X504" s="13">
        <f t="shared" si="243"/>
        <v>0</v>
      </c>
      <c r="Y504" s="13">
        <f t="shared" si="244"/>
        <v>0</v>
      </c>
      <c r="Z504" s="13">
        <f t="shared" si="245"/>
        <v>737.4334633897804</v>
      </c>
      <c r="AA504" s="13">
        <f t="shared" si="246"/>
        <v>0</v>
      </c>
      <c r="AB504" s="13">
        <f t="shared" si="247"/>
        <v>0</v>
      </c>
      <c r="AC504" s="13">
        <f t="shared" si="248"/>
        <v>0</v>
      </c>
      <c r="AD504" s="13">
        <f t="shared" si="249"/>
        <v>266.81683493557512</v>
      </c>
      <c r="AE504" s="13">
        <v>0</v>
      </c>
      <c r="AF504" s="14">
        <v>58792</v>
      </c>
    </row>
    <row r="505" spans="2:32" ht="14.4" x14ac:dyDescent="0.3">
      <c r="B505" s="7"/>
      <c r="C505" s="39" t="s">
        <v>710</v>
      </c>
      <c r="D505" s="13">
        <f>SUMIFS('1. Output sheet'!$F$2:$F$5000,'1. Output sheet'!$AC$2:$AC$5000,$B$75,'1. Output sheet'!$C$2:$C$5000,D$138,'1. Output sheet'!$K$2:$K$5000,$C440,'1. Output sheet'!$O$2:$O$5000,"&gt;="&amp;$B$407,'1. Output sheet'!$O$2:$O$5000,"&lt;"&amp;$C$407)</f>
        <v>2095</v>
      </c>
      <c r="E505" s="13">
        <f>SUMIFS('1. Output sheet'!$F$2:$F$5000,'1. Output sheet'!$AC$2:$AC$5000,$B$75,'1. Output sheet'!$C$2:$C$5000,E$138,'1. Output sheet'!$K$2:$K$5000,$C440,'1. Output sheet'!$O$2:$O$5000,"&gt;="&amp;$B$407,'1. Output sheet'!$O$2:$O$5000,"&lt;"&amp;$C$407)</f>
        <v>0</v>
      </c>
      <c r="F505" s="13">
        <f>SUMIFS('1. Output sheet'!$F$2:$F$5000,'1. Output sheet'!$AC$2:$AC$5000,$B$75,'1. Output sheet'!$C$2:$C$5000,F$138,'1. Output sheet'!$K$2:$K$5000,$C440,'1. Output sheet'!$O$2:$O$5000,"&gt;="&amp;$B$407,'1. Output sheet'!$O$2:$O$5000,"&lt;"&amp;$C$407)</f>
        <v>0</v>
      </c>
      <c r="G505" s="13">
        <f>SUMIFS('1. Output sheet'!$F$2:$F$5000,'1. Output sheet'!$AC$2:$AC$5000,$B$75,'1. Output sheet'!$C$2:$C$5000,G$138,'1. Output sheet'!$K$2:$K$5000,$C440,'1. Output sheet'!$O$2:$O$5000,"&gt;="&amp;$B$407,'1. Output sheet'!$O$2:$O$5000,"&lt;"&amp;$C$407)</f>
        <v>0</v>
      </c>
      <c r="H505" s="13">
        <f>SUMIFS('1. Output sheet'!$F$2:$F$5000,'1. Output sheet'!$AC$2:$AC$5000,$B$75,'1. Output sheet'!$C$2:$C$5000,H$138,'1. Output sheet'!$K$2:$K$5000,$C440,'1. Output sheet'!$O$2:$O$5000,"&gt;="&amp;$B$407,'1. Output sheet'!$O$2:$O$5000,"&lt;"&amp;$C$407)</f>
        <v>0</v>
      </c>
      <c r="I505" s="13">
        <f>SUMIFS('1. Output sheet'!$F$2:$F$5000,'1. Output sheet'!$AC$2:$AC$5000,$B$75,'1. Output sheet'!$C$2:$C$5000,I$138,'1. Output sheet'!$K$2:$K$5000,$C440,'1. Output sheet'!$O$2:$O$5000,"&gt;="&amp;$B$407,'1. Output sheet'!$O$2:$O$5000,"&lt;"&amp;$C$407)</f>
        <v>3395</v>
      </c>
      <c r="J505" s="13">
        <f>SUMIFS('1. Output sheet'!$F$2:$F$5000,'1. Output sheet'!$AC$2:$AC$5000,$B$75,'1. Output sheet'!$C$2:$C$5000,J$138,'1. Output sheet'!$K$2:$K$5000,$C440,'1. Output sheet'!$O$2:$O$5000,"&gt;="&amp;$B$407,'1. Output sheet'!$O$2:$O$5000,"&lt;"&amp;$C$407)</f>
        <v>3993.81</v>
      </c>
      <c r="K505" s="13">
        <f>SUMIFS('1. Output sheet'!$F$2:$F$5000,'1. Output sheet'!$AC$2:$AC$5000,$B$75,'1. Output sheet'!$C$2:$C$5000,K$138,'1. Output sheet'!$K$2:$K$5000,$C440,'1. Output sheet'!$O$2:$O$5000,"&gt;="&amp;$B$407,'1. Output sheet'!$O$2:$O$5000,"&lt;"&amp;$C$407)</f>
        <v>0</v>
      </c>
      <c r="L505" s="13">
        <f>SUMIFS('1. Output sheet'!$F$2:$F$5000,'1. Output sheet'!$AC$2:$AC$5000,$B$75,'1. Output sheet'!$C$2:$C$5000,L$138,'1. Output sheet'!$K$2:$K$5000,$C440,'1. Output sheet'!$O$2:$O$5000,"&gt;="&amp;$B$407,'1. Output sheet'!$O$2:$O$5000,"&lt;"&amp;$C$407)</f>
        <v>0</v>
      </c>
      <c r="M505" s="13">
        <f>SUMIFS('1. Output sheet'!$F$2:$F$5000,'1. Output sheet'!$AC$2:$AC$5000,$B$75,'1. Output sheet'!$C$2:$C$5000,M$138,'1. Output sheet'!$K$2:$K$5000,$C440,'1. Output sheet'!$O$2:$O$5000,"&gt;="&amp;$B$407,'1. Output sheet'!$O$2:$O$5000,"&lt;"&amp;$C$407)</f>
        <v>0</v>
      </c>
      <c r="N505" s="13">
        <f>SUMIFS('1. Output sheet'!$F$2:$F$5000,'1. Output sheet'!$AC$2:$AC$5000,$B$75,'1. Output sheet'!$C$2:$C$5000,N$138,'1. Output sheet'!$K$2:$K$5000,$C440,'1. Output sheet'!$O$2:$O$5000,"&gt;="&amp;$B$407,'1. Output sheet'!$O$2:$O$5000,"&lt;"&amp;$C$407)</f>
        <v>0</v>
      </c>
      <c r="O505" s="13">
        <f>SUMIFS('1. Output sheet'!$F$2:$F$5000,'1. Output sheet'!$AC$2:$AC$5000,$B$75,'1. Output sheet'!$C$2:$C$5000,O$138,'1. Output sheet'!$K$2:$K$5000,$C440,'1. Output sheet'!$O$2:$O$5000,"&gt;="&amp;$B$407,'1. Output sheet'!$O$2:$O$5000,"&lt;"&amp;$C$407)</f>
        <v>0</v>
      </c>
      <c r="P505" s="14">
        <f t="shared" si="261"/>
        <v>9483.81</v>
      </c>
      <c r="R505" s="7"/>
      <c r="S505" s="39" t="s">
        <v>710</v>
      </c>
      <c r="T505" s="13">
        <f t="shared" si="262"/>
        <v>280.89511014574362</v>
      </c>
      <c r="U505" s="13">
        <f t="shared" si="240"/>
        <v>0</v>
      </c>
      <c r="V505" s="13">
        <f t="shared" si="241"/>
        <v>0</v>
      </c>
      <c r="W505" s="13">
        <f t="shared" si="242"/>
        <v>0</v>
      </c>
      <c r="X505" s="13">
        <f t="shared" si="243"/>
        <v>0</v>
      </c>
      <c r="Y505" s="13">
        <f t="shared" si="244"/>
        <v>455.19756512878263</v>
      </c>
      <c r="Z505" s="13">
        <f t="shared" si="245"/>
        <v>535.48529825831611</v>
      </c>
      <c r="AA505" s="13">
        <f t="shared" si="246"/>
        <v>0</v>
      </c>
      <c r="AB505" s="13">
        <f t="shared" si="247"/>
        <v>0</v>
      </c>
      <c r="AC505" s="13">
        <f t="shared" si="248"/>
        <v>0</v>
      </c>
      <c r="AD505" s="13">
        <f t="shared" si="249"/>
        <v>0</v>
      </c>
      <c r="AE505" s="13">
        <v>0</v>
      </c>
      <c r="AF505" s="14">
        <v>16010.939999999999</v>
      </c>
    </row>
    <row r="506" spans="2:32" ht="14.4" x14ac:dyDescent="0.3">
      <c r="B506" s="38" t="s">
        <v>64</v>
      </c>
      <c r="C506" s="37" t="s">
        <v>4348</v>
      </c>
      <c r="D506" s="14">
        <f>SUM(D507:D535)</f>
        <v>0</v>
      </c>
      <c r="E506" s="14">
        <f t="shared" ref="E506" si="263">SUM(E507:E535)</f>
        <v>0</v>
      </c>
      <c r="F506" s="14">
        <f t="shared" ref="F506" si="264">SUM(F507:F535)</f>
        <v>-2794.5866666666634</v>
      </c>
      <c r="G506" s="14">
        <f t="shared" ref="G506" si="265">SUM(G507:G535)</f>
        <v>-4194.0700000000015</v>
      </c>
      <c r="H506" s="14">
        <f t="shared" ref="H506" si="266">SUM(H507:H535)</f>
        <v>1725</v>
      </c>
      <c r="I506" s="14">
        <f t="shared" ref="I506" si="267">SUM(I507:I535)</f>
        <v>-5615.1933333333345</v>
      </c>
      <c r="J506" s="14">
        <f t="shared" ref="J506" si="268">SUM(J507:J535)</f>
        <v>-5690.0966666666664</v>
      </c>
      <c r="K506" s="14">
        <f t="shared" ref="K506" si="269">SUM(K507:K535)</f>
        <v>13812.12</v>
      </c>
      <c r="L506" s="14">
        <f t="shared" ref="L506" si="270">SUM(L507:L535)</f>
        <v>27000</v>
      </c>
      <c r="M506" s="14">
        <f t="shared" ref="M506" si="271">SUM(M507:M535)</f>
        <v>0</v>
      </c>
      <c r="N506" s="14">
        <f t="shared" ref="N506" si="272">SUM(N507:N535)</f>
        <v>527.38999999999987</v>
      </c>
      <c r="O506" s="14">
        <f t="shared" ref="O506" si="273">SUM(O507:O535)</f>
        <v>-528</v>
      </c>
      <c r="P506" s="14">
        <f t="shared" si="261"/>
        <v>24242.563333333339</v>
      </c>
      <c r="R506" s="38" t="s">
        <v>64</v>
      </c>
      <c r="S506" s="37" t="s">
        <v>4348</v>
      </c>
      <c r="T506" s="14">
        <f t="shared" si="262"/>
        <v>0</v>
      </c>
      <c r="U506" s="14">
        <f t="shared" si="240"/>
        <v>0</v>
      </c>
      <c r="V506" s="14">
        <f t="shared" si="241"/>
        <v>-374.69485897143625</v>
      </c>
      <c r="W506" s="14">
        <f t="shared" si="242"/>
        <v>-562.33592105439595</v>
      </c>
      <c r="X506" s="14">
        <f t="shared" si="243"/>
        <v>231.28594988134023</v>
      </c>
      <c r="Y506" s="14">
        <f t="shared" si="244"/>
        <v>-752.87844861876488</v>
      </c>
      <c r="Z506" s="14">
        <f t="shared" si="245"/>
        <v>-762.92139853138997</v>
      </c>
      <c r="AA506" s="14">
        <f t="shared" si="246"/>
        <v>1851.9126342464099</v>
      </c>
      <c r="AB506" s="14">
        <f t="shared" si="247"/>
        <v>3620.127911186195</v>
      </c>
      <c r="AC506" s="14">
        <f t="shared" si="248"/>
        <v>0</v>
      </c>
      <c r="AD506" s="14">
        <f t="shared" si="249"/>
        <v>70.711824410388402</v>
      </c>
      <c r="AE506" s="14">
        <v>-428</v>
      </c>
      <c r="AF506" s="14">
        <v>16138.043333333339</v>
      </c>
    </row>
    <row r="507" spans="2:32" ht="14.4" x14ac:dyDescent="0.3">
      <c r="B507" s="7"/>
      <c r="C507" s="39" t="s">
        <v>340</v>
      </c>
      <c r="D507" s="13">
        <f>SUMIFS('1. Output sheet'!$F$2:$F$5000,'1. Output sheet'!$AC$2:$AC$5000,$B$105,'1. Output sheet'!$C$2:$C$5000,D$138,'1. Output sheet'!$K$2:$K$5000,$C442,'1. Output sheet'!$O$2:$O$5000,"&gt;="&amp;$B$407,'1. Output sheet'!$O$2:$O$5000,"&lt;"&amp;$C$407)</f>
        <v>0</v>
      </c>
      <c r="E507" s="13">
        <f>SUMIFS('1. Output sheet'!$F$2:$F$5000,'1. Output sheet'!$AC$2:$AC$5000,$B$105,'1. Output sheet'!$C$2:$C$5000,E$138,'1. Output sheet'!$K$2:$K$5000,$C442,'1. Output sheet'!$O$2:$O$5000,"&gt;="&amp;$B$407,'1. Output sheet'!$O$2:$O$5000,"&lt;"&amp;$C$407)</f>
        <v>0</v>
      </c>
      <c r="F507" s="13">
        <f>SUMIFS('1. Output sheet'!$F$2:$F$5000,'1. Output sheet'!$AC$2:$AC$5000,$B$105,'1. Output sheet'!$C$2:$C$5000,F$138,'1. Output sheet'!$K$2:$K$5000,$C442,'1. Output sheet'!$O$2:$O$5000,"&gt;="&amp;$B$407,'1. Output sheet'!$O$2:$O$5000,"&lt;"&amp;$C$407)</f>
        <v>0</v>
      </c>
      <c r="G507" s="13">
        <f>SUMIFS('1. Output sheet'!$F$2:$F$5000,'1. Output sheet'!$AC$2:$AC$5000,$B$105,'1. Output sheet'!$C$2:$C$5000,G$138,'1. Output sheet'!$K$2:$K$5000,$C442,'1. Output sheet'!$O$2:$O$5000,"&gt;="&amp;$B$407,'1. Output sheet'!$O$2:$O$5000,"&lt;"&amp;$C$407)</f>
        <v>0</v>
      </c>
      <c r="H507" s="13">
        <f>SUMIFS('1. Output sheet'!$F$2:$F$5000,'1. Output sheet'!$AC$2:$AC$5000,$B$105,'1. Output sheet'!$C$2:$C$5000,H$138,'1. Output sheet'!$K$2:$K$5000,$C442,'1. Output sheet'!$O$2:$O$5000,"&gt;="&amp;$B$407,'1. Output sheet'!$O$2:$O$5000,"&lt;"&amp;$C$407)</f>
        <v>0</v>
      </c>
      <c r="I507" s="13">
        <f>SUMIFS('1. Output sheet'!$F$2:$F$5000,'1. Output sheet'!$AC$2:$AC$5000,$B$105,'1. Output sheet'!$C$2:$C$5000,I$138,'1. Output sheet'!$K$2:$K$5000,$C442,'1. Output sheet'!$O$2:$O$5000,"&gt;="&amp;$B$407,'1. Output sheet'!$O$2:$O$5000,"&lt;"&amp;$C$407)</f>
        <v>0</v>
      </c>
      <c r="J507" s="13">
        <f>SUMIFS('1. Output sheet'!$F$2:$F$5000,'1. Output sheet'!$AC$2:$AC$5000,$B$105,'1. Output sheet'!$C$2:$C$5000,J$138,'1. Output sheet'!$K$2:$K$5000,$C442,'1. Output sheet'!$O$2:$O$5000,"&gt;="&amp;$B$407,'1. Output sheet'!$O$2:$O$5000,"&lt;"&amp;$C$407)</f>
        <v>0</v>
      </c>
      <c r="K507" s="13">
        <f>SUMIFS('1. Output sheet'!$F$2:$F$5000,'1. Output sheet'!$AC$2:$AC$5000,$B$105,'1. Output sheet'!$C$2:$C$5000,K$138,'1. Output sheet'!$K$2:$K$5000,$C442,'1. Output sheet'!$O$2:$O$5000,"&gt;="&amp;$B$407,'1. Output sheet'!$O$2:$O$5000,"&lt;"&amp;$C$407)</f>
        <v>0</v>
      </c>
      <c r="L507" s="13">
        <f>SUMIFS('1. Output sheet'!$F$2:$F$5000,'1. Output sheet'!$AC$2:$AC$5000,$B$105,'1. Output sheet'!$C$2:$C$5000,L$138,'1. Output sheet'!$K$2:$K$5000,$C442,'1. Output sheet'!$O$2:$O$5000,"&gt;="&amp;$B$407,'1. Output sheet'!$O$2:$O$5000,"&lt;"&amp;$C$407)</f>
        <v>0</v>
      </c>
      <c r="M507" s="13">
        <f>SUMIFS('1. Output sheet'!$F$2:$F$5000,'1. Output sheet'!$AC$2:$AC$5000,$B$105,'1. Output sheet'!$C$2:$C$5000,M$138,'1. Output sheet'!$K$2:$K$5000,$C442,'1. Output sheet'!$O$2:$O$5000,"&gt;="&amp;$B$407,'1. Output sheet'!$O$2:$O$5000,"&lt;"&amp;$C$407)</f>
        <v>0</v>
      </c>
      <c r="N507" s="13">
        <f>SUMIFS('1. Output sheet'!$F$2:$F$5000,'1. Output sheet'!$AC$2:$AC$5000,$B$105,'1. Output sheet'!$C$2:$C$5000,N$138,'1. Output sheet'!$K$2:$K$5000,$C442,'1. Output sheet'!$O$2:$O$5000,"&gt;="&amp;$B$407,'1. Output sheet'!$O$2:$O$5000,"&lt;"&amp;$C$407)</f>
        <v>0</v>
      </c>
      <c r="O507" s="13">
        <f>SUMIFS('1. Output sheet'!$F$2:$F$5000,'1. Output sheet'!$AC$2:$AC$5000,$B$105,'1. Output sheet'!$C$2:$C$5000,O$138,'1. Output sheet'!$K$2:$K$5000,$C442,'1. Output sheet'!$O$2:$O$5000,"&gt;="&amp;$B$407,'1. Output sheet'!$O$2:$O$5000,"&lt;"&amp;$C$407)</f>
        <v>0</v>
      </c>
      <c r="P507" s="14">
        <f t="shared" si="261"/>
        <v>0</v>
      </c>
      <c r="R507" s="7"/>
      <c r="S507" s="39" t="s">
        <v>340</v>
      </c>
      <c r="T507" s="14">
        <f t="shared" si="262"/>
        <v>0</v>
      </c>
      <c r="U507" s="14">
        <f t="shared" si="240"/>
        <v>0</v>
      </c>
      <c r="V507" s="14">
        <f t="shared" si="241"/>
        <v>0</v>
      </c>
      <c r="W507" s="14">
        <f t="shared" si="242"/>
        <v>0</v>
      </c>
      <c r="X507" s="14">
        <f t="shared" si="243"/>
        <v>0</v>
      </c>
      <c r="Y507" s="14">
        <f t="shared" si="244"/>
        <v>0</v>
      </c>
      <c r="Z507" s="14">
        <f t="shared" si="245"/>
        <v>0</v>
      </c>
      <c r="AA507" s="14">
        <f t="shared" si="246"/>
        <v>0</v>
      </c>
      <c r="AB507" s="14">
        <f t="shared" si="247"/>
        <v>0</v>
      </c>
      <c r="AC507" s="14">
        <f t="shared" si="248"/>
        <v>0</v>
      </c>
      <c r="AD507" s="14">
        <f t="shared" si="249"/>
        <v>0</v>
      </c>
      <c r="AE507" s="13">
        <v>0</v>
      </c>
      <c r="AF507" s="14">
        <v>-1846.86</v>
      </c>
    </row>
    <row r="508" spans="2:32" ht="14.4" x14ac:dyDescent="0.3">
      <c r="B508" s="7"/>
      <c r="C508" s="39" t="s">
        <v>2407</v>
      </c>
      <c r="D508" s="13">
        <f>SUMIFS('1. Output sheet'!$F$2:$F$5000,'1. Output sheet'!$AC$2:$AC$5000,$B$105,'1. Output sheet'!$C$2:$C$5000,D$138,'1. Output sheet'!$K$2:$K$5000,$C443,'1. Output sheet'!$O$2:$O$5000,"&gt;="&amp;$B$407,'1. Output sheet'!$O$2:$O$5000,"&lt;"&amp;$C$407)</f>
        <v>0</v>
      </c>
      <c r="E508" s="13">
        <f>SUMIFS('1. Output sheet'!$F$2:$F$5000,'1. Output sheet'!$AC$2:$AC$5000,$B$105,'1. Output sheet'!$C$2:$C$5000,E$138,'1. Output sheet'!$K$2:$K$5000,$C443,'1. Output sheet'!$O$2:$O$5000,"&gt;="&amp;$B$407,'1. Output sheet'!$O$2:$O$5000,"&lt;"&amp;$C$407)</f>
        <v>0</v>
      </c>
      <c r="F508" s="13">
        <f>SUMIFS('1. Output sheet'!$F$2:$F$5000,'1. Output sheet'!$AC$2:$AC$5000,$B$105,'1. Output sheet'!$C$2:$C$5000,F$138,'1. Output sheet'!$K$2:$K$5000,$C443,'1. Output sheet'!$O$2:$O$5000,"&gt;="&amp;$B$407,'1. Output sheet'!$O$2:$O$5000,"&lt;"&amp;$C$407)</f>
        <v>0</v>
      </c>
      <c r="G508" s="13">
        <f>SUMIFS('1. Output sheet'!$F$2:$F$5000,'1. Output sheet'!$AC$2:$AC$5000,$B$105,'1. Output sheet'!$C$2:$C$5000,G$138,'1. Output sheet'!$K$2:$K$5000,$C443,'1. Output sheet'!$O$2:$O$5000,"&gt;="&amp;$B$407,'1. Output sheet'!$O$2:$O$5000,"&lt;"&amp;$C$407)</f>
        <v>0</v>
      </c>
      <c r="H508" s="13">
        <f>SUMIFS('1. Output sheet'!$F$2:$F$5000,'1. Output sheet'!$AC$2:$AC$5000,$B$105,'1. Output sheet'!$C$2:$C$5000,H$138,'1. Output sheet'!$K$2:$K$5000,$C443,'1. Output sheet'!$O$2:$O$5000,"&gt;="&amp;$B$407,'1. Output sheet'!$O$2:$O$5000,"&lt;"&amp;$C$407)</f>
        <v>0</v>
      </c>
      <c r="I508" s="13">
        <f>SUMIFS('1. Output sheet'!$F$2:$F$5000,'1. Output sheet'!$AC$2:$AC$5000,$B$105,'1. Output sheet'!$C$2:$C$5000,I$138,'1. Output sheet'!$K$2:$K$5000,$C443,'1. Output sheet'!$O$2:$O$5000,"&gt;="&amp;$B$407,'1. Output sheet'!$O$2:$O$5000,"&lt;"&amp;$C$407)</f>
        <v>0</v>
      </c>
      <c r="J508" s="13">
        <f>SUMIFS('1. Output sheet'!$F$2:$F$5000,'1. Output sheet'!$AC$2:$AC$5000,$B$105,'1. Output sheet'!$C$2:$C$5000,J$138,'1. Output sheet'!$K$2:$K$5000,$C443,'1. Output sheet'!$O$2:$O$5000,"&gt;="&amp;$B$407,'1. Output sheet'!$O$2:$O$5000,"&lt;"&amp;$C$407)</f>
        <v>0</v>
      </c>
      <c r="K508" s="13">
        <f>SUMIFS('1. Output sheet'!$F$2:$F$5000,'1. Output sheet'!$AC$2:$AC$5000,$B$105,'1. Output sheet'!$C$2:$C$5000,K$138,'1. Output sheet'!$K$2:$K$5000,$C443,'1. Output sheet'!$O$2:$O$5000,"&gt;="&amp;$B$407,'1. Output sheet'!$O$2:$O$5000,"&lt;"&amp;$C$407)</f>
        <v>0</v>
      </c>
      <c r="L508" s="13">
        <f>SUMIFS('1. Output sheet'!$F$2:$F$5000,'1. Output sheet'!$AC$2:$AC$5000,$B$105,'1. Output sheet'!$C$2:$C$5000,L$138,'1. Output sheet'!$K$2:$K$5000,$C443,'1. Output sheet'!$O$2:$O$5000,"&gt;="&amp;$B$407,'1. Output sheet'!$O$2:$O$5000,"&lt;"&amp;$C$407)</f>
        <v>0</v>
      </c>
      <c r="M508" s="13">
        <f>SUMIFS('1. Output sheet'!$F$2:$F$5000,'1. Output sheet'!$AC$2:$AC$5000,$B$105,'1. Output sheet'!$C$2:$C$5000,M$138,'1. Output sheet'!$K$2:$K$5000,$C443,'1. Output sheet'!$O$2:$O$5000,"&gt;="&amp;$B$407,'1. Output sheet'!$O$2:$O$5000,"&lt;"&amp;$C$407)</f>
        <v>0</v>
      </c>
      <c r="N508" s="13">
        <f>SUMIFS('1. Output sheet'!$F$2:$F$5000,'1. Output sheet'!$AC$2:$AC$5000,$B$105,'1. Output sheet'!$C$2:$C$5000,N$138,'1. Output sheet'!$K$2:$K$5000,$C443,'1. Output sheet'!$O$2:$O$5000,"&gt;="&amp;$B$407,'1. Output sheet'!$O$2:$O$5000,"&lt;"&amp;$C$407)</f>
        <v>0</v>
      </c>
      <c r="O508" s="13">
        <f>SUMIFS('1. Output sheet'!$F$2:$F$5000,'1. Output sheet'!$AC$2:$AC$5000,$B$105,'1. Output sheet'!$C$2:$C$5000,O$138,'1. Output sheet'!$K$2:$K$5000,$C443,'1. Output sheet'!$O$2:$O$5000,"&gt;="&amp;$B$407,'1. Output sheet'!$O$2:$O$5000,"&lt;"&amp;$C$407)</f>
        <v>0</v>
      </c>
      <c r="P508" s="14">
        <f t="shared" si="261"/>
        <v>0</v>
      </c>
      <c r="R508" s="7"/>
      <c r="S508" s="39" t="s">
        <v>2407</v>
      </c>
      <c r="T508" s="14">
        <f t="shared" si="262"/>
        <v>0</v>
      </c>
      <c r="U508" s="14">
        <f t="shared" si="240"/>
        <v>0</v>
      </c>
      <c r="V508" s="14">
        <f t="shared" si="241"/>
        <v>0</v>
      </c>
      <c r="W508" s="14">
        <f t="shared" si="242"/>
        <v>0</v>
      </c>
      <c r="X508" s="14">
        <f t="shared" si="243"/>
        <v>0</v>
      </c>
      <c r="Y508" s="14">
        <f t="shared" si="244"/>
        <v>0</v>
      </c>
      <c r="Z508" s="14">
        <f t="shared" si="245"/>
        <v>0</v>
      </c>
      <c r="AA508" s="14">
        <f t="shared" si="246"/>
        <v>0</v>
      </c>
      <c r="AB508" s="14">
        <f t="shared" si="247"/>
        <v>0</v>
      </c>
      <c r="AC508" s="14">
        <f t="shared" si="248"/>
        <v>0</v>
      </c>
      <c r="AD508" s="14">
        <f t="shared" si="249"/>
        <v>0</v>
      </c>
      <c r="AE508" s="13">
        <v>0</v>
      </c>
      <c r="AF508" s="14">
        <v>0</v>
      </c>
    </row>
    <row r="509" spans="2:32" ht="14.4" x14ac:dyDescent="0.3">
      <c r="B509" s="7"/>
      <c r="C509" s="39" t="s">
        <v>557</v>
      </c>
      <c r="D509" s="13">
        <f>SUMIFS('1. Output sheet'!$F$2:$F$5000,'1. Output sheet'!$AC$2:$AC$5000,$B$105,'1. Output sheet'!$C$2:$C$5000,D$138,'1. Output sheet'!$K$2:$K$5000,$C444,'1. Output sheet'!$O$2:$O$5000,"&gt;="&amp;$B$407,'1. Output sheet'!$O$2:$O$5000,"&lt;"&amp;$C$407)</f>
        <v>0</v>
      </c>
      <c r="E509" s="13">
        <f>SUMIFS('1. Output sheet'!$F$2:$F$5000,'1. Output sheet'!$AC$2:$AC$5000,$B$105,'1. Output sheet'!$C$2:$C$5000,E$138,'1. Output sheet'!$K$2:$K$5000,$C444,'1. Output sheet'!$O$2:$O$5000,"&gt;="&amp;$B$407,'1. Output sheet'!$O$2:$O$5000,"&lt;"&amp;$C$407)</f>
        <v>0</v>
      </c>
      <c r="F509" s="13">
        <f>SUMIFS('1. Output sheet'!$F$2:$F$5000,'1. Output sheet'!$AC$2:$AC$5000,$B$105,'1. Output sheet'!$C$2:$C$5000,F$138,'1. Output sheet'!$K$2:$K$5000,$C444,'1. Output sheet'!$O$2:$O$5000,"&gt;="&amp;$B$407,'1. Output sheet'!$O$2:$O$5000,"&lt;"&amp;$C$407)</f>
        <v>0</v>
      </c>
      <c r="G509" s="13">
        <f>SUMIFS('1. Output sheet'!$F$2:$F$5000,'1. Output sheet'!$AC$2:$AC$5000,$B$105,'1. Output sheet'!$C$2:$C$5000,G$138,'1. Output sheet'!$K$2:$K$5000,$C444,'1. Output sheet'!$O$2:$O$5000,"&gt;="&amp;$B$407,'1. Output sheet'!$O$2:$O$5000,"&lt;"&amp;$C$407)</f>
        <v>0</v>
      </c>
      <c r="H509" s="13">
        <f>SUMIFS('1. Output sheet'!$F$2:$F$5000,'1. Output sheet'!$AC$2:$AC$5000,$B$105,'1. Output sheet'!$C$2:$C$5000,H$138,'1. Output sheet'!$K$2:$K$5000,$C444,'1. Output sheet'!$O$2:$O$5000,"&gt;="&amp;$B$407,'1. Output sheet'!$O$2:$O$5000,"&lt;"&amp;$C$407)</f>
        <v>0</v>
      </c>
      <c r="I509" s="13">
        <f>SUMIFS('1. Output sheet'!$F$2:$F$5000,'1. Output sheet'!$AC$2:$AC$5000,$B$105,'1. Output sheet'!$C$2:$C$5000,I$138,'1. Output sheet'!$K$2:$K$5000,$C444,'1. Output sheet'!$O$2:$O$5000,"&gt;="&amp;$B$407,'1. Output sheet'!$O$2:$O$5000,"&lt;"&amp;$C$407)</f>
        <v>0</v>
      </c>
      <c r="J509" s="13">
        <f>SUMIFS('1. Output sheet'!$F$2:$F$5000,'1. Output sheet'!$AC$2:$AC$5000,$B$105,'1. Output sheet'!$C$2:$C$5000,J$138,'1. Output sheet'!$K$2:$K$5000,$C444,'1. Output sheet'!$O$2:$O$5000,"&gt;="&amp;$B$407,'1. Output sheet'!$O$2:$O$5000,"&lt;"&amp;$C$407)</f>
        <v>0</v>
      </c>
      <c r="K509" s="13">
        <f>SUMIFS('1. Output sheet'!$F$2:$F$5000,'1. Output sheet'!$AC$2:$AC$5000,$B$105,'1. Output sheet'!$C$2:$C$5000,K$138,'1. Output sheet'!$K$2:$K$5000,$C444,'1. Output sheet'!$O$2:$O$5000,"&gt;="&amp;$B$407,'1. Output sheet'!$O$2:$O$5000,"&lt;"&amp;$C$407)</f>
        <v>0</v>
      </c>
      <c r="L509" s="13">
        <f>SUMIFS('1. Output sheet'!$F$2:$F$5000,'1. Output sheet'!$AC$2:$AC$5000,$B$105,'1. Output sheet'!$C$2:$C$5000,L$138,'1. Output sheet'!$K$2:$K$5000,$C444,'1. Output sheet'!$O$2:$O$5000,"&gt;="&amp;$B$407,'1. Output sheet'!$O$2:$O$5000,"&lt;"&amp;$C$407)</f>
        <v>0</v>
      </c>
      <c r="M509" s="13">
        <f>SUMIFS('1. Output sheet'!$F$2:$F$5000,'1. Output sheet'!$AC$2:$AC$5000,$B$105,'1. Output sheet'!$C$2:$C$5000,M$138,'1. Output sheet'!$K$2:$K$5000,$C444,'1. Output sheet'!$O$2:$O$5000,"&gt;="&amp;$B$407,'1. Output sheet'!$O$2:$O$5000,"&lt;"&amp;$C$407)</f>
        <v>0</v>
      </c>
      <c r="N509" s="13">
        <f>SUMIFS('1. Output sheet'!$F$2:$F$5000,'1. Output sheet'!$AC$2:$AC$5000,$B$105,'1. Output sheet'!$C$2:$C$5000,N$138,'1. Output sheet'!$K$2:$K$5000,$C444,'1. Output sheet'!$O$2:$O$5000,"&gt;="&amp;$B$407,'1. Output sheet'!$O$2:$O$5000,"&lt;"&amp;$C$407)</f>
        <v>0</v>
      </c>
      <c r="O509" s="13">
        <f>SUMIFS('1. Output sheet'!$F$2:$F$5000,'1. Output sheet'!$AC$2:$AC$5000,$B$105,'1. Output sheet'!$C$2:$C$5000,O$138,'1. Output sheet'!$K$2:$K$5000,$C444,'1. Output sheet'!$O$2:$O$5000,"&gt;="&amp;$B$407,'1. Output sheet'!$O$2:$O$5000,"&lt;"&amp;$C$407)</f>
        <v>0</v>
      </c>
      <c r="P509" s="14">
        <f t="shared" si="261"/>
        <v>0</v>
      </c>
      <c r="R509" s="7"/>
      <c r="S509" s="39" t="s">
        <v>557</v>
      </c>
      <c r="T509" s="14">
        <f t="shared" si="262"/>
        <v>0</v>
      </c>
      <c r="U509" s="14">
        <f t="shared" si="240"/>
        <v>0</v>
      </c>
      <c r="V509" s="14">
        <f t="shared" si="241"/>
        <v>0</v>
      </c>
      <c r="W509" s="14">
        <f t="shared" si="242"/>
        <v>0</v>
      </c>
      <c r="X509" s="14">
        <f t="shared" si="243"/>
        <v>0</v>
      </c>
      <c r="Y509" s="14">
        <f t="shared" si="244"/>
        <v>0</v>
      </c>
      <c r="Z509" s="14">
        <f t="shared" si="245"/>
        <v>0</v>
      </c>
      <c r="AA509" s="14">
        <f t="shared" si="246"/>
        <v>0</v>
      </c>
      <c r="AB509" s="14">
        <f t="shared" si="247"/>
        <v>0</v>
      </c>
      <c r="AC509" s="14">
        <f t="shared" si="248"/>
        <v>0</v>
      </c>
      <c r="AD509" s="14">
        <f t="shared" si="249"/>
        <v>0</v>
      </c>
      <c r="AE509" s="13">
        <v>0</v>
      </c>
      <c r="AF509" s="14">
        <v>0</v>
      </c>
    </row>
    <row r="510" spans="2:32" ht="14.4" x14ac:dyDescent="0.3">
      <c r="B510" s="7"/>
      <c r="C510" s="39" t="s">
        <v>1933</v>
      </c>
      <c r="D510" s="13">
        <f>SUMIFS('1. Output sheet'!$F$2:$F$5000,'1. Output sheet'!$AC$2:$AC$5000,$B$105,'1. Output sheet'!$C$2:$C$5000,D$138,'1. Output sheet'!$K$2:$K$5000,$C445,'1. Output sheet'!$O$2:$O$5000,"&gt;="&amp;$B$407,'1. Output sheet'!$O$2:$O$5000,"&lt;"&amp;$C$407)</f>
        <v>0</v>
      </c>
      <c r="E510" s="13">
        <f>SUMIFS('1. Output sheet'!$F$2:$F$5000,'1. Output sheet'!$AC$2:$AC$5000,$B$105,'1. Output sheet'!$C$2:$C$5000,E$138,'1. Output sheet'!$K$2:$K$5000,$C445,'1. Output sheet'!$O$2:$O$5000,"&gt;="&amp;$B$407,'1. Output sheet'!$O$2:$O$5000,"&lt;"&amp;$C$407)</f>
        <v>0</v>
      </c>
      <c r="F510" s="13">
        <f>SUMIFS('1. Output sheet'!$F$2:$F$5000,'1. Output sheet'!$AC$2:$AC$5000,$B$105,'1. Output sheet'!$C$2:$C$5000,F$138,'1. Output sheet'!$K$2:$K$5000,$C445,'1. Output sheet'!$O$2:$O$5000,"&gt;="&amp;$B$407,'1. Output sheet'!$O$2:$O$5000,"&lt;"&amp;$C$407)</f>
        <v>0</v>
      </c>
      <c r="G510" s="13">
        <f>SUMIFS('1. Output sheet'!$F$2:$F$5000,'1. Output sheet'!$AC$2:$AC$5000,$B$105,'1. Output sheet'!$C$2:$C$5000,G$138,'1. Output sheet'!$K$2:$K$5000,$C445,'1. Output sheet'!$O$2:$O$5000,"&gt;="&amp;$B$407,'1. Output sheet'!$O$2:$O$5000,"&lt;"&amp;$C$407)</f>
        <v>0</v>
      </c>
      <c r="H510" s="13">
        <f>SUMIFS('1. Output sheet'!$F$2:$F$5000,'1. Output sheet'!$AC$2:$AC$5000,$B$105,'1. Output sheet'!$C$2:$C$5000,H$138,'1. Output sheet'!$K$2:$K$5000,$C445,'1. Output sheet'!$O$2:$O$5000,"&gt;="&amp;$B$407,'1. Output sheet'!$O$2:$O$5000,"&lt;"&amp;$C$407)</f>
        <v>0</v>
      </c>
      <c r="I510" s="13">
        <f>SUMIFS('1. Output sheet'!$F$2:$F$5000,'1. Output sheet'!$AC$2:$AC$5000,$B$105,'1. Output sheet'!$C$2:$C$5000,I$138,'1. Output sheet'!$K$2:$K$5000,$C445,'1. Output sheet'!$O$2:$O$5000,"&gt;="&amp;$B$407,'1. Output sheet'!$O$2:$O$5000,"&lt;"&amp;$C$407)</f>
        <v>0</v>
      </c>
      <c r="J510" s="13">
        <f>SUMIFS('1. Output sheet'!$F$2:$F$5000,'1. Output sheet'!$AC$2:$AC$5000,$B$105,'1. Output sheet'!$C$2:$C$5000,J$138,'1. Output sheet'!$K$2:$K$5000,$C445,'1. Output sheet'!$O$2:$O$5000,"&gt;="&amp;$B$407,'1. Output sheet'!$O$2:$O$5000,"&lt;"&amp;$C$407)</f>
        <v>0</v>
      </c>
      <c r="K510" s="13">
        <f>SUMIFS('1. Output sheet'!$F$2:$F$5000,'1. Output sheet'!$AC$2:$AC$5000,$B$105,'1. Output sheet'!$C$2:$C$5000,K$138,'1. Output sheet'!$K$2:$K$5000,$C445,'1. Output sheet'!$O$2:$O$5000,"&gt;="&amp;$B$407,'1. Output sheet'!$O$2:$O$5000,"&lt;"&amp;$C$407)</f>
        <v>0</v>
      </c>
      <c r="L510" s="13">
        <f>SUMIFS('1. Output sheet'!$F$2:$F$5000,'1. Output sheet'!$AC$2:$AC$5000,$B$105,'1. Output sheet'!$C$2:$C$5000,L$138,'1. Output sheet'!$K$2:$K$5000,$C445,'1. Output sheet'!$O$2:$O$5000,"&gt;="&amp;$B$407,'1. Output sheet'!$O$2:$O$5000,"&lt;"&amp;$C$407)</f>
        <v>0</v>
      </c>
      <c r="M510" s="13">
        <f>SUMIFS('1. Output sheet'!$F$2:$F$5000,'1. Output sheet'!$AC$2:$AC$5000,$B$105,'1. Output sheet'!$C$2:$C$5000,M$138,'1. Output sheet'!$K$2:$K$5000,$C445,'1. Output sheet'!$O$2:$O$5000,"&gt;="&amp;$B$407,'1. Output sheet'!$O$2:$O$5000,"&lt;"&amp;$C$407)</f>
        <v>0</v>
      </c>
      <c r="N510" s="13">
        <f>SUMIFS('1. Output sheet'!$F$2:$F$5000,'1. Output sheet'!$AC$2:$AC$5000,$B$105,'1. Output sheet'!$C$2:$C$5000,N$138,'1. Output sheet'!$K$2:$K$5000,$C445,'1. Output sheet'!$O$2:$O$5000,"&gt;="&amp;$B$407,'1. Output sheet'!$O$2:$O$5000,"&lt;"&amp;$C$407)</f>
        <v>0</v>
      </c>
      <c r="O510" s="13">
        <f>SUMIFS('1. Output sheet'!$F$2:$F$5000,'1. Output sheet'!$AC$2:$AC$5000,$B$105,'1. Output sheet'!$C$2:$C$5000,O$138,'1. Output sheet'!$K$2:$K$5000,$C445,'1. Output sheet'!$O$2:$O$5000,"&gt;="&amp;$B$407,'1. Output sheet'!$O$2:$O$5000,"&lt;"&amp;$C$407)</f>
        <v>0</v>
      </c>
      <c r="P510" s="14">
        <f t="shared" si="261"/>
        <v>0</v>
      </c>
      <c r="R510" s="7"/>
      <c r="S510" s="39" t="s">
        <v>1933</v>
      </c>
      <c r="T510" s="14">
        <f t="shared" si="262"/>
        <v>0</v>
      </c>
      <c r="U510" s="14">
        <f t="shared" si="240"/>
        <v>0</v>
      </c>
      <c r="V510" s="14">
        <f t="shared" si="241"/>
        <v>0</v>
      </c>
      <c r="W510" s="14">
        <f t="shared" si="242"/>
        <v>0</v>
      </c>
      <c r="X510" s="14">
        <f t="shared" si="243"/>
        <v>0</v>
      </c>
      <c r="Y510" s="14">
        <f t="shared" si="244"/>
        <v>0</v>
      </c>
      <c r="Z510" s="14">
        <f t="shared" si="245"/>
        <v>0</v>
      </c>
      <c r="AA510" s="14">
        <f t="shared" si="246"/>
        <v>0</v>
      </c>
      <c r="AB510" s="14">
        <f t="shared" si="247"/>
        <v>0</v>
      </c>
      <c r="AC510" s="14">
        <f t="shared" si="248"/>
        <v>0</v>
      </c>
      <c r="AD510" s="14">
        <f t="shared" si="249"/>
        <v>0</v>
      </c>
      <c r="AE510" s="13">
        <v>0</v>
      </c>
      <c r="AF510" s="14">
        <v>0</v>
      </c>
    </row>
    <row r="511" spans="2:32" ht="14.4" x14ac:dyDescent="0.3">
      <c r="B511" s="7"/>
      <c r="C511" s="39" t="s">
        <v>530</v>
      </c>
      <c r="D511" s="13">
        <f>SUMIFS('1. Output sheet'!$F$2:$F$5000,'1. Output sheet'!$AC$2:$AC$5000,$B$105,'1. Output sheet'!$C$2:$C$5000,D$138,'1. Output sheet'!$K$2:$K$5000,$C446,'1. Output sheet'!$O$2:$O$5000,"&gt;="&amp;$B$407,'1. Output sheet'!$O$2:$O$5000,"&lt;"&amp;$C$407)</f>
        <v>0</v>
      </c>
      <c r="E511" s="13">
        <f>SUMIFS('1. Output sheet'!$F$2:$F$5000,'1. Output sheet'!$AC$2:$AC$5000,$B$105,'1. Output sheet'!$C$2:$C$5000,E$138,'1. Output sheet'!$K$2:$K$5000,$C446,'1. Output sheet'!$O$2:$O$5000,"&gt;="&amp;$B$407,'1. Output sheet'!$O$2:$O$5000,"&lt;"&amp;$C$407)</f>
        <v>0</v>
      </c>
      <c r="F511" s="13">
        <f>SUMIFS('1. Output sheet'!$F$2:$F$5000,'1. Output sheet'!$AC$2:$AC$5000,$B$105,'1. Output sheet'!$C$2:$C$5000,F$138,'1. Output sheet'!$K$2:$K$5000,$C446,'1. Output sheet'!$O$2:$O$5000,"&gt;="&amp;$B$407,'1. Output sheet'!$O$2:$O$5000,"&lt;"&amp;$C$407)</f>
        <v>0</v>
      </c>
      <c r="G511" s="13">
        <f>SUMIFS('1. Output sheet'!$F$2:$F$5000,'1. Output sheet'!$AC$2:$AC$5000,$B$105,'1. Output sheet'!$C$2:$C$5000,G$138,'1. Output sheet'!$K$2:$K$5000,$C446,'1. Output sheet'!$O$2:$O$5000,"&gt;="&amp;$B$407,'1. Output sheet'!$O$2:$O$5000,"&lt;"&amp;$C$407)</f>
        <v>0</v>
      </c>
      <c r="H511" s="13">
        <f>SUMIFS('1. Output sheet'!$F$2:$F$5000,'1. Output sheet'!$AC$2:$AC$5000,$B$105,'1. Output sheet'!$C$2:$C$5000,H$138,'1. Output sheet'!$K$2:$K$5000,$C446,'1. Output sheet'!$O$2:$O$5000,"&gt;="&amp;$B$407,'1. Output sheet'!$O$2:$O$5000,"&lt;"&amp;$C$407)</f>
        <v>0</v>
      </c>
      <c r="I511" s="13">
        <f>SUMIFS('1. Output sheet'!$F$2:$F$5000,'1. Output sheet'!$AC$2:$AC$5000,$B$105,'1. Output sheet'!$C$2:$C$5000,I$138,'1. Output sheet'!$K$2:$K$5000,$C446,'1. Output sheet'!$O$2:$O$5000,"&gt;="&amp;$B$407,'1. Output sheet'!$O$2:$O$5000,"&lt;"&amp;$C$407)</f>
        <v>-6.6433333333329898</v>
      </c>
      <c r="J511" s="13">
        <f>SUMIFS('1. Output sheet'!$F$2:$F$5000,'1. Output sheet'!$AC$2:$AC$5000,$B$105,'1. Output sheet'!$C$2:$C$5000,J$138,'1. Output sheet'!$K$2:$K$5000,$C446,'1. Output sheet'!$O$2:$O$5000,"&gt;="&amp;$B$407,'1. Output sheet'!$O$2:$O$5000,"&lt;"&amp;$C$407)</f>
        <v>0</v>
      </c>
      <c r="K511" s="13">
        <f>SUMIFS('1. Output sheet'!$F$2:$F$5000,'1. Output sheet'!$AC$2:$AC$5000,$B$105,'1. Output sheet'!$C$2:$C$5000,K$138,'1. Output sheet'!$K$2:$K$5000,$C446,'1. Output sheet'!$O$2:$O$5000,"&gt;="&amp;$B$407,'1. Output sheet'!$O$2:$O$5000,"&lt;"&amp;$C$407)</f>
        <v>0</v>
      </c>
      <c r="L511" s="13">
        <f>SUMIFS('1. Output sheet'!$F$2:$F$5000,'1. Output sheet'!$AC$2:$AC$5000,$B$105,'1. Output sheet'!$C$2:$C$5000,L$138,'1. Output sheet'!$K$2:$K$5000,$C446,'1. Output sheet'!$O$2:$O$5000,"&gt;="&amp;$B$407,'1. Output sheet'!$O$2:$O$5000,"&lt;"&amp;$C$407)</f>
        <v>0</v>
      </c>
      <c r="M511" s="13">
        <f>SUMIFS('1. Output sheet'!$F$2:$F$5000,'1. Output sheet'!$AC$2:$AC$5000,$B$105,'1. Output sheet'!$C$2:$C$5000,M$138,'1. Output sheet'!$K$2:$K$5000,$C446,'1. Output sheet'!$O$2:$O$5000,"&gt;="&amp;$B$407,'1. Output sheet'!$O$2:$O$5000,"&lt;"&amp;$C$407)</f>
        <v>0</v>
      </c>
      <c r="N511" s="13">
        <f>SUMIFS('1. Output sheet'!$F$2:$F$5000,'1. Output sheet'!$AC$2:$AC$5000,$B$105,'1. Output sheet'!$C$2:$C$5000,N$138,'1. Output sheet'!$K$2:$K$5000,$C446,'1. Output sheet'!$O$2:$O$5000,"&gt;="&amp;$B$407,'1. Output sheet'!$O$2:$O$5000,"&lt;"&amp;$C$407)</f>
        <v>0</v>
      </c>
      <c r="O511" s="13">
        <f>SUMIFS('1. Output sheet'!$F$2:$F$5000,'1. Output sheet'!$AC$2:$AC$5000,$B$105,'1. Output sheet'!$C$2:$C$5000,O$138,'1. Output sheet'!$K$2:$K$5000,$C446,'1. Output sheet'!$O$2:$O$5000,"&gt;="&amp;$B$407,'1. Output sheet'!$O$2:$O$5000,"&lt;"&amp;$C$407)</f>
        <v>0</v>
      </c>
      <c r="P511" s="14">
        <f t="shared" si="261"/>
        <v>-6.6433333333329898</v>
      </c>
      <c r="R511" s="7"/>
      <c r="S511" s="39" t="s">
        <v>530</v>
      </c>
      <c r="T511" s="14">
        <f t="shared" si="262"/>
        <v>0</v>
      </c>
      <c r="U511" s="14">
        <f t="shared" si="240"/>
        <v>0</v>
      </c>
      <c r="V511" s="14">
        <f t="shared" si="241"/>
        <v>0</v>
      </c>
      <c r="W511" s="14">
        <f t="shared" si="242"/>
        <v>0</v>
      </c>
      <c r="X511" s="14">
        <f t="shared" si="243"/>
        <v>0</v>
      </c>
      <c r="Y511" s="14">
        <f t="shared" si="244"/>
        <v>-0.89073023790045835</v>
      </c>
      <c r="Z511" s="14">
        <f t="shared" si="245"/>
        <v>0</v>
      </c>
      <c r="AA511" s="14">
        <f t="shared" si="246"/>
        <v>0</v>
      </c>
      <c r="AB511" s="14">
        <f t="shared" si="247"/>
        <v>0</v>
      </c>
      <c r="AC511" s="14">
        <f t="shared" si="248"/>
        <v>0</v>
      </c>
      <c r="AD511" s="14">
        <f t="shared" si="249"/>
        <v>0</v>
      </c>
      <c r="AE511" s="13">
        <v>0</v>
      </c>
      <c r="AF511" s="14">
        <v>-6.6433333333329898</v>
      </c>
    </row>
    <row r="512" spans="2:32" ht="14.4" x14ac:dyDescent="0.3">
      <c r="B512" s="7"/>
      <c r="C512" s="39" t="s">
        <v>34</v>
      </c>
      <c r="D512" s="13">
        <f>SUMIFS('1. Output sheet'!$F$2:$F$5000,'1. Output sheet'!$AC$2:$AC$5000,$B$105,'1. Output sheet'!$C$2:$C$5000,D$138,'1. Output sheet'!$K$2:$K$5000,$C447,'1. Output sheet'!$O$2:$O$5000,"&gt;="&amp;$B$407,'1. Output sheet'!$O$2:$O$5000,"&lt;"&amp;$C$407)</f>
        <v>0</v>
      </c>
      <c r="E512" s="13">
        <f>SUMIFS('1. Output sheet'!$F$2:$F$5000,'1. Output sheet'!$AC$2:$AC$5000,$B$105,'1. Output sheet'!$C$2:$C$5000,E$138,'1. Output sheet'!$K$2:$K$5000,$C447,'1. Output sheet'!$O$2:$O$5000,"&gt;="&amp;$B$407,'1. Output sheet'!$O$2:$O$5000,"&lt;"&amp;$C$407)</f>
        <v>0</v>
      </c>
      <c r="F512" s="13">
        <f>SUMIFS('1. Output sheet'!$F$2:$F$5000,'1. Output sheet'!$AC$2:$AC$5000,$B$105,'1. Output sheet'!$C$2:$C$5000,F$138,'1. Output sheet'!$K$2:$K$5000,$C447,'1. Output sheet'!$O$2:$O$5000,"&gt;="&amp;$B$407,'1. Output sheet'!$O$2:$O$5000,"&lt;"&amp;$C$407)</f>
        <v>-181.15999999999991</v>
      </c>
      <c r="G512" s="13">
        <f>SUMIFS('1. Output sheet'!$F$2:$F$5000,'1. Output sheet'!$AC$2:$AC$5000,$B$105,'1. Output sheet'!$C$2:$C$5000,G$138,'1. Output sheet'!$K$2:$K$5000,$C447,'1. Output sheet'!$O$2:$O$5000,"&gt;="&amp;$B$407,'1. Output sheet'!$O$2:$O$5000,"&lt;"&amp;$C$407)</f>
        <v>0</v>
      </c>
      <c r="H512" s="13">
        <f>SUMIFS('1. Output sheet'!$F$2:$F$5000,'1. Output sheet'!$AC$2:$AC$5000,$B$105,'1. Output sheet'!$C$2:$C$5000,H$138,'1. Output sheet'!$K$2:$K$5000,$C447,'1. Output sheet'!$O$2:$O$5000,"&gt;="&amp;$B$407,'1. Output sheet'!$O$2:$O$5000,"&lt;"&amp;$C$407)</f>
        <v>0</v>
      </c>
      <c r="I512" s="13">
        <f>SUMIFS('1. Output sheet'!$F$2:$F$5000,'1. Output sheet'!$AC$2:$AC$5000,$B$105,'1. Output sheet'!$C$2:$C$5000,I$138,'1. Output sheet'!$K$2:$K$5000,$C447,'1. Output sheet'!$O$2:$O$5000,"&gt;="&amp;$B$407,'1. Output sheet'!$O$2:$O$5000,"&lt;"&amp;$C$407)</f>
        <v>0</v>
      </c>
      <c r="J512" s="13">
        <f>SUMIFS('1. Output sheet'!$F$2:$F$5000,'1. Output sheet'!$AC$2:$AC$5000,$B$105,'1. Output sheet'!$C$2:$C$5000,J$138,'1. Output sheet'!$K$2:$K$5000,$C447,'1. Output sheet'!$O$2:$O$5000,"&gt;="&amp;$B$407,'1. Output sheet'!$O$2:$O$5000,"&lt;"&amp;$C$407)</f>
        <v>-3267.91</v>
      </c>
      <c r="K512" s="13">
        <f>SUMIFS('1. Output sheet'!$F$2:$F$5000,'1. Output sheet'!$AC$2:$AC$5000,$B$105,'1. Output sheet'!$C$2:$C$5000,K$138,'1. Output sheet'!$K$2:$K$5000,$C447,'1. Output sheet'!$O$2:$O$5000,"&gt;="&amp;$B$407,'1. Output sheet'!$O$2:$O$5000,"&lt;"&amp;$C$407)</f>
        <v>0</v>
      </c>
      <c r="L512" s="13">
        <f>SUMIFS('1. Output sheet'!$F$2:$F$5000,'1. Output sheet'!$AC$2:$AC$5000,$B$105,'1. Output sheet'!$C$2:$C$5000,L$138,'1. Output sheet'!$K$2:$K$5000,$C447,'1. Output sheet'!$O$2:$O$5000,"&gt;="&amp;$B$407,'1. Output sheet'!$O$2:$O$5000,"&lt;"&amp;$C$407)</f>
        <v>0</v>
      </c>
      <c r="M512" s="13">
        <f>SUMIFS('1. Output sheet'!$F$2:$F$5000,'1. Output sheet'!$AC$2:$AC$5000,$B$105,'1. Output sheet'!$C$2:$C$5000,M$138,'1. Output sheet'!$K$2:$K$5000,$C447,'1. Output sheet'!$O$2:$O$5000,"&gt;="&amp;$B$407,'1. Output sheet'!$O$2:$O$5000,"&lt;"&amp;$C$407)</f>
        <v>0</v>
      </c>
      <c r="N512" s="13">
        <f>SUMIFS('1. Output sheet'!$F$2:$F$5000,'1. Output sheet'!$AC$2:$AC$5000,$B$105,'1. Output sheet'!$C$2:$C$5000,N$138,'1. Output sheet'!$K$2:$K$5000,$C447,'1. Output sheet'!$O$2:$O$5000,"&gt;="&amp;$B$407,'1. Output sheet'!$O$2:$O$5000,"&lt;"&amp;$C$407)</f>
        <v>0</v>
      </c>
      <c r="O512" s="13">
        <f>SUMIFS('1. Output sheet'!$F$2:$F$5000,'1. Output sheet'!$AC$2:$AC$5000,$B$105,'1. Output sheet'!$C$2:$C$5000,O$138,'1. Output sheet'!$K$2:$K$5000,$C447,'1. Output sheet'!$O$2:$O$5000,"&gt;="&amp;$B$407,'1. Output sheet'!$O$2:$O$5000,"&lt;"&amp;$C$407)</f>
        <v>0</v>
      </c>
      <c r="P512" s="14">
        <f t="shared" si="261"/>
        <v>-3449.0699999999997</v>
      </c>
      <c r="R512" s="7"/>
      <c r="S512" s="39" t="s">
        <v>34</v>
      </c>
      <c r="T512" s="14">
        <f t="shared" si="262"/>
        <v>0</v>
      </c>
      <c r="U512" s="14">
        <f t="shared" si="240"/>
        <v>0</v>
      </c>
      <c r="V512" s="14">
        <f t="shared" si="241"/>
        <v>-24.2897174959441</v>
      </c>
      <c r="W512" s="14">
        <f t="shared" si="242"/>
        <v>0</v>
      </c>
      <c r="X512" s="14">
        <f t="shared" si="243"/>
        <v>0</v>
      </c>
      <c r="Y512" s="14">
        <f t="shared" si="244"/>
        <v>0</v>
      </c>
      <c r="Z512" s="14">
        <f t="shared" si="245"/>
        <v>-438.15748897201769</v>
      </c>
      <c r="AA512" s="14">
        <f t="shared" si="246"/>
        <v>0</v>
      </c>
      <c r="AB512" s="14">
        <f t="shared" si="247"/>
        <v>0</v>
      </c>
      <c r="AC512" s="14">
        <f t="shared" si="248"/>
        <v>0</v>
      </c>
      <c r="AD512" s="14">
        <f t="shared" si="249"/>
        <v>0</v>
      </c>
      <c r="AE512" s="13">
        <v>0</v>
      </c>
      <c r="AF512" s="14">
        <v>-13284.88</v>
      </c>
    </row>
    <row r="513" spans="2:32" ht="14.4" x14ac:dyDescent="0.3">
      <c r="B513" s="7"/>
      <c r="C513" s="39" t="s">
        <v>473</v>
      </c>
      <c r="D513" s="13">
        <f>SUMIFS('1. Output sheet'!$F$2:$F$5000,'1. Output sheet'!$AC$2:$AC$5000,$B$105,'1. Output sheet'!$C$2:$C$5000,D$138,'1. Output sheet'!$K$2:$K$5000,$C448,'1. Output sheet'!$O$2:$O$5000,"&gt;="&amp;$B$407,'1. Output sheet'!$O$2:$O$5000,"&lt;"&amp;$C$407)</f>
        <v>0</v>
      </c>
      <c r="E513" s="13">
        <f>SUMIFS('1. Output sheet'!$F$2:$F$5000,'1. Output sheet'!$AC$2:$AC$5000,$B$105,'1. Output sheet'!$C$2:$C$5000,E$138,'1. Output sheet'!$K$2:$K$5000,$C448,'1. Output sheet'!$O$2:$O$5000,"&gt;="&amp;$B$407,'1. Output sheet'!$O$2:$O$5000,"&lt;"&amp;$C$407)</f>
        <v>0</v>
      </c>
      <c r="F513" s="13">
        <f>SUMIFS('1. Output sheet'!$F$2:$F$5000,'1. Output sheet'!$AC$2:$AC$5000,$B$105,'1. Output sheet'!$C$2:$C$5000,F$138,'1. Output sheet'!$K$2:$K$5000,$C448,'1. Output sheet'!$O$2:$O$5000,"&gt;="&amp;$B$407,'1. Output sheet'!$O$2:$O$5000,"&lt;"&amp;$C$407)</f>
        <v>0</v>
      </c>
      <c r="G513" s="13">
        <f>SUMIFS('1. Output sheet'!$F$2:$F$5000,'1. Output sheet'!$AC$2:$AC$5000,$B$105,'1. Output sheet'!$C$2:$C$5000,G$138,'1. Output sheet'!$K$2:$K$5000,$C448,'1. Output sheet'!$O$2:$O$5000,"&gt;="&amp;$B$407,'1. Output sheet'!$O$2:$O$5000,"&lt;"&amp;$C$407)</f>
        <v>0</v>
      </c>
      <c r="H513" s="13">
        <f>SUMIFS('1. Output sheet'!$F$2:$F$5000,'1. Output sheet'!$AC$2:$AC$5000,$B$105,'1. Output sheet'!$C$2:$C$5000,H$138,'1. Output sheet'!$K$2:$K$5000,$C448,'1. Output sheet'!$O$2:$O$5000,"&gt;="&amp;$B$407,'1. Output sheet'!$O$2:$O$5000,"&lt;"&amp;$C$407)</f>
        <v>0</v>
      </c>
      <c r="I513" s="13">
        <f>SUMIFS('1. Output sheet'!$F$2:$F$5000,'1. Output sheet'!$AC$2:$AC$5000,$B$105,'1. Output sheet'!$C$2:$C$5000,I$138,'1. Output sheet'!$K$2:$K$5000,$C448,'1. Output sheet'!$O$2:$O$5000,"&gt;="&amp;$B$407,'1. Output sheet'!$O$2:$O$5000,"&lt;"&amp;$C$407)</f>
        <v>0</v>
      </c>
      <c r="J513" s="13">
        <f>SUMIFS('1. Output sheet'!$F$2:$F$5000,'1. Output sheet'!$AC$2:$AC$5000,$B$105,'1. Output sheet'!$C$2:$C$5000,J$138,'1. Output sheet'!$K$2:$K$5000,$C448,'1. Output sheet'!$O$2:$O$5000,"&gt;="&amp;$B$407,'1. Output sheet'!$O$2:$O$5000,"&lt;"&amp;$C$407)</f>
        <v>0</v>
      </c>
      <c r="K513" s="13">
        <f>SUMIFS('1. Output sheet'!$F$2:$F$5000,'1. Output sheet'!$AC$2:$AC$5000,$B$105,'1. Output sheet'!$C$2:$C$5000,K$138,'1. Output sheet'!$K$2:$K$5000,$C448,'1. Output sheet'!$O$2:$O$5000,"&gt;="&amp;$B$407,'1. Output sheet'!$O$2:$O$5000,"&lt;"&amp;$C$407)</f>
        <v>0</v>
      </c>
      <c r="L513" s="13">
        <f>SUMIFS('1. Output sheet'!$F$2:$F$5000,'1. Output sheet'!$AC$2:$AC$5000,$B$105,'1. Output sheet'!$C$2:$C$5000,L$138,'1. Output sheet'!$K$2:$K$5000,$C448,'1. Output sheet'!$O$2:$O$5000,"&gt;="&amp;$B$407,'1. Output sheet'!$O$2:$O$5000,"&lt;"&amp;$C$407)</f>
        <v>0</v>
      </c>
      <c r="M513" s="13">
        <f>SUMIFS('1. Output sheet'!$F$2:$F$5000,'1. Output sheet'!$AC$2:$AC$5000,$B$105,'1. Output sheet'!$C$2:$C$5000,M$138,'1. Output sheet'!$K$2:$K$5000,$C448,'1. Output sheet'!$O$2:$O$5000,"&gt;="&amp;$B$407,'1. Output sheet'!$O$2:$O$5000,"&lt;"&amp;$C$407)</f>
        <v>0</v>
      </c>
      <c r="N513" s="13">
        <f>SUMIFS('1. Output sheet'!$F$2:$F$5000,'1. Output sheet'!$AC$2:$AC$5000,$B$105,'1. Output sheet'!$C$2:$C$5000,N$138,'1. Output sheet'!$K$2:$K$5000,$C448,'1. Output sheet'!$O$2:$O$5000,"&gt;="&amp;$B$407,'1. Output sheet'!$O$2:$O$5000,"&lt;"&amp;$C$407)</f>
        <v>0</v>
      </c>
      <c r="O513" s="13">
        <f>SUMIFS('1. Output sheet'!$F$2:$F$5000,'1. Output sheet'!$AC$2:$AC$5000,$B$105,'1. Output sheet'!$C$2:$C$5000,O$138,'1. Output sheet'!$K$2:$K$5000,$C448,'1. Output sheet'!$O$2:$O$5000,"&gt;="&amp;$B$407,'1. Output sheet'!$O$2:$O$5000,"&lt;"&amp;$C$407)</f>
        <v>0</v>
      </c>
      <c r="P513" s="14">
        <f t="shared" si="261"/>
        <v>0</v>
      </c>
      <c r="R513" s="7"/>
      <c r="S513" s="39" t="s">
        <v>473</v>
      </c>
      <c r="T513" s="14">
        <f t="shared" si="262"/>
        <v>0</v>
      </c>
      <c r="U513" s="14">
        <f t="shared" si="240"/>
        <v>0</v>
      </c>
      <c r="V513" s="14">
        <f t="shared" si="241"/>
        <v>0</v>
      </c>
      <c r="W513" s="14">
        <f t="shared" si="242"/>
        <v>0</v>
      </c>
      <c r="X513" s="14">
        <f t="shared" si="243"/>
        <v>0</v>
      </c>
      <c r="Y513" s="14">
        <f t="shared" si="244"/>
        <v>0</v>
      </c>
      <c r="Z513" s="14">
        <f t="shared" si="245"/>
        <v>0</v>
      </c>
      <c r="AA513" s="14">
        <f t="shared" si="246"/>
        <v>0</v>
      </c>
      <c r="AB513" s="14">
        <f t="shared" si="247"/>
        <v>0</v>
      </c>
      <c r="AC513" s="14">
        <f t="shared" si="248"/>
        <v>0</v>
      </c>
      <c r="AD513" s="14">
        <f t="shared" si="249"/>
        <v>0</v>
      </c>
      <c r="AE513" s="13">
        <v>0</v>
      </c>
      <c r="AF513" s="14">
        <v>30</v>
      </c>
    </row>
    <row r="514" spans="2:32" ht="14.4" x14ac:dyDescent="0.3">
      <c r="B514" s="7"/>
      <c r="C514" s="39" t="s">
        <v>210</v>
      </c>
      <c r="D514" s="13">
        <f>SUMIFS('1. Output sheet'!$F$2:$F$5000,'1. Output sheet'!$AC$2:$AC$5000,$B$105,'1. Output sheet'!$C$2:$C$5000,D$138,'1. Output sheet'!$K$2:$K$5000,$C449,'1. Output sheet'!$O$2:$O$5000,"&gt;="&amp;$B$407,'1. Output sheet'!$O$2:$O$5000,"&lt;"&amp;$C$407)</f>
        <v>0</v>
      </c>
      <c r="E514" s="13">
        <f>SUMIFS('1. Output sheet'!$F$2:$F$5000,'1. Output sheet'!$AC$2:$AC$5000,$B$105,'1. Output sheet'!$C$2:$C$5000,E$138,'1. Output sheet'!$K$2:$K$5000,$C449,'1. Output sheet'!$O$2:$O$5000,"&gt;="&amp;$B$407,'1. Output sheet'!$O$2:$O$5000,"&lt;"&amp;$C$407)</f>
        <v>0</v>
      </c>
      <c r="F514" s="13">
        <f>SUMIFS('1. Output sheet'!$F$2:$F$5000,'1. Output sheet'!$AC$2:$AC$5000,$B$105,'1. Output sheet'!$C$2:$C$5000,F$138,'1. Output sheet'!$K$2:$K$5000,$C449,'1. Output sheet'!$O$2:$O$5000,"&gt;="&amp;$B$407,'1. Output sheet'!$O$2:$O$5000,"&lt;"&amp;$C$407)</f>
        <v>0</v>
      </c>
      <c r="G514" s="13">
        <f>SUMIFS('1. Output sheet'!$F$2:$F$5000,'1. Output sheet'!$AC$2:$AC$5000,$B$105,'1. Output sheet'!$C$2:$C$5000,G$138,'1. Output sheet'!$K$2:$K$5000,$C449,'1. Output sheet'!$O$2:$O$5000,"&gt;="&amp;$B$407,'1. Output sheet'!$O$2:$O$5000,"&lt;"&amp;$C$407)</f>
        <v>0</v>
      </c>
      <c r="H514" s="13">
        <f>SUMIFS('1. Output sheet'!$F$2:$F$5000,'1. Output sheet'!$AC$2:$AC$5000,$B$105,'1. Output sheet'!$C$2:$C$5000,H$138,'1. Output sheet'!$K$2:$K$5000,$C449,'1. Output sheet'!$O$2:$O$5000,"&gt;="&amp;$B$407,'1. Output sheet'!$O$2:$O$5000,"&lt;"&amp;$C$407)</f>
        <v>0</v>
      </c>
      <c r="I514" s="13">
        <f>SUMIFS('1. Output sheet'!$F$2:$F$5000,'1. Output sheet'!$AC$2:$AC$5000,$B$105,'1. Output sheet'!$C$2:$C$5000,I$138,'1. Output sheet'!$K$2:$K$5000,$C449,'1. Output sheet'!$O$2:$O$5000,"&gt;="&amp;$B$407,'1. Output sheet'!$O$2:$O$5000,"&lt;"&amp;$C$407)</f>
        <v>0</v>
      </c>
      <c r="J514" s="13">
        <f>SUMIFS('1. Output sheet'!$F$2:$F$5000,'1. Output sheet'!$AC$2:$AC$5000,$B$105,'1. Output sheet'!$C$2:$C$5000,J$138,'1. Output sheet'!$K$2:$K$5000,$C449,'1. Output sheet'!$O$2:$O$5000,"&gt;="&amp;$B$407,'1. Output sheet'!$O$2:$O$5000,"&lt;"&amp;$C$407)</f>
        <v>0</v>
      </c>
      <c r="K514" s="13">
        <f>SUMIFS('1. Output sheet'!$F$2:$F$5000,'1. Output sheet'!$AC$2:$AC$5000,$B$105,'1. Output sheet'!$C$2:$C$5000,K$138,'1. Output sheet'!$K$2:$K$5000,$C449,'1. Output sheet'!$O$2:$O$5000,"&gt;="&amp;$B$407,'1. Output sheet'!$O$2:$O$5000,"&lt;"&amp;$C$407)</f>
        <v>0</v>
      </c>
      <c r="L514" s="13">
        <f>SUMIFS('1. Output sheet'!$F$2:$F$5000,'1. Output sheet'!$AC$2:$AC$5000,$B$105,'1. Output sheet'!$C$2:$C$5000,L$138,'1. Output sheet'!$K$2:$K$5000,$C449,'1. Output sheet'!$O$2:$O$5000,"&gt;="&amp;$B$407,'1. Output sheet'!$O$2:$O$5000,"&lt;"&amp;$C$407)</f>
        <v>0</v>
      </c>
      <c r="M514" s="13">
        <f>SUMIFS('1. Output sheet'!$F$2:$F$5000,'1. Output sheet'!$AC$2:$AC$5000,$B$105,'1. Output sheet'!$C$2:$C$5000,M$138,'1. Output sheet'!$K$2:$K$5000,$C449,'1. Output sheet'!$O$2:$O$5000,"&gt;="&amp;$B$407,'1. Output sheet'!$O$2:$O$5000,"&lt;"&amp;$C$407)</f>
        <v>0</v>
      </c>
      <c r="N514" s="13">
        <f>SUMIFS('1. Output sheet'!$F$2:$F$5000,'1. Output sheet'!$AC$2:$AC$5000,$B$105,'1. Output sheet'!$C$2:$C$5000,N$138,'1. Output sheet'!$K$2:$K$5000,$C449,'1. Output sheet'!$O$2:$O$5000,"&gt;="&amp;$B$407,'1. Output sheet'!$O$2:$O$5000,"&lt;"&amp;$C$407)</f>
        <v>0</v>
      </c>
      <c r="O514" s="13">
        <f>SUMIFS('1. Output sheet'!$F$2:$F$5000,'1. Output sheet'!$AC$2:$AC$5000,$B$105,'1. Output sheet'!$C$2:$C$5000,O$138,'1. Output sheet'!$K$2:$K$5000,$C449,'1. Output sheet'!$O$2:$O$5000,"&gt;="&amp;$B$407,'1. Output sheet'!$O$2:$O$5000,"&lt;"&amp;$C$407)</f>
        <v>0</v>
      </c>
      <c r="P514" s="14">
        <f t="shared" si="261"/>
        <v>0</v>
      </c>
      <c r="R514" s="7"/>
      <c r="S514" s="39" t="s">
        <v>210</v>
      </c>
      <c r="T514" s="14">
        <f t="shared" si="262"/>
        <v>0</v>
      </c>
      <c r="U514" s="14">
        <f t="shared" si="240"/>
        <v>0</v>
      </c>
      <c r="V514" s="14">
        <f t="shared" si="241"/>
        <v>0</v>
      </c>
      <c r="W514" s="14">
        <f t="shared" si="242"/>
        <v>0</v>
      </c>
      <c r="X514" s="14">
        <f t="shared" si="243"/>
        <v>0</v>
      </c>
      <c r="Y514" s="14">
        <f t="shared" si="244"/>
        <v>0</v>
      </c>
      <c r="Z514" s="14">
        <f t="shared" si="245"/>
        <v>0</v>
      </c>
      <c r="AA514" s="14">
        <f t="shared" si="246"/>
        <v>0</v>
      </c>
      <c r="AB514" s="14">
        <f t="shared" si="247"/>
        <v>0</v>
      </c>
      <c r="AC514" s="14">
        <f t="shared" si="248"/>
        <v>0</v>
      </c>
      <c r="AD514" s="14">
        <f t="shared" si="249"/>
        <v>0</v>
      </c>
      <c r="AE514" s="13">
        <v>0</v>
      </c>
      <c r="AF514" s="14">
        <v>0</v>
      </c>
    </row>
    <row r="515" spans="2:32" ht="14.4" x14ac:dyDescent="0.3">
      <c r="B515" s="7"/>
      <c r="C515" s="39" t="s">
        <v>333</v>
      </c>
      <c r="D515" s="13">
        <f>SUMIFS('1. Output sheet'!$F$2:$F$5000,'1. Output sheet'!$AC$2:$AC$5000,$B$105,'1. Output sheet'!$C$2:$C$5000,D$138,'1. Output sheet'!$K$2:$K$5000,$C450,'1. Output sheet'!$O$2:$O$5000,"&gt;="&amp;$B$407,'1. Output sheet'!$O$2:$O$5000,"&lt;"&amp;$C$407)</f>
        <v>0</v>
      </c>
      <c r="E515" s="13">
        <f>SUMIFS('1. Output sheet'!$F$2:$F$5000,'1. Output sheet'!$AC$2:$AC$5000,$B$105,'1. Output sheet'!$C$2:$C$5000,E$138,'1. Output sheet'!$K$2:$K$5000,$C450,'1. Output sheet'!$O$2:$O$5000,"&gt;="&amp;$B$407,'1. Output sheet'!$O$2:$O$5000,"&lt;"&amp;$C$407)</f>
        <v>0</v>
      </c>
      <c r="F515" s="13">
        <f>SUMIFS('1. Output sheet'!$F$2:$F$5000,'1. Output sheet'!$AC$2:$AC$5000,$B$105,'1. Output sheet'!$C$2:$C$5000,F$138,'1. Output sheet'!$K$2:$K$5000,$C450,'1. Output sheet'!$O$2:$O$5000,"&gt;="&amp;$B$407,'1. Output sheet'!$O$2:$O$5000,"&lt;"&amp;$C$407)</f>
        <v>0</v>
      </c>
      <c r="G515" s="13">
        <f>SUMIFS('1. Output sheet'!$F$2:$F$5000,'1. Output sheet'!$AC$2:$AC$5000,$B$105,'1. Output sheet'!$C$2:$C$5000,G$138,'1. Output sheet'!$K$2:$K$5000,$C450,'1. Output sheet'!$O$2:$O$5000,"&gt;="&amp;$B$407,'1. Output sheet'!$O$2:$O$5000,"&lt;"&amp;$C$407)</f>
        <v>0</v>
      </c>
      <c r="H515" s="13">
        <f>SUMIFS('1. Output sheet'!$F$2:$F$5000,'1. Output sheet'!$AC$2:$AC$5000,$B$105,'1. Output sheet'!$C$2:$C$5000,H$138,'1. Output sheet'!$K$2:$K$5000,$C450,'1. Output sheet'!$O$2:$O$5000,"&gt;="&amp;$B$407,'1. Output sheet'!$O$2:$O$5000,"&lt;"&amp;$C$407)</f>
        <v>0</v>
      </c>
      <c r="I515" s="13">
        <f>SUMIFS('1. Output sheet'!$F$2:$F$5000,'1. Output sheet'!$AC$2:$AC$5000,$B$105,'1. Output sheet'!$C$2:$C$5000,I$138,'1. Output sheet'!$K$2:$K$5000,$C450,'1. Output sheet'!$O$2:$O$5000,"&gt;="&amp;$B$407,'1. Output sheet'!$O$2:$O$5000,"&lt;"&amp;$C$407)</f>
        <v>0</v>
      </c>
      <c r="J515" s="13">
        <f>SUMIFS('1. Output sheet'!$F$2:$F$5000,'1. Output sheet'!$AC$2:$AC$5000,$B$105,'1. Output sheet'!$C$2:$C$5000,J$138,'1. Output sheet'!$K$2:$K$5000,$C450,'1. Output sheet'!$O$2:$O$5000,"&gt;="&amp;$B$407,'1. Output sheet'!$O$2:$O$5000,"&lt;"&amp;$C$407)</f>
        <v>0</v>
      </c>
      <c r="K515" s="13">
        <f>SUMIFS('1. Output sheet'!$F$2:$F$5000,'1. Output sheet'!$AC$2:$AC$5000,$B$105,'1. Output sheet'!$C$2:$C$5000,K$138,'1. Output sheet'!$K$2:$K$5000,$C450,'1. Output sheet'!$O$2:$O$5000,"&gt;="&amp;$B$407,'1. Output sheet'!$O$2:$O$5000,"&lt;"&amp;$C$407)</f>
        <v>0</v>
      </c>
      <c r="L515" s="13">
        <f>SUMIFS('1. Output sheet'!$F$2:$F$5000,'1. Output sheet'!$AC$2:$AC$5000,$B$105,'1. Output sheet'!$C$2:$C$5000,L$138,'1. Output sheet'!$K$2:$K$5000,$C450,'1. Output sheet'!$O$2:$O$5000,"&gt;="&amp;$B$407,'1. Output sheet'!$O$2:$O$5000,"&lt;"&amp;$C$407)</f>
        <v>0</v>
      </c>
      <c r="M515" s="13">
        <f>SUMIFS('1. Output sheet'!$F$2:$F$5000,'1. Output sheet'!$AC$2:$AC$5000,$B$105,'1. Output sheet'!$C$2:$C$5000,M$138,'1. Output sheet'!$K$2:$K$5000,$C450,'1. Output sheet'!$O$2:$O$5000,"&gt;="&amp;$B$407,'1. Output sheet'!$O$2:$O$5000,"&lt;"&amp;$C$407)</f>
        <v>0</v>
      </c>
      <c r="N515" s="13">
        <f>SUMIFS('1. Output sheet'!$F$2:$F$5000,'1. Output sheet'!$AC$2:$AC$5000,$B$105,'1. Output sheet'!$C$2:$C$5000,N$138,'1. Output sheet'!$K$2:$K$5000,$C450,'1. Output sheet'!$O$2:$O$5000,"&gt;="&amp;$B$407,'1. Output sheet'!$O$2:$O$5000,"&lt;"&amp;$C$407)</f>
        <v>0</v>
      </c>
      <c r="O515" s="13">
        <f>SUMIFS('1. Output sheet'!$F$2:$F$5000,'1. Output sheet'!$AC$2:$AC$5000,$B$105,'1. Output sheet'!$C$2:$C$5000,O$138,'1. Output sheet'!$K$2:$K$5000,$C450,'1. Output sheet'!$O$2:$O$5000,"&gt;="&amp;$B$407,'1. Output sheet'!$O$2:$O$5000,"&lt;"&amp;$C$407)</f>
        <v>0</v>
      </c>
      <c r="P515" s="14">
        <f t="shared" si="261"/>
        <v>0</v>
      </c>
      <c r="R515" s="7"/>
      <c r="S515" s="39" t="s">
        <v>333</v>
      </c>
      <c r="T515" s="14">
        <f t="shared" si="262"/>
        <v>0</v>
      </c>
      <c r="U515" s="14">
        <f t="shared" si="240"/>
        <v>0</v>
      </c>
      <c r="V515" s="14">
        <f t="shared" si="241"/>
        <v>0</v>
      </c>
      <c r="W515" s="14">
        <f t="shared" si="242"/>
        <v>0</v>
      </c>
      <c r="X515" s="14">
        <f t="shared" si="243"/>
        <v>0</v>
      </c>
      <c r="Y515" s="14">
        <f t="shared" si="244"/>
        <v>0</v>
      </c>
      <c r="Z515" s="14">
        <f t="shared" si="245"/>
        <v>0</v>
      </c>
      <c r="AA515" s="14">
        <f t="shared" si="246"/>
        <v>0</v>
      </c>
      <c r="AB515" s="14">
        <f t="shared" si="247"/>
        <v>0</v>
      </c>
      <c r="AC515" s="14">
        <f t="shared" si="248"/>
        <v>0</v>
      </c>
      <c r="AD515" s="14">
        <f t="shared" si="249"/>
        <v>0</v>
      </c>
      <c r="AE515" s="13">
        <v>0</v>
      </c>
      <c r="AF515" s="14">
        <v>0</v>
      </c>
    </row>
    <row r="516" spans="2:32" ht="14.4" x14ac:dyDescent="0.3">
      <c r="B516" s="7"/>
      <c r="C516" s="39" t="s">
        <v>229</v>
      </c>
      <c r="D516" s="13">
        <f>SUMIFS('1. Output sheet'!$F$2:$F$5000,'1. Output sheet'!$AC$2:$AC$5000,$B$105,'1. Output sheet'!$C$2:$C$5000,D$138,'1. Output sheet'!$K$2:$K$5000,$C451,'1. Output sheet'!$O$2:$O$5000,"&gt;="&amp;$B$407,'1. Output sheet'!$O$2:$O$5000,"&lt;"&amp;$C$407)</f>
        <v>0</v>
      </c>
      <c r="E516" s="13">
        <f>SUMIFS('1. Output sheet'!$F$2:$F$5000,'1. Output sheet'!$AC$2:$AC$5000,$B$105,'1. Output sheet'!$C$2:$C$5000,E$138,'1. Output sheet'!$K$2:$K$5000,$C451,'1. Output sheet'!$O$2:$O$5000,"&gt;="&amp;$B$407,'1. Output sheet'!$O$2:$O$5000,"&lt;"&amp;$C$407)</f>
        <v>0</v>
      </c>
      <c r="F516" s="13">
        <f>SUMIFS('1. Output sheet'!$F$2:$F$5000,'1. Output sheet'!$AC$2:$AC$5000,$B$105,'1. Output sheet'!$C$2:$C$5000,F$138,'1. Output sheet'!$K$2:$K$5000,$C451,'1. Output sheet'!$O$2:$O$5000,"&gt;="&amp;$B$407,'1. Output sheet'!$O$2:$O$5000,"&lt;"&amp;$C$407)</f>
        <v>0</v>
      </c>
      <c r="G516" s="13">
        <f>SUMIFS('1. Output sheet'!$F$2:$F$5000,'1. Output sheet'!$AC$2:$AC$5000,$B$105,'1. Output sheet'!$C$2:$C$5000,G$138,'1. Output sheet'!$K$2:$K$5000,$C451,'1. Output sheet'!$O$2:$O$5000,"&gt;="&amp;$B$407,'1. Output sheet'!$O$2:$O$5000,"&lt;"&amp;$C$407)</f>
        <v>0</v>
      </c>
      <c r="H516" s="13">
        <f>SUMIFS('1. Output sheet'!$F$2:$F$5000,'1. Output sheet'!$AC$2:$AC$5000,$B$105,'1. Output sheet'!$C$2:$C$5000,H$138,'1. Output sheet'!$K$2:$K$5000,$C451,'1. Output sheet'!$O$2:$O$5000,"&gt;="&amp;$B$407,'1. Output sheet'!$O$2:$O$5000,"&lt;"&amp;$C$407)</f>
        <v>0</v>
      </c>
      <c r="I516" s="13">
        <f>SUMIFS('1. Output sheet'!$F$2:$F$5000,'1. Output sheet'!$AC$2:$AC$5000,$B$105,'1. Output sheet'!$C$2:$C$5000,I$138,'1. Output sheet'!$K$2:$K$5000,$C451,'1. Output sheet'!$O$2:$O$5000,"&gt;="&amp;$B$407,'1. Output sheet'!$O$2:$O$5000,"&lt;"&amp;$C$407)</f>
        <v>0</v>
      </c>
      <c r="J516" s="13">
        <f>SUMIFS('1. Output sheet'!$F$2:$F$5000,'1. Output sheet'!$AC$2:$AC$5000,$B$105,'1. Output sheet'!$C$2:$C$5000,J$138,'1. Output sheet'!$K$2:$K$5000,$C451,'1. Output sheet'!$O$2:$O$5000,"&gt;="&amp;$B$407,'1. Output sheet'!$O$2:$O$5000,"&lt;"&amp;$C$407)</f>
        <v>-206.71666666666701</v>
      </c>
      <c r="K516" s="13">
        <f>SUMIFS('1. Output sheet'!$F$2:$F$5000,'1. Output sheet'!$AC$2:$AC$5000,$B$105,'1. Output sheet'!$C$2:$C$5000,K$138,'1. Output sheet'!$K$2:$K$5000,$C451,'1. Output sheet'!$O$2:$O$5000,"&gt;="&amp;$B$407,'1. Output sheet'!$O$2:$O$5000,"&lt;"&amp;$C$407)</f>
        <v>0</v>
      </c>
      <c r="L516" s="13">
        <f>SUMIFS('1. Output sheet'!$F$2:$F$5000,'1. Output sheet'!$AC$2:$AC$5000,$B$105,'1. Output sheet'!$C$2:$C$5000,L$138,'1. Output sheet'!$K$2:$K$5000,$C451,'1. Output sheet'!$O$2:$O$5000,"&gt;="&amp;$B$407,'1. Output sheet'!$O$2:$O$5000,"&lt;"&amp;$C$407)</f>
        <v>0</v>
      </c>
      <c r="M516" s="13">
        <f>SUMIFS('1. Output sheet'!$F$2:$F$5000,'1. Output sheet'!$AC$2:$AC$5000,$B$105,'1. Output sheet'!$C$2:$C$5000,M$138,'1. Output sheet'!$K$2:$K$5000,$C451,'1. Output sheet'!$O$2:$O$5000,"&gt;="&amp;$B$407,'1. Output sheet'!$O$2:$O$5000,"&lt;"&amp;$C$407)</f>
        <v>0</v>
      </c>
      <c r="N516" s="13">
        <f>SUMIFS('1. Output sheet'!$F$2:$F$5000,'1. Output sheet'!$AC$2:$AC$5000,$B$105,'1. Output sheet'!$C$2:$C$5000,N$138,'1. Output sheet'!$K$2:$K$5000,$C451,'1. Output sheet'!$O$2:$O$5000,"&gt;="&amp;$B$407,'1. Output sheet'!$O$2:$O$5000,"&lt;"&amp;$C$407)</f>
        <v>0</v>
      </c>
      <c r="O516" s="13">
        <f>SUMIFS('1. Output sheet'!$F$2:$F$5000,'1. Output sheet'!$AC$2:$AC$5000,$B$105,'1. Output sheet'!$C$2:$C$5000,O$138,'1. Output sheet'!$K$2:$K$5000,$C451,'1. Output sheet'!$O$2:$O$5000,"&gt;="&amp;$B$407,'1. Output sheet'!$O$2:$O$5000,"&lt;"&amp;$C$407)</f>
        <v>-528</v>
      </c>
      <c r="P516" s="14">
        <f t="shared" si="261"/>
        <v>-734.71666666666704</v>
      </c>
      <c r="R516" s="7"/>
      <c r="S516" s="39" t="s">
        <v>229</v>
      </c>
      <c r="T516" s="14">
        <f t="shared" si="262"/>
        <v>0</v>
      </c>
      <c r="U516" s="14">
        <f t="shared" si="240"/>
        <v>0</v>
      </c>
      <c r="V516" s="14">
        <f t="shared" si="241"/>
        <v>0</v>
      </c>
      <c r="W516" s="14">
        <f t="shared" si="242"/>
        <v>0</v>
      </c>
      <c r="X516" s="14">
        <f t="shared" si="243"/>
        <v>0</v>
      </c>
      <c r="Y516" s="14">
        <f t="shared" si="244"/>
        <v>0</v>
      </c>
      <c r="Z516" s="14">
        <f t="shared" si="245"/>
        <v>-27.716324989162004</v>
      </c>
      <c r="AA516" s="14">
        <f t="shared" si="246"/>
        <v>0</v>
      </c>
      <c r="AB516" s="14">
        <f t="shared" si="247"/>
        <v>0</v>
      </c>
      <c r="AC516" s="14">
        <f t="shared" si="248"/>
        <v>0</v>
      </c>
      <c r="AD516" s="14">
        <f t="shared" si="249"/>
        <v>0</v>
      </c>
      <c r="AE516" s="13">
        <v>-428</v>
      </c>
      <c r="AF516" s="14">
        <v>-1299.2033333333341</v>
      </c>
    </row>
    <row r="517" spans="2:32" ht="14.4" x14ac:dyDescent="0.3">
      <c r="B517" s="7"/>
      <c r="C517" s="39" t="s">
        <v>407</v>
      </c>
      <c r="D517" s="13">
        <f>SUMIFS('1. Output sheet'!$F$2:$F$5000,'1. Output sheet'!$AC$2:$AC$5000,$B$105,'1. Output sheet'!$C$2:$C$5000,D$138,'1. Output sheet'!$K$2:$K$5000,$C452,'1. Output sheet'!$O$2:$O$5000,"&gt;="&amp;$B$407,'1. Output sheet'!$O$2:$O$5000,"&lt;"&amp;$C$407)</f>
        <v>0</v>
      </c>
      <c r="E517" s="13">
        <f>SUMIFS('1. Output sheet'!$F$2:$F$5000,'1. Output sheet'!$AC$2:$AC$5000,$B$105,'1. Output sheet'!$C$2:$C$5000,E$138,'1. Output sheet'!$K$2:$K$5000,$C452,'1. Output sheet'!$O$2:$O$5000,"&gt;="&amp;$B$407,'1. Output sheet'!$O$2:$O$5000,"&lt;"&amp;$C$407)</f>
        <v>0</v>
      </c>
      <c r="F517" s="13">
        <f>SUMIFS('1. Output sheet'!$F$2:$F$5000,'1. Output sheet'!$AC$2:$AC$5000,$B$105,'1. Output sheet'!$C$2:$C$5000,F$138,'1. Output sheet'!$K$2:$K$5000,$C452,'1. Output sheet'!$O$2:$O$5000,"&gt;="&amp;$B$407,'1. Output sheet'!$O$2:$O$5000,"&lt;"&amp;$C$407)</f>
        <v>0</v>
      </c>
      <c r="G517" s="13">
        <f>SUMIFS('1. Output sheet'!$F$2:$F$5000,'1. Output sheet'!$AC$2:$AC$5000,$B$105,'1. Output sheet'!$C$2:$C$5000,G$138,'1. Output sheet'!$K$2:$K$5000,$C452,'1. Output sheet'!$O$2:$O$5000,"&gt;="&amp;$B$407,'1. Output sheet'!$O$2:$O$5000,"&lt;"&amp;$C$407)</f>
        <v>0</v>
      </c>
      <c r="H517" s="13">
        <f>SUMIFS('1. Output sheet'!$F$2:$F$5000,'1. Output sheet'!$AC$2:$AC$5000,$B$105,'1. Output sheet'!$C$2:$C$5000,H$138,'1. Output sheet'!$K$2:$K$5000,$C452,'1. Output sheet'!$O$2:$O$5000,"&gt;="&amp;$B$407,'1. Output sheet'!$O$2:$O$5000,"&lt;"&amp;$C$407)</f>
        <v>0</v>
      </c>
      <c r="I517" s="13">
        <f>SUMIFS('1. Output sheet'!$F$2:$F$5000,'1. Output sheet'!$AC$2:$AC$5000,$B$105,'1. Output sheet'!$C$2:$C$5000,I$138,'1. Output sheet'!$K$2:$K$5000,$C452,'1. Output sheet'!$O$2:$O$5000,"&gt;="&amp;$B$407,'1. Output sheet'!$O$2:$O$5000,"&lt;"&amp;$C$407)</f>
        <v>0</v>
      </c>
      <c r="J517" s="13">
        <f>SUMIFS('1. Output sheet'!$F$2:$F$5000,'1. Output sheet'!$AC$2:$AC$5000,$B$105,'1. Output sheet'!$C$2:$C$5000,J$138,'1. Output sheet'!$K$2:$K$5000,$C452,'1. Output sheet'!$O$2:$O$5000,"&gt;="&amp;$B$407,'1. Output sheet'!$O$2:$O$5000,"&lt;"&amp;$C$407)</f>
        <v>0</v>
      </c>
      <c r="K517" s="13">
        <f>SUMIFS('1. Output sheet'!$F$2:$F$5000,'1. Output sheet'!$AC$2:$AC$5000,$B$105,'1. Output sheet'!$C$2:$C$5000,K$138,'1. Output sheet'!$K$2:$K$5000,$C452,'1. Output sheet'!$O$2:$O$5000,"&gt;="&amp;$B$407,'1. Output sheet'!$O$2:$O$5000,"&lt;"&amp;$C$407)</f>
        <v>0</v>
      </c>
      <c r="L517" s="13">
        <f>SUMIFS('1. Output sheet'!$F$2:$F$5000,'1. Output sheet'!$AC$2:$AC$5000,$B$105,'1. Output sheet'!$C$2:$C$5000,L$138,'1. Output sheet'!$K$2:$K$5000,$C452,'1. Output sheet'!$O$2:$O$5000,"&gt;="&amp;$B$407,'1. Output sheet'!$O$2:$O$5000,"&lt;"&amp;$C$407)</f>
        <v>0</v>
      </c>
      <c r="M517" s="13">
        <f>SUMIFS('1. Output sheet'!$F$2:$F$5000,'1. Output sheet'!$AC$2:$AC$5000,$B$105,'1. Output sheet'!$C$2:$C$5000,M$138,'1. Output sheet'!$K$2:$K$5000,$C452,'1. Output sheet'!$O$2:$O$5000,"&gt;="&amp;$B$407,'1. Output sheet'!$O$2:$O$5000,"&lt;"&amp;$C$407)</f>
        <v>0</v>
      </c>
      <c r="N517" s="13">
        <f>SUMIFS('1. Output sheet'!$F$2:$F$5000,'1. Output sheet'!$AC$2:$AC$5000,$B$105,'1. Output sheet'!$C$2:$C$5000,N$138,'1. Output sheet'!$K$2:$K$5000,$C452,'1. Output sheet'!$O$2:$O$5000,"&gt;="&amp;$B$407,'1. Output sheet'!$O$2:$O$5000,"&lt;"&amp;$C$407)</f>
        <v>0</v>
      </c>
      <c r="O517" s="13">
        <f>SUMIFS('1. Output sheet'!$F$2:$F$5000,'1. Output sheet'!$AC$2:$AC$5000,$B$105,'1. Output sheet'!$C$2:$C$5000,O$138,'1. Output sheet'!$K$2:$K$5000,$C452,'1. Output sheet'!$O$2:$O$5000,"&gt;="&amp;$B$407,'1. Output sheet'!$O$2:$O$5000,"&lt;"&amp;$C$407)</f>
        <v>0</v>
      </c>
      <c r="P517" s="14">
        <f t="shared" si="261"/>
        <v>0</v>
      </c>
      <c r="R517" s="7"/>
      <c r="S517" s="39" t="s">
        <v>407</v>
      </c>
      <c r="T517" s="14">
        <f t="shared" si="262"/>
        <v>0</v>
      </c>
      <c r="U517" s="14">
        <f t="shared" si="240"/>
        <v>0</v>
      </c>
      <c r="V517" s="14">
        <f t="shared" si="241"/>
        <v>0</v>
      </c>
      <c r="W517" s="14">
        <f t="shared" si="242"/>
        <v>0</v>
      </c>
      <c r="X517" s="14">
        <f t="shared" si="243"/>
        <v>0</v>
      </c>
      <c r="Y517" s="14">
        <f t="shared" si="244"/>
        <v>0</v>
      </c>
      <c r="Z517" s="14">
        <f t="shared" si="245"/>
        <v>0</v>
      </c>
      <c r="AA517" s="14">
        <f t="shared" si="246"/>
        <v>0</v>
      </c>
      <c r="AB517" s="14">
        <f t="shared" si="247"/>
        <v>0</v>
      </c>
      <c r="AC517" s="14">
        <f t="shared" si="248"/>
        <v>0</v>
      </c>
      <c r="AD517" s="14">
        <f t="shared" si="249"/>
        <v>0</v>
      </c>
      <c r="AE517" s="13">
        <v>0</v>
      </c>
      <c r="AF517" s="14">
        <v>0</v>
      </c>
    </row>
    <row r="518" spans="2:32" ht="14.4" x14ac:dyDescent="0.3">
      <c r="B518" s="7"/>
      <c r="C518" s="39" t="s">
        <v>54</v>
      </c>
      <c r="D518" s="13">
        <f>SUMIFS('1. Output sheet'!$F$2:$F$5000,'1. Output sheet'!$AC$2:$AC$5000,$B$105,'1. Output sheet'!$C$2:$C$5000,D$138,'1. Output sheet'!$K$2:$K$5000,$C453,'1. Output sheet'!$O$2:$O$5000,"&gt;="&amp;$B$407,'1. Output sheet'!$O$2:$O$5000,"&lt;"&amp;$C$407)</f>
        <v>0</v>
      </c>
      <c r="E518" s="13">
        <f>SUMIFS('1. Output sheet'!$F$2:$F$5000,'1. Output sheet'!$AC$2:$AC$5000,$B$105,'1. Output sheet'!$C$2:$C$5000,E$138,'1. Output sheet'!$K$2:$K$5000,$C453,'1. Output sheet'!$O$2:$O$5000,"&gt;="&amp;$B$407,'1. Output sheet'!$O$2:$O$5000,"&lt;"&amp;$C$407)</f>
        <v>0</v>
      </c>
      <c r="F518" s="13">
        <f>SUMIFS('1. Output sheet'!$F$2:$F$5000,'1. Output sheet'!$AC$2:$AC$5000,$B$105,'1. Output sheet'!$C$2:$C$5000,F$138,'1. Output sheet'!$K$2:$K$5000,$C453,'1. Output sheet'!$O$2:$O$5000,"&gt;="&amp;$B$407,'1. Output sheet'!$O$2:$O$5000,"&lt;"&amp;$C$407)</f>
        <v>0</v>
      </c>
      <c r="G518" s="13">
        <f>SUMIFS('1. Output sheet'!$F$2:$F$5000,'1. Output sheet'!$AC$2:$AC$5000,$B$105,'1. Output sheet'!$C$2:$C$5000,G$138,'1. Output sheet'!$K$2:$K$5000,$C453,'1. Output sheet'!$O$2:$O$5000,"&gt;="&amp;$B$407,'1. Output sheet'!$O$2:$O$5000,"&lt;"&amp;$C$407)</f>
        <v>30</v>
      </c>
      <c r="H518" s="13">
        <f>SUMIFS('1. Output sheet'!$F$2:$F$5000,'1. Output sheet'!$AC$2:$AC$5000,$B$105,'1. Output sheet'!$C$2:$C$5000,H$138,'1. Output sheet'!$K$2:$K$5000,$C453,'1. Output sheet'!$O$2:$O$5000,"&gt;="&amp;$B$407,'1. Output sheet'!$O$2:$O$5000,"&lt;"&amp;$C$407)</f>
        <v>0</v>
      </c>
      <c r="I518" s="13">
        <f>SUMIFS('1. Output sheet'!$F$2:$F$5000,'1. Output sheet'!$AC$2:$AC$5000,$B$105,'1. Output sheet'!$C$2:$C$5000,I$138,'1. Output sheet'!$K$2:$K$5000,$C453,'1. Output sheet'!$O$2:$O$5000,"&gt;="&amp;$B$407,'1. Output sheet'!$O$2:$O$5000,"&lt;"&amp;$C$407)</f>
        <v>0</v>
      </c>
      <c r="J518" s="13">
        <f>SUMIFS('1. Output sheet'!$F$2:$F$5000,'1. Output sheet'!$AC$2:$AC$5000,$B$105,'1. Output sheet'!$C$2:$C$5000,J$138,'1. Output sheet'!$K$2:$K$5000,$C453,'1. Output sheet'!$O$2:$O$5000,"&gt;="&amp;$B$407,'1. Output sheet'!$O$2:$O$5000,"&lt;"&amp;$C$407)</f>
        <v>0</v>
      </c>
      <c r="K518" s="13">
        <f>SUMIFS('1. Output sheet'!$F$2:$F$5000,'1. Output sheet'!$AC$2:$AC$5000,$B$105,'1. Output sheet'!$C$2:$C$5000,K$138,'1. Output sheet'!$K$2:$K$5000,$C453,'1. Output sheet'!$O$2:$O$5000,"&gt;="&amp;$B$407,'1. Output sheet'!$O$2:$O$5000,"&lt;"&amp;$C$407)</f>
        <v>0</v>
      </c>
      <c r="L518" s="13">
        <f>SUMIFS('1. Output sheet'!$F$2:$F$5000,'1. Output sheet'!$AC$2:$AC$5000,$B$105,'1. Output sheet'!$C$2:$C$5000,L$138,'1. Output sheet'!$K$2:$K$5000,$C453,'1. Output sheet'!$O$2:$O$5000,"&gt;="&amp;$B$407,'1. Output sheet'!$O$2:$O$5000,"&lt;"&amp;$C$407)</f>
        <v>27000</v>
      </c>
      <c r="M518" s="13">
        <f>SUMIFS('1. Output sheet'!$F$2:$F$5000,'1. Output sheet'!$AC$2:$AC$5000,$B$105,'1. Output sheet'!$C$2:$C$5000,M$138,'1. Output sheet'!$K$2:$K$5000,$C453,'1. Output sheet'!$O$2:$O$5000,"&gt;="&amp;$B$407,'1. Output sheet'!$O$2:$O$5000,"&lt;"&amp;$C$407)</f>
        <v>0</v>
      </c>
      <c r="N518" s="13">
        <f>SUMIFS('1. Output sheet'!$F$2:$F$5000,'1. Output sheet'!$AC$2:$AC$5000,$B$105,'1. Output sheet'!$C$2:$C$5000,N$138,'1. Output sheet'!$K$2:$K$5000,$C453,'1. Output sheet'!$O$2:$O$5000,"&gt;="&amp;$B$407,'1. Output sheet'!$O$2:$O$5000,"&lt;"&amp;$C$407)</f>
        <v>0</v>
      </c>
      <c r="O518" s="13">
        <f>SUMIFS('1. Output sheet'!$F$2:$F$5000,'1. Output sheet'!$AC$2:$AC$5000,$B$105,'1. Output sheet'!$C$2:$C$5000,O$138,'1. Output sheet'!$K$2:$K$5000,$C453,'1. Output sheet'!$O$2:$O$5000,"&gt;="&amp;$B$407,'1. Output sheet'!$O$2:$O$5000,"&lt;"&amp;$C$407)</f>
        <v>0</v>
      </c>
      <c r="P518" s="14">
        <f t="shared" si="261"/>
        <v>27030</v>
      </c>
      <c r="R518" s="7"/>
      <c r="S518" s="39" t="s">
        <v>54</v>
      </c>
      <c r="T518" s="14">
        <f t="shared" si="262"/>
        <v>0</v>
      </c>
      <c r="U518" s="14">
        <f t="shared" si="240"/>
        <v>0</v>
      </c>
      <c r="V518" s="14">
        <f t="shared" si="241"/>
        <v>0</v>
      </c>
      <c r="W518" s="14">
        <f t="shared" si="242"/>
        <v>4.0223643457624387</v>
      </c>
      <c r="X518" s="14">
        <f t="shared" si="243"/>
        <v>0</v>
      </c>
      <c r="Y518" s="14">
        <f t="shared" si="244"/>
        <v>0</v>
      </c>
      <c r="Z518" s="14">
        <f t="shared" si="245"/>
        <v>0</v>
      </c>
      <c r="AA518" s="14">
        <f t="shared" si="246"/>
        <v>0</v>
      </c>
      <c r="AB518" s="14">
        <f t="shared" si="247"/>
        <v>3620.127911186195</v>
      </c>
      <c r="AC518" s="14">
        <f t="shared" si="248"/>
        <v>0</v>
      </c>
      <c r="AD518" s="14">
        <f t="shared" si="249"/>
        <v>0</v>
      </c>
      <c r="AE518" s="13">
        <v>0</v>
      </c>
      <c r="AF518" s="14">
        <v>27030</v>
      </c>
    </row>
    <row r="519" spans="2:32" ht="14.4" x14ac:dyDescent="0.3">
      <c r="B519" s="7"/>
      <c r="C519" s="39" t="s">
        <v>126</v>
      </c>
      <c r="D519" s="13">
        <f>SUMIFS('1. Output sheet'!$F$2:$F$5000,'1. Output sheet'!$AC$2:$AC$5000,$B$105,'1. Output sheet'!$C$2:$C$5000,D$138,'1. Output sheet'!$K$2:$K$5000,$C454,'1. Output sheet'!$O$2:$O$5000,"&gt;="&amp;$B$407,'1. Output sheet'!$O$2:$O$5000,"&lt;"&amp;$C$407)</f>
        <v>0</v>
      </c>
      <c r="E519" s="13">
        <f>SUMIFS('1. Output sheet'!$F$2:$F$5000,'1. Output sheet'!$AC$2:$AC$5000,$B$105,'1. Output sheet'!$C$2:$C$5000,E$138,'1. Output sheet'!$K$2:$K$5000,$C454,'1. Output sheet'!$O$2:$O$5000,"&gt;="&amp;$B$407,'1. Output sheet'!$O$2:$O$5000,"&lt;"&amp;$C$407)</f>
        <v>0</v>
      </c>
      <c r="F519" s="13">
        <f>SUMIFS('1. Output sheet'!$F$2:$F$5000,'1. Output sheet'!$AC$2:$AC$5000,$B$105,'1. Output sheet'!$C$2:$C$5000,F$138,'1. Output sheet'!$K$2:$K$5000,$C454,'1. Output sheet'!$O$2:$O$5000,"&gt;="&amp;$B$407,'1. Output sheet'!$O$2:$O$5000,"&lt;"&amp;$C$407)</f>
        <v>0</v>
      </c>
      <c r="G519" s="13">
        <f>SUMIFS('1. Output sheet'!$F$2:$F$5000,'1. Output sheet'!$AC$2:$AC$5000,$B$105,'1. Output sheet'!$C$2:$C$5000,G$138,'1. Output sheet'!$K$2:$K$5000,$C454,'1. Output sheet'!$O$2:$O$5000,"&gt;="&amp;$B$407,'1. Output sheet'!$O$2:$O$5000,"&lt;"&amp;$C$407)</f>
        <v>0</v>
      </c>
      <c r="H519" s="13">
        <f>SUMIFS('1. Output sheet'!$F$2:$F$5000,'1. Output sheet'!$AC$2:$AC$5000,$B$105,'1. Output sheet'!$C$2:$C$5000,H$138,'1. Output sheet'!$K$2:$K$5000,$C454,'1. Output sheet'!$O$2:$O$5000,"&gt;="&amp;$B$407,'1. Output sheet'!$O$2:$O$5000,"&lt;"&amp;$C$407)</f>
        <v>0</v>
      </c>
      <c r="I519" s="13">
        <f>SUMIFS('1. Output sheet'!$F$2:$F$5000,'1. Output sheet'!$AC$2:$AC$5000,$B$105,'1. Output sheet'!$C$2:$C$5000,I$138,'1. Output sheet'!$K$2:$K$5000,$C454,'1. Output sheet'!$O$2:$O$5000,"&gt;="&amp;$B$407,'1. Output sheet'!$O$2:$O$5000,"&lt;"&amp;$C$407)</f>
        <v>0</v>
      </c>
      <c r="J519" s="13">
        <f>SUMIFS('1. Output sheet'!$F$2:$F$5000,'1. Output sheet'!$AC$2:$AC$5000,$B$105,'1. Output sheet'!$C$2:$C$5000,J$138,'1. Output sheet'!$K$2:$K$5000,$C454,'1. Output sheet'!$O$2:$O$5000,"&gt;="&amp;$B$407,'1. Output sheet'!$O$2:$O$5000,"&lt;"&amp;$C$407)</f>
        <v>0</v>
      </c>
      <c r="K519" s="13">
        <f>SUMIFS('1. Output sheet'!$F$2:$F$5000,'1. Output sheet'!$AC$2:$AC$5000,$B$105,'1. Output sheet'!$C$2:$C$5000,K$138,'1. Output sheet'!$K$2:$K$5000,$C454,'1. Output sheet'!$O$2:$O$5000,"&gt;="&amp;$B$407,'1. Output sheet'!$O$2:$O$5000,"&lt;"&amp;$C$407)</f>
        <v>0</v>
      </c>
      <c r="L519" s="13">
        <f>SUMIFS('1. Output sheet'!$F$2:$F$5000,'1. Output sheet'!$AC$2:$AC$5000,$B$105,'1. Output sheet'!$C$2:$C$5000,L$138,'1. Output sheet'!$K$2:$K$5000,$C454,'1. Output sheet'!$O$2:$O$5000,"&gt;="&amp;$B$407,'1. Output sheet'!$O$2:$O$5000,"&lt;"&amp;$C$407)</f>
        <v>0</v>
      </c>
      <c r="M519" s="13">
        <f>SUMIFS('1. Output sheet'!$F$2:$F$5000,'1. Output sheet'!$AC$2:$AC$5000,$B$105,'1. Output sheet'!$C$2:$C$5000,M$138,'1. Output sheet'!$K$2:$K$5000,$C454,'1. Output sheet'!$O$2:$O$5000,"&gt;="&amp;$B$407,'1. Output sheet'!$O$2:$O$5000,"&lt;"&amp;$C$407)</f>
        <v>0</v>
      </c>
      <c r="N519" s="13">
        <f>SUMIFS('1. Output sheet'!$F$2:$F$5000,'1. Output sheet'!$AC$2:$AC$5000,$B$105,'1. Output sheet'!$C$2:$C$5000,N$138,'1. Output sheet'!$K$2:$K$5000,$C454,'1. Output sheet'!$O$2:$O$5000,"&gt;="&amp;$B$407,'1. Output sheet'!$O$2:$O$5000,"&lt;"&amp;$C$407)</f>
        <v>0</v>
      </c>
      <c r="O519" s="13">
        <f>SUMIFS('1. Output sheet'!$F$2:$F$5000,'1. Output sheet'!$AC$2:$AC$5000,$B$105,'1. Output sheet'!$C$2:$C$5000,O$138,'1. Output sheet'!$K$2:$K$5000,$C454,'1. Output sheet'!$O$2:$O$5000,"&gt;="&amp;$B$407,'1. Output sheet'!$O$2:$O$5000,"&lt;"&amp;$C$407)</f>
        <v>0</v>
      </c>
      <c r="P519" s="14">
        <f t="shared" si="261"/>
        <v>0</v>
      </c>
      <c r="R519" s="7"/>
      <c r="S519" s="39" t="s">
        <v>126</v>
      </c>
      <c r="T519" s="14">
        <f t="shared" si="262"/>
        <v>0</v>
      </c>
      <c r="U519" s="14">
        <f t="shared" si="240"/>
        <v>0</v>
      </c>
      <c r="V519" s="14">
        <f t="shared" si="241"/>
        <v>0</v>
      </c>
      <c r="W519" s="14">
        <f t="shared" si="242"/>
        <v>0</v>
      </c>
      <c r="X519" s="14">
        <f t="shared" si="243"/>
        <v>0</v>
      </c>
      <c r="Y519" s="14">
        <f t="shared" si="244"/>
        <v>0</v>
      </c>
      <c r="Z519" s="14">
        <f t="shared" si="245"/>
        <v>0</v>
      </c>
      <c r="AA519" s="14">
        <f t="shared" si="246"/>
        <v>0</v>
      </c>
      <c r="AB519" s="14">
        <f t="shared" si="247"/>
        <v>0</v>
      </c>
      <c r="AC519" s="14">
        <f t="shared" si="248"/>
        <v>0</v>
      </c>
      <c r="AD519" s="14">
        <f t="shared" si="249"/>
        <v>0</v>
      </c>
      <c r="AE519" s="13">
        <v>0</v>
      </c>
      <c r="AF519" s="14">
        <v>-23316.39</v>
      </c>
    </row>
    <row r="520" spans="2:32" ht="14.4" x14ac:dyDescent="0.3">
      <c r="B520" s="7"/>
      <c r="C520" s="39" t="s">
        <v>737</v>
      </c>
      <c r="D520" s="13">
        <f>SUMIFS('1. Output sheet'!$F$2:$F$5000,'1. Output sheet'!$AC$2:$AC$5000,$B$105,'1. Output sheet'!$C$2:$C$5000,D$138,'1. Output sheet'!$K$2:$K$5000,$C455,'1. Output sheet'!$O$2:$O$5000,"&gt;="&amp;$B$407,'1. Output sheet'!$O$2:$O$5000,"&lt;"&amp;$C$407)</f>
        <v>0</v>
      </c>
      <c r="E520" s="13">
        <f>SUMIFS('1. Output sheet'!$F$2:$F$5000,'1. Output sheet'!$AC$2:$AC$5000,$B$105,'1. Output sheet'!$C$2:$C$5000,E$138,'1. Output sheet'!$K$2:$K$5000,$C455,'1. Output sheet'!$O$2:$O$5000,"&gt;="&amp;$B$407,'1. Output sheet'!$O$2:$O$5000,"&lt;"&amp;$C$407)</f>
        <v>0</v>
      </c>
      <c r="F520" s="13">
        <f>SUMIFS('1. Output sheet'!$F$2:$F$5000,'1. Output sheet'!$AC$2:$AC$5000,$B$105,'1. Output sheet'!$C$2:$C$5000,F$138,'1. Output sheet'!$K$2:$K$5000,$C455,'1. Output sheet'!$O$2:$O$5000,"&gt;="&amp;$B$407,'1. Output sheet'!$O$2:$O$5000,"&lt;"&amp;$C$407)</f>
        <v>0</v>
      </c>
      <c r="G520" s="13">
        <f>SUMIFS('1. Output sheet'!$F$2:$F$5000,'1. Output sheet'!$AC$2:$AC$5000,$B$105,'1. Output sheet'!$C$2:$C$5000,G$138,'1. Output sheet'!$K$2:$K$5000,$C455,'1. Output sheet'!$O$2:$O$5000,"&gt;="&amp;$B$407,'1. Output sheet'!$O$2:$O$5000,"&lt;"&amp;$C$407)</f>
        <v>0</v>
      </c>
      <c r="H520" s="13">
        <f>SUMIFS('1. Output sheet'!$F$2:$F$5000,'1. Output sheet'!$AC$2:$AC$5000,$B$105,'1. Output sheet'!$C$2:$C$5000,H$138,'1. Output sheet'!$K$2:$K$5000,$C455,'1. Output sheet'!$O$2:$O$5000,"&gt;="&amp;$B$407,'1. Output sheet'!$O$2:$O$5000,"&lt;"&amp;$C$407)</f>
        <v>0</v>
      </c>
      <c r="I520" s="13">
        <f>SUMIFS('1. Output sheet'!$F$2:$F$5000,'1. Output sheet'!$AC$2:$AC$5000,$B$105,'1. Output sheet'!$C$2:$C$5000,I$138,'1. Output sheet'!$K$2:$K$5000,$C455,'1. Output sheet'!$O$2:$O$5000,"&gt;="&amp;$B$407,'1. Output sheet'!$O$2:$O$5000,"&lt;"&amp;$C$407)</f>
        <v>0</v>
      </c>
      <c r="J520" s="13">
        <f>SUMIFS('1. Output sheet'!$F$2:$F$5000,'1. Output sheet'!$AC$2:$AC$5000,$B$105,'1. Output sheet'!$C$2:$C$5000,J$138,'1. Output sheet'!$K$2:$K$5000,$C455,'1. Output sheet'!$O$2:$O$5000,"&gt;="&amp;$B$407,'1. Output sheet'!$O$2:$O$5000,"&lt;"&amp;$C$407)</f>
        <v>0</v>
      </c>
      <c r="K520" s="13">
        <f>SUMIFS('1. Output sheet'!$F$2:$F$5000,'1. Output sheet'!$AC$2:$AC$5000,$B$105,'1. Output sheet'!$C$2:$C$5000,K$138,'1. Output sheet'!$K$2:$K$5000,$C455,'1. Output sheet'!$O$2:$O$5000,"&gt;="&amp;$B$407,'1. Output sheet'!$O$2:$O$5000,"&lt;"&amp;$C$407)</f>
        <v>0</v>
      </c>
      <c r="L520" s="13">
        <f>SUMIFS('1. Output sheet'!$F$2:$F$5000,'1. Output sheet'!$AC$2:$AC$5000,$B$105,'1. Output sheet'!$C$2:$C$5000,L$138,'1. Output sheet'!$K$2:$K$5000,$C455,'1. Output sheet'!$O$2:$O$5000,"&gt;="&amp;$B$407,'1. Output sheet'!$O$2:$O$5000,"&lt;"&amp;$C$407)</f>
        <v>0</v>
      </c>
      <c r="M520" s="13">
        <f>SUMIFS('1. Output sheet'!$F$2:$F$5000,'1. Output sheet'!$AC$2:$AC$5000,$B$105,'1. Output sheet'!$C$2:$C$5000,M$138,'1. Output sheet'!$K$2:$K$5000,$C455,'1. Output sheet'!$O$2:$O$5000,"&gt;="&amp;$B$407,'1. Output sheet'!$O$2:$O$5000,"&lt;"&amp;$C$407)</f>
        <v>0</v>
      </c>
      <c r="N520" s="13">
        <f>SUMIFS('1. Output sheet'!$F$2:$F$5000,'1. Output sheet'!$AC$2:$AC$5000,$B$105,'1. Output sheet'!$C$2:$C$5000,N$138,'1. Output sheet'!$K$2:$K$5000,$C455,'1. Output sheet'!$O$2:$O$5000,"&gt;="&amp;$B$407,'1. Output sheet'!$O$2:$O$5000,"&lt;"&amp;$C$407)</f>
        <v>0</v>
      </c>
      <c r="O520" s="13">
        <f>SUMIFS('1. Output sheet'!$F$2:$F$5000,'1. Output sheet'!$AC$2:$AC$5000,$B$105,'1. Output sheet'!$C$2:$C$5000,O$138,'1. Output sheet'!$K$2:$K$5000,$C455,'1. Output sheet'!$O$2:$O$5000,"&gt;="&amp;$B$407,'1. Output sheet'!$O$2:$O$5000,"&lt;"&amp;$C$407)</f>
        <v>0</v>
      </c>
      <c r="P520" s="14">
        <f t="shared" si="261"/>
        <v>0</v>
      </c>
      <c r="R520" s="7"/>
      <c r="S520" s="39" t="s">
        <v>737</v>
      </c>
      <c r="T520" s="14">
        <f t="shared" si="262"/>
        <v>0</v>
      </c>
      <c r="U520" s="14">
        <f t="shared" si="240"/>
        <v>0</v>
      </c>
      <c r="V520" s="14">
        <f t="shared" si="241"/>
        <v>0</v>
      </c>
      <c r="W520" s="14">
        <f t="shared" si="242"/>
        <v>0</v>
      </c>
      <c r="X520" s="14">
        <f t="shared" si="243"/>
        <v>0</v>
      </c>
      <c r="Y520" s="14">
        <f t="shared" si="244"/>
        <v>0</v>
      </c>
      <c r="Z520" s="14">
        <f t="shared" si="245"/>
        <v>0</v>
      </c>
      <c r="AA520" s="14">
        <f t="shared" si="246"/>
        <v>0</v>
      </c>
      <c r="AB520" s="14">
        <f t="shared" si="247"/>
        <v>0</v>
      </c>
      <c r="AC520" s="14">
        <f t="shared" si="248"/>
        <v>0</v>
      </c>
      <c r="AD520" s="14">
        <f t="shared" si="249"/>
        <v>0</v>
      </c>
      <c r="AE520" s="13">
        <v>0</v>
      </c>
      <c r="AF520" s="14">
        <v>0</v>
      </c>
    </row>
    <row r="521" spans="2:32" ht="14.4" x14ac:dyDescent="0.3">
      <c r="B521" s="7"/>
      <c r="C521" s="39" t="s">
        <v>362</v>
      </c>
      <c r="D521" s="13">
        <f>SUMIFS('1. Output sheet'!$F$2:$F$5000,'1. Output sheet'!$AC$2:$AC$5000,$B$105,'1. Output sheet'!$C$2:$C$5000,D$138,'1. Output sheet'!$K$2:$K$5000,$C456,'1. Output sheet'!$O$2:$O$5000,"&gt;="&amp;$B$407,'1. Output sheet'!$O$2:$O$5000,"&lt;"&amp;$C$407)</f>
        <v>0</v>
      </c>
      <c r="E521" s="13">
        <f>SUMIFS('1. Output sheet'!$F$2:$F$5000,'1. Output sheet'!$AC$2:$AC$5000,$B$105,'1. Output sheet'!$C$2:$C$5000,E$138,'1. Output sheet'!$K$2:$K$5000,$C456,'1. Output sheet'!$O$2:$O$5000,"&gt;="&amp;$B$407,'1. Output sheet'!$O$2:$O$5000,"&lt;"&amp;$C$407)</f>
        <v>0</v>
      </c>
      <c r="F521" s="13">
        <f>SUMIFS('1. Output sheet'!$F$2:$F$5000,'1. Output sheet'!$AC$2:$AC$5000,$B$105,'1. Output sheet'!$C$2:$C$5000,F$138,'1. Output sheet'!$K$2:$K$5000,$C456,'1. Output sheet'!$O$2:$O$5000,"&gt;="&amp;$B$407,'1. Output sheet'!$O$2:$O$5000,"&lt;"&amp;$C$407)</f>
        <v>0</v>
      </c>
      <c r="G521" s="13">
        <f>SUMIFS('1. Output sheet'!$F$2:$F$5000,'1. Output sheet'!$AC$2:$AC$5000,$B$105,'1. Output sheet'!$C$2:$C$5000,G$138,'1. Output sheet'!$K$2:$K$5000,$C456,'1. Output sheet'!$O$2:$O$5000,"&gt;="&amp;$B$407,'1. Output sheet'!$O$2:$O$5000,"&lt;"&amp;$C$407)</f>
        <v>0</v>
      </c>
      <c r="H521" s="13">
        <f>SUMIFS('1. Output sheet'!$F$2:$F$5000,'1. Output sheet'!$AC$2:$AC$5000,$B$105,'1. Output sheet'!$C$2:$C$5000,H$138,'1. Output sheet'!$K$2:$K$5000,$C456,'1. Output sheet'!$O$2:$O$5000,"&gt;="&amp;$B$407,'1. Output sheet'!$O$2:$O$5000,"&lt;"&amp;$C$407)</f>
        <v>0</v>
      </c>
      <c r="I521" s="13">
        <f>SUMIFS('1. Output sheet'!$F$2:$F$5000,'1. Output sheet'!$AC$2:$AC$5000,$B$105,'1. Output sheet'!$C$2:$C$5000,I$138,'1. Output sheet'!$K$2:$K$5000,$C456,'1. Output sheet'!$O$2:$O$5000,"&gt;="&amp;$B$407,'1. Output sheet'!$O$2:$O$5000,"&lt;"&amp;$C$407)</f>
        <v>0</v>
      </c>
      <c r="J521" s="13">
        <f>SUMIFS('1. Output sheet'!$F$2:$F$5000,'1. Output sheet'!$AC$2:$AC$5000,$B$105,'1. Output sheet'!$C$2:$C$5000,J$138,'1. Output sheet'!$K$2:$K$5000,$C456,'1. Output sheet'!$O$2:$O$5000,"&gt;="&amp;$B$407,'1. Output sheet'!$O$2:$O$5000,"&lt;"&amp;$C$407)</f>
        <v>0</v>
      </c>
      <c r="K521" s="13">
        <f>SUMIFS('1. Output sheet'!$F$2:$F$5000,'1. Output sheet'!$AC$2:$AC$5000,$B$105,'1. Output sheet'!$C$2:$C$5000,K$138,'1. Output sheet'!$K$2:$K$5000,$C456,'1. Output sheet'!$O$2:$O$5000,"&gt;="&amp;$B$407,'1. Output sheet'!$O$2:$O$5000,"&lt;"&amp;$C$407)</f>
        <v>0</v>
      </c>
      <c r="L521" s="13">
        <f>SUMIFS('1. Output sheet'!$F$2:$F$5000,'1. Output sheet'!$AC$2:$AC$5000,$B$105,'1. Output sheet'!$C$2:$C$5000,L$138,'1. Output sheet'!$K$2:$K$5000,$C456,'1. Output sheet'!$O$2:$O$5000,"&gt;="&amp;$B$407,'1. Output sheet'!$O$2:$O$5000,"&lt;"&amp;$C$407)</f>
        <v>0</v>
      </c>
      <c r="M521" s="13">
        <f>SUMIFS('1. Output sheet'!$F$2:$F$5000,'1. Output sheet'!$AC$2:$AC$5000,$B$105,'1. Output sheet'!$C$2:$C$5000,M$138,'1. Output sheet'!$K$2:$K$5000,$C456,'1. Output sheet'!$O$2:$O$5000,"&gt;="&amp;$B$407,'1. Output sheet'!$O$2:$O$5000,"&lt;"&amp;$C$407)</f>
        <v>0</v>
      </c>
      <c r="N521" s="13">
        <f>SUMIFS('1. Output sheet'!$F$2:$F$5000,'1. Output sheet'!$AC$2:$AC$5000,$B$105,'1. Output sheet'!$C$2:$C$5000,N$138,'1. Output sheet'!$K$2:$K$5000,$C456,'1. Output sheet'!$O$2:$O$5000,"&gt;="&amp;$B$407,'1. Output sheet'!$O$2:$O$5000,"&lt;"&amp;$C$407)</f>
        <v>0</v>
      </c>
      <c r="O521" s="13">
        <f>SUMIFS('1. Output sheet'!$F$2:$F$5000,'1. Output sheet'!$AC$2:$AC$5000,$B$105,'1. Output sheet'!$C$2:$C$5000,O$138,'1. Output sheet'!$K$2:$K$5000,$C456,'1. Output sheet'!$O$2:$O$5000,"&gt;="&amp;$B$407,'1. Output sheet'!$O$2:$O$5000,"&lt;"&amp;$C$407)</f>
        <v>0</v>
      </c>
      <c r="P521" s="14">
        <f t="shared" si="261"/>
        <v>0</v>
      </c>
      <c r="R521" s="7"/>
      <c r="S521" s="39" t="s">
        <v>362</v>
      </c>
      <c r="T521" s="14">
        <f t="shared" si="262"/>
        <v>0</v>
      </c>
      <c r="U521" s="14">
        <f t="shared" si="240"/>
        <v>0</v>
      </c>
      <c r="V521" s="14">
        <f t="shared" si="241"/>
        <v>0</v>
      </c>
      <c r="W521" s="14">
        <f t="shared" si="242"/>
        <v>0</v>
      </c>
      <c r="X521" s="14">
        <f t="shared" si="243"/>
        <v>0</v>
      </c>
      <c r="Y521" s="14">
        <f t="shared" si="244"/>
        <v>0</v>
      </c>
      <c r="Z521" s="14">
        <f t="shared" si="245"/>
        <v>0</v>
      </c>
      <c r="AA521" s="14">
        <f t="shared" si="246"/>
        <v>0</v>
      </c>
      <c r="AB521" s="14">
        <f t="shared" si="247"/>
        <v>0</v>
      </c>
      <c r="AC521" s="14">
        <f t="shared" si="248"/>
        <v>0</v>
      </c>
      <c r="AD521" s="14">
        <f t="shared" si="249"/>
        <v>0</v>
      </c>
      <c r="AE521" s="13">
        <v>0</v>
      </c>
      <c r="AF521" s="14">
        <v>-16607.579999999998</v>
      </c>
    </row>
    <row r="522" spans="2:32" ht="14.4" x14ac:dyDescent="0.3">
      <c r="B522" s="7"/>
      <c r="C522" s="39" t="s">
        <v>76</v>
      </c>
      <c r="D522" s="13">
        <f>SUMIFS('1. Output sheet'!$F$2:$F$5000,'1. Output sheet'!$AC$2:$AC$5000,$B$105,'1. Output sheet'!$C$2:$C$5000,D$138,'1. Output sheet'!$K$2:$K$5000,$C457,'1. Output sheet'!$O$2:$O$5000,"&gt;="&amp;$B$407,'1. Output sheet'!$O$2:$O$5000,"&lt;"&amp;$C$407)</f>
        <v>0</v>
      </c>
      <c r="E522" s="13">
        <f>SUMIFS('1. Output sheet'!$F$2:$F$5000,'1. Output sheet'!$AC$2:$AC$5000,$B$105,'1. Output sheet'!$C$2:$C$5000,E$138,'1. Output sheet'!$K$2:$K$5000,$C457,'1. Output sheet'!$O$2:$O$5000,"&gt;="&amp;$B$407,'1. Output sheet'!$O$2:$O$5000,"&lt;"&amp;$C$407)</f>
        <v>0</v>
      </c>
      <c r="F522" s="13">
        <f>SUMIFS('1. Output sheet'!$F$2:$F$5000,'1. Output sheet'!$AC$2:$AC$5000,$B$105,'1. Output sheet'!$C$2:$C$5000,F$138,'1. Output sheet'!$K$2:$K$5000,$C457,'1. Output sheet'!$O$2:$O$5000,"&gt;="&amp;$B$407,'1. Output sheet'!$O$2:$O$5000,"&lt;"&amp;$C$407)</f>
        <v>0</v>
      </c>
      <c r="G522" s="13">
        <f>SUMIFS('1. Output sheet'!$F$2:$F$5000,'1. Output sheet'!$AC$2:$AC$5000,$B$105,'1. Output sheet'!$C$2:$C$5000,G$138,'1. Output sheet'!$K$2:$K$5000,$C457,'1. Output sheet'!$O$2:$O$5000,"&gt;="&amp;$B$407,'1. Output sheet'!$O$2:$O$5000,"&lt;"&amp;$C$407)</f>
        <v>0</v>
      </c>
      <c r="H522" s="13">
        <f>SUMIFS('1. Output sheet'!$F$2:$F$5000,'1. Output sheet'!$AC$2:$AC$5000,$B$105,'1. Output sheet'!$C$2:$C$5000,H$138,'1. Output sheet'!$K$2:$K$5000,$C457,'1. Output sheet'!$O$2:$O$5000,"&gt;="&amp;$B$407,'1. Output sheet'!$O$2:$O$5000,"&lt;"&amp;$C$407)</f>
        <v>0</v>
      </c>
      <c r="I522" s="13">
        <f>SUMIFS('1. Output sheet'!$F$2:$F$5000,'1. Output sheet'!$AC$2:$AC$5000,$B$105,'1. Output sheet'!$C$2:$C$5000,I$138,'1. Output sheet'!$K$2:$K$5000,$C457,'1. Output sheet'!$O$2:$O$5000,"&gt;="&amp;$B$407,'1. Output sheet'!$O$2:$O$5000,"&lt;"&amp;$C$407)</f>
        <v>0</v>
      </c>
      <c r="J522" s="13">
        <f>SUMIFS('1. Output sheet'!$F$2:$F$5000,'1. Output sheet'!$AC$2:$AC$5000,$B$105,'1. Output sheet'!$C$2:$C$5000,J$138,'1. Output sheet'!$K$2:$K$5000,$C457,'1. Output sheet'!$O$2:$O$5000,"&gt;="&amp;$B$407,'1. Output sheet'!$O$2:$O$5000,"&lt;"&amp;$C$407)</f>
        <v>0</v>
      </c>
      <c r="K522" s="13">
        <f>SUMIFS('1. Output sheet'!$F$2:$F$5000,'1. Output sheet'!$AC$2:$AC$5000,$B$105,'1. Output sheet'!$C$2:$C$5000,K$138,'1. Output sheet'!$K$2:$K$5000,$C457,'1. Output sheet'!$O$2:$O$5000,"&gt;="&amp;$B$407,'1. Output sheet'!$O$2:$O$5000,"&lt;"&amp;$C$407)</f>
        <v>0</v>
      </c>
      <c r="L522" s="13">
        <f>SUMIFS('1. Output sheet'!$F$2:$F$5000,'1. Output sheet'!$AC$2:$AC$5000,$B$105,'1. Output sheet'!$C$2:$C$5000,L$138,'1. Output sheet'!$K$2:$K$5000,$C457,'1. Output sheet'!$O$2:$O$5000,"&gt;="&amp;$B$407,'1. Output sheet'!$O$2:$O$5000,"&lt;"&amp;$C$407)</f>
        <v>0</v>
      </c>
      <c r="M522" s="13">
        <f>SUMIFS('1. Output sheet'!$F$2:$F$5000,'1. Output sheet'!$AC$2:$AC$5000,$B$105,'1. Output sheet'!$C$2:$C$5000,M$138,'1. Output sheet'!$K$2:$K$5000,$C457,'1. Output sheet'!$O$2:$O$5000,"&gt;="&amp;$B$407,'1. Output sheet'!$O$2:$O$5000,"&lt;"&amp;$C$407)</f>
        <v>0</v>
      </c>
      <c r="N522" s="13">
        <f>SUMIFS('1. Output sheet'!$F$2:$F$5000,'1. Output sheet'!$AC$2:$AC$5000,$B$105,'1. Output sheet'!$C$2:$C$5000,N$138,'1. Output sheet'!$K$2:$K$5000,$C457,'1. Output sheet'!$O$2:$O$5000,"&gt;="&amp;$B$407,'1. Output sheet'!$O$2:$O$5000,"&lt;"&amp;$C$407)</f>
        <v>0</v>
      </c>
      <c r="O522" s="13">
        <f>SUMIFS('1. Output sheet'!$F$2:$F$5000,'1. Output sheet'!$AC$2:$AC$5000,$B$105,'1. Output sheet'!$C$2:$C$5000,O$138,'1. Output sheet'!$K$2:$K$5000,$C457,'1. Output sheet'!$O$2:$O$5000,"&gt;="&amp;$B$407,'1. Output sheet'!$O$2:$O$5000,"&lt;"&amp;$C$407)</f>
        <v>0</v>
      </c>
      <c r="P522" s="14">
        <f t="shared" si="261"/>
        <v>0</v>
      </c>
      <c r="R522" s="7"/>
      <c r="S522" s="39" t="s">
        <v>76</v>
      </c>
      <c r="T522" s="14">
        <f t="shared" si="262"/>
        <v>0</v>
      </c>
      <c r="U522" s="14">
        <f t="shared" si="240"/>
        <v>0</v>
      </c>
      <c r="V522" s="14">
        <f t="shared" si="241"/>
        <v>0</v>
      </c>
      <c r="W522" s="14">
        <f t="shared" si="242"/>
        <v>0</v>
      </c>
      <c r="X522" s="14">
        <f t="shared" si="243"/>
        <v>0</v>
      </c>
      <c r="Y522" s="14">
        <f t="shared" si="244"/>
        <v>0</v>
      </c>
      <c r="Z522" s="14">
        <f t="shared" si="245"/>
        <v>0</v>
      </c>
      <c r="AA522" s="14">
        <f t="shared" si="246"/>
        <v>0</v>
      </c>
      <c r="AB522" s="14">
        <f t="shared" si="247"/>
        <v>0</v>
      </c>
      <c r="AC522" s="14">
        <f t="shared" si="248"/>
        <v>0</v>
      </c>
      <c r="AD522" s="14">
        <f t="shared" si="249"/>
        <v>0</v>
      </c>
      <c r="AE522" s="13">
        <v>0</v>
      </c>
      <c r="AF522" s="14">
        <v>0</v>
      </c>
    </row>
    <row r="523" spans="2:32" ht="14.4" x14ac:dyDescent="0.3">
      <c r="B523" s="7"/>
      <c r="C523" s="39" t="s">
        <v>3770</v>
      </c>
      <c r="D523" s="13">
        <f>SUMIFS('1. Output sheet'!$F$2:$F$5000,'1. Output sheet'!$AC$2:$AC$5000,$B$105,'1. Output sheet'!$C$2:$C$5000,D$138,'1. Output sheet'!$K$2:$K$5000,$C458,'1. Output sheet'!$O$2:$O$5000,"&gt;="&amp;$B$407,'1. Output sheet'!$O$2:$O$5000,"&lt;"&amp;$C$407)</f>
        <v>0</v>
      </c>
      <c r="E523" s="13">
        <f>SUMIFS('1. Output sheet'!$F$2:$F$5000,'1. Output sheet'!$AC$2:$AC$5000,$B$105,'1. Output sheet'!$C$2:$C$5000,E$138,'1. Output sheet'!$K$2:$K$5000,$C458,'1. Output sheet'!$O$2:$O$5000,"&gt;="&amp;$B$407,'1. Output sheet'!$O$2:$O$5000,"&lt;"&amp;$C$407)</f>
        <v>0</v>
      </c>
      <c r="F523" s="13">
        <f>SUMIFS('1. Output sheet'!$F$2:$F$5000,'1. Output sheet'!$AC$2:$AC$5000,$B$105,'1. Output sheet'!$C$2:$C$5000,F$138,'1. Output sheet'!$K$2:$K$5000,$C458,'1. Output sheet'!$O$2:$O$5000,"&gt;="&amp;$B$407,'1. Output sheet'!$O$2:$O$5000,"&lt;"&amp;$C$407)</f>
        <v>0</v>
      </c>
      <c r="G523" s="13">
        <f>SUMIFS('1. Output sheet'!$F$2:$F$5000,'1. Output sheet'!$AC$2:$AC$5000,$B$105,'1. Output sheet'!$C$2:$C$5000,G$138,'1. Output sheet'!$K$2:$K$5000,$C458,'1. Output sheet'!$O$2:$O$5000,"&gt;="&amp;$B$407,'1. Output sheet'!$O$2:$O$5000,"&lt;"&amp;$C$407)</f>
        <v>0</v>
      </c>
      <c r="H523" s="13">
        <f>SUMIFS('1. Output sheet'!$F$2:$F$5000,'1. Output sheet'!$AC$2:$AC$5000,$B$105,'1. Output sheet'!$C$2:$C$5000,H$138,'1. Output sheet'!$K$2:$K$5000,$C458,'1. Output sheet'!$O$2:$O$5000,"&gt;="&amp;$B$407,'1. Output sheet'!$O$2:$O$5000,"&lt;"&amp;$C$407)</f>
        <v>0</v>
      </c>
      <c r="I523" s="13">
        <f>SUMIFS('1. Output sheet'!$F$2:$F$5000,'1. Output sheet'!$AC$2:$AC$5000,$B$105,'1. Output sheet'!$C$2:$C$5000,I$138,'1. Output sheet'!$K$2:$K$5000,$C458,'1. Output sheet'!$O$2:$O$5000,"&gt;="&amp;$B$407,'1. Output sheet'!$O$2:$O$5000,"&lt;"&amp;$C$407)</f>
        <v>0</v>
      </c>
      <c r="J523" s="13">
        <f>SUMIFS('1. Output sheet'!$F$2:$F$5000,'1. Output sheet'!$AC$2:$AC$5000,$B$105,'1. Output sheet'!$C$2:$C$5000,J$138,'1. Output sheet'!$K$2:$K$5000,$C458,'1. Output sheet'!$O$2:$O$5000,"&gt;="&amp;$B$407,'1. Output sheet'!$O$2:$O$5000,"&lt;"&amp;$C$407)</f>
        <v>0</v>
      </c>
      <c r="K523" s="13">
        <f>SUMIFS('1. Output sheet'!$F$2:$F$5000,'1. Output sheet'!$AC$2:$AC$5000,$B$105,'1. Output sheet'!$C$2:$C$5000,K$138,'1. Output sheet'!$K$2:$K$5000,$C458,'1. Output sheet'!$O$2:$O$5000,"&gt;="&amp;$B$407,'1. Output sheet'!$O$2:$O$5000,"&lt;"&amp;$C$407)</f>
        <v>0</v>
      </c>
      <c r="L523" s="13">
        <f>SUMIFS('1. Output sheet'!$F$2:$F$5000,'1. Output sheet'!$AC$2:$AC$5000,$B$105,'1. Output sheet'!$C$2:$C$5000,L$138,'1. Output sheet'!$K$2:$K$5000,$C458,'1. Output sheet'!$O$2:$O$5000,"&gt;="&amp;$B$407,'1. Output sheet'!$O$2:$O$5000,"&lt;"&amp;$C$407)</f>
        <v>0</v>
      </c>
      <c r="M523" s="13">
        <f>SUMIFS('1. Output sheet'!$F$2:$F$5000,'1. Output sheet'!$AC$2:$AC$5000,$B$105,'1. Output sheet'!$C$2:$C$5000,M$138,'1. Output sheet'!$K$2:$K$5000,$C458,'1. Output sheet'!$O$2:$O$5000,"&gt;="&amp;$B$407,'1. Output sheet'!$O$2:$O$5000,"&lt;"&amp;$C$407)</f>
        <v>0</v>
      </c>
      <c r="N523" s="13">
        <f>SUMIFS('1. Output sheet'!$F$2:$F$5000,'1. Output sheet'!$AC$2:$AC$5000,$B$105,'1. Output sheet'!$C$2:$C$5000,N$138,'1. Output sheet'!$K$2:$K$5000,$C458,'1. Output sheet'!$O$2:$O$5000,"&gt;="&amp;$B$407,'1. Output sheet'!$O$2:$O$5000,"&lt;"&amp;$C$407)</f>
        <v>0</v>
      </c>
      <c r="O523" s="13">
        <f>SUMIFS('1. Output sheet'!$F$2:$F$5000,'1. Output sheet'!$AC$2:$AC$5000,$B$105,'1. Output sheet'!$C$2:$C$5000,O$138,'1. Output sheet'!$K$2:$K$5000,$C458,'1. Output sheet'!$O$2:$O$5000,"&gt;="&amp;$B$407,'1. Output sheet'!$O$2:$O$5000,"&lt;"&amp;$C$407)</f>
        <v>0</v>
      </c>
      <c r="P523" s="14">
        <f t="shared" si="261"/>
        <v>0</v>
      </c>
      <c r="R523" s="7"/>
      <c r="S523" s="39" t="s">
        <v>3770</v>
      </c>
      <c r="T523" s="14">
        <f t="shared" si="262"/>
        <v>0</v>
      </c>
      <c r="U523" s="14">
        <f t="shared" si="240"/>
        <v>0</v>
      </c>
      <c r="V523" s="14">
        <f t="shared" si="241"/>
        <v>0</v>
      </c>
      <c r="W523" s="14">
        <f t="shared" si="242"/>
        <v>0</v>
      </c>
      <c r="X523" s="14">
        <f t="shared" si="243"/>
        <v>0</v>
      </c>
      <c r="Y523" s="14">
        <f t="shared" si="244"/>
        <v>0</v>
      </c>
      <c r="Z523" s="14">
        <f t="shared" si="245"/>
        <v>0</v>
      </c>
      <c r="AA523" s="14">
        <f t="shared" si="246"/>
        <v>0</v>
      </c>
      <c r="AB523" s="14">
        <f t="shared" si="247"/>
        <v>0</v>
      </c>
      <c r="AC523" s="14">
        <f t="shared" si="248"/>
        <v>0</v>
      </c>
      <c r="AD523" s="14">
        <f t="shared" si="249"/>
        <v>0</v>
      </c>
      <c r="AE523" s="13">
        <v>0</v>
      </c>
      <c r="AF523" s="14">
        <v>0</v>
      </c>
    </row>
    <row r="524" spans="2:32" ht="14.4" x14ac:dyDescent="0.3">
      <c r="B524" s="7"/>
      <c r="C524" s="39" t="s">
        <v>724</v>
      </c>
      <c r="D524" s="13">
        <f>SUMIFS('1. Output sheet'!$F$2:$F$5000,'1. Output sheet'!$AC$2:$AC$5000,$B$105,'1. Output sheet'!$C$2:$C$5000,D$138,'1. Output sheet'!$K$2:$K$5000,$C459,'1. Output sheet'!$O$2:$O$5000,"&gt;="&amp;$B$407,'1. Output sheet'!$O$2:$O$5000,"&lt;"&amp;$C$407)</f>
        <v>0</v>
      </c>
      <c r="E524" s="13">
        <f>SUMIFS('1. Output sheet'!$F$2:$F$5000,'1. Output sheet'!$AC$2:$AC$5000,$B$105,'1. Output sheet'!$C$2:$C$5000,E$138,'1. Output sheet'!$K$2:$K$5000,$C459,'1. Output sheet'!$O$2:$O$5000,"&gt;="&amp;$B$407,'1. Output sheet'!$O$2:$O$5000,"&lt;"&amp;$C$407)</f>
        <v>0</v>
      </c>
      <c r="F524" s="13">
        <f>SUMIFS('1. Output sheet'!$F$2:$F$5000,'1. Output sheet'!$AC$2:$AC$5000,$B$105,'1. Output sheet'!$C$2:$C$5000,F$138,'1. Output sheet'!$K$2:$K$5000,$C459,'1. Output sheet'!$O$2:$O$5000,"&gt;="&amp;$B$407,'1. Output sheet'!$O$2:$O$5000,"&lt;"&amp;$C$407)</f>
        <v>0</v>
      </c>
      <c r="G524" s="13">
        <f>SUMIFS('1. Output sheet'!$F$2:$F$5000,'1. Output sheet'!$AC$2:$AC$5000,$B$105,'1. Output sheet'!$C$2:$C$5000,G$138,'1. Output sheet'!$K$2:$K$5000,$C459,'1. Output sheet'!$O$2:$O$5000,"&gt;="&amp;$B$407,'1. Output sheet'!$O$2:$O$5000,"&lt;"&amp;$C$407)</f>
        <v>0</v>
      </c>
      <c r="H524" s="13">
        <f>SUMIFS('1. Output sheet'!$F$2:$F$5000,'1. Output sheet'!$AC$2:$AC$5000,$B$105,'1. Output sheet'!$C$2:$C$5000,H$138,'1. Output sheet'!$K$2:$K$5000,$C459,'1. Output sheet'!$O$2:$O$5000,"&gt;="&amp;$B$407,'1. Output sheet'!$O$2:$O$5000,"&lt;"&amp;$C$407)</f>
        <v>0</v>
      </c>
      <c r="I524" s="13">
        <f>SUMIFS('1. Output sheet'!$F$2:$F$5000,'1. Output sheet'!$AC$2:$AC$5000,$B$105,'1. Output sheet'!$C$2:$C$5000,I$138,'1. Output sheet'!$K$2:$K$5000,$C459,'1. Output sheet'!$O$2:$O$5000,"&gt;="&amp;$B$407,'1. Output sheet'!$O$2:$O$5000,"&lt;"&amp;$C$407)</f>
        <v>0</v>
      </c>
      <c r="J524" s="13">
        <f>SUMIFS('1. Output sheet'!$F$2:$F$5000,'1. Output sheet'!$AC$2:$AC$5000,$B$105,'1. Output sheet'!$C$2:$C$5000,J$138,'1. Output sheet'!$K$2:$K$5000,$C459,'1. Output sheet'!$O$2:$O$5000,"&gt;="&amp;$B$407,'1. Output sheet'!$O$2:$O$5000,"&lt;"&amp;$C$407)</f>
        <v>0</v>
      </c>
      <c r="K524" s="13">
        <f>SUMIFS('1. Output sheet'!$F$2:$F$5000,'1. Output sheet'!$AC$2:$AC$5000,$B$105,'1. Output sheet'!$C$2:$C$5000,K$138,'1. Output sheet'!$K$2:$K$5000,$C459,'1. Output sheet'!$O$2:$O$5000,"&gt;="&amp;$B$407,'1. Output sheet'!$O$2:$O$5000,"&lt;"&amp;$C$407)</f>
        <v>0</v>
      </c>
      <c r="L524" s="13">
        <f>SUMIFS('1. Output sheet'!$F$2:$F$5000,'1. Output sheet'!$AC$2:$AC$5000,$B$105,'1. Output sheet'!$C$2:$C$5000,L$138,'1. Output sheet'!$K$2:$K$5000,$C459,'1. Output sheet'!$O$2:$O$5000,"&gt;="&amp;$B$407,'1. Output sheet'!$O$2:$O$5000,"&lt;"&amp;$C$407)</f>
        <v>0</v>
      </c>
      <c r="M524" s="13">
        <f>SUMIFS('1. Output sheet'!$F$2:$F$5000,'1. Output sheet'!$AC$2:$AC$5000,$B$105,'1. Output sheet'!$C$2:$C$5000,M$138,'1. Output sheet'!$K$2:$K$5000,$C459,'1. Output sheet'!$O$2:$O$5000,"&gt;="&amp;$B$407,'1. Output sheet'!$O$2:$O$5000,"&lt;"&amp;$C$407)</f>
        <v>0</v>
      </c>
      <c r="N524" s="13">
        <f>SUMIFS('1. Output sheet'!$F$2:$F$5000,'1. Output sheet'!$AC$2:$AC$5000,$B$105,'1. Output sheet'!$C$2:$C$5000,N$138,'1. Output sheet'!$K$2:$K$5000,$C459,'1. Output sheet'!$O$2:$O$5000,"&gt;="&amp;$B$407,'1. Output sheet'!$O$2:$O$5000,"&lt;"&amp;$C$407)</f>
        <v>0</v>
      </c>
      <c r="O524" s="13">
        <f>SUMIFS('1. Output sheet'!$F$2:$F$5000,'1. Output sheet'!$AC$2:$AC$5000,$B$105,'1. Output sheet'!$C$2:$C$5000,O$138,'1. Output sheet'!$K$2:$K$5000,$C459,'1. Output sheet'!$O$2:$O$5000,"&gt;="&amp;$B$407,'1. Output sheet'!$O$2:$O$5000,"&lt;"&amp;$C$407)</f>
        <v>0</v>
      </c>
      <c r="P524" s="14">
        <f t="shared" si="261"/>
        <v>0</v>
      </c>
      <c r="R524" s="7"/>
      <c r="S524" s="39" t="s">
        <v>724</v>
      </c>
      <c r="T524" s="14">
        <f t="shared" si="262"/>
        <v>0</v>
      </c>
      <c r="U524" s="14">
        <f t="shared" si="240"/>
        <v>0</v>
      </c>
      <c r="V524" s="14">
        <f t="shared" si="241"/>
        <v>0</v>
      </c>
      <c r="W524" s="14">
        <f t="shared" si="242"/>
        <v>0</v>
      </c>
      <c r="X524" s="14">
        <f t="shared" si="243"/>
        <v>0</v>
      </c>
      <c r="Y524" s="14">
        <f t="shared" si="244"/>
        <v>0</v>
      </c>
      <c r="Z524" s="14">
        <f t="shared" si="245"/>
        <v>0</v>
      </c>
      <c r="AA524" s="14">
        <f t="shared" si="246"/>
        <v>0</v>
      </c>
      <c r="AB524" s="14">
        <f t="shared" si="247"/>
        <v>0</v>
      </c>
      <c r="AC524" s="14">
        <f t="shared" si="248"/>
        <v>0</v>
      </c>
      <c r="AD524" s="14">
        <f t="shared" si="249"/>
        <v>0</v>
      </c>
      <c r="AE524" s="13">
        <v>0</v>
      </c>
      <c r="AF524" s="14">
        <v>-48.829999999999927</v>
      </c>
    </row>
    <row r="525" spans="2:32" ht="14.4" x14ac:dyDescent="0.3">
      <c r="B525" s="7"/>
      <c r="C525" s="39" t="s">
        <v>285</v>
      </c>
      <c r="D525" s="13">
        <f>SUMIFS('1. Output sheet'!$F$2:$F$5000,'1. Output sheet'!$AC$2:$AC$5000,$B$105,'1. Output sheet'!$C$2:$C$5000,D$138,'1. Output sheet'!$K$2:$K$5000,$C460,'1. Output sheet'!$O$2:$O$5000,"&gt;="&amp;$B$407,'1. Output sheet'!$O$2:$O$5000,"&lt;"&amp;$C$407)</f>
        <v>0</v>
      </c>
      <c r="E525" s="13">
        <f>SUMIFS('1. Output sheet'!$F$2:$F$5000,'1. Output sheet'!$AC$2:$AC$5000,$B$105,'1. Output sheet'!$C$2:$C$5000,E$138,'1. Output sheet'!$K$2:$K$5000,$C460,'1. Output sheet'!$O$2:$O$5000,"&gt;="&amp;$B$407,'1. Output sheet'!$O$2:$O$5000,"&lt;"&amp;$C$407)</f>
        <v>0</v>
      </c>
      <c r="F525" s="13">
        <f>SUMIFS('1. Output sheet'!$F$2:$F$5000,'1. Output sheet'!$AC$2:$AC$5000,$B$105,'1. Output sheet'!$C$2:$C$5000,F$138,'1. Output sheet'!$K$2:$K$5000,$C460,'1. Output sheet'!$O$2:$O$5000,"&gt;="&amp;$B$407,'1. Output sheet'!$O$2:$O$5000,"&lt;"&amp;$C$407)</f>
        <v>0</v>
      </c>
      <c r="G525" s="13">
        <f>SUMIFS('1. Output sheet'!$F$2:$F$5000,'1. Output sheet'!$AC$2:$AC$5000,$B$105,'1. Output sheet'!$C$2:$C$5000,G$138,'1. Output sheet'!$K$2:$K$5000,$C460,'1. Output sheet'!$O$2:$O$5000,"&gt;="&amp;$B$407,'1. Output sheet'!$O$2:$O$5000,"&lt;"&amp;$C$407)</f>
        <v>0</v>
      </c>
      <c r="H525" s="13">
        <f>SUMIFS('1. Output sheet'!$F$2:$F$5000,'1. Output sheet'!$AC$2:$AC$5000,$B$105,'1. Output sheet'!$C$2:$C$5000,H$138,'1. Output sheet'!$K$2:$K$5000,$C460,'1. Output sheet'!$O$2:$O$5000,"&gt;="&amp;$B$407,'1. Output sheet'!$O$2:$O$5000,"&lt;"&amp;$C$407)</f>
        <v>0</v>
      </c>
      <c r="I525" s="13">
        <f>SUMIFS('1. Output sheet'!$F$2:$F$5000,'1. Output sheet'!$AC$2:$AC$5000,$B$105,'1. Output sheet'!$C$2:$C$5000,I$138,'1. Output sheet'!$K$2:$K$5000,$C460,'1. Output sheet'!$O$2:$O$5000,"&gt;="&amp;$B$407,'1. Output sheet'!$O$2:$O$5000,"&lt;"&amp;$C$407)</f>
        <v>0</v>
      </c>
      <c r="J525" s="13">
        <f>SUMIFS('1. Output sheet'!$F$2:$F$5000,'1. Output sheet'!$AC$2:$AC$5000,$B$105,'1. Output sheet'!$C$2:$C$5000,J$138,'1. Output sheet'!$K$2:$K$5000,$C460,'1. Output sheet'!$O$2:$O$5000,"&gt;="&amp;$B$407,'1. Output sheet'!$O$2:$O$5000,"&lt;"&amp;$C$407)</f>
        <v>0</v>
      </c>
      <c r="K525" s="13">
        <f>SUMIFS('1. Output sheet'!$F$2:$F$5000,'1. Output sheet'!$AC$2:$AC$5000,$B$105,'1. Output sheet'!$C$2:$C$5000,K$138,'1. Output sheet'!$K$2:$K$5000,$C460,'1. Output sheet'!$O$2:$O$5000,"&gt;="&amp;$B$407,'1. Output sheet'!$O$2:$O$5000,"&lt;"&amp;$C$407)</f>
        <v>0</v>
      </c>
      <c r="L525" s="13">
        <f>SUMIFS('1. Output sheet'!$F$2:$F$5000,'1. Output sheet'!$AC$2:$AC$5000,$B$105,'1. Output sheet'!$C$2:$C$5000,L$138,'1. Output sheet'!$K$2:$K$5000,$C460,'1. Output sheet'!$O$2:$O$5000,"&gt;="&amp;$B$407,'1. Output sheet'!$O$2:$O$5000,"&lt;"&amp;$C$407)</f>
        <v>0</v>
      </c>
      <c r="M525" s="13">
        <f>SUMIFS('1. Output sheet'!$F$2:$F$5000,'1. Output sheet'!$AC$2:$AC$5000,$B$105,'1. Output sheet'!$C$2:$C$5000,M$138,'1. Output sheet'!$K$2:$K$5000,$C460,'1. Output sheet'!$O$2:$O$5000,"&gt;="&amp;$B$407,'1. Output sheet'!$O$2:$O$5000,"&lt;"&amp;$C$407)</f>
        <v>0</v>
      </c>
      <c r="N525" s="13">
        <f>SUMIFS('1. Output sheet'!$F$2:$F$5000,'1. Output sheet'!$AC$2:$AC$5000,$B$105,'1. Output sheet'!$C$2:$C$5000,N$138,'1. Output sheet'!$K$2:$K$5000,$C460,'1. Output sheet'!$O$2:$O$5000,"&gt;="&amp;$B$407,'1. Output sheet'!$O$2:$O$5000,"&lt;"&amp;$C$407)</f>
        <v>0</v>
      </c>
      <c r="O525" s="13">
        <f>SUMIFS('1. Output sheet'!$F$2:$F$5000,'1. Output sheet'!$AC$2:$AC$5000,$B$105,'1. Output sheet'!$C$2:$C$5000,O$138,'1. Output sheet'!$K$2:$K$5000,$C460,'1. Output sheet'!$O$2:$O$5000,"&gt;="&amp;$B$407,'1. Output sheet'!$O$2:$O$5000,"&lt;"&amp;$C$407)</f>
        <v>0</v>
      </c>
      <c r="P525" s="14">
        <f t="shared" si="261"/>
        <v>0</v>
      </c>
      <c r="R525" s="7"/>
      <c r="S525" s="39" t="s">
        <v>285</v>
      </c>
      <c r="T525" s="14">
        <f t="shared" si="262"/>
        <v>0</v>
      </c>
      <c r="U525" s="14">
        <f t="shared" si="240"/>
        <v>0</v>
      </c>
      <c r="V525" s="14">
        <f t="shared" si="241"/>
        <v>0</v>
      </c>
      <c r="W525" s="14">
        <f t="shared" si="242"/>
        <v>0</v>
      </c>
      <c r="X525" s="14">
        <f t="shared" si="243"/>
        <v>0</v>
      </c>
      <c r="Y525" s="14">
        <f t="shared" si="244"/>
        <v>0</v>
      </c>
      <c r="Z525" s="14">
        <f t="shared" si="245"/>
        <v>0</v>
      </c>
      <c r="AA525" s="14">
        <f t="shared" si="246"/>
        <v>0</v>
      </c>
      <c r="AB525" s="14">
        <f t="shared" si="247"/>
        <v>0</v>
      </c>
      <c r="AC525" s="14">
        <f t="shared" si="248"/>
        <v>0</v>
      </c>
      <c r="AD525" s="14">
        <f t="shared" si="249"/>
        <v>0</v>
      </c>
      <c r="AE525" s="13">
        <v>0</v>
      </c>
      <c r="AF525" s="14">
        <v>0</v>
      </c>
    </row>
    <row r="526" spans="2:32" ht="14.4" x14ac:dyDescent="0.3">
      <c r="B526" s="7"/>
      <c r="C526" s="39" t="s">
        <v>717</v>
      </c>
      <c r="D526" s="13">
        <f>SUMIFS('1. Output sheet'!$F$2:$F$5000,'1. Output sheet'!$AC$2:$AC$5000,$B$105,'1. Output sheet'!$C$2:$C$5000,D$138,'1. Output sheet'!$K$2:$K$5000,$C461,'1. Output sheet'!$O$2:$O$5000,"&gt;="&amp;$B$407,'1. Output sheet'!$O$2:$O$5000,"&lt;"&amp;$C$407)</f>
        <v>0</v>
      </c>
      <c r="E526" s="13">
        <f>SUMIFS('1. Output sheet'!$F$2:$F$5000,'1. Output sheet'!$AC$2:$AC$5000,$B$105,'1. Output sheet'!$C$2:$C$5000,E$138,'1. Output sheet'!$K$2:$K$5000,$C461,'1. Output sheet'!$O$2:$O$5000,"&gt;="&amp;$B$407,'1. Output sheet'!$O$2:$O$5000,"&lt;"&amp;$C$407)</f>
        <v>0</v>
      </c>
      <c r="F526" s="13">
        <f>SUMIFS('1. Output sheet'!$F$2:$F$5000,'1. Output sheet'!$AC$2:$AC$5000,$B$105,'1. Output sheet'!$C$2:$C$5000,F$138,'1. Output sheet'!$K$2:$K$5000,$C461,'1. Output sheet'!$O$2:$O$5000,"&gt;="&amp;$B$407,'1. Output sheet'!$O$2:$O$5000,"&lt;"&amp;$C$407)</f>
        <v>-1856.4699999999998</v>
      </c>
      <c r="G526" s="13">
        <f>SUMIFS('1. Output sheet'!$F$2:$F$5000,'1. Output sheet'!$AC$2:$AC$5000,$B$105,'1. Output sheet'!$C$2:$C$5000,G$138,'1. Output sheet'!$K$2:$K$5000,$C461,'1. Output sheet'!$O$2:$O$5000,"&gt;="&amp;$B$407,'1. Output sheet'!$O$2:$O$5000,"&lt;"&amp;$C$407)</f>
        <v>-774.90000000000009</v>
      </c>
      <c r="H526" s="13">
        <f>SUMIFS('1. Output sheet'!$F$2:$F$5000,'1. Output sheet'!$AC$2:$AC$5000,$B$105,'1. Output sheet'!$C$2:$C$5000,H$138,'1. Output sheet'!$K$2:$K$5000,$C461,'1. Output sheet'!$O$2:$O$5000,"&gt;="&amp;$B$407,'1. Output sheet'!$O$2:$O$5000,"&lt;"&amp;$C$407)</f>
        <v>0</v>
      </c>
      <c r="I526" s="13">
        <f>SUMIFS('1. Output sheet'!$F$2:$F$5000,'1. Output sheet'!$AC$2:$AC$5000,$B$105,'1. Output sheet'!$C$2:$C$5000,I$138,'1. Output sheet'!$K$2:$K$5000,$C461,'1. Output sheet'!$O$2:$O$5000,"&gt;="&amp;$B$407,'1. Output sheet'!$O$2:$O$5000,"&lt;"&amp;$C$407)</f>
        <v>0</v>
      </c>
      <c r="J526" s="13">
        <f>SUMIFS('1. Output sheet'!$F$2:$F$5000,'1. Output sheet'!$AC$2:$AC$5000,$B$105,'1. Output sheet'!$C$2:$C$5000,J$138,'1. Output sheet'!$K$2:$K$5000,$C461,'1. Output sheet'!$O$2:$O$5000,"&gt;="&amp;$B$407,'1. Output sheet'!$O$2:$O$5000,"&lt;"&amp;$C$407)</f>
        <v>0</v>
      </c>
      <c r="K526" s="13">
        <f>SUMIFS('1. Output sheet'!$F$2:$F$5000,'1. Output sheet'!$AC$2:$AC$5000,$B$105,'1. Output sheet'!$C$2:$C$5000,K$138,'1. Output sheet'!$K$2:$K$5000,$C461,'1. Output sheet'!$O$2:$O$5000,"&gt;="&amp;$B$407,'1. Output sheet'!$O$2:$O$5000,"&lt;"&amp;$C$407)</f>
        <v>0</v>
      </c>
      <c r="L526" s="13">
        <f>SUMIFS('1. Output sheet'!$F$2:$F$5000,'1. Output sheet'!$AC$2:$AC$5000,$B$105,'1. Output sheet'!$C$2:$C$5000,L$138,'1. Output sheet'!$K$2:$K$5000,$C461,'1. Output sheet'!$O$2:$O$5000,"&gt;="&amp;$B$407,'1. Output sheet'!$O$2:$O$5000,"&lt;"&amp;$C$407)</f>
        <v>0</v>
      </c>
      <c r="M526" s="13">
        <f>SUMIFS('1. Output sheet'!$F$2:$F$5000,'1. Output sheet'!$AC$2:$AC$5000,$B$105,'1. Output sheet'!$C$2:$C$5000,M$138,'1. Output sheet'!$K$2:$K$5000,$C461,'1. Output sheet'!$O$2:$O$5000,"&gt;="&amp;$B$407,'1. Output sheet'!$O$2:$O$5000,"&lt;"&amp;$C$407)</f>
        <v>0</v>
      </c>
      <c r="N526" s="13">
        <f>SUMIFS('1. Output sheet'!$F$2:$F$5000,'1. Output sheet'!$AC$2:$AC$5000,$B$105,'1. Output sheet'!$C$2:$C$5000,N$138,'1. Output sheet'!$K$2:$K$5000,$C461,'1. Output sheet'!$O$2:$O$5000,"&gt;="&amp;$B$407,'1. Output sheet'!$O$2:$O$5000,"&lt;"&amp;$C$407)</f>
        <v>0</v>
      </c>
      <c r="O526" s="13">
        <f>SUMIFS('1. Output sheet'!$F$2:$F$5000,'1. Output sheet'!$AC$2:$AC$5000,$B$105,'1. Output sheet'!$C$2:$C$5000,O$138,'1. Output sheet'!$K$2:$K$5000,$C461,'1. Output sheet'!$O$2:$O$5000,"&gt;="&amp;$B$407,'1. Output sheet'!$O$2:$O$5000,"&lt;"&amp;$C$407)</f>
        <v>0</v>
      </c>
      <c r="P526" s="14">
        <f t="shared" si="261"/>
        <v>-2631.37</v>
      </c>
      <c r="R526" s="7"/>
      <c r="S526" s="39" t="s">
        <v>717</v>
      </c>
      <c r="T526" s="14">
        <f t="shared" si="262"/>
        <v>0</v>
      </c>
      <c r="U526" s="14">
        <f t="shared" si="240"/>
        <v>0</v>
      </c>
      <c r="V526" s="14">
        <f t="shared" si="241"/>
        <v>-248.91329123258646</v>
      </c>
      <c r="W526" s="14">
        <f t="shared" si="242"/>
        <v>-103.8976710510438</v>
      </c>
      <c r="X526" s="14">
        <f t="shared" si="243"/>
        <v>0</v>
      </c>
      <c r="Y526" s="14">
        <f t="shared" si="244"/>
        <v>0</v>
      </c>
      <c r="Z526" s="14">
        <f t="shared" si="245"/>
        <v>0</v>
      </c>
      <c r="AA526" s="14">
        <f t="shared" si="246"/>
        <v>0</v>
      </c>
      <c r="AB526" s="14">
        <f t="shared" si="247"/>
        <v>0</v>
      </c>
      <c r="AC526" s="14">
        <f t="shared" si="248"/>
        <v>0</v>
      </c>
      <c r="AD526" s="14">
        <f t="shared" si="249"/>
        <v>0</v>
      </c>
      <c r="AE526" s="13">
        <v>0</v>
      </c>
      <c r="AF526" s="14">
        <v>-2591.4</v>
      </c>
    </row>
    <row r="527" spans="2:32" ht="14.4" x14ac:dyDescent="0.3">
      <c r="B527" s="7"/>
      <c r="C527" s="39" t="s">
        <v>1095</v>
      </c>
      <c r="D527" s="13">
        <f>SUMIFS('1. Output sheet'!$F$2:$F$5000,'1. Output sheet'!$AC$2:$AC$5000,$B$105,'1. Output sheet'!$C$2:$C$5000,D$138,'1. Output sheet'!$K$2:$K$5000,$C462,'1. Output sheet'!$O$2:$O$5000,"&gt;="&amp;$B$407,'1. Output sheet'!$O$2:$O$5000,"&lt;"&amp;$C$407)</f>
        <v>0</v>
      </c>
      <c r="E527" s="13">
        <f>SUMIFS('1. Output sheet'!$F$2:$F$5000,'1. Output sheet'!$AC$2:$AC$5000,$B$105,'1. Output sheet'!$C$2:$C$5000,E$138,'1. Output sheet'!$K$2:$K$5000,$C462,'1. Output sheet'!$O$2:$O$5000,"&gt;="&amp;$B$407,'1. Output sheet'!$O$2:$O$5000,"&lt;"&amp;$C$407)</f>
        <v>0</v>
      </c>
      <c r="F527" s="13">
        <f>SUMIFS('1. Output sheet'!$F$2:$F$5000,'1. Output sheet'!$AC$2:$AC$5000,$B$105,'1. Output sheet'!$C$2:$C$5000,F$138,'1. Output sheet'!$K$2:$K$5000,$C462,'1. Output sheet'!$O$2:$O$5000,"&gt;="&amp;$B$407,'1. Output sheet'!$O$2:$O$5000,"&lt;"&amp;$C$407)</f>
        <v>0</v>
      </c>
      <c r="G527" s="13">
        <f>SUMIFS('1. Output sheet'!$F$2:$F$5000,'1. Output sheet'!$AC$2:$AC$5000,$B$105,'1. Output sheet'!$C$2:$C$5000,G$138,'1. Output sheet'!$K$2:$K$5000,$C462,'1. Output sheet'!$O$2:$O$5000,"&gt;="&amp;$B$407,'1. Output sheet'!$O$2:$O$5000,"&lt;"&amp;$C$407)</f>
        <v>0</v>
      </c>
      <c r="H527" s="13">
        <f>SUMIFS('1. Output sheet'!$F$2:$F$5000,'1. Output sheet'!$AC$2:$AC$5000,$B$105,'1. Output sheet'!$C$2:$C$5000,H$138,'1. Output sheet'!$K$2:$K$5000,$C462,'1. Output sheet'!$O$2:$O$5000,"&gt;="&amp;$B$407,'1. Output sheet'!$O$2:$O$5000,"&lt;"&amp;$C$407)</f>
        <v>0</v>
      </c>
      <c r="I527" s="13">
        <f>SUMIFS('1. Output sheet'!$F$2:$F$5000,'1. Output sheet'!$AC$2:$AC$5000,$B$105,'1. Output sheet'!$C$2:$C$5000,I$138,'1. Output sheet'!$K$2:$K$5000,$C462,'1. Output sheet'!$O$2:$O$5000,"&gt;="&amp;$B$407,'1. Output sheet'!$O$2:$O$5000,"&lt;"&amp;$C$407)</f>
        <v>0</v>
      </c>
      <c r="J527" s="13">
        <f>SUMIFS('1. Output sheet'!$F$2:$F$5000,'1. Output sheet'!$AC$2:$AC$5000,$B$105,'1. Output sheet'!$C$2:$C$5000,J$138,'1. Output sheet'!$K$2:$K$5000,$C462,'1. Output sheet'!$O$2:$O$5000,"&gt;="&amp;$B$407,'1. Output sheet'!$O$2:$O$5000,"&lt;"&amp;$C$407)</f>
        <v>0</v>
      </c>
      <c r="K527" s="13">
        <f>SUMIFS('1. Output sheet'!$F$2:$F$5000,'1. Output sheet'!$AC$2:$AC$5000,$B$105,'1. Output sheet'!$C$2:$C$5000,K$138,'1. Output sheet'!$K$2:$K$5000,$C462,'1. Output sheet'!$O$2:$O$5000,"&gt;="&amp;$B$407,'1. Output sheet'!$O$2:$O$5000,"&lt;"&amp;$C$407)</f>
        <v>0</v>
      </c>
      <c r="L527" s="13">
        <f>SUMIFS('1. Output sheet'!$F$2:$F$5000,'1. Output sheet'!$AC$2:$AC$5000,$B$105,'1. Output sheet'!$C$2:$C$5000,L$138,'1. Output sheet'!$K$2:$K$5000,$C462,'1. Output sheet'!$O$2:$O$5000,"&gt;="&amp;$B$407,'1. Output sheet'!$O$2:$O$5000,"&lt;"&amp;$C$407)</f>
        <v>0</v>
      </c>
      <c r="M527" s="13">
        <f>SUMIFS('1. Output sheet'!$F$2:$F$5000,'1. Output sheet'!$AC$2:$AC$5000,$B$105,'1. Output sheet'!$C$2:$C$5000,M$138,'1. Output sheet'!$K$2:$K$5000,$C462,'1. Output sheet'!$O$2:$O$5000,"&gt;="&amp;$B$407,'1. Output sheet'!$O$2:$O$5000,"&lt;"&amp;$C$407)</f>
        <v>0</v>
      </c>
      <c r="N527" s="13">
        <f>SUMIFS('1. Output sheet'!$F$2:$F$5000,'1. Output sheet'!$AC$2:$AC$5000,$B$105,'1. Output sheet'!$C$2:$C$5000,N$138,'1. Output sheet'!$K$2:$K$5000,$C462,'1. Output sheet'!$O$2:$O$5000,"&gt;="&amp;$B$407,'1. Output sheet'!$O$2:$O$5000,"&lt;"&amp;$C$407)</f>
        <v>0</v>
      </c>
      <c r="O527" s="13">
        <f>SUMIFS('1. Output sheet'!$F$2:$F$5000,'1. Output sheet'!$AC$2:$AC$5000,$B$105,'1. Output sheet'!$C$2:$C$5000,O$138,'1. Output sheet'!$K$2:$K$5000,$C462,'1. Output sheet'!$O$2:$O$5000,"&gt;="&amp;$B$407,'1. Output sheet'!$O$2:$O$5000,"&lt;"&amp;$C$407)</f>
        <v>0</v>
      </c>
      <c r="P527" s="14">
        <f t="shared" si="261"/>
        <v>0</v>
      </c>
      <c r="R527" s="7"/>
      <c r="S527" s="39" t="s">
        <v>1095</v>
      </c>
      <c r="T527" s="14">
        <f t="shared" si="262"/>
        <v>0</v>
      </c>
      <c r="U527" s="14">
        <f t="shared" si="240"/>
        <v>0</v>
      </c>
      <c r="V527" s="14">
        <f t="shared" si="241"/>
        <v>0</v>
      </c>
      <c r="W527" s="14">
        <f t="shared" si="242"/>
        <v>0</v>
      </c>
      <c r="X527" s="14">
        <f t="shared" si="243"/>
        <v>0</v>
      </c>
      <c r="Y527" s="14">
        <f t="shared" si="244"/>
        <v>0</v>
      </c>
      <c r="Z527" s="14">
        <f t="shared" si="245"/>
        <v>0</v>
      </c>
      <c r="AA527" s="14">
        <f t="shared" si="246"/>
        <v>0</v>
      </c>
      <c r="AB527" s="14">
        <f t="shared" si="247"/>
        <v>0</v>
      </c>
      <c r="AC527" s="14">
        <f t="shared" si="248"/>
        <v>0</v>
      </c>
      <c r="AD527" s="14">
        <f t="shared" si="249"/>
        <v>0</v>
      </c>
      <c r="AE527" s="13">
        <v>0</v>
      </c>
      <c r="AF527" s="14">
        <v>0</v>
      </c>
    </row>
    <row r="528" spans="2:32" ht="14.4" x14ac:dyDescent="0.3">
      <c r="B528" s="7"/>
      <c r="C528" s="39" t="s">
        <v>427</v>
      </c>
      <c r="D528" s="13">
        <f>SUMIFS('1. Output sheet'!$F$2:$F$5000,'1. Output sheet'!$AC$2:$AC$5000,$B$105,'1. Output sheet'!$C$2:$C$5000,D$138,'1. Output sheet'!$K$2:$K$5000,$C463,'1. Output sheet'!$O$2:$O$5000,"&gt;="&amp;$B$407,'1. Output sheet'!$O$2:$O$5000,"&lt;"&amp;$C$407)</f>
        <v>0</v>
      </c>
      <c r="E528" s="13">
        <f>SUMIFS('1. Output sheet'!$F$2:$F$5000,'1. Output sheet'!$AC$2:$AC$5000,$B$105,'1. Output sheet'!$C$2:$C$5000,E$138,'1. Output sheet'!$K$2:$K$5000,$C463,'1. Output sheet'!$O$2:$O$5000,"&gt;="&amp;$B$407,'1. Output sheet'!$O$2:$O$5000,"&lt;"&amp;$C$407)</f>
        <v>0</v>
      </c>
      <c r="F528" s="13">
        <f>SUMIFS('1. Output sheet'!$F$2:$F$5000,'1. Output sheet'!$AC$2:$AC$5000,$B$105,'1. Output sheet'!$C$2:$C$5000,F$138,'1. Output sheet'!$K$2:$K$5000,$C463,'1. Output sheet'!$O$2:$O$5000,"&gt;="&amp;$B$407,'1. Output sheet'!$O$2:$O$5000,"&lt;"&amp;$C$407)</f>
        <v>-277.88333333333094</v>
      </c>
      <c r="G528" s="13">
        <f>SUMIFS('1. Output sheet'!$F$2:$F$5000,'1. Output sheet'!$AC$2:$AC$5000,$B$105,'1. Output sheet'!$C$2:$C$5000,G$138,'1. Output sheet'!$K$2:$K$5000,$C463,'1. Output sheet'!$O$2:$O$5000,"&gt;="&amp;$B$407,'1. Output sheet'!$O$2:$O$5000,"&lt;"&amp;$C$407)</f>
        <v>720</v>
      </c>
      <c r="H528" s="13">
        <f>SUMIFS('1. Output sheet'!$F$2:$F$5000,'1. Output sheet'!$AC$2:$AC$5000,$B$105,'1. Output sheet'!$C$2:$C$5000,H$138,'1. Output sheet'!$K$2:$K$5000,$C463,'1. Output sheet'!$O$2:$O$5000,"&gt;="&amp;$B$407,'1. Output sheet'!$O$2:$O$5000,"&lt;"&amp;$C$407)</f>
        <v>0</v>
      </c>
      <c r="I528" s="13">
        <f>SUMIFS('1. Output sheet'!$F$2:$F$5000,'1. Output sheet'!$AC$2:$AC$5000,$B$105,'1. Output sheet'!$C$2:$C$5000,I$138,'1. Output sheet'!$K$2:$K$5000,$C463,'1. Output sheet'!$O$2:$O$5000,"&gt;="&amp;$B$407,'1. Output sheet'!$O$2:$O$5000,"&lt;"&amp;$C$407)</f>
        <v>0</v>
      </c>
      <c r="J528" s="13">
        <f>SUMIFS('1. Output sheet'!$F$2:$F$5000,'1. Output sheet'!$AC$2:$AC$5000,$B$105,'1. Output sheet'!$C$2:$C$5000,J$138,'1. Output sheet'!$K$2:$K$5000,$C463,'1. Output sheet'!$O$2:$O$5000,"&gt;="&amp;$B$407,'1. Output sheet'!$O$2:$O$5000,"&lt;"&amp;$C$407)</f>
        <v>0</v>
      </c>
      <c r="K528" s="13">
        <f>SUMIFS('1. Output sheet'!$F$2:$F$5000,'1. Output sheet'!$AC$2:$AC$5000,$B$105,'1. Output sheet'!$C$2:$C$5000,K$138,'1. Output sheet'!$K$2:$K$5000,$C463,'1. Output sheet'!$O$2:$O$5000,"&gt;="&amp;$B$407,'1. Output sheet'!$O$2:$O$5000,"&lt;"&amp;$C$407)</f>
        <v>0</v>
      </c>
      <c r="L528" s="13">
        <f>SUMIFS('1. Output sheet'!$F$2:$F$5000,'1. Output sheet'!$AC$2:$AC$5000,$B$105,'1. Output sheet'!$C$2:$C$5000,L$138,'1. Output sheet'!$K$2:$K$5000,$C463,'1. Output sheet'!$O$2:$O$5000,"&gt;="&amp;$B$407,'1. Output sheet'!$O$2:$O$5000,"&lt;"&amp;$C$407)</f>
        <v>0</v>
      </c>
      <c r="M528" s="13">
        <f>SUMIFS('1. Output sheet'!$F$2:$F$5000,'1. Output sheet'!$AC$2:$AC$5000,$B$105,'1. Output sheet'!$C$2:$C$5000,M$138,'1. Output sheet'!$K$2:$K$5000,$C463,'1. Output sheet'!$O$2:$O$5000,"&gt;="&amp;$B$407,'1. Output sheet'!$O$2:$O$5000,"&lt;"&amp;$C$407)</f>
        <v>0</v>
      </c>
      <c r="N528" s="13">
        <f>SUMIFS('1. Output sheet'!$F$2:$F$5000,'1. Output sheet'!$AC$2:$AC$5000,$B$105,'1. Output sheet'!$C$2:$C$5000,N$138,'1. Output sheet'!$K$2:$K$5000,$C463,'1. Output sheet'!$O$2:$O$5000,"&gt;="&amp;$B$407,'1. Output sheet'!$O$2:$O$5000,"&lt;"&amp;$C$407)</f>
        <v>0</v>
      </c>
      <c r="O528" s="13">
        <f>SUMIFS('1. Output sheet'!$F$2:$F$5000,'1. Output sheet'!$AC$2:$AC$5000,$B$105,'1. Output sheet'!$C$2:$C$5000,O$138,'1. Output sheet'!$K$2:$K$5000,$C463,'1. Output sheet'!$O$2:$O$5000,"&gt;="&amp;$B$407,'1. Output sheet'!$O$2:$O$5000,"&lt;"&amp;$C$407)</f>
        <v>0</v>
      </c>
      <c r="P528" s="14">
        <f t="shared" si="261"/>
        <v>442.11666666666906</v>
      </c>
      <c r="R528" s="7"/>
      <c r="S528" s="39" t="s">
        <v>427</v>
      </c>
      <c r="T528" s="14">
        <f t="shared" si="262"/>
        <v>0</v>
      </c>
      <c r="U528" s="14">
        <f t="shared" si="240"/>
        <v>0</v>
      </c>
      <c r="V528" s="14">
        <f t="shared" si="241"/>
        <v>-37.258267076053642</v>
      </c>
      <c r="W528" s="14">
        <f t="shared" si="242"/>
        <v>96.53674429829853</v>
      </c>
      <c r="X528" s="14">
        <f t="shared" si="243"/>
        <v>0</v>
      </c>
      <c r="Y528" s="14">
        <f t="shared" si="244"/>
        <v>0</v>
      </c>
      <c r="Z528" s="14">
        <f t="shared" si="245"/>
        <v>0</v>
      </c>
      <c r="AA528" s="14">
        <f t="shared" si="246"/>
        <v>0</v>
      </c>
      <c r="AB528" s="14">
        <f t="shared" si="247"/>
        <v>0</v>
      </c>
      <c r="AC528" s="14">
        <f t="shared" si="248"/>
        <v>0</v>
      </c>
      <c r="AD528" s="14">
        <f t="shared" si="249"/>
        <v>0</v>
      </c>
      <c r="AE528" s="13">
        <v>0</v>
      </c>
      <c r="AF528" s="14">
        <v>57113.416666666672</v>
      </c>
    </row>
    <row r="529" spans="2:32" ht="14.4" x14ac:dyDescent="0.3">
      <c r="B529" s="7"/>
      <c r="C529" s="39" t="s">
        <v>84</v>
      </c>
      <c r="D529" s="13">
        <f>SUMIFS('1. Output sheet'!$F$2:$F$5000,'1. Output sheet'!$AC$2:$AC$5000,$B$105,'1. Output sheet'!$C$2:$C$5000,D$138,'1. Output sheet'!$K$2:$K$5000,$C464,'1. Output sheet'!$O$2:$O$5000,"&gt;="&amp;$B$407,'1. Output sheet'!$O$2:$O$5000,"&lt;"&amp;$C$407)</f>
        <v>0</v>
      </c>
      <c r="E529" s="13">
        <f>SUMIFS('1. Output sheet'!$F$2:$F$5000,'1. Output sheet'!$AC$2:$AC$5000,$B$105,'1. Output sheet'!$C$2:$C$5000,E$138,'1. Output sheet'!$K$2:$K$5000,$C464,'1. Output sheet'!$O$2:$O$5000,"&gt;="&amp;$B$407,'1. Output sheet'!$O$2:$O$5000,"&lt;"&amp;$C$407)</f>
        <v>0</v>
      </c>
      <c r="F529" s="13">
        <f>SUMIFS('1. Output sheet'!$F$2:$F$5000,'1. Output sheet'!$AC$2:$AC$5000,$B$105,'1. Output sheet'!$C$2:$C$5000,F$138,'1. Output sheet'!$K$2:$K$5000,$C464,'1. Output sheet'!$O$2:$O$5000,"&gt;="&amp;$B$407,'1. Output sheet'!$O$2:$O$5000,"&lt;"&amp;$C$407)</f>
        <v>25</v>
      </c>
      <c r="G529" s="13">
        <f>SUMIFS('1. Output sheet'!$F$2:$F$5000,'1. Output sheet'!$AC$2:$AC$5000,$B$105,'1. Output sheet'!$C$2:$C$5000,G$138,'1. Output sheet'!$K$2:$K$5000,$C464,'1. Output sheet'!$O$2:$O$5000,"&gt;="&amp;$B$407,'1. Output sheet'!$O$2:$O$5000,"&lt;"&amp;$C$407)</f>
        <v>0</v>
      </c>
      <c r="H529" s="13">
        <f>SUMIFS('1. Output sheet'!$F$2:$F$5000,'1. Output sheet'!$AC$2:$AC$5000,$B$105,'1. Output sheet'!$C$2:$C$5000,H$138,'1. Output sheet'!$K$2:$K$5000,$C464,'1. Output sheet'!$O$2:$O$5000,"&gt;="&amp;$B$407,'1. Output sheet'!$O$2:$O$5000,"&lt;"&amp;$C$407)</f>
        <v>1725</v>
      </c>
      <c r="I529" s="13">
        <f>SUMIFS('1. Output sheet'!$F$2:$F$5000,'1. Output sheet'!$AC$2:$AC$5000,$B$105,'1. Output sheet'!$C$2:$C$5000,I$138,'1. Output sheet'!$K$2:$K$5000,$C464,'1. Output sheet'!$O$2:$O$5000,"&gt;="&amp;$B$407,'1. Output sheet'!$O$2:$O$5000,"&lt;"&amp;$C$407)</f>
        <v>0</v>
      </c>
      <c r="J529" s="13">
        <f>SUMIFS('1. Output sheet'!$F$2:$F$5000,'1. Output sheet'!$AC$2:$AC$5000,$B$105,'1. Output sheet'!$C$2:$C$5000,J$138,'1. Output sheet'!$K$2:$K$5000,$C464,'1. Output sheet'!$O$2:$O$5000,"&gt;="&amp;$B$407,'1. Output sheet'!$O$2:$O$5000,"&lt;"&amp;$C$407)</f>
        <v>0</v>
      </c>
      <c r="K529" s="13">
        <f>SUMIFS('1. Output sheet'!$F$2:$F$5000,'1. Output sheet'!$AC$2:$AC$5000,$B$105,'1. Output sheet'!$C$2:$C$5000,K$138,'1. Output sheet'!$K$2:$K$5000,$C464,'1. Output sheet'!$O$2:$O$5000,"&gt;="&amp;$B$407,'1. Output sheet'!$O$2:$O$5000,"&lt;"&amp;$C$407)</f>
        <v>0</v>
      </c>
      <c r="L529" s="13">
        <f>SUMIFS('1. Output sheet'!$F$2:$F$5000,'1. Output sheet'!$AC$2:$AC$5000,$B$105,'1. Output sheet'!$C$2:$C$5000,L$138,'1. Output sheet'!$K$2:$K$5000,$C464,'1. Output sheet'!$O$2:$O$5000,"&gt;="&amp;$B$407,'1. Output sheet'!$O$2:$O$5000,"&lt;"&amp;$C$407)</f>
        <v>0</v>
      </c>
      <c r="M529" s="13">
        <f>SUMIFS('1. Output sheet'!$F$2:$F$5000,'1. Output sheet'!$AC$2:$AC$5000,$B$105,'1. Output sheet'!$C$2:$C$5000,M$138,'1. Output sheet'!$K$2:$K$5000,$C464,'1. Output sheet'!$O$2:$O$5000,"&gt;="&amp;$B$407,'1. Output sheet'!$O$2:$O$5000,"&lt;"&amp;$C$407)</f>
        <v>0</v>
      </c>
      <c r="N529" s="13">
        <f>SUMIFS('1. Output sheet'!$F$2:$F$5000,'1. Output sheet'!$AC$2:$AC$5000,$B$105,'1. Output sheet'!$C$2:$C$5000,N$138,'1. Output sheet'!$K$2:$K$5000,$C464,'1. Output sheet'!$O$2:$O$5000,"&gt;="&amp;$B$407,'1. Output sheet'!$O$2:$O$5000,"&lt;"&amp;$C$407)</f>
        <v>0</v>
      </c>
      <c r="O529" s="13">
        <f>SUMIFS('1. Output sheet'!$F$2:$F$5000,'1. Output sheet'!$AC$2:$AC$5000,$B$105,'1. Output sheet'!$C$2:$C$5000,O$138,'1. Output sheet'!$K$2:$K$5000,$C464,'1. Output sheet'!$O$2:$O$5000,"&gt;="&amp;$B$407,'1. Output sheet'!$O$2:$O$5000,"&lt;"&amp;$C$407)</f>
        <v>0</v>
      </c>
      <c r="P529" s="14">
        <f t="shared" si="261"/>
        <v>1750</v>
      </c>
      <c r="R529" s="7"/>
      <c r="S529" s="39" t="s">
        <v>84</v>
      </c>
      <c r="T529" s="14">
        <f t="shared" si="262"/>
        <v>0</v>
      </c>
      <c r="U529" s="14">
        <f t="shared" si="240"/>
        <v>0</v>
      </c>
      <c r="V529" s="14">
        <f t="shared" si="241"/>
        <v>3.3519702881353655</v>
      </c>
      <c r="W529" s="14">
        <f t="shared" si="242"/>
        <v>0</v>
      </c>
      <c r="X529" s="14">
        <f t="shared" si="243"/>
        <v>231.28594988134023</v>
      </c>
      <c r="Y529" s="14">
        <f t="shared" si="244"/>
        <v>0</v>
      </c>
      <c r="Z529" s="14">
        <f t="shared" si="245"/>
        <v>0</v>
      </c>
      <c r="AA529" s="14">
        <f t="shared" si="246"/>
        <v>0</v>
      </c>
      <c r="AB529" s="14">
        <f t="shared" si="247"/>
        <v>0</v>
      </c>
      <c r="AC529" s="14">
        <f t="shared" si="248"/>
        <v>0</v>
      </c>
      <c r="AD529" s="14">
        <f t="shared" si="249"/>
        <v>0</v>
      </c>
      <c r="AE529" s="13">
        <v>0</v>
      </c>
      <c r="AF529" s="14">
        <v>7624.3600000000006</v>
      </c>
    </row>
    <row r="530" spans="2:32" ht="14.4" x14ac:dyDescent="0.3">
      <c r="B530" s="7"/>
      <c r="C530" s="39" t="s">
        <v>204</v>
      </c>
      <c r="D530" s="13">
        <f>SUMIFS('1. Output sheet'!$F$2:$F$5000,'1. Output sheet'!$AC$2:$AC$5000,$B$105,'1. Output sheet'!$C$2:$C$5000,D$138,'1. Output sheet'!$K$2:$K$5000,$C465,'1. Output sheet'!$O$2:$O$5000,"&gt;="&amp;$B$407,'1. Output sheet'!$O$2:$O$5000,"&lt;"&amp;$C$407)</f>
        <v>0</v>
      </c>
      <c r="E530" s="13">
        <f>SUMIFS('1. Output sheet'!$F$2:$F$5000,'1. Output sheet'!$AC$2:$AC$5000,$B$105,'1. Output sheet'!$C$2:$C$5000,E$138,'1. Output sheet'!$K$2:$K$5000,$C465,'1. Output sheet'!$O$2:$O$5000,"&gt;="&amp;$B$407,'1. Output sheet'!$O$2:$O$5000,"&lt;"&amp;$C$407)</f>
        <v>0</v>
      </c>
      <c r="F530" s="13">
        <f>SUMIFS('1. Output sheet'!$F$2:$F$5000,'1. Output sheet'!$AC$2:$AC$5000,$B$105,'1. Output sheet'!$C$2:$C$5000,F$138,'1. Output sheet'!$K$2:$K$5000,$C465,'1. Output sheet'!$O$2:$O$5000,"&gt;="&amp;$B$407,'1. Output sheet'!$O$2:$O$5000,"&lt;"&amp;$C$407)</f>
        <v>0</v>
      </c>
      <c r="G530" s="13">
        <f>SUMIFS('1. Output sheet'!$F$2:$F$5000,'1. Output sheet'!$AC$2:$AC$5000,$B$105,'1. Output sheet'!$C$2:$C$5000,G$138,'1. Output sheet'!$K$2:$K$5000,$C465,'1. Output sheet'!$O$2:$O$5000,"&gt;="&amp;$B$407,'1. Output sheet'!$O$2:$O$5000,"&lt;"&amp;$C$407)</f>
        <v>0</v>
      </c>
      <c r="H530" s="13">
        <f>SUMIFS('1. Output sheet'!$F$2:$F$5000,'1. Output sheet'!$AC$2:$AC$5000,$B$105,'1. Output sheet'!$C$2:$C$5000,H$138,'1. Output sheet'!$K$2:$K$5000,$C465,'1. Output sheet'!$O$2:$O$5000,"&gt;="&amp;$B$407,'1. Output sheet'!$O$2:$O$5000,"&lt;"&amp;$C$407)</f>
        <v>0</v>
      </c>
      <c r="I530" s="13">
        <f>SUMIFS('1. Output sheet'!$F$2:$F$5000,'1. Output sheet'!$AC$2:$AC$5000,$B$105,'1. Output sheet'!$C$2:$C$5000,I$138,'1. Output sheet'!$K$2:$K$5000,$C465,'1. Output sheet'!$O$2:$O$5000,"&gt;="&amp;$B$407,'1. Output sheet'!$O$2:$O$5000,"&lt;"&amp;$C$407)</f>
        <v>0</v>
      </c>
      <c r="J530" s="13">
        <f>SUMIFS('1. Output sheet'!$F$2:$F$5000,'1. Output sheet'!$AC$2:$AC$5000,$B$105,'1. Output sheet'!$C$2:$C$5000,J$138,'1. Output sheet'!$K$2:$K$5000,$C465,'1. Output sheet'!$O$2:$O$5000,"&gt;="&amp;$B$407,'1. Output sheet'!$O$2:$O$5000,"&lt;"&amp;$C$407)</f>
        <v>0</v>
      </c>
      <c r="K530" s="13">
        <f>SUMIFS('1. Output sheet'!$F$2:$F$5000,'1. Output sheet'!$AC$2:$AC$5000,$B$105,'1. Output sheet'!$C$2:$C$5000,K$138,'1. Output sheet'!$K$2:$K$5000,$C465,'1. Output sheet'!$O$2:$O$5000,"&gt;="&amp;$B$407,'1. Output sheet'!$O$2:$O$5000,"&lt;"&amp;$C$407)</f>
        <v>-641.0300000000002</v>
      </c>
      <c r="L530" s="13">
        <f>SUMIFS('1. Output sheet'!$F$2:$F$5000,'1. Output sheet'!$AC$2:$AC$5000,$B$105,'1. Output sheet'!$C$2:$C$5000,L$138,'1. Output sheet'!$K$2:$K$5000,$C465,'1. Output sheet'!$O$2:$O$5000,"&gt;="&amp;$B$407,'1. Output sheet'!$O$2:$O$5000,"&lt;"&amp;$C$407)</f>
        <v>0</v>
      </c>
      <c r="M530" s="13">
        <f>SUMIFS('1. Output sheet'!$F$2:$F$5000,'1. Output sheet'!$AC$2:$AC$5000,$B$105,'1. Output sheet'!$C$2:$C$5000,M$138,'1. Output sheet'!$K$2:$K$5000,$C465,'1. Output sheet'!$O$2:$O$5000,"&gt;="&amp;$B$407,'1. Output sheet'!$O$2:$O$5000,"&lt;"&amp;$C$407)</f>
        <v>0</v>
      </c>
      <c r="N530" s="13">
        <f>SUMIFS('1. Output sheet'!$F$2:$F$5000,'1. Output sheet'!$AC$2:$AC$5000,$B$105,'1. Output sheet'!$C$2:$C$5000,N$138,'1. Output sheet'!$K$2:$K$5000,$C465,'1. Output sheet'!$O$2:$O$5000,"&gt;="&amp;$B$407,'1. Output sheet'!$O$2:$O$5000,"&lt;"&amp;$C$407)</f>
        <v>0</v>
      </c>
      <c r="O530" s="13">
        <f>SUMIFS('1. Output sheet'!$F$2:$F$5000,'1. Output sheet'!$AC$2:$AC$5000,$B$105,'1. Output sheet'!$C$2:$C$5000,O$138,'1. Output sheet'!$K$2:$K$5000,$C465,'1. Output sheet'!$O$2:$O$5000,"&gt;="&amp;$B$407,'1. Output sheet'!$O$2:$O$5000,"&lt;"&amp;$C$407)</f>
        <v>0</v>
      </c>
      <c r="P530" s="14">
        <f t="shared" si="261"/>
        <v>-641.0300000000002</v>
      </c>
      <c r="R530" s="7"/>
      <c r="S530" s="39" t="s">
        <v>204</v>
      </c>
      <c r="T530" s="14">
        <f t="shared" si="262"/>
        <v>0</v>
      </c>
      <c r="U530" s="14">
        <f t="shared" si="240"/>
        <v>0</v>
      </c>
      <c r="V530" s="14">
        <f t="shared" si="241"/>
        <v>0</v>
      </c>
      <c r="W530" s="14">
        <f t="shared" si="242"/>
        <v>0</v>
      </c>
      <c r="X530" s="14">
        <f t="shared" si="243"/>
        <v>0</v>
      </c>
      <c r="Y530" s="14">
        <f t="shared" si="244"/>
        <v>0</v>
      </c>
      <c r="Z530" s="14">
        <f t="shared" si="245"/>
        <v>0</v>
      </c>
      <c r="AA530" s="14">
        <f t="shared" si="246"/>
        <v>-85.948540552136564</v>
      </c>
      <c r="AB530" s="14">
        <f t="shared" si="247"/>
        <v>0</v>
      </c>
      <c r="AC530" s="14">
        <f t="shared" si="248"/>
        <v>0</v>
      </c>
      <c r="AD530" s="14">
        <f t="shared" si="249"/>
        <v>0</v>
      </c>
      <c r="AE530" s="13">
        <v>0</v>
      </c>
      <c r="AF530" s="14">
        <v>103.9699999999998</v>
      </c>
    </row>
    <row r="531" spans="2:32" ht="14.4" x14ac:dyDescent="0.3">
      <c r="B531" s="7"/>
      <c r="C531" s="39" t="s">
        <v>216</v>
      </c>
      <c r="D531" s="13">
        <f>SUMIFS('1. Output sheet'!$F$2:$F$5000,'1. Output sheet'!$AC$2:$AC$5000,$B$105,'1. Output sheet'!$C$2:$C$5000,D$138,'1. Output sheet'!$K$2:$K$5000,$C466,'1. Output sheet'!$O$2:$O$5000,"&gt;="&amp;$B$407,'1. Output sheet'!$O$2:$O$5000,"&lt;"&amp;$C$407)</f>
        <v>0</v>
      </c>
      <c r="E531" s="13">
        <f>SUMIFS('1. Output sheet'!$F$2:$F$5000,'1. Output sheet'!$AC$2:$AC$5000,$B$105,'1. Output sheet'!$C$2:$C$5000,E$138,'1. Output sheet'!$K$2:$K$5000,$C466,'1. Output sheet'!$O$2:$O$5000,"&gt;="&amp;$B$407,'1. Output sheet'!$O$2:$O$5000,"&lt;"&amp;$C$407)</f>
        <v>0</v>
      </c>
      <c r="F531" s="13">
        <f>SUMIFS('1. Output sheet'!$F$2:$F$5000,'1. Output sheet'!$AC$2:$AC$5000,$B$105,'1. Output sheet'!$C$2:$C$5000,F$138,'1. Output sheet'!$K$2:$K$5000,$C466,'1. Output sheet'!$O$2:$O$5000,"&gt;="&amp;$B$407,'1. Output sheet'!$O$2:$O$5000,"&lt;"&amp;$C$407)</f>
        <v>-944</v>
      </c>
      <c r="G531" s="13">
        <f>SUMIFS('1. Output sheet'!$F$2:$F$5000,'1. Output sheet'!$AC$2:$AC$5000,$B$105,'1. Output sheet'!$C$2:$C$5000,G$138,'1. Output sheet'!$K$2:$K$5000,$C466,'1. Output sheet'!$O$2:$O$5000,"&gt;="&amp;$B$407,'1. Output sheet'!$O$2:$O$5000,"&lt;"&amp;$C$407)</f>
        <v>0</v>
      </c>
      <c r="H531" s="13">
        <f>SUMIFS('1. Output sheet'!$F$2:$F$5000,'1. Output sheet'!$AC$2:$AC$5000,$B$105,'1. Output sheet'!$C$2:$C$5000,H$138,'1. Output sheet'!$K$2:$K$5000,$C466,'1. Output sheet'!$O$2:$O$5000,"&gt;="&amp;$B$407,'1. Output sheet'!$O$2:$O$5000,"&lt;"&amp;$C$407)</f>
        <v>0</v>
      </c>
      <c r="I531" s="13">
        <f>SUMIFS('1. Output sheet'!$F$2:$F$5000,'1. Output sheet'!$AC$2:$AC$5000,$B$105,'1. Output sheet'!$C$2:$C$5000,I$138,'1. Output sheet'!$K$2:$K$5000,$C466,'1. Output sheet'!$O$2:$O$5000,"&gt;="&amp;$B$407,'1. Output sheet'!$O$2:$O$5000,"&lt;"&amp;$C$407)</f>
        <v>-5608.5500000000011</v>
      </c>
      <c r="J531" s="13">
        <f>SUMIFS('1. Output sheet'!$F$2:$F$5000,'1. Output sheet'!$AC$2:$AC$5000,$B$105,'1. Output sheet'!$C$2:$C$5000,J$138,'1. Output sheet'!$K$2:$K$5000,$C466,'1. Output sheet'!$O$2:$O$5000,"&gt;="&amp;$B$407,'1. Output sheet'!$O$2:$O$5000,"&lt;"&amp;$C$407)</f>
        <v>-2416.06</v>
      </c>
      <c r="K531" s="13">
        <f>SUMIFS('1. Output sheet'!$F$2:$F$5000,'1. Output sheet'!$AC$2:$AC$5000,$B$105,'1. Output sheet'!$C$2:$C$5000,K$138,'1. Output sheet'!$K$2:$K$5000,$C466,'1. Output sheet'!$O$2:$O$5000,"&gt;="&amp;$B$407,'1. Output sheet'!$O$2:$O$5000,"&lt;"&amp;$C$407)</f>
        <v>-312.70999999999998</v>
      </c>
      <c r="L531" s="13">
        <f>SUMIFS('1. Output sheet'!$F$2:$F$5000,'1. Output sheet'!$AC$2:$AC$5000,$B$105,'1. Output sheet'!$C$2:$C$5000,L$138,'1. Output sheet'!$K$2:$K$5000,$C466,'1. Output sheet'!$O$2:$O$5000,"&gt;="&amp;$B$407,'1. Output sheet'!$O$2:$O$5000,"&lt;"&amp;$C$407)</f>
        <v>0</v>
      </c>
      <c r="M531" s="13">
        <f>SUMIFS('1. Output sheet'!$F$2:$F$5000,'1. Output sheet'!$AC$2:$AC$5000,$B$105,'1. Output sheet'!$C$2:$C$5000,M$138,'1. Output sheet'!$K$2:$K$5000,$C466,'1. Output sheet'!$O$2:$O$5000,"&gt;="&amp;$B$407,'1. Output sheet'!$O$2:$O$5000,"&lt;"&amp;$C$407)</f>
        <v>0</v>
      </c>
      <c r="N531" s="13">
        <f>SUMIFS('1. Output sheet'!$F$2:$F$5000,'1. Output sheet'!$AC$2:$AC$5000,$B$105,'1. Output sheet'!$C$2:$C$5000,N$138,'1. Output sheet'!$K$2:$K$5000,$C466,'1. Output sheet'!$O$2:$O$5000,"&gt;="&amp;$B$407,'1. Output sheet'!$O$2:$O$5000,"&lt;"&amp;$C$407)</f>
        <v>0</v>
      </c>
      <c r="O531" s="13">
        <f>SUMIFS('1. Output sheet'!$F$2:$F$5000,'1. Output sheet'!$AC$2:$AC$5000,$B$105,'1. Output sheet'!$C$2:$C$5000,O$138,'1. Output sheet'!$K$2:$K$5000,$C466,'1. Output sheet'!$O$2:$O$5000,"&gt;="&amp;$B$407,'1. Output sheet'!$O$2:$O$5000,"&lt;"&amp;$C$407)</f>
        <v>0</v>
      </c>
      <c r="P531" s="14">
        <f t="shared" si="261"/>
        <v>-9281.32</v>
      </c>
      <c r="R531" s="7"/>
      <c r="S531" s="39" t="s">
        <v>216</v>
      </c>
      <c r="T531" s="14">
        <f t="shared" si="262"/>
        <v>0</v>
      </c>
      <c r="U531" s="14">
        <f t="shared" si="240"/>
        <v>0</v>
      </c>
      <c r="V531" s="14">
        <f t="shared" si="241"/>
        <v>-126.57039807999141</v>
      </c>
      <c r="W531" s="14">
        <f t="shared" si="242"/>
        <v>0</v>
      </c>
      <c r="X531" s="14">
        <f t="shared" si="243"/>
        <v>0</v>
      </c>
      <c r="Y531" s="14">
        <f t="shared" si="244"/>
        <v>-751.98771838086429</v>
      </c>
      <c r="Z531" s="14">
        <f t="shared" si="245"/>
        <v>-323.94245337409325</v>
      </c>
      <c r="AA531" s="14">
        <f t="shared" si="246"/>
        <v>-41.927785152112406</v>
      </c>
      <c r="AB531" s="14">
        <f t="shared" si="247"/>
        <v>0</v>
      </c>
      <c r="AC531" s="14">
        <f t="shared" si="248"/>
        <v>0</v>
      </c>
      <c r="AD531" s="14">
        <f t="shared" si="249"/>
        <v>0</v>
      </c>
      <c r="AE531" s="13">
        <v>0</v>
      </c>
      <c r="AF531" s="14">
        <v>-29074.37</v>
      </c>
    </row>
    <row r="532" spans="2:32" ht="14.4" x14ac:dyDescent="0.3">
      <c r="B532" s="7"/>
      <c r="C532" s="39" t="s">
        <v>2425</v>
      </c>
      <c r="D532" s="13">
        <f>SUMIFS('1. Output sheet'!$F$2:$F$5000,'1. Output sheet'!$AC$2:$AC$5000,$B$105,'1. Output sheet'!$C$2:$C$5000,D$138,'1. Output sheet'!$K$2:$K$5000,$C467,'1. Output sheet'!$O$2:$O$5000,"&gt;="&amp;$B$407,'1. Output sheet'!$O$2:$O$5000,"&lt;"&amp;$C$407)</f>
        <v>0</v>
      </c>
      <c r="E532" s="13">
        <f>SUMIFS('1. Output sheet'!$F$2:$F$5000,'1. Output sheet'!$AC$2:$AC$5000,$B$105,'1. Output sheet'!$C$2:$C$5000,E$138,'1. Output sheet'!$K$2:$K$5000,$C467,'1. Output sheet'!$O$2:$O$5000,"&gt;="&amp;$B$407,'1. Output sheet'!$O$2:$O$5000,"&lt;"&amp;$C$407)</f>
        <v>0</v>
      </c>
      <c r="F532" s="13">
        <f>SUMIFS('1. Output sheet'!$F$2:$F$5000,'1. Output sheet'!$AC$2:$AC$5000,$B$105,'1. Output sheet'!$C$2:$C$5000,F$138,'1. Output sheet'!$K$2:$K$5000,$C467,'1. Output sheet'!$O$2:$O$5000,"&gt;="&amp;$B$407,'1. Output sheet'!$O$2:$O$5000,"&lt;"&amp;$C$407)</f>
        <v>0</v>
      </c>
      <c r="G532" s="13">
        <f>SUMIFS('1. Output sheet'!$F$2:$F$5000,'1. Output sheet'!$AC$2:$AC$5000,$B$105,'1. Output sheet'!$C$2:$C$5000,G$138,'1. Output sheet'!$K$2:$K$5000,$C467,'1. Output sheet'!$O$2:$O$5000,"&gt;="&amp;$B$407,'1. Output sheet'!$O$2:$O$5000,"&lt;"&amp;$C$407)</f>
        <v>0</v>
      </c>
      <c r="H532" s="13">
        <f>SUMIFS('1. Output sheet'!$F$2:$F$5000,'1. Output sheet'!$AC$2:$AC$5000,$B$105,'1. Output sheet'!$C$2:$C$5000,H$138,'1. Output sheet'!$K$2:$K$5000,$C467,'1. Output sheet'!$O$2:$O$5000,"&gt;="&amp;$B$407,'1. Output sheet'!$O$2:$O$5000,"&lt;"&amp;$C$407)</f>
        <v>0</v>
      </c>
      <c r="I532" s="13">
        <f>SUMIFS('1. Output sheet'!$F$2:$F$5000,'1. Output sheet'!$AC$2:$AC$5000,$B$105,'1. Output sheet'!$C$2:$C$5000,I$138,'1. Output sheet'!$K$2:$K$5000,$C467,'1. Output sheet'!$O$2:$O$5000,"&gt;="&amp;$B$407,'1. Output sheet'!$O$2:$O$5000,"&lt;"&amp;$C$407)</f>
        <v>0</v>
      </c>
      <c r="J532" s="13">
        <f>SUMIFS('1. Output sheet'!$F$2:$F$5000,'1. Output sheet'!$AC$2:$AC$5000,$B$105,'1. Output sheet'!$C$2:$C$5000,J$138,'1. Output sheet'!$K$2:$K$5000,$C467,'1. Output sheet'!$O$2:$O$5000,"&gt;="&amp;$B$407,'1. Output sheet'!$O$2:$O$5000,"&lt;"&amp;$C$407)</f>
        <v>0</v>
      </c>
      <c r="K532" s="13">
        <f>SUMIFS('1. Output sheet'!$F$2:$F$5000,'1. Output sheet'!$AC$2:$AC$5000,$B$105,'1. Output sheet'!$C$2:$C$5000,K$138,'1. Output sheet'!$K$2:$K$5000,$C467,'1. Output sheet'!$O$2:$O$5000,"&gt;="&amp;$B$407,'1. Output sheet'!$O$2:$O$5000,"&lt;"&amp;$C$407)</f>
        <v>0</v>
      </c>
      <c r="L532" s="13">
        <f>SUMIFS('1. Output sheet'!$F$2:$F$5000,'1. Output sheet'!$AC$2:$AC$5000,$B$105,'1. Output sheet'!$C$2:$C$5000,L$138,'1. Output sheet'!$K$2:$K$5000,$C467,'1. Output sheet'!$O$2:$O$5000,"&gt;="&amp;$B$407,'1. Output sheet'!$O$2:$O$5000,"&lt;"&amp;$C$407)</f>
        <v>0</v>
      </c>
      <c r="M532" s="13">
        <f>SUMIFS('1. Output sheet'!$F$2:$F$5000,'1. Output sheet'!$AC$2:$AC$5000,$B$105,'1. Output sheet'!$C$2:$C$5000,M$138,'1. Output sheet'!$K$2:$K$5000,$C467,'1. Output sheet'!$O$2:$O$5000,"&gt;="&amp;$B$407,'1. Output sheet'!$O$2:$O$5000,"&lt;"&amp;$C$407)</f>
        <v>0</v>
      </c>
      <c r="N532" s="13">
        <f>SUMIFS('1. Output sheet'!$F$2:$F$5000,'1. Output sheet'!$AC$2:$AC$5000,$B$105,'1. Output sheet'!$C$2:$C$5000,N$138,'1. Output sheet'!$K$2:$K$5000,$C467,'1. Output sheet'!$O$2:$O$5000,"&gt;="&amp;$B$407,'1. Output sheet'!$O$2:$O$5000,"&lt;"&amp;$C$407)</f>
        <v>0</v>
      </c>
      <c r="O532" s="13">
        <f>SUMIFS('1. Output sheet'!$F$2:$F$5000,'1. Output sheet'!$AC$2:$AC$5000,$B$105,'1. Output sheet'!$C$2:$C$5000,O$138,'1. Output sheet'!$K$2:$K$5000,$C467,'1. Output sheet'!$O$2:$O$5000,"&gt;="&amp;$B$407,'1. Output sheet'!$O$2:$O$5000,"&lt;"&amp;$C$407)</f>
        <v>0</v>
      </c>
      <c r="P532" s="14">
        <f t="shared" si="261"/>
        <v>0</v>
      </c>
      <c r="R532" s="7"/>
      <c r="S532" s="39" t="s">
        <v>2425</v>
      </c>
      <c r="T532" s="14">
        <f t="shared" si="262"/>
        <v>0</v>
      </c>
      <c r="U532" s="14">
        <f t="shared" si="240"/>
        <v>0</v>
      </c>
      <c r="V532" s="14">
        <f t="shared" si="241"/>
        <v>0</v>
      </c>
      <c r="W532" s="14">
        <f t="shared" si="242"/>
        <v>0</v>
      </c>
      <c r="X532" s="14">
        <f t="shared" si="243"/>
        <v>0</v>
      </c>
      <c r="Y532" s="14">
        <f t="shared" si="244"/>
        <v>0</v>
      </c>
      <c r="Z532" s="14">
        <f t="shared" si="245"/>
        <v>0</v>
      </c>
      <c r="AA532" s="14">
        <f t="shared" si="246"/>
        <v>0</v>
      </c>
      <c r="AB532" s="14">
        <f t="shared" si="247"/>
        <v>0</v>
      </c>
      <c r="AC532" s="14">
        <f t="shared" si="248"/>
        <v>0</v>
      </c>
      <c r="AD532" s="14">
        <f t="shared" si="249"/>
        <v>0</v>
      </c>
      <c r="AE532" s="13">
        <v>0</v>
      </c>
      <c r="AF532" s="14">
        <v>0</v>
      </c>
    </row>
    <row r="533" spans="2:32" ht="14.4" x14ac:dyDescent="0.3">
      <c r="B533" s="7"/>
      <c r="C533" s="39" t="s">
        <v>194</v>
      </c>
      <c r="D533" s="13">
        <f>SUMIFS('1. Output sheet'!$F$2:$F$5000,'1. Output sheet'!$AC$2:$AC$5000,$B$105,'1. Output sheet'!$C$2:$C$5000,D$138,'1. Output sheet'!$K$2:$K$5000,$C468,'1. Output sheet'!$O$2:$O$5000,"&gt;="&amp;$B$407,'1. Output sheet'!$O$2:$O$5000,"&lt;"&amp;$C$407)</f>
        <v>0</v>
      </c>
      <c r="E533" s="13">
        <f>SUMIFS('1. Output sheet'!$F$2:$F$5000,'1. Output sheet'!$AC$2:$AC$5000,$B$105,'1. Output sheet'!$C$2:$C$5000,E$138,'1. Output sheet'!$K$2:$K$5000,$C468,'1. Output sheet'!$O$2:$O$5000,"&gt;="&amp;$B$407,'1. Output sheet'!$O$2:$O$5000,"&lt;"&amp;$C$407)</f>
        <v>0</v>
      </c>
      <c r="F533" s="13">
        <f>SUMIFS('1. Output sheet'!$F$2:$F$5000,'1. Output sheet'!$AC$2:$AC$5000,$B$105,'1. Output sheet'!$C$2:$C$5000,F$138,'1. Output sheet'!$K$2:$K$5000,$C468,'1. Output sheet'!$O$2:$O$5000,"&gt;="&amp;$B$407,'1. Output sheet'!$O$2:$O$5000,"&lt;"&amp;$C$407)</f>
        <v>0</v>
      </c>
      <c r="G533" s="13">
        <f>SUMIFS('1. Output sheet'!$F$2:$F$5000,'1. Output sheet'!$AC$2:$AC$5000,$B$105,'1. Output sheet'!$C$2:$C$5000,G$138,'1. Output sheet'!$K$2:$K$5000,$C468,'1. Output sheet'!$O$2:$O$5000,"&gt;="&amp;$B$407,'1. Output sheet'!$O$2:$O$5000,"&lt;"&amp;$C$407)</f>
        <v>0</v>
      </c>
      <c r="H533" s="13">
        <f>SUMIFS('1. Output sheet'!$F$2:$F$5000,'1. Output sheet'!$AC$2:$AC$5000,$B$105,'1. Output sheet'!$C$2:$C$5000,H$138,'1. Output sheet'!$K$2:$K$5000,$C468,'1. Output sheet'!$O$2:$O$5000,"&gt;="&amp;$B$407,'1. Output sheet'!$O$2:$O$5000,"&lt;"&amp;$C$407)</f>
        <v>0</v>
      </c>
      <c r="I533" s="13">
        <f>SUMIFS('1. Output sheet'!$F$2:$F$5000,'1. Output sheet'!$AC$2:$AC$5000,$B$105,'1. Output sheet'!$C$2:$C$5000,I$138,'1. Output sheet'!$K$2:$K$5000,$C468,'1. Output sheet'!$O$2:$O$5000,"&gt;="&amp;$B$407,'1. Output sheet'!$O$2:$O$5000,"&lt;"&amp;$C$407)</f>
        <v>0</v>
      </c>
      <c r="J533" s="13">
        <f>SUMIFS('1. Output sheet'!$F$2:$F$5000,'1. Output sheet'!$AC$2:$AC$5000,$B$105,'1. Output sheet'!$C$2:$C$5000,J$138,'1. Output sheet'!$K$2:$K$5000,$C468,'1. Output sheet'!$O$2:$O$5000,"&gt;="&amp;$B$407,'1. Output sheet'!$O$2:$O$5000,"&lt;"&amp;$C$407)</f>
        <v>200.58999999999969</v>
      </c>
      <c r="K533" s="13">
        <f>SUMIFS('1. Output sheet'!$F$2:$F$5000,'1. Output sheet'!$AC$2:$AC$5000,$B$105,'1. Output sheet'!$C$2:$C$5000,K$138,'1. Output sheet'!$K$2:$K$5000,$C468,'1. Output sheet'!$O$2:$O$5000,"&gt;="&amp;$B$407,'1. Output sheet'!$O$2:$O$5000,"&lt;"&amp;$C$407)</f>
        <v>14765.86</v>
      </c>
      <c r="L533" s="13">
        <f>SUMIFS('1. Output sheet'!$F$2:$F$5000,'1. Output sheet'!$AC$2:$AC$5000,$B$105,'1. Output sheet'!$C$2:$C$5000,L$138,'1. Output sheet'!$K$2:$K$5000,$C468,'1. Output sheet'!$O$2:$O$5000,"&gt;="&amp;$B$407,'1. Output sheet'!$O$2:$O$5000,"&lt;"&amp;$C$407)</f>
        <v>0</v>
      </c>
      <c r="M533" s="13">
        <f>SUMIFS('1. Output sheet'!$F$2:$F$5000,'1. Output sheet'!$AC$2:$AC$5000,$B$105,'1. Output sheet'!$C$2:$C$5000,M$138,'1. Output sheet'!$K$2:$K$5000,$C468,'1. Output sheet'!$O$2:$O$5000,"&gt;="&amp;$B$407,'1. Output sheet'!$O$2:$O$5000,"&lt;"&amp;$C$407)</f>
        <v>0</v>
      </c>
      <c r="N533" s="13">
        <f>SUMIFS('1. Output sheet'!$F$2:$F$5000,'1. Output sheet'!$AC$2:$AC$5000,$B$105,'1. Output sheet'!$C$2:$C$5000,N$138,'1. Output sheet'!$K$2:$K$5000,$C468,'1. Output sheet'!$O$2:$O$5000,"&gt;="&amp;$B$407,'1. Output sheet'!$O$2:$O$5000,"&lt;"&amp;$C$407)</f>
        <v>527.38999999999987</v>
      </c>
      <c r="O533" s="13">
        <f>SUMIFS('1. Output sheet'!$F$2:$F$5000,'1. Output sheet'!$AC$2:$AC$5000,$B$105,'1. Output sheet'!$C$2:$C$5000,O$138,'1. Output sheet'!$K$2:$K$5000,$C468,'1. Output sheet'!$O$2:$O$5000,"&gt;="&amp;$B$407,'1. Output sheet'!$O$2:$O$5000,"&lt;"&amp;$C$407)</f>
        <v>0</v>
      </c>
      <c r="P533" s="14">
        <f t="shared" si="261"/>
        <v>15493.84</v>
      </c>
      <c r="R533" s="7"/>
      <c r="S533" s="39" t="s">
        <v>194</v>
      </c>
      <c r="T533" s="14">
        <f t="shared" si="262"/>
        <v>0</v>
      </c>
      <c r="U533" s="14">
        <f t="shared" si="240"/>
        <v>0</v>
      </c>
      <c r="V533" s="14">
        <f t="shared" si="241"/>
        <v>0</v>
      </c>
      <c r="W533" s="14">
        <f t="shared" si="242"/>
        <v>0</v>
      </c>
      <c r="X533" s="14">
        <f t="shared" si="243"/>
        <v>0</v>
      </c>
      <c r="Y533" s="14">
        <f t="shared" si="244"/>
        <v>0</v>
      </c>
      <c r="Z533" s="14">
        <f t="shared" si="245"/>
        <v>26.894868803882876</v>
      </c>
      <c r="AA533" s="14">
        <f t="shared" si="246"/>
        <v>1979.7889599506589</v>
      </c>
      <c r="AB533" s="14">
        <f t="shared" si="247"/>
        <v>0</v>
      </c>
      <c r="AC533" s="14">
        <f t="shared" si="248"/>
        <v>0</v>
      </c>
      <c r="AD533" s="14">
        <f t="shared" si="249"/>
        <v>70.711824410388402</v>
      </c>
      <c r="AE533" s="13">
        <v>0</v>
      </c>
      <c r="AF533" s="14">
        <v>14437.619999999999</v>
      </c>
    </row>
    <row r="534" spans="2:32" ht="14.4" x14ac:dyDescent="0.3">
      <c r="B534" s="7"/>
      <c r="C534" s="39" t="s">
        <v>267</v>
      </c>
      <c r="D534" s="13">
        <f>SUMIFS('1. Output sheet'!$F$2:$F$5000,'1. Output sheet'!$AC$2:$AC$5000,$B$105,'1. Output sheet'!$C$2:$C$5000,D$138,'1. Output sheet'!$K$2:$K$5000,$C469,'1. Output sheet'!$O$2:$O$5000,"&gt;="&amp;$B$407,'1. Output sheet'!$O$2:$O$5000,"&lt;"&amp;$C$407)</f>
        <v>0</v>
      </c>
      <c r="E534" s="13">
        <f>SUMIFS('1. Output sheet'!$F$2:$F$5000,'1. Output sheet'!$AC$2:$AC$5000,$B$105,'1. Output sheet'!$C$2:$C$5000,E$138,'1. Output sheet'!$K$2:$K$5000,$C469,'1. Output sheet'!$O$2:$O$5000,"&gt;="&amp;$B$407,'1. Output sheet'!$O$2:$O$5000,"&lt;"&amp;$C$407)</f>
        <v>0</v>
      </c>
      <c r="F534" s="13">
        <f>SUMIFS('1. Output sheet'!$F$2:$F$5000,'1. Output sheet'!$AC$2:$AC$5000,$B$105,'1. Output sheet'!$C$2:$C$5000,F$138,'1. Output sheet'!$K$2:$K$5000,$C469,'1. Output sheet'!$O$2:$O$5000,"&gt;="&amp;$B$407,'1. Output sheet'!$O$2:$O$5000,"&lt;"&amp;$C$407)</f>
        <v>439.92666666666707</v>
      </c>
      <c r="G534" s="13">
        <f>SUMIFS('1. Output sheet'!$F$2:$F$5000,'1. Output sheet'!$AC$2:$AC$5000,$B$105,'1. Output sheet'!$C$2:$C$5000,G$138,'1. Output sheet'!$K$2:$K$5000,$C469,'1. Output sheet'!$O$2:$O$5000,"&gt;="&amp;$B$407,'1. Output sheet'!$O$2:$O$5000,"&lt;"&amp;$C$407)</f>
        <v>-4169.1700000000019</v>
      </c>
      <c r="H534" s="13">
        <f>SUMIFS('1. Output sheet'!$F$2:$F$5000,'1. Output sheet'!$AC$2:$AC$5000,$B$105,'1. Output sheet'!$C$2:$C$5000,H$138,'1. Output sheet'!$K$2:$K$5000,$C469,'1. Output sheet'!$O$2:$O$5000,"&gt;="&amp;$B$407,'1. Output sheet'!$O$2:$O$5000,"&lt;"&amp;$C$407)</f>
        <v>0</v>
      </c>
      <c r="I534" s="13">
        <f>SUMIFS('1. Output sheet'!$F$2:$F$5000,'1. Output sheet'!$AC$2:$AC$5000,$B$105,'1. Output sheet'!$C$2:$C$5000,I$138,'1. Output sheet'!$K$2:$K$5000,$C469,'1. Output sheet'!$O$2:$O$5000,"&gt;="&amp;$B$407,'1. Output sheet'!$O$2:$O$5000,"&lt;"&amp;$C$407)</f>
        <v>0</v>
      </c>
      <c r="J534" s="13">
        <f>SUMIFS('1. Output sheet'!$F$2:$F$5000,'1. Output sheet'!$AC$2:$AC$5000,$B$105,'1. Output sheet'!$C$2:$C$5000,J$138,'1. Output sheet'!$K$2:$K$5000,$C469,'1. Output sheet'!$O$2:$O$5000,"&gt;="&amp;$B$407,'1. Output sheet'!$O$2:$O$5000,"&lt;"&amp;$C$407)</f>
        <v>0</v>
      </c>
      <c r="K534" s="13">
        <f>SUMIFS('1. Output sheet'!$F$2:$F$5000,'1. Output sheet'!$AC$2:$AC$5000,$B$105,'1. Output sheet'!$C$2:$C$5000,K$138,'1. Output sheet'!$K$2:$K$5000,$C469,'1. Output sheet'!$O$2:$O$5000,"&gt;="&amp;$B$407,'1. Output sheet'!$O$2:$O$5000,"&lt;"&amp;$C$407)</f>
        <v>0</v>
      </c>
      <c r="L534" s="13">
        <f>SUMIFS('1. Output sheet'!$F$2:$F$5000,'1. Output sheet'!$AC$2:$AC$5000,$B$105,'1. Output sheet'!$C$2:$C$5000,L$138,'1. Output sheet'!$K$2:$K$5000,$C469,'1. Output sheet'!$O$2:$O$5000,"&gt;="&amp;$B$407,'1. Output sheet'!$O$2:$O$5000,"&lt;"&amp;$C$407)</f>
        <v>0</v>
      </c>
      <c r="M534" s="13">
        <f>SUMIFS('1. Output sheet'!$F$2:$F$5000,'1. Output sheet'!$AC$2:$AC$5000,$B$105,'1. Output sheet'!$C$2:$C$5000,M$138,'1. Output sheet'!$K$2:$K$5000,$C469,'1. Output sheet'!$O$2:$O$5000,"&gt;="&amp;$B$407,'1. Output sheet'!$O$2:$O$5000,"&lt;"&amp;$C$407)</f>
        <v>0</v>
      </c>
      <c r="N534" s="13">
        <f>SUMIFS('1. Output sheet'!$F$2:$F$5000,'1. Output sheet'!$AC$2:$AC$5000,$B$105,'1. Output sheet'!$C$2:$C$5000,N$138,'1. Output sheet'!$K$2:$K$5000,$C469,'1. Output sheet'!$O$2:$O$5000,"&gt;="&amp;$B$407,'1. Output sheet'!$O$2:$O$5000,"&lt;"&amp;$C$407)</f>
        <v>0</v>
      </c>
      <c r="O534" s="13">
        <f>SUMIFS('1. Output sheet'!$F$2:$F$5000,'1. Output sheet'!$AC$2:$AC$5000,$B$105,'1. Output sheet'!$C$2:$C$5000,O$138,'1. Output sheet'!$K$2:$K$5000,$C469,'1. Output sheet'!$O$2:$O$5000,"&gt;="&amp;$B$407,'1. Output sheet'!$O$2:$O$5000,"&lt;"&amp;$C$407)</f>
        <v>0</v>
      </c>
      <c r="P534" s="14">
        <f t="shared" si="261"/>
        <v>-3729.2433333333347</v>
      </c>
      <c r="R534" s="7"/>
      <c r="S534" s="39" t="s">
        <v>267</v>
      </c>
      <c r="T534" s="14">
        <f t="shared" si="262"/>
        <v>0</v>
      </c>
      <c r="U534" s="14">
        <f t="shared" si="240"/>
        <v>0</v>
      </c>
      <c r="V534" s="14">
        <f t="shared" si="241"/>
        <v>58.984844625003959</v>
      </c>
      <c r="W534" s="14">
        <f t="shared" si="242"/>
        <v>-558.99735864741308</v>
      </c>
      <c r="X534" s="14">
        <f t="shared" si="243"/>
        <v>0</v>
      </c>
      <c r="Y534" s="14">
        <f t="shared" si="244"/>
        <v>0</v>
      </c>
      <c r="Z534" s="14">
        <f t="shared" si="245"/>
        <v>0</v>
      </c>
      <c r="AA534" s="14">
        <f t="shared" si="246"/>
        <v>0</v>
      </c>
      <c r="AB534" s="14">
        <f t="shared" si="247"/>
        <v>0</v>
      </c>
      <c r="AC534" s="14">
        <f t="shared" si="248"/>
        <v>0</v>
      </c>
      <c r="AD534" s="14">
        <f t="shared" si="249"/>
        <v>0</v>
      </c>
      <c r="AE534" s="13">
        <v>0</v>
      </c>
      <c r="AF534" s="14">
        <v>-1771.5966666666668</v>
      </c>
    </row>
    <row r="535" spans="2:32" ht="14.4" x14ac:dyDescent="0.3">
      <c r="B535" s="7"/>
      <c r="C535" s="39" t="s">
        <v>710</v>
      </c>
      <c r="D535" s="13">
        <f>SUMIFS('1. Output sheet'!$F$2:$F$5000,'1. Output sheet'!$AC$2:$AC$5000,$B$105,'1. Output sheet'!$C$2:$C$5000,D$138,'1. Output sheet'!$K$2:$K$5000,$C470,'1. Output sheet'!$O$2:$O$5000,"&gt;="&amp;$B$407,'1. Output sheet'!$O$2:$O$5000,"&lt;"&amp;$C$407)</f>
        <v>0</v>
      </c>
      <c r="E535" s="13">
        <f>SUMIFS('1. Output sheet'!$F$2:$F$5000,'1. Output sheet'!$AC$2:$AC$5000,$B$105,'1. Output sheet'!$C$2:$C$5000,E$138,'1. Output sheet'!$K$2:$K$5000,$C470,'1. Output sheet'!$O$2:$O$5000,"&gt;="&amp;$B$407,'1. Output sheet'!$O$2:$O$5000,"&lt;"&amp;$C$407)</f>
        <v>0</v>
      </c>
      <c r="F535" s="13">
        <f>SUMIFS('1. Output sheet'!$F$2:$F$5000,'1. Output sheet'!$AC$2:$AC$5000,$B$105,'1. Output sheet'!$C$2:$C$5000,F$138,'1. Output sheet'!$K$2:$K$5000,$C470,'1. Output sheet'!$O$2:$O$5000,"&gt;="&amp;$B$407,'1. Output sheet'!$O$2:$O$5000,"&lt;"&amp;$C$407)</f>
        <v>0</v>
      </c>
      <c r="G535" s="13">
        <f>SUMIFS('1. Output sheet'!$F$2:$F$5000,'1. Output sheet'!$AC$2:$AC$5000,$B$105,'1. Output sheet'!$C$2:$C$5000,G$138,'1. Output sheet'!$K$2:$K$5000,$C470,'1. Output sheet'!$O$2:$O$5000,"&gt;="&amp;$B$407,'1. Output sheet'!$O$2:$O$5000,"&lt;"&amp;$C$407)</f>
        <v>0</v>
      </c>
      <c r="H535" s="13">
        <f>SUMIFS('1. Output sheet'!$F$2:$F$5000,'1. Output sheet'!$AC$2:$AC$5000,$B$105,'1. Output sheet'!$C$2:$C$5000,H$138,'1. Output sheet'!$K$2:$K$5000,$C470,'1. Output sheet'!$O$2:$O$5000,"&gt;="&amp;$B$407,'1. Output sheet'!$O$2:$O$5000,"&lt;"&amp;$C$407)</f>
        <v>0</v>
      </c>
      <c r="I535" s="13">
        <f>SUMIFS('1. Output sheet'!$F$2:$F$5000,'1. Output sheet'!$AC$2:$AC$5000,$B$105,'1. Output sheet'!$C$2:$C$5000,I$138,'1. Output sheet'!$K$2:$K$5000,$C470,'1. Output sheet'!$O$2:$O$5000,"&gt;="&amp;$B$407,'1. Output sheet'!$O$2:$O$5000,"&lt;"&amp;$C$407)</f>
        <v>0</v>
      </c>
      <c r="J535" s="13">
        <f>SUMIFS('1. Output sheet'!$F$2:$F$5000,'1. Output sheet'!$AC$2:$AC$5000,$B$105,'1. Output sheet'!$C$2:$C$5000,J$138,'1. Output sheet'!$K$2:$K$5000,$C470,'1. Output sheet'!$O$2:$O$5000,"&gt;="&amp;$B$407,'1. Output sheet'!$O$2:$O$5000,"&lt;"&amp;$C$407)</f>
        <v>0</v>
      </c>
      <c r="K535" s="13">
        <f>SUMIFS('1. Output sheet'!$F$2:$F$5000,'1. Output sheet'!$AC$2:$AC$5000,$B$105,'1. Output sheet'!$C$2:$C$5000,K$138,'1. Output sheet'!$K$2:$K$5000,$C470,'1. Output sheet'!$O$2:$O$5000,"&gt;="&amp;$B$407,'1. Output sheet'!$O$2:$O$5000,"&lt;"&amp;$C$407)</f>
        <v>0</v>
      </c>
      <c r="L535" s="13">
        <f>SUMIFS('1. Output sheet'!$F$2:$F$5000,'1. Output sheet'!$AC$2:$AC$5000,$B$105,'1. Output sheet'!$C$2:$C$5000,L$138,'1. Output sheet'!$K$2:$K$5000,$C470,'1. Output sheet'!$O$2:$O$5000,"&gt;="&amp;$B$407,'1. Output sheet'!$O$2:$O$5000,"&lt;"&amp;$C$407)</f>
        <v>0</v>
      </c>
      <c r="M535" s="13">
        <f>SUMIFS('1. Output sheet'!$F$2:$F$5000,'1. Output sheet'!$AC$2:$AC$5000,$B$105,'1. Output sheet'!$C$2:$C$5000,M$138,'1. Output sheet'!$K$2:$K$5000,$C470,'1. Output sheet'!$O$2:$O$5000,"&gt;="&amp;$B$407,'1. Output sheet'!$O$2:$O$5000,"&lt;"&amp;$C$407)</f>
        <v>0</v>
      </c>
      <c r="N535" s="13">
        <f>SUMIFS('1. Output sheet'!$F$2:$F$5000,'1. Output sheet'!$AC$2:$AC$5000,$B$105,'1. Output sheet'!$C$2:$C$5000,N$138,'1. Output sheet'!$K$2:$K$5000,$C470,'1. Output sheet'!$O$2:$O$5000,"&gt;="&amp;$B$407,'1. Output sheet'!$O$2:$O$5000,"&lt;"&amp;$C$407)</f>
        <v>0</v>
      </c>
      <c r="O535" s="13">
        <f>SUMIFS('1. Output sheet'!$F$2:$F$5000,'1. Output sheet'!$AC$2:$AC$5000,$B$105,'1. Output sheet'!$C$2:$C$5000,O$138,'1. Output sheet'!$K$2:$K$5000,$C470,'1. Output sheet'!$O$2:$O$5000,"&gt;="&amp;$B$407,'1. Output sheet'!$O$2:$O$5000,"&lt;"&amp;$C$407)</f>
        <v>0</v>
      </c>
      <c r="P535" s="14">
        <f t="shared" si="261"/>
        <v>0</v>
      </c>
      <c r="R535" s="7"/>
      <c r="S535" s="39" t="s">
        <v>710</v>
      </c>
      <c r="T535" s="14">
        <f t="shared" si="262"/>
        <v>0</v>
      </c>
      <c r="U535" s="14">
        <f t="shared" si="240"/>
        <v>0</v>
      </c>
      <c r="V535" s="14">
        <f t="shared" si="241"/>
        <v>0</v>
      </c>
      <c r="W535" s="14">
        <f t="shared" si="242"/>
        <v>0</v>
      </c>
      <c r="X535" s="14">
        <f t="shared" si="243"/>
        <v>0</v>
      </c>
      <c r="Y535" s="14">
        <f t="shared" si="244"/>
        <v>0</v>
      </c>
      <c r="Z535" s="14">
        <f t="shared" si="245"/>
        <v>0</v>
      </c>
      <c r="AA535" s="14">
        <f t="shared" si="246"/>
        <v>0</v>
      </c>
      <c r="AB535" s="14">
        <f t="shared" si="247"/>
        <v>0</v>
      </c>
      <c r="AC535" s="14">
        <f t="shared" si="248"/>
        <v>0</v>
      </c>
      <c r="AD535" s="14">
        <f t="shared" si="249"/>
        <v>0</v>
      </c>
      <c r="AE535" s="13">
        <v>0</v>
      </c>
      <c r="AF535" s="14">
        <v>-353.57000000000011</v>
      </c>
    </row>
    <row r="537" spans="2:32" x14ac:dyDescent="0.25">
      <c r="R537">
        <v>0.13407881152541462</v>
      </c>
    </row>
    <row r="538" spans="2:32" ht="14.4" x14ac:dyDescent="0.3">
      <c r="B538" s="5" t="s">
        <v>4372</v>
      </c>
      <c r="C538" s="5"/>
      <c r="D538" s="5"/>
      <c r="E538" s="5"/>
      <c r="F538" s="5"/>
      <c r="G538" s="5"/>
      <c r="H538" s="5"/>
      <c r="I538" s="5"/>
      <c r="J538" s="5"/>
      <c r="K538" s="5"/>
      <c r="L538" s="5"/>
      <c r="M538" s="5"/>
      <c r="N538" s="5"/>
      <c r="O538" s="5"/>
      <c r="P538" s="5"/>
      <c r="R538" s="5" t="s">
        <v>4372</v>
      </c>
      <c r="S538" s="5"/>
      <c r="T538" s="5"/>
      <c r="U538" s="5"/>
      <c r="V538" s="5"/>
      <c r="W538" s="5"/>
      <c r="X538" s="5"/>
      <c r="Y538" s="5"/>
      <c r="Z538" s="5"/>
      <c r="AA538" s="5"/>
      <c r="AB538" s="5"/>
      <c r="AC538" s="5"/>
      <c r="AD538" s="5"/>
      <c r="AE538" s="5"/>
      <c r="AF538" s="5"/>
    </row>
    <row r="539" spans="2:32" ht="43.2" x14ac:dyDescent="0.3">
      <c r="B539" s="6" t="s">
        <v>4363</v>
      </c>
      <c r="C539" s="6"/>
      <c r="D539" s="10" t="s">
        <v>705</v>
      </c>
      <c r="E539" s="10" t="s">
        <v>206</v>
      </c>
      <c r="F539" s="10" t="s">
        <v>198</v>
      </c>
      <c r="G539" s="11" t="s">
        <v>28</v>
      </c>
      <c r="H539" s="11" t="s">
        <v>795</v>
      </c>
      <c r="I539" s="11" t="s">
        <v>43</v>
      </c>
      <c r="J539" s="11" t="s">
        <v>104</v>
      </c>
      <c r="K539" s="11" t="s">
        <v>808</v>
      </c>
      <c r="L539" s="11" t="s">
        <v>755</v>
      </c>
      <c r="M539" s="11" t="s">
        <v>4353</v>
      </c>
      <c r="N539" s="11" t="s">
        <v>318</v>
      </c>
      <c r="O539" s="11" t="s">
        <v>71</v>
      </c>
      <c r="P539" s="29" t="s">
        <v>4354</v>
      </c>
      <c r="R539" s="6" t="s">
        <v>4364</v>
      </c>
      <c r="S539" s="6"/>
      <c r="T539" s="10" t="s">
        <v>705</v>
      </c>
      <c r="U539" s="10" t="s">
        <v>206</v>
      </c>
      <c r="V539" s="10" t="s">
        <v>198</v>
      </c>
      <c r="W539" s="11" t="s">
        <v>28</v>
      </c>
      <c r="X539" s="11" t="s">
        <v>795</v>
      </c>
      <c r="Y539" s="11" t="s">
        <v>43</v>
      </c>
      <c r="Z539" s="11" t="s">
        <v>104</v>
      </c>
      <c r="AA539" s="11" t="s">
        <v>808</v>
      </c>
      <c r="AB539" s="11" t="s">
        <v>755</v>
      </c>
      <c r="AC539" s="11" t="s">
        <v>4353</v>
      </c>
      <c r="AD539" s="11" t="s">
        <v>318</v>
      </c>
      <c r="AE539" s="11" t="s">
        <v>71</v>
      </c>
      <c r="AF539" s="29" t="s">
        <v>4354</v>
      </c>
    </row>
    <row r="540" spans="2:32" ht="14.4" x14ac:dyDescent="0.3">
      <c r="B540" s="37" t="s">
        <v>4373</v>
      </c>
      <c r="C540" s="12"/>
      <c r="D540" s="14">
        <f>SUM(D541:D569)</f>
        <v>2095</v>
      </c>
      <c r="E540" s="14">
        <f t="shared" ref="E540" si="274">SUM(E541:E569)</f>
        <v>68800</v>
      </c>
      <c r="F540" s="14">
        <f t="shared" ref="F540" si="275">SUM(F541:F569)</f>
        <v>53303.66333333333</v>
      </c>
      <c r="G540" s="14">
        <f t="shared" ref="G540" si="276">SUM(G541:G569)</f>
        <v>65298.429999999993</v>
      </c>
      <c r="H540" s="14">
        <f t="shared" ref="H540" si="277">SUM(H541:H569)</f>
        <v>19826</v>
      </c>
      <c r="I540" s="14">
        <f t="shared" ref="I540" si="278">SUM(I541:I569)</f>
        <v>67052.306666666671</v>
      </c>
      <c r="J540" s="14">
        <f t="shared" ref="J540" si="279">SUM(J541:J569)</f>
        <v>149640.88333333333</v>
      </c>
      <c r="K540" s="14">
        <f t="shared" ref="K540" si="280">SUM(K541:K569)</f>
        <v>21993.120000000003</v>
      </c>
      <c r="L540" s="14">
        <f t="shared" ref="L540" si="281">SUM(L541:L569)</f>
        <v>27000</v>
      </c>
      <c r="M540" s="14">
        <f t="shared" ref="M540" si="282">SUM(M541:M569)</f>
        <v>0</v>
      </c>
      <c r="N540" s="14">
        <f t="shared" ref="N540" si="283">SUM(N541:N569)</f>
        <v>15471.39</v>
      </c>
      <c r="O540" s="14">
        <f t="shared" ref="O540" si="284">SUM(O541:O569)</f>
        <v>4568</v>
      </c>
      <c r="P540" s="14">
        <f>SUM(D540:O540)</f>
        <v>495048.79333333333</v>
      </c>
      <c r="R540" s="37" t="s">
        <v>4373</v>
      </c>
      <c r="S540" s="12"/>
      <c r="T540" s="14">
        <f>D540*$R$201</f>
        <v>280.89511014574362</v>
      </c>
      <c r="U540" s="14">
        <f t="shared" ref="U540:U569" si="285">E540*$R$201</f>
        <v>9224.6222329485263</v>
      </c>
      <c r="V540" s="14">
        <f t="shared" ref="V540:V569" si="286">F540*$R$201</f>
        <v>7146.8918296841539</v>
      </c>
      <c r="W540" s="14">
        <f t="shared" ref="W540:W569" si="287">G540*$R$201</f>
        <v>8755.1358888754785</v>
      </c>
      <c r="X540" s="14">
        <f t="shared" ref="X540:X569" si="288">H540*$R$201</f>
        <v>2658.2465173028704</v>
      </c>
      <c r="Y540" s="14">
        <f t="shared" ref="Y540:Y569" si="289">I540*$R$201</f>
        <v>8990.2935879043034</v>
      </c>
      <c r="Z540" s="14">
        <f t="shared" ref="Z540:Z569" si="290">J540*$R$201</f>
        <v>20063.671792946559</v>
      </c>
      <c r="AA540" s="14">
        <f t="shared" ref="AA540:AA569" si="291">K540*$R$201</f>
        <v>2948.811391335827</v>
      </c>
      <c r="AB540" s="14">
        <f t="shared" ref="AB540:AB569" si="292">L540*$R$201</f>
        <v>3620.127911186195</v>
      </c>
      <c r="AC540" s="14">
        <f t="shared" ref="AC540:AC569" si="293">M540*$R$201</f>
        <v>0</v>
      </c>
      <c r="AD540" s="14">
        <f t="shared" ref="AD540:AD569" si="294">N540*$R$201</f>
        <v>2074.3855838461845</v>
      </c>
      <c r="AE540" s="14">
        <f t="shared" ref="AE540:AE569" si="295">O540*$R$201</f>
        <v>612.47201104809403</v>
      </c>
      <c r="AF540" s="14">
        <f t="shared" ref="AF540:AF569" si="296">P540*$R$201</f>
        <v>66375.553857223931</v>
      </c>
    </row>
    <row r="541" spans="2:32" ht="14.4" x14ac:dyDescent="0.3">
      <c r="B541" s="39" t="s">
        <v>340</v>
      </c>
      <c r="C541" s="12"/>
      <c r="D541" s="13">
        <f>SUMIFS('1. Output sheet'!$F$2:$F$5000,'1. Output sheet'!$C$2:$C$5000,D$138,'1. Output sheet'!$K$2:$K$5000,$B541,'1. Output sheet'!$AC$2:$AC$5000,$B$140,'1. Output sheet'!$O$2:$O$5000,"&gt;="&amp;$B$407,'1. Output sheet'!$O$2:$O$5000,"&lt;"&amp;$C$407)+SUMIFS('1. Output sheet'!$F$2:$F$5000,'1. Output sheet'!$C$2:$C$5000,D$138,'1. Output sheet'!$K$2:$K$5000,$B541,'1. Output sheet'!$AC$2:$AC$5000,$B$170,'1. Output sheet'!$O$2:$O$5000,"&gt;="&amp;$B$407,'1. Output sheet'!$O$2:$O$5000,"&lt;"&amp;$C$407)</f>
        <v>0</v>
      </c>
      <c r="E541" s="13">
        <f>SUMIFS('1. Output sheet'!$F$2:$F$5000,'1. Output sheet'!$C$2:$C$5000,E$138,'1. Output sheet'!$K$2:$K$5000,$B541,'1. Output sheet'!$AC$2:$AC$5000,$B$140,'1. Output sheet'!$O$2:$O$5000,"&gt;="&amp;$B$407,'1. Output sheet'!$O$2:$O$5000,"&lt;"&amp;$C$407)+SUMIFS('1. Output sheet'!$F$2:$F$5000,'1. Output sheet'!$C$2:$C$5000,E$138,'1. Output sheet'!$K$2:$K$5000,$B541,'1. Output sheet'!$AC$2:$AC$5000,$B$170,'1. Output sheet'!$O$2:$O$5000,"&gt;="&amp;$B$407,'1. Output sheet'!$O$2:$O$5000,"&lt;"&amp;$C$407)</f>
        <v>0</v>
      </c>
      <c r="F541" s="13">
        <f>SUMIFS('1. Output sheet'!$F$2:$F$5000,'1. Output sheet'!$C$2:$C$5000,F$138,'1. Output sheet'!$K$2:$K$5000,$B541,'1. Output sheet'!$AC$2:$AC$5000,$B$140,'1. Output sheet'!$O$2:$O$5000,"&gt;="&amp;$B$407,'1. Output sheet'!$O$2:$O$5000,"&lt;"&amp;$C$407)+SUMIFS('1. Output sheet'!$F$2:$F$5000,'1. Output sheet'!$C$2:$C$5000,F$138,'1. Output sheet'!$K$2:$K$5000,$B541,'1. Output sheet'!$AC$2:$AC$5000,$B$170,'1. Output sheet'!$O$2:$O$5000,"&gt;="&amp;$B$407,'1. Output sheet'!$O$2:$O$5000,"&lt;"&amp;$C$407)</f>
        <v>0</v>
      </c>
      <c r="G541" s="13">
        <f>SUMIFS('1. Output sheet'!$F$2:$F$5000,'1. Output sheet'!$C$2:$C$5000,G$138,'1. Output sheet'!$K$2:$K$5000,$B541,'1. Output sheet'!$AC$2:$AC$5000,$B$140,'1. Output sheet'!$O$2:$O$5000,"&gt;="&amp;$B$407,'1. Output sheet'!$O$2:$O$5000,"&lt;"&amp;$C$407)+SUMIFS('1. Output sheet'!$F$2:$F$5000,'1. Output sheet'!$C$2:$C$5000,G$138,'1. Output sheet'!$K$2:$K$5000,$B541,'1. Output sheet'!$AC$2:$AC$5000,$B$170,'1. Output sheet'!$O$2:$O$5000,"&gt;="&amp;$B$407,'1. Output sheet'!$O$2:$O$5000,"&lt;"&amp;$C$407)</f>
        <v>0</v>
      </c>
      <c r="H541" s="13">
        <f>SUMIFS('1. Output sheet'!$F$2:$F$5000,'1. Output sheet'!$C$2:$C$5000,H$138,'1. Output sheet'!$K$2:$K$5000,$B541,'1. Output sheet'!$AC$2:$AC$5000,$B$140,'1. Output sheet'!$O$2:$O$5000,"&gt;="&amp;$B$407,'1. Output sheet'!$O$2:$O$5000,"&lt;"&amp;$C$407)+SUMIFS('1. Output sheet'!$F$2:$F$5000,'1. Output sheet'!$C$2:$C$5000,H$138,'1. Output sheet'!$K$2:$K$5000,$B541,'1. Output sheet'!$AC$2:$AC$5000,$B$170,'1. Output sheet'!$O$2:$O$5000,"&gt;="&amp;$B$407,'1. Output sheet'!$O$2:$O$5000,"&lt;"&amp;$C$407)</f>
        <v>0</v>
      </c>
      <c r="I541" s="13">
        <f>SUMIFS('1. Output sheet'!$F$2:$F$5000,'1. Output sheet'!$C$2:$C$5000,I$138,'1. Output sheet'!$K$2:$K$5000,$B541,'1. Output sheet'!$AC$2:$AC$5000,$B$140,'1. Output sheet'!$O$2:$O$5000,"&gt;="&amp;$B$407,'1. Output sheet'!$O$2:$O$5000,"&lt;"&amp;$C$407)+SUMIFS('1. Output sheet'!$F$2:$F$5000,'1. Output sheet'!$C$2:$C$5000,I$138,'1. Output sheet'!$K$2:$K$5000,$B541,'1. Output sheet'!$AC$2:$AC$5000,$B$170,'1. Output sheet'!$O$2:$O$5000,"&gt;="&amp;$B$407,'1. Output sheet'!$O$2:$O$5000,"&lt;"&amp;$C$407)</f>
        <v>0</v>
      </c>
      <c r="J541" s="13">
        <f>SUMIFS('1. Output sheet'!$F$2:$F$5000,'1. Output sheet'!$C$2:$C$5000,J$138,'1. Output sheet'!$K$2:$K$5000,$B541,'1. Output sheet'!$AC$2:$AC$5000,$B$140,'1. Output sheet'!$O$2:$O$5000,"&gt;="&amp;$B$407,'1. Output sheet'!$O$2:$O$5000,"&lt;"&amp;$C$407)+SUMIFS('1. Output sheet'!$F$2:$F$5000,'1. Output sheet'!$C$2:$C$5000,J$138,'1. Output sheet'!$K$2:$K$5000,$B541,'1. Output sheet'!$AC$2:$AC$5000,$B$170,'1. Output sheet'!$O$2:$O$5000,"&gt;="&amp;$B$407,'1. Output sheet'!$O$2:$O$5000,"&lt;"&amp;$C$407)</f>
        <v>0</v>
      </c>
      <c r="K541" s="13">
        <f>SUMIFS('1. Output sheet'!$F$2:$F$5000,'1. Output sheet'!$C$2:$C$5000,K$138,'1. Output sheet'!$K$2:$K$5000,$B541,'1. Output sheet'!$AC$2:$AC$5000,$B$140,'1. Output sheet'!$O$2:$O$5000,"&gt;="&amp;$B$407,'1. Output sheet'!$O$2:$O$5000,"&lt;"&amp;$C$407)+SUMIFS('1. Output sheet'!$F$2:$F$5000,'1. Output sheet'!$C$2:$C$5000,K$138,'1. Output sheet'!$K$2:$K$5000,$B541,'1. Output sheet'!$AC$2:$AC$5000,$B$170,'1. Output sheet'!$O$2:$O$5000,"&gt;="&amp;$B$407,'1. Output sheet'!$O$2:$O$5000,"&lt;"&amp;$C$407)</f>
        <v>0</v>
      </c>
      <c r="L541" s="13">
        <f>SUMIFS('1. Output sheet'!$F$2:$F$5000,'1. Output sheet'!$C$2:$C$5000,L$138,'1. Output sheet'!$K$2:$K$5000,$B541,'1. Output sheet'!$AC$2:$AC$5000,$B$140,'1. Output sheet'!$O$2:$O$5000,"&gt;="&amp;$B$407,'1. Output sheet'!$O$2:$O$5000,"&lt;"&amp;$C$407)+SUMIFS('1. Output sheet'!$F$2:$F$5000,'1. Output sheet'!$C$2:$C$5000,L$138,'1. Output sheet'!$K$2:$K$5000,$B541,'1. Output sheet'!$AC$2:$AC$5000,$B$170,'1. Output sheet'!$O$2:$O$5000,"&gt;="&amp;$B$407,'1. Output sheet'!$O$2:$O$5000,"&lt;"&amp;$C$407)</f>
        <v>0</v>
      </c>
      <c r="M541" s="13">
        <f>SUMIFS('1. Output sheet'!$F$2:$F$5000,'1. Output sheet'!$C$2:$C$5000,M$138,'1. Output sheet'!$K$2:$K$5000,$B541,'1. Output sheet'!$AC$2:$AC$5000,$B$140,'1. Output sheet'!$O$2:$O$5000,"&gt;="&amp;$B$407,'1. Output sheet'!$O$2:$O$5000,"&lt;"&amp;$C$407)+SUMIFS('1. Output sheet'!$F$2:$F$5000,'1. Output sheet'!$C$2:$C$5000,M$138,'1. Output sheet'!$K$2:$K$5000,$B541,'1. Output sheet'!$AC$2:$AC$5000,$B$170,'1. Output sheet'!$O$2:$O$5000,"&gt;="&amp;$B$407,'1. Output sheet'!$O$2:$O$5000,"&lt;"&amp;$C$407)</f>
        <v>0</v>
      </c>
      <c r="N541" s="13">
        <f>SUMIFS('1. Output sheet'!$F$2:$F$5000,'1. Output sheet'!$C$2:$C$5000,N$138,'1. Output sheet'!$K$2:$K$5000,$B541,'1. Output sheet'!$AC$2:$AC$5000,$B$140,'1. Output sheet'!$O$2:$O$5000,"&gt;="&amp;$B$407,'1. Output sheet'!$O$2:$O$5000,"&lt;"&amp;$C$407)+SUMIFS('1. Output sheet'!$F$2:$F$5000,'1. Output sheet'!$C$2:$C$5000,N$138,'1. Output sheet'!$K$2:$K$5000,$B541,'1. Output sheet'!$AC$2:$AC$5000,$B$170,'1. Output sheet'!$O$2:$O$5000,"&gt;="&amp;$B$407,'1. Output sheet'!$O$2:$O$5000,"&lt;"&amp;$C$407)</f>
        <v>0</v>
      </c>
      <c r="O541" s="13">
        <f>SUMIFS('1. Output sheet'!$F$2:$F$5000,'1. Output sheet'!$C$2:$C$5000,O$138,'1. Output sheet'!$K$2:$K$5000,$B541,'1. Output sheet'!$AC$2:$AC$5000,$B$140,'1. Output sheet'!$O$2:$O$5000,"&gt;="&amp;$B$407,'1. Output sheet'!$O$2:$O$5000,"&lt;"&amp;$C$407)+SUMIFS('1. Output sheet'!$F$2:$F$5000,'1. Output sheet'!$C$2:$C$5000,O$138,'1. Output sheet'!$K$2:$K$5000,$B541,'1. Output sheet'!$AC$2:$AC$5000,$B$170,'1. Output sheet'!$O$2:$O$5000,"&gt;="&amp;$B$407,'1. Output sheet'!$O$2:$O$5000,"&lt;"&amp;$C$407)</f>
        <v>0</v>
      </c>
      <c r="P541" s="14"/>
      <c r="R541" s="39" t="s">
        <v>340</v>
      </c>
      <c r="S541" s="12"/>
      <c r="T541" s="13">
        <f t="shared" ref="T541:T569" si="297">D541*$R$201</f>
        <v>0</v>
      </c>
      <c r="U541" s="13">
        <f t="shared" si="285"/>
        <v>0</v>
      </c>
      <c r="V541" s="13">
        <f t="shared" si="286"/>
        <v>0</v>
      </c>
      <c r="W541" s="13">
        <f t="shared" si="287"/>
        <v>0</v>
      </c>
      <c r="X541" s="13">
        <f t="shared" si="288"/>
        <v>0</v>
      </c>
      <c r="Y541" s="13">
        <f t="shared" si="289"/>
        <v>0</v>
      </c>
      <c r="Z541" s="13">
        <f t="shared" si="290"/>
        <v>0</v>
      </c>
      <c r="AA541" s="13">
        <f t="shared" si="291"/>
        <v>0</v>
      </c>
      <c r="AB541" s="13">
        <f t="shared" si="292"/>
        <v>0</v>
      </c>
      <c r="AC541" s="13">
        <f t="shared" si="293"/>
        <v>0</v>
      </c>
      <c r="AD541" s="13">
        <f t="shared" si="294"/>
        <v>0</v>
      </c>
      <c r="AE541" s="13">
        <f t="shared" si="295"/>
        <v>0</v>
      </c>
      <c r="AF541" s="14">
        <f t="shared" si="296"/>
        <v>0</v>
      </c>
    </row>
    <row r="542" spans="2:32" ht="14.4" x14ac:dyDescent="0.3">
      <c r="B542" s="39" t="s">
        <v>2407</v>
      </c>
      <c r="C542" s="12"/>
      <c r="D542" s="13">
        <f>SUMIFS('1. Output sheet'!$F$2:$F$5000,'1. Output sheet'!$C$2:$C$5000,D$138,'1. Output sheet'!$K$2:$K$5000,$B542,'1. Output sheet'!$AC$2:$AC$5000,$B$140,'1. Output sheet'!$O$2:$O$5000,"&gt;="&amp;$B$407,'1. Output sheet'!$O$2:$O$5000,"&lt;"&amp;$C$407)+SUMIFS('1. Output sheet'!$F$2:$F$5000,'1. Output sheet'!$C$2:$C$5000,D$138,'1. Output sheet'!$K$2:$K$5000,$B542,'1. Output sheet'!$AC$2:$AC$5000,$B$170,'1. Output sheet'!$O$2:$O$5000,"&gt;="&amp;$B$407,'1. Output sheet'!$O$2:$O$5000,"&lt;"&amp;$C$407)</f>
        <v>0</v>
      </c>
      <c r="E542" s="13">
        <f>SUMIFS('1. Output sheet'!$F$2:$F$5000,'1. Output sheet'!$C$2:$C$5000,E$138,'1. Output sheet'!$K$2:$K$5000,$B542,'1. Output sheet'!$AC$2:$AC$5000,$B$140,'1. Output sheet'!$O$2:$O$5000,"&gt;="&amp;$B$407,'1. Output sheet'!$O$2:$O$5000,"&lt;"&amp;$C$407)+SUMIFS('1. Output sheet'!$F$2:$F$5000,'1. Output sheet'!$C$2:$C$5000,E$138,'1. Output sheet'!$K$2:$K$5000,$B542,'1. Output sheet'!$AC$2:$AC$5000,$B$170,'1. Output sheet'!$O$2:$O$5000,"&gt;="&amp;$B$407,'1. Output sheet'!$O$2:$O$5000,"&lt;"&amp;$C$407)</f>
        <v>0</v>
      </c>
      <c r="F542" s="13">
        <f>SUMIFS('1. Output sheet'!$F$2:$F$5000,'1. Output sheet'!$C$2:$C$5000,F$138,'1. Output sheet'!$K$2:$K$5000,$B542,'1. Output sheet'!$AC$2:$AC$5000,$B$140,'1. Output sheet'!$O$2:$O$5000,"&gt;="&amp;$B$407,'1. Output sheet'!$O$2:$O$5000,"&lt;"&amp;$C$407)+SUMIFS('1. Output sheet'!$F$2:$F$5000,'1. Output sheet'!$C$2:$C$5000,F$138,'1. Output sheet'!$K$2:$K$5000,$B542,'1. Output sheet'!$AC$2:$AC$5000,$B$170,'1. Output sheet'!$O$2:$O$5000,"&gt;="&amp;$B$407,'1. Output sheet'!$O$2:$O$5000,"&lt;"&amp;$C$407)</f>
        <v>0</v>
      </c>
      <c r="G542" s="13">
        <f>SUMIFS('1. Output sheet'!$F$2:$F$5000,'1. Output sheet'!$C$2:$C$5000,G$138,'1. Output sheet'!$K$2:$K$5000,$B542,'1. Output sheet'!$AC$2:$AC$5000,$B$140,'1. Output sheet'!$O$2:$O$5000,"&gt;="&amp;$B$407,'1. Output sheet'!$O$2:$O$5000,"&lt;"&amp;$C$407)+SUMIFS('1. Output sheet'!$F$2:$F$5000,'1. Output sheet'!$C$2:$C$5000,G$138,'1. Output sheet'!$K$2:$K$5000,$B542,'1. Output sheet'!$AC$2:$AC$5000,$B$170,'1. Output sheet'!$O$2:$O$5000,"&gt;="&amp;$B$407,'1. Output sheet'!$O$2:$O$5000,"&lt;"&amp;$C$407)</f>
        <v>0</v>
      </c>
      <c r="H542" s="13">
        <f>SUMIFS('1. Output sheet'!$F$2:$F$5000,'1. Output sheet'!$C$2:$C$5000,H$138,'1. Output sheet'!$K$2:$K$5000,$B542,'1. Output sheet'!$AC$2:$AC$5000,$B$140,'1. Output sheet'!$O$2:$O$5000,"&gt;="&amp;$B$407,'1. Output sheet'!$O$2:$O$5000,"&lt;"&amp;$C$407)+SUMIFS('1. Output sheet'!$F$2:$F$5000,'1. Output sheet'!$C$2:$C$5000,H$138,'1. Output sheet'!$K$2:$K$5000,$B542,'1. Output sheet'!$AC$2:$AC$5000,$B$170,'1. Output sheet'!$O$2:$O$5000,"&gt;="&amp;$B$407,'1. Output sheet'!$O$2:$O$5000,"&lt;"&amp;$C$407)</f>
        <v>0</v>
      </c>
      <c r="I542" s="13">
        <f>SUMIFS('1. Output sheet'!$F$2:$F$5000,'1. Output sheet'!$C$2:$C$5000,I$138,'1. Output sheet'!$K$2:$K$5000,$B542,'1. Output sheet'!$AC$2:$AC$5000,$B$140,'1. Output sheet'!$O$2:$O$5000,"&gt;="&amp;$B$407,'1. Output sheet'!$O$2:$O$5000,"&lt;"&amp;$C$407)+SUMIFS('1. Output sheet'!$F$2:$F$5000,'1. Output sheet'!$C$2:$C$5000,I$138,'1. Output sheet'!$K$2:$K$5000,$B542,'1. Output sheet'!$AC$2:$AC$5000,$B$170,'1. Output sheet'!$O$2:$O$5000,"&gt;="&amp;$B$407,'1. Output sheet'!$O$2:$O$5000,"&lt;"&amp;$C$407)</f>
        <v>0</v>
      </c>
      <c r="J542" s="13">
        <f>SUMIFS('1. Output sheet'!$F$2:$F$5000,'1. Output sheet'!$C$2:$C$5000,J$138,'1. Output sheet'!$K$2:$K$5000,$B542,'1. Output sheet'!$AC$2:$AC$5000,$B$140,'1. Output sheet'!$O$2:$O$5000,"&gt;="&amp;$B$407,'1. Output sheet'!$O$2:$O$5000,"&lt;"&amp;$C$407)+SUMIFS('1. Output sheet'!$F$2:$F$5000,'1. Output sheet'!$C$2:$C$5000,J$138,'1. Output sheet'!$K$2:$K$5000,$B542,'1. Output sheet'!$AC$2:$AC$5000,$B$170,'1. Output sheet'!$O$2:$O$5000,"&gt;="&amp;$B$407,'1. Output sheet'!$O$2:$O$5000,"&lt;"&amp;$C$407)</f>
        <v>0</v>
      </c>
      <c r="K542" s="13">
        <f>SUMIFS('1. Output sheet'!$F$2:$F$5000,'1. Output sheet'!$C$2:$C$5000,K$138,'1. Output sheet'!$K$2:$K$5000,$B542,'1. Output sheet'!$AC$2:$AC$5000,$B$140,'1. Output sheet'!$O$2:$O$5000,"&gt;="&amp;$B$407,'1. Output sheet'!$O$2:$O$5000,"&lt;"&amp;$C$407)+SUMIFS('1. Output sheet'!$F$2:$F$5000,'1. Output sheet'!$C$2:$C$5000,K$138,'1. Output sheet'!$K$2:$K$5000,$B542,'1. Output sheet'!$AC$2:$AC$5000,$B$170,'1. Output sheet'!$O$2:$O$5000,"&gt;="&amp;$B$407,'1. Output sheet'!$O$2:$O$5000,"&lt;"&amp;$C$407)</f>
        <v>0</v>
      </c>
      <c r="L542" s="13">
        <f>SUMIFS('1. Output sheet'!$F$2:$F$5000,'1. Output sheet'!$C$2:$C$5000,L$138,'1. Output sheet'!$K$2:$K$5000,$B542,'1. Output sheet'!$AC$2:$AC$5000,$B$140,'1. Output sheet'!$O$2:$O$5000,"&gt;="&amp;$B$407,'1. Output sheet'!$O$2:$O$5000,"&lt;"&amp;$C$407)+SUMIFS('1. Output sheet'!$F$2:$F$5000,'1. Output sheet'!$C$2:$C$5000,L$138,'1. Output sheet'!$K$2:$K$5000,$B542,'1. Output sheet'!$AC$2:$AC$5000,$B$170,'1. Output sheet'!$O$2:$O$5000,"&gt;="&amp;$B$407,'1. Output sheet'!$O$2:$O$5000,"&lt;"&amp;$C$407)</f>
        <v>0</v>
      </c>
      <c r="M542" s="13">
        <f>SUMIFS('1. Output sheet'!$F$2:$F$5000,'1. Output sheet'!$C$2:$C$5000,M$138,'1. Output sheet'!$K$2:$K$5000,$B542,'1. Output sheet'!$AC$2:$AC$5000,$B$140,'1. Output sheet'!$O$2:$O$5000,"&gt;="&amp;$B$407,'1. Output sheet'!$O$2:$O$5000,"&lt;"&amp;$C$407)+SUMIFS('1. Output sheet'!$F$2:$F$5000,'1. Output sheet'!$C$2:$C$5000,M$138,'1. Output sheet'!$K$2:$K$5000,$B542,'1. Output sheet'!$AC$2:$AC$5000,$B$170,'1. Output sheet'!$O$2:$O$5000,"&gt;="&amp;$B$407,'1. Output sheet'!$O$2:$O$5000,"&lt;"&amp;$C$407)</f>
        <v>0</v>
      </c>
      <c r="N542" s="13">
        <f>SUMIFS('1. Output sheet'!$F$2:$F$5000,'1. Output sheet'!$C$2:$C$5000,N$138,'1. Output sheet'!$K$2:$K$5000,$B542,'1. Output sheet'!$AC$2:$AC$5000,$B$140,'1. Output sheet'!$O$2:$O$5000,"&gt;="&amp;$B$407,'1. Output sheet'!$O$2:$O$5000,"&lt;"&amp;$C$407)+SUMIFS('1. Output sheet'!$F$2:$F$5000,'1. Output sheet'!$C$2:$C$5000,N$138,'1. Output sheet'!$K$2:$K$5000,$B542,'1. Output sheet'!$AC$2:$AC$5000,$B$170,'1. Output sheet'!$O$2:$O$5000,"&gt;="&amp;$B$407,'1. Output sheet'!$O$2:$O$5000,"&lt;"&amp;$C$407)</f>
        <v>0</v>
      </c>
      <c r="O542" s="13">
        <f>SUMIFS('1. Output sheet'!$F$2:$F$5000,'1. Output sheet'!$C$2:$C$5000,O$138,'1. Output sheet'!$K$2:$K$5000,$B542,'1. Output sheet'!$AC$2:$AC$5000,$B$140,'1. Output sheet'!$O$2:$O$5000,"&gt;="&amp;$B$407,'1. Output sheet'!$O$2:$O$5000,"&lt;"&amp;$C$407)+SUMIFS('1. Output sheet'!$F$2:$F$5000,'1. Output sheet'!$C$2:$C$5000,O$138,'1. Output sheet'!$K$2:$K$5000,$B542,'1. Output sheet'!$AC$2:$AC$5000,$B$170,'1. Output sheet'!$O$2:$O$5000,"&gt;="&amp;$B$407,'1. Output sheet'!$O$2:$O$5000,"&lt;"&amp;$C$407)</f>
        <v>0</v>
      </c>
      <c r="P542" s="14">
        <f t="shared" ref="P542:P569" si="298">SUM(D542:O542)</f>
        <v>0</v>
      </c>
      <c r="R542" s="39" t="s">
        <v>2407</v>
      </c>
      <c r="S542" s="12"/>
      <c r="T542" s="13">
        <f t="shared" si="297"/>
        <v>0</v>
      </c>
      <c r="U542" s="13">
        <f t="shared" si="285"/>
        <v>0</v>
      </c>
      <c r="V542" s="13">
        <f t="shared" si="286"/>
        <v>0</v>
      </c>
      <c r="W542" s="13">
        <f t="shared" si="287"/>
        <v>0</v>
      </c>
      <c r="X542" s="13">
        <f t="shared" si="288"/>
        <v>0</v>
      </c>
      <c r="Y542" s="13">
        <f t="shared" si="289"/>
        <v>0</v>
      </c>
      <c r="Z542" s="13">
        <f t="shared" si="290"/>
        <v>0</v>
      </c>
      <c r="AA542" s="13">
        <f t="shared" si="291"/>
        <v>0</v>
      </c>
      <c r="AB542" s="13">
        <f t="shared" si="292"/>
        <v>0</v>
      </c>
      <c r="AC542" s="13">
        <f t="shared" si="293"/>
        <v>0</v>
      </c>
      <c r="AD542" s="13">
        <f t="shared" si="294"/>
        <v>0</v>
      </c>
      <c r="AE542" s="13">
        <f t="shared" si="295"/>
        <v>0</v>
      </c>
      <c r="AF542" s="14">
        <f t="shared" si="296"/>
        <v>0</v>
      </c>
    </row>
    <row r="543" spans="2:32" ht="14.4" x14ac:dyDescent="0.3">
      <c r="B543" s="39" t="s">
        <v>557</v>
      </c>
      <c r="C543" s="12"/>
      <c r="D543" s="13">
        <f>SUMIFS('1. Output sheet'!$F$2:$F$5000,'1. Output sheet'!$C$2:$C$5000,D$138,'1. Output sheet'!$K$2:$K$5000,$B543,'1. Output sheet'!$AC$2:$AC$5000,$B$140,'1. Output sheet'!$O$2:$O$5000,"&gt;="&amp;$B$407,'1. Output sheet'!$O$2:$O$5000,"&lt;"&amp;$C$407)+SUMIFS('1. Output sheet'!$F$2:$F$5000,'1. Output sheet'!$C$2:$C$5000,D$138,'1. Output sheet'!$K$2:$K$5000,$B543,'1. Output sheet'!$AC$2:$AC$5000,$B$170,'1. Output sheet'!$O$2:$O$5000,"&gt;="&amp;$B$407,'1. Output sheet'!$O$2:$O$5000,"&lt;"&amp;$C$407)</f>
        <v>0</v>
      </c>
      <c r="E543" s="13">
        <f>SUMIFS('1. Output sheet'!$F$2:$F$5000,'1. Output sheet'!$C$2:$C$5000,E$138,'1. Output sheet'!$K$2:$K$5000,$B543,'1. Output sheet'!$AC$2:$AC$5000,$B$140,'1. Output sheet'!$O$2:$O$5000,"&gt;="&amp;$B$407,'1. Output sheet'!$O$2:$O$5000,"&lt;"&amp;$C$407)+SUMIFS('1. Output sheet'!$F$2:$F$5000,'1. Output sheet'!$C$2:$C$5000,E$138,'1. Output sheet'!$K$2:$K$5000,$B543,'1. Output sheet'!$AC$2:$AC$5000,$B$170,'1. Output sheet'!$O$2:$O$5000,"&gt;="&amp;$B$407,'1. Output sheet'!$O$2:$O$5000,"&lt;"&amp;$C$407)</f>
        <v>0</v>
      </c>
      <c r="F543" s="13">
        <f>SUMIFS('1. Output sheet'!$F$2:$F$5000,'1. Output sheet'!$C$2:$C$5000,F$138,'1. Output sheet'!$K$2:$K$5000,$B543,'1. Output sheet'!$AC$2:$AC$5000,$B$140,'1. Output sheet'!$O$2:$O$5000,"&gt;="&amp;$B$407,'1. Output sheet'!$O$2:$O$5000,"&lt;"&amp;$C$407)+SUMIFS('1. Output sheet'!$F$2:$F$5000,'1. Output sheet'!$C$2:$C$5000,F$138,'1. Output sheet'!$K$2:$K$5000,$B543,'1. Output sheet'!$AC$2:$AC$5000,$B$170,'1. Output sheet'!$O$2:$O$5000,"&gt;="&amp;$B$407,'1. Output sheet'!$O$2:$O$5000,"&lt;"&amp;$C$407)</f>
        <v>0</v>
      </c>
      <c r="G543" s="13">
        <f>SUMIFS('1. Output sheet'!$F$2:$F$5000,'1. Output sheet'!$C$2:$C$5000,G$138,'1. Output sheet'!$K$2:$K$5000,$B543,'1. Output sheet'!$AC$2:$AC$5000,$B$140,'1. Output sheet'!$O$2:$O$5000,"&gt;="&amp;$B$407,'1. Output sheet'!$O$2:$O$5000,"&lt;"&amp;$C$407)+SUMIFS('1. Output sheet'!$F$2:$F$5000,'1. Output sheet'!$C$2:$C$5000,G$138,'1. Output sheet'!$K$2:$K$5000,$B543,'1. Output sheet'!$AC$2:$AC$5000,$B$170,'1. Output sheet'!$O$2:$O$5000,"&gt;="&amp;$B$407,'1. Output sheet'!$O$2:$O$5000,"&lt;"&amp;$C$407)</f>
        <v>0</v>
      </c>
      <c r="H543" s="13">
        <f>SUMIFS('1. Output sheet'!$F$2:$F$5000,'1. Output sheet'!$C$2:$C$5000,H$138,'1. Output sheet'!$K$2:$K$5000,$B543,'1. Output sheet'!$AC$2:$AC$5000,$B$140,'1. Output sheet'!$O$2:$O$5000,"&gt;="&amp;$B$407,'1. Output sheet'!$O$2:$O$5000,"&lt;"&amp;$C$407)+SUMIFS('1. Output sheet'!$F$2:$F$5000,'1. Output sheet'!$C$2:$C$5000,H$138,'1. Output sheet'!$K$2:$K$5000,$B543,'1. Output sheet'!$AC$2:$AC$5000,$B$170,'1. Output sheet'!$O$2:$O$5000,"&gt;="&amp;$B$407,'1. Output sheet'!$O$2:$O$5000,"&lt;"&amp;$C$407)</f>
        <v>0</v>
      </c>
      <c r="I543" s="13">
        <f>SUMIFS('1. Output sheet'!$F$2:$F$5000,'1. Output sheet'!$C$2:$C$5000,I$138,'1. Output sheet'!$K$2:$K$5000,$B543,'1. Output sheet'!$AC$2:$AC$5000,$B$140,'1. Output sheet'!$O$2:$O$5000,"&gt;="&amp;$B$407,'1. Output sheet'!$O$2:$O$5000,"&lt;"&amp;$C$407)+SUMIFS('1. Output sheet'!$F$2:$F$5000,'1. Output sheet'!$C$2:$C$5000,I$138,'1. Output sheet'!$K$2:$K$5000,$B543,'1. Output sheet'!$AC$2:$AC$5000,$B$170,'1. Output sheet'!$O$2:$O$5000,"&gt;="&amp;$B$407,'1. Output sheet'!$O$2:$O$5000,"&lt;"&amp;$C$407)</f>
        <v>0</v>
      </c>
      <c r="J543" s="13">
        <f>SUMIFS('1. Output sheet'!$F$2:$F$5000,'1. Output sheet'!$C$2:$C$5000,J$138,'1. Output sheet'!$K$2:$K$5000,$B543,'1. Output sheet'!$AC$2:$AC$5000,$B$140,'1. Output sheet'!$O$2:$O$5000,"&gt;="&amp;$B$407,'1. Output sheet'!$O$2:$O$5000,"&lt;"&amp;$C$407)+SUMIFS('1. Output sheet'!$F$2:$F$5000,'1. Output sheet'!$C$2:$C$5000,J$138,'1. Output sheet'!$K$2:$K$5000,$B543,'1. Output sheet'!$AC$2:$AC$5000,$B$170,'1. Output sheet'!$O$2:$O$5000,"&gt;="&amp;$B$407,'1. Output sheet'!$O$2:$O$5000,"&lt;"&amp;$C$407)</f>
        <v>17000</v>
      </c>
      <c r="K543" s="13">
        <f>SUMIFS('1. Output sheet'!$F$2:$F$5000,'1. Output sheet'!$C$2:$C$5000,K$138,'1. Output sheet'!$K$2:$K$5000,$B543,'1. Output sheet'!$AC$2:$AC$5000,$B$140,'1. Output sheet'!$O$2:$O$5000,"&gt;="&amp;$B$407,'1. Output sheet'!$O$2:$O$5000,"&lt;"&amp;$C$407)+SUMIFS('1. Output sheet'!$F$2:$F$5000,'1. Output sheet'!$C$2:$C$5000,K$138,'1. Output sheet'!$K$2:$K$5000,$B543,'1. Output sheet'!$AC$2:$AC$5000,$B$170,'1. Output sheet'!$O$2:$O$5000,"&gt;="&amp;$B$407,'1. Output sheet'!$O$2:$O$5000,"&lt;"&amp;$C$407)</f>
        <v>0</v>
      </c>
      <c r="L543" s="13">
        <f>SUMIFS('1. Output sheet'!$F$2:$F$5000,'1. Output sheet'!$C$2:$C$5000,L$138,'1. Output sheet'!$K$2:$K$5000,$B543,'1. Output sheet'!$AC$2:$AC$5000,$B$140,'1. Output sheet'!$O$2:$O$5000,"&gt;="&amp;$B$407,'1. Output sheet'!$O$2:$O$5000,"&lt;"&amp;$C$407)+SUMIFS('1. Output sheet'!$F$2:$F$5000,'1. Output sheet'!$C$2:$C$5000,L$138,'1. Output sheet'!$K$2:$K$5000,$B543,'1. Output sheet'!$AC$2:$AC$5000,$B$170,'1. Output sheet'!$O$2:$O$5000,"&gt;="&amp;$B$407,'1. Output sheet'!$O$2:$O$5000,"&lt;"&amp;$C$407)</f>
        <v>0</v>
      </c>
      <c r="M543" s="13">
        <f>SUMIFS('1. Output sheet'!$F$2:$F$5000,'1. Output sheet'!$C$2:$C$5000,M$138,'1. Output sheet'!$K$2:$K$5000,$B543,'1. Output sheet'!$AC$2:$AC$5000,$B$140,'1. Output sheet'!$O$2:$O$5000,"&gt;="&amp;$B$407,'1. Output sheet'!$O$2:$O$5000,"&lt;"&amp;$C$407)+SUMIFS('1. Output sheet'!$F$2:$F$5000,'1. Output sheet'!$C$2:$C$5000,M$138,'1. Output sheet'!$K$2:$K$5000,$B543,'1. Output sheet'!$AC$2:$AC$5000,$B$170,'1. Output sheet'!$O$2:$O$5000,"&gt;="&amp;$B$407,'1. Output sheet'!$O$2:$O$5000,"&lt;"&amp;$C$407)</f>
        <v>0</v>
      </c>
      <c r="N543" s="13">
        <f>SUMIFS('1. Output sheet'!$F$2:$F$5000,'1. Output sheet'!$C$2:$C$5000,N$138,'1. Output sheet'!$K$2:$K$5000,$B543,'1. Output sheet'!$AC$2:$AC$5000,$B$140,'1. Output sheet'!$O$2:$O$5000,"&gt;="&amp;$B$407,'1. Output sheet'!$O$2:$O$5000,"&lt;"&amp;$C$407)+SUMIFS('1. Output sheet'!$F$2:$F$5000,'1. Output sheet'!$C$2:$C$5000,N$138,'1. Output sheet'!$K$2:$K$5000,$B543,'1. Output sheet'!$AC$2:$AC$5000,$B$170,'1. Output sheet'!$O$2:$O$5000,"&gt;="&amp;$B$407,'1. Output sheet'!$O$2:$O$5000,"&lt;"&amp;$C$407)</f>
        <v>0</v>
      </c>
      <c r="O543" s="13">
        <f>SUMIFS('1. Output sheet'!$F$2:$F$5000,'1. Output sheet'!$C$2:$C$5000,O$138,'1. Output sheet'!$K$2:$K$5000,$B543,'1. Output sheet'!$AC$2:$AC$5000,$B$140,'1. Output sheet'!$O$2:$O$5000,"&gt;="&amp;$B$407,'1. Output sheet'!$O$2:$O$5000,"&lt;"&amp;$C$407)+SUMIFS('1. Output sheet'!$F$2:$F$5000,'1. Output sheet'!$C$2:$C$5000,O$138,'1. Output sheet'!$K$2:$K$5000,$B543,'1. Output sheet'!$AC$2:$AC$5000,$B$170,'1. Output sheet'!$O$2:$O$5000,"&gt;="&amp;$B$407,'1. Output sheet'!$O$2:$O$5000,"&lt;"&amp;$C$407)</f>
        <v>0</v>
      </c>
      <c r="P543" s="14">
        <f t="shared" si="298"/>
        <v>17000</v>
      </c>
      <c r="R543" s="39" t="s">
        <v>557</v>
      </c>
      <c r="S543" s="12"/>
      <c r="T543" s="13">
        <f t="shared" si="297"/>
        <v>0</v>
      </c>
      <c r="U543" s="13">
        <f t="shared" si="285"/>
        <v>0</v>
      </c>
      <c r="V543" s="13">
        <f t="shared" si="286"/>
        <v>0</v>
      </c>
      <c r="W543" s="13">
        <f t="shared" si="287"/>
        <v>0</v>
      </c>
      <c r="X543" s="13">
        <f t="shared" si="288"/>
        <v>0</v>
      </c>
      <c r="Y543" s="13">
        <f t="shared" si="289"/>
        <v>0</v>
      </c>
      <c r="Z543" s="13">
        <f t="shared" si="290"/>
        <v>2279.3397959320487</v>
      </c>
      <c r="AA543" s="13">
        <f t="shared" si="291"/>
        <v>0</v>
      </c>
      <c r="AB543" s="13">
        <f t="shared" si="292"/>
        <v>0</v>
      </c>
      <c r="AC543" s="13">
        <f t="shared" si="293"/>
        <v>0</v>
      </c>
      <c r="AD543" s="13">
        <f t="shared" si="294"/>
        <v>0</v>
      </c>
      <c r="AE543" s="13">
        <f t="shared" si="295"/>
        <v>0</v>
      </c>
      <c r="AF543" s="14">
        <f t="shared" si="296"/>
        <v>2279.3397959320487</v>
      </c>
    </row>
    <row r="544" spans="2:32" ht="14.4" x14ac:dyDescent="0.3">
      <c r="B544" s="39" t="s">
        <v>1933</v>
      </c>
      <c r="C544" s="12"/>
      <c r="D544" s="13">
        <f>SUMIFS('1. Output sheet'!$F$2:$F$5000,'1. Output sheet'!$C$2:$C$5000,D$138,'1. Output sheet'!$K$2:$K$5000,$B544,'1. Output sheet'!$AC$2:$AC$5000,$B$140,'1. Output sheet'!$O$2:$O$5000,"&gt;="&amp;$B$407,'1. Output sheet'!$O$2:$O$5000,"&lt;"&amp;$C$407)+SUMIFS('1. Output sheet'!$F$2:$F$5000,'1. Output sheet'!$C$2:$C$5000,D$138,'1. Output sheet'!$K$2:$K$5000,$B544,'1. Output sheet'!$AC$2:$AC$5000,$B$170,'1. Output sheet'!$O$2:$O$5000,"&gt;="&amp;$B$407,'1. Output sheet'!$O$2:$O$5000,"&lt;"&amp;$C$407)</f>
        <v>0</v>
      </c>
      <c r="E544" s="13">
        <f>SUMIFS('1. Output sheet'!$F$2:$F$5000,'1. Output sheet'!$C$2:$C$5000,E$138,'1. Output sheet'!$K$2:$K$5000,$B544,'1. Output sheet'!$AC$2:$AC$5000,$B$140,'1. Output sheet'!$O$2:$O$5000,"&gt;="&amp;$B$407,'1. Output sheet'!$O$2:$O$5000,"&lt;"&amp;$C$407)+SUMIFS('1. Output sheet'!$F$2:$F$5000,'1. Output sheet'!$C$2:$C$5000,E$138,'1. Output sheet'!$K$2:$K$5000,$B544,'1. Output sheet'!$AC$2:$AC$5000,$B$170,'1. Output sheet'!$O$2:$O$5000,"&gt;="&amp;$B$407,'1. Output sheet'!$O$2:$O$5000,"&lt;"&amp;$C$407)</f>
        <v>0</v>
      </c>
      <c r="F544" s="13">
        <f>SUMIFS('1. Output sheet'!$F$2:$F$5000,'1. Output sheet'!$C$2:$C$5000,F$138,'1. Output sheet'!$K$2:$K$5000,$B544,'1. Output sheet'!$AC$2:$AC$5000,$B$140,'1. Output sheet'!$O$2:$O$5000,"&gt;="&amp;$B$407,'1. Output sheet'!$O$2:$O$5000,"&lt;"&amp;$C$407)+SUMIFS('1. Output sheet'!$F$2:$F$5000,'1. Output sheet'!$C$2:$C$5000,F$138,'1. Output sheet'!$K$2:$K$5000,$B544,'1. Output sheet'!$AC$2:$AC$5000,$B$170,'1. Output sheet'!$O$2:$O$5000,"&gt;="&amp;$B$407,'1. Output sheet'!$O$2:$O$5000,"&lt;"&amp;$C$407)</f>
        <v>0</v>
      </c>
      <c r="G544" s="13">
        <f>SUMIFS('1. Output sheet'!$F$2:$F$5000,'1. Output sheet'!$C$2:$C$5000,G$138,'1. Output sheet'!$K$2:$K$5000,$B544,'1. Output sheet'!$AC$2:$AC$5000,$B$140,'1. Output sheet'!$O$2:$O$5000,"&gt;="&amp;$B$407,'1. Output sheet'!$O$2:$O$5000,"&lt;"&amp;$C$407)+SUMIFS('1. Output sheet'!$F$2:$F$5000,'1. Output sheet'!$C$2:$C$5000,G$138,'1. Output sheet'!$K$2:$K$5000,$B544,'1. Output sheet'!$AC$2:$AC$5000,$B$170,'1. Output sheet'!$O$2:$O$5000,"&gt;="&amp;$B$407,'1. Output sheet'!$O$2:$O$5000,"&lt;"&amp;$C$407)</f>
        <v>0</v>
      </c>
      <c r="H544" s="13">
        <f>SUMIFS('1. Output sheet'!$F$2:$F$5000,'1. Output sheet'!$C$2:$C$5000,H$138,'1. Output sheet'!$K$2:$K$5000,$B544,'1. Output sheet'!$AC$2:$AC$5000,$B$140,'1. Output sheet'!$O$2:$O$5000,"&gt;="&amp;$B$407,'1. Output sheet'!$O$2:$O$5000,"&lt;"&amp;$C$407)+SUMIFS('1. Output sheet'!$F$2:$F$5000,'1. Output sheet'!$C$2:$C$5000,H$138,'1. Output sheet'!$K$2:$K$5000,$B544,'1. Output sheet'!$AC$2:$AC$5000,$B$170,'1. Output sheet'!$O$2:$O$5000,"&gt;="&amp;$B$407,'1. Output sheet'!$O$2:$O$5000,"&lt;"&amp;$C$407)</f>
        <v>0</v>
      </c>
      <c r="I544" s="13">
        <f>SUMIFS('1. Output sheet'!$F$2:$F$5000,'1. Output sheet'!$C$2:$C$5000,I$138,'1. Output sheet'!$K$2:$K$5000,$B544,'1. Output sheet'!$AC$2:$AC$5000,$B$140,'1. Output sheet'!$O$2:$O$5000,"&gt;="&amp;$B$407,'1. Output sheet'!$O$2:$O$5000,"&lt;"&amp;$C$407)+SUMIFS('1. Output sheet'!$F$2:$F$5000,'1. Output sheet'!$C$2:$C$5000,I$138,'1. Output sheet'!$K$2:$K$5000,$B544,'1. Output sheet'!$AC$2:$AC$5000,$B$170,'1. Output sheet'!$O$2:$O$5000,"&gt;="&amp;$B$407,'1. Output sheet'!$O$2:$O$5000,"&lt;"&amp;$C$407)</f>
        <v>0</v>
      </c>
      <c r="J544" s="13">
        <f>SUMIFS('1. Output sheet'!$F$2:$F$5000,'1. Output sheet'!$C$2:$C$5000,J$138,'1. Output sheet'!$K$2:$K$5000,$B544,'1. Output sheet'!$AC$2:$AC$5000,$B$140,'1. Output sheet'!$O$2:$O$5000,"&gt;="&amp;$B$407,'1. Output sheet'!$O$2:$O$5000,"&lt;"&amp;$C$407)+SUMIFS('1. Output sheet'!$F$2:$F$5000,'1. Output sheet'!$C$2:$C$5000,J$138,'1. Output sheet'!$K$2:$K$5000,$B544,'1. Output sheet'!$AC$2:$AC$5000,$B$170,'1. Output sheet'!$O$2:$O$5000,"&gt;="&amp;$B$407,'1. Output sheet'!$O$2:$O$5000,"&lt;"&amp;$C$407)</f>
        <v>0</v>
      </c>
      <c r="K544" s="13">
        <f>SUMIFS('1. Output sheet'!$F$2:$F$5000,'1. Output sheet'!$C$2:$C$5000,K$138,'1. Output sheet'!$K$2:$K$5000,$B544,'1. Output sheet'!$AC$2:$AC$5000,$B$140,'1. Output sheet'!$O$2:$O$5000,"&gt;="&amp;$B$407,'1. Output sheet'!$O$2:$O$5000,"&lt;"&amp;$C$407)+SUMIFS('1. Output sheet'!$F$2:$F$5000,'1. Output sheet'!$C$2:$C$5000,K$138,'1. Output sheet'!$K$2:$K$5000,$B544,'1. Output sheet'!$AC$2:$AC$5000,$B$170,'1. Output sheet'!$O$2:$O$5000,"&gt;="&amp;$B$407,'1. Output sheet'!$O$2:$O$5000,"&lt;"&amp;$C$407)</f>
        <v>0</v>
      </c>
      <c r="L544" s="13">
        <f>SUMIFS('1. Output sheet'!$F$2:$F$5000,'1. Output sheet'!$C$2:$C$5000,L$138,'1. Output sheet'!$K$2:$K$5000,$B544,'1. Output sheet'!$AC$2:$AC$5000,$B$140,'1. Output sheet'!$O$2:$O$5000,"&gt;="&amp;$B$407,'1. Output sheet'!$O$2:$O$5000,"&lt;"&amp;$C$407)+SUMIFS('1. Output sheet'!$F$2:$F$5000,'1. Output sheet'!$C$2:$C$5000,L$138,'1. Output sheet'!$K$2:$K$5000,$B544,'1. Output sheet'!$AC$2:$AC$5000,$B$170,'1. Output sheet'!$O$2:$O$5000,"&gt;="&amp;$B$407,'1. Output sheet'!$O$2:$O$5000,"&lt;"&amp;$C$407)</f>
        <v>0</v>
      </c>
      <c r="M544" s="13">
        <f>SUMIFS('1. Output sheet'!$F$2:$F$5000,'1. Output sheet'!$C$2:$C$5000,M$138,'1. Output sheet'!$K$2:$K$5000,$B544,'1. Output sheet'!$AC$2:$AC$5000,$B$140,'1. Output sheet'!$O$2:$O$5000,"&gt;="&amp;$B$407,'1. Output sheet'!$O$2:$O$5000,"&lt;"&amp;$C$407)+SUMIFS('1. Output sheet'!$F$2:$F$5000,'1. Output sheet'!$C$2:$C$5000,M$138,'1. Output sheet'!$K$2:$K$5000,$B544,'1. Output sheet'!$AC$2:$AC$5000,$B$170,'1. Output sheet'!$O$2:$O$5000,"&gt;="&amp;$B$407,'1. Output sheet'!$O$2:$O$5000,"&lt;"&amp;$C$407)</f>
        <v>0</v>
      </c>
      <c r="N544" s="13">
        <f>SUMIFS('1. Output sheet'!$F$2:$F$5000,'1. Output sheet'!$C$2:$C$5000,N$138,'1. Output sheet'!$K$2:$K$5000,$B544,'1. Output sheet'!$AC$2:$AC$5000,$B$140,'1. Output sheet'!$O$2:$O$5000,"&gt;="&amp;$B$407,'1. Output sheet'!$O$2:$O$5000,"&lt;"&amp;$C$407)+SUMIFS('1. Output sheet'!$F$2:$F$5000,'1. Output sheet'!$C$2:$C$5000,N$138,'1. Output sheet'!$K$2:$K$5000,$B544,'1. Output sheet'!$AC$2:$AC$5000,$B$170,'1. Output sheet'!$O$2:$O$5000,"&gt;="&amp;$B$407,'1. Output sheet'!$O$2:$O$5000,"&lt;"&amp;$C$407)</f>
        <v>0</v>
      </c>
      <c r="O544" s="13">
        <f>SUMIFS('1. Output sheet'!$F$2:$F$5000,'1. Output sheet'!$C$2:$C$5000,O$138,'1. Output sheet'!$K$2:$K$5000,$B544,'1. Output sheet'!$AC$2:$AC$5000,$B$140,'1. Output sheet'!$O$2:$O$5000,"&gt;="&amp;$B$407,'1. Output sheet'!$O$2:$O$5000,"&lt;"&amp;$C$407)+SUMIFS('1. Output sheet'!$F$2:$F$5000,'1. Output sheet'!$C$2:$C$5000,O$138,'1. Output sheet'!$K$2:$K$5000,$B544,'1. Output sheet'!$AC$2:$AC$5000,$B$170,'1. Output sheet'!$O$2:$O$5000,"&gt;="&amp;$B$407,'1. Output sheet'!$O$2:$O$5000,"&lt;"&amp;$C$407)</f>
        <v>0</v>
      </c>
      <c r="P544" s="14">
        <f t="shared" si="298"/>
        <v>0</v>
      </c>
      <c r="R544" s="39" t="s">
        <v>1933</v>
      </c>
      <c r="S544" s="12"/>
      <c r="T544" s="13">
        <f t="shared" si="297"/>
        <v>0</v>
      </c>
      <c r="U544" s="13">
        <f t="shared" si="285"/>
        <v>0</v>
      </c>
      <c r="V544" s="13">
        <f t="shared" si="286"/>
        <v>0</v>
      </c>
      <c r="W544" s="13">
        <f t="shared" si="287"/>
        <v>0</v>
      </c>
      <c r="X544" s="13">
        <f t="shared" si="288"/>
        <v>0</v>
      </c>
      <c r="Y544" s="13">
        <f t="shared" si="289"/>
        <v>0</v>
      </c>
      <c r="Z544" s="13">
        <f t="shared" si="290"/>
        <v>0</v>
      </c>
      <c r="AA544" s="13">
        <f t="shared" si="291"/>
        <v>0</v>
      </c>
      <c r="AB544" s="13">
        <f t="shared" si="292"/>
        <v>0</v>
      </c>
      <c r="AC544" s="13">
        <f t="shared" si="293"/>
        <v>0</v>
      </c>
      <c r="AD544" s="13">
        <f t="shared" si="294"/>
        <v>0</v>
      </c>
      <c r="AE544" s="13">
        <f t="shared" si="295"/>
        <v>0</v>
      </c>
      <c r="AF544" s="14">
        <f t="shared" si="296"/>
        <v>0</v>
      </c>
    </row>
    <row r="545" spans="2:32" ht="14.4" x14ac:dyDescent="0.3">
      <c r="B545" s="39" t="s">
        <v>530</v>
      </c>
      <c r="C545" s="12"/>
      <c r="D545" s="13">
        <f>SUMIFS('1. Output sheet'!$F$2:$F$5000,'1. Output sheet'!$C$2:$C$5000,D$138,'1. Output sheet'!$K$2:$K$5000,$B545,'1. Output sheet'!$AC$2:$AC$5000,$B$140,'1. Output sheet'!$O$2:$O$5000,"&gt;="&amp;$B$407,'1. Output sheet'!$O$2:$O$5000,"&lt;"&amp;$C$407)+SUMIFS('1. Output sheet'!$F$2:$F$5000,'1. Output sheet'!$C$2:$C$5000,D$138,'1. Output sheet'!$K$2:$K$5000,$B545,'1. Output sheet'!$AC$2:$AC$5000,$B$170,'1. Output sheet'!$O$2:$O$5000,"&gt;="&amp;$B$407,'1. Output sheet'!$O$2:$O$5000,"&lt;"&amp;$C$407)</f>
        <v>0</v>
      </c>
      <c r="E545" s="13">
        <f>SUMIFS('1. Output sheet'!$F$2:$F$5000,'1. Output sheet'!$C$2:$C$5000,E$138,'1. Output sheet'!$K$2:$K$5000,$B545,'1. Output sheet'!$AC$2:$AC$5000,$B$140,'1. Output sheet'!$O$2:$O$5000,"&gt;="&amp;$B$407,'1. Output sheet'!$O$2:$O$5000,"&lt;"&amp;$C$407)+SUMIFS('1. Output sheet'!$F$2:$F$5000,'1. Output sheet'!$C$2:$C$5000,E$138,'1. Output sheet'!$K$2:$K$5000,$B545,'1. Output sheet'!$AC$2:$AC$5000,$B$170,'1. Output sheet'!$O$2:$O$5000,"&gt;="&amp;$B$407,'1. Output sheet'!$O$2:$O$5000,"&lt;"&amp;$C$407)</f>
        <v>0</v>
      </c>
      <c r="F545" s="13">
        <f>SUMIFS('1. Output sheet'!$F$2:$F$5000,'1. Output sheet'!$C$2:$C$5000,F$138,'1. Output sheet'!$K$2:$K$5000,$B545,'1. Output sheet'!$AC$2:$AC$5000,$B$140,'1. Output sheet'!$O$2:$O$5000,"&gt;="&amp;$B$407,'1. Output sheet'!$O$2:$O$5000,"&lt;"&amp;$C$407)+SUMIFS('1. Output sheet'!$F$2:$F$5000,'1. Output sheet'!$C$2:$C$5000,F$138,'1. Output sheet'!$K$2:$K$5000,$B545,'1. Output sheet'!$AC$2:$AC$5000,$B$170,'1. Output sheet'!$O$2:$O$5000,"&gt;="&amp;$B$407,'1. Output sheet'!$O$2:$O$5000,"&lt;"&amp;$C$407)</f>
        <v>0</v>
      </c>
      <c r="G545" s="13">
        <f>SUMIFS('1. Output sheet'!$F$2:$F$5000,'1. Output sheet'!$C$2:$C$5000,G$138,'1. Output sheet'!$K$2:$K$5000,$B545,'1. Output sheet'!$AC$2:$AC$5000,$B$140,'1. Output sheet'!$O$2:$O$5000,"&gt;="&amp;$B$407,'1. Output sheet'!$O$2:$O$5000,"&lt;"&amp;$C$407)+SUMIFS('1. Output sheet'!$F$2:$F$5000,'1. Output sheet'!$C$2:$C$5000,G$138,'1. Output sheet'!$K$2:$K$5000,$B545,'1. Output sheet'!$AC$2:$AC$5000,$B$170,'1. Output sheet'!$O$2:$O$5000,"&gt;="&amp;$B$407,'1. Output sheet'!$O$2:$O$5000,"&lt;"&amp;$C$407)</f>
        <v>1110</v>
      </c>
      <c r="H545" s="13">
        <f>SUMIFS('1. Output sheet'!$F$2:$F$5000,'1. Output sheet'!$C$2:$C$5000,H$138,'1. Output sheet'!$K$2:$K$5000,$B545,'1. Output sheet'!$AC$2:$AC$5000,$B$140,'1. Output sheet'!$O$2:$O$5000,"&gt;="&amp;$B$407,'1. Output sheet'!$O$2:$O$5000,"&lt;"&amp;$C$407)+SUMIFS('1. Output sheet'!$F$2:$F$5000,'1. Output sheet'!$C$2:$C$5000,H$138,'1. Output sheet'!$K$2:$K$5000,$B545,'1. Output sheet'!$AC$2:$AC$5000,$B$170,'1. Output sheet'!$O$2:$O$5000,"&gt;="&amp;$B$407,'1. Output sheet'!$O$2:$O$5000,"&lt;"&amp;$C$407)</f>
        <v>0</v>
      </c>
      <c r="I545" s="13">
        <f>SUMIFS('1. Output sheet'!$F$2:$F$5000,'1. Output sheet'!$C$2:$C$5000,I$138,'1. Output sheet'!$K$2:$K$5000,$B545,'1. Output sheet'!$AC$2:$AC$5000,$B$140,'1. Output sheet'!$O$2:$O$5000,"&gt;="&amp;$B$407,'1. Output sheet'!$O$2:$O$5000,"&lt;"&amp;$C$407)+SUMIFS('1. Output sheet'!$F$2:$F$5000,'1. Output sheet'!$C$2:$C$5000,I$138,'1. Output sheet'!$K$2:$K$5000,$B545,'1. Output sheet'!$AC$2:$AC$5000,$B$170,'1. Output sheet'!$O$2:$O$5000,"&gt;="&amp;$B$407,'1. Output sheet'!$O$2:$O$5000,"&lt;"&amp;$C$407)</f>
        <v>-6.6433333333329898</v>
      </c>
      <c r="J545" s="13">
        <f>SUMIFS('1. Output sheet'!$F$2:$F$5000,'1. Output sheet'!$C$2:$C$5000,J$138,'1. Output sheet'!$K$2:$K$5000,$B545,'1. Output sheet'!$AC$2:$AC$5000,$B$140,'1. Output sheet'!$O$2:$O$5000,"&gt;="&amp;$B$407,'1. Output sheet'!$O$2:$O$5000,"&lt;"&amp;$C$407)+SUMIFS('1. Output sheet'!$F$2:$F$5000,'1. Output sheet'!$C$2:$C$5000,J$138,'1. Output sheet'!$K$2:$K$5000,$B545,'1. Output sheet'!$AC$2:$AC$5000,$B$170,'1. Output sheet'!$O$2:$O$5000,"&gt;="&amp;$B$407,'1. Output sheet'!$O$2:$O$5000,"&lt;"&amp;$C$407)</f>
        <v>4051</v>
      </c>
      <c r="K545" s="13">
        <f>SUMIFS('1. Output sheet'!$F$2:$F$5000,'1. Output sheet'!$C$2:$C$5000,K$138,'1. Output sheet'!$K$2:$K$5000,$B545,'1. Output sheet'!$AC$2:$AC$5000,$B$140,'1. Output sheet'!$O$2:$O$5000,"&gt;="&amp;$B$407,'1. Output sheet'!$O$2:$O$5000,"&lt;"&amp;$C$407)+SUMIFS('1. Output sheet'!$F$2:$F$5000,'1. Output sheet'!$C$2:$C$5000,K$138,'1. Output sheet'!$K$2:$K$5000,$B545,'1. Output sheet'!$AC$2:$AC$5000,$B$170,'1. Output sheet'!$O$2:$O$5000,"&gt;="&amp;$B$407,'1. Output sheet'!$O$2:$O$5000,"&lt;"&amp;$C$407)</f>
        <v>0</v>
      </c>
      <c r="L545" s="13">
        <f>SUMIFS('1. Output sheet'!$F$2:$F$5000,'1. Output sheet'!$C$2:$C$5000,L$138,'1. Output sheet'!$K$2:$K$5000,$B545,'1. Output sheet'!$AC$2:$AC$5000,$B$140,'1. Output sheet'!$O$2:$O$5000,"&gt;="&amp;$B$407,'1. Output sheet'!$O$2:$O$5000,"&lt;"&amp;$C$407)+SUMIFS('1. Output sheet'!$F$2:$F$5000,'1. Output sheet'!$C$2:$C$5000,L$138,'1. Output sheet'!$K$2:$K$5000,$B545,'1. Output sheet'!$AC$2:$AC$5000,$B$170,'1. Output sheet'!$O$2:$O$5000,"&gt;="&amp;$B$407,'1. Output sheet'!$O$2:$O$5000,"&lt;"&amp;$C$407)</f>
        <v>0</v>
      </c>
      <c r="M545" s="13">
        <f>SUMIFS('1. Output sheet'!$F$2:$F$5000,'1. Output sheet'!$C$2:$C$5000,M$138,'1. Output sheet'!$K$2:$K$5000,$B545,'1. Output sheet'!$AC$2:$AC$5000,$B$140,'1. Output sheet'!$O$2:$O$5000,"&gt;="&amp;$B$407,'1. Output sheet'!$O$2:$O$5000,"&lt;"&amp;$C$407)+SUMIFS('1. Output sheet'!$F$2:$F$5000,'1. Output sheet'!$C$2:$C$5000,M$138,'1. Output sheet'!$K$2:$K$5000,$B545,'1. Output sheet'!$AC$2:$AC$5000,$B$170,'1. Output sheet'!$O$2:$O$5000,"&gt;="&amp;$B$407,'1. Output sheet'!$O$2:$O$5000,"&lt;"&amp;$C$407)</f>
        <v>0</v>
      </c>
      <c r="N545" s="13">
        <f>SUMIFS('1. Output sheet'!$F$2:$F$5000,'1. Output sheet'!$C$2:$C$5000,N$138,'1. Output sheet'!$K$2:$K$5000,$B545,'1. Output sheet'!$AC$2:$AC$5000,$B$140,'1. Output sheet'!$O$2:$O$5000,"&gt;="&amp;$B$407,'1. Output sheet'!$O$2:$O$5000,"&lt;"&amp;$C$407)+SUMIFS('1. Output sheet'!$F$2:$F$5000,'1. Output sheet'!$C$2:$C$5000,N$138,'1. Output sheet'!$K$2:$K$5000,$B545,'1. Output sheet'!$AC$2:$AC$5000,$B$170,'1. Output sheet'!$O$2:$O$5000,"&gt;="&amp;$B$407,'1. Output sheet'!$O$2:$O$5000,"&lt;"&amp;$C$407)</f>
        <v>0</v>
      </c>
      <c r="O545" s="13">
        <f>SUMIFS('1. Output sheet'!$F$2:$F$5000,'1. Output sheet'!$C$2:$C$5000,O$138,'1. Output sheet'!$K$2:$K$5000,$B545,'1. Output sheet'!$AC$2:$AC$5000,$B$140,'1. Output sheet'!$O$2:$O$5000,"&gt;="&amp;$B$407,'1. Output sheet'!$O$2:$O$5000,"&lt;"&amp;$C$407)+SUMIFS('1. Output sheet'!$F$2:$F$5000,'1. Output sheet'!$C$2:$C$5000,O$138,'1. Output sheet'!$K$2:$K$5000,$B545,'1. Output sheet'!$AC$2:$AC$5000,$B$170,'1. Output sheet'!$O$2:$O$5000,"&gt;="&amp;$B$407,'1. Output sheet'!$O$2:$O$5000,"&lt;"&amp;$C$407)</f>
        <v>0</v>
      </c>
      <c r="P545" s="14">
        <f t="shared" si="298"/>
        <v>5154.3566666666666</v>
      </c>
      <c r="R545" s="39" t="s">
        <v>530</v>
      </c>
      <c r="S545" s="12"/>
      <c r="T545" s="13">
        <f t="shared" si="297"/>
        <v>0</v>
      </c>
      <c r="U545" s="13">
        <f t="shared" si="285"/>
        <v>0</v>
      </c>
      <c r="V545" s="13">
        <f t="shared" si="286"/>
        <v>0</v>
      </c>
      <c r="W545" s="13">
        <f t="shared" si="287"/>
        <v>148.82748079321024</v>
      </c>
      <c r="X545" s="13">
        <f t="shared" si="288"/>
        <v>0</v>
      </c>
      <c r="Y545" s="13">
        <f t="shared" si="289"/>
        <v>-0.89073023790045835</v>
      </c>
      <c r="Z545" s="13">
        <f t="shared" si="290"/>
        <v>543.15326548945461</v>
      </c>
      <c r="AA545" s="13">
        <f t="shared" si="291"/>
        <v>0</v>
      </c>
      <c r="AB545" s="13">
        <f t="shared" si="292"/>
        <v>0</v>
      </c>
      <c r="AC545" s="13">
        <f t="shared" si="293"/>
        <v>0</v>
      </c>
      <c r="AD545" s="13">
        <f t="shared" si="294"/>
        <v>0</v>
      </c>
      <c r="AE545" s="13">
        <f t="shared" si="295"/>
        <v>0</v>
      </c>
      <c r="AF545" s="14">
        <f t="shared" si="296"/>
        <v>691.0900160447643</v>
      </c>
    </row>
    <row r="546" spans="2:32" ht="14.4" x14ac:dyDescent="0.3">
      <c r="B546" s="39" t="s">
        <v>34</v>
      </c>
      <c r="C546" s="12"/>
      <c r="D546" s="13">
        <f>SUMIFS('1. Output sheet'!$F$2:$F$5000,'1. Output sheet'!$C$2:$C$5000,D$138,'1. Output sheet'!$K$2:$K$5000,$B546,'1. Output sheet'!$AC$2:$AC$5000,$B$140,'1. Output sheet'!$O$2:$O$5000,"&gt;="&amp;$B$407,'1. Output sheet'!$O$2:$O$5000,"&lt;"&amp;$C$407)+SUMIFS('1. Output sheet'!$F$2:$F$5000,'1. Output sheet'!$C$2:$C$5000,D$138,'1. Output sheet'!$K$2:$K$5000,$B546,'1. Output sheet'!$AC$2:$AC$5000,$B$170,'1. Output sheet'!$O$2:$O$5000,"&gt;="&amp;$B$407,'1. Output sheet'!$O$2:$O$5000,"&lt;"&amp;$C$407)</f>
        <v>0</v>
      </c>
      <c r="E546" s="13">
        <f>SUMIFS('1. Output sheet'!$F$2:$F$5000,'1. Output sheet'!$C$2:$C$5000,E$138,'1. Output sheet'!$K$2:$K$5000,$B546,'1. Output sheet'!$AC$2:$AC$5000,$B$140,'1. Output sheet'!$O$2:$O$5000,"&gt;="&amp;$B$407,'1. Output sheet'!$O$2:$O$5000,"&lt;"&amp;$C$407)+SUMIFS('1. Output sheet'!$F$2:$F$5000,'1. Output sheet'!$C$2:$C$5000,E$138,'1. Output sheet'!$K$2:$K$5000,$B546,'1. Output sheet'!$AC$2:$AC$5000,$B$170,'1. Output sheet'!$O$2:$O$5000,"&gt;="&amp;$B$407,'1. Output sheet'!$O$2:$O$5000,"&lt;"&amp;$C$407)</f>
        <v>0</v>
      </c>
      <c r="F546" s="13">
        <f>SUMIFS('1. Output sheet'!$F$2:$F$5000,'1. Output sheet'!$C$2:$C$5000,F$138,'1. Output sheet'!$K$2:$K$5000,$B546,'1. Output sheet'!$AC$2:$AC$5000,$B$140,'1. Output sheet'!$O$2:$O$5000,"&gt;="&amp;$B$407,'1. Output sheet'!$O$2:$O$5000,"&lt;"&amp;$C$407)+SUMIFS('1. Output sheet'!$F$2:$F$5000,'1. Output sheet'!$C$2:$C$5000,F$138,'1. Output sheet'!$K$2:$K$5000,$B546,'1. Output sheet'!$AC$2:$AC$5000,$B$170,'1. Output sheet'!$O$2:$O$5000,"&gt;="&amp;$B$407,'1. Output sheet'!$O$2:$O$5000,"&lt;"&amp;$C$407)</f>
        <v>13092.84</v>
      </c>
      <c r="G546" s="13">
        <f>SUMIFS('1. Output sheet'!$F$2:$F$5000,'1. Output sheet'!$C$2:$C$5000,G$138,'1. Output sheet'!$K$2:$K$5000,$B546,'1. Output sheet'!$AC$2:$AC$5000,$B$140,'1. Output sheet'!$O$2:$O$5000,"&gt;="&amp;$B$407,'1. Output sheet'!$O$2:$O$5000,"&lt;"&amp;$C$407)+SUMIFS('1. Output sheet'!$F$2:$F$5000,'1. Output sheet'!$C$2:$C$5000,G$138,'1. Output sheet'!$K$2:$K$5000,$B546,'1. Output sheet'!$AC$2:$AC$5000,$B$170,'1. Output sheet'!$O$2:$O$5000,"&gt;="&amp;$B$407,'1. Output sheet'!$O$2:$O$5000,"&lt;"&amp;$C$407)</f>
        <v>1326</v>
      </c>
      <c r="H546" s="13">
        <f>SUMIFS('1. Output sheet'!$F$2:$F$5000,'1. Output sheet'!$C$2:$C$5000,H$138,'1. Output sheet'!$K$2:$K$5000,$B546,'1. Output sheet'!$AC$2:$AC$5000,$B$140,'1. Output sheet'!$O$2:$O$5000,"&gt;="&amp;$B$407,'1. Output sheet'!$O$2:$O$5000,"&lt;"&amp;$C$407)+SUMIFS('1. Output sheet'!$F$2:$F$5000,'1. Output sheet'!$C$2:$C$5000,H$138,'1. Output sheet'!$K$2:$K$5000,$B546,'1. Output sheet'!$AC$2:$AC$5000,$B$170,'1. Output sheet'!$O$2:$O$5000,"&gt;="&amp;$B$407,'1. Output sheet'!$O$2:$O$5000,"&lt;"&amp;$C$407)</f>
        <v>1400</v>
      </c>
      <c r="I546" s="13">
        <f>SUMIFS('1. Output sheet'!$F$2:$F$5000,'1. Output sheet'!$C$2:$C$5000,I$138,'1. Output sheet'!$K$2:$K$5000,$B546,'1. Output sheet'!$AC$2:$AC$5000,$B$140,'1. Output sheet'!$O$2:$O$5000,"&gt;="&amp;$B$407,'1. Output sheet'!$O$2:$O$5000,"&lt;"&amp;$C$407)+SUMIFS('1. Output sheet'!$F$2:$F$5000,'1. Output sheet'!$C$2:$C$5000,I$138,'1. Output sheet'!$K$2:$K$5000,$B546,'1. Output sheet'!$AC$2:$AC$5000,$B$170,'1. Output sheet'!$O$2:$O$5000,"&gt;="&amp;$B$407,'1. Output sheet'!$O$2:$O$5000,"&lt;"&amp;$C$407)</f>
        <v>3604</v>
      </c>
      <c r="J546" s="13">
        <f>SUMIFS('1. Output sheet'!$F$2:$F$5000,'1. Output sheet'!$C$2:$C$5000,J$138,'1. Output sheet'!$K$2:$K$5000,$B546,'1. Output sheet'!$AC$2:$AC$5000,$B$140,'1. Output sheet'!$O$2:$O$5000,"&gt;="&amp;$B$407,'1. Output sheet'!$O$2:$O$5000,"&lt;"&amp;$C$407)+SUMIFS('1. Output sheet'!$F$2:$F$5000,'1. Output sheet'!$C$2:$C$5000,J$138,'1. Output sheet'!$K$2:$K$5000,$B546,'1. Output sheet'!$AC$2:$AC$5000,$B$170,'1. Output sheet'!$O$2:$O$5000,"&gt;="&amp;$B$407,'1. Output sheet'!$O$2:$O$5000,"&lt;"&amp;$C$407)</f>
        <v>-3067.91</v>
      </c>
      <c r="K546" s="13">
        <f>SUMIFS('1. Output sheet'!$F$2:$F$5000,'1. Output sheet'!$C$2:$C$5000,K$138,'1. Output sheet'!$K$2:$K$5000,$B546,'1. Output sheet'!$AC$2:$AC$5000,$B$140,'1. Output sheet'!$O$2:$O$5000,"&gt;="&amp;$B$407,'1. Output sheet'!$O$2:$O$5000,"&lt;"&amp;$C$407)+SUMIFS('1. Output sheet'!$F$2:$F$5000,'1. Output sheet'!$C$2:$C$5000,K$138,'1. Output sheet'!$K$2:$K$5000,$B546,'1. Output sheet'!$AC$2:$AC$5000,$B$170,'1. Output sheet'!$O$2:$O$5000,"&gt;="&amp;$B$407,'1. Output sheet'!$O$2:$O$5000,"&lt;"&amp;$C$407)</f>
        <v>0</v>
      </c>
      <c r="L546" s="13">
        <f>SUMIFS('1. Output sheet'!$F$2:$F$5000,'1. Output sheet'!$C$2:$C$5000,L$138,'1. Output sheet'!$K$2:$K$5000,$B546,'1. Output sheet'!$AC$2:$AC$5000,$B$140,'1. Output sheet'!$O$2:$O$5000,"&gt;="&amp;$B$407,'1. Output sheet'!$O$2:$O$5000,"&lt;"&amp;$C$407)+SUMIFS('1. Output sheet'!$F$2:$F$5000,'1. Output sheet'!$C$2:$C$5000,L$138,'1. Output sheet'!$K$2:$K$5000,$B546,'1. Output sheet'!$AC$2:$AC$5000,$B$170,'1. Output sheet'!$O$2:$O$5000,"&gt;="&amp;$B$407,'1. Output sheet'!$O$2:$O$5000,"&lt;"&amp;$C$407)</f>
        <v>0</v>
      </c>
      <c r="M546" s="13">
        <f>SUMIFS('1. Output sheet'!$F$2:$F$5000,'1. Output sheet'!$C$2:$C$5000,M$138,'1. Output sheet'!$K$2:$K$5000,$B546,'1. Output sheet'!$AC$2:$AC$5000,$B$140,'1. Output sheet'!$O$2:$O$5000,"&gt;="&amp;$B$407,'1. Output sheet'!$O$2:$O$5000,"&lt;"&amp;$C$407)+SUMIFS('1. Output sheet'!$F$2:$F$5000,'1. Output sheet'!$C$2:$C$5000,M$138,'1. Output sheet'!$K$2:$K$5000,$B546,'1. Output sheet'!$AC$2:$AC$5000,$B$170,'1. Output sheet'!$O$2:$O$5000,"&gt;="&amp;$B$407,'1. Output sheet'!$O$2:$O$5000,"&lt;"&amp;$C$407)</f>
        <v>0</v>
      </c>
      <c r="N546" s="13">
        <f>SUMIFS('1. Output sheet'!$F$2:$F$5000,'1. Output sheet'!$C$2:$C$5000,N$138,'1. Output sheet'!$K$2:$K$5000,$B546,'1. Output sheet'!$AC$2:$AC$5000,$B$140,'1. Output sheet'!$O$2:$O$5000,"&gt;="&amp;$B$407,'1. Output sheet'!$O$2:$O$5000,"&lt;"&amp;$C$407)+SUMIFS('1. Output sheet'!$F$2:$F$5000,'1. Output sheet'!$C$2:$C$5000,N$138,'1. Output sheet'!$K$2:$K$5000,$B546,'1. Output sheet'!$AC$2:$AC$5000,$B$170,'1. Output sheet'!$O$2:$O$5000,"&gt;="&amp;$B$407,'1. Output sheet'!$O$2:$O$5000,"&lt;"&amp;$C$407)</f>
        <v>0</v>
      </c>
      <c r="O546" s="13">
        <f>SUMIFS('1. Output sheet'!$F$2:$F$5000,'1. Output sheet'!$C$2:$C$5000,O$138,'1. Output sheet'!$K$2:$K$5000,$B546,'1. Output sheet'!$AC$2:$AC$5000,$B$140,'1. Output sheet'!$O$2:$O$5000,"&gt;="&amp;$B$407,'1. Output sheet'!$O$2:$O$5000,"&lt;"&amp;$C$407)+SUMIFS('1. Output sheet'!$F$2:$F$5000,'1. Output sheet'!$C$2:$C$5000,O$138,'1. Output sheet'!$K$2:$K$5000,$B546,'1. Output sheet'!$AC$2:$AC$5000,$B$170,'1. Output sheet'!$O$2:$O$5000,"&gt;="&amp;$B$407,'1. Output sheet'!$O$2:$O$5000,"&lt;"&amp;$C$407)</f>
        <v>0</v>
      </c>
      <c r="P546" s="14">
        <f t="shared" si="298"/>
        <v>16354.93</v>
      </c>
      <c r="R546" s="39" t="s">
        <v>34</v>
      </c>
      <c r="S546" s="12"/>
      <c r="T546" s="13">
        <f t="shared" si="297"/>
        <v>0</v>
      </c>
      <c r="U546" s="13">
        <f t="shared" si="285"/>
        <v>0</v>
      </c>
      <c r="V546" s="13">
        <f t="shared" si="286"/>
        <v>1755.4724266924095</v>
      </c>
      <c r="W546" s="13">
        <f t="shared" si="287"/>
        <v>177.78850408269977</v>
      </c>
      <c r="X546" s="13">
        <f t="shared" si="288"/>
        <v>187.71033613558046</v>
      </c>
      <c r="Y546" s="13">
        <f t="shared" si="289"/>
        <v>483.22003673759428</v>
      </c>
      <c r="Z546" s="13">
        <f t="shared" si="290"/>
        <v>-411.34172666693473</v>
      </c>
      <c r="AA546" s="13">
        <f t="shared" si="291"/>
        <v>0</v>
      </c>
      <c r="AB546" s="13">
        <f t="shared" si="292"/>
        <v>0</v>
      </c>
      <c r="AC546" s="13">
        <f t="shared" si="293"/>
        <v>0</v>
      </c>
      <c r="AD546" s="13">
        <f t="shared" si="294"/>
        <v>0</v>
      </c>
      <c r="AE546" s="13">
        <f t="shared" si="295"/>
        <v>0</v>
      </c>
      <c r="AF546" s="14">
        <f t="shared" si="296"/>
        <v>2192.8495769813494</v>
      </c>
    </row>
    <row r="547" spans="2:32" ht="14.4" x14ac:dyDescent="0.3">
      <c r="B547" s="39" t="s">
        <v>473</v>
      </c>
      <c r="C547" s="12"/>
      <c r="D547" s="13">
        <f>SUMIFS('1. Output sheet'!$F$2:$F$5000,'1. Output sheet'!$C$2:$C$5000,D$138,'1. Output sheet'!$K$2:$K$5000,$B547,'1. Output sheet'!$AC$2:$AC$5000,$B$140,'1. Output sheet'!$O$2:$O$5000,"&gt;="&amp;$B$407,'1. Output sheet'!$O$2:$O$5000,"&lt;"&amp;$C$407)+SUMIFS('1. Output sheet'!$F$2:$F$5000,'1. Output sheet'!$C$2:$C$5000,D$138,'1. Output sheet'!$K$2:$K$5000,$B547,'1. Output sheet'!$AC$2:$AC$5000,$B$170,'1. Output sheet'!$O$2:$O$5000,"&gt;="&amp;$B$407,'1. Output sheet'!$O$2:$O$5000,"&lt;"&amp;$C$407)</f>
        <v>0</v>
      </c>
      <c r="E547" s="13">
        <f>SUMIFS('1. Output sheet'!$F$2:$F$5000,'1. Output sheet'!$C$2:$C$5000,E$138,'1. Output sheet'!$K$2:$K$5000,$B547,'1. Output sheet'!$AC$2:$AC$5000,$B$140,'1. Output sheet'!$O$2:$O$5000,"&gt;="&amp;$B$407,'1. Output sheet'!$O$2:$O$5000,"&lt;"&amp;$C$407)+SUMIFS('1. Output sheet'!$F$2:$F$5000,'1. Output sheet'!$C$2:$C$5000,E$138,'1. Output sheet'!$K$2:$K$5000,$B547,'1. Output sheet'!$AC$2:$AC$5000,$B$170,'1. Output sheet'!$O$2:$O$5000,"&gt;="&amp;$B$407,'1. Output sheet'!$O$2:$O$5000,"&lt;"&amp;$C$407)</f>
        <v>0</v>
      </c>
      <c r="F547" s="13">
        <f>SUMIFS('1. Output sheet'!$F$2:$F$5000,'1. Output sheet'!$C$2:$C$5000,F$138,'1. Output sheet'!$K$2:$K$5000,$B547,'1. Output sheet'!$AC$2:$AC$5000,$B$140,'1. Output sheet'!$O$2:$O$5000,"&gt;="&amp;$B$407,'1. Output sheet'!$O$2:$O$5000,"&lt;"&amp;$C$407)+SUMIFS('1. Output sheet'!$F$2:$F$5000,'1. Output sheet'!$C$2:$C$5000,F$138,'1. Output sheet'!$K$2:$K$5000,$B547,'1. Output sheet'!$AC$2:$AC$5000,$B$170,'1. Output sheet'!$O$2:$O$5000,"&gt;="&amp;$B$407,'1. Output sheet'!$O$2:$O$5000,"&lt;"&amp;$C$407)</f>
        <v>0</v>
      </c>
      <c r="G547" s="13">
        <f>SUMIFS('1. Output sheet'!$F$2:$F$5000,'1. Output sheet'!$C$2:$C$5000,G$138,'1. Output sheet'!$K$2:$K$5000,$B547,'1. Output sheet'!$AC$2:$AC$5000,$B$140,'1. Output sheet'!$O$2:$O$5000,"&gt;="&amp;$B$407,'1. Output sheet'!$O$2:$O$5000,"&lt;"&amp;$C$407)+SUMIFS('1. Output sheet'!$F$2:$F$5000,'1. Output sheet'!$C$2:$C$5000,G$138,'1. Output sheet'!$K$2:$K$5000,$B547,'1. Output sheet'!$AC$2:$AC$5000,$B$170,'1. Output sheet'!$O$2:$O$5000,"&gt;="&amp;$B$407,'1. Output sheet'!$O$2:$O$5000,"&lt;"&amp;$C$407)</f>
        <v>1310</v>
      </c>
      <c r="H547" s="13">
        <f>SUMIFS('1. Output sheet'!$F$2:$F$5000,'1. Output sheet'!$C$2:$C$5000,H$138,'1. Output sheet'!$K$2:$K$5000,$B547,'1. Output sheet'!$AC$2:$AC$5000,$B$140,'1. Output sheet'!$O$2:$O$5000,"&gt;="&amp;$B$407,'1. Output sheet'!$O$2:$O$5000,"&lt;"&amp;$C$407)+SUMIFS('1. Output sheet'!$F$2:$F$5000,'1. Output sheet'!$C$2:$C$5000,H$138,'1. Output sheet'!$K$2:$K$5000,$B547,'1. Output sheet'!$AC$2:$AC$5000,$B$170,'1. Output sheet'!$O$2:$O$5000,"&gt;="&amp;$B$407,'1. Output sheet'!$O$2:$O$5000,"&lt;"&amp;$C$407)</f>
        <v>0</v>
      </c>
      <c r="I547" s="13">
        <f>SUMIFS('1. Output sheet'!$F$2:$F$5000,'1. Output sheet'!$C$2:$C$5000,I$138,'1. Output sheet'!$K$2:$K$5000,$B547,'1. Output sheet'!$AC$2:$AC$5000,$B$140,'1. Output sheet'!$O$2:$O$5000,"&gt;="&amp;$B$407,'1. Output sheet'!$O$2:$O$5000,"&lt;"&amp;$C$407)+SUMIFS('1. Output sheet'!$F$2:$F$5000,'1. Output sheet'!$C$2:$C$5000,I$138,'1. Output sheet'!$K$2:$K$5000,$B547,'1. Output sheet'!$AC$2:$AC$5000,$B$170,'1. Output sheet'!$O$2:$O$5000,"&gt;="&amp;$B$407,'1. Output sheet'!$O$2:$O$5000,"&lt;"&amp;$C$407)</f>
        <v>0</v>
      </c>
      <c r="J547" s="13">
        <f>SUMIFS('1. Output sheet'!$F$2:$F$5000,'1. Output sheet'!$C$2:$C$5000,J$138,'1. Output sheet'!$K$2:$K$5000,$B547,'1. Output sheet'!$AC$2:$AC$5000,$B$140,'1. Output sheet'!$O$2:$O$5000,"&gt;="&amp;$B$407,'1. Output sheet'!$O$2:$O$5000,"&lt;"&amp;$C$407)+SUMIFS('1. Output sheet'!$F$2:$F$5000,'1. Output sheet'!$C$2:$C$5000,J$138,'1. Output sheet'!$K$2:$K$5000,$B547,'1. Output sheet'!$AC$2:$AC$5000,$B$170,'1. Output sheet'!$O$2:$O$5000,"&gt;="&amp;$B$407,'1. Output sheet'!$O$2:$O$5000,"&lt;"&amp;$C$407)</f>
        <v>3120</v>
      </c>
      <c r="K547" s="13">
        <f>SUMIFS('1. Output sheet'!$F$2:$F$5000,'1. Output sheet'!$C$2:$C$5000,K$138,'1. Output sheet'!$K$2:$K$5000,$B547,'1. Output sheet'!$AC$2:$AC$5000,$B$140,'1. Output sheet'!$O$2:$O$5000,"&gt;="&amp;$B$407,'1. Output sheet'!$O$2:$O$5000,"&lt;"&amp;$C$407)+SUMIFS('1. Output sheet'!$F$2:$F$5000,'1. Output sheet'!$C$2:$C$5000,K$138,'1. Output sheet'!$K$2:$K$5000,$B547,'1. Output sheet'!$AC$2:$AC$5000,$B$170,'1. Output sheet'!$O$2:$O$5000,"&gt;="&amp;$B$407,'1. Output sheet'!$O$2:$O$5000,"&lt;"&amp;$C$407)</f>
        <v>0</v>
      </c>
      <c r="L547" s="13">
        <f>SUMIFS('1. Output sheet'!$F$2:$F$5000,'1. Output sheet'!$C$2:$C$5000,L$138,'1. Output sheet'!$K$2:$K$5000,$B547,'1. Output sheet'!$AC$2:$AC$5000,$B$140,'1. Output sheet'!$O$2:$O$5000,"&gt;="&amp;$B$407,'1. Output sheet'!$O$2:$O$5000,"&lt;"&amp;$C$407)+SUMIFS('1. Output sheet'!$F$2:$F$5000,'1. Output sheet'!$C$2:$C$5000,L$138,'1. Output sheet'!$K$2:$K$5000,$B547,'1. Output sheet'!$AC$2:$AC$5000,$B$170,'1. Output sheet'!$O$2:$O$5000,"&gt;="&amp;$B$407,'1. Output sheet'!$O$2:$O$5000,"&lt;"&amp;$C$407)</f>
        <v>0</v>
      </c>
      <c r="M547" s="13">
        <f>SUMIFS('1. Output sheet'!$F$2:$F$5000,'1. Output sheet'!$C$2:$C$5000,M$138,'1. Output sheet'!$K$2:$K$5000,$B547,'1. Output sheet'!$AC$2:$AC$5000,$B$140,'1. Output sheet'!$O$2:$O$5000,"&gt;="&amp;$B$407,'1. Output sheet'!$O$2:$O$5000,"&lt;"&amp;$C$407)+SUMIFS('1. Output sheet'!$F$2:$F$5000,'1. Output sheet'!$C$2:$C$5000,M$138,'1. Output sheet'!$K$2:$K$5000,$B547,'1. Output sheet'!$AC$2:$AC$5000,$B$170,'1. Output sheet'!$O$2:$O$5000,"&gt;="&amp;$B$407,'1. Output sheet'!$O$2:$O$5000,"&lt;"&amp;$C$407)</f>
        <v>0</v>
      </c>
      <c r="N547" s="13">
        <f>SUMIFS('1. Output sheet'!$F$2:$F$5000,'1. Output sheet'!$C$2:$C$5000,N$138,'1. Output sheet'!$K$2:$K$5000,$B547,'1. Output sheet'!$AC$2:$AC$5000,$B$140,'1. Output sheet'!$O$2:$O$5000,"&gt;="&amp;$B$407,'1. Output sheet'!$O$2:$O$5000,"&lt;"&amp;$C$407)+SUMIFS('1. Output sheet'!$F$2:$F$5000,'1. Output sheet'!$C$2:$C$5000,N$138,'1. Output sheet'!$K$2:$K$5000,$B547,'1. Output sheet'!$AC$2:$AC$5000,$B$170,'1. Output sheet'!$O$2:$O$5000,"&gt;="&amp;$B$407,'1. Output sheet'!$O$2:$O$5000,"&lt;"&amp;$C$407)</f>
        <v>0</v>
      </c>
      <c r="O547" s="13">
        <f>SUMIFS('1. Output sheet'!$F$2:$F$5000,'1. Output sheet'!$C$2:$C$5000,O$138,'1. Output sheet'!$K$2:$K$5000,$B547,'1. Output sheet'!$AC$2:$AC$5000,$B$140,'1. Output sheet'!$O$2:$O$5000,"&gt;="&amp;$B$407,'1. Output sheet'!$O$2:$O$5000,"&lt;"&amp;$C$407)+SUMIFS('1. Output sheet'!$F$2:$F$5000,'1. Output sheet'!$C$2:$C$5000,O$138,'1. Output sheet'!$K$2:$K$5000,$B547,'1. Output sheet'!$AC$2:$AC$5000,$B$170,'1. Output sheet'!$O$2:$O$5000,"&gt;="&amp;$B$407,'1. Output sheet'!$O$2:$O$5000,"&lt;"&amp;$C$407)</f>
        <v>0</v>
      </c>
      <c r="P547" s="14">
        <f t="shared" si="298"/>
        <v>4430</v>
      </c>
      <c r="R547" s="39" t="s">
        <v>473</v>
      </c>
      <c r="S547" s="12"/>
      <c r="T547" s="13">
        <f t="shared" si="297"/>
        <v>0</v>
      </c>
      <c r="U547" s="13">
        <f t="shared" si="285"/>
        <v>0</v>
      </c>
      <c r="V547" s="13">
        <f t="shared" si="286"/>
        <v>0</v>
      </c>
      <c r="W547" s="13">
        <f t="shared" si="287"/>
        <v>175.64324309829314</v>
      </c>
      <c r="X547" s="13">
        <f t="shared" si="288"/>
        <v>0</v>
      </c>
      <c r="Y547" s="13">
        <f t="shared" si="289"/>
        <v>0</v>
      </c>
      <c r="Z547" s="13">
        <f t="shared" si="290"/>
        <v>418.32589195929364</v>
      </c>
      <c r="AA547" s="13">
        <f t="shared" si="291"/>
        <v>0</v>
      </c>
      <c r="AB547" s="13">
        <f t="shared" si="292"/>
        <v>0</v>
      </c>
      <c r="AC547" s="13">
        <f t="shared" si="293"/>
        <v>0</v>
      </c>
      <c r="AD547" s="13">
        <f t="shared" si="294"/>
        <v>0</v>
      </c>
      <c r="AE547" s="13">
        <f t="shared" si="295"/>
        <v>0</v>
      </c>
      <c r="AF547" s="14">
        <f t="shared" si="296"/>
        <v>593.96913505758675</v>
      </c>
    </row>
    <row r="548" spans="2:32" ht="14.4" x14ac:dyDescent="0.3">
      <c r="B548" s="39" t="s">
        <v>210</v>
      </c>
      <c r="C548" s="12"/>
      <c r="D548" s="13">
        <f>SUMIFS('1. Output sheet'!$F$2:$F$5000,'1. Output sheet'!$C$2:$C$5000,D$138,'1. Output sheet'!$K$2:$K$5000,$B548,'1. Output sheet'!$AC$2:$AC$5000,$B$140,'1. Output sheet'!$O$2:$O$5000,"&gt;="&amp;$B$407,'1. Output sheet'!$O$2:$O$5000,"&lt;"&amp;$C$407)+SUMIFS('1. Output sheet'!$F$2:$F$5000,'1. Output sheet'!$C$2:$C$5000,D$138,'1. Output sheet'!$K$2:$K$5000,$B548,'1. Output sheet'!$AC$2:$AC$5000,$B$170,'1. Output sheet'!$O$2:$O$5000,"&gt;="&amp;$B$407,'1. Output sheet'!$O$2:$O$5000,"&lt;"&amp;$C$407)</f>
        <v>0</v>
      </c>
      <c r="E548" s="13">
        <f>SUMIFS('1. Output sheet'!$F$2:$F$5000,'1. Output sheet'!$C$2:$C$5000,E$138,'1. Output sheet'!$K$2:$K$5000,$B548,'1. Output sheet'!$AC$2:$AC$5000,$B$140,'1. Output sheet'!$O$2:$O$5000,"&gt;="&amp;$B$407,'1. Output sheet'!$O$2:$O$5000,"&lt;"&amp;$C$407)+SUMIFS('1. Output sheet'!$F$2:$F$5000,'1. Output sheet'!$C$2:$C$5000,E$138,'1. Output sheet'!$K$2:$K$5000,$B548,'1. Output sheet'!$AC$2:$AC$5000,$B$170,'1. Output sheet'!$O$2:$O$5000,"&gt;="&amp;$B$407,'1. Output sheet'!$O$2:$O$5000,"&lt;"&amp;$C$407)</f>
        <v>0</v>
      </c>
      <c r="F548" s="13">
        <f>SUMIFS('1. Output sheet'!$F$2:$F$5000,'1. Output sheet'!$C$2:$C$5000,F$138,'1. Output sheet'!$K$2:$K$5000,$B548,'1. Output sheet'!$AC$2:$AC$5000,$B$140,'1. Output sheet'!$O$2:$O$5000,"&gt;="&amp;$B$407,'1. Output sheet'!$O$2:$O$5000,"&lt;"&amp;$C$407)+SUMIFS('1. Output sheet'!$F$2:$F$5000,'1. Output sheet'!$C$2:$C$5000,F$138,'1. Output sheet'!$K$2:$K$5000,$B548,'1. Output sheet'!$AC$2:$AC$5000,$B$170,'1. Output sheet'!$O$2:$O$5000,"&gt;="&amp;$B$407,'1. Output sheet'!$O$2:$O$5000,"&lt;"&amp;$C$407)</f>
        <v>0</v>
      </c>
      <c r="G548" s="13">
        <f>SUMIFS('1. Output sheet'!$F$2:$F$5000,'1. Output sheet'!$C$2:$C$5000,G$138,'1. Output sheet'!$K$2:$K$5000,$B548,'1. Output sheet'!$AC$2:$AC$5000,$B$140,'1. Output sheet'!$O$2:$O$5000,"&gt;="&amp;$B$407,'1. Output sheet'!$O$2:$O$5000,"&lt;"&amp;$C$407)+SUMIFS('1. Output sheet'!$F$2:$F$5000,'1. Output sheet'!$C$2:$C$5000,G$138,'1. Output sheet'!$K$2:$K$5000,$B548,'1. Output sheet'!$AC$2:$AC$5000,$B$170,'1. Output sheet'!$O$2:$O$5000,"&gt;="&amp;$B$407,'1. Output sheet'!$O$2:$O$5000,"&lt;"&amp;$C$407)</f>
        <v>0</v>
      </c>
      <c r="H548" s="13">
        <f>SUMIFS('1. Output sheet'!$F$2:$F$5000,'1. Output sheet'!$C$2:$C$5000,H$138,'1. Output sheet'!$K$2:$K$5000,$B548,'1. Output sheet'!$AC$2:$AC$5000,$B$140,'1. Output sheet'!$O$2:$O$5000,"&gt;="&amp;$B$407,'1. Output sheet'!$O$2:$O$5000,"&lt;"&amp;$C$407)+SUMIFS('1. Output sheet'!$F$2:$F$5000,'1. Output sheet'!$C$2:$C$5000,H$138,'1. Output sheet'!$K$2:$K$5000,$B548,'1. Output sheet'!$AC$2:$AC$5000,$B$170,'1. Output sheet'!$O$2:$O$5000,"&gt;="&amp;$B$407,'1. Output sheet'!$O$2:$O$5000,"&lt;"&amp;$C$407)</f>
        <v>0</v>
      </c>
      <c r="I548" s="13">
        <f>SUMIFS('1. Output sheet'!$F$2:$F$5000,'1. Output sheet'!$C$2:$C$5000,I$138,'1. Output sheet'!$K$2:$K$5000,$B548,'1. Output sheet'!$AC$2:$AC$5000,$B$140,'1. Output sheet'!$O$2:$O$5000,"&gt;="&amp;$B$407,'1. Output sheet'!$O$2:$O$5000,"&lt;"&amp;$C$407)+SUMIFS('1. Output sheet'!$F$2:$F$5000,'1. Output sheet'!$C$2:$C$5000,I$138,'1. Output sheet'!$K$2:$K$5000,$B548,'1. Output sheet'!$AC$2:$AC$5000,$B$170,'1. Output sheet'!$O$2:$O$5000,"&gt;="&amp;$B$407,'1. Output sheet'!$O$2:$O$5000,"&lt;"&amp;$C$407)</f>
        <v>0</v>
      </c>
      <c r="J548" s="13">
        <f>SUMIFS('1. Output sheet'!$F$2:$F$5000,'1. Output sheet'!$C$2:$C$5000,J$138,'1. Output sheet'!$K$2:$K$5000,$B548,'1. Output sheet'!$AC$2:$AC$5000,$B$140,'1. Output sheet'!$O$2:$O$5000,"&gt;="&amp;$B$407,'1. Output sheet'!$O$2:$O$5000,"&lt;"&amp;$C$407)+SUMIFS('1. Output sheet'!$F$2:$F$5000,'1. Output sheet'!$C$2:$C$5000,J$138,'1. Output sheet'!$K$2:$K$5000,$B548,'1. Output sheet'!$AC$2:$AC$5000,$B$170,'1. Output sheet'!$O$2:$O$5000,"&gt;="&amp;$B$407,'1. Output sheet'!$O$2:$O$5000,"&lt;"&amp;$C$407)</f>
        <v>0</v>
      </c>
      <c r="K548" s="13">
        <f>SUMIFS('1. Output sheet'!$F$2:$F$5000,'1. Output sheet'!$C$2:$C$5000,K$138,'1. Output sheet'!$K$2:$K$5000,$B548,'1. Output sheet'!$AC$2:$AC$5000,$B$140,'1. Output sheet'!$O$2:$O$5000,"&gt;="&amp;$B$407,'1. Output sheet'!$O$2:$O$5000,"&lt;"&amp;$C$407)+SUMIFS('1. Output sheet'!$F$2:$F$5000,'1. Output sheet'!$C$2:$C$5000,K$138,'1. Output sheet'!$K$2:$K$5000,$B548,'1. Output sheet'!$AC$2:$AC$5000,$B$170,'1. Output sheet'!$O$2:$O$5000,"&gt;="&amp;$B$407,'1. Output sheet'!$O$2:$O$5000,"&lt;"&amp;$C$407)</f>
        <v>0</v>
      </c>
      <c r="L548" s="13">
        <f>SUMIFS('1. Output sheet'!$F$2:$F$5000,'1. Output sheet'!$C$2:$C$5000,L$138,'1. Output sheet'!$K$2:$K$5000,$B548,'1. Output sheet'!$AC$2:$AC$5000,$B$140,'1. Output sheet'!$O$2:$O$5000,"&gt;="&amp;$B$407,'1. Output sheet'!$O$2:$O$5000,"&lt;"&amp;$C$407)+SUMIFS('1. Output sheet'!$F$2:$F$5000,'1. Output sheet'!$C$2:$C$5000,L$138,'1. Output sheet'!$K$2:$K$5000,$B548,'1. Output sheet'!$AC$2:$AC$5000,$B$170,'1. Output sheet'!$O$2:$O$5000,"&gt;="&amp;$B$407,'1. Output sheet'!$O$2:$O$5000,"&lt;"&amp;$C$407)</f>
        <v>0</v>
      </c>
      <c r="M548" s="13">
        <f>SUMIFS('1. Output sheet'!$F$2:$F$5000,'1. Output sheet'!$C$2:$C$5000,M$138,'1. Output sheet'!$K$2:$K$5000,$B548,'1. Output sheet'!$AC$2:$AC$5000,$B$140,'1. Output sheet'!$O$2:$O$5000,"&gt;="&amp;$B$407,'1. Output sheet'!$O$2:$O$5000,"&lt;"&amp;$C$407)+SUMIFS('1. Output sheet'!$F$2:$F$5000,'1. Output sheet'!$C$2:$C$5000,M$138,'1. Output sheet'!$K$2:$K$5000,$B548,'1. Output sheet'!$AC$2:$AC$5000,$B$170,'1. Output sheet'!$O$2:$O$5000,"&gt;="&amp;$B$407,'1. Output sheet'!$O$2:$O$5000,"&lt;"&amp;$C$407)</f>
        <v>0</v>
      </c>
      <c r="N548" s="13">
        <f>SUMIFS('1. Output sheet'!$F$2:$F$5000,'1. Output sheet'!$C$2:$C$5000,N$138,'1. Output sheet'!$K$2:$K$5000,$B548,'1. Output sheet'!$AC$2:$AC$5000,$B$140,'1. Output sheet'!$O$2:$O$5000,"&gt;="&amp;$B$407,'1. Output sheet'!$O$2:$O$5000,"&lt;"&amp;$C$407)+SUMIFS('1. Output sheet'!$F$2:$F$5000,'1. Output sheet'!$C$2:$C$5000,N$138,'1. Output sheet'!$K$2:$K$5000,$B548,'1. Output sheet'!$AC$2:$AC$5000,$B$170,'1. Output sheet'!$O$2:$O$5000,"&gt;="&amp;$B$407,'1. Output sheet'!$O$2:$O$5000,"&lt;"&amp;$C$407)</f>
        <v>0</v>
      </c>
      <c r="O548" s="13">
        <f>SUMIFS('1. Output sheet'!$F$2:$F$5000,'1. Output sheet'!$C$2:$C$5000,O$138,'1. Output sheet'!$K$2:$K$5000,$B548,'1. Output sheet'!$AC$2:$AC$5000,$B$140,'1. Output sheet'!$O$2:$O$5000,"&gt;="&amp;$B$407,'1. Output sheet'!$O$2:$O$5000,"&lt;"&amp;$C$407)+SUMIFS('1. Output sheet'!$F$2:$F$5000,'1. Output sheet'!$C$2:$C$5000,O$138,'1. Output sheet'!$K$2:$K$5000,$B548,'1. Output sheet'!$AC$2:$AC$5000,$B$170,'1. Output sheet'!$O$2:$O$5000,"&gt;="&amp;$B$407,'1. Output sheet'!$O$2:$O$5000,"&lt;"&amp;$C$407)</f>
        <v>0</v>
      </c>
      <c r="P548" s="14">
        <f t="shared" si="298"/>
        <v>0</v>
      </c>
      <c r="R548" s="39" t="s">
        <v>210</v>
      </c>
      <c r="S548" s="12"/>
      <c r="T548" s="13">
        <f t="shared" si="297"/>
        <v>0</v>
      </c>
      <c r="U548" s="13">
        <f t="shared" si="285"/>
        <v>0</v>
      </c>
      <c r="V548" s="13">
        <f t="shared" si="286"/>
        <v>0</v>
      </c>
      <c r="W548" s="13">
        <f t="shared" si="287"/>
        <v>0</v>
      </c>
      <c r="X548" s="13">
        <f t="shared" si="288"/>
        <v>0</v>
      </c>
      <c r="Y548" s="13">
        <f t="shared" si="289"/>
        <v>0</v>
      </c>
      <c r="Z548" s="13">
        <f t="shared" si="290"/>
        <v>0</v>
      </c>
      <c r="AA548" s="13">
        <f t="shared" si="291"/>
        <v>0</v>
      </c>
      <c r="AB548" s="13">
        <f t="shared" si="292"/>
        <v>0</v>
      </c>
      <c r="AC548" s="13">
        <f t="shared" si="293"/>
        <v>0</v>
      </c>
      <c r="AD548" s="13">
        <f t="shared" si="294"/>
        <v>0</v>
      </c>
      <c r="AE548" s="13">
        <f t="shared" si="295"/>
        <v>0</v>
      </c>
      <c r="AF548" s="14">
        <f t="shared" si="296"/>
        <v>0</v>
      </c>
    </row>
    <row r="549" spans="2:32" ht="14.4" x14ac:dyDescent="0.3">
      <c r="B549" s="39" t="s">
        <v>333</v>
      </c>
      <c r="C549" s="12"/>
      <c r="D549" s="13">
        <f>SUMIFS('1. Output sheet'!$F$2:$F$5000,'1. Output sheet'!$C$2:$C$5000,D$138,'1. Output sheet'!$K$2:$K$5000,$B549,'1. Output sheet'!$AC$2:$AC$5000,$B$140,'1. Output sheet'!$O$2:$O$5000,"&gt;="&amp;$B$407,'1. Output sheet'!$O$2:$O$5000,"&lt;"&amp;$C$407)+SUMIFS('1. Output sheet'!$F$2:$F$5000,'1. Output sheet'!$C$2:$C$5000,D$138,'1. Output sheet'!$K$2:$K$5000,$B549,'1. Output sheet'!$AC$2:$AC$5000,$B$170,'1. Output sheet'!$O$2:$O$5000,"&gt;="&amp;$B$407,'1. Output sheet'!$O$2:$O$5000,"&lt;"&amp;$C$407)</f>
        <v>0</v>
      </c>
      <c r="E549" s="13">
        <f>SUMIFS('1. Output sheet'!$F$2:$F$5000,'1. Output sheet'!$C$2:$C$5000,E$138,'1. Output sheet'!$K$2:$K$5000,$B549,'1. Output sheet'!$AC$2:$AC$5000,$B$140,'1. Output sheet'!$O$2:$O$5000,"&gt;="&amp;$B$407,'1. Output sheet'!$O$2:$O$5000,"&lt;"&amp;$C$407)+SUMIFS('1. Output sheet'!$F$2:$F$5000,'1. Output sheet'!$C$2:$C$5000,E$138,'1. Output sheet'!$K$2:$K$5000,$B549,'1. Output sheet'!$AC$2:$AC$5000,$B$170,'1. Output sheet'!$O$2:$O$5000,"&gt;="&amp;$B$407,'1. Output sheet'!$O$2:$O$5000,"&lt;"&amp;$C$407)</f>
        <v>0</v>
      </c>
      <c r="F549" s="13">
        <f>SUMIFS('1. Output sheet'!$F$2:$F$5000,'1. Output sheet'!$C$2:$C$5000,F$138,'1. Output sheet'!$K$2:$K$5000,$B549,'1. Output sheet'!$AC$2:$AC$5000,$B$140,'1. Output sheet'!$O$2:$O$5000,"&gt;="&amp;$B$407,'1. Output sheet'!$O$2:$O$5000,"&lt;"&amp;$C$407)+SUMIFS('1. Output sheet'!$F$2:$F$5000,'1. Output sheet'!$C$2:$C$5000,F$138,'1. Output sheet'!$K$2:$K$5000,$B549,'1. Output sheet'!$AC$2:$AC$5000,$B$170,'1. Output sheet'!$O$2:$O$5000,"&gt;="&amp;$B$407,'1. Output sheet'!$O$2:$O$5000,"&lt;"&amp;$C$407)</f>
        <v>0</v>
      </c>
      <c r="G549" s="13">
        <f>SUMIFS('1. Output sheet'!$F$2:$F$5000,'1. Output sheet'!$C$2:$C$5000,G$138,'1. Output sheet'!$K$2:$K$5000,$B549,'1. Output sheet'!$AC$2:$AC$5000,$B$140,'1. Output sheet'!$O$2:$O$5000,"&gt;="&amp;$B$407,'1. Output sheet'!$O$2:$O$5000,"&lt;"&amp;$C$407)+SUMIFS('1. Output sheet'!$F$2:$F$5000,'1. Output sheet'!$C$2:$C$5000,G$138,'1. Output sheet'!$K$2:$K$5000,$B549,'1. Output sheet'!$AC$2:$AC$5000,$B$170,'1. Output sheet'!$O$2:$O$5000,"&gt;="&amp;$B$407,'1. Output sheet'!$O$2:$O$5000,"&lt;"&amp;$C$407)</f>
        <v>0</v>
      </c>
      <c r="H549" s="13">
        <f>SUMIFS('1. Output sheet'!$F$2:$F$5000,'1. Output sheet'!$C$2:$C$5000,H$138,'1. Output sheet'!$K$2:$K$5000,$B549,'1. Output sheet'!$AC$2:$AC$5000,$B$140,'1. Output sheet'!$O$2:$O$5000,"&gt;="&amp;$B$407,'1. Output sheet'!$O$2:$O$5000,"&lt;"&amp;$C$407)+SUMIFS('1. Output sheet'!$F$2:$F$5000,'1. Output sheet'!$C$2:$C$5000,H$138,'1. Output sheet'!$K$2:$K$5000,$B549,'1. Output sheet'!$AC$2:$AC$5000,$B$170,'1. Output sheet'!$O$2:$O$5000,"&gt;="&amp;$B$407,'1. Output sheet'!$O$2:$O$5000,"&lt;"&amp;$C$407)</f>
        <v>0</v>
      </c>
      <c r="I549" s="13">
        <f>SUMIFS('1. Output sheet'!$F$2:$F$5000,'1. Output sheet'!$C$2:$C$5000,I$138,'1. Output sheet'!$K$2:$K$5000,$B549,'1. Output sheet'!$AC$2:$AC$5000,$B$140,'1. Output sheet'!$O$2:$O$5000,"&gt;="&amp;$B$407,'1. Output sheet'!$O$2:$O$5000,"&lt;"&amp;$C$407)+SUMIFS('1. Output sheet'!$F$2:$F$5000,'1. Output sheet'!$C$2:$C$5000,I$138,'1. Output sheet'!$K$2:$K$5000,$B549,'1. Output sheet'!$AC$2:$AC$5000,$B$170,'1. Output sheet'!$O$2:$O$5000,"&gt;="&amp;$B$407,'1. Output sheet'!$O$2:$O$5000,"&lt;"&amp;$C$407)</f>
        <v>0</v>
      </c>
      <c r="J549" s="13">
        <f>SUMIFS('1. Output sheet'!$F$2:$F$5000,'1. Output sheet'!$C$2:$C$5000,J$138,'1. Output sheet'!$K$2:$K$5000,$B549,'1. Output sheet'!$AC$2:$AC$5000,$B$140,'1. Output sheet'!$O$2:$O$5000,"&gt;="&amp;$B$407,'1. Output sheet'!$O$2:$O$5000,"&lt;"&amp;$C$407)+SUMIFS('1. Output sheet'!$F$2:$F$5000,'1. Output sheet'!$C$2:$C$5000,J$138,'1. Output sheet'!$K$2:$K$5000,$B549,'1. Output sheet'!$AC$2:$AC$5000,$B$170,'1. Output sheet'!$O$2:$O$5000,"&gt;="&amp;$B$407,'1. Output sheet'!$O$2:$O$5000,"&lt;"&amp;$C$407)</f>
        <v>0</v>
      </c>
      <c r="K549" s="13">
        <f>SUMIFS('1. Output sheet'!$F$2:$F$5000,'1. Output sheet'!$C$2:$C$5000,K$138,'1. Output sheet'!$K$2:$K$5000,$B549,'1. Output sheet'!$AC$2:$AC$5000,$B$140,'1. Output sheet'!$O$2:$O$5000,"&gt;="&amp;$B$407,'1. Output sheet'!$O$2:$O$5000,"&lt;"&amp;$C$407)+SUMIFS('1. Output sheet'!$F$2:$F$5000,'1. Output sheet'!$C$2:$C$5000,K$138,'1. Output sheet'!$K$2:$K$5000,$B549,'1. Output sheet'!$AC$2:$AC$5000,$B$170,'1. Output sheet'!$O$2:$O$5000,"&gt;="&amp;$B$407,'1. Output sheet'!$O$2:$O$5000,"&lt;"&amp;$C$407)</f>
        <v>0</v>
      </c>
      <c r="L549" s="13">
        <f>SUMIFS('1. Output sheet'!$F$2:$F$5000,'1. Output sheet'!$C$2:$C$5000,L$138,'1. Output sheet'!$K$2:$K$5000,$B549,'1. Output sheet'!$AC$2:$AC$5000,$B$140,'1. Output sheet'!$O$2:$O$5000,"&gt;="&amp;$B$407,'1. Output sheet'!$O$2:$O$5000,"&lt;"&amp;$C$407)+SUMIFS('1. Output sheet'!$F$2:$F$5000,'1. Output sheet'!$C$2:$C$5000,L$138,'1. Output sheet'!$K$2:$K$5000,$B549,'1. Output sheet'!$AC$2:$AC$5000,$B$170,'1. Output sheet'!$O$2:$O$5000,"&gt;="&amp;$B$407,'1. Output sheet'!$O$2:$O$5000,"&lt;"&amp;$C$407)</f>
        <v>0</v>
      </c>
      <c r="M549" s="13">
        <f>SUMIFS('1. Output sheet'!$F$2:$F$5000,'1. Output sheet'!$C$2:$C$5000,M$138,'1. Output sheet'!$K$2:$K$5000,$B549,'1. Output sheet'!$AC$2:$AC$5000,$B$140,'1. Output sheet'!$O$2:$O$5000,"&gt;="&amp;$B$407,'1. Output sheet'!$O$2:$O$5000,"&lt;"&amp;$C$407)+SUMIFS('1. Output sheet'!$F$2:$F$5000,'1. Output sheet'!$C$2:$C$5000,M$138,'1. Output sheet'!$K$2:$K$5000,$B549,'1. Output sheet'!$AC$2:$AC$5000,$B$170,'1. Output sheet'!$O$2:$O$5000,"&gt;="&amp;$B$407,'1. Output sheet'!$O$2:$O$5000,"&lt;"&amp;$C$407)</f>
        <v>0</v>
      </c>
      <c r="N549" s="13">
        <f>SUMIFS('1. Output sheet'!$F$2:$F$5000,'1. Output sheet'!$C$2:$C$5000,N$138,'1. Output sheet'!$K$2:$K$5000,$B549,'1. Output sheet'!$AC$2:$AC$5000,$B$140,'1. Output sheet'!$O$2:$O$5000,"&gt;="&amp;$B$407,'1. Output sheet'!$O$2:$O$5000,"&lt;"&amp;$C$407)+SUMIFS('1. Output sheet'!$F$2:$F$5000,'1. Output sheet'!$C$2:$C$5000,N$138,'1. Output sheet'!$K$2:$K$5000,$B549,'1. Output sheet'!$AC$2:$AC$5000,$B$170,'1. Output sheet'!$O$2:$O$5000,"&gt;="&amp;$B$407,'1. Output sheet'!$O$2:$O$5000,"&lt;"&amp;$C$407)</f>
        <v>0</v>
      </c>
      <c r="O549" s="13">
        <f>SUMIFS('1. Output sheet'!$F$2:$F$5000,'1. Output sheet'!$C$2:$C$5000,O$138,'1. Output sheet'!$K$2:$K$5000,$B549,'1. Output sheet'!$AC$2:$AC$5000,$B$140,'1. Output sheet'!$O$2:$O$5000,"&gt;="&amp;$B$407,'1. Output sheet'!$O$2:$O$5000,"&lt;"&amp;$C$407)+SUMIFS('1. Output sheet'!$F$2:$F$5000,'1. Output sheet'!$C$2:$C$5000,O$138,'1. Output sheet'!$K$2:$K$5000,$B549,'1. Output sheet'!$AC$2:$AC$5000,$B$170,'1. Output sheet'!$O$2:$O$5000,"&gt;="&amp;$B$407,'1. Output sheet'!$O$2:$O$5000,"&lt;"&amp;$C$407)</f>
        <v>0</v>
      </c>
      <c r="P549" s="14">
        <f t="shared" si="298"/>
        <v>0</v>
      </c>
      <c r="R549" s="39" t="s">
        <v>333</v>
      </c>
      <c r="S549" s="12"/>
      <c r="T549" s="13">
        <f t="shared" si="297"/>
        <v>0</v>
      </c>
      <c r="U549" s="13">
        <f t="shared" si="285"/>
        <v>0</v>
      </c>
      <c r="V549" s="13">
        <f t="shared" si="286"/>
        <v>0</v>
      </c>
      <c r="W549" s="13">
        <f t="shared" si="287"/>
        <v>0</v>
      </c>
      <c r="X549" s="13">
        <f t="shared" si="288"/>
        <v>0</v>
      </c>
      <c r="Y549" s="13">
        <f t="shared" si="289"/>
        <v>0</v>
      </c>
      <c r="Z549" s="13">
        <f t="shared" si="290"/>
        <v>0</v>
      </c>
      <c r="AA549" s="13">
        <f t="shared" si="291"/>
        <v>0</v>
      </c>
      <c r="AB549" s="13">
        <f t="shared" si="292"/>
        <v>0</v>
      </c>
      <c r="AC549" s="13">
        <f t="shared" si="293"/>
        <v>0</v>
      </c>
      <c r="AD549" s="13">
        <f t="shared" si="294"/>
        <v>0</v>
      </c>
      <c r="AE549" s="13">
        <f t="shared" si="295"/>
        <v>0</v>
      </c>
      <c r="AF549" s="14">
        <f t="shared" si="296"/>
        <v>0</v>
      </c>
    </row>
    <row r="550" spans="2:32" ht="14.4" x14ac:dyDescent="0.3">
      <c r="B550" s="39" t="s">
        <v>229</v>
      </c>
      <c r="C550" s="12"/>
      <c r="D550" s="13">
        <f>SUMIFS('1. Output sheet'!$F$2:$F$5000,'1. Output sheet'!$C$2:$C$5000,D$138,'1. Output sheet'!$K$2:$K$5000,$B550,'1. Output sheet'!$AC$2:$AC$5000,$B$140,'1. Output sheet'!$O$2:$O$5000,"&gt;="&amp;$B$407,'1. Output sheet'!$O$2:$O$5000,"&lt;"&amp;$C$407)+SUMIFS('1. Output sheet'!$F$2:$F$5000,'1. Output sheet'!$C$2:$C$5000,D$138,'1. Output sheet'!$K$2:$K$5000,$B550,'1. Output sheet'!$AC$2:$AC$5000,$B$170,'1. Output sheet'!$O$2:$O$5000,"&gt;="&amp;$B$407,'1. Output sheet'!$O$2:$O$5000,"&lt;"&amp;$C$407)</f>
        <v>0</v>
      </c>
      <c r="E550" s="13">
        <f>SUMIFS('1. Output sheet'!$F$2:$F$5000,'1. Output sheet'!$C$2:$C$5000,E$138,'1. Output sheet'!$K$2:$K$5000,$B550,'1. Output sheet'!$AC$2:$AC$5000,$B$140,'1. Output sheet'!$O$2:$O$5000,"&gt;="&amp;$B$407,'1. Output sheet'!$O$2:$O$5000,"&lt;"&amp;$C$407)+SUMIFS('1. Output sheet'!$F$2:$F$5000,'1. Output sheet'!$C$2:$C$5000,E$138,'1. Output sheet'!$K$2:$K$5000,$B550,'1. Output sheet'!$AC$2:$AC$5000,$B$170,'1. Output sheet'!$O$2:$O$5000,"&gt;="&amp;$B$407,'1. Output sheet'!$O$2:$O$5000,"&lt;"&amp;$C$407)</f>
        <v>0</v>
      </c>
      <c r="F550" s="13">
        <f>SUMIFS('1. Output sheet'!$F$2:$F$5000,'1. Output sheet'!$C$2:$C$5000,F$138,'1. Output sheet'!$K$2:$K$5000,$B550,'1. Output sheet'!$AC$2:$AC$5000,$B$140,'1. Output sheet'!$O$2:$O$5000,"&gt;="&amp;$B$407,'1. Output sheet'!$O$2:$O$5000,"&lt;"&amp;$C$407)+SUMIFS('1. Output sheet'!$F$2:$F$5000,'1. Output sheet'!$C$2:$C$5000,F$138,'1. Output sheet'!$K$2:$K$5000,$B550,'1. Output sheet'!$AC$2:$AC$5000,$B$170,'1. Output sheet'!$O$2:$O$5000,"&gt;="&amp;$B$407,'1. Output sheet'!$O$2:$O$5000,"&lt;"&amp;$C$407)</f>
        <v>0</v>
      </c>
      <c r="G550" s="13">
        <f>SUMIFS('1. Output sheet'!$F$2:$F$5000,'1. Output sheet'!$C$2:$C$5000,G$138,'1. Output sheet'!$K$2:$K$5000,$B550,'1. Output sheet'!$AC$2:$AC$5000,$B$140,'1. Output sheet'!$O$2:$O$5000,"&gt;="&amp;$B$407,'1. Output sheet'!$O$2:$O$5000,"&lt;"&amp;$C$407)+SUMIFS('1. Output sheet'!$F$2:$F$5000,'1. Output sheet'!$C$2:$C$5000,G$138,'1. Output sheet'!$K$2:$K$5000,$B550,'1. Output sheet'!$AC$2:$AC$5000,$B$170,'1. Output sheet'!$O$2:$O$5000,"&gt;="&amp;$B$407,'1. Output sheet'!$O$2:$O$5000,"&lt;"&amp;$C$407)</f>
        <v>6100</v>
      </c>
      <c r="H550" s="13">
        <f>SUMIFS('1. Output sheet'!$F$2:$F$5000,'1. Output sheet'!$C$2:$C$5000,H$138,'1. Output sheet'!$K$2:$K$5000,$B550,'1. Output sheet'!$AC$2:$AC$5000,$B$140,'1. Output sheet'!$O$2:$O$5000,"&gt;="&amp;$B$407,'1. Output sheet'!$O$2:$O$5000,"&lt;"&amp;$C$407)+SUMIFS('1. Output sheet'!$F$2:$F$5000,'1. Output sheet'!$C$2:$C$5000,H$138,'1. Output sheet'!$K$2:$K$5000,$B550,'1. Output sheet'!$AC$2:$AC$5000,$B$170,'1. Output sheet'!$O$2:$O$5000,"&gt;="&amp;$B$407,'1. Output sheet'!$O$2:$O$5000,"&lt;"&amp;$C$407)</f>
        <v>0</v>
      </c>
      <c r="I550" s="13">
        <f>SUMIFS('1. Output sheet'!$F$2:$F$5000,'1. Output sheet'!$C$2:$C$5000,I$138,'1. Output sheet'!$K$2:$K$5000,$B550,'1. Output sheet'!$AC$2:$AC$5000,$B$140,'1. Output sheet'!$O$2:$O$5000,"&gt;="&amp;$B$407,'1. Output sheet'!$O$2:$O$5000,"&lt;"&amp;$C$407)+SUMIFS('1. Output sheet'!$F$2:$F$5000,'1. Output sheet'!$C$2:$C$5000,I$138,'1. Output sheet'!$K$2:$K$5000,$B550,'1. Output sheet'!$AC$2:$AC$5000,$B$170,'1. Output sheet'!$O$2:$O$5000,"&gt;="&amp;$B$407,'1. Output sheet'!$O$2:$O$5000,"&lt;"&amp;$C$407)</f>
        <v>16700</v>
      </c>
      <c r="J550" s="13">
        <f>SUMIFS('1. Output sheet'!$F$2:$F$5000,'1. Output sheet'!$C$2:$C$5000,J$138,'1. Output sheet'!$K$2:$K$5000,$B550,'1. Output sheet'!$AC$2:$AC$5000,$B$140,'1. Output sheet'!$O$2:$O$5000,"&gt;="&amp;$B$407,'1. Output sheet'!$O$2:$O$5000,"&lt;"&amp;$C$407)+SUMIFS('1. Output sheet'!$F$2:$F$5000,'1. Output sheet'!$C$2:$C$5000,J$138,'1. Output sheet'!$K$2:$K$5000,$B550,'1. Output sheet'!$AC$2:$AC$5000,$B$170,'1. Output sheet'!$O$2:$O$5000,"&gt;="&amp;$B$407,'1. Output sheet'!$O$2:$O$5000,"&lt;"&amp;$C$407)</f>
        <v>21291.283333333333</v>
      </c>
      <c r="K550" s="13">
        <f>SUMIFS('1. Output sheet'!$F$2:$F$5000,'1. Output sheet'!$C$2:$C$5000,K$138,'1. Output sheet'!$K$2:$K$5000,$B550,'1. Output sheet'!$AC$2:$AC$5000,$B$140,'1. Output sheet'!$O$2:$O$5000,"&gt;="&amp;$B$407,'1. Output sheet'!$O$2:$O$5000,"&lt;"&amp;$C$407)+SUMIFS('1. Output sheet'!$F$2:$F$5000,'1. Output sheet'!$C$2:$C$5000,K$138,'1. Output sheet'!$K$2:$K$5000,$B550,'1. Output sheet'!$AC$2:$AC$5000,$B$170,'1. Output sheet'!$O$2:$O$5000,"&gt;="&amp;$B$407,'1. Output sheet'!$O$2:$O$5000,"&lt;"&amp;$C$407)</f>
        <v>0</v>
      </c>
      <c r="L550" s="13">
        <f>SUMIFS('1. Output sheet'!$F$2:$F$5000,'1. Output sheet'!$C$2:$C$5000,L$138,'1. Output sheet'!$K$2:$K$5000,$B550,'1. Output sheet'!$AC$2:$AC$5000,$B$140,'1. Output sheet'!$O$2:$O$5000,"&gt;="&amp;$B$407,'1. Output sheet'!$O$2:$O$5000,"&lt;"&amp;$C$407)+SUMIFS('1. Output sheet'!$F$2:$F$5000,'1. Output sheet'!$C$2:$C$5000,L$138,'1. Output sheet'!$K$2:$K$5000,$B550,'1. Output sheet'!$AC$2:$AC$5000,$B$170,'1. Output sheet'!$O$2:$O$5000,"&gt;="&amp;$B$407,'1. Output sheet'!$O$2:$O$5000,"&lt;"&amp;$C$407)</f>
        <v>0</v>
      </c>
      <c r="M550" s="13">
        <f>SUMIFS('1. Output sheet'!$F$2:$F$5000,'1. Output sheet'!$C$2:$C$5000,M$138,'1. Output sheet'!$K$2:$K$5000,$B550,'1. Output sheet'!$AC$2:$AC$5000,$B$140,'1. Output sheet'!$O$2:$O$5000,"&gt;="&amp;$B$407,'1. Output sheet'!$O$2:$O$5000,"&lt;"&amp;$C$407)+SUMIFS('1. Output sheet'!$F$2:$F$5000,'1. Output sheet'!$C$2:$C$5000,M$138,'1. Output sheet'!$K$2:$K$5000,$B550,'1. Output sheet'!$AC$2:$AC$5000,$B$170,'1. Output sheet'!$O$2:$O$5000,"&gt;="&amp;$B$407,'1. Output sheet'!$O$2:$O$5000,"&lt;"&amp;$C$407)</f>
        <v>0</v>
      </c>
      <c r="N550" s="13">
        <f>SUMIFS('1. Output sheet'!$F$2:$F$5000,'1. Output sheet'!$C$2:$C$5000,N$138,'1. Output sheet'!$K$2:$K$5000,$B550,'1. Output sheet'!$AC$2:$AC$5000,$B$140,'1. Output sheet'!$O$2:$O$5000,"&gt;="&amp;$B$407,'1. Output sheet'!$O$2:$O$5000,"&lt;"&amp;$C$407)+SUMIFS('1. Output sheet'!$F$2:$F$5000,'1. Output sheet'!$C$2:$C$5000,N$138,'1. Output sheet'!$K$2:$K$5000,$B550,'1. Output sheet'!$AC$2:$AC$5000,$B$170,'1. Output sheet'!$O$2:$O$5000,"&gt;="&amp;$B$407,'1. Output sheet'!$O$2:$O$5000,"&lt;"&amp;$C$407)</f>
        <v>0</v>
      </c>
      <c r="O550" s="13">
        <f>SUMIFS('1. Output sheet'!$F$2:$F$5000,'1. Output sheet'!$C$2:$C$5000,O$138,'1. Output sheet'!$K$2:$K$5000,$B550,'1. Output sheet'!$AC$2:$AC$5000,$B$140,'1. Output sheet'!$O$2:$O$5000,"&gt;="&amp;$B$407,'1. Output sheet'!$O$2:$O$5000,"&lt;"&amp;$C$407)+SUMIFS('1. Output sheet'!$F$2:$F$5000,'1. Output sheet'!$C$2:$C$5000,O$138,'1. Output sheet'!$K$2:$K$5000,$B550,'1. Output sheet'!$AC$2:$AC$5000,$B$170,'1. Output sheet'!$O$2:$O$5000,"&gt;="&amp;$B$407,'1. Output sheet'!$O$2:$O$5000,"&lt;"&amp;$C$407)</f>
        <v>-528</v>
      </c>
      <c r="P550" s="14">
        <f t="shared" si="298"/>
        <v>43563.283333333333</v>
      </c>
      <c r="R550" s="39" t="s">
        <v>229</v>
      </c>
      <c r="S550" s="12"/>
      <c r="T550" s="13">
        <f t="shared" si="297"/>
        <v>0</v>
      </c>
      <c r="U550" s="13">
        <f t="shared" si="285"/>
        <v>0</v>
      </c>
      <c r="V550" s="13">
        <f t="shared" si="286"/>
        <v>0</v>
      </c>
      <c r="W550" s="13">
        <f t="shared" si="287"/>
        <v>817.88075030502921</v>
      </c>
      <c r="X550" s="13">
        <f t="shared" si="288"/>
        <v>0</v>
      </c>
      <c r="Y550" s="13">
        <f t="shared" si="289"/>
        <v>2239.1161524744243</v>
      </c>
      <c r="Z550" s="13">
        <f t="shared" si="290"/>
        <v>2854.7099651842013</v>
      </c>
      <c r="AA550" s="13">
        <f t="shared" si="291"/>
        <v>0</v>
      </c>
      <c r="AB550" s="13">
        <f t="shared" si="292"/>
        <v>0</v>
      </c>
      <c r="AC550" s="13">
        <f t="shared" si="293"/>
        <v>0</v>
      </c>
      <c r="AD550" s="13">
        <f t="shared" si="294"/>
        <v>0</v>
      </c>
      <c r="AE550" s="13">
        <f t="shared" si="295"/>
        <v>-70.793612485418919</v>
      </c>
      <c r="AF550" s="14">
        <f t="shared" si="296"/>
        <v>5840.9132554782364</v>
      </c>
    </row>
    <row r="551" spans="2:32" ht="14.4" x14ac:dyDescent="0.3">
      <c r="B551" s="39" t="s">
        <v>407</v>
      </c>
      <c r="C551" s="12"/>
      <c r="D551" s="13">
        <f>SUMIFS('1. Output sheet'!$F$2:$F$5000,'1. Output sheet'!$C$2:$C$5000,D$138,'1. Output sheet'!$K$2:$K$5000,$B551,'1. Output sheet'!$AC$2:$AC$5000,$B$140,'1. Output sheet'!$O$2:$O$5000,"&gt;="&amp;$B$407,'1. Output sheet'!$O$2:$O$5000,"&lt;"&amp;$C$407)+SUMIFS('1. Output sheet'!$F$2:$F$5000,'1. Output sheet'!$C$2:$C$5000,D$138,'1. Output sheet'!$K$2:$K$5000,$B551,'1. Output sheet'!$AC$2:$AC$5000,$B$170,'1. Output sheet'!$O$2:$O$5000,"&gt;="&amp;$B$407,'1. Output sheet'!$O$2:$O$5000,"&lt;"&amp;$C$407)</f>
        <v>0</v>
      </c>
      <c r="E551" s="13">
        <f>SUMIFS('1. Output sheet'!$F$2:$F$5000,'1. Output sheet'!$C$2:$C$5000,E$138,'1. Output sheet'!$K$2:$K$5000,$B551,'1. Output sheet'!$AC$2:$AC$5000,$B$140,'1. Output sheet'!$O$2:$O$5000,"&gt;="&amp;$B$407,'1. Output sheet'!$O$2:$O$5000,"&lt;"&amp;$C$407)+SUMIFS('1. Output sheet'!$F$2:$F$5000,'1. Output sheet'!$C$2:$C$5000,E$138,'1. Output sheet'!$K$2:$K$5000,$B551,'1. Output sheet'!$AC$2:$AC$5000,$B$170,'1. Output sheet'!$O$2:$O$5000,"&gt;="&amp;$B$407,'1. Output sheet'!$O$2:$O$5000,"&lt;"&amp;$C$407)</f>
        <v>0</v>
      </c>
      <c r="F551" s="13">
        <f>SUMIFS('1. Output sheet'!$F$2:$F$5000,'1. Output sheet'!$C$2:$C$5000,F$138,'1. Output sheet'!$K$2:$K$5000,$B551,'1. Output sheet'!$AC$2:$AC$5000,$B$140,'1. Output sheet'!$O$2:$O$5000,"&gt;="&amp;$B$407,'1. Output sheet'!$O$2:$O$5000,"&lt;"&amp;$C$407)+SUMIFS('1. Output sheet'!$F$2:$F$5000,'1. Output sheet'!$C$2:$C$5000,F$138,'1. Output sheet'!$K$2:$K$5000,$B551,'1. Output sheet'!$AC$2:$AC$5000,$B$170,'1. Output sheet'!$O$2:$O$5000,"&gt;="&amp;$B$407,'1. Output sheet'!$O$2:$O$5000,"&lt;"&amp;$C$407)</f>
        <v>0</v>
      </c>
      <c r="G551" s="13">
        <f>SUMIFS('1. Output sheet'!$F$2:$F$5000,'1. Output sheet'!$C$2:$C$5000,G$138,'1. Output sheet'!$K$2:$K$5000,$B551,'1. Output sheet'!$AC$2:$AC$5000,$B$140,'1. Output sheet'!$O$2:$O$5000,"&gt;="&amp;$B$407,'1. Output sheet'!$O$2:$O$5000,"&lt;"&amp;$C$407)+SUMIFS('1. Output sheet'!$F$2:$F$5000,'1. Output sheet'!$C$2:$C$5000,G$138,'1. Output sheet'!$K$2:$K$5000,$B551,'1. Output sheet'!$AC$2:$AC$5000,$B$170,'1. Output sheet'!$O$2:$O$5000,"&gt;="&amp;$B$407,'1. Output sheet'!$O$2:$O$5000,"&lt;"&amp;$C$407)</f>
        <v>0</v>
      </c>
      <c r="H551" s="13">
        <f>SUMIFS('1. Output sheet'!$F$2:$F$5000,'1. Output sheet'!$C$2:$C$5000,H$138,'1. Output sheet'!$K$2:$K$5000,$B551,'1. Output sheet'!$AC$2:$AC$5000,$B$140,'1. Output sheet'!$O$2:$O$5000,"&gt;="&amp;$B$407,'1. Output sheet'!$O$2:$O$5000,"&lt;"&amp;$C$407)+SUMIFS('1. Output sheet'!$F$2:$F$5000,'1. Output sheet'!$C$2:$C$5000,H$138,'1. Output sheet'!$K$2:$K$5000,$B551,'1. Output sheet'!$AC$2:$AC$5000,$B$170,'1. Output sheet'!$O$2:$O$5000,"&gt;="&amp;$B$407,'1. Output sheet'!$O$2:$O$5000,"&lt;"&amp;$C$407)</f>
        <v>0</v>
      </c>
      <c r="I551" s="13">
        <f>SUMIFS('1. Output sheet'!$F$2:$F$5000,'1. Output sheet'!$C$2:$C$5000,I$138,'1. Output sheet'!$K$2:$K$5000,$B551,'1. Output sheet'!$AC$2:$AC$5000,$B$140,'1. Output sheet'!$O$2:$O$5000,"&gt;="&amp;$B$407,'1. Output sheet'!$O$2:$O$5000,"&lt;"&amp;$C$407)+SUMIFS('1. Output sheet'!$F$2:$F$5000,'1. Output sheet'!$C$2:$C$5000,I$138,'1. Output sheet'!$K$2:$K$5000,$B551,'1. Output sheet'!$AC$2:$AC$5000,$B$170,'1. Output sheet'!$O$2:$O$5000,"&gt;="&amp;$B$407,'1. Output sheet'!$O$2:$O$5000,"&lt;"&amp;$C$407)</f>
        <v>0</v>
      </c>
      <c r="J551" s="13">
        <f>SUMIFS('1. Output sheet'!$F$2:$F$5000,'1. Output sheet'!$C$2:$C$5000,J$138,'1. Output sheet'!$K$2:$K$5000,$B551,'1. Output sheet'!$AC$2:$AC$5000,$B$140,'1. Output sheet'!$O$2:$O$5000,"&gt;="&amp;$B$407,'1. Output sheet'!$O$2:$O$5000,"&lt;"&amp;$C$407)+SUMIFS('1. Output sheet'!$F$2:$F$5000,'1. Output sheet'!$C$2:$C$5000,J$138,'1. Output sheet'!$K$2:$K$5000,$B551,'1. Output sheet'!$AC$2:$AC$5000,$B$170,'1. Output sheet'!$O$2:$O$5000,"&gt;="&amp;$B$407,'1. Output sheet'!$O$2:$O$5000,"&lt;"&amp;$C$407)</f>
        <v>0</v>
      </c>
      <c r="K551" s="13">
        <f>SUMIFS('1. Output sheet'!$F$2:$F$5000,'1. Output sheet'!$C$2:$C$5000,K$138,'1. Output sheet'!$K$2:$K$5000,$B551,'1. Output sheet'!$AC$2:$AC$5000,$B$140,'1. Output sheet'!$O$2:$O$5000,"&gt;="&amp;$B$407,'1. Output sheet'!$O$2:$O$5000,"&lt;"&amp;$C$407)+SUMIFS('1. Output sheet'!$F$2:$F$5000,'1. Output sheet'!$C$2:$C$5000,K$138,'1. Output sheet'!$K$2:$K$5000,$B551,'1. Output sheet'!$AC$2:$AC$5000,$B$170,'1. Output sheet'!$O$2:$O$5000,"&gt;="&amp;$B$407,'1. Output sheet'!$O$2:$O$5000,"&lt;"&amp;$C$407)</f>
        <v>0</v>
      </c>
      <c r="L551" s="13">
        <f>SUMIFS('1. Output sheet'!$F$2:$F$5000,'1. Output sheet'!$C$2:$C$5000,L$138,'1. Output sheet'!$K$2:$K$5000,$B551,'1. Output sheet'!$AC$2:$AC$5000,$B$140,'1. Output sheet'!$O$2:$O$5000,"&gt;="&amp;$B$407,'1. Output sheet'!$O$2:$O$5000,"&lt;"&amp;$C$407)+SUMIFS('1. Output sheet'!$F$2:$F$5000,'1. Output sheet'!$C$2:$C$5000,L$138,'1. Output sheet'!$K$2:$K$5000,$B551,'1. Output sheet'!$AC$2:$AC$5000,$B$170,'1. Output sheet'!$O$2:$O$5000,"&gt;="&amp;$B$407,'1. Output sheet'!$O$2:$O$5000,"&lt;"&amp;$C$407)</f>
        <v>0</v>
      </c>
      <c r="M551" s="13">
        <f>SUMIFS('1. Output sheet'!$F$2:$F$5000,'1. Output sheet'!$C$2:$C$5000,M$138,'1. Output sheet'!$K$2:$K$5000,$B551,'1. Output sheet'!$AC$2:$AC$5000,$B$140,'1. Output sheet'!$O$2:$O$5000,"&gt;="&amp;$B$407,'1. Output sheet'!$O$2:$O$5000,"&lt;"&amp;$C$407)+SUMIFS('1. Output sheet'!$F$2:$F$5000,'1. Output sheet'!$C$2:$C$5000,M$138,'1. Output sheet'!$K$2:$K$5000,$B551,'1. Output sheet'!$AC$2:$AC$5000,$B$170,'1. Output sheet'!$O$2:$O$5000,"&gt;="&amp;$B$407,'1. Output sheet'!$O$2:$O$5000,"&lt;"&amp;$C$407)</f>
        <v>0</v>
      </c>
      <c r="N551" s="13">
        <f>SUMIFS('1. Output sheet'!$F$2:$F$5000,'1. Output sheet'!$C$2:$C$5000,N$138,'1. Output sheet'!$K$2:$K$5000,$B551,'1. Output sheet'!$AC$2:$AC$5000,$B$140,'1. Output sheet'!$O$2:$O$5000,"&gt;="&amp;$B$407,'1. Output sheet'!$O$2:$O$5000,"&lt;"&amp;$C$407)+SUMIFS('1. Output sheet'!$F$2:$F$5000,'1. Output sheet'!$C$2:$C$5000,N$138,'1. Output sheet'!$K$2:$K$5000,$B551,'1. Output sheet'!$AC$2:$AC$5000,$B$170,'1. Output sheet'!$O$2:$O$5000,"&gt;="&amp;$B$407,'1. Output sheet'!$O$2:$O$5000,"&lt;"&amp;$C$407)</f>
        <v>0</v>
      </c>
      <c r="O551" s="13">
        <f>SUMIFS('1. Output sheet'!$F$2:$F$5000,'1. Output sheet'!$C$2:$C$5000,O$138,'1. Output sheet'!$K$2:$K$5000,$B551,'1. Output sheet'!$AC$2:$AC$5000,$B$140,'1. Output sheet'!$O$2:$O$5000,"&gt;="&amp;$B$407,'1. Output sheet'!$O$2:$O$5000,"&lt;"&amp;$C$407)+SUMIFS('1. Output sheet'!$F$2:$F$5000,'1. Output sheet'!$C$2:$C$5000,O$138,'1. Output sheet'!$K$2:$K$5000,$B551,'1. Output sheet'!$AC$2:$AC$5000,$B$170,'1. Output sheet'!$O$2:$O$5000,"&gt;="&amp;$B$407,'1. Output sheet'!$O$2:$O$5000,"&lt;"&amp;$C$407)</f>
        <v>0</v>
      </c>
      <c r="P551" s="14">
        <f t="shared" si="298"/>
        <v>0</v>
      </c>
      <c r="R551" s="39" t="s">
        <v>407</v>
      </c>
      <c r="S551" s="12"/>
      <c r="T551" s="13">
        <f t="shared" si="297"/>
        <v>0</v>
      </c>
      <c r="U551" s="13">
        <f t="shared" si="285"/>
        <v>0</v>
      </c>
      <c r="V551" s="13">
        <f t="shared" si="286"/>
        <v>0</v>
      </c>
      <c r="W551" s="13">
        <f t="shared" si="287"/>
        <v>0</v>
      </c>
      <c r="X551" s="13">
        <f t="shared" si="288"/>
        <v>0</v>
      </c>
      <c r="Y551" s="13">
        <f t="shared" si="289"/>
        <v>0</v>
      </c>
      <c r="Z551" s="13">
        <f t="shared" si="290"/>
        <v>0</v>
      </c>
      <c r="AA551" s="13">
        <f t="shared" si="291"/>
        <v>0</v>
      </c>
      <c r="AB551" s="13">
        <f t="shared" si="292"/>
        <v>0</v>
      </c>
      <c r="AC551" s="13">
        <f t="shared" si="293"/>
        <v>0</v>
      </c>
      <c r="AD551" s="13">
        <f t="shared" si="294"/>
        <v>0</v>
      </c>
      <c r="AE551" s="13">
        <f t="shared" si="295"/>
        <v>0</v>
      </c>
      <c r="AF551" s="14">
        <f t="shared" si="296"/>
        <v>0</v>
      </c>
    </row>
    <row r="552" spans="2:32" ht="14.4" x14ac:dyDescent="0.3">
      <c r="B552" s="39" t="s">
        <v>54</v>
      </c>
      <c r="C552" s="12"/>
      <c r="D552" s="13">
        <f>SUMIFS('1. Output sheet'!$F$2:$F$5000,'1. Output sheet'!$C$2:$C$5000,D$138,'1. Output sheet'!$K$2:$K$5000,$B552,'1. Output sheet'!$AC$2:$AC$5000,$B$140,'1. Output sheet'!$O$2:$O$5000,"&gt;="&amp;$B$407,'1. Output sheet'!$O$2:$O$5000,"&lt;"&amp;$C$407)+SUMIFS('1. Output sheet'!$F$2:$F$5000,'1. Output sheet'!$C$2:$C$5000,D$138,'1. Output sheet'!$K$2:$K$5000,$B552,'1. Output sheet'!$AC$2:$AC$5000,$B$170,'1. Output sheet'!$O$2:$O$5000,"&gt;="&amp;$B$407,'1. Output sheet'!$O$2:$O$5000,"&lt;"&amp;$C$407)</f>
        <v>0</v>
      </c>
      <c r="E552" s="13">
        <f>SUMIFS('1. Output sheet'!$F$2:$F$5000,'1. Output sheet'!$C$2:$C$5000,E$138,'1. Output sheet'!$K$2:$K$5000,$B552,'1. Output sheet'!$AC$2:$AC$5000,$B$140,'1. Output sheet'!$O$2:$O$5000,"&gt;="&amp;$B$407,'1. Output sheet'!$O$2:$O$5000,"&lt;"&amp;$C$407)+SUMIFS('1. Output sheet'!$F$2:$F$5000,'1. Output sheet'!$C$2:$C$5000,E$138,'1. Output sheet'!$K$2:$K$5000,$B552,'1. Output sheet'!$AC$2:$AC$5000,$B$170,'1. Output sheet'!$O$2:$O$5000,"&gt;="&amp;$B$407,'1. Output sheet'!$O$2:$O$5000,"&lt;"&amp;$C$407)</f>
        <v>0</v>
      </c>
      <c r="F552" s="13">
        <f>SUMIFS('1. Output sheet'!$F$2:$F$5000,'1. Output sheet'!$C$2:$C$5000,F$138,'1. Output sheet'!$K$2:$K$5000,$B552,'1. Output sheet'!$AC$2:$AC$5000,$B$140,'1. Output sheet'!$O$2:$O$5000,"&gt;="&amp;$B$407,'1. Output sheet'!$O$2:$O$5000,"&lt;"&amp;$C$407)+SUMIFS('1. Output sheet'!$F$2:$F$5000,'1. Output sheet'!$C$2:$C$5000,F$138,'1. Output sheet'!$K$2:$K$5000,$B552,'1. Output sheet'!$AC$2:$AC$5000,$B$170,'1. Output sheet'!$O$2:$O$5000,"&gt;="&amp;$B$407,'1. Output sheet'!$O$2:$O$5000,"&lt;"&amp;$C$407)</f>
        <v>300</v>
      </c>
      <c r="G552" s="13">
        <f>SUMIFS('1. Output sheet'!$F$2:$F$5000,'1. Output sheet'!$C$2:$C$5000,G$138,'1. Output sheet'!$K$2:$K$5000,$B552,'1. Output sheet'!$AC$2:$AC$5000,$B$140,'1. Output sheet'!$O$2:$O$5000,"&gt;="&amp;$B$407,'1. Output sheet'!$O$2:$O$5000,"&lt;"&amp;$C$407)+SUMIFS('1. Output sheet'!$F$2:$F$5000,'1. Output sheet'!$C$2:$C$5000,G$138,'1. Output sheet'!$K$2:$K$5000,$B552,'1. Output sheet'!$AC$2:$AC$5000,$B$170,'1. Output sheet'!$O$2:$O$5000,"&gt;="&amp;$B$407,'1. Output sheet'!$O$2:$O$5000,"&lt;"&amp;$C$407)</f>
        <v>5165</v>
      </c>
      <c r="H552" s="13">
        <f>SUMIFS('1. Output sheet'!$F$2:$F$5000,'1. Output sheet'!$C$2:$C$5000,H$138,'1. Output sheet'!$K$2:$K$5000,$B552,'1. Output sheet'!$AC$2:$AC$5000,$B$140,'1. Output sheet'!$O$2:$O$5000,"&gt;="&amp;$B$407,'1. Output sheet'!$O$2:$O$5000,"&lt;"&amp;$C$407)+SUMIFS('1. Output sheet'!$F$2:$F$5000,'1. Output sheet'!$C$2:$C$5000,H$138,'1. Output sheet'!$K$2:$K$5000,$B552,'1. Output sheet'!$AC$2:$AC$5000,$B$170,'1. Output sheet'!$O$2:$O$5000,"&gt;="&amp;$B$407,'1. Output sheet'!$O$2:$O$5000,"&lt;"&amp;$C$407)</f>
        <v>845</v>
      </c>
      <c r="I552" s="13">
        <f>SUMIFS('1. Output sheet'!$F$2:$F$5000,'1. Output sheet'!$C$2:$C$5000,I$138,'1. Output sheet'!$K$2:$K$5000,$B552,'1. Output sheet'!$AC$2:$AC$5000,$B$140,'1. Output sheet'!$O$2:$O$5000,"&gt;="&amp;$B$407,'1. Output sheet'!$O$2:$O$5000,"&lt;"&amp;$C$407)+SUMIFS('1. Output sheet'!$F$2:$F$5000,'1. Output sheet'!$C$2:$C$5000,I$138,'1. Output sheet'!$K$2:$K$5000,$B552,'1. Output sheet'!$AC$2:$AC$5000,$B$170,'1. Output sheet'!$O$2:$O$5000,"&gt;="&amp;$B$407,'1. Output sheet'!$O$2:$O$5000,"&lt;"&amp;$C$407)</f>
        <v>0</v>
      </c>
      <c r="J552" s="13">
        <f>SUMIFS('1. Output sheet'!$F$2:$F$5000,'1. Output sheet'!$C$2:$C$5000,J$138,'1. Output sheet'!$K$2:$K$5000,$B552,'1. Output sheet'!$AC$2:$AC$5000,$B$140,'1. Output sheet'!$O$2:$O$5000,"&gt;="&amp;$B$407,'1. Output sheet'!$O$2:$O$5000,"&lt;"&amp;$C$407)+SUMIFS('1. Output sheet'!$F$2:$F$5000,'1. Output sheet'!$C$2:$C$5000,J$138,'1. Output sheet'!$K$2:$K$5000,$B552,'1. Output sheet'!$AC$2:$AC$5000,$B$170,'1. Output sheet'!$O$2:$O$5000,"&gt;="&amp;$B$407,'1. Output sheet'!$O$2:$O$5000,"&lt;"&amp;$C$407)</f>
        <v>845</v>
      </c>
      <c r="K552" s="13">
        <f>SUMIFS('1. Output sheet'!$F$2:$F$5000,'1. Output sheet'!$C$2:$C$5000,K$138,'1. Output sheet'!$K$2:$K$5000,$B552,'1. Output sheet'!$AC$2:$AC$5000,$B$140,'1. Output sheet'!$O$2:$O$5000,"&gt;="&amp;$B$407,'1. Output sheet'!$O$2:$O$5000,"&lt;"&amp;$C$407)+SUMIFS('1. Output sheet'!$F$2:$F$5000,'1. Output sheet'!$C$2:$C$5000,K$138,'1. Output sheet'!$K$2:$K$5000,$B552,'1. Output sheet'!$AC$2:$AC$5000,$B$170,'1. Output sheet'!$O$2:$O$5000,"&gt;="&amp;$B$407,'1. Output sheet'!$O$2:$O$5000,"&lt;"&amp;$C$407)</f>
        <v>0</v>
      </c>
      <c r="L552" s="13">
        <f>SUMIFS('1. Output sheet'!$F$2:$F$5000,'1. Output sheet'!$C$2:$C$5000,L$138,'1. Output sheet'!$K$2:$K$5000,$B552,'1. Output sheet'!$AC$2:$AC$5000,$B$140,'1. Output sheet'!$O$2:$O$5000,"&gt;="&amp;$B$407,'1. Output sheet'!$O$2:$O$5000,"&lt;"&amp;$C$407)+SUMIFS('1. Output sheet'!$F$2:$F$5000,'1. Output sheet'!$C$2:$C$5000,L$138,'1. Output sheet'!$K$2:$K$5000,$B552,'1. Output sheet'!$AC$2:$AC$5000,$B$170,'1. Output sheet'!$O$2:$O$5000,"&gt;="&amp;$B$407,'1. Output sheet'!$O$2:$O$5000,"&lt;"&amp;$C$407)</f>
        <v>27000</v>
      </c>
      <c r="M552" s="13">
        <f>SUMIFS('1. Output sheet'!$F$2:$F$5000,'1. Output sheet'!$C$2:$C$5000,M$138,'1. Output sheet'!$K$2:$K$5000,$B552,'1. Output sheet'!$AC$2:$AC$5000,$B$140,'1. Output sheet'!$O$2:$O$5000,"&gt;="&amp;$B$407,'1. Output sheet'!$O$2:$O$5000,"&lt;"&amp;$C$407)+SUMIFS('1. Output sheet'!$F$2:$F$5000,'1. Output sheet'!$C$2:$C$5000,M$138,'1. Output sheet'!$K$2:$K$5000,$B552,'1. Output sheet'!$AC$2:$AC$5000,$B$170,'1. Output sheet'!$O$2:$O$5000,"&gt;="&amp;$B$407,'1. Output sheet'!$O$2:$O$5000,"&lt;"&amp;$C$407)</f>
        <v>0</v>
      </c>
      <c r="N552" s="13">
        <f>SUMIFS('1. Output sheet'!$F$2:$F$5000,'1. Output sheet'!$C$2:$C$5000,N$138,'1. Output sheet'!$K$2:$K$5000,$B552,'1. Output sheet'!$AC$2:$AC$5000,$B$140,'1. Output sheet'!$O$2:$O$5000,"&gt;="&amp;$B$407,'1. Output sheet'!$O$2:$O$5000,"&lt;"&amp;$C$407)+SUMIFS('1. Output sheet'!$F$2:$F$5000,'1. Output sheet'!$C$2:$C$5000,N$138,'1. Output sheet'!$K$2:$K$5000,$B552,'1. Output sheet'!$AC$2:$AC$5000,$B$170,'1. Output sheet'!$O$2:$O$5000,"&gt;="&amp;$B$407,'1. Output sheet'!$O$2:$O$5000,"&lt;"&amp;$C$407)</f>
        <v>0</v>
      </c>
      <c r="O552" s="13">
        <f>SUMIFS('1. Output sheet'!$F$2:$F$5000,'1. Output sheet'!$C$2:$C$5000,O$138,'1. Output sheet'!$K$2:$K$5000,$B552,'1. Output sheet'!$AC$2:$AC$5000,$B$140,'1. Output sheet'!$O$2:$O$5000,"&gt;="&amp;$B$407,'1. Output sheet'!$O$2:$O$5000,"&lt;"&amp;$C$407)+SUMIFS('1. Output sheet'!$F$2:$F$5000,'1. Output sheet'!$C$2:$C$5000,O$138,'1. Output sheet'!$K$2:$K$5000,$B552,'1. Output sheet'!$AC$2:$AC$5000,$B$170,'1. Output sheet'!$O$2:$O$5000,"&gt;="&amp;$B$407,'1. Output sheet'!$O$2:$O$5000,"&lt;"&amp;$C$407)</f>
        <v>0</v>
      </c>
      <c r="P552" s="14">
        <f t="shared" si="298"/>
        <v>34155</v>
      </c>
      <c r="R552" s="39" t="s">
        <v>54</v>
      </c>
      <c r="S552" s="12"/>
      <c r="T552" s="13">
        <f t="shared" si="297"/>
        <v>0</v>
      </c>
      <c r="U552" s="13">
        <f t="shared" si="285"/>
        <v>0</v>
      </c>
      <c r="V552" s="13">
        <f t="shared" si="286"/>
        <v>40.223643457624384</v>
      </c>
      <c r="W552" s="13">
        <f t="shared" si="287"/>
        <v>692.51706152876648</v>
      </c>
      <c r="X552" s="13">
        <f t="shared" si="288"/>
        <v>113.29659573897536</v>
      </c>
      <c r="Y552" s="13">
        <f t="shared" si="289"/>
        <v>0</v>
      </c>
      <c r="Z552" s="13">
        <f t="shared" si="290"/>
        <v>113.29659573897536</v>
      </c>
      <c r="AA552" s="13">
        <f t="shared" si="291"/>
        <v>0</v>
      </c>
      <c r="AB552" s="13">
        <f t="shared" si="292"/>
        <v>3620.127911186195</v>
      </c>
      <c r="AC552" s="13">
        <f t="shared" si="293"/>
        <v>0</v>
      </c>
      <c r="AD552" s="13">
        <f t="shared" si="294"/>
        <v>0</v>
      </c>
      <c r="AE552" s="13">
        <f t="shared" si="295"/>
        <v>0</v>
      </c>
      <c r="AF552" s="14">
        <f t="shared" si="296"/>
        <v>4579.4618076505367</v>
      </c>
    </row>
    <row r="553" spans="2:32" ht="14.4" x14ac:dyDescent="0.3">
      <c r="B553" s="39" t="s">
        <v>126</v>
      </c>
      <c r="C553" s="12"/>
      <c r="D553" s="13">
        <f>SUMIFS('1. Output sheet'!$F$2:$F$5000,'1. Output sheet'!$C$2:$C$5000,D$138,'1. Output sheet'!$K$2:$K$5000,$B553,'1. Output sheet'!$AC$2:$AC$5000,$B$140,'1. Output sheet'!$O$2:$O$5000,"&gt;="&amp;$B$407,'1. Output sheet'!$O$2:$O$5000,"&lt;"&amp;$C$407)+SUMIFS('1. Output sheet'!$F$2:$F$5000,'1. Output sheet'!$C$2:$C$5000,D$138,'1. Output sheet'!$K$2:$K$5000,$B553,'1. Output sheet'!$AC$2:$AC$5000,$B$170,'1. Output sheet'!$O$2:$O$5000,"&gt;="&amp;$B$407,'1. Output sheet'!$O$2:$O$5000,"&lt;"&amp;$C$407)</f>
        <v>0</v>
      </c>
      <c r="E553" s="13">
        <f>SUMIFS('1. Output sheet'!$F$2:$F$5000,'1. Output sheet'!$C$2:$C$5000,E$138,'1. Output sheet'!$K$2:$K$5000,$B553,'1. Output sheet'!$AC$2:$AC$5000,$B$140,'1. Output sheet'!$O$2:$O$5000,"&gt;="&amp;$B$407,'1. Output sheet'!$O$2:$O$5000,"&lt;"&amp;$C$407)+SUMIFS('1. Output sheet'!$F$2:$F$5000,'1. Output sheet'!$C$2:$C$5000,E$138,'1. Output sheet'!$K$2:$K$5000,$B553,'1. Output sheet'!$AC$2:$AC$5000,$B$170,'1. Output sheet'!$O$2:$O$5000,"&gt;="&amp;$B$407,'1. Output sheet'!$O$2:$O$5000,"&lt;"&amp;$C$407)</f>
        <v>0</v>
      </c>
      <c r="F553" s="13">
        <f>SUMIFS('1. Output sheet'!$F$2:$F$5000,'1. Output sheet'!$C$2:$C$5000,F$138,'1. Output sheet'!$K$2:$K$5000,$B553,'1. Output sheet'!$AC$2:$AC$5000,$B$140,'1. Output sheet'!$O$2:$O$5000,"&gt;="&amp;$B$407,'1. Output sheet'!$O$2:$O$5000,"&lt;"&amp;$C$407)+SUMIFS('1. Output sheet'!$F$2:$F$5000,'1. Output sheet'!$C$2:$C$5000,F$138,'1. Output sheet'!$K$2:$K$5000,$B553,'1. Output sheet'!$AC$2:$AC$5000,$B$170,'1. Output sheet'!$O$2:$O$5000,"&gt;="&amp;$B$407,'1. Output sheet'!$O$2:$O$5000,"&lt;"&amp;$C$407)</f>
        <v>0</v>
      </c>
      <c r="G553" s="13">
        <f>SUMIFS('1. Output sheet'!$F$2:$F$5000,'1. Output sheet'!$C$2:$C$5000,G$138,'1. Output sheet'!$K$2:$K$5000,$B553,'1. Output sheet'!$AC$2:$AC$5000,$B$140,'1. Output sheet'!$O$2:$O$5000,"&gt;="&amp;$B$407,'1. Output sheet'!$O$2:$O$5000,"&lt;"&amp;$C$407)+SUMIFS('1. Output sheet'!$F$2:$F$5000,'1. Output sheet'!$C$2:$C$5000,G$138,'1. Output sheet'!$K$2:$K$5000,$B553,'1. Output sheet'!$AC$2:$AC$5000,$B$170,'1. Output sheet'!$O$2:$O$5000,"&gt;="&amp;$B$407,'1. Output sheet'!$O$2:$O$5000,"&lt;"&amp;$C$407)</f>
        <v>0</v>
      </c>
      <c r="H553" s="13">
        <f>SUMIFS('1. Output sheet'!$F$2:$F$5000,'1. Output sheet'!$C$2:$C$5000,H$138,'1. Output sheet'!$K$2:$K$5000,$B553,'1. Output sheet'!$AC$2:$AC$5000,$B$140,'1. Output sheet'!$O$2:$O$5000,"&gt;="&amp;$B$407,'1. Output sheet'!$O$2:$O$5000,"&lt;"&amp;$C$407)+SUMIFS('1. Output sheet'!$F$2:$F$5000,'1. Output sheet'!$C$2:$C$5000,H$138,'1. Output sheet'!$K$2:$K$5000,$B553,'1. Output sheet'!$AC$2:$AC$5000,$B$170,'1. Output sheet'!$O$2:$O$5000,"&gt;="&amp;$B$407,'1. Output sheet'!$O$2:$O$5000,"&lt;"&amp;$C$407)</f>
        <v>0</v>
      </c>
      <c r="I553" s="13">
        <f>SUMIFS('1. Output sheet'!$F$2:$F$5000,'1. Output sheet'!$C$2:$C$5000,I$138,'1. Output sheet'!$K$2:$K$5000,$B553,'1. Output sheet'!$AC$2:$AC$5000,$B$140,'1. Output sheet'!$O$2:$O$5000,"&gt;="&amp;$B$407,'1. Output sheet'!$O$2:$O$5000,"&lt;"&amp;$C$407)+SUMIFS('1. Output sheet'!$F$2:$F$5000,'1. Output sheet'!$C$2:$C$5000,I$138,'1. Output sheet'!$K$2:$K$5000,$B553,'1. Output sheet'!$AC$2:$AC$5000,$B$170,'1. Output sheet'!$O$2:$O$5000,"&gt;="&amp;$B$407,'1. Output sheet'!$O$2:$O$5000,"&lt;"&amp;$C$407)</f>
        <v>0</v>
      </c>
      <c r="J553" s="13">
        <f>SUMIFS('1. Output sheet'!$F$2:$F$5000,'1. Output sheet'!$C$2:$C$5000,J$138,'1. Output sheet'!$K$2:$K$5000,$B553,'1. Output sheet'!$AC$2:$AC$5000,$B$140,'1. Output sheet'!$O$2:$O$5000,"&gt;="&amp;$B$407,'1. Output sheet'!$O$2:$O$5000,"&lt;"&amp;$C$407)+SUMIFS('1. Output sheet'!$F$2:$F$5000,'1. Output sheet'!$C$2:$C$5000,J$138,'1. Output sheet'!$K$2:$K$5000,$B553,'1. Output sheet'!$AC$2:$AC$5000,$B$170,'1. Output sheet'!$O$2:$O$5000,"&gt;="&amp;$B$407,'1. Output sheet'!$O$2:$O$5000,"&lt;"&amp;$C$407)</f>
        <v>0</v>
      </c>
      <c r="K553" s="13">
        <f>SUMIFS('1. Output sheet'!$F$2:$F$5000,'1. Output sheet'!$C$2:$C$5000,K$138,'1. Output sheet'!$K$2:$K$5000,$B553,'1. Output sheet'!$AC$2:$AC$5000,$B$140,'1. Output sheet'!$O$2:$O$5000,"&gt;="&amp;$B$407,'1. Output sheet'!$O$2:$O$5000,"&lt;"&amp;$C$407)+SUMIFS('1. Output sheet'!$F$2:$F$5000,'1. Output sheet'!$C$2:$C$5000,K$138,'1. Output sheet'!$K$2:$K$5000,$B553,'1. Output sheet'!$AC$2:$AC$5000,$B$170,'1. Output sheet'!$O$2:$O$5000,"&gt;="&amp;$B$407,'1. Output sheet'!$O$2:$O$5000,"&lt;"&amp;$C$407)</f>
        <v>0</v>
      </c>
      <c r="L553" s="13">
        <f>SUMIFS('1. Output sheet'!$F$2:$F$5000,'1. Output sheet'!$C$2:$C$5000,L$138,'1. Output sheet'!$K$2:$K$5000,$B553,'1. Output sheet'!$AC$2:$AC$5000,$B$140,'1. Output sheet'!$O$2:$O$5000,"&gt;="&amp;$B$407,'1. Output sheet'!$O$2:$O$5000,"&lt;"&amp;$C$407)+SUMIFS('1. Output sheet'!$F$2:$F$5000,'1. Output sheet'!$C$2:$C$5000,L$138,'1. Output sheet'!$K$2:$K$5000,$B553,'1. Output sheet'!$AC$2:$AC$5000,$B$170,'1. Output sheet'!$O$2:$O$5000,"&gt;="&amp;$B$407,'1. Output sheet'!$O$2:$O$5000,"&lt;"&amp;$C$407)</f>
        <v>0</v>
      </c>
      <c r="M553" s="13">
        <f>SUMIFS('1. Output sheet'!$F$2:$F$5000,'1. Output sheet'!$C$2:$C$5000,M$138,'1. Output sheet'!$K$2:$K$5000,$B553,'1. Output sheet'!$AC$2:$AC$5000,$B$140,'1. Output sheet'!$O$2:$O$5000,"&gt;="&amp;$B$407,'1. Output sheet'!$O$2:$O$5000,"&lt;"&amp;$C$407)+SUMIFS('1. Output sheet'!$F$2:$F$5000,'1. Output sheet'!$C$2:$C$5000,M$138,'1. Output sheet'!$K$2:$K$5000,$B553,'1. Output sheet'!$AC$2:$AC$5000,$B$170,'1. Output sheet'!$O$2:$O$5000,"&gt;="&amp;$B$407,'1. Output sheet'!$O$2:$O$5000,"&lt;"&amp;$C$407)</f>
        <v>0</v>
      </c>
      <c r="N553" s="13">
        <f>SUMIFS('1. Output sheet'!$F$2:$F$5000,'1. Output sheet'!$C$2:$C$5000,N$138,'1. Output sheet'!$K$2:$K$5000,$B553,'1. Output sheet'!$AC$2:$AC$5000,$B$140,'1. Output sheet'!$O$2:$O$5000,"&gt;="&amp;$B$407,'1. Output sheet'!$O$2:$O$5000,"&lt;"&amp;$C$407)+SUMIFS('1. Output sheet'!$F$2:$F$5000,'1. Output sheet'!$C$2:$C$5000,N$138,'1. Output sheet'!$K$2:$K$5000,$B553,'1. Output sheet'!$AC$2:$AC$5000,$B$170,'1. Output sheet'!$O$2:$O$5000,"&gt;="&amp;$B$407,'1. Output sheet'!$O$2:$O$5000,"&lt;"&amp;$C$407)</f>
        <v>3510</v>
      </c>
      <c r="O553" s="13">
        <f>SUMIFS('1. Output sheet'!$F$2:$F$5000,'1. Output sheet'!$C$2:$C$5000,O$138,'1. Output sheet'!$K$2:$K$5000,$B553,'1. Output sheet'!$AC$2:$AC$5000,$B$140,'1. Output sheet'!$O$2:$O$5000,"&gt;="&amp;$B$407,'1. Output sheet'!$O$2:$O$5000,"&lt;"&amp;$C$407)+SUMIFS('1. Output sheet'!$F$2:$F$5000,'1. Output sheet'!$C$2:$C$5000,O$138,'1. Output sheet'!$K$2:$K$5000,$B553,'1. Output sheet'!$AC$2:$AC$5000,$B$170,'1. Output sheet'!$O$2:$O$5000,"&gt;="&amp;$B$407,'1. Output sheet'!$O$2:$O$5000,"&lt;"&amp;$C$407)</f>
        <v>0</v>
      </c>
      <c r="P553" s="14">
        <f t="shared" si="298"/>
        <v>3510</v>
      </c>
      <c r="R553" s="39" t="s">
        <v>126</v>
      </c>
      <c r="S553" s="12"/>
      <c r="T553" s="13">
        <f t="shared" si="297"/>
        <v>0</v>
      </c>
      <c r="U553" s="13">
        <f t="shared" si="285"/>
        <v>0</v>
      </c>
      <c r="V553" s="13">
        <f t="shared" si="286"/>
        <v>0</v>
      </c>
      <c r="W553" s="13">
        <f t="shared" si="287"/>
        <v>0</v>
      </c>
      <c r="X553" s="13">
        <f t="shared" si="288"/>
        <v>0</v>
      </c>
      <c r="Y553" s="13">
        <f t="shared" si="289"/>
        <v>0</v>
      </c>
      <c r="Z553" s="13">
        <f t="shared" si="290"/>
        <v>0</v>
      </c>
      <c r="AA553" s="13">
        <f t="shared" si="291"/>
        <v>0</v>
      </c>
      <c r="AB553" s="13">
        <f t="shared" si="292"/>
        <v>0</v>
      </c>
      <c r="AC553" s="13">
        <f t="shared" si="293"/>
        <v>0</v>
      </c>
      <c r="AD553" s="13">
        <f t="shared" si="294"/>
        <v>470.61662845420534</v>
      </c>
      <c r="AE553" s="13">
        <f t="shared" si="295"/>
        <v>0</v>
      </c>
      <c r="AF553" s="14">
        <f t="shared" si="296"/>
        <v>470.61662845420534</v>
      </c>
    </row>
    <row r="554" spans="2:32" ht="14.4" x14ac:dyDescent="0.3">
      <c r="B554" s="39" t="s">
        <v>737</v>
      </c>
      <c r="C554" s="12"/>
      <c r="D554" s="13">
        <f>SUMIFS('1. Output sheet'!$F$2:$F$5000,'1. Output sheet'!$C$2:$C$5000,D$138,'1. Output sheet'!$K$2:$K$5000,$B554,'1. Output sheet'!$AC$2:$AC$5000,$B$140,'1. Output sheet'!$O$2:$O$5000,"&gt;="&amp;$B$407,'1. Output sheet'!$O$2:$O$5000,"&lt;"&amp;$C$407)+SUMIFS('1. Output sheet'!$F$2:$F$5000,'1. Output sheet'!$C$2:$C$5000,D$138,'1. Output sheet'!$K$2:$K$5000,$B554,'1. Output sheet'!$AC$2:$AC$5000,$B$170,'1. Output sheet'!$O$2:$O$5000,"&gt;="&amp;$B$407,'1. Output sheet'!$O$2:$O$5000,"&lt;"&amp;$C$407)</f>
        <v>0</v>
      </c>
      <c r="E554" s="13">
        <f>SUMIFS('1. Output sheet'!$F$2:$F$5000,'1. Output sheet'!$C$2:$C$5000,E$138,'1. Output sheet'!$K$2:$K$5000,$B554,'1. Output sheet'!$AC$2:$AC$5000,$B$140,'1. Output sheet'!$O$2:$O$5000,"&gt;="&amp;$B$407,'1. Output sheet'!$O$2:$O$5000,"&lt;"&amp;$C$407)+SUMIFS('1. Output sheet'!$F$2:$F$5000,'1. Output sheet'!$C$2:$C$5000,E$138,'1. Output sheet'!$K$2:$K$5000,$B554,'1. Output sheet'!$AC$2:$AC$5000,$B$170,'1. Output sheet'!$O$2:$O$5000,"&gt;="&amp;$B$407,'1. Output sheet'!$O$2:$O$5000,"&lt;"&amp;$C$407)</f>
        <v>0</v>
      </c>
      <c r="F554" s="13">
        <f>SUMIFS('1. Output sheet'!$F$2:$F$5000,'1. Output sheet'!$C$2:$C$5000,F$138,'1. Output sheet'!$K$2:$K$5000,$B554,'1. Output sheet'!$AC$2:$AC$5000,$B$140,'1. Output sheet'!$O$2:$O$5000,"&gt;="&amp;$B$407,'1. Output sheet'!$O$2:$O$5000,"&lt;"&amp;$C$407)+SUMIFS('1. Output sheet'!$F$2:$F$5000,'1. Output sheet'!$C$2:$C$5000,F$138,'1. Output sheet'!$K$2:$K$5000,$B554,'1. Output sheet'!$AC$2:$AC$5000,$B$170,'1. Output sheet'!$O$2:$O$5000,"&gt;="&amp;$B$407,'1. Output sheet'!$O$2:$O$5000,"&lt;"&amp;$C$407)</f>
        <v>0</v>
      </c>
      <c r="G554" s="13">
        <f>SUMIFS('1. Output sheet'!$F$2:$F$5000,'1. Output sheet'!$C$2:$C$5000,G$138,'1. Output sheet'!$K$2:$K$5000,$B554,'1. Output sheet'!$AC$2:$AC$5000,$B$140,'1. Output sheet'!$O$2:$O$5000,"&gt;="&amp;$B$407,'1. Output sheet'!$O$2:$O$5000,"&lt;"&amp;$C$407)+SUMIFS('1. Output sheet'!$F$2:$F$5000,'1. Output sheet'!$C$2:$C$5000,G$138,'1. Output sheet'!$K$2:$K$5000,$B554,'1. Output sheet'!$AC$2:$AC$5000,$B$170,'1. Output sheet'!$O$2:$O$5000,"&gt;="&amp;$B$407,'1. Output sheet'!$O$2:$O$5000,"&lt;"&amp;$C$407)</f>
        <v>1400</v>
      </c>
      <c r="H554" s="13">
        <f>SUMIFS('1. Output sheet'!$F$2:$F$5000,'1. Output sheet'!$C$2:$C$5000,H$138,'1. Output sheet'!$K$2:$K$5000,$B554,'1. Output sheet'!$AC$2:$AC$5000,$B$140,'1. Output sheet'!$O$2:$O$5000,"&gt;="&amp;$B$407,'1. Output sheet'!$O$2:$O$5000,"&lt;"&amp;$C$407)+SUMIFS('1. Output sheet'!$F$2:$F$5000,'1. Output sheet'!$C$2:$C$5000,H$138,'1. Output sheet'!$K$2:$K$5000,$B554,'1. Output sheet'!$AC$2:$AC$5000,$B$170,'1. Output sheet'!$O$2:$O$5000,"&gt;="&amp;$B$407,'1. Output sheet'!$O$2:$O$5000,"&lt;"&amp;$C$407)</f>
        <v>2371</v>
      </c>
      <c r="I554" s="13">
        <f>SUMIFS('1. Output sheet'!$F$2:$F$5000,'1. Output sheet'!$C$2:$C$5000,I$138,'1. Output sheet'!$K$2:$K$5000,$B554,'1. Output sheet'!$AC$2:$AC$5000,$B$140,'1. Output sheet'!$O$2:$O$5000,"&gt;="&amp;$B$407,'1. Output sheet'!$O$2:$O$5000,"&lt;"&amp;$C$407)+SUMIFS('1. Output sheet'!$F$2:$F$5000,'1. Output sheet'!$C$2:$C$5000,I$138,'1. Output sheet'!$K$2:$K$5000,$B554,'1. Output sheet'!$AC$2:$AC$5000,$B$170,'1. Output sheet'!$O$2:$O$5000,"&gt;="&amp;$B$407,'1. Output sheet'!$O$2:$O$5000,"&lt;"&amp;$C$407)</f>
        <v>0</v>
      </c>
      <c r="J554" s="13">
        <f>SUMIFS('1. Output sheet'!$F$2:$F$5000,'1. Output sheet'!$C$2:$C$5000,J$138,'1. Output sheet'!$K$2:$K$5000,$B554,'1. Output sheet'!$AC$2:$AC$5000,$B$140,'1. Output sheet'!$O$2:$O$5000,"&gt;="&amp;$B$407,'1. Output sheet'!$O$2:$O$5000,"&lt;"&amp;$C$407)+SUMIFS('1. Output sheet'!$F$2:$F$5000,'1. Output sheet'!$C$2:$C$5000,J$138,'1. Output sheet'!$K$2:$K$5000,$B554,'1. Output sheet'!$AC$2:$AC$5000,$B$170,'1. Output sheet'!$O$2:$O$5000,"&gt;="&amp;$B$407,'1. Output sheet'!$O$2:$O$5000,"&lt;"&amp;$C$407)</f>
        <v>6295</v>
      </c>
      <c r="K554" s="13">
        <f>SUMIFS('1. Output sheet'!$F$2:$F$5000,'1. Output sheet'!$C$2:$C$5000,K$138,'1. Output sheet'!$K$2:$K$5000,$B554,'1. Output sheet'!$AC$2:$AC$5000,$B$140,'1. Output sheet'!$O$2:$O$5000,"&gt;="&amp;$B$407,'1. Output sheet'!$O$2:$O$5000,"&lt;"&amp;$C$407)+SUMIFS('1. Output sheet'!$F$2:$F$5000,'1. Output sheet'!$C$2:$C$5000,K$138,'1. Output sheet'!$K$2:$K$5000,$B554,'1. Output sheet'!$AC$2:$AC$5000,$B$170,'1. Output sheet'!$O$2:$O$5000,"&gt;="&amp;$B$407,'1. Output sheet'!$O$2:$O$5000,"&lt;"&amp;$C$407)</f>
        <v>0</v>
      </c>
      <c r="L554" s="13">
        <f>SUMIFS('1. Output sheet'!$F$2:$F$5000,'1. Output sheet'!$C$2:$C$5000,L$138,'1. Output sheet'!$K$2:$K$5000,$B554,'1. Output sheet'!$AC$2:$AC$5000,$B$140,'1. Output sheet'!$O$2:$O$5000,"&gt;="&amp;$B$407,'1. Output sheet'!$O$2:$O$5000,"&lt;"&amp;$C$407)+SUMIFS('1. Output sheet'!$F$2:$F$5000,'1. Output sheet'!$C$2:$C$5000,L$138,'1. Output sheet'!$K$2:$K$5000,$B554,'1. Output sheet'!$AC$2:$AC$5000,$B$170,'1. Output sheet'!$O$2:$O$5000,"&gt;="&amp;$B$407,'1. Output sheet'!$O$2:$O$5000,"&lt;"&amp;$C$407)</f>
        <v>0</v>
      </c>
      <c r="M554" s="13">
        <f>SUMIFS('1. Output sheet'!$F$2:$F$5000,'1. Output sheet'!$C$2:$C$5000,M$138,'1. Output sheet'!$K$2:$K$5000,$B554,'1. Output sheet'!$AC$2:$AC$5000,$B$140,'1. Output sheet'!$O$2:$O$5000,"&gt;="&amp;$B$407,'1. Output sheet'!$O$2:$O$5000,"&lt;"&amp;$C$407)+SUMIFS('1. Output sheet'!$F$2:$F$5000,'1. Output sheet'!$C$2:$C$5000,M$138,'1. Output sheet'!$K$2:$K$5000,$B554,'1. Output sheet'!$AC$2:$AC$5000,$B$170,'1. Output sheet'!$O$2:$O$5000,"&gt;="&amp;$B$407,'1. Output sheet'!$O$2:$O$5000,"&lt;"&amp;$C$407)</f>
        <v>0</v>
      </c>
      <c r="N554" s="13">
        <f>SUMIFS('1. Output sheet'!$F$2:$F$5000,'1. Output sheet'!$C$2:$C$5000,N$138,'1. Output sheet'!$K$2:$K$5000,$B554,'1. Output sheet'!$AC$2:$AC$5000,$B$140,'1. Output sheet'!$O$2:$O$5000,"&gt;="&amp;$B$407,'1. Output sheet'!$O$2:$O$5000,"&lt;"&amp;$C$407)+SUMIFS('1. Output sheet'!$F$2:$F$5000,'1. Output sheet'!$C$2:$C$5000,N$138,'1. Output sheet'!$K$2:$K$5000,$B554,'1. Output sheet'!$AC$2:$AC$5000,$B$170,'1. Output sheet'!$O$2:$O$5000,"&gt;="&amp;$B$407,'1. Output sheet'!$O$2:$O$5000,"&lt;"&amp;$C$407)</f>
        <v>0</v>
      </c>
      <c r="O554" s="13">
        <f>SUMIFS('1. Output sheet'!$F$2:$F$5000,'1. Output sheet'!$C$2:$C$5000,O$138,'1. Output sheet'!$K$2:$K$5000,$B554,'1. Output sheet'!$AC$2:$AC$5000,$B$140,'1. Output sheet'!$O$2:$O$5000,"&gt;="&amp;$B$407,'1. Output sheet'!$O$2:$O$5000,"&lt;"&amp;$C$407)+SUMIFS('1. Output sheet'!$F$2:$F$5000,'1. Output sheet'!$C$2:$C$5000,O$138,'1. Output sheet'!$K$2:$K$5000,$B554,'1. Output sheet'!$AC$2:$AC$5000,$B$170,'1. Output sheet'!$O$2:$O$5000,"&gt;="&amp;$B$407,'1. Output sheet'!$O$2:$O$5000,"&lt;"&amp;$C$407)</f>
        <v>0</v>
      </c>
      <c r="P554" s="14">
        <f t="shared" si="298"/>
        <v>10066</v>
      </c>
      <c r="R554" s="39" t="s">
        <v>737</v>
      </c>
      <c r="S554" s="12"/>
      <c r="T554" s="13">
        <f t="shared" si="297"/>
        <v>0</v>
      </c>
      <c r="U554" s="13">
        <f t="shared" si="285"/>
        <v>0</v>
      </c>
      <c r="V554" s="13">
        <f t="shared" si="286"/>
        <v>0</v>
      </c>
      <c r="W554" s="13">
        <f t="shared" si="287"/>
        <v>187.71033613558046</v>
      </c>
      <c r="X554" s="13">
        <f t="shared" si="288"/>
        <v>317.90086212675806</v>
      </c>
      <c r="Y554" s="13">
        <f t="shared" si="289"/>
        <v>0</v>
      </c>
      <c r="Z554" s="13">
        <f t="shared" si="290"/>
        <v>844.02611855248506</v>
      </c>
      <c r="AA554" s="13">
        <f t="shared" si="291"/>
        <v>0</v>
      </c>
      <c r="AB554" s="13">
        <f t="shared" si="292"/>
        <v>0</v>
      </c>
      <c r="AC554" s="13">
        <f t="shared" si="293"/>
        <v>0</v>
      </c>
      <c r="AD554" s="13">
        <f t="shared" si="294"/>
        <v>0</v>
      </c>
      <c r="AE554" s="13">
        <f t="shared" si="295"/>
        <v>0</v>
      </c>
      <c r="AF554" s="14">
        <f t="shared" si="296"/>
        <v>1349.6373168148236</v>
      </c>
    </row>
    <row r="555" spans="2:32" ht="14.4" x14ac:dyDescent="0.3">
      <c r="B555" s="39" t="s">
        <v>362</v>
      </c>
      <c r="C555" s="12"/>
      <c r="D555" s="13">
        <f>SUMIFS('1. Output sheet'!$F$2:$F$5000,'1. Output sheet'!$C$2:$C$5000,D$138,'1. Output sheet'!$K$2:$K$5000,$B555,'1. Output sheet'!$AC$2:$AC$5000,$B$140,'1. Output sheet'!$O$2:$O$5000,"&gt;="&amp;$B$407,'1. Output sheet'!$O$2:$O$5000,"&lt;"&amp;$C$407)+SUMIFS('1. Output sheet'!$F$2:$F$5000,'1. Output sheet'!$C$2:$C$5000,D$138,'1. Output sheet'!$K$2:$K$5000,$B555,'1. Output sheet'!$AC$2:$AC$5000,$B$170,'1. Output sheet'!$O$2:$O$5000,"&gt;="&amp;$B$407,'1. Output sheet'!$O$2:$O$5000,"&lt;"&amp;$C$407)</f>
        <v>0</v>
      </c>
      <c r="E555" s="13">
        <f>SUMIFS('1. Output sheet'!$F$2:$F$5000,'1. Output sheet'!$C$2:$C$5000,E$138,'1. Output sheet'!$K$2:$K$5000,$B555,'1. Output sheet'!$AC$2:$AC$5000,$B$140,'1. Output sheet'!$O$2:$O$5000,"&gt;="&amp;$B$407,'1. Output sheet'!$O$2:$O$5000,"&lt;"&amp;$C$407)+SUMIFS('1. Output sheet'!$F$2:$F$5000,'1. Output sheet'!$C$2:$C$5000,E$138,'1. Output sheet'!$K$2:$K$5000,$B555,'1. Output sheet'!$AC$2:$AC$5000,$B$170,'1. Output sheet'!$O$2:$O$5000,"&gt;="&amp;$B$407,'1. Output sheet'!$O$2:$O$5000,"&lt;"&amp;$C$407)</f>
        <v>0</v>
      </c>
      <c r="F555" s="13">
        <f>SUMIFS('1. Output sheet'!$F$2:$F$5000,'1. Output sheet'!$C$2:$C$5000,F$138,'1. Output sheet'!$K$2:$K$5000,$B555,'1. Output sheet'!$AC$2:$AC$5000,$B$140,'1. Output sheet'!$O$2:$O$5000,"&gt;="&amp;$B$407,'1. Output sheet'!$O$2:$O$5000,"&lt;"&amp;$C$407)+SUMIFS('1. Output sheet'!$F$2:$F$5000,'1. Output sheet'!$C$2:$C$5000,F$138,'1. Output sheet'!$K$2:$K$5000,$B555,'1. Output sheet'!$AC$2:$AC$5000,$B$170,'1. Output sheet'!$O$2:$O$5000,"&gt;="&amp;$B$407,'1. Output sheet'!$O$2:$O$5000,"&lt;"&amp;$C$407)</f>
        <v>0</v>
      </c>
      <c r="G555" s="13">
        <f>SUMIFS('1. Output sheet'!$F$2:$F$5000,'1. Output sheet'!$C$2:$C$5000,G$138,'1. Output sheet'!$K$2:$K$5000,$B555,'1. Output sheet'!$AC$2:$AC$5000,$B$140,'1. Output sheet'!$O$2:$O$5000,"&gt;="&amp;$B$407,'1. Output sheet'!$O$2:$O$5000,"&lt;"&amp;$C$407)+SUMIFS('1. Output sheet'!$F$2:$F$5000,'1. Output sheet'!$C$2:$C$5000,G$138,'1. Output sheet'!$K$2:$K$5000,$B555,'1. Output sheet'!$AC$2:$AC$5000,$B$170,'1. Output sheet'!$O$2:$O$5000,"&gt;="&amp;$B$407,'1. Output sheet'!$O$2:$O$5000,"&lt;"&amp;$C$407)</f>
        <v>0</v>
      </c>
      <c r="H555" s="13">
        <f>SUMIFS('1. Output sheet'!$F$2:$F$5000,'1. Output sheet'!$C$2:$C$5000,H$138,'1. Output sheet'!$K$2:$K$5000,$B555,'1. Output sheet'!$AC$2:$AC$5000,$B$140,'1. Output sheet'!$O$2:$O$5000,"&gt;="&amp;$B$407,'1. Output sheet'!$O$2:$O$5000,"&lt;"&amp;$C$407)+SUMIFS('1. Output sheet'!$F$2:$F$5000,'1. Output sheet'!$C$2:$C$5000,H$138,'1. Output sheet'!$K$2:$K$5000,$B555,'1. Output sheet'!$AC$2:$AC$5000,$B$170,'1. Output sheet'!$O$2:$O$5000,"&gt;="&amp;$B$407,'1. Output sheet'!$O$2:$O$5000,"&lt;"&amp;$C$407)</f>
        <v>0</v>
      </c>
      <c r="I555" s="13">
        <f>SUMIFS('1. Output sheet'!$F$2:$F$5000,'1. Output sheet'!$C$2:$C$5000,I$138,'1. Output sheet'!$K$2:$K$5000,$B555,'1. Output sheet'!$AC$2:$AC$5000,$B$140,'1. Output sheet'!$O$2:$O$5000,"&gt;="&amp;$B$407,'1. Output sheet'!$O$2:$O$5000,"&lt;"&amp;$C$407)+SUMIFS('1. Output sheet'!$F$2:$F$5000,'1. Output sheet'!$C$2:$C$5000,I$138,'1. Output sheet'!$K$2:$K$5000,$B555,'1. Output sheet'!$AC$2:$AC$5000,$B$170,'1. Output sheet'!$O$2:$O$5000,"&gt;="&amp;$B$407,'1. Output sheet'!$O$2:$O$5000,"&lt;"&amp;$C$407)</f>
        <v>0</v>
      </c>
      <c r="J555" s="13">
        <f>SUMIFS('1. Output sheet'!$F$2:$F$5000,'1. Output sheet'!$C$2:$C$5000,J$138,'1. Output sheet'!$K$2:$K$5000,$B555,'1. Output sheet'!$AC$2:$AC$5000,$B$140,'1. Output sheet'!$O$2:$O$5000,"&gt;="&amp;$B$407,'1. Output sheet'!$O$2:$O$5000,"&lt;"&amp;$C$407)+SUMIFS('1. Output sheet'!$F$2:$F$5000,'1. Output sheet'!$C$2:$C$5000,J$138,'1. Output sheet'!$K$2:$K$5000,$B555,'1. Output sheet'!$AC$2:$AC$5000,$B$170,'1. Output sheet'!$O$2:$O$5000,"&gt;="&amp;$B$407,'1. Output sheet'!$O$2:$O$5000,"&lt;"&amp;$C$407)</f>
        <v>0</v>
      </c>
      <c r="K555" s="13">
        <f>SUMIFS('1. Output sheet'!$F$2:$F$5000,'1. Output sheet'!$C$2:$C$5000,K$138,'1. Output sheet'!$K$2:$K$5000,$B555,'1. Output sheet'!$AC$2:$AC$5000,$B$140,'1. Output sheet'!$O$2:$O$5000,"&gt;="&amp;$B$407,'1. Output sheet'!$O$2:$O$5000,"&lt;"&amp;$C$407)+SUMIFS('1. Output sheet'!$F$2:$F$5000,'1. Output sheet'!$C$2:$C$5000,K$138,'1. Output sheet'!$K$2:$K$5000,$B555,'1. Output sheet'!$AC$2:$AC$5000,$B$170,'1. Output sheet'!$O$2:$O$5000,"&gt;="&amp;$B$407,'1. Output sheet'!$O$2:$O$5000,"&lt;"&amp;$C$407)</f>
        <v>0</v>
      </c>
      <c r="L555" s="13">
        <f>SUMIFS('1. Output sheet'!$F$2:$F$5000,'1. Output sheet'!$C$2:$C$5000,L$138,'1. Output sheet'!$K$2:$K$5000,$B555,'1. Output sheet'!$AC$2:$AC$5000,$B$140,'1. Output sheet'!$O$2:$O$5000,"&gt;="&amp;$B$407,'1. Output sheet'!$O$2:$O$5000,"&lt;"&amp;$C$407)+SUMIFS('1. Output sheet'!$F$2:$F$5000,'1. Output sheet'!$C$2:$C$5000,L$138,'1. Output sheet'!$K$2:$K$5000,$B555,'1. Output sheet'!$AC$2:$AC$5000,$B$170,'1. Output sheet'!$O$2:$O$5000,"&gt;="&amp;$B$407,'1. Output sheet'!$O$2:$O$5000,"&lt;"&amp;$C$407)</f>
        <v>0</v>
      </c>
      <c r="M555" s="13">
        <f>SUMIFS('1. Output sheet'!$F$2:$F$5000,'1. Output sheet'!$C$2:$C$5000,M$138,'1. Output sheet'!$K$2:$K$5000,$B555,'1. Output sheet'!$AC$2:$AC$5000,$B$140,'1. Output sheet'!$O$2:$O$5000,"&gt;="&amp;$B$407,'1. Output sheet'!$O$2:$O$5000,"&lt;"&amp;$C$407)+SUMIFS('1. Output sheet'!$F$2:$F$5000,'1. Output sheet'!$C$2:$C$5000,M$138,'1. Output sheet'!$K$2:$K$5000,$B555,'1. Output sheet'!$AC$2:$AC$5000,$B$170,'1. Output sheet'!$O$2:$O$5000,"&gt;="&amp;$B$407,'1. Output sheet'!$O$2:$O$5000,"&lt;"&amp;$C$407)</f>
        <v>0</v>
      </c>
      <c r="N555" s="13">
        <f>SUMIFS('1. Output sheet'!$F$2:$F$5000,'1. Output sheet'!$C$2:$C$5000,N$138,'1. Output sheet'!$K$2:$K$5000,$B555,'1. Output sheet'!$AC$2:$AC$5000,$B$140,'1. Output sheet'!$O$2:$O$5000,"&gt;="&amp;$B$407,'1. Output sheet'!$O$2:$O$5000,"&lt;"&amp;$C$407)+SUMIFS('1. Output sheet'!$F$2:$F$5000,'1. Output sheet'!$C$2:$C$5000,N$138,'1. Output sheet'!$K$2:$K$5000,$B555,'1. Output sheet'!$AC$2:$AC$5000,$B$170,'1. Output sheet'!$O$2:$O$5000,"&gt;="&amp;$B$407,'1. Output sheet'!$O$2:$O$5000,"&lt;"&amp;$C$407)</f>
        <v>0</v>
      </c>
      <c r="O555" s="13">
        <f>SUMIFS('1. Output sheet'!$F$2:$F$5000,'1. Output sheet'!$C$2:$C$5000,O$138,'1. Output sheet'!$K$2:$K$5000,$B555,'1. Output sheet'!$AC$2:$AC$5000,$B$140,'1. Output sheet'!$O$2:$O$5000,"&gt;="&amp;$B$407,'1. Output sheet'!$O$2:$O$5000,"&lt;"&amp;$C$407)+SUMIFS('1. Output sheet'!$F$2:$F$5000,'1. Output sheet'!$C$2:$C$5000,O$138,'1. Output sheet'!$K$2:$K$5000,$B555,'1. Output sheet'!$AC$2:$AC$5000,$B$170,'1. Output sheet'!$O$2:$O$5000,"&gt;="&amp;$B$407,'1. Output sheet'!$O$2:$O$5000,"&lt;"&amp;$C$407)</f>
        <v>0</v>
      </c>
      <c r="P555" s="14">
        <f t="shared" si="298"/>
        <v>0</v>
      </c>
      <c r="R555" s="39" t="s">
        <v>362</v>
      </c>
      <c r="S555" s="12"/>
      <c r="T555" s="13">
        <f t="shared" si="297"/>
        <v>0</v>
      </c>
      <c r="U555" s="13">
        <f t="shared" si="285"/>
        <v>0</v>
      </c>
      <c r="V555" s="13">
        <f t="shared" si="286"/>
        <v>0</v>
      </c>
      <c r="W555" s="13">
        <f t="shared" si="287"/>
        <v>0</v>
      </c>
      <c r="X555" s="13">
        <f t="shared" si="288"/>
        <v>0</v>
      </c>
      <c r="Y555" s="13">
        <f t="shared" si="289"/>
        <v>0</v>
      </c>
      <c r="Z555" s="13">
        <f t="shared" si="290"/>
        <v>0</v>
      </c>
      <c r="AA555" s="13">
        <f t="shared" si="291"/>
        <v>0</v>
      </c>
      <c r="AB555" s="13">
        <f t="shared" si="292"/>
        <v>0</v>
      </c>
      <c r="AC555" s="13">
        <f t="shared" si="293"/>
        <v>0</v>
      </c>
      <c r="AD555" s="13">
        <f t="shared" si="294"/>
        <v>0</v>
      </c>
      <c r="AE555" s="13">
        <f t="shared" si="295"/>
        <v>0</v>
      </c>
      <c r="AF555" s="14">
        <f t="shared" si="296"/>
        <v>0</v>
      </c>
    </row>
    <row r="556" spans="2:32" ht="14.4" x14ac:dyDescent="0.3">
      <c r="B556" s="39" t="s">
        <v>76</v>
      </c>
      <c r="C556" s="12"/>
      <c r="D556" s="13">
        <f>SUMIFS('1. Output sheet'!$F$2:$F$5000,'1. Output sheet'!$C$2:$C$5000,D$138,'1. Output sheet'!$K$2:$K$5000,$B556,'1. Output sheet'!$AC$2:$AC$5000,$B$140,'1. Output sheet'!$O$2:$O$5000,"&gt;="&amp;$B$407,'1. Output sheet'!$O$2:$O$5000,"&lt;"&amp;$C$407)+SUMIFS('1. Output sheet'!$F$2:$F$5000,'1. Output sheet'!$C$2:$C$5000,D$138,'1. Output sheet'!$K$2:$K$5000,$B556,'1. Output sheet'!$AC$2:$AC$5000,$B$170,'1. Output sheet'!$O$2:$O$5000,"&gt;="&amp;$B$407,'1. Output sheet'!$O$2:$O$5000,"&lt;"&amp;$C$407)</f>
        <v>0</v>
      </c>
      <c r="E556" s="13">
        <f>SUMIFS('1. Output sheet'!$F$2:$F$5000,'1. Output sheet'!$C$2:$C$5000,E$138,'1. Output sheet'!$K$2:$K$5000,$B556,'1. Output sheet'!$AC$2:$AC$5000,$B$140,'1. Output sheet'!$O$2:$O$5000,"&gt;="&amp;$B$407,'1. Output sheet'!$O$2:$O$5000,"&lt;"&amp;$C$407)+SUMIFS('1. Output sheet'!$F$2:$F$5000,'1. Output sheet'!$C$2:$C$5000,E$138,'1. Output sheet'!$K$2:$K$5000,$B556,'1. Output sheet'!$AC$2:$AC$5000,$B$170,'1. Output sheet'!$O$2:$O$5000,"&gt;="&amp;$B$407,'1. Output sheet'!$O$2:$O$5000,"&lt;"&amp;$C$407)</f>
        <v>0</v>
      </c>
      <c r="F556" s="13">
        <f>SUMIFS('1. Output sheet'!$F$2:$F$5000,'1. Output sheet'!$C$2:$C$5000,F$138,'1. Output sheet'!$K$2:$K$5000,$B556,'1. Output sheet'!$AC$2:$AC$5000,$B$140,'1. Output sheet'!$O$2:$O$5000,"&gt;="&amp;$B$407,'1. Output sheet'!$O$2:$O$5000,"&lt;"&amp;$C$407)+SUMIFS('1. Output sheet'!$F$2:$F$5000,'1. Output sheet'!$C$2:$C$5000,F$138,'1. Output sheet'!$K$2:$K$5000,$B556,'1. Output sheet'!$AC$2:$AC$5000,$B$170,'1. Output sheet'!$O$2:$O$5000,"&gt;="&amp;$B$407,'1. Output sheet'!$O$2:$O$5000,"&lt;"&amp;$C$407)</f>
        <v>0</v>
      </c>
      <c r="G556" s="13">
        <f>SUMIFS('1. Output sheet'!$F$2:$F$5000,'1. Output sheet'!$C$2:$C$5000,G$138,'1. Output sheet'!$K$2:$K$5000,$B556,'1. Output sheet'!$AC$2:$AC$5000,$B$140,'1. Output sheet'!$O$2:$O$5000,"&gt;="&amp;$B$407,'1. Output sheet'!$O$2:$O$5000,"&lt;"&amp;$C$407)+SUMIFS('1. Output sheet'!$F$2:$F$5000,'1. Output sheet'!$C$2:$C$5000,G$138,'1. Output sheet'!$K$2:$K$5000,$B556,'1. Output sheet'!$AC$2:$AC$5000,$B$170,'1. Output sheet'!$O$2:$O$5000,"&gt;="&amp;$B$407,'1. Output sheet'!$O$2:$O$5000,"&lt;"&amp;$C$407)</f>
        <v>0</v>
      </c>
      <c r="H556" s="13">
        <f>SUMIFS('1. Output sheet'!$F$2:$F$5000,'1. Output sheet'!$C$2:$C$5000,H$138,'1. Output sheet'!$K$2:$K$5000,$B556,'1. Output sheet'!$AC$2:$AC$5000,$B$140,'1. Output sheet'!$O$2:$O$5000,"&gt;="&amp;$B$407,'1. Output sheet'!$O$2:$O$5000,"&lt;"&amp;$C$407)+SUMIFS('1. Output sheet'!$F$2:$F$5000,'1. Output sheet'!$C$2:$C$5000,H$138,'1. Output sheet'!$K$2:$K$5000,$B556,'1. Output sheet'!$AC$2:$AC$5000,$B$170,'1. Output sheet'!$O$2:$O$5000,"&gt;="&amp;$B$407,'1. Output sheet'!$O$2:$O$5000,"&lt;"&amp;$C$407)</f>
        <v>0</v>
      </c>
      <c r="I556" s="13">
        <f>SUMIFS('1. Output sheet'!$F$2:$F$5000,'1. Output sheet'!$C$2:$C$5000,I$138,'1. Output sheet'!$K$2:$K$5000,$B556,'1. Output sheet'!$AC$2:$AC$5000,$B$140,'1. Output sheet'!$O$2:$O$5000,"&gt;="&amp;$B$407,'1. Output sheet'!$O$2:$O$5000,"&lt;"&amp;$C$407)+SUMIFS('1. Output sheet'!$F$2:$F$5000,'1. Output sheet'!$C$2:$C$5000,I$138,'1. Output sheet'!$K$2:$K$5000,$B556,'1. Output sheet'!$AC$2:$AC$5000,$B$170,'1. Output sheet'!$O$2:$O$5000,"&gt;="&amp;$B$407,'1. Output sheet'!$O$2:$O$5000,"&lt;"&amp;$C$407)</f>
        <v>0</v>
      </c>
      <c r="J556" s="13">
        <f>SUMIFS('1. Output sheet'!$F$2:$F$5000,'1. Output sheet'!$C$2:$C$5000,J$138,'1. Output sheet'!$K$2:$K$5000,$B556,'1. Output sheet'!$AC$2:$AC$5000,$B$140,'1. Output sheet'!$O$2:$O$5000,"&gt;="&amp;$B$407,'1. Output sheet'!$O$2:$O$5000,"&lt;"&amp;$C$407)+SUMIFS('1. Output sheet'!$F$2:$F$5000,'1. Output sheet'!$C$2:$C$5000,J$138,'1. Output sheet'!$K$2:$K$5000,$B556,'1. Output sheet'!$AC$2:$AC$5000,$B$170,'1. Output sheet'!$O$2:$O$5000,"&gt;="&amp;$B$407,'1. Output sheet'!$O$2:$O$5000,"&lt;"&amp;$C$407)</f>
        <v>5935</v>
      </c>
      <c r="K556" s="13">
        <f>SUMIFS('1. Output sheet'!$F$2:$F$5000,'1. Output sheet'!$C$2:$C$5000,K$138,'1. Output sheet'!$K$2:$K$5000,$B556,'1. Output sheet'!$AC$2:$AC$5000,$B$140,'1. Output sheet'!$O$2:$O$5000,"&gt;="&amp;$B$407,'1. Output sheet'!$O$2:$O$5000,"&lt;"&amp;$C$407)+SUMIFS('1. Output sheet'!$F$2:$F$5000,'1. Output sheet'!$C$2:$C$5000,K$138,'1. Output sheet'!$K$2:$K$5000,$B556,'1. Output sheet'!$AC$2:$AC$5000,$B$170,'1. Output sheet'!$O$2:$O$5000,"&gt;="&amp;$B$407,'1. Output sheet'!$O$2:$O$5000,"&lt;"&amp;$C$407)</f>
        <v>0</v>
      </c>
      <c r="L556" s="13">
        <f>SUMIFS('1. Output sheet'!$F$2:$F$5000,'1. Output sheet'!$C$2:$C$5000,L$138,'1. Output sheet'!$K$2:$K$5000,$B556,'1. Output sheet'!$AC$2:$AC$5000,$B$140,'1. Output sheet'!$O$2:$O$5000,"&gt;="&amp;$B$407,'1. Output sheet'!$O$2:$O$5000,"&lt;"&amp;$C$407)+SUMIFS('1. Output sheet'!$F$2:$F$5000,'1. Output sheet'!$C$2:$C$5000,L$138,'1. Output sheet'!$K$2:$K$5000,$B556,'1. Output sheet'!$AC$2:$AC$5000,$B$170,'1. Output sheet'!$O$2:$O$5000,"&gt;="&amp;$B$407,'1. Output sheet'!$O$2:$O$5000,"&lt;"&amp;$C$407)</f>
        <v>0</v>
      </c>
      <c r="M556" s="13">
        <f>SUMIFS('1. Output sheet'!$F$2:$F$5000,'1. Output sheet'!$C$2:$C$5000,M$138,'1. Output sheet'!$K$2:$K$5000,$B556,'1. Output sheet'!$AC$2:$AC$5000,$B$140,'1. Output sheet'!$O$2:$O$5000,"&gt;="&amp;$B$407,'1. Output sheet'!$O$2:$O$5000,"&lt;"&amp;$C$407)+SUMIFS('1. Output sheet'!$F$2:$F$5000,'1. Output sheet'!$C$2:$C$5000,M$138,'1. Output sheet'!$K$2:$K$5000,$B556,'1. Output sheet'!$AC$2:$AC$5000,$B$170,'1. Output sheet'!$O$2:$O$5000,"&gt;="&amp;$B$407,'1. Output sheet'!$O$2:$O$5000,"&lt;"&amp;$C$407)</f>
        <v>0</v>
      </c>
      <c r="N556" s="13">
        <f>SUMIFS('1. Output sheet'!$F$2:$F$5000,'1. Output sheet'!$C$2:$C$5000,N$138,'1. Output sheet'!$K$2:$K$5000,$B556,'1. Output sheet'!$AC$2:$AC$5000,$B$140,'1. Output sheet'!$O$2:$O$5000,"&gt;="&amp;$B$407,'1. Output sheet'!$O$2:$O$5000,"&lt;"&amp;$C$407)+SUMIFS('1. Output sheet'!$F$2:$F$5000,'1. Output sheet'!$C$2:$C$5000,N$138,'1. Output sheet'!$K$2:$K$5000,$B556,'1. Output sheet'!$AC$2:$AC$5000,$B$170,'1. Output sheet'!$O$2:$O$5000,"&gt;="&amp;$B$407,'1. Output sheet'!$O$2:$O$5000,"&lt;"&amp;$C$407)</f>
        <v>0</v>
      </c>
      <c r="O556" s="13">
        <f>SUMIFS('1. Output sheet'!$F$2:$F$5000,'1. Output sheet'!$C$2:$C$5000,O$138,'1. Output sheet'!$K$2:$K$5000,$B556,'1. Output sheet'!$AC$2:$AC$5000,$B$140,'1. Output sheet'!$O$2:$O$5000,"&gt;="&amp;$B$407,'1. Output sheet'!$O$2:$O$5000,"&lt;"&amp;$C$407)+SUMIFS('1. Output sheet'!$F$2:$F$5000,'1. Output sheet'!$C$2:$C$5000,O$138,'1. Output sheet'!$K$2:$K$5000,$B556,'1. Output sheet'!$AC$2:$AC$5000,$B$170,'1. Output sheet'!$O$2:$O$5000,"&gt;="&amp;$B$407,'1. Output sheet'!$O$2:$O$5000,"&lt;"&amp;$C$407)</f>
        <v>0</v>
      </c>
      <c r="P556" s="14">
        <f t="shared" si="298"/>
        <v>5935</v>
      </c>
      <c r="R556" s="39" t="s">
        <v>76</v>
      </c>
      <c r="S556" s="12"/>
      <c r="T556" s="13">
        <f t="shared" si="297"/>
        <v>0</v>
      </c>
      <c r="U556" s="13">
        <f t="shared" si="285"/>
        <v>0</v>
      </c>
      <c r="V556" s="13">
        <f t="shared" si="286"/>
        <v>0</v>
      </c>
      <c r="W556" s="13">
        <f t="shared" si="287"/>
        <v>0</v>
      </c>
      <c r="X556" s="13">
        <f t="shared" si="288"/>
        <v>0</v>
      </c>
      <c r="Y556" s="13">
        <f t="shared" si="289"/>
        <v>0</v>
      </c>
      <c r="Z556" s="13">
        <f t="shared" si="290"/>
        <v>795.75774640333577</v>
      </c>
      <c r="AA556" s="13">
        <f t="shared" si="291"/>
        <v>0</v>
      </c>
      <c r="AB556" s="13">
        <f t="shared" si="292"/>
        <v>0</v>
      </c>
      <c r="AC556" s="13">
        <f t="shared" si="293"/>
        <v>0</v>
      </c>
      <c r="AD556" s="13">
        <f t="shared" si="294"/>
        <v>0</v>
      </c>
      <c r="AE556" s="13">
        <f t="shared" si="295"/>
        <v>0</v>
      </c>
      <c r="AF556" s="14">
        <f t="shared" si="296"/>
        <v>795.75774640333577</v>
      </c>
    </row>
    <row r="557" spans="2:32" ht="14.4" x14ac:dyDescent="0.3">
      <c r="B557" s="39" t="s">
        <v>3770</v>
      </c>
      <c r="C557" s="12"/>
      <c r="D557" s="13">
        <f>SUMIFS('1. Output sheet'!$F$2:$F$5000,'1. Output sheet'!$C$2:$C$5000,D$138,'1. Output sheet'!$K$2:$K$5000,$B557,'1. Output sheet'!$AC$2:$AC$5000,$B$140,'1. Output sheet'!$O$2:$O$5000,"&gt;="&amp;$B$407,'1. Output sheet'!$O$2:$O$5000,"&lt;"&amp;$C$407)+SUMIFS('1. Output sheet'!$F$2:$F$5000,'1. Output sheet'!$C$2:$C$5000,D$138,'1. Output sheet'!$K$2:$K$5000,$B557,'1. Output sheet'!$AC$2:$AC$5000,$B$170,'1. Output sheet'!$O$2:$O$5000,"&gt;="&amp;$B$407,'1. Output sheet'!$O$2:$O$5000,"&lt;"&amp;$C$407)</f>
        <v>0</v>
      </c>
      <c r="E557" s="13">
        <f>SUMIFS('1. Output sheet'!$F$2:$F$5000,'1. Output sheet'!$C$2:$C$5000,E$138,'1. Output sheet'!$K$2:$K$5000,$B557,'1. Output sheet'!$AC$2:$AC$5000,$B$140,'1. Output sheet'!$O$2:$O$5000,"&gt;="&amp;$B$407,'1. Output sheet'!$O$2:$O$5000,"&lt;"&amp;$C$407)+SUMIFS('1. Output sheet'!$F$2:$F$5000,'1. Output sheet'!$C$2:$C$5000,E$138,'1. Output sheet'!$K$2:$K$5000,$B557,'1. Output sheet'!$AC$2:$AC$5000,$B$170,'1. Output sheet'!$O$2:$O$5000,"&gt;="&amp;$B$407,'1. Output sheet'!$O$2:$O$5000,"&lt;"&amp;$C$407)</f>
        <v>0</v>
      </c>
      <c r="F557" s="13">
        <f>SUMIFS('1. Output sheet'!$F$2:$F$5000,'1. Output sheet'!$C$2:$C$5000,F$138,'1. Output sheet'!$K$2:$K$5000,$B557,'1. Output sheet'!$AC$2:$AC$5000,$B$140,'1. Output sheet'!$O$2:$O$5000,"&gt;="&amp;$B$407,'1. Output sheet'!$O$2:$O$5000,"&lt;"&amp;$C$407)+SUMIFS('1. Output sheet'!$F$2:$F$5000,'1. Output sheet'!$C$2:$C$5000,F$138,'1. Output sheet'!$K$2:$K$5000,$B557,'1. Output sheet'!$AC$2:$AC$5000,$B$170,'1. Output sheet'!$O$2:$O$5000,"&gt;="&amp;$B$407,'1. Output sheet'!$O$2:$O$5000,"&lt;"&amp;$C$407)</f>
        <v>0</v>
      </c>
      <c r="G557" s="13">
        <f>SUMIFS('1. Output sheet'!$F$2:$F$5000,'1. Output sheet'!$C$2:$C$5000,G$138,'1. Output sheet'!$K$2:$K$5000,$B557,'1. Output sheet'!$AC$2:$AC$5000,$B$140,'1. Output sheet'!$O$2:$O$5000,"&gt;="&amp;$B$407,'1. Output sheet'!$O$2:$O$5000,"&lt;"&amp;$C$407)+SUMIFS('1. Output sheet'!$F$2:$F$5000,'1. Output sheet'!$C$2:$C$5000,G$138,'1. Output sheet'!$K$2:$K$5000,$B557,'1. Output sheet'!$AC$2:$AC$5000,$B$170,'1. Output sheet'!$O$2:$O$5000,"&gt;="&amp;$B$407,'1. Output sheet'!$O$2:$O$5000,"&lt;"&amp;$C$407)</f>
        <v>0</v>
      </c>
      <c r="H557" s="13">
        <f>SUMIFS('1. Output sheet'!$F$2:$F$5000,'1. Output sheet'!$C$2:$C$5000,H$138,'1. Output sheet'!$K$2:$K$5000,$B557,'1. Output sheet'!$AC$2:$AC$5000,$B$140,'1. Output sheet'!$O$2:$O$5000,"&gt;="&amp;$B$407,'1. Output sheet'!$O$2:$O$5000,"&lt;"&amp;$C$407)+SUMIFS('1. Output sheet'!$F$2:$F$5000,'1. Output sheet'!$C$2:$C$5000,H$138,'1. Output sheet'!$K$2:$K$5000,$B557,'1. Output sheet'!$AC$2:$AC$5000,$B$170,'1. Output sheet'!$O$2:$O$5000,"&gt;="&amp;$B$407,'1. Output sheet'!$O$2:$O$5000,"&lt;"&amp;$C$407)</f>
        <v>0</v>
      </c>
      <c r="I557" s="13">
        <f>SUMIFS('1. Output sheet'!$F$2:$F$5000,'1. Output sheet'!$C$2:$C$5000,I$138,'1. Output sheet'!$K$2:$K$5000,$B557,'1. Output sheet'!$AC$2:$AC$5000,$B$140,'1. Output sheet'!$O$2:$O$5000,"&gt;="&amp;$B$407,'1. Output sheet'!$O$2:$O$5000,"&lt;"&amp;$C$407)+SUMIFS('1. Output sheet'!$F$2:$F$5000,'1. Output sheet'!$C$2:$C$5000,I$138,'1. Output sheet'!$K$2:$K$5000,$B557,'1. Output sheet'!$AC$2:$AC$5000,$B$170,'1. Output sheet'!$O$2:$O$5000,"&gt;="&amp;$B$407,'1. Output sheet'!$O$2:$O$5000,"&lt;"&amp;$C$407)</f>
        <v>0</v>
      </c>
      <c r="J557" s="13">
        <f>SUMIFS('1. Output sheet'!$F$2:$F$5000,'1. Output sheet'!$C$2:$C$5000,J$138,'1. Output sheet'!$K$2:$K$5000,$B557,'1. Output sheet'!$AC$2:$AC$5000,$B$140,'1. Output sheet'!$O$2:$O$5000,"&gt;="&amp;$B$407,'1. Output sheet'!$O$2:$O$5000,"&lt;"&amp;$C$407)+SUMIFS('1. Output sheet'!$F$2:$F$5000,'1. Output sheet'!$C$2:$C$5000,J$138,'1. Output sheet'!$K$2:$K$5000,$B557,'1. Output sheet'!$AC$2:$AC$5000,$B$170,'1. Output sheet'!$O$2:$O$5000,"&gt;="&amp;$B$407,'1. Output sheet'!$O$2:$O$5000,"&lt;"&amp;$C$407)</f>
        <v>0</v>
      </c>
      <c r="K557" s="13">
        <f>SUMIFS('1. Output sheet'!$F$2:$F$5000,'1. Output sheet'!$C$2:$C$5000,K$138,'1. Output sheet'!$K$2:$K$5000,$B557,'1. Output sheet'!$AC$2:$AC$5000,$B$140,'1. Output sheet'!$O$2:$O$5000,"&gt;="&amp;$B$407,'1. Output sheet'!$O$2:$O$5000,"&lt;"&amp;$C$407)+SUMIFS('1. Output sheet'!$F$2:$F$5000,'1. Output sheet'!$C$2:$C$5000,K$138,'1. Output sheet'!$K$2:$K$5000,$B557,'1. Output sheet'!$AC$2:$AC$5000,$B$170,'1. Output sheet'!$O$2:$O$5000,"&gt;="&amp;$B$407,'1. Output sheet'!$O$2:$O$5000,"&lt;"&amp;$C$407)</f>
        <v>0</v>
      </c>
      <c r="L557" s="13">
        <f>SUMIFS('1. Output sheet'!$F$2:$F$5000,'1. Output sheet'!$C$2:$C$5000,L$138,'1. Output sheet'!$K$2:$K$5000,$B557,'1. Output sheet'!$AC$2:$AC$5000,$B$140,'1. Output sheet'!$O$2:$O$5000,"&gt;="&amp;$B$407,'1. Output sheet'!$O$2:$O$5000,"&lt;"&amp;$C$407)+SUMIFS('1. Output sheet'!$F$2:$F$5000,'1. Output sheet'!$C$2:$C$5000,L$138,'1. Output sheet'!$K$2:$K$5000,$B557,'1. Output sheet'!$AC$2:$AC$5000,$B$170,'1. Output sheet'!$O$2:$O$5000,"&gt;="&amp;$B$407,'1. Output sheet'!$O$2:$O$5000,"&lt;"&amp;$C$407)</f>
        <v>0</v>
      </c>
      <c r="M557" s="13">
        <f>SUMIFS('1. Output sheet'!$F$2:$F$5000,'1. Output sheet'!$C$2:$C$5000,M$138,'1. Output sheet'!$K$2:$K$5000,$B557,'1. Output sheet'!$AC$2:$AC$5000,$B$140,'1. Output sheet'!$O$2:$O$5000,"&gt;="&amp;$B$407,'1. Output sheet'!$O$2:$O$5000,"&lt;"&amp;$C$407)+SUMIFS('1. Output sheet'!$F$2:$F$5000,'1. Output sheet'!$C$2:$C$5000,M$138,'1. Output sheet'!$K$2:$K$5000,$B557,'1. Output sheet'!$AC$2:$AC$5000,$B$170,'1. Output sheet'!$O$2:$O$5000,"&gt;="&amp;$B$407,'1. Output sheet'!$O$2:$O$5000,"&lt;"&amp;$C$407)</f>
        <v>0</v>
      </c>
      <c r="N557" s="13">
        <f>SUMIFS('1. Output sheet'!$F$2:$F$5000,'1. Output sheet'!$C$2:$C$5000,N$138,'1. Output sheet'!$K$2:$K$5000,$B557,'1. Output sheet'!$AC$2:$AC$5000,$B$140,'1. Output sheet'!$O$2:$O$5000,"&gt;="&amp;$B$407,'1. Output sheet'!$O$2:$O$5000,"&lt;"&amp;$C$407)+SUMIFS('1. Output sheet'!$F$2:$F$5000,'1. Output sheet'!$C$2:$C$5000,N$138,'1. Output sheet'!$K$2:$K$5000,$B557,'1. Output sheet'!$AC$2:$AC$5000,$B$170,'1. Output sheet'!$O$2:$O$5000,"&gt;="&amp;$B$407,'1. Output sheet'!$O$2:$O$5000,"&lt;"&amp;$C$407)</f>
        <v>0</v>
      </c>
      <c r="O557" s="13">
        <f>SUMIFS('1. Output sheet'!$F$2:$F$5000,'1. Output sheet'!$C$2:$C$5000,O$138,'1. Output sheet'!$K$2:$K$5000,$B557,'1. Output sheet'!$AC$2:$AC$5000,$B$140,'1. Output sheet'!$O$2:$O$5000,"&gt;="&amp;$B$407,'1. Output sheet'!$O$2:$O$5000,"&lt;"&amp;$C$407)+SUMIFS('1. Output sheet'!$F$2:$F$5000,'1. Output sheet'!$C$2:$C$5000,O$138,'1. Output sheet'!$K$2:$K$5000,$B557,'1. Output sheet'!$AC$2:$AC$5000,$B$170,'1. Output sheet'!$O$2:$O$5000,"&gt;="&amp;$B$407,'1. Output sheet'!$O$2:$O$5000,"&lt;"&amp;$C$407)</f>
        <v>0</v>
      </c>
      <c r="P557" s="14">
        <f t="shared" si="298"/>
        <v>0</v>
      </c>
      <c r="R557" s="39" t="s">
        <v>3770</v>
      </c>
      <c r="S557" s="12"/>
      <c r="T557" s="13">
        <f t="shared" si="297"/>
        <v>0</v>
      </c>
      <c r="U557" s="13">
        <f t="shared" si="285"/>
        <v>0</v>
      </c>
      <c r="V557" s="13">
        <f t="shared" si="286"/>
        <v>0</v>
      </c>
      <c r="W557" s="13">
        <f t="shared" si="287"/>
        <v>0</v>
      </c>
      <c r="X557" s="13">
        <f t="shared" si="288"/>
        <v>0</v>
      </c>
      <c r="Y557" s="13">
        <f t="shared" si="289"/>
        <v>0</v>
      </c>
      <c r="Z557" s="13">
        <f t="shared" si="290"/>
        <v>0</v>
      </c>
      <c r="AA557" s="13">
        <f t="shared" si="291"/>
        <v>0</v>
      </c>
      <c r="AB557" s="13">
        <f t="shared" si="292"/>
        <v>0</v>
      </c>
      <c r="AC557" s="13">
        <f t="shared" si="293"/>
        <v>0</v>
      </c>
      <c r="AD557" s="13">
        <f t="shared" si="294"/>
        <v>0</v>
      </c>
      <c r="AE557" s="13">
        <f t="shared" si="295"/>
        <v>0</v>
      </c>
      <c r="AF557" s="14">
        <f t="shared" si="296"/>
        <v>0</v>
      </c>
    </row>
    <row r="558" spans="2:32" ht="14.4" x14ac:dyDescent="0.3">
      <c r="B558" s="39" t="s">
        <v>724</v>
      </c>
      <c r="C558" s="12"/>
      <c r="D558" s="13">
        <f>SUMIFS('1. Output sheet'!$F$2:$F$5000,'1. Output sheet'!$C$2:$C$5000,D$138,'1. Output sheet'!$K$2:$K$5000,$B558,'1. Output sheet'!$AC$2:$AC$5000,$B$140,'1. Output sheet'!$O$2:$O$5000,"&gt;="&amp;$B$407,'1. Output sheet'!$O$2:$O$5000,"&lt;"&amp;$C$407)+SUMIFS('1. Output sheet'!$F$2:$F$5000,'1. Output sheet'!$C$2:$C$5000,D$138,'1. Output sheet'!$K$2:$K$5000,$B558,'1. Output sheet'!$AC$2:$AC$5000,$B$170,'1. Output sheet'!$O$2:$O$5000,"&gt;="&amp;$B$407,'1. Output sheet'!$O$2:$O$5000,"&lt;"&amp;$C$407)</f>
        <v>0</v>
      </c>
      <c r="E558" s="13">
        <f>SUMIFS('1. Output sheet'!$F$2:$F$5000,'1. Output sheet'!$C$2:$C$5000,E$138,'1. Output sheet'!$K$2:$K$5000,$B558,'1. Output sheet'!$AC$2:$AC$5000,$B$140,'1. Output sheet'!$O$2:$O$5000,"&gt;="&amp;$B$407,'1. Output sheet'!$O$2:$O$5000,"&lt;"&amp;$C$407)+SUMIFS('1. Output sheet'!$F$2:$F$5000,'1. Output sheet'!$C$2:$C$5000,E$138,'1. Output sheet'!$K$2:$K$5000,$B558,'1. Output sheet'!$AC$2:$AC$5000,$B$170,'1. Output sheet'!$O$2:$O$5000,"&gt;="&amp;$B$407,'1. Output sheet'!$O$2:$O$5000,"&lt;"&amp;$C$407)</f>
        <v>0</v>
      </c>
      <c r="F558" s="13">
        <f>SUMIFS('1. Output sheet'!$F$2:$F$5000,'1. Output sheet'!$C$2:$C$5000,F$138,'1. Output sheet'!$K$2:$K$5000,$B558,'1. Output sheet'!$AC$2:$AC$5000,$B$140,'1. Output sheet'!$O$2:$O$5000,"&gt;="&amp;$B$407,'1. Output sheet'!$O$2:$O$5000,"&lt;"&amp;$C$407)+SUMIFS('1. Output sheet'!$F$2:$F$5000,'1. Output sheet'!$C$2:$C$5000,F$138,'1. Output sheet'!$K$2:$K$5000,$B558,'1. Output sheet'!$AC$2:$AC$5000,$B$170,'1. Output sheet'!$O$2:$O$5000,"&gt;="&amp;$B$407,'1. Output sheet'!$O$2:$O$5000,"&lt;"&amp;$C$407)</f>
        <v>0</v>
      </c>
      <c r="G558" s="13">
        <f>SUMIFS('1. Output sheet'!$F$2:$F$5000,'1. Output sheet'!$C$2:$C$5000,G$138,'1. Output sheet'!$K$2:$K$5000,$B558,'1. Output sheet'!$AC$2:$AC$5000,$B$140,'1. Output sheet'!$O$2:$O$5000,"&gt;="&amp;$B$407,'1. Output sheet'!$O$2:$O$5000,"&lt;"&amp;$C$407)+SUMIFS('1. Output sheet'!$F$2:$F$5000,'1. Output sheet'!$C$2:$C$5000,G$138,'1. Output sheet'!$K$2:$K$5000,$B558,'1. Output sheet'!$AC$2:$AC$5000,$B$170,'1. Output sheet'!$O$2:$O$5000,"&gt;="&amp;$B$407,'1. Output sheet'!$O$2:$O$5000,"&lt;"&amp;$C$407)</f>
        <v>3595</v>
      </c>
      <c r="H558" s="13">
        <f>SUMIFS('1. Output sheet'!$F$2:$F$5000,'1. Output sheet'!$C$2:$C$5000,H$138,'1. Output sheet'!$K$2:$K$5000,$B558,'1. Output sheet'!$AC$2:$AC$5000,$B$140,'1. Output sheet'!$O$2:$O$5000,"&gt;="&amp;$B$407,'1. Output sheet'!$O$2:$O$5000,"&lt;"&amp;$C$407)+SUMIFS('1. Output sheet'!$F$2:$F$5000,'1. Output sheet'!$C$2:$C$5000,H$138,'1. Output sheet'!$K$2:$K$5000,$B558,'1. Output sheet'!$AC$2:$AC$5000,$B$170,'1. Output sheet'!$O$2:$O$5000,"&gt;="&amp;$B$407,'1. Output sheet'!$O$2:$O$5000,"&lt;"&amp;$C$407)</f>
        <v>4151</v>
      </c>
      <c r="I558" s="13">
        <f>SUMIFS('1. Output sheet'!$F$2:$F$5000,'1. Output sheet'!$C$2:$C$5000,I$138,'1. Output sheet'!$K$2:$K$5000,$B558,'1. Output sheet'!$AC$2:$AC$5000,$B$140,'1. Output sheet'!$O$2:$O$5000,"&gt;="&amp;$B$407,'1. Output sheet'!$O$2:$O$5000,"&lt;"&amp;$C$407)+SUMIFS('1. Output sheet'!$F$2:$F$5000,'1. Output sheet'!$C$2:$C$5000,I$138,'1. Output sheet'!$K$2:$K$5000,$B558,'1. Output sheet'!$AC$2:$AC$5000,$B$170,'1. Output sheet'!$O$2:$O$5000,"&gt;="&amp;$B$407,'1. Output sheet'!$O$2:$O$5000,"&lt;"&amp;$C$407)</f>
        <v>13965</v>
      </c>
      <c r="J558" s="13">
        <f>SUMIFS('1. Output sheet'!$F$2:$F$5000,'1. Output sheet'!$C$2:$C$5000,J$138,'1. Output sheet'!$K$2:$K$5000,$B558,'1. Output sheet'!$AC$2:$AC$5000,$B$140,'1. Output sheet'!$O$2:$O$5000,"&gt;="&amp;$B$407,'1. Output sheet'!$O$2:$O$5000,"&lt;"&amp;$C$407)+SUMIFS('1. Output sheet'!$F$2:$F$5000,'1. Output sheet'!$C$2:$C$5000,J$138,'1. Output sheet'!$K$2:$K$5000,$B558,'1. Output sheet'!$AC$2:$AC$5000,$B$170,'1. Output sheet'!$O$2:$O$5000,"&gt;="&amp;$B$407,'1. Output sheet'!$O$2:$O$5000,"&lt;"&amp;$C$407)</f>
        <v>17533</v>
      </c>
      <c r="K558" s="13">
        <f>SUMIFS('1. Output sheet'!$F$2:$F$5000,'1. Output sheet'!$C$2:$C$5000,K$138,'1. Output sheet'!$K$2:$K$5000,$B558,'1. Output sheet'!$AC$2:$AC$5000,$B$140,'1. Output sheet'!$O$2:$O$5000,"&gt;="&amp;$B$407,'1. Output sheet'!$O$2:$O$5000,"&lt;"&amp;$C$407)+SUMIFS('1. Output sheet'!$F$2:$F$5000,'1. Output sheet'!$C$2:$C$5000,K$138,'1. Output sheet'!$K$2:$K$5000,$B558,'1. Output sheet'!$AC$2:$AC$5000,$B$170,'1. Output sheet'!$O$2:$O$5000,"&gt;="&amp;$B$407,'1. Output sheet'!$O$2:$O$5000,"&lt;"&amp;$C$407)</f>
        <v>0</v>
      </c>
      <c r="L558" s="13">
        <f>SUMIFS('1. Output sheet'!$F$2:$F$5000,'1. Output sheet'!$C$2:$C$5000,L$138,'1. Output sheet'!$K$2:$K$5000,$B558,'1. Output sheet'!$AC$2:$AC$5000,$B$140,'1. Output sheet'!$O$2:$O$5000,"&gt;="&amp;$B$407,'1. Output sheet'!$O$2:$O$5000,"&lt;"&amp;$C$407)+SUMIFS('1. Output sheet'!$F$2:$F$5000,'1. Output sheet'!$C$2:$C$5000,L$138,'1. Output sheet'!$K$2:$K$5000,$B558,'1. Output sheet'!$AC$2:$AC$5000,$B$170,'1. Output sheet'!$O$2:$O$5000,"&gt;="&amp;$B$407,'1. Output sheet'!$O$2:$O$5000,"&lt;"&amp;$C$407)</f>
        <v>0</v>
      </c>
      <c r="M558" s="13">
        <f>SUMIFS('1. Output sheet'!$F$2:$F$5000,'1. Output sheet'!$C$2:$C$5000,M$138,'1. Output sheet'!$K$2:$K$5000,$B558,'1. Output sheet'!$AC$2:$AC$5000,$B$140,'1. Output sheet'!$O$2:$O$5000,"&gt;="&amp;$B$407,'1. Output sheet'!$O$2:$O$5000,"&lt;"&amp;$C$407)+SUMIFS('1. Output sheet'!$F$2:$F$5000,'1. Output sheet'!$C$2:$C$5000,M$138,'1. Output sheet'!$K$2:$K$5000,$B558,'1. Output sheet'!$AC$2:$AC$5000,$B$170,'1. Output sheet'!$O$2:$O$5000,"&gt;="&amp;$B$407,'1. Output sheet'!$O$2:$O$5000,"&lt;"&amp;$C$407)</f>
        <v>0</v>
      </c>
      <c r="N558" s="13">
        <f>SUMIFS('1. Output sheet'!$F$2:$F$5000,'1. Output sheet'!$C$2:$C$5000,N$138,'1. Output sheet'!$K$2:$K$5000,$B558,'1. Output sheet'!$AC$2:$AC$5000,$B$140,'1. Output sheet'!$O$2:$O$5000,"&gt;="&amp;$B$407,'1. Output sheet'!$O$2:$O$5000,"&lt;"&amp;$C$407)+SUMIFS('1. Output sheet'!$F$2:$F$5000,'1. Output sheet'!$C$2:$C$5000,N$138,'1. Output sheet'!$K$2:$K$5000,$B558,'1. Output sheet'!$AC$2:$AC$5000,$B$170,'1. Output sheet'!$O$2:$O$5000,"&gt;="&amp;$B$407,'1. Output sheet'!$O$2:$O$5000,"&lt;"&amp;$C$407)</f>
        <v>2844</v>
      </c>
      <c r="O558" s="13">
        <f>SUMIFS('1. Output sheet'!$F$2:$F$5000,'1. Output sheet'!$C$2:$C$5000,O$138,'1. Output sheet'!$K$2:$K$5000,$B558,'1. Output sheet'!$AC$2:$AC$5000,$B$140,'1. Output sheet'!$O$2:$O$5000,"&gt;="&amp;$B$407,'1. Output sheet'!$O$2:$O$5000,"&lt;"&amp;$C$407)+SUMIFS('1. Output sheet'!$F$2:$F$5000,'1. Output sheet'!$C$2:$C$5000,O$138,'1. Output sheet'!$K$2:$K$5000,$B558,'1. Output sheet'!$AC$2:$AC$5000,$B$170,'1. Output sheet'!$O$2:$O$5000,"&gt;="&amp;$B$407,'1. Output sheet'!$O$2:$O$5000,"&lt;"&amp;$C$407)</f>
        <v>0</v>
      </c>
      <c r="P558" s="14">
        <f t="shared" si="298"/>
        <v>42088</v>
      </c>
      <c r="R558" s="39" t="s">
        <v>724</v>
      </c>
      <c r="S558" s="12"/>
      <c r="T558" s="13">
        <f t="shared" si="297"/>
        <v>0</v>
      </c>
      <c r="U558" s="13">
        <f t="shared" si="285"/>
        <v>0</v>
      </c>
      <c r="V558" s="13">
        <f t="shared" si="286"/>
        <v>0</v>
      </c>
      <c r="W558" s="13">
        <f t="shared" si="287"/>
        <v>482.01332743386558</v>
      </c>
      <c r="X558" s="13">
        <f t="shared" si="288"/>
        <v>556.56114664199606</v>
      </c>
      <c r="Y558" s="13">
        <f t="shared" si="289"/>
        <v>1872.4106029524153</v>
      </c>
      <c r="Z558" s="13">
        <f t="shared" si="290"/>
        <v>2350.8038024750945</v>
      </c>
      <c r="AA558" s="13">
        <f t="shared" si="291"/>
        <v>0</v>
      </c>
      <c r="AB558" s="13">
        <f t="shared" si="292"/>
        <v>0</v>
      </c>
      <c r="AC558" s="13">
        <f t="shared" si="293"/>
        <v>0</v>
      </c>
      <c r="AD558" s="13">
        <f t="shared" si="294"/>
        <v>381.3201399782792</v>
      </c>
      <c r="AE558" s="13">
        <f t="shared" si="295"/>
        <v>0</v>
      </c>
      <c r="AF558" s="14">
        <f t="shared" si="296"/>
        <v>5643.1090194816506</v>
      </c>
    </row>
    <row r="559" spans="2:32" ht="14.4" x14ac:dyDescent="0.3">
      <c r="B559" s="39" t="s">
        <v>285</v>
      </c>
      <c r="C559" s="12"/>
      <c r="D559" s="13">
        <f>SUMIFS('1. Output sheet'!$F$2:$F$5000,'1. Output sheet'!$C$2:$C$5000,D$138,'1. Output sheet'!$K$2:$K$5000,$B559,'1. Output sheet'!$AC$2:$AC$5000,$B$140,'1. Output sheet'!$O$2:$O$5000,"&gt;="&amp;$B$407,'1. Output sheet'!$O$2:$O$5000,"&lt;"&amp;$C$407)+SUMIFS('1. Output sheet'!$F$2:$F$5000,'1. Output sheet'!$C$2:$C$5000,D$138,'1. Output sheet'!$K$2:$K$5000,$B559,'1. Output sheet'!$AC$2:$AC$5000,$B$170,'1. Output sheet'!$O$2:$O$5000,"&gt;="&amp;$B$407,'1. Output sheet'!$O$2:$O$5000,"&lt;"&amp;$C$407)</f>
        <v>0</v>
      </c>
      <c r="E559" s="13">
        <f>SUMIFS('1. Output sheet'!$F$2:$F$5000,'1. Output sheet'!$C$2:$C$5000,E$138,'1. Output sheet'!$K$2:$K$5000,$B559,'1. Output sheet'!$AC$2:$AC$5000,$B$140,'1. Output sheet'!$O$2:$O$5000,"&gt;="&amp;$B$407,'1. Output sheet'!$O$2:$O$5000,"&lt;"&amp;$C$407)+SUMIFS('1. Output sheet'!$F$2:$F$5000,'1. Output sheet'!$C$2:$C$5000,E$138,'1. Output sheet'!$K$2:$K$5000,$B559,'1. Output sheet'!$AC$2:$AC$5000,$B$170,'1. Output sheet'!$O$2:$O$5000,"&gt;="&amp;$B$407,'1. Output sheet'!$O$2:$O$5000,"&lt;"&amp;$C$407)</f>
        <v>0</v>
      </c>
      <c r="F559" s="13">
        <f>SUMIFS('1. Output sheet'!$F$2:$F$5000,'1. Output sheet'!$C$2:$C$5000,F$138,'1. Output sheet'!$K$2:$K$5000,$B559,'1. Output sheet'!$AC$2:$AC$5000,$B$140,'1. Output sheet'!$O$2:$O$5000,"&gt;="&amp;$B$407,'1. Output sheet'!$O$2:$O$5000,"&lt;"&amp;$C$407)+SUMIFS('1. Output sheet'!$F$2:$F$5000,'1. Output sheet'!$C$2:$C$5000,F$138,'1. Output sheet'!$K$2:$K$5000,$B559,'1. Output sheet'!$AC$2:$AC$5000,$B$170,'1. Output sheet'!$O$2:$O$5000,"&gt;="&amp;$B$407,'1. Output sheet'!$O$2:$O$5000,"&lt;"&amp;$C$407)</f>
        <v>10080</v>
      </c>
      <c r="G559" s="13">
        <f>SUMIFS('1. Output sheet'!$F$2:$F$5000,'1. Output sheet'!$C$2:$C$5000,G$138,'1. Output sheet'!$K$2:$K$5000,$B559,'1. Output sheet'!$AC$2:$AC$5000,$B$140,'1. Output sheet'!$O$2:$O$5000,"&gt;="&amp;$B$407,'1. Output sheet'!$O$2:$O$5000,"&lt;"&amp;$C$407)+SUMIFS('1. Output sheet'!$F$2:$F$5000,'1. Output sheet'!$C$2:$C$5000,G$138,'1. Output sheet'!$K$2:$K$5000,$B559,'1. Output sheet'!$AC$2:$AC$5000,$B$170,'1. Output sheet'!$O$2:$O$5000,"&gt;="&amp;$B$407,'1. Output sheet'!$O$2:$O$5000,"&lt;"&amp;$C$407)</f>
        <v>0</v>
      </c>
      <c r="H559" s="13">
        <f>SUMIFS('1. Output sheet'!$F$2:$F$5000,'1. Output sheet'!$C$2:$C$5000,H$138,'1. Output sheet'!$K$2:$K$5000,$B559,'1. Output sheet'!$AC$2:$AC$5000,$B$140,'1. Output sheet'!$O$2:$O$5000,"&gt;="&amp;$B$407,'1. Output sheet'!$O$2:$O$5000,"&lt;"&amp;$C$407)+SUMIFS('1. Output sheet'!$F$2:$F$5000,'1. Output sheet'!$C$2:$C$5000,H$138,'1. Output sheet'!$K$2:$K$5000,$B559,'1. Output sheet'!$AC$2:$AC$5000,$B$170,'1. Output sheet'!$O$2:$O$5000,"&gt;="&amp;$B$407,'1. Output sheet'!$O$2:$O$5000,"&lt;"&amp;$C$407)</f>
        <v>0</v>
      </c>
      <c r="I559" s="13">
        <f>SUMIFS('1. Output sheet'!$F$2:$F$5000,'1. Output sheet'!$C$2:$C$5000,I$138,'1. Output sheet'!$K$2:$K$5000,$B559,'1. Output sheet'!$AC$2:$AC$5000,$B$140,'1. Output sheet'!$O$2:$O$5000,"&gt;="&amp;$B$407,'1. Output sheet'!$O$2:$O$5000,"&lt;"&amp;$C$407)+SUMIFS('1. Output sheet'!$F$2:$F$5000,'1. Output sheet'!$C$2:$C$5000,I$138,'1. Output sheet'!$K$2:$K$5000,$B559,'1. Output sheet'!$AC$2:$AC$5000,$B$170,'1. Output sheet'!$O$2:$O$5000,"&gt;="&amp;$B$407,'1. Output sheet'!$O$2:$O$5000,"&lt;"&amp;$C$407)</f>
        <v>0</v>
      </c>
      <c r="J559" s="13">
        <f>SUMIFS('1. Output sheet'!$F$2:$F$5000,'1. Output sheet'!$C$2:$C$5000,J$138,'1. Output sheet'!$K$2:$K$5000,$B559,'1. Output sheet'!$AC$2:$AC$5000,$B$140,'1. Output sheet'!$O$2:$O$5000,"&gt;="&amp;$B$407,'1. Output sheet'!$O$2:$O$5000,"&lt;"&amp;$C$407)+SUMIFS('1. Output sheet'!$F$2:$F$5000,'1. Output sheet'!$C$2:$C$5000,J$138,'1. Output sheet'!$K$2:$K$5000,$B559,'1. Output sheet'!$AC$2:$AC$5000,$B$170,'1. Output sheet'!$O$2:$O$5000,"&gt;="&amp;$B$407,'1. Output sheet'!$O$2:$O$5000,"&lt;"&amp;$C$407)</f>
        <v>18070.309999999998</v>
      </c>
      <c r="K559" s="13">
        <f>SUMIFS('1. Output sheet'!$F$2:$F$5000,'1. Output sheet'!$C$2:$C$5000,K$138,'1. Output sheet'!$K$2:$K$5000,$B559,'1. Output sheet'!$AC$2:$AC$5000,$B$140,'1. Output sheet'!$O$2:$O$5000,"&gt;="&amp;$B$407,'1. Output sheet'!$O$2:$O$5000,"&lt;"&amp;$C$407)+SUMIFS('1. Output sheet'!$F$2:$F$5000,'1. Output sheet'!$C$2:$C$5000,K$138,'1. Output sheet'!$K$2:$K$5000,$B559,'1. Output sheet'!$AC$2:$AC$5000,$B$170,'1. Output sheet'!$O$2:$O$5000,"&gt;="&amp;$B$407,'1. Output sheet'!$O$2:$O$5000,"&lt;"&amp;$C$407)</f>
        <v>0</v>
      </c>
      <c r="L559" s="13">
        <f>SUMIFS('1. Output sheet'!$F$2:$F$5000,'1. Output sheet'!$C$2:$C$5000,L$138,'1. Output sheet'!$K$2:$K$5000,$B559,'1. Output sheet'!$AC$2:$AC$5000,$B$140,'1. Output sheet'!$O$2:$O$5000,"&gt;="&amp;$B$407,'1. Output sheet'!$O$2:$O$5000,"&lt;"&amp;$C$407)+SUMIFS('1. Output sheet'!$F$2:$F$5000,'1. Output sheet'!$C$2:$C$5000,L$138,'1. Output sheet'!$K$2:$K$5000,$B559,'1. Output sheet'!$AC$2:$AC$5000,$B$170,'1. Output sheet'!$O$2:$O$5000,"&gt;="&amp;$B$407,'1. Output sheet'!$O$2:$O$5000,"&lt;"&amp;$C$407)</f>
        <v>0</v>
      </c>
      <c r="M559" s="13">
        <f>SUMIFS('1. Output sheet'!$F$2:$F$5000,'1. Output sheet'!$C$2:$C$5000,M$138,'1. Output sheet'!$K$2:$K$5000,$B559,'1. Output sheet'!$AC$2:$AC$5000,$B$140,'1. Output sheet'!$O$2:$O$5000,"&gt;="&amp;$B$407,'1. Output sheet'!$O$2:$O$5000,"&lt;"&amp;$C$407)+SUMIFS('1. Output sheet'!$F$2:$F$5000,'1. Output sheet'!$C$2:$C$5000,M$138,'1. Output sheet'!$K$2:$K$5000,$B559,'1. Output sheet'!$AC$2:$AC$5000,$B$170,'1. Output sheet'!$O$2:$O$5000,"&gt;="&amp;$B$407,'1. Output sheet'!$O$2:$O$5000,"&lt;"&amp;$C$407)</f>
        <v>0</v>
      </c>
      <c r="N559" s="13">
        <f>SUMIFS('1. Output sheet'!$F$2:$F$5000,'1. Output sheet'!$C$2:$C$5000,N$138,'1. Output sheet'!$K$2:$K$5000,$B559,'1. Output sheet'!$AC$2:$AC$5000,$B$140,'1. Output sheet'!$O$2:$O$5000,"&gt;="&amp;$B$407,'1. Output sheet'!$O$2:$O$5000,"&lt;"&amp;$C$407)+SUMIFS('1. Output sheet'!$F$2:$F$5000,'1. Output sheet'!$C$2:$C$5000,N$138,'1. Output sheet'!$K$2:$K$5000,$B559,'1. Output sheet'!$AC$2:$AC$5000,$B$170,'1. Output sheet'!$O$2:$O$5000,"&gt;="&amp;$B$407,'1. Output sheet'!$O$2:$O$5000,"&lt;"&amp;$C$407)</f>
        <v>1391</v>
      </c>
      <c r="O559" s="13">
        <f>SUMIFS('1. Output sheet'!$F$2:$F$5000,'1. Output sheet'!$C$2:$C$5000,O$138,'1. Output sheet'!$K$2:$K$5000,$B559,'1. Output sheet'!$AC$2:$AC$5000,$B$140,'1. Output sheet'!$O$2:$O$5000,"&gt;="&amp;$B$407,'1. Output sheet'!$O$2:$O$5000,"&lt;"&amp;$C$407)+SUMIFS('1. Output sheet'!$F$2:$F$5000,'1. Output sheet'!$C$2:$C$5000,O$138,'1. Output sheet'!$K$2:$K$5000,$B559,'1. Output sheet'!$AC$2:$AC$5000,$B$170,'1. Output sheet'!$O$2:$O$5000,"&gt;="&amp;$B$407,'1. Output sheet'!$O$2:$O$5000,"&lt;"&amp;$C$407)</f>
        <v>0</v>
      </c>
      <c r="P559" s="14">
        <f t="shared" si="298"/>
        <v>29541.309999999998</v>
      </c>
      <c r="R559" s="39" t="s">
        <v>285</v>
      </c>
      <c r="S559" s="12"/>
      <c r="T559" s="13">
        <f t="shared" si="297"/>
        <v>0</v>
      </c>
      <c r="U559" s="13">
        <f t="shared" si="285"/>
        <v>0</v>
      </c>
      <c r="V559" s="13">
        <f t="shared" si="286"/>
        <v>1351.5144201761793</v>
      </c>
      <c r="W559" s="13">
        <f t="shared" si="287"/>
        <v>0</v>
      </c>
      <c r="X559" s="13">
        <f t="shared" si="288"/>
        <v>0</v>
      </c>
      <c r="Y559" s="13">
        <f t="shared" si="289"/>
        <v>0</v>
      </c>
      <c r="Z559" s="13">
        <f t="shared" si="290"/>
        <v>2422.8456886958147</v>
      </c>
      <c r="AA559" s="13">
        <f t="shared" si="291"/>
        <v>0</v>
      </c>
      <c r="AB559" s="13">
        <f t="shared" si="292"/>
        <v>0</v>
      </c>
      <c r="AC559" s="13">
        <f t="shared" si="293"/>
        <v>0</v>
      </c>
      <c r="AD559" s="13">
        <f t="shared" si="294"/>
        <v>186.50362683185173</v>
      </c>
      <c r="AE559" s="13">
        <f t="shared" si="295"/>
        <v>0</v>
      </c>
      <c r="AF559" s="14">
        <f t="shared" si="296"/>
        <v>3960.863735703846</v>
      </c>
    </row>
    <row r="560" spans="2:32" ht="14.4" x14ac:dyDescent="0.3">
      <c r="B560" s="39" t="s">
        <v>717</v>
      </c>
      <c r="C560" s="12"/>
      <c r="D560" s="13">
        <f>SUMIFS('1. Output sheet'!$F$2:$F$5000,'1. Output sheet'!$C$2:$C$5000,D$138,'1. Output sheet'!$K$2:$K$5000,$B560,'1. Output sheet'!$AC$2:$AC$5000,$B$140,'1. Output sheet'!$O$2:$O$5000,"&gt;="&amp;$B$407,'1. Output sheet'!$O$2:$O$5000,"&lt;"&amp;$C$407)+SUMIFS('1. Output sheet'!$F$2:$F$5000,'1. Output sheet'!$C$2:$C$5000,D$138,'1. Output sheet'!$K$2:$K$5000,$B560,'1. Output sheet'!$AC$2:$AC$5000,$B$170,'1. Output sheet'!$O$2:$O$5000,"&gt;="&amp;$B$407,'1. Output sheet'!$O$2:$O$5000,"&lt;"&amp;$C$407)</f>
        <v>0</v>
      </c>
      <c r="E560" s="13">
        <f>SUMIFS('1. Output sheet'!$F$2:$F$5000,'1. Output sheet'!$C$2:$C$5000,E$138,'1. Output sheet'!$K$2:$K$5000,$B560,'1. Output sheet'!$AC$2:$AC$5000,$B$140,'1. Output sheet'!$O$2:$O$5000,"&gt;="&amp;$B$407,'1. Output sheet'!$O$2:$O$5000,"&lt;"&amp;$C$407)+SUMIFS('1. Output sheet'!$F$2:$F$5000,'1. Output sheet'!$C$2:$C$5000,E$138,'1. Output sheet'!$K$2:$K$5000,$B560,'1. Output sheet'!$AC$2:$AC$5000,$B$170,'1. Output sheet'!$O$2:$O$5000,"&gt;="&amp;$B$407,'1. Output sheet'!$O$2:$O$5000,"&lt;"&amp;$C$407)</f>
        <v>0</v>
      </c>
      <c r="F560" s="13">
        <f>SUMIFS('1. Output sheet'!$F$2:$F$5000,'1. Output sheet'!$C$2:$C$5000,F$138,'1. Output sheet'!$K$2:$K$5000,$B560,'1. Output sheet'!$AC$2:$AC$5000,$B$140,'1. Output sheet'!$O$2:$O$5000,"&gt;="&amp;$B$407,'1. Output sheet'!$O$2:$O$5000,"&lt;"&amp;$C$407)+SUMIFS('1. Output sheet'!$F$2:$F$5000,'1. Output sheet'!$C$2:$C$5000,F$138,'1. Output sheet'!$K$2:$K$5000,$B560,'1. Output sheet'!$AC$2:$AC$5000,$B$170,'1. Output sheet'!$O$2:$O$5000,"&gt;="&amp;$B$407,'1. Output sheet'!$O$2:$O$5000,"&lt;"&amp;$C$407)</f>
        <v>2554.5300000000002</v>
      </c>
      <c r="G560" s="13">
        <f>SUMIFS('1. Output sheet'!$F$2:$F$5000,'1. Output sheet'!$C$2:$C$5000,G$138,'1. Output sheet'!$K$2:$K$5000,$B560,'1. Output sheet'!$AC$2:$AC$5000,$B$140,'1. Output sheet'!$O$2:$O$5000,"&gt;="&amp;$B$407,'1. Output sheet'!$O$2:$O$5000,"&lt;"&amp;$C$407)+SUMIFS('1. Output sheet'!$F$2:$F$5000,'1. Output sheet'!$C$2:$C$5000,G$138,'1. Output sheet'!$K$2:$K$5000,$B560,'1. Output sheet'!$AC$2:$AC$5000,$B$170,'1. Output sheet'!$O$2:$O$5000,"&gt;="&amp;$B$407,'1. Output sheet'!$O$2:$O$5000,"&lt;"&amp;$C$407)</f>
        <v>172.59999999999991</v>
      </c>
      <c r="H560" s="13">
        <f>SUMIFS('1. Output sheet'!$F$2:$F$5000,'1. Output sheet'!$C$2:$C$5000,H$138,'1. Output sheet'!$K$2:$K$5000,$B560,'1. Output sheet'!$AC$2:$AC$5000,$B$140,'1. Output sheet'!$O$2:$O$5000,"&gt;="&amp;$B$407,'1. Output sheet'!$O$2:$O$5000,"&lt;"&amp;$C$407)+SUMIFS('1. Output sheet'!$F$2:$F$5000,'1. Output sheet'!$C$2:$C$5000,H$138,'1. Output sheet'!$K$2:$K$5000,$B560,'1. Output sheet'!$AC$2:$AC$5000,$B$170,'1. Output sheet'!$O$2:$O$5000,"&gt;="&amp;$B$407,'1. Output sheet'!$O$2:$O$5000,"&lt;"&amp;$C$407)</f>
        <v>3866</v>
      </c>
      <c r="I560" s="13">
        <f>SUMIFS('1. Output sheet'!$F$2:$F$5000,'1. Output sheet'!$C$2:$C$5000,I$138,'1. Output sheet'!$K$2:$K$5000,$B560,'1. Output sheet'!$AC$2:$AC$5000,$B$140,'1. Output sheet'!$O$2:$O$5000,"&gt;="&amp;$B$407,'1. Output sheet'!$O$2:$O$5000,"&lt;"&amp;$C$407)+SUMIFS('1. Output sheet'!$F$2:$F$5000,'1. Output sheet'!$C$2:$C$5000,I$138,'1. Output sheet'!$K$2:$K$5000,$B560,'1. Output sheet'!$AC$2:$AC$5000,$B$170,'1. Output sheet'!$O$2:$O$5000,"&gt;="&amp;$B$407,'1. Output sheet'!$O$2:$O$5000,"&lt;"&amp;$C$407)</f>
        <v>7847.5</v>
      </c>
      <c r="J560" s="13">
        <f>SUMIFS('1. Output sheet'!$F$2:$F$5000,'1. Output sheet'!$C$2:$C$5000,J$138,'1. Output sheet'!$K$2:$K$5000,$B560,'1. Output sheet'!$AC$2:$AC$5000,$B$140,'1. Output sheet'!$O$2:$O$5000,"&gt;="&amp;$B$407,'1. Output sheet'!$O$2:$O$5000,"&lt;"&amp;$C$407)+SUMIFS('1. Output sheet'!$F$2:$F$5000,'1. Output sheet'!$C$2:$C$5000,J$138,'1. Output sheet'!$K$2:$K$5000,$B560,'1. Output sheet'!$AC$2:$AC$5000,$B$170,'1. Output sheet'!$O$2:$O$5000,"&gt;="&amp;$B$407,'1. Output sheet'!$O$2:$O$5000,"&lt;"&amp;$C$407)</f>
        <v>25432.86</v>
      </c>
      <c r="K560" s="13">
        <f>SUMIFS('1. Output sheet'!$F$2:$F$5000,'1. Output sheet'!$C$2:$C$5000,K$138,'1. Output sheet'!$K$2:$K$5000,$B560,'1. Output sheet'!$AC$2:$AC$5000,$B$140,'1. Output sheet'!$O$2:$O$5000,"&gt;="&amp;$B$407,'1. Output sheet'!$O$2:$O$5000,"&lt;"&amp;$C$407)+SUMIFS('1. Output sheet'!$F$2:$F$5000,'1. Output sheet'!$C$2:$C$5000,K$138,'1. Output sheet'!$K$2:$K$5000,$B560,'1. Output sheet'!$AC$2:$AC$5000,$B$170,'1. Output sheet'!$O$2:$O$5000,"&gt;="&amp;$B$407,'1. Output sheet'!$O$2:$O$5000,"&lt;"&amp;$C$407)</f>
        <v>0</v>
      </c>
      <c r="L560" s="13">
        <f>SUMIFS('1. Output sheet'!$F$2:$F$5000,'1. Output sheet'!$C$2:$C$5000,L$138,'1. Output sheet'!$K$2:$K$5000,$B560,'1. Output sheet'!$AC$2:$AC$5000,$B$140,'1. Output sheet'!$O$2:$O$5000,"&gt;="&amp;$B$407,'1. Output sheet'!$O$2:$O$5000,"&lt;"&amp;$C$407)+SUMIFS('1. Output sheet'!$F$2:$F$5000,'1. Output sheet'!$C$2:$C$5000,L$138,'1. Output sheet'!$K$2:$K$5000,$B560,'1. Output sheet'!$AC$2:$AC$5000,$B$170,'1. Output sheet'!$O$2:$O$5000,"&gt;="&amp;$B$407,'1. Output sheet'!$O$2:$O$5000,"&lt;"&amp;$C$407)</f>
        <v>0</v>
      </c>
      <c r="M560" s="13">
        <f>SUMIFS('1. Output sheet'!$F$2:$F$5000,'1. Output sheet'!$C$2:$C$5000,M$138,'1. Output sheet'!$K$2:$K$5000,$B560,'1. Output sheet'!$AC$2:$AC$5000,$B$140,'1. Output sheet'!$O$2:$O$5000,"&gt;="&amp;$B$407,'1. Output sheet'!$O$2:$O$5000,"&lt;"&amp;$C$407)+SUMIFS('1. Output sheet'!$F$2:$F$5000,'1. Output sheet'!$C$2:$C$5000,M$138,'1. Output sheet'!$K$2:$K$5000,$B560,'1. Output sheet'!$AC$2:$AC$5000,$B$170,'1. Output sheet'!$O$2:$O$5000,"&gt;="&amp;$B$407,'1. Output sheet'!$O$2:$O$5000,"&lt;"&amp;$C$407)</f>
        <v>0</v>
      </c>
      <c r="N560" s="13">
        <f>SUMIFS('1. Output sheet'!$F$2:$F$5000,'1. Output sheet'!$C$2:$C$5000,N$138,'1. Output sheet'!$K$2:$K$5000,$B560,'1. Output sheet'!$AC$2:$AC$5000,$B$140,'1. Output sheet'!$O$2:$O$5000,"&gt;="&amp;$B$407,'1. Output sheet'!$O$2:$O$5000,"&lt;"&amp;$C$407)+SUMIFS('1. Output sheet'!$F$2:$F$5000,'1. Output sheet'!$C$2:$C$5000,N$138,'1. Output sheet'!$K$2:$K$5000,$B560,'1. Output sheet'!$AC$2:$AC$5000,$B$170,'1. Output sheet'!$O$2:$O$5000,"&gt;="&amp;$B$407,'1. Output sheet'!$O$2:$O$5000,"&lt;"&amp;$C$407)</f>
        <v>0</v>
      </c>
      <c r="O560" s="13">
        <f>SUMIFS('1. Output sheet'!$F$2:$F$5000,'1. Output sheet'!$C$2:$C$5000,O$138,'1. Output sheet'!$K$2:$K$5000,$B560,'1. Output sheet'!$AC$2:$AC$5000,$B$140,'1. Output sheet'!$O$2:$O$5000,"&gt;="&amp;$B$407,'1. Output sheet'!$O$2:$O$5000,"&lt;"&amp;$C$407)+SUMIFS('1. Output sheet'!$F$2:$F$5000,'1. Output sheet'!$C$2:$C$5000,O$138,'1. Output sheet'!$K$2:$K$5000,$B560,'1. Output sheet'!$AC$2:$AC$5000,$B$170,'1. Output sheet'!$O$2:$O$5000,"&gt;="&amp;$B$407,'1. Output sheet'!$O$2:$O$5000,"&lt;"&amp;$C$407)</f>
        <v>0</v>
      </c>
      <c r="P560" s="14">
        <f t="shared" si="298"/>
        <v>39873.490000000005</v>
      </c>
      <c r="R560" s="39" t="s">
        <v>717</v>
      </c>
      <c r="S560" s="12"/>
      <c r="T560" s="13">
        <f t="shared" si="297"/>
        <v>0</v>
      </c>
      <c r="U560" s="13">
        <f t="shared" si="285"/>
        <v>0</v>
      </c>
      <c r="V560" s="13">
        <f t="shared" si="286"/>
        <v>342.50834640601744</v>
      </c>
      <c r="W560" s="13">
        <f t="shared" si="287"/>
        <v>23.14200286928655</v>
      </c>
      <c r="X560" s="13">
        <f t="shared" si="288"/>
        <v>518.34868535725298</v>
      </c>
      <c r="Y560" s="13">
        <f t="shared" si="289"/>
        <v>1052.1834734456913</v>
      </c>
      <c r="Z560" s="13">
        <f t="shared" si="290"/>
        <v>3410.0076424922568</v>
      </c>
      <c r="AA560" s="13">
        <f t="shared" si="291"/>
        <v>0</v>
      </c>
      <c r="AB560" s="13">
        <f t="shared" si="292"/>
        <v>0</v>
      </c>
      <c r="AC560" s="13">
        <f t="shared" si="293"/>
        <v>0</v>
      </c>
      <c r="AD560" s="13">
        <f t="shared" si="294"/>
        <v>0</v>
      </c>
      <c r="AE560" s="13">
        <f t="shared" si="295"/>
        <v>0</v>
      </c>
      <c r="AF560" s="14">
        <f t="shared" si="296"/>
        <v>5346.1901505705055</v>
      </c>
    </row>
    <row r="561" spans="1:36" ht="14.4" x14ac:dyDescent="0.3">
      <c r="B561" s="39" t="s">
        <v>1095</v>
      </c>
      <c r="C561" s="12"/>
      <c r="D561" s="13">
        <f>SUMIFS('1. Output sheet'!$F$2:$F$5000,'1. Output sheet'!$C$2:$C$5000,D$138,'1. Output sheet'!$K$2:$K$5000,$B561,'1. Output sheet'!$AC$2:$AC$5000,$B$140,'1. Output sheet'!$O$2:$O$5000,"&gt;="&amp;$B$407,'1. Output sheet'!$O$2:$O$5000,"&lt;"&amp;$C$407)+SUMIFS('1. Output sheet'!$F$2:$F$5000,'1. Output sheet'!$C$2:$C$5000,D$138,'1. Output sheet'!$K$2:$K$5000,$B561,'1. Output sheet'!$AC$2:$AC$5000,$B$170,'1. Output sheet'!$O$2:$O$5000,"&gt;="&amp;$B$407,'1. Output sheet'!$O$2:$O$5000,"&lt;"&amp;$C$407)</f>
        <v>0</v>
      </c>
      <c r="E561" s="13">
        <f>SUMIFS('1. Output sheet'!$F$2:$F$5000,'1. Output sheet'!$C$2:$C$5000,E$138,'1. Output sheet'!$K$2:$K$5000,$B561,'1. Output sheet'!$AC$2:$AC$5000,$B$140,'1. Output sheet'!$O$2:$O$5000,"&gt;="&amp;$B$407,'1. Output sheet'!$O$2:$O$5000,"&lt;"&amp;$C$407)+SUMIFS('1. Output sheet'!$F$2:$F$5000,'1. Output sheet'!$C$2:$C$5000,E$138,'1. Output sheet'!$K$2:$K$5000,$B561,'1. Output sheet'!$AC$2:$AC$5000,$B$170,'1. Output sheet'!$O$2:$O$5000,"&gt;="&amp;$B$407,'1. Output sheet'!$O$2:$O$5000,"&lt;"&amp;$C$407)</f>
        <v>0</v>
      </c>
      <c r="F561" s="13">
        <f>SUMIFS('1. Output sheet'!$F$2:$F$5000,'1. Output sheet'!$C$2:$C$5000,F$138,'1. Output sheet'!$K$2:$K$5000,$B561,'1. Output sheet'!$AC$2:$AC$5000,$B$140,'1. Output sheet'!$O$2:$O$5000,"&gt;="&amp;$B$407,'1. Output sheet'!$O$2:$O$5000,"&lt;"&amp;$C$407)+SUMIFS('1. Output sheet'!$F$2:$F$5000,'1. Output sheet'!$C$2:$C$5000,F$138,'1. Output sheet'!$K$2:$K$5000,$B561,'1. Output sheet'!$AC$2:$AC$5000,$B$170,'1. Output sheet'!$O$2:$O$5000,"&gt;="&amp;$B$407,'1. Output sheet'!$O$2:$O$5000,"&lt;"&amp;$C$407)</f>
        <v>0</v>
      </c>
      <c r="G561" s="13">
        <f>SUMIFS('1. Output sheet'!$F$2:$F$5000,'1. Output sheet'!$C$2:$C$5000,G$138,'1. Output sheet'!$K$2:$K$5000,$B561,'1. Output sheet'!$AC$2:$AC$5000,$B$140,'1. Output sheet'!$O$2:$O$5000,"&gt;="&amp;$B$407,'1. Output sheet'!$O$2:$O$5000,"&lt;"&amp;$C$407)+SUMIFS('1. Output sheet'!$F$2:$F$5000,'1. Output sheet'!$C$2:$C$5000,G$138,'1. Output sheet'!$K$2:$K$5000,$B561,'1. Output sheet'!$AC$2:$AC$5000,$B$170,'1. Output sheet'!$O$2:$O$5000,"&gt;="&amp;$B$407,'1. Output sheet'!$O$2:$O$5000,"&lt;"&amp;$C$407)</f>
        <v>0</v>
      </c>
      <c r="H561" s="13">
        <f>SUMIFS('1. Output sheet'!$F$2:$F$5000,'1. Output sheet'!$C$2:$C$5000,H$138,'1. Output sheet'!$K$2:$K$5000,$B561,'1. Output sheet'!$AC$2:$AC$5000,$B$140,'1. Output sheet'!$O$2:$O$5000,"&gt;="&amp;$B$407,'1. Output sheet'!$O$2:$O$5000,"&lt;"&amp;$C$407)+SUMIFS('1. Output sheet'!$F$2:$F$5000,'1. Output sheet'!$C$2:$C$5000,H$138,'1. Output sheet'!$K$2:$K$5000,$B561,'1. Output sheet'!$AC$2:$AC$5000,$B$170,'1. Output sheet'!$O$2:$O$5000,"&gt;="&amp;$B$407,'1. Output sheet'!$O$2:$O$5000,"&lt;"&amp;$C$407)</f>
        <v>0</v>
      </c>
      <c r="I561" s="13">
        <f>SUMIFS('1. Output sheet'!$F$2:$F$5000,'1. Output sheet'!$C$2:$C$5000,I$138,'1. Output sheet'!$K$2:$K$5000,$B561,'1. Output sheet'!$AC$2:$AC$5000,$B$140,'1. Output sheet'!$O$2:$O$5000,"&gt;="&amp;$B$407,'1. Output sheet'!$O$2:$O$5000,"&lt;"&amp;$C$407)+SUMIFS('1. Output sheet'!$F$2:$F$5000,'1. Output sheet'!$C$2:$C$5000,I$138,'1. Output sheet'!$K$2:$K$5000,$B561,'1. Output sheet'!$AC$2:$AC$5000,$B$170,'1. Output sheet'!$O$2:$O$5000,"&gt;="&amp;$B$407,'1. Output sheet'!$O$2:$O$5000,"&lt;"&amp;$C$407)</f>
        <v>0</v>
      </c>
      <c r="J561" s="13">
        <f>SUMIFS('1. Output sheet'!$F$2:$F$5000,'1. Output sheet'!$C$2:$C$5000,J$138,'1. Output sheet'!$K$2:$K$5000,$B561,'1. Output sheet'!$AC$2:$AC$5000,$B$140,'1. Output sheet'!$O$2:$O$5000,"&gt;="&amp;$B$407,'1. Output sheet'!$O$2:$O$5000,"&lt;"&amp;$C$407)+SUMIFS('1. Output sheet'!$F$2:$F$5000,'1. Output sheet'!$C$2:$C$5000,J$138,'1. Output sheet'!$K$2:$K$5000,$B561,'1. Output sheet'!$AC$2:$AC$5000,$B$170,'1. Output sheet'!$O$2:$O$5000,"&gt;="&amp;$B$407,'1. Output sheet'!$O$2:$O$5000,"&lt;"&amp;$C$407)</f>
        <v>0</v>
      </c>
      <c r="K561" s="13">
        <f>SUMIFS('1. Output sheet'!$F$2:$F$5000,'1. Output sheet'!$C$2:$C$5000,K$138,'1. Output sheet'!$K$2:$K$5000,$B561,'1. Output sheet'!$AC$2:$AC$5000,$B$140,'1. Output sheet'!$O$2:$O$5000,"&gt;="&amp;$B$407,'1. Output sheet'!$O$2:$O$5000,"&lt;"&amp;$C$407)+SUMIFS('1. Output sheet'!$F$2:$F$5000,'1. Output sheet'!$C$2:$C$5000,K$138,'1. Output sheet'!$K$2:$K$5000,$B561,'1. Output sheet'!$AC$2:$AC$5000,$B$170,'1. Output sheet'!$O$2:$O$5000,"&gt;="&amp;$B$407,'1. Output sheet'!$O$2:$O$5000,"&lt;"&amp;$C$407)</f>
        <v>0</v>
      </c>
      <c r="L561" s="13">
        <f>SUMIFS('1. Output sheet'!$F$2:$F$5000,'1. Output sheet'!$C$2:$C$5000,L$138,'1. Output sheet'!$K$2:$K$5000,$B561,'1. Output sheet'!$AC$2:$AC$5000,$B$140,'1. Output sheet'!$O$2:$O$5000,"&gt;="&amp;$B$407,'1. Output sheet'!$O$2:$O$5000,"&lt;"&amp;$C$407)+SUMIFS('1. Output sheet'!$F$2:$F$5000,'1. Output sheet'!$C$2:$C$5000,L$138,'1. Output sheet'!$K$2:$K$5000,$B561,'1. Output sheet'!$AC$2:$AC$5000,$B$170,'1. Output sheet'!$O$2:$O$5000,"&gt;="&amp;$B$407,'1. Output sheet'!$O$2:$O$5000,"&lt;"&amp;$C$407)</f>
        <v>0</v>
      </c>
      <c r="M561" s="13">
        <f>SUMIFS('1. Output sheet'!$F$2:$F$5000,'1. Output sheet'!$C$2:$C$5000,M$138,'1. Output sheet'!$K$2:$K$5000,$B561,'1. Output sheet'!$AC$2:$AC$5000,$B$140,'1. Output sheet'!$O$2:$O$5000,"&gt;="&amp;$B$407,'1. Output sheet'!$O$2:$O$5000,"&lt;"&amp;$C$407)+SUMIFS('1. Output sheet'!$F$2:$F$5000,'1. Output sheet'!$C$2:$C$5000,M$138,'1. Output sheet'!$K$2:$K$5000,$B561,'1. Output sheet'!$AC$2:$AC$5000,$B$170,'1. Output sheet'!$O$2:$O$5000,"&gt;="&amp;$B$407,'1. Output sheet'!$O$2:$O$5000,"&lt;"&amp;$C$407)</f>
        <v>0</v>
      </c>
      <c r="N561" s="13">
        <f>SUMIFS('1. Output sheet'!$F$2:$F$5000,'1. Output sheet'!$C$2:$C$5000,N$138,'1. Output sheet'!$K$2:$K$5000,$B561,'1. Output sheet'!$AC$2:$AC$5000,$B$140,'1. Output sheet'!$O$2:$O$5000,"&gt;="&amp;$B$407,'1. Output sheet'!$O$2:$O$5000,"&lt;"&amp;$C$407)+SUMIFS('1. Output sheet'!$F$2:$F$5000,'1. Output sheet'!$C$2:$C$5000,N$138,'1. Output sheet'!$K$2:$K$5000,$B561,'1. Output sheet'!$AC$2:$AC$5000,$B$170,'1. Output sheet'!$O$2:$O$5000,"&gt;="&amp;$B$407,'1. Output sheet'!$O$2:$O$5000,"&lt;"&amp;$C$407)</f>
        <v>0</v>
      </c>
      <c r="O561" s="13">
        <f>SUMIFS('1. Output sheet'!$F$2:$F$5000,'1. Output sheet'!$C$2:$C$5000,O$138,'1. Output sheet'!$K$2:$K$5000,$B561,'1. Output sheet'!$AC$2:$AC$5000,$B$140,'1. Output sheet'!$O$2:$O$5000,"&gt;="&amp;$B$407,'1. Output sheet'!$O$2:$O$5000,"&lt;"&amp;$C$407)+SUMIFS('1. Output sheet'!$F$2:$F$5000,'1. Output sheet'!$C$2:$C$5000,O$138,'1. Output sheet'!$K$2:$K$5000,$B561,'1. Output sheet'!$AC$2:$AC$5000,$B$170,'1. Output sheet'!$O$2:$O$5000,"&gt;="&amp;$B$407,'1. Output sheet'!$O$2:$O$5000,"&lt;"&amp;$C$407)</f>
        <v>0</v>
      </c>
      <c r="P561" s="14">
        <f t="shared" si="298"/>
        <v>0</v>
      </c>
      <c r="R561" s="39" t="s">
        <v>1095</v>
      </c>
      <c r="S561" s="12"/>
      <c r="T561" s="13">
        <f t="shared" si="297"/>
        <v>0</v>
      </c>
      <c r="U561" s="13">
        <f t="shared" si="285"/>
        <v>0</v>
      </c>
      <c r="V561" s="13">
        <f t="shared" si="286"/>
        <v>0</v>
      </c>
      <c r="W561" s="13">
        <f t="shared" si="287"/>
        <v>0</v>
      </c>
      <c r="X561" s="13">
        <f t="shared" si="288"/>
        <v>0</v>
      </c>
      <c r="Y561" s="13">
        <f t="shared" si="289"/>
        <v>0</v>
      </c>
      <c r="Z561" s="13">
        <f t="shared" si="290"/>
        <v>0</v>
      </c>
      <c r="AA561" s="13">
        <f t="shared" si="291"/>
        <v>0</v>
      </c>
      <c r="AB561" s="13">
        <f t="shared" si="292"/>
        <v>0</v>
      </c>
      <c r="AC561" s="13">
        <f t="shared" si="293"/>
        <v>0</v>
      </c>
      <c r="AD561" s="13">
        <f t="shared" si="294"/>
        <v>0</v>
      </c>
      <c r="AE561" s="13">
        <f t="shared" si="295"/>
        <v>0</v>
      </c>
      <c r="AF561" s="14">
        <f t="shared" si="296"/>
        <v>0</v>
      </c>
    </row>
    <row r="562" spans="1:36" ht="14.4" x14ac:dyDescent="0.3">
      <c r="B562" s="39" t="s">
        <v>427</v>
      </c>
      <c r="C562" s="12"/>
      <c r="D562" s="13">
        <f>SUMIFS('1. Output sheet'!$F$2:$F$5000,'1. Output sheet'!$C$2:$C$5000,D$138,'1. Output sheet'!$K$2:$K$5000,$B562,'1. Output sheet'!$AC$2:$AC$5000,$B$140,'1. Output sheet'!$O$2:$O$5000,"&gt;="&amp;$B$407,'1. Output sheet'!$O$2:$O$5000,"&lt;"&amp;$C$407)+SUMIFS('1. Output sheet'!$F$2:$F$5000,'1. Output sheet'!$C$2:$C$5000,D$138,'1. Output sheet'!$K$2:$K$5000,$B562,'1. Output sheet'!$AC$2:$AC$5000,$B$170,'1. Output sheet'!$O$2:$O$5000,"&gt;="&amp;$B$407,'1. Output sheet'!$O$2:$O$5000,"&lt;"&amp;$C$407)</f>
        <v>0</v>
      </c>
      <c r="E562" s="13">
        <f>SUMIFS('1. Output sheet'!$F$2:$F$5000,'1. Output sheet'!$C$2:$C$5000,E$138,'1. Output sheet'!$K$2:$K$5000,$B562,'1. Output sheet'!$AC$2:$AC$5000,$B$140,'1. Output sheet'!$O$2:$O$5000,"&gt;="&amp;$B$407,'1. Output sheet'!$O$2:$O$5000,"&lt;"&amp;$C$407)+SUMIFS('1. Output sheet'!$F$2:$F$5000,'1. Output sheet'!$C$2:$C$5000,E$138,'1. Output sheet'!$K$2:$K$5000,$B562,'1. Output sheet'!$AC$2:$AC$5000,$B$170,'1. Output sheet'!$O$2:$O$5000,"&gt;="&amp;$B$407,'1. Output sheet'!$O$2:$O$5000,"&lt;"&amp;$C$407)</f>
        <v>0</v>
      </c>
      <c r="F562" s="13">
        <f>SUMIFS('1. Output sheet'!$F$2:$F$5000,'1. Output sheet'!$C$2:$C$5000,F$138,'1. Output sheet'!$K$2:$K$5000,$B562,'1. Output sheet'!$AC$2:$AC$5000,$B$140,'1. Output sheet'!$O$2:$O$5000,"&gt;="&amp;$B$407,'1. Output sheet'!$O$2:$O$5000,"&lt;"&amp;$C$407)+SUMIFS('1. Output sheet'!$F$2:$F$5000,'1. Output sheet'!$C$2:$C$5000,F$138,'1. Output sheet'!$K$2:$K$5000,$B562,'1. Output sheet'!$AC$2:$AC$5000,$B$170,'1. Output sheet'!$O$2:$O$5000,"&gt;="&amp;$B$407,'1. Output sheet'!$O$2:$O$5000,"&lt;"&amp;$C$407)</f>
        <v>12559.366666666669</v>
      </c>
      <c r="G562" s="13">
        <f>SUMIFS('1. Output sheet'!$F$2:$F$5000,'1. Output sheet'!$C$2:$C$5000,G$138,'1. Output sheet'!$K$2:$K$5000,$B562,'1. Output sheet'!$AC$2:$AC$5000,$B$140,'1. Output sheet'!$O$2:$O$5000,"&gt;="&amp;$B$407,'1. Output sheet'!$O$2:$O$5000,"&lt;"&amp;$C$407)+SUMIFS('1. Output sheet'!$F$2:$F$5000,'1. Output sheet'!$C$2:$C$5000,G$138,'1. Output sheet'!$K$2:$K$5000,$B562,'1. Output sheet'!$AC$2:$AC$5000,$B$170,'1. Output sheet'!$O$2:$O$5000,"&gt;="&amp;$B$407,'1. Output sheet'!$O$2:$O$5000,"&lt;"&amp;$C$407)</f>
        <v>8160</v>
      </c>
      <c r="H562" s="13">
        <f>SUMIFS('1. Output sheet'!$F$2:$F$5000,'1. Output sheet'!$C$2:$C$5000,H$138,'1. Output sheet'!$K$2:$K$5000,$B562,'1. Output sheet'!$AC$2:$AC$5000,$B$140,'1. Output sheet'!$O$2:$O$5000,"&gt;="&amp;$B$407,'1. Output sheet'!$O$2:$O$5000,"&lt;"&amp;$C$407)+SUMIFS('1. Output sheet'!$F$2:$F$5000,'1. Output sheet'!$C$2:$C$5000,H$138,'1. Output sheet'!$K$2:$K$5000,$B562,'1. Output sheet'!$AC$2:$AC$5000,$B$170,'1. Output sheet'!$O$2:$O$5000,"&gt;="&amp;$B$407,'1. Output sheet'!$O$2:$O$5000,"&lt;"&amp;$C$407)</f>
        <v>845</v>
      </c>
      <c r="I562" s="13">
        <f>SUMIFS('1. Output sheet'!$F$2:$F$5000,'1. Output sheet'!$C$2:$C$5000,I$138,'1. Output sheet'!$K$2:$K$5000,$B562,'1. Output sheet'!$AC$2:$AC$5000,$B$140,'1. Output sheet'!$O$2:$O$5000,"&gt;="&amp;$B$407,'1. Output sheet'!$O$2:$O$5000,"&lt;"&amp;$C$407)+SUMIFS('1. Output sheet'!$F$2:$F$5000,'1. Output sheet'!$C$2:$C$5000,I$138,'1. Output sheet'!$K$2:$K$5000,$B562,'1. Output sheet'!$AC$2:$AC$5000,$B$170,'1. Output sheet'!$O$2:$O$5000,"&gt;="&amp;$B$407,'1. Output sheet'!$O$2:$O$5000,"&lt;"&amp;$C$407)</f>
        <v>2760</v>
      </c>
      <c r="J562" s="13">
        <f>SUMIFS('1. Output sheet'!$F$2:$F$5000,'1. Output sheet'!$C$2:$C$5000,J$138,'1. Output sheet'!$K$2:$K$5000,$B562,'1. Output sheet'!$AC$2:$AC$5000,$B$140,'1. Output sheet'!$O$2:$O$5000,"&gt;="&amp;$B$407,'1. Output sheet'!$O$2:$O$5000,"&lt;"&amp;$C$407)+SUMIFS('1. Output sheet'!$F$2:$F$5000,'1. Output sheet'!$C$2:$C$5000,J$138,'1. Output sheet'!$K$2:$K$5000,$B562,'1. Output sheet'!$AC$2:$AC$5000,$B$170,'1. Output sheet'!$O$2:$O$5000,"&gt;="&amp;$B$407,'1. Output sheet'!$O$2:$O$5000,"&lt;"&amp;$C$407)</f>
        <v>9077</v>
      </c>
      <c r="K562" s="13">
        <f>SUMIFS('1. Output sheet'!$F$2:$F$5000,'1. Output sheet'!$C$2:$C$5000,K$138,'1. Output sheet'!$K$2:$K$5000,$B562,'1. Output sheet'!$AC$2:$AC$5000,$B$140,'1. Output sheet'!$O$2:$O$5000,"&gt;="&amp;$B$407,'1. Output sheet'!$O$2:$O$5000,"&lt;"&amp;$C$407)+SUMIFS('1. Output sheet'!$F$2:$F$5000,'1. Output sheet'!$C$2:$C$5000,K$138,'1. Output sheet'!$K$2:$K$5000,$B562,'1. Output sheet'!$AC$2:$AC$5000,$B$170,'1. Output sheet'!$O$2:$O$5000,"&gt;="&amp;$B$407,'1. Output sheet'!$O$2:$O$5000,"&lt;"&amp;$C$407)</f>
        <v>0</v>
      </c>
      <c r="L562" s="13">
        <f>SUMIFS('1. Output sheet'!$F$2:$F$5000,'1. Output sheet'!$C$2:$C$5000,L$138,'1. Output sheet'!$K$2:$K$5000,$B562,'1. Output sheet'!$AC$2:$AC$5000,$B$140,'1. Output sheet'!$O$2:$O$5000,"&gt;="&amp;$B$407,'1. Output sheet'!$O$2:$O$5000,"&lt;"&amp;$C$407)+SUMIFS('1. Output sheet'!$F$2:$F$5000,'1. Output sheet'!$C$2:$C$5000,L$138,'1. Output sheet'!$K$2:$K$5000,$B562,'1. Output sheet'!$AC$2:$AC$5000,$B$170,'1. Output sheet'!$O$2:$O$5000,"&gt;="&amp;$B$407,'1. Output sheet'!$O$2:$O$5000,"&lt;"&amp;$C$407)</f>
        <v>0</v>
      </c>
      <c r="M562" s="13">
        <f>SUMIFS('1. Output sheet'!$F$2:$F$5000,'1. Output sheet'!$C$2:$C$5000,M$138,'1. Output sheet'!$K$2:$K$5000,$B562,'1. Output sheet'!$AC$2:$AC$5000,$B$140,'1. Output sheet'!$O$2:$O$5000,"&gt;="&amp;$B$407,'1. Output sheet'!$O$2:$O$5000,"&lt;"&amp;$C$407)+SUMIFS('1. Output sheet'!$F$2:$F$5000,'1. Output sheet'!$C$2:$C$5000,M$138,'1. Output sheet'!$K$2:$K$5000,$B562,'1. Output sheet'!$AC$2:$AC$5000,$B$170,'1. Output sheet'!$O$2:$O$5000,"&gt;="&amp;$B$407,'1. Output sheet'!$O$2:$O$5000,"&lt;"&amp;$C$407)</f>
        <v>0</v>
      </c>
      <c r="N562" s="13">
        <f>SUMIFS('1. Output sheet'!$F$2:$F$5000,'1. Output sheet'!$C$2:$C$5000,N$138,'1. Output sheet'!$K$2:$K$5000,$B562,'1. Output sheet'!$AC$2:$AC$5000,$B$140,'1. Output sheet'!$O$2:$O$5000,"&gt;="&amp;$B$407,'1. Output sheet'!$O$2:$O$5000,"&lt;"&amp;$C$407)+SUMIFS('1. Output sheet'!$F$2:$F$5000,'1. Output sheet'!$C$2:$C$5000,N$138,'1. Output sheet'!$K$2:$K$5000,$B562,'1. Output sheet'!$AC$2:$AC$5000,$B$170,'1. Output sheet'!$O$2:$O$5000,"&gt;="&amp;$B$407,'1. Output sheet'!$O$2:$O$5000,"&lt;"&amp;$C$407)</f>
        <v>0</v>
      </c>
      <c r="O562" s="13">
        <f>SUMIFS('1. Output sheet'!$F$2:$F$5000,'1. Output sheet'!$C$2:$C$5000,O$138,'1. Output sheet'!$K$2:$K$5000,$B562,'1. Output sheet'!$AC$2:$AC$5000,$B$140,'1. Output sheet'!$O$2:$O$5000,"&gt;="&amp;$B$407,'1. Output sheet'!$O$2:$O$5000,"&lt;"&amp;$C$407)+SUMIFS('1. Output sheet'!$F$2:$F$5000,'1. Output sheet'!$C$2:$C$5000,O$138,'1. Output sheet'!$K$2:$K$5000,$B562,'1. Output sheet'!$AC$2:$AC$5000,$B$170,'1. Output sheet'!$O$2:$O$5000,"&gt;="&amp;$B$407,'1. Output sheet'!$O$2:$O$5000,"&lt;"&amp;$C$407)</f>
        <v>0</v>
      </c>
      <c r="P562" s="14">
        <f t="shared" si="298"/>
        <v>33401.366666666669</v>
      </c>
      <c r="R562" s="39" t="s">
        <v>427</v>
      </c>
      <c r="S562" s="12"/>
      <c r="T562" s="13">
        <f t="shared" si="297"/>
        <v>0</v>
      </c>
      <c r="U562" s="13">
        <f t="shared" si="285"/>
        <v>0</v>
      </c>
      <c r="V562" s="13">
        <f t="shared" si="286"/>
        <v>1683.9449561785752</v>
      </c>
      <c r="W562" s="13">
        <f t="shared" si="287"/>
        <v>1094.0831020473834</v>
      </c>
      <c r="X562" s="13">
        <f t="shared" si="288"/>
        <v>113.29659573897536</v>
      </c>
      <c r="Y562" s="13">
        <f t="shared" si="289"/>
        <v>370.05751981014436</v>
      </c>
      <c r="Z562" s="13">
        <f t="shared" si="290"/>
        <v>1217.0333722161886</v>
      </c>
      <c r="AA562" s="13">
        <f t="shared" si="291"/>
        <v>0</v>
      </c>
      <c r="AB562" s="13">
        <f t="shared" si="292"/>
        <v>0</v>
      </c>
      <c r="AC562" s="13">
        <f t="shared" si="293"/>
        <v>0</v>
      </c>
      <c r="AD562" s="13">
        <f t="shared" si="294"/>
        <v>0</v>
      </c>
      <c r="AE562" s="13">
        <f t="shared" si="295"/>
        <v>0</v>
      </c>
      <c r="AF562" s="14">
        <f t="shared" si="296"/>
        <v>4478.4155459912663</v>
      </c>
    </row>
    <row r="563" spans="1:36" ht="14.4" x14ac:dyDescent="0.3">
      <c r="B563" s="39" t="s">
        <v>84</v>
      </c>
      <c r="C563" s="12"/>
      <c r="D563" s="13">
        <f>SUMIFS('1. Output sheet'!$F$2:$F$5000,'1. Output sheet'!$C$2:$C$5000,D$138,'1. Output sheet'!$K$2:$K$5000,$B563,'1. Output sheet'!$AC$2:$AC$5000,$B$140,'1. Output sheet'!$O$2:$O$5000,"&gt;="&amp;$B$407,'1. Output sheet'!$O$2:$O$5000,"&lt;"&amp;$C$407)+SUMIFS('1. Output sheet'!$F$2:$F$5000,'1. Output sheet'!$C$2:$C$5000,D$138,'1. Output sheet'!$K$2:$K$5000,$B563,'1. Output sheet'!$AC$2:$AC$5000,$B$170,'1. Output sheet'!$O$2:$O$5000,"&gt;="&amp;$B$407,'1. Output sheet'!$O$2:$O$5000,"&lt;"&amp;$C$407)</f>
        <v>0</v>
      </c>
      <c r="E563" s="13">
        <f>SUMIFS('1. Output sheet'!$F$2:$F$5000,'1. Output sheet'!$C$2:$C$5000,E$138,'1. Output sheet'!$K$2:$K$5000,$B563,'1. Output sheet'!$AC$2:$AC$5000,$B$140,'1. Output sheet'!$O$2:$O$5000,"&gt;="&amp;$B$407,'1. Output sheet'!$O$2:$O$5000,"&lt;"&amp;$C$407)+SUMIFS('1. Output sheet'!$F$2:$F$5000,'1. Output sheet'!$C$2:$C$5000,E$138,'1. Output sheet'!$K$2:$K$5000,$B563,'1. Output sheet'!$AC$2:$AC$5000,$B$170,'1. Output sheet'!$O$2:$O$5000,"&gt;="&amp;$B$407,'1. Output sheet'!$O$2:$O$5000,"&lt;"&amp;$C$407)</f>
        <v>0</v>
      </c>
      <c r="F563" s="13">
        <f>SUMIFS('1. Output sheet'!$F$2:$F$5000,'1. Output sheet'!$C$2:$C$5000,F$138,'1. Output sheet'!$K$2:$K$5000,$B563,'1. Output sheet'!$AC$2:$AC$5000,$B$140,'1. Output sheet'!$O$2:$O$5000,"&gt;="&amp;$B$407,'1. Output sheet'!$O$2:$O$5000,"&lt;"&amp;$C$407)+SUMIFS('1. Output sheet'!$F$2:$F$5000,'1. Output sheet'!$C$2:$C$5000,F$138,'1. Output sheet'!$K$2:$K$5000,$B563,'1. Output sheet'!$AC$2:$AC$5000,$B$170,'1. Output sheet'!$O$2:$O$5000,"&gt;="&amp;$B$407,'1. Output sheet'!$O$2:$O$5000,"&lt;"&amp;$C$407)</f>
        <v>25</v>
      </c>
      <c r="G563" s="13">
        <f>SUMIFS('1. Output sheet'!$F$2:$F$5000,'1. Output sheet'!$C$2:$C$5000,G$138,'1. Output sheet'!$K$2:$K$5000,$B563,'1. Output sheet'!$AC$2:$AC$5000,$B$140,'1. Output sheet'!$O$2:$O$5000,"&gt;="&amp;$B$407,'1. Output sheet'!$O$2:$O$5000,"&lt;"&amp;$C$407)+SUMIFS('1. Output sheet'!$F$2:$F$5000,'1. Output sheet'!$C$2:$C$5000,G$138,'1. Output sheet'!$K$2:$K$5000,$B563,'1. Output sheet'!$AC$2:$AC$5000,$B$170,'1. Output sheet'!$O$2:$O$5000,"&gt;="&amp;$B$407,'1. Output sheet'!$O$2:$O$5000,"&lt;"&amp;$C$407)</f>
        <v>2535</v>
      </c>
      <c r="H563" s="13">
        <f>SUMIFS('1. Output sheet'!$F$2:$F$5000,'1. Output sheet'!$C$2:$C$5000,H$138,'1. Output sheet'!$K$2:$K$5000,$B563,'1. Output sheet'!$AC$2:$AC$5000,$B$140,'1. Output sheet'!$O$2:$O$5000,"&gt;="&amp;$B$407,'1. Output sheet'!$O$2:$O$5000,"&lt;"&amp;$C$407)+SUMIFS('1. Output sheet'!$F$2:$F$5000,'1. Output sheet'!$C$2:$C$5000,H$138,'1. Output sheet'!$K$2:$K$5000,$B563,'1. Output sheet'!$AC$2:$AC$5000,$B$170,'1. Output sheet'!$O$2:$O$5000,"&gt;="&amp;$B$407,'1. Output sheet'!$O$2:$O$5000,"&lt;"&amp;$C$407)</f>
        <v>1725</v>
      </c>
      <c r="I563" s="13">
        <f>SUMIFS('1. Output sheet'!$F$2:$F$5000,'1. Output sheet'!$C$2:$C$5000,I$138,'1. Output sheet'!$K$2:$K$5000,$B563,'1. Output sheet'!$AC$2:$AC$5000,$B$140,'1. Output sheet'!$O$2:$O$5000,"&gt;="&amp;$B$407,'1. Output sheet'!$O$2:$O$5000,"&lt;"&amp;$C$407)+SUMIFS('1. Output sheet'!$F$2:$F$5000,'1. Output sheet'!$C$2:$C$5000,I$138,'1. Output sheet'!$K$2:$K$5000,$B563,'1. Output sheet'!$AC$2:$AC$5000,$B$170,'1. Output sheet'!$O$2:$O$5000,"&gt;="&amp;$B$407,'1. Output sheet'!$O$2:$O$5000,"&lt;"&amp;$C$407)</f>
        <v>3125</v>
      </c>
      <c r="J563" s="13">
        <f>SUMIFS('1. Output sheet'!$F$2:$F$5000,'1. Output sheet'!$C$2:$C$5000,J$138,'1. Output sheet'!$K$2:$K$5000,$B563,'1. Output sheet'!$AC$2:$AC$5000,$B$140,'1. Output sheet'!$O$2:$O$5000,"&gt;="&amp;$B$407,'1. Output sheet'!$O$2:$O$5000,"&lt;"&amp;$C$407)+SUMIFS('1. Output sheet'!$F$2:$F$5000,'1. Output sheet'!$C$2:$C$5000,J$138,'1. Output sheet'!$K$2:$K$5000,$B563,'1. Output sheet'!$AC$2:$AC$5000,$B$170,'1. Output sheet'!$O$2:$O$5000,"&gt;="&amp;$B$407,'1. Output sheet'!$O$2:$O$5000,"&lt;"&amp;$C$407)</f>
        <v>1775</v>
      </c>
      <c r="K563" s="13">
        <f>SUMIFS('1. Output sheet'!$F$2:$F$5000,'1. Output sheet'!$C$2:$C$5000,K$138,'1. Output sheet'!$K$2:$K$5000,$B563,'1. Output sheet'!$AC$2:$AC$5000,$B$140,'1. Output sheet'!$O$2:$O$5000,"&gt;="&amp;$B$407,'1. Output sheet'!$O$2:$O$5000,"&lt;"&amp;$C$407)+SUMIFS('1. Output sheet'!$F$2:$F$5000,'1. Output sheet'!$C$2:$C$5000,K$138,'1. Output sheet'!$K$2:$K$5000,$B563,'1. Output sheet'!$AC$2:$AC$5000,$B$170,'1. Output sheet'!$O$2:$O$5000,"&gt;="&amp;$B$407,'1. Output sheet'!$O$2:$O$5000,"&lt;"&amp;$C$407)</f>
        <v>0</v>
      </c>
      <c r="L563" s="13">
        <f>SUMIFS('1. Output sheet'!$F$2:$F$5000,'1. Output sheet'!$C$2:$C$5000,L$138,'1. Output sheet'!$K$2:$K$5000,$B563,'1. Output sheet'!$AC$2:$AC$5000,$B$140,'1. Output sheet'!$O$2:$O$5000,"&gt;="&amp;$B$407,'1. Output sheet'!$O$2:$O$5000,"&lt;"&amp;$C$407)+SUMIFS('1. Output sheet'!$F$2:$F$5000,'1. Output sheet'!$C$2:$C$5000,L$138,'1. Output sheet'!$K$2:$K$5000,$B563,'1. Output sheet'!$AC$2:$AC$5000,$B$170,'1. Output sheet'!$O$2:$O$5000,"&gt;="&amp;$B$407,'1. Output sheet'!$O$2:$O$5000,"&lt;"&amp;$C$407)</f>
        <v>0</v>
      </c>
      <c r="M563" s="13">
        <f>SUMIFS('1. Output sheet'!$F$2:$F$5000,'1. Output sheet'!$C$2:$C$5000,M$138,'1. Output sheet'!$K$2:$K$5000,$B563,'1. Output sheet'!$AC$2:$AC$5000,$B$140,'1. Output sheet'!$O$2:$O$5000,"&gt;="&amp;$B$407,'1. Output sheet'!$O$2:$O$5000,"&lt;"&amp;$C$407)+SUMIFS('1. Output sheet'!$F$2:$F$5000,'1. Output sheet'!$C$2:$C$5000,M$138,'1. Output sheet'!$K$2:$K$5000,$B563,'1. Output sheet'!$AC$2:$AC$5000,$B$170,'1. Output sheet'!$O$2:$O$5000,"&gt;="&amp;$B$407,'1. Output sheet'!$O$2:$O$5000,"&lt;"&amp;$C$407)</f>
        <v>0</v>
      </c>
      <c r="N563" s="13">
        <f>SUMIFS('1. Output sheet'!$F$2:$F$5000,'1. Output sheet'!$C$2:$C$5000,N$138,'1. Output sheet'!$K$2:$K$5000,$B563,'1. Output sheet'!$AC$2:$AC$5000,$B$140,'1. Output sheet'!$O$2:$O$5000,"&gt;="&amp;$B$407,'1. Output sheet'!$O$2:$O$5000,"&lt;"&amp;$C$407)+SUMIFS('1. Output sheet'!$F$2:$F$5000,'1. Output sheet'!$C$2:$C$5000,N$138,'1. Output sheet'!$K$2:$K$5000,$B563,'1. Output sheet'!$AC$2:$AC$5000,$B$170,'1. Output sheet'!$O$2:$O$5000,"&gt;="&amp;$B$407,'1. Output sheet'!$O$2:$O$5000,"&lt;"&amp;$C$407)</f>
        <v>0</v>
      </c>
      <c r="O563" s="13">
        <f>SUMIFS('1. Output sheet'!$F$2:$F$5000,'1. Output sheet'!$C$2:$C$5000,O$138,'1. Output sheet'!$K$2:$K$5000,$B563,'1. Output sheet'!$AC$2:$AC$5000,$B$140,'1. Output sheet'!$O$2:$O$5000,"&gt;="&amp;$B$407,'1. Output sheet'!$O$2:$O$5000,"&lt;"&amp;$C$407)+SUMIFS('1. Output sheet'!$F$2:$F$5000,'1. Output sheet'!$C$2:$C$5000,O$138,'1. Output sheet'!$K$2:$K$5000,$B563,'1. Output sheet'!$AC$2:$AC$5000,$B$170,'1. Output sheet'!$O$2:$O$5000,"&gt;="&amp;$B$407,'1. Output sheet'!$O$2:$O$5000,"&lt;"&amp;$C$407)</f>
        <v>0</v>
      </c>
      <c r="P563" s="14">
        <f t="shared" si="298"/>
        <v>9185</v>
      </c>
      <c r="R563" s="39" t="s">
        <v>84</v>
      </c>
      <c r="S563" s="12"/>
      <c r="T563" s="13">
        <f t="shared" si="297"/>
        <v>0</v>
      </c>
      <c r="U563" s="13">
        <f t="shared" si="285"/>
        <v>0</v>
      </c>
      <c r="V563" s="13">
        <f t="shared" si="286"/>
        <v>3.3519702881353655</v>
      </c>
      <c r="W563" s="13">
        <f t="shared" si="287"/>
        <v>339.88978721692604</v>
      </c>
      <c r="X563" s="13">
        <f t="shared" si="288"/>
        <v>231.28594988134023</v>
      </c>
      <c r="Y563" s="13">
        <f t="shared" si="289"/>
        <v>418.99628601692069</v>
      </c>
      <c r="Z563" s="13">
        <f t="shared" si="290"/>
        <v>237.98989045761095</v>
      </c>
      <c r="AA563" s="13">
        <f t="shared" si="291"/>
        <v>0</v>
      </c>
      <c r="AB563" s="13">
        <f t="shared" si="292"/>
        <v>0</v>
      </c>
      <c r="AC563" s="13">
        <f t="shared" si="293"/>
        <v>0</v>
      </c>
      <c r="AD563" s="13">
        <f t="shared" si="294"/>
        <v>0</v>
      </c>
      <c r="AE563" s="13">
        <f t="shared" si="295"/>
        <v>0</v>
      </c>
      <c r="AF563" s="14">
        <f t="shared" si="296"/>
        <v>1231.5138838609332</v>
      </c>
    </row>
    <row r="564" spans="1:36" ht="14.4" x14ac:dyDescent="0.3">
      <c r="B564" s="39" t="s">
        <v>204</v>
      </c>
      <c r="C564" s="12"/>
      <c r="D564" s="13">
        <f>SUMIFS('1. Output sheet'!$F$2:$F$5000,'1. Output sheet'!$C$2:$C$5000,D$138,'1. Output sheet'!$K$2:$K$5000,$B564,'1. Output sheet'!$AC$2:$AC$5000,$B$140,'1. Output sheet'!$O$2:$O$5000,"&gt;="&amp;$B$407,'1. Output sheet'!$O$2:$O$5000,"&lt;"&amp;$C$407)+SUMIFS('1. Output sheet'!$F$2:$F$5000,'1. Output sheet'!$C$2:$C$5000,D$138,'1. Output sheet'!$K$2:$K$5000,$B564,'1. Output sheet'!$AC$2:$AC$5000,$B$170,'1. Output sheet'!$O$2:$O$5000,"&gt;="&amp;$B$407,'1. Output sheet'!$O$2:$O$5000,"&lt;"&amp;$C$407)</f>
        <v>0</v>
      </c>
      <c r="E564" s="13">
        <f>SUMIFS('1. Output sheet'!$F$2:$F$5000,'1. Output sheet'!$C$2:$C$5000,E$138,'1. Output sheet'!$K$2:$K$5000,$B564,'1. Output sheet'!$AC$2:$AC$5000,$B$140,'1. Output sheet'!$O$2:$O$5000,"&gt;="&amp;$B$407,'1. Output sheet'!$O$2:$O$5000,"&lt;"&amp;$C$407)+SUMIFS('1. Output sheet'!$F$2:$F$5000,'1. Output sheet'!$C$2:$C$5000,E$138,'1. Output sheet'!$K$2:$K$5000,$B564,'1. Output sheet'!$AC$2:$AC$5000,$B$170,'1. Output sheet'!$O$2:$O$5000,"&gt;="&amp;$B$407,'1. Output sheet'!$O$2:$O$5000,"&lt;"&amp;$C$407)</f>
        <v>68800</v>
      </c>
      <c r="F564" s="13">
        <f>SUMIFS('1. Output sheet'!$F$2:$F$5000,'1. Output sheet'!$C$2:$C$5000,F$138,'1. Output sheet'!$K$2:$K$5000,$B564,'1. Output sheet'!$AC$2:$AC$5000,$B$140,'1. Output sheet'!$O$2:$O$5000,"&gt;="&amp;$B$407,'1. Output sheet'!$O$2:$O$5000,"&lt;"&amp;$C$407)+SUMIFS('1. Output sheet'!$F$2:$F$5000,'1. Output sheet'!$C$2:$C$5000,F$138,'1. Output sheet'!$K$2:$K$5000,$B564,'1. Output sheet'!$AC$2:$AC$5000,$B$170,'1. Output sheet'!$O$2:$O$5000,"&gt;="&amp;$B$407,'1. Output sheet'!$O$2:$O$5000,"&lt;"&amp;$C$407)</f>
        <v>4320</v>
      </c>
      <c r="G564" s="13">
        <f>SUMIFS('1. Output sheet'!$F$2:$F$5000,'1. Output sheet'!$C$2:$C$5000,G$138,'1. Output sheet'!$K$2:$K$5000,$B564,'1. Output sheet'!$AC$2:$AC$5000,$B$140,'1. Output sheet'!$O$2:$O$5000,"&gt;="&amp;$B$407,'1. Output sheet'!$O$2:$O$5000,"&lt;"&amp;$C$407)+SUMIFS('1. Output sheet'!$F$2:$F$5000,'1. Output sheet'!$C$2:$C$5000,G$138,'1. Output sheet'!$K$2:$K$5000,$B564,'1. Output sheet'!$AC$2:$AC$5000,$B$170,'1. Output sheet'!$O$2:$O$5000,"&gt;="&amp;$B$407,'1. Output sheet'!$O$2:$O$5000,"&lt;"&amp;$C$407)</f>
        <v>5562</v>
      </c>
      <c r="H564" s="13">
        <f>SUMIFS('1. Output sheet'!$F$2:$F$5000,'1. Output sheet'!$C$2:$C$5000,H$138,'1. Output sheet'!$K$2:$K$5000,$B564,'1. Output sheet'!$AC$2:$AC$5000,$B$140,'1. Output sheet'!$O$2:$O$5000,"&gt;="&amp;$B$407,'1. Output sheet'!$O$2:$O$5000,"&lt;"&amp;$C$407)+SUMIFS('1. Output sheet'!$F$2:$F$5000,'1. Output sheet'!$C$2:$C$5000,H$138,'1. Output sheet'!$K$2:$K$5000,$B564,'1. Output sheet'!$AC$2:$AC$5000,$B$170,'1. Output sheet'!$O$2:$O$5000,"&gt;="&amp;$B$407,'1. Output sheet'!$O$2:$O$5000,"&lt;"&amp;$C$407)</f>
        <v>2529</v>
      </c>
      <c r="I564" s="13">
        <f>SUMIFS('1. Output sheet'!$F$2:$F$5000,'1. Output sheet'!$C$2:$C$5000,I$138,'1. Output sheet'!$K$2:$K$5000,$B564,'1. Output sheet'!$AC$2:$AC$5000,$B$140,'1. Output sheet'!$O$2:$O$5000,"&gt;="&amp;$B$407,'1. Output sheet'!$O$2:$O$5000,"&lt;"&amp;$C$407)+SUMIFS('1. Output sheet'!$F$2:$F$5000,'1. Output sheet'!$C$2:$C$5000,I$138,'1. Output sheet'!$K$2:$K$5000,$B564,'1. Output sheet'!$AC$2:$AC$5000,$B$170,'1. Output sheet'!$O$2:$O$5000,"&gt;="&amp;$B$407,'1. Output sheet'!$O$2:$O$5000,"&lt;"&amp;$C$407)</f>
        <v>6168</v>
      </c>
      <c r="J564" s="13">
        <f>SUMIFS('1. Output sheet'!$F$2:$F$5000,'1. Output sheet'!$C$2:$C$5000,J$138,'1. Output sheet'!$K$2:$K$5000,$B564,'1. Output sheet'!$AC$2:$AC$5000,$B$140,'1. Output sheet'!$O$2:$O$5000,"&gt;="&amp;$B$407,'1. Output sheet'!$O$2:$O$5000,"&lt;"&amp;$C$407)+SUMIFS('1. Output sheet'!$F$2:$F$5000,'1. Output sheet'!$C$2:$C$5000,J$138,'1. Output sheet'!$K$2:$K$5000,$B564,'1. Output sheet'!$AC$2:$AC$5000,$B$170,'1. Output sheet'!$O$2:$O$5000,"&gt;="&amp;$B$407,'1. Output sheet'!$O$2:$O$5000,"&lt;"&amp;$C$407)</f>
        <v>5394</v>
      </c>
      <c r="K564" s="13">
        <f>SUMIFS('1. Output sheet'!$F$2:$F$5000,'1. Output sheet'!$C$2:$C$5000,K$138,'1. Output sheet'!$K$2:$K$5000,$B564,'1. Output sheet'!$AC$2:$AC$5000,$B$140,'1. Output sheet'!$O$2:$O$5000,"&gt;="&amp;$B$407,'1. Output sheet'!$O$2:$O$5000,"&lt;"&amp;$C$407)+SUMIFS('1. Output sheet'!$F$2:$F$5000,'1. Output sheet'!$C$2:$C$5000,K$138,'1. Output sheet'!$K$2:$K$5000,$B564,'1. Output sheet'!$AC$2:$AC$5000,$B$170,'1. Output sheet'!$O$2:$O$5000,"&gt;="&amp;$B$407,'1. Output sheet'!$O$2:$O$5000,"&lt;"&amp;$C$407)</f>
        <v>2724.97</v>
      </c>
      <c r="L564" s="13">
        <f>SUMIFS('1. Output sheet'!$F$2:$F$5000,'1. Output sheet'!$C$2:$C$5000,L$138,'1. Output sheet'!$K$2:$K$5000,$B564,'1. Output sheet'!$AC$2:$AC$5000,$B$140,'1. Output sheet'!$O$2:$O$5000,"&gt;="&amp;$B$407,'1. Output sheet'!$O$2:$O$5000,"&lt;"&amp;$C$407)+SUMIFS('1. Output sheet'!$F$2:$F$5000,'1. Output sheet'!$C$2:$C$5000,L$138,'1. Output sheet'!$K$2:$K$5000,$B564,'1. Output sheet'!$AC$2:$AC$5000,$B$170,'1. Output sheet'!$O$2:$O$5000,"&gt;="&amp;$B$407,'1. Output sheet'!$O$2:$O$5000,"&lt;"&amp;$C$407)</f>
        <v>0</v>
      </c>
      <c r="M564" s="13">
        <f>SUMIFS('1. Output sheet'!$F$2:$F$5000,'1. Output sheet'!$C$2:$C$5000,M$138,'1. Output sheet'!$K$2:$K$5000,$B564,'1. Output sheet'!$AC$2:$AC$5000,$B$140,'1. Output sheet'!$O$2:$O$5000,"&gt;="&amp;$B$407,'1. Output sheet'!$O$2:$O$5000,"&lt;"&amp;$C$407)+SUMIFS('1. Output sheet'!$F$2:$F$5000,'1. Output sheet'!$C$2:$C$5000,M$138,'1. Output sheet'!$K$2:$K$5000,$B564,'1. Output sheet'!$AC$2:$AC$5000,$B$170,'1. Output sheet'!$O$2:$O$5000,"&gt;="&amp;$B$407,'1. Output sheet'!$O$2:$O$5000,"&lt;"&amp;$C$407)</f>
        <v>0</v>
      </c>
      <c r="N564" s="13">
        <f>SUMIFS('1. Output sheet'!$F$2:$F$5000,'1. Output sheet'!$C$2:$C$5000,N$138,'1. Output sheet'!$K$2:$K$5000,$B564,'1. Output sheet'!$AC$2:$AC$5000,$B$140,'1. Output sheet'!$O$2:$O$5000,"&gt;="&amp;$B$407,'1. Output sheet'!$O$2:$O$5000,"&lt;"&amp;$C$407)+SUMIFS('1. Output sheet'!$F$2:$F$5000,'1. Output sheet'!$C$2:$C$5000,N$138,'1. Output sheet'!$K$2:$K$5000,$B564,'1. Output sheet'!$AC$2:$AC$5000,$B$170,'1. Output sheet'!$O$2:$O$5000,"&gt;="&amp;$B$407,'1. Output sheet'!$O$2:$O$5000,"&lt;"&amp;$C$407)</f>
        <v>0</v>
      </c>
      <c r="O564" s="13">
        <f>SUMIFS('1. Output sheet'!$F$2:$F$5000,'1. Output sheet'!$C$2:$C$5000,O$138,'1. Output sheet'!$K$2:$K$5000,$B564,'1. Output sheet'!$AC$2:$AC$5000,$B$140,'1. Output sheet'!$O$2:$O$5000,"&gt;="&amp;$B$407,'1. Output sheet'!$O$2:$O$5000,"&lt;"&amp;$C$407)+SUMIFS('1. Output sheet'!$F$2:$F$5000,'1. Output sheet'!$C$2:$C$5000,O$138,'1. Output sheet'!$K$2:$K$5000,$B564,'1. Output sheet'!$AC$2:$AC$5000,$B$170,'1. Output sheet'!$O$2:$O$5000,"&gt;="&amp;$B$407,'1. Output sheet'!$O$2:$O$5000,"&lt;"&amp;$C$407)</f>
        <v>0</v>
      </c>
      <c r="P564" s="14">
        <f t="shared" si="298"/>
        <v>95497.97</v>
      </c>
      <c r="R564" s="39" t="s">
        <v>204</v>
      </c>
      <c r="S564" s="12"/>
      <c r="T564" s="13">
        <f t="shared" si="297"/>
        <v>0</v>
      </c>
      <c r="U564" s="13">
        <f t="shared" si="285"/>
        <v>9224.6222329485263</v>
      </c>
      <c r="V564" s="13">
        <f t="shared" si="286"/>
        <v>579.22046578979121</v>
      </c>
      <c r="W564" s="13">
        <f t="shared" si="287"/>
        <v>745.74634970435613</v>
      </c>
      <c r="X564" s="13">
        <f t="shared" si="288"/>
        <v>339.08531434777359</v>
      </c>
      <c r="Y564" s="13">
        <f t="shared" si="289"/>
        <v>826.99810948875734</v>
      </c>
      <c r="Z564" s="13">
        <f t="shared" si="290"/>
        <v>723.22110936808645</v>
      </c>
      <c r="AA564" s="13">
        <f t="shared" si="291"/>
        <v>365.36073904240908</v>
      </c>
      <c r="AB564" s="13">
        <f t="shared" si="292"/>
        <v>0</v>
      </c>
      <c r="AC564" s="13">
        <f t="shared" si="293"/>
        <v>0</v>
      </c>
      <c r="AD564" s="13">
        <f t="shared" si="294"/>
        <v>0</v>
      </c>
      <c r="AE564" s="13">
        <f t="shared" si="295"/>
        <v>0</v>
      </c>
      <c r="AF564" s="14">
        <f t="shared" si="296"/>
        <v>12804.254320689699</v>
      </c>
    </row>
    <row r="565" spans="1:36" ht="14.4" x14ac:dyDescent="0.3">
      <c r="B565" s="39" t="s">
        <v>216</v>
      </c>
      <c r="C565" s="12"/>
      <c r="D565" s="13">
        <f>SUMIFS('1. Output sheet'!$F$2:$F$5000,'1. Output sheet'!$C$2:$C$5000,D$138,'1. Output sheet'!$K$2:$K$5000,$B565,'1. Output sheet'!$AC$2:$AC$5000,$B$140,'1. Output sheet'!$O$2:$O$5000,"&gt;="&amp;$B$407,'1. Output sheet'!$O$2:$O$5000,"&lt;"&amp;$C$407)+SUMIFS('1. Output sheet'!$F$2:$F$5000,'1. Output sheet'!$C$2:$C$5000,D$138,'1. Output sheet'!$K$2:$K$5000,$B565,'1. Output sheet'!$AC$2:$AC$5000,$B$170,'1. Output sheet'!$O$2:$O$5000,"&gt;="&amp;$B$407,'1. Output sheet'!$O$2:$O$5000,"&lt;"&amp;$C$407)</f>
        <v>0</v>
      </c>
      <c r="E565" s="13">
        <f>SUMIFS('1. Output sheet'!$F$2:$F$5000,'1. Output sheet'!$C$2:$C$5000,E$138,'1. Output sheet'!$K$2:$K$5000,$B565,'1. Output sheet'!$AC$2:$AC$5000,$B$140,'1. Output sheet'!$O$2:$O$5000,"&gt;="&amp;$B$407,'1. Output sheet'!$O$2:$O$5000,"&lt;"&amp;$C$407)+SUMIFS('1. Output sheet'!$F$2:$F$5000,'1. Output sheet'!$C$2:$C$5000,E$138,'1. Output sheet'!$K$2:$K$5000,$B565,'1. Output sheet'!$AC$2:$AC$5000,$B$170,'1. Output sheet'!$O$2:$O$5000,"&gt;="&amp;$B$407,'1. Output sheet'!$O$2:$O$5000,"&lt;"&amp;$C$407)</f>
        <v>0</v>
      </c>
      <c r="F565" s="13">
        <f>SUMIFS('1. Output sheet'!$F$2:$F$5000,'1. Output sheet'!$C$2:$C$5000,F$138,'1. Output sheet'!$K$2:$K$5000,$B565,'1. Output sheet'!$AC$2:$AC$5000,$B$140,'1. Output sheet'!$O$2:$O$5000,"&gt;="&amp;$B$407,'1. Output sheet'!$O$2:$O$5000,"&lt;"&amp;$C$407)+SUMIFS('1. Output sheet'!$F$2:$F$5000,'1. Output sheet'!$C$2:$C$5000,F$138,'1. Output sheet'!$K$2:$K$5000,$B565,'1. Output sheet'!$AC$2:$AC$5000,$B$170,'1. Output sheet'!$O$2:$O$5000,"&gt;="&amp;$B$407,'1. Output sheet'!$O$2:$O$5000,"&lt;"&amp;$C$407)</f>
        <v>1026</v>
      </c>
      <c r="G565" s="13">
        <f>SUMIFS('1. Output sheet'!$F$2:$F$5000,'1. Output sheet'!$C$2:$C$5000,G$138,'1. Output sheet'!$K$2:$K$5000,$B565,'1. Output sheet'!$AC$2:$AC$5000,$B$140,'1. Output sheet'!$O$2:$O$5000,"&gt;="&amp;$B$407,'1. Output sheet'!$O$2:$O$5000,"&lt;"&amp;$C$407)+SUMIFS('1. Output sheet'!$F$2:$F$5000,'1. Output sheet'!$C$2:$C$5000,G$138,'1. Output sheet'!$K$2:$K$5000,$B565,'1. Output sheet'!$AC$2:$AC$5000,$B$170,'1. Output sheet'!$O$2:$O$5000,"&gt;="&amp;$B$407,'1. Output sheet'!$O$2:$O$5000,"&lt;"&amp;$C$407)</f>
        <v>3260</v>
      </c>
      <c r="H565" s="13">
        <f>SUMIFS('1. Output sheet'!$F$2:$F$5000,'1. Output sheet'!$C$2:$C$5000,H$138,'1. Output sheet'!$K$2:$K$5000,$B565,'1. Output sheet'!$AC$2:$AC$5000,$B$140,'1. Output sheet'!$O$2:$O$5000,"&gt;="&amp;$B$407,'1. Output sheet'!$O$2:$O$5000,"&lt;"&amp;$C$407)+SUMIFS('1. Output sheet'!$F$2:$F$5000,'1. Output sheet'!$C$2:$C$5000,H$138,'1. Output sheet'!$K$2:$K$5000,$B565,'1. Output sheet'!$AC$2:$AC$5000,$B$170,'1. Output sheet'!$O$2:$O$5000,"&gt;="&amp;$B$407,'1. Output sheet'!$O$2:$O$5000,"&lt;"&amp;$C$407)</f>
        <v>2094</v>
      </c>
      <c r="I565" s="13">
        <f>SUMIFS('1. Output sheet'!$F$2:$F$5000,'1. Output sheet'!$C$2:$C$5000,I$138,'1. Output sheet'!$K$2:$K$5000,$B565,'1. Output sheet'!$AC$2:$AC$5000,$B$140,'1. Output sheet'!$O$2:$O$5000,"&gt;="&amp;$B$407,'1. Output sheet'!$O$2:$O$5000,"&lt;"&amp;$C$407)+SUMIFS('1. Output sheet'!$F$2:$F$5000,'1. Output sheet'!$C$2:$C$5000,I$138,'1. Output sheet'!$K$2:$K$5000,$B565,'1. Output sheet'!$AC$2:$AC$5000,$B$170,'1. Output sheet'!$O$2:$O$5000,"&gt;="&amp;$B$407,'1. Output sheet'!$O$2:$O$5000,"&lt;"&amp;$C$407)</f>
        <v>5539.4499999999989</v>
      </c>
      <c r="J565" s="13">
        <f>SUMIFS('1. Output sheet'!$F$2:$F$5000,'1. Output sheet'!$C$2:$C$5000,J$138,'1. Output sheet'!$K$2:$K$5000,$B565,'1. Output sheet'!$AC$2:$AC$5000,$B$140,'1. Output sheet'!$O$2:$O$5000,"&gt;="&amp;$B$407,'1. Output sheet'!$O$2:$O$5000,"&lt;"&amp;$C$407)+SUMIFS('1. Output sheet'!$F$2:$F$5000,'1. Output sheet'!$C$2:$C$5000,J$138,'1. Output sheet'!$K$2:$K$5000,$B565,'1. Output sheet'!$AC$2:$AC$5000,$B$170,'1. Output sheet'!$O$2:$O$5000,"&gt;="&amp;$B$407,'1. Output sheet'!$O$2:$O$5000,"&lt;"&amp;$C$407)</f>
        <v>2073.94</v>
      </c>
      <c r="K565" s="13">
        <f>SUMIFS('1. Output sheet'!$F$2:$F$5000,'1. Output sheet'!$C$2:$C$5000,K$138,'1. Output sheet'!$K$2:$K$5000,$B565,'1. Output sheet'!$AC$2:$AC$5000,$B$140,'1. Output sheet'!$O$2:$O$5000,"&gt;="&amp;$B$407,'1. Output sheet'!$O$2:$O$5000,"&lt;"&amp;$C$407)+SUMIFS('1. Output sheet'!$F$2:$F$5000,'1. Output sheet'!$C$2:$C$5000,K$138,'1. Output sheet'!$K$2:$K$5000,$B565,'1. Output sheet'!$AC$2:$AC$5000,$B$170,'1. Output sheet'!$O$2:$O$5000,"&gt;="&amp;$B$407,'1. Output sheet'!$O$2:$O$5000,"&lt;"&amp;$C$407)</f>
        <v>4502.29</v>
      </c>
      <c r="L565" s="13">
        <f>SUMIFS('1. Output sheet'!$F$2:$F$5000,'1. Output sheet'!$C$2:$C$5000,L$138,'1. Output sheet'!$K$2:$K$5000,$B565,'1. Output sheet'!$AC$2:$AC$5000,$B$140,'1. Output sheet'!$O$2:$O$5000,"&gt;="&amp;$B$407,'1. Output sheet'!$O$2:$O$5000,"&lt;"&amp;$C$407)+SUMIFS('1. Output sheet'!$F$2:$F$5000,'1. Output sheet'!$C$2:$C$5000,L$138,'1. Output sheet'!$K$2:$K$5000,$B565,'1. Output sheet'!$AC$2:$AC$5000,$B$170,'1. Output sheet'!$O$2:$O$5000,"&gt;="&amp;$B$407,'1. Output sheet'!$O$2:$O$5000,"&lt;"&amp;$C$407)</f>
        <v>0</v>
      </c>
      <c r="M565" s="13">
        <f>SUMIFS('1. Output sheet'!$F$2:$F$5000,'1. Output sheet'!$C$2:$C$5000,M$138,'1. Output sheet'!$K$2:$K$5000,$B565,'1. Output sheet'!$AC$2:$AC$5000,$B$140,'1. Output sheet'!$O$2:$O$5000,"&gt;="&amp;$B$407,'1. Output sheet'!$O$2:$O$5000,"&lt;"&amp;$C$407)+SUMIFS('1. Output sheet'!$F$2:$F$5000,'1. Output sheet'!$C$2:$C$5000,M$138,'1. Output sheet'!$K$2:$K$5000,$B565,'1. Output sheet'!$AC$2:$AC$5000,$B$170,'1. Output sheet'!$O$2:$O$5000,"&gt;="&amp;$B$407,'1. Output sheet'!$O$2:$O$5000,"&lt;"&amp;$C$407)</f>
        <v>0</v>
      </c>
      <c r="N565" s="13">
        <f>SUMIFS('1. Output sheet'!$F$2:$F$5000,'1. Output sheet'!$C$2:$C$5000,N$138,'1. Output sheet'!$K$2:$K$5000,$B565,'1. Output sheet'!$AC$2:$AC$5000,$B$140,'1. Output sheet'!$O$2:$O$5000,"&gt;="&amp;$B$407,'1. Output sheet'!$O$2:$O$5000,"&lt;"&amp;$C$407)+SUMIFS('1. Output sheet'!$F$2:$F$5000,'1. Output sheet'!$C$2:$C$5000,N$138,'1. Output sheet'!$K$2:$K$5000,$B565,'1. Output sheet'!$AC$2:$AC$5000,$B$170,'1. Output sheet'!$O$2:$O$5000,"&gt;="&amp;$B$407,'1. Output sheet'!$O$2:$O$5000,"&lt;"&amp;$C$407)</f>
        <v>1000</v>
      </c>
      <c r="O565" s="13">
        <f>SUMIFS('1. Output sheet'!$F$2:$F$5000,'1. Output sheet'!$C$2:$C$5000,O$138,'1. Output sheet'!$K$2:$K$5000,$B565,'1. Output sheet'!$AC$2:$AC$5000,$B$140,'1. Output sheet'!$O$2:$O$5000,"&gt;="&amp;$B$407,'1. Output sheet'!$O$2:$O$5000,"&lt;"&amp;$C$407)+SUMIFS('1. Output sheet'!$F$2:$F$5000,'1. Output sheet'!$C$2:$C$5000,O$138,'1. Output sheet'!$K$2:$K$5000,$B565,'1. Output sheet'!$AC$2:$AC$5000,$B$170,'1. Output sheet'!$O$2:$O$5000,"&gt;="&amp;$B$407,'1. Output sheet'!$O$2:$O$5000,"&lt;"&amp;$C$407)</f>
        <v>0</v>
      </c>
      <c r="P565" s="14">
        <f t="shared" si="298"/>
        <v>19495.68</v>
      </c>
      <c r="R565" s="39" t="s">
        <v>216</v>
      </c>
      <c r="S565" s="12"/>
      <c r="T565" s="13">
        <f t="shared" si="297"/>
        <v>0</v>
      </c>
      <c r="U565" s="13">
        <f t="shared" si="285"/>
        <v>0</v>
      </c>
      <c r="V565" s="13">
        <f t="shared" si="286"/>
        <v>137.5648606250754</v>
      </c>
      <c r="W565" s="13">
        <f t="shared" si="287"/>
        <v>437.09692557285166</v>
      </c>
      <c r="X565" s="13">
        <f t="shared" si="288"/>
        <v>280.76103133421822</v>
      </c>
      <c r="Y565" s="13">
        <f t="shared" si="289"/>
        <v>742.72287250445788</v>
      </c>
      <c r="Z565" s="13">
        <f t="shared" si="290"/>
        <v>278.07141037501839</v>
      </c>
      <c r="AA565" s="13">
        <f t="shared" si="291"/>
        <v>603.66169234275901</v>
      </c>
      <c r="AB565" s="13">
        <f t="shared" si="292"/>
        <v>0</v>
      </c>
      <c r="AC565" s="13">
        <f t="shared" si="293"/>
        <v>0</v>
      </c>
      <c r="AD565" s="13">
        <f t="shared" si="294"/>
        <v>134.07881152541461</v>
      </c>
      <c r="AE565" s="13">
        <f t="shared" si="295"/>
        <v>0</v>
      </c>
      <c r="AF565" s="14">
        <f t="shared" si="296"/>
        <v>2613.9576042797953</v>
      </c>
    </row>
    <row r="566" spans="1:36" ht="14.4" x14ac:dyDescent="0.3">
      <c r="B566" s="39" t="s">
        <v>2425</v>
      </c>
      <c r="C566" s="12"/>
      <c r="D566" s="13">
        <f>SUMIFS('1. Output sheet'!$F$2:$F$5000,'1. Output sheet'!$C$2:$C$5000,D$138,'1. Output sheet'!$K$2:$K$5000,$B566,'1. Output sheet'!$AC$2:$AC$5000,$B$140,'1. Output sheet'!$O$2:$O$5000,"&gt;="&amp;$B$407,'1. Output sheet'!$O$2:$O$5000,"&lt;"&amp;$C$407)+SUMIFS('1. Output sheet'!$F$2:$F$5000,'1. Output sheet'!$C$2:$C$5000,D$138,'1. Output sheet'!$K$2:$K$5000,$B566,'1. Output sheet'!$AC$2:$AC$5000,$B$170,'1. Output sheet'!$O$2:$O$5000,"&gt;="&amp;$B$407,'1. Output sheet'!$O$2:$O$5000,"&lt;"&amp;$C$407)</f>
        <v>0</v>
      </c>
      <c r="E566" s="13">
        <f>SUMIFS('1. Output sheet'!$F$2:$F$5000,'1. Output sheet'!$C$2:$C$5000,E$138,'1. Output sheet'!$K$2:$K$5000,$B566,'1. Output sheet'!$AC$2:$AC$5000,$B$140,'1. Output sheet'!$O$2:$O$5000,"&gt;="&amp;$B$407,'1. Output sheet'!$O$2:$O$5000,"&lt;"&amp;$C$407)+SUMIFS('1. Output sheet'!$F$2:$F$5000,'1. Output sheet'!$C$2:$C$5000,E$138,'1. Output sheet'!$K$2:$K$5000,$B566,'1. Output sheet'!$AC$2:$AC$5000,$B$170,'1. Output sheet'!$O$2:$O$5000,"&gt;="&amp;$B$407,'1. Output sheet'!$O$2:$O$5000,"&lt;"&amp;$C$407)</f>
        <v>0</v>
      </c>
      <c r="F566" s="13">
        <f>SUMIFS('1. Output sheet'!$F$2:$F$5000,'1. Output sheet'!$C$2:$C$5000,F$138,'1. Output sheet'!$K$2:$K$5000,$B566,'1. Output sheet'!$AC$2:$AC$5000,$B$140,'1. Output sheet'!$O$2:$O$5000,"&gt;="&amp;$B$407,'1. Output sheet'!$O$2:$O$5000,"&lt;"&amp;$C$407)+SUMIFS('1. Output sheet'!$F$2:$F$5000,'1. Output sheet'!$C$2:$C$5000,F$138,'1. Output sheet'!$K$2:$K$5000,$B566,'1. Output sheet'!$AC$2:$AC$5000,$B$170,'1. Output sheet'!$O$2:$O$5000,"&gt;="&amp;$B$407,'1. Output sheet'!$O$2:$O$5000,"&lt;"&amp;$C$407)</f>
        <v>0</v>
      </c>
      <c r="G566" s="13">
        <f>SUMIFS('1. Output sheet'!$F$2:$F$5000,'1. Output sheet'!$C$2:$C$5000,G$138,'1. Output sheet'!$K$2:$K$5000,$B566,'1. Output sheet'!$AC$2:$AC$5000,$B$140,'1. Output sheet'!$O$2:$O$5000,"&gt;="&amp;$B$407,'1. Output sheet'!$O$2:$O$5000,"&lt;"&amp;$C$407)+SUMIFS('1. Output sheet'!$F$2:$F$5000,'1. Output sheet'!$C$2:$C$5000,G$138,'1. Output sheet'!$K$2:$K$5000,$B566,'1. Output sheet'!$AC$2:$AC$5000,$B$170,'1. Output sheet'!$O$2:$O$5000,"&gt;="&amp;$B$407,'1. Output sheet'!$O$2:$O$5000,"&lt;"&amp;$C$407)</f>
        <v>0</v>
      </c>
      <c r="H566" s="13">
        <f>SUMIFS('1. Output sheet'!$F$2:$F$5000,'1. Output sheet'!$C$2:$C$5000,H$138,'1. Output sheet'!$K$2:$K$5000,$B566,'1. Output sheet'!$AC$2:$AC$5000,$B$140,'1. Output sheet'!$O$2:$O$5000,"&gt;="&amp;$B$407,'1. Output sheet'!$O$2:$O$5000,"&lt;"&amp;$C$407)+SUMIFS('1. Output sheet'!$F$2:$F$5000,'1. Output sheet'!$C$2:$C$5000,H$138,'1. Output sheet'!$K$2:$K$5000,$B566,'1. Output sheet'!$AC$2:$AC$5000,$B$170,'1. Output sheet'!$O$2:$O$5000,"&gt;="&amp;$B$407,'1. Output sheet'!$O$2:$O$5000,"&lt;"&amp;$C$407)</f>
        <v>0</v>
      </c>
      <c r="I566" s="13">
        <f>SUMIFS('1. Output sheet'!$F$2:$F$5000,'1. Output sheet'!$C$2:$C$5000,I$138,'1. Output sheet'!$K$2:$K$5000,$B566,'1. Output sheet'!$AC$2:$AC$5000,$B$140,'1. Output sheet'!$O$2:$O$5000,"&gt;="&amp;$B$407,'1. Output sheet'!$O$2:$O$5000,"&lt;"&amp;$C$407)+SUMIFS('1. Output sheet'!$F$2:$F$5000,'1. Output sheet'!$C$2:$C$5000,I$138,'1. Output sheet'!$K$2:$K$5000,$B566,'1. Output sheet'!$AC$2:$AC$5000,$B$170,'1. Output sheet'!$O$2:$O$5000,"&gt;="&amp;$B$407,'1. Output sheet'!$O$2:$O$5000,"&lt;"&amp;$C$407)</f>
        <v>0</v>
      </c>
      <c r="J566" s="13">
        <f>SUMIFS('1. Output sheet'!$F$2:$F$5000,'1. Output sheet'!$C$2:$C$5000,J$138,'1. Output sheet'!$K$2:$K$5000,$B566,'1. Output sheet'!$AC$2:$AC$5000,$B$140,'1. Output sheet'!$O$2:$O$5000,"&gt;="&amp;$B$407,'1. Output sheet'!$O$2:$O$5000,"&lt;"&amp;$C$407)+SUMIFS('1. Output sheet'!$F$2:$F$5000,'1. Output sheet'!$C$2:$C$5000,J$138,'1. Output sheet'!$K$2:$K$5000,$B566,'1. Output sheet'!$AC$2:$AC$5000,$B$170,'1. Output sheet'!$O$2:$O$5000,"&gt;="&amp;$B$407,'1. Output sheet'!$O$2:$O$5000,"&lt;"&amp;$C$407)</f>
        <v>0</v>
      </c>
      <c r="K566" s="13">
        <f>SUMIFS('1. Output sheet'!$F$2:$F$5000,'1. Output sheet'!$C$2:$C$5000,K$138,'1. Output sheet'!$K$2:$K$5000,$B566,'1. Output sheet'!$AC$2:$AC$5000,$B$140,'1. Output sheet'!$O$2:$O$5000,"&gt;="&amp;$B$407,'1. Output sheet'!$O$2:$O$5000,"&lt;"&amp;$C$407)+SUMIFS('1. Output sheet'!$F$2:$F$5000,'1. Output sheet'!$C$2:$C$5000,K$138,'1. Output sheet'!$K$2:$K$5000,$B566,'1. Output sheet'!$AC$2:$AC$5000,$B$170,'1. Output sheet'!$O$2:$O$5000,"&gt;="&amp;$B$407,'1. Output sheet'!$O$2:$O$5000,"&lt;"&amp;$C$407)</f>
        <v>0</v>
      </c>
      <c r="L566" s="13">
        <f>SUMIFS('1. Output sheet'!$F$2:$F$5000,'1. Output sheet'!$C$2:$C$5000,L$138,'1. Output sheet'!$K$2:$K$5000,$B566,'1. Output sheet'!$AC$2:$AC$5000,$B$140,'1. Output sheet'!$O$2:$O$5000,"&gt;="&amp;$B$407,'1. Output sheet'!$O$2:$O$5000,"&lt;"&amp;$C$407)+SUMIFS('1. Output sheet'!$F$2:$F$5000,'1. Output sheet'!$C$2:$C$5000,L$138,'1. Output sheet'!$K$2:$K$5000,$B566,'1. Output sheet'!$AC$2:$AC$5000,$B$170,'1. Output sheet'!$O$2:$O$5000,"&gt;="&amp;$B$407,'1. Output sheet'!$O$2:$O$5000,"&lt;"&amp;$C$407)</f>
        <v>0</v>
      </c>
      <c r="M566" s="13">
        <f>SUMIFS('1. Output sheet'!$F$2:$F$5000,'1. Output sheet'!$C$2:$C$5000,M$138,'1. Output sheet'!$K$2:$K$5000,$B566,'1. Output sheet'!$AC$2:$AC$5000,$B$140,'1. Output sheet'!$O$2:$O$5000,"&gt;="&amp;$B$407,'1. Output sheet'!$O$2:$O$5000,"&lt;"&amp;$C$407)+SUMIFS('1. Output sheet'!$F$2:$F$5000,'1. Output sheet'!$C$2:$C$5000,M$138,'1. Output sheet'!$K$2:$K$5000,$B566,'1. Output sheet'!$AC$2:$AC$5000,$B$170,'1. Output sheet'!$O$2:$O$5000,"&gt;="&amp;$B$407,'1. Output sheet'!$O$2:$O$5000,"&lt;"&amp;$C$407)</f>
        <v>0</v>
      </c>
      <c r="N566" s="13">
        <f>SUMIFS('1. Output sheet'!$F$2:$F$5000,'1. Output sheet'!$C$2:$C$5000,N$138,'1. Output sheet'!$K$2:$K$5000,$B566,'1. Output sheet'!$AC$2:$AC$5000,$B$140,'1. Output sheet'!$O$2:$O$5000,"&gt;="&amp;$B$407,'1. Output sheet'!$O$2:$O$5000,"&lt;"&amp;$C$407)+SUMIFS('1. Output sheet'!$F$2:$F$5000,'1. Output sheet'!$C$2:$C$5000,N$138,'1. Output sheet'!$K$2:$K$5000,$B566,'1. Output sheet'!$AC$2:$AC$5000,$B$170,'1. Output sheet'!$O$2:$O$5000,"&gt;="&amp;$B$407,'1. Output sheet'!$O$2:$O$5000,"&lt;"&amp;$C$407)</f>
        <v>0</v>
      </c>
      <c r="O566" s="13">
        <f>SUMIFS('1. Output sheet'!$F$2:$F$5000,'1. Output sheet'!$C$2:$C$5000,O$138,'1. Output sheet'!$K$2:$K$5000,$B566,'1. Output sheet'!$AC$2:$AC$5000,$B$140,'1. Output sheet'!$O$2:$O$5000,"&gt;="&amp;$B$407,'1. Output sheet'!$O$2:$O$5000,"&lt;"&amp;$C$407)+SUMIFS('1. Output sheet'!$F$2:$F$5000,'1. Output sheet'!$C$2:$C$5000,O$138,'1. Output sheet'!$K$2:$K$5000,$B566,'1. Output sheet'!$AC$2:$AC$5000,$B$170,'1. Output sheet'!$O$2:$O$5000,"&gt;="&amp;$B$407,'1. Output sheet'!$O$2:$O$5000,"&lt;"&amp;$C$407)</f>
        <v>0</v>
      </c>
      <c r="P566" s="14">
        <f t="shared" si="298"/>
        <v>0</v>
      </c>
      <c r="R566" s="39" t="s">
        <v>2425</v>
      </c>
      <c r="S566" s="12"/>
      <c r="T566" s="13">
        <f t="shared" si="297"/>
        <v>0</v>
      </c>
      <c r="U566" s="13">
        <f t="shared" si="285"/>
        <v>0</v>
      </c>
      <c r="V566" s="13">
        <f t="shared" si="286"/>
        <v>0</v>
      </c>
      <c r="W566" s="13">
        <f t="shared" si="287"/>
        <v>0</v>
      </c>
      <c r="X566" s="13">
        <f t="shared" si="288"/>
        <v>0</v>
      </c>
      <c r="Y566" s="13">
        <f t="shared" si="289"/>
        <v>0</v>
      </c>
      <c r="Z566" s="13">
        <f t="shared" si="290"/>
        <v>0</v>
      </c>
      <c r="AA566" s="13">
        <f t="shared" si="291"/>
        <v>0</v>
      </c>
      <c r="AB566" s="13">
        <f t="shared" si="292"/>
        <v>0</v>
      </c>
      <c r="AC566" s="13">
        <f t="shared" si="293"/>
        <v>0</v>
      </c>
      <c r="AD566" s="13">
        <f t="shared" si="294"/>
        <v>0</v>
      </c>
      <c r="AE566" s="13">
        <f t="shared" si="295"/>
        <v>0</v>
      </c>
      <c r="AF566" s="14">
        <f t="shared" si="296"/>
        <v>0</v>
      </c>
    </row>
    <row r="567" spans="1:36" ht="14.4" x14ac:dyDescent="0.3">
      <c r="B567" s="39" t="s">
        <v>194</v>
      </c>
      <c r="C567" s="12"/>
      <c r="D567" s="13">
        <f>SUMIFS('1. Output sheet'!$F$2:$F$5000,'1. Output sheet'!$C$2:$C$5000,D$138,'1. Output sheet'!$K$2:$K$5000,$B567,'1. Output sheet'!$AC$2:$AC$5000,$B$140,'1. Output sheet'!$O$2:$O$5000,"&gt;="&amp;$B$407,'1. Output sheet'!$O$2:$O$5000,"&lt;"&amp;$C$407)+SUMIFS('1. Output sheet'!$F$2:$F$5000,'1. Output sheet'!$C$2:$C$5000,D$138,'1. Output sheet'!$K$2:$K$5000,$B567,'1. Output sheet'!$AC$2:$AC$5000,$B$170,'1. Output sheet'!$O$2:$O$5000,"&gt;="&amp;$B$407,'1. Output sheet'!$O$2:$O$5000,"&lt;"&amp;$C$407)</f>
        <v>0</v>
      </c>
      <c r="E567" s="13">
        <f>SUMIFS('1. Output sheet'!$F$2:$F$5000,'1. Output sheet'!$C$2:$C$5000,E$138,'1. Output sheet'!$K$2:$K$5000,$B567,'1. Output sheet'!$AC$2:$AC$5000,$B$140,'1. Output sheet'!$O$2:$O$5000,"&gt;="&amp;$B$407,'1. Output sheet'!$O$2:$O$5000,"&lt;"&amp;$C$407)+SUMIFS('1. Output sheet'!$F$2:$F$5000,'1. Output sheet'!$C$2:$C$5000,E$138,'1. Output sheet'!$K$2:$K$5000,$B567,'1. Output sheet'!$AC$2:$AC$5000,$B$170,'1. Output sheet'!$O$2:$O$5000,"&gt;="&amp;$B$407,'1. Output sheet'!$O$2:$O$5000,"&lt;"&amp;$C$407)</f>
        <v>0</v>
      </c>
      <c r="F567" s="13">
        <f>SUMIFS('1. Output sheet'!$F$2:$F$5000,'1. Output sheet'!$C$2:$C$5000,F$138,'1. Output sheet'!$K$2:$K$5000,$B567,'1. Output sheet'!$AC$2:$AC$5000,$B$140,'1. Output sheet'!$O$2:$O$5000,"&gt;="&amp;$B$407,'1. Output sheet'!$O$2:$O$5000,"&lt;"&amp;$C$407)+SUMIFS('1. Output sheet'!$F$2:$F$5000,'1. Output sheet'!$C$2:$C$5000,F$138,'1. Output sheet'!$K$2:$K$5000,$B567,'1. Output sheet'!$AC$2:$AC$5000,$B$170,'1. Output sheet'!$O$2:$O$5000,"&gt;="&amp;$B$407,'1. Output sheet'!$O$2:$O$5000,"&lt;"&amp;$C$407)</f>
        <v>2390</v>
      </c>
      <c r="G567" s="13">
        <f>SUMIFS('1. Output sheet'!$F$2:$F$5000,'1. Output sheet'!$C$2:$C$5000,G$138,'1. Output sheet'!$K$2:$K$5000,$B567,'1. Output sheet'!$AC$2:$AC$5000,$B$140,'1. Output sheet'!$O$2:$O$5000,"&gt;="&amp;$B$407,'1. Output sheet'!$O$2:$O$5000,"&lt;"&amp;$C$407)+SUMIFS('1. Output sheet'!$F$2:$F$5000,'1. Output sheet'!$C$2:$C$5000,G$138,'1. Output sheet'!$K$2:$K$5000,$B567,'1. Output sheet'!$AC$2:$AC$5000,$B$170,'1. Output sheet'!$O$2:$O$5000,"&gt;="&amp;$B$407,'1. Output sheet'!$O$2:$O$5000,"&lt;"&amp;$C$407)</f>
        <v>23811</v>
      </c>
      <c r="H567" s="13">
        <f>SUMIFS('1. Output sheet'!$F$2:$F$5000,'1. Output sheet'!$C$2:$C$5000,H$138,'1. Output sheet'!$K$2:$K$5000,$B567,'1. Output sheet'!$AC$2:$AC$5000,$B$140,'1. Output sheet'!$O$2:$O$5000,"&gt;="&amp;$B$407,'1. Output sheet'!$O$2:$O$5000,"&lt;"&amp;$C$407)+SUMIFS('1. Output sheet'!$F$2:$F$5000,'1. Output sheet'!$C$2:$C$5000,H$138,'1. Output sheet'!$K$2:$K$5000,$B567,'1. Output sheet'!$AC$2:$AC$5000,$B$170,'1. Output sheet'!$O$2:$O$5000,"&gt;="&amp;$B$407,'1. Output sheet'!$O$2:$O$5000,"&lt;"&amp;$C$407)</f>
        <v>0</v>
      </c>
      <c r="I567" s="13">
        <f>SUMIFS('1. Output sheet'!$F$2:$F$5000,'1. Output sheet'!$C$2:$C$5000,I$138,'1. Output sheet'!$K$2:$K$5000,$B567,'1. Output sheet'!$AC$2:$AC$5000,$B$140,'1. Output sheet'!$O$2:$O$5000,"&gt;="&amp;$B$407,'1. Output sheet'!$O$2:$O$5000,"&lt;"&amp;$C$407)+SUMIFS('1. Output sheet'!$F$2:$F$5000,'1. Output sheet'!$C$2:$C$5000,I$138,'1. Output sheet'!$K$2:$K$5000,$B567,'1. Output sheet'!$AC$2:$AC$5000,$B$170,'1. Output sheet'!$O$2:$O$5000,"&gt;="&amp;$B$407,'1. Output sheet'!$O$2:$O$5000,"&lt;"&amp;$C$407)</f>
        <v>3955</v>
      </c>
      <c r="J567" s="13">
        <f>SUMIFS('1. Output sheet'!$F$2:$F$5000,'1. Output sheet'!$C$2:$C$5000,J$138,'1. Output sheet'!$K$2:$K$5000,$B567,'1. Output sheet'!$AC$2:$AC$5000,$B$140,'1. Output sheet'!$O$2:$O$5000,"&gt;="&amp;$B$407,'1. Output sheet'!$O$2:$O$5000,"&lt;"&amp;$C$407)+SUMIFS('1. Output sheet'!$F$2:$F$5000,'1. Output sheet'!$C$2:$C$5000,J$138,'1. Output sheet'!$K$2:$K$5000,$B567,'1. Output sheet'!$AC$2:$AC$5000,$B$170,'1. Output sheet'!$O$2:$O$5000,"&gt;="&amp;$B$407,'1. Output sheet'!$O$2:$O$5000,"&lt;"&amp;$C$407)</f>
        <v>5321.59</v>
      </c>
      <c r="K567" s="13">
        <f>SUMIFS('1. Output sheet'!$F$2:$F$5000,'1. Output sheet'!$C$2:$C$5000,K$138,'1. Output sheet'!$K$2:$K$5000,$B567,'1. Output sheet'!$AC$2:$AC$5000,$B$140,'1. Output sheet'!$O$2:$O$5000,"&gt;="&amp;$B$407,'1. Output sheet'!$O$2:$O$5000,"&lt;"&amp;$C$407)+SUMIFS('1. Output sheet'!$F$2:$F$5000,'1. Output sheet'!$C$2:$C$5000,K$138,'1. Output sheet'!$K$2:$K$5000,$B567,'1. Output sheet'!$AC$2:$AC$5000,$B$170,'1. Output sheet'!$O$2:$O$5000,"&gt;="&amp;$B$407,'1. Output sheet'!$O$2:$O$5000,"&lt;"&amp;$C$407)</f>
        <v>14765.86</v>
      </c>
      <c r="L567" s="13">
        <f>SUMIFS('1. Output sheet'!$F$2:$F$5000,'1. Output sheet'!$C$2:$C$5000,L$138,'1. Output sheet'!$K$2:$K$5000,$B567,'1. Output sheet'!$AC$2:$AC$5000,$B$140,'1. Output sheet'!$O$2:$O$5000,"&gt;="&amp;$B$407,'1. Output sheet'!$O$2:$O$5000,"&lt;"&amp;$C$407)+SUMIFS('1. Output sheet'!$F$2:$F$5000,'1. Output sheet'!$C$2:$C$5000,L$138,'1. Output sheet'!$K$2:$K$5000,$B567,'1. Output sheet'!$AC$2:$AC$5000,$B$170,'1. Output sheet'!$O$2:$O$5000,"&gt;="&amp;$B$407,'1. Output sheet'!$O$2:$O$5000,"&lt;"&amp;$C$407)</f>
        <v>0</v>
      </c>
      <c r="M567" s="13">
        <f>SUMIFS('1. Output sheet'!$F$2:$F$5000,'1. Output sheet'!$C$2:$C$5000,M$138,'1. Output sheet'!$K$2:$K$5000,$B567,'1. Output sheet'!$AC$2:$AC$5000,$B$140,'1. Output sheet'!$O$2:$O$5000,"&gt;="&amp;$B$407,'1. Output sheet'!$O$2:$O$5000,"&lt;"&amp;$C$407)+SUMIFS('1. Output sheet'!$F$2:$F$5000,'1. Output sheet'!$C$2:$C$5000,M$138,'1. Output sheet'!$K$2:$K$5000,$B567,'1. Output sheet'!$AC$2:$AC$5000,$B$170,'1. Output sheet'!$O$2:$O$5000,"&gt;="&amp;$B$407,'1. Output sheet'!$O$2:$O$5000,"&lt;"&amp;$C$407)</f>
        <v>0</v>
      </c>
      <c r="N567" s="13">
        <f>SUMIFS('1. Output sheet'!$F$2:$F$5000,'1. Output sheet'!$C$2:$C$5000,N$138,'1. Output sheet'!$K$2:$K$5000,$B567,'1. Output sheet'!$AC$2:$AC$5000,$B$140,'1. Output sheet'!$O$2:$O$5000,"&gt;="&amp;$B$407,'1. Output sheet'!$O$2:$O$5000,"&lt;"&amp;$C$407)+SUMIFS('1. Output sheet'!$F$2:$F$5000,'1. Output sheet'!$C$2:$C$5000,N$138,'1. Output sheet'!$K$2:$K$5000,$B567,'1. Output sheet'!$AC$2:$AC$5000,$B$170,'1. Output sheet'!$O$2:$O$5000,"&gt;="&amp;$B$407,'1. Output sheet'!$O$2:$O$5000,"&lt;"&amp;$C$407)</f>
        <v>4736.3899999999994</v>
      </c>
      <c r="O567" s="13">
        <f>SUMIFS('1. Output sheet'!$F$2:$F$5000,'1. Output sheet'!$C$2:$C$5000,O$138,'1. Output sheet'!$K$2:$K$5000,$B567,'1. Output sheet'!$AC$2:$AC$5000,$B$140,'1. Output sheet'!$O$2:$O$5000,"&gt;="&amp;$B$407,'1. Output sheet'!$O$2:$O$5000,"&lt;"&amp;$C$407)+SUMIFS('1. Output sheet'!$F$2:$F$5000,'1. Output sheet'!$C$2:$C$5000,O$138,'1. Output sheet'!$K$2:$K$5000,$B567,'1. Output sheet'!$AC$2:$AC$5000,$B$170,'1. Output sheet'!$O$2:$O$5000,"&gt;="&amp;$B$407,'1. Output sheet'!$O$2:$O$5000,"&lt;"&amp;$C$407)</f>
        <v>0</v>
      </c>
      <c r="P567" s="14">
        <f t="shared" si="298"/>
        <v>54979.839999999997</v>
      </c>
      <c r="R567" s="39" t="s">
        <v>194</v>
      </c>
      <c r="S567" s="12"/>
      <c r="T567" s="13">
        <f t="shared" si="297"/>
        <v>0</v>
      </c>
      <c r="U567" s="13">
        <f t="shared" si="285"/>
        <v>0</v>
      </c>
      <c r="V567" s="13">
        <f t="shared" si="286"/>
        <v>320.44835954574097</v>
      </c>
      <c r="W567" s="13">
        <f t="shared" si="287"/>
        <v>3192.5505812316474</v>
      </c>
      <c r="X567" s="13">
        <f t="shared" si="288"/>
        <v>0</v>
      </c>
      <c r="Y567" s="13">
        <f t="shared" si="289"/>
        <v>530.28169958301487</v>
      </c>
      <c r="Z567" s="13">
        <f t="shared" si="290"/>
        <v>713.51246262553116</v>
      </c>
      <c r="AA567" s="13">
        <f t="shared" si="291"/>
        <v>1979.7889599506589</v>
      </c>
      <c r="AB567" s="13">
        <f t="shared" si="292"/>
        <v>0</v>
      </c>
      <c r="AC567" s="13">
        <f t="shared" si="293"/>
        <v>0</v>
      </c>
      <c r="AD567" s="13">
        <f t="shared" si="294"/>
        <v>635.04954212085852</v>
      </c>
      <c r="AE567" s="13">
        <f t="shared" si="295"/>
        <v>0</v>
      </c>
      <c r="AF567" s="14">
        <f t="shared" si="296"/>
        <v>7371.6316050574515</v>
      </c>
    </row>
    <row r="568" spans="1:36" ht="14.4" x14ac:dyDescent="0.3">
      <c r="B568" s="39" t="s">
        <v>267</v>
      </c>
      <c r="C568" s="12"/>
      <c r="D568" s="13">
        <f>SUMIFS('1. Output sheet'!$F$2:$F$5000,'1. Output sheet'!$C$2:$C$5000,D$138,'1. Output sheet'!$K$2:$K$5000,$B568,'1. Output sheet'!$AC$2:$AC$5000,$B$140,'1. Output sheet'!$O$2:$O$5000,"&gt;="&amp;$B$407,'1. Output sheet'!$O$2:$O$5000,"&lt;"&amp;$C$407)+SUMIFS('1. Output sheet'!$F$2:$F$5000,'1. Output sheet'!$C$2:$C$5000,D$138,'1. Output sheet'!$K$2:$K$5000,$B568,'1. Output sheet'!$AC$2:$AC$5000,$B$170,'1. Output sheet'!$O$2:$O$5000,"&gt;="&amp;$B$407,'1. Output sheet'!$O$2:$O$5000,"&lt;"&amp;$C$407)</f>
        <v>0</v>
      </c>
      <c r="E568" s="13">
        <f>SUMIFS('1. Output sheet'!$F$2:$F$5000,'1. Output sheet'!$C$2:$C$5000,E$138,'1. Output sheet'!$K$2:$K$5000,$B568,'1. Output sheet'!$AC$2:$AC$5000,$B$140,'1. Output sheet'!$O$2:$O$5000,"&gt;="&amp;$B$407,'1. Output sheet'!$O$2:$O$5000,"&lt;"&amp;$C$407)+SUMIFS('1. Output sheet'!$F$2:$F$5000,'1. Output sheet'!$C$2:$C$5000,E$138,'1. Output sheet'!$K$2:$K$5000,$B568,'1. Output sheet'!$AC$2:$AC$5000,$B$170,'1. Output sheet'!$O$2:$O$5000,"&gt;="&amp;$B$407,'1. Output sheet'!$O$2:$O$5000,"&lt;"&amp;$C$407)</f>
        <v>0</v>
      </c>
      <c r="F568" s="13">
        <f>SUMIFS('1. Output sheet'!$F$2:$F$5000,'1. Output sheet'!$C$2:$C$5000,F$138,'1. Output sheet'!$K$2:$K$5000,$B568,'1. Output sheet'!$AC$2:$AC$5000,$B$140,'1. Output sheet'!$O$2:$O$5000,"&gt;="&amp;$B$407,'1. Output sheet'!$O$2:$O$5000,"&lt;"&amp;$C$407)+SUMIFS('1. Output sheet'!$F$2:$F$5000,'1. Output sheet'!$C$2:$C$5000,F$138,'1. Output sheet'!$K$2:$K$5000,$B568,'1. Output sheet'!$AC$2:$AC$5000,$B$170,'1. Output sheet'!$O$2:$O$5000,"&gt;="&amp;$B$407,'1. Output sheet'!$O$2:$O$5000,"&lt;"&amp;$C$407)</f>
        <v>6955.9266666666672</v>
      </c>
      <c r="G568" s="13">
        <f>SUMIFS('1. Output sheet'!$F$2:$F$5000,'1. Output sheet'!$C$2:$C$5000,G$138,'1. Output sheet'!$K$2:$K$5000,$B568,'1. Output sheet'!$AC$2:$AC$5000,$B$140,'1. Output sheet'!$O$2:$O$5000,"&gt;="&amp;$B$407,'1. Output sheet'!$O$2:$O$5000,"&lt;"&amp;$C$407)+SUMIFS('1. Output sheet'!$F$2:$F$5000,'1. Output sheet'!$C$2:$C$5000,G$138,'1. Output sheet'!$K$2:$K$5000,$B568,'1. Output sheet'!$AC$2:$AC$5000,$B$170,'1. Output sheet'!$O$2:$O$5000,"&gt;="&amp;$B$407,'1. Output sheet'!$O$2:$O$5000,"&lt;"&amp;$C$407)</f>
        <v>1791.8299999999981</v>
      </c>
      <c r="H568" s="13">
        <f>SUMIFS('1. Output sheet'!$F$2:$F$5000,'1. Output sheet'!$C$2:$C$5000,H$138,'1. Output sheet'!$K$2:$K$5000,$B568,'1. Output sheet'!$AC$2:$AC$5000,$B$140,'1. Output sheet'!$O$2:$O$5000,"&gt;="&amp;$B$407,'1. Output sheet'!$O$2:$O$5000,"&lt;"&amp;$C$407)+SUMIFS('1. Output sheet'!$F$2:$F$5000,'1. Output sheet'!$C$2:$C$5000,H$138,'1. Output sheet'!$K$2:$K$5000,$B568,'1. Output sheet'!$AC$2:$AC$5000,$B$170,'1. Output sheet'!$O$2:$O$5000,"&gt;="&amp;$B$407,'1. Output sheet'!$O$2:$O$5000,"&lt;"&amp;$C$407)</f>
        <v>0</v>
      </c>
      <c r="I568" s="13">
        <f>SUMIFS('1. Output sheet'!$F$2:$F$5000,'1. Output sheet'!$C$2:$C$5000,I$138,'1. Output sheet'!$K$2:$K$5000,$B568,'1. Output sheet'!$AC$2:$AC$5000,$B$140,'1. Output sheet'!$O$2:$O$5000,"&gt;="&amp;$B$407,'1. Output sheet'!$O$2:$O$5000,"&lt;"&amp;$C$407)+SUMIFS('1. Output sheet'!$F$2:$F$5000,'1. Output sheet'!$C$2:$C$5000,I$138,'1. Output sheet'!$K$2:$K$5000,$B568,'1. Output sheet'!$AC$2:$AC$5000,$B$170,'1. Output sheet'!$O$2:$O$5000,"&gt;="&amp;$B$407,'1. Output sheet'!$O$2:$O$5000,"&lt;"&amp;$C$407)</f>
        <v>0</v>
      </c>
      <c r="J568" s="13">
        <f>SUMIFS('1. Output sheet'!$F$2:$F$5000,'1. Output sheet'!$C$2:$C$5000,J$138,'1. Output sheet'!$K$2:$K$5000,$B568,'1. Output sheet'!$AC$2:$AC$5000,$B$140,'1. Output sheet'!$O$2:$O$5000,"&gt;="&amp;$B$407,'1. Output sheet'!$O$2:$O$5000,"&lt;"&amp;$C$407)+SUMIFS('1. Output sheet'!$F$2:$F$5000,'1. Output sheet'!$C$2:$C$5000,J$138,'1. Output sheet'!$K$2:$K$5000,$B568,'1. Output sheet'!$AC$2:$AC$5000,$B$170,'1. Output sheet'!$O$2:$O$5000,"&gt;="&amp;$B$407,'1. Output sheet'!$O$2:$O$5000,"&lt;"&amp;$C$407)</f>
        <v>5500</v>
      </c>
      <c r="K568" s="13">
        <f>SUMIFS('1. Output sheet'!$F$2:$F$5000,'1. Output sheet'!$C$2:$C$5000,K$138,'1. Output sheet'!$K$2:$K$5000,$B568,'1. Output sheet'!$AC$2:$AC$5000,$B$140,'1. Output sheet'!$O$2:$O$5000,"&gt;="&amp;$B$407,'1. Output sheet'!$O$2:$O$5000,"&lt;"&amp;$C$407)+SUMIFS('1. Output sheet'!$F$2:$F$5000,'1. Output sheet'!$C$2:$C$5000,K$138,'1. Output sheet'!$K$2:$K$5000,$B568,'1. Output sheet'!$AC$2:$AC$5000,$B$170,'1. Output sheet'!$O$2:$O$5000,"&gt;="&amp;$B$407,'1. Output sheet'!$O$2:$O$5000,"&lt;"&amp;$C$407)</f>
        <v>0</v>
      </c>
      <c r="L568" s="13">
        <f>SUMIFS('1. Output sheet'!$F$2:$F$5000,'1. Output sheet'!$C$2:$C$5000,L$138,'1. Output sheet'!$K$2:$K$5000,$B568,'1. Output sheet'!$AC$2:$AC$5000,$B$140,'1. Output sheet'!$O$2:$O$5000,"&gt;="&amp;$B$407,'1. Output sheet'!$O$2:$O$5000,"&lt;"&amp;$C$407)+SUMIFS('1. Output sheet'!$F$2:$F$5000,'1. Output sheet'!$C$2:$C$5000,L$138,'1. Output sheet'!$K$2:$K$5000,$B568,'1. Output sheet'!$AC$2:$AC$5000,$B$170,'1. Output sheet'!$O$2:$O$5000,"&gt;="&amp;$B$407,'1. Output sheet'!$O$2:$O$5000,"&lt;"&amp;$C$407)</f>
        <v>0</v>
      </c>
      <c r="M568" s="13">
        <f>SUMIFS('1. Output sheet'!$F$2:$F$5000,'1. Output sheet'!$C$2:$C$5000,M$138,'1. Output sheet'!$K$2:$K$5000,$B568,'1. Output sheet'!$AC$2:$AC$5000,$B$140,'1. Output sheet'!$O$2:$O$5000,"&gt;="&amp;$B$407,'1. Output sheet'!$O$2:$O$5000,"&lt;"&amp;$C$407)+SUMIFS('1. Output sheet'!$F$2:$F$5000,'1. Output sheet'!$C$2:$C$5000,M$138,'1. Output sheet'!$K$2:$K$5000,$B568,'1. Output sheet'!$AC$2:$AC$5000,$B$170,'1. Output sheet'!$O$2:$O$5000,"&gt;="&amp;$B$407,'1. Output sheet'!$O$2:$O$5000,"&lt;"&amp;$C$407)</f>
        <v>0</v>
      </c>
      <c r="N568" s="13">
        <f>SUMIFS('1. Output sheet'!$F$2:$F$5000,'1. Output sheet'!$C$2:$C$5000,N$138,'1. Output sheet'!$K$2:$K$5000,$B568,'1. Output sheet'!$AC$2:$AC$5000,$B$140,'1. Output sheet'!$O$2:$O$5000,"&gt;="&amp;$B$407,'1. Output sheet'!$O$2:$O$5000,"&lt;"&amp;$C$407)+SUMIFS('1. Output sheet'!$F$2:$F$5000,'1. Output sheet'!$C$2:$C$5000,N$138,'1. Output sheet'!$K$2:$K$5000,$B568,'1. Output sheet'!$AC$2:$AC$5000,$B$170,'1. Output sheet'!$O$2:$O$5000,"&gt;="&amp;$B$407,'1. Output sheet'!$O$2:$O$5000,"&lt;"&amp;$C$407)</f>
        <v>1990</v>
      </c>
      <c r="O568" s="13">
        <f>SUMIFS('1. Output sheet'!$F$2:$F$5000,'1. Output sheet'!$C$2:$C$5000,O$138,'1. Output sheet'!$K$2:$K$5000,$B568,'1. Output sheet'!$AC$2:$AC$5000,$B$140,'1. Output sheet'!$O$2:$O$5000,"&gt;="&amp;$B$407,'1. Output sheet'!$O$2:$O$5000,"&lt;"&amp;$C$407)+SUMIFS('1. Output sheet'!$F$2:$F$5000,'1. Output sheet'!$C$2:$C$5000,O$138,'1. Output sheet'!$K$2:$K$5000,$B568,'1. Output sheet'!$AC$2:$AC$5000,$B$170,'1. Output sheet'!$O$2:$O$5000,"&gt;="&amp;$B$407,'1. Output sheet'!$O$2:$O$5000,"&lt;"&amp;$C$407)</f>
        <v>5096</v>
      </c>
      <c r="P568" s="14">
        <f t="shared" si="298"/>
        <v>21333.756666666664</v>
      </c>
      <c r="R568" s="39" t="s">
        <v>267</v>
      </c>
      <c r="S568" s="12"/>
      <c r="T568" s="13">
        <f t="shared" si="297"/>
        <v>0</v>
      </c>
      <c r="U568" s="13">
        <f t="shared" si="285"/>
        <v>0</v>
      </c>
      <c r="V568" s="13">
        <f t="shared" si="286"/>
        <v>932.64238052460564</v>
      </c>
      <c r="W568" s="13">
        <f t="shared" si="287"/>
        <v>240.24643685558343</v>
      </c>
      <c r="X568" s="13">
        <f t="shared" si="288"/>
        <v>0</v>
      </c>
      <c r="Y568" s="13">
        <f t="shared" si="289"/>
        <v>0</v>
      </c>
      <c r="Z568" s="13">
        <f t="shared" si="290"/>
        <v>737.4334633897804</v>
      </c>
      <c r="AA568" s="13">
        <f t="shared" si="291"/>
        <v>0</v>
      </c>
      <c r="AB568" s="13">
        <f t="shared" si="292"/>
        <v>0</v>
      </c>
      <c r="AC568" s="13">
        <f t="shared" si="293"/>
        <v>0</v>
      </c>
      <c r="AD568" s="13">
        <f t="shared" si="294"/>
        <v>266.81683493557512</v>
      </c>
      <c r="AE568" s="13">
        <f t="shared" si="295"/>
        <v>683.26562353351289</v>
      </c>
      <c r="AF568" s="14">
        <f t="shared" si="296"/>
        <v>2860.4047392390576</v>
      </c>
    </row>
    <row r="569" spans="1:36" ht="14.4" x14ac:dyDescent="0.3">
      <c r="B569" s="39" t="s">
        <v>710</v>
      </c>
      <c r="C569" s="12"/>
      <c r="D569" s="13">
        <f>SUMIFS('1. Output sheet'!$F$2:$F$5000,'1. Output sheet'!$C$2:$C$5000,D$138,'1. Output sheet'!$K$2:$K$5000,$B569,'1. Output sheet'!$AC$2:$AC$5000,$B$140,'1. Output sheet'!$O$2:$O$5000,"&gt;="&amp;$B$407,'1. Output sheet'!$O$2:$O$5000,"&lt;"&amp;$C$407)+SUMIFS('1. Output sheet'!$F$2:$F$5000,'1. Output sheet'!$C$2:$C$5000,D$138,'1. Output sheet'!$K$2:$K$5000,$B569,'1. Output sheet'!$AC$2:$AC$5000,$B$170,'1. Output sheet'!$O$2:$O$5000,"&gt;="&amp;$B$407,'1. Output sheet'!$O$2:$O$5000,"&lt;"&amp;$C$407)</f>
        <v>2095</v>
      </c>
      <c r="E569" s="13">
        <f>SUMIFS('1. Output sheet'!$F$2:$F$5000,'1. Output sheet'!$C$2:$C$5000,E$138,'1. Output sheet'!$K$2:$K$5000,$B569,'1. Output sheet'!$AC$2:$AC$5000,$B$140,'1. Output sheet'!$O$2:$O$5000,"&gt;="&amp;$B$407,'1. Output sheet'!$O$2:$O$5000,"&lt;"&amp;$C$407)+SUMIFS('1. Output sheet'!$F$2:$F$5000,'1. Output sheet'!$C$2:$C$5000,E$138,'1. Output sheet'!$K$2:$K$5000,$B569,'1. Output sheet'!$AC$2:$AC$5000,$B$170,'1. Output sheet'!$O$2:$O$5000,"&gt;="&amp;$B$407,'1. Output sheet'!$O$2:$O$5000,"&lt;"&amp;$C$407)</f>
        <v>0</v>
      </c>
      <c r="F569" s="13">
        <f>SUMIFS('1. Output sheet'!$F$2:$F$5000,'1. Output sheet'!$C$2:$C$5000,F$138,'1. Output sheet'!$K$2:$K$5000,$B569,'1. Output sheet'!$AC$2:$AC$5000,$B$140,'1. Output sheet'!$O$2:$O$5000,"&gt;="&amp;$B$407,'1. Output sheet'!$O$2:$O$5000,"&lt;"&amp;$C$407)+SUMIFS('1. Output sheet'!$F$2:$F$5000,'1. Output sheet'!$C$2:$C$5000,F$138,'1. Output sheet'!$K$2:$K$5000,$B569,'1. Output sheet'!$AC$2:$AC$5000,$B$170,'1. Output sheet'!$O$2:$O$5000,"&gt;="&amp;$B$407,'1. Output sheet'!$O$2:$O$5000,"&lt;"&amp;$C$407)</f>
        <v>0</v>
      </c>
      <c r="G569" s="13">
        <f>SUMIFS('1. Output sheet'!$F$2:$F$5000,'1. Output sheet'!$C$2:$C$5000,G$138,'1. Output sheet'!$K$2:$K$5000,$B569,'1. Output sheet'!$AC$2:$AC$5000,$B$140,'1. Output sheet'!$O$2:$O$5000,"&gt;="&amp;$B$407,'1. Output sheet'!$O$2:$O$5000,"&lt;"&amp;$C$407)+SUMIFS('1. Output sheet'!$F$2:$F$5000,'1. Output sheet'!$C$2:$C$5000,G$138,'1. Output sheet'!$K$2:$K$5000,$B569,'1. Output sheet'!$AC$2:$AC$5000,$B$170,'1. Output sheet'!$O$2:$O$5000,"&gt;="&amp;$B$407,'1. Output sheet'!$O$2:$O$5000,"&lt;"&amp;$C$407)</f>
        <v>0</v>
      </c>
      <c r="H569" s="13">
        <f>SUMIFS('1. Output sheet'!$F$2:$F$5000,'1. Output sheet'!$C$2:$C$5000,H$138,'1. Output sheet'!$K$2:$K$5000,$B569,'1. Output sheet'!$AC$2:$AC$5000,$B$140,'1. Output sheet'!$O$2:$O$5000,"&gt;="&amp;$B$407,'1. Output sheet'!$O$2:$O$5000,"&lt;"&amp;$C$407)+SUMIFS('1. Output sheet'!$F$2:$F$5000,'1. Output sheet'!$C$2:$C$5000,H$138,'1. Output sheet'!$K$2:$K$5000,$B569,'1. Output sheet'!$AC$2:$AC$5000,$B$170,'1. Output sheet'!$O$2:$O$5000,"&gt;="&amp;$B$407,'1. Output sheet'!$O$2:$O$5000,"&lt;"&amp;$C$407)</f>
        <v>0</v>
      </c>
      <c r="I569" s="13">
        <f>SUMIFS('1. Output sheet'!$F$2:$F$5000,'1. Output sheet'!$C$2:$C$5000,I$138,'1. Output sheet'!$K$2:$K$5000,$B569,'1. Output sheet'!$AC$2:$AC$5000,$B$140,'1. Output sheet'!$O$2:$O$5000,"&gt;="&amp;$B$407,'1. Output sheet'!$O$2:$O$5000,"&lt;"&amp;$C$407)+SUMIFS('1. Output sheet'!$F$2:$F$5000,'1. Output sheet'!$C$2:$C$5000,I$138,'1. Output sheet'!$K$2:$K$5000,$B569,'1. Output sheet'!$AC$2:$AC$5000,$B$170,'1. Output sheet'!$O$2:$O$5000,"&gt;="&amp;$B$407,'1. Output sheet'!$O$2:$O$5000,"&lt;"&amp;$C$407)</f>
        <v>3395</v>
      </c>
      <c r="J569" s="13">
        <f>SUMIFS('1. Output sheet'!$F$2:$F$5000,'1. Output sheet'!$C$2:$C$5000,J$138,'1. Output sheet'!$K$2:$K$5000,$B569,'1. Output sheet'!$AC$2:$AC$5000,$B$140,'1. Output sheet'!$O$2:$O$5000,"&gt;="&amp;$B$407,'1. Output sheet'!$O$2:$O$5000,"&lt;"&amp;$C$407)+SUMIFS('1. Output sheet'!$F$2:$F$5000,'1. Output sheet'!$C$2:$C$5000,J$138,'1. Output sheet'!$K$2:$K$5000,$B569,'1. Output sheet'!$AC$2:$AC$5000,$B$170,'1. Output sheet'!$O$2:$O$5000,"&gt;="&amp;$B$407,'1. Output sheet'!$O$2:$O$5000,"&lt;"&amp;$C$407)</f>
        <v>3993.81</v>
      </c>
      <c r="K569" s="13">
        <f>SUMIFS('1. Output sheet'!$F$2:$F$5000,'1. Output sheet'!$C$2:$C$5000,K$138,'1. Output sheet'!$K$2:$K$5000,$B569,'1. Output sheet'!$AC$2:$AC$5000,$B$140,'1. Output sheet'!$O$2:$O$5000,"&gt;="&amp;$B$407,'1. Output sheet'!$O$2:$O$5000,"&lt;"&amp;$C$407)+SUMIFS('1. Output sheet'!$F$2:$F$5000,'1. Output sheet'!$C$2:$C$5000,K$138,'1. Output sheet'!$K$2:$K$5000,$B569,'1. Output sheet'!$AC$2:$AC$5000,$B$170,'1. Output sheet'!$O$2:$O$5000,"&gt;="&amp;$B$407,'1. Output sheet'!$O$2:$O$5000,"&lt;"&amp;$C$407)</f>
        <v>0</v>
      </c>
      <c r="L569" s="13">
        <f>SUMIFS('1. Output sheet'!$F$2:$F$5000,'1. Output sheet'!$C$2:$C$5000,L$138,'1. Output sheet'!$K$2:$K$5000,$B569,'1. Output sheet'!$AC$2:$AC$5000,$B$140,'1. Output sheet'!$O$2:$O$5000,"&gt;="&amp;$B$407,'1. Output sheet'!$O$2:$O$5000,"&lt;"&amp;$C$407)+SUMIFS('1. Output sheet'!$F$2:$F$5000,'1. Output sheet'!$C$2:$C$5000,L$138,'1. Output sheet'!$K$2:$K$5000,$B569,'1. Output sheet'!$AC$2:$AC$5000,$B$170,'1. Output sheet'!$O$2:$O$5000,"&gt;="&amp;$B$407,'1. Output sheet'!$O$2:$O$5000,"&lt;"&amp;$C$407)</f>
        <v>0</v>
      </c>
      <c r="M569" s="13">
        <f>SUMIFS('1. Output sheet'!$F$2:$F$5000,'1. Output sheet'!$C$2:$C$5000,M$138,'1. Output sheet'!$K$2:$K$5000,$B569,'1. Output sheet'!$AC$2:$AC$5000,$B$140,'1. Output sheet'!$O$2:$O$5000,"&gt;="&amp;$B$407,'1. Output sheet'!$O$2:$O$5000,"&lt;"&amp;$C$407)+SUMIFS('1. Output sheet'!$F$2:$F$5000,'1. Output sheet'!$C$2:$C$5000,M$138,'1. Output sheet'!$K$2:$K$5000,$B569,'1. Output sheet'!$AC$2:$AC$5000,$B$170,'1. Output sheet'!$O$2:$O$5000,"&gt;="&amp;$B$407,'1. Output sheet'!$O$2:$O$5000,"&lt;"&amp;$C$407)</f>
        <v>0</v>
      </c>
      <c r="N569" s="13">
        <f>SUMIFS('1. Output sheet'!$F$2:$F$5000,'1. Output sheet'!$C$2:$C$5000,N$138,'1. Output sheet'!$K$2:$K$5000,$B569,'1. Output sheet'!$AC$2:$AC$5000,$B$140,'1. Output sheet'!$O$2:$O$5000,"&gt;="&amp;$B$407,'1. Output sheet'!$O$2:$O$5000,"&lt;"&amp;$C$407)+SUMIFS('1. Output sheet'!$F$2:$F$5000,'1. Output sheet'!$C$2:$C$5000,N$138,'1. Output sheet'!$K$2:$K$5000,$B569,'1. Output sheet'!$AC$2:$AC$5000,$B$170,'1. Output sheet'!$O$2:$O$5000,"&gt;="&amp;$B$407,'1. Output sheet'!$O$2:$O$5000,"&lt;"&amp;$C$407)</f>
        <v>0</v>
      </c>
      <c r="O569" s="13">
        <f>SUMIFS('1. Output sheet'!$F$2:$F$5000,'1. Output sheet'!$C$2:$C$5000,O$138,'1. Output sheet'!$K$2:$K$5000,$B569,'1. Output sheet'!$AC$2:$AC$5000,$B$140,'1. Output sheet'!$O$2:$O$5000,"&gt;="&amp;$B$407,'1. Output sheet'!$O$2:$O$5000,"&lt;"&amp;$C$407)+SUMIFS('1. Output sheet'!$F$2:$F$5000,'1. Output sheet'!$C$2:$C$5000,O$138,'1. Output sheet'!$K$2:$K$5000,$B569,'1. Output sheet'!$AC$2:$AC$5000,$B$170,'1. Output sheet'!$O$2:$O$5000,"&gt;="&amp;$B$407,'1. Output sheet'!$O$2:$O$5000,"&lt;"&amp;$C$407)</f>
        <v>0</v>
      </c>
      <c r="P569" s="14">
        <f t="shared" si="298"/>
        <v>9483.81</v>
      </c>
      <c r="R569" s="39" t="s">
        <v>710</v>
      </c>
      <c r="S569" s="12"/>
      <c r="T569" s="13">
        <f t="shared" si="297"/>
        <v>280.89511014574362</v>
      </c>
      <c r="U569" s="13">
        <f t="shared" si="285"/>
        <v>0</v>
      </c>
      <c r="V569" s="13">
        <f t="shared" si="286"/>
        <v>0</v>
      </c>
      <c r="W569" s="13">
        <f t="shared" si="287"/>
        <v>0</v>
      </c>
      <c r="X569" s="13">
        <f t="shared" si="288"/>
        <v>0</v>
      </c>
      <c r="Y569" s="13">
        <f t="shared" si="289"/>
        <v>455.19756512878263</v>
      </c>
      <c r="Z569" s="13">
        <f t="shared" si="290"/>
        <v>535.48529825831611</v>
      </c>
      <c r="AA569" s="13">
        <f t="shared" si="291"/>
        <v>0</v>
      </c>
      <c r="AB569" s="13">
        <f t="shared" si="292"/>
        <v>0</v>
      </c>
      <c r="AC569" s="13">
        <f t="shared" si="293"/>
        <v>0</v>
      </c>
      <c r="AD569" s="13">
        <f t="shared" si="294"/>
        <v>0</v>
      </c>
      <c r="AE569" s="13">
        <f t="shared" si="295"/>
        <v>0</v>
      </c>
      <c r="AF569" s="14">
        <f t="shared" si="296"/>
        <v>1271.5779735328424</v>
      </c>
    </row>
    <row r="573" spans="1:36" x14ac:dyDescent="0.25">
      <c r="A573" s="36" t="s">
        <v>4369</v>
      </c>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row>
    <row r="574" spans="1:36" x14ac:dyDescent="0.25">
      <c r="A574" s="34" t="s">
        <v>12</v>
      </c>
      <c r="B574" s="8">
        <v>45839</v>
      </c>
      <c r="C574" s="8">
        <v>45870</v>
      </c>
    </row>
    <row r="575" spans="1:36" ht="14.4" x14ac:dyDescent="0.3">
      <c r="B575" s="5" t="s">
        <v>4352</v>
      </c>
      <c r="C575" s="5"/>
      <c r="D575" s="5"/>
      <c r="E575" s="5"/>
      <c r="F575" s="5"/>
      <c r="G575" s="5"/>
      <c r="H575" s="5"/>
      <c r="I575" s="5"/>
      <c r="J575" s="5"/>
      <c r="K575" s="5"/>
      <c r="L575" s="5"/>
      <c r="M575" s="5"/>
      <c r="N575" s="5"/>
      <c r="O575" s="5"/>
      <c r="P575" s="5"/>
    </row>
    <row r="576" spans="1:36" ht="43.2" x14ac:dyDescent="0.3">
      <c r="B576" s="6"/>
      <c r="C576" s="6"/>
      <c r="D576" s="10" t="s">
        <v>705</v>
      </c>
      <c r="E576" s="10" t="s">
        <v>206</v>
      </c>
      <c r="F576" s="10" t="s">
        <v>198</v>
      </c>
      <c r="G576" s="11" t="s">
        <v>28</v>
      </c>
      <c r="H576" s="11" t="s">
        <v>795</v>
      </c>
      <c r="I576" s="11" t="s">
        <v>43</v>
      </c>
      <c r="J576" s="11" t="s">
        <v>104</v>
      </c>
      <c r="K576" s="11" t="s">
        <v>808</v>
      </c>
      <c r="L576" s="11" t="s">
        <v>755</v>
      </c>
      <c r="M576" s="11" t="s">
        <v>4353</v>
      </c>
      <c r="N576" s="11" t="s">
        <v>318</v>
      </c>
      <c r="O576" s="11" t="s">
        <v>71</v>
      </c>
      <c r="P576" s="29" t="s">
        <v>4354</v>
      </c>
    </row>
    <row r="577" spans="2:16" ht="14.4" x14ac:dyDescent="0.3">
      <c r="B577" s="37" t="s">
        <v>4357</v>
      </c>
      <c r="C577" s="37" t="s">
        <v>4348</v>
      </c>
      <c r="D577" s="14">
        <f>D578+D608</f>
        <v>1</v>
      </c>
      <c r="E577" s="14">
        <f t="shared" ref="E577" si="299">E578+E608</f>
        <v>104</v>
      </c>
      <c r="F577" s="14">
        <f t="shared" ref="F577" si="300">F578+F608</f>
        <v>27</v>
      </c>
      <c r="G577" s="14">
        <f t="shared" ref="G577" si="301">G578+G608</f>
        <v>59</v>
      </c>
      <c r="H577" s="14">
        <f t="shared" ref="H577" si="302">H578+H608</f>
        <v>19</v>
      </c>
      <c r="I577" s="14">
        <f t="shared" ref="I577" si="303">I578+I608</f>
        <v>13</v>
      </c>
      <c r="J577" s="14">
        <f t="shared" ref="J577" si="304">J578+J608</f>
        <v>43</v>
      </c>
      <c r="K577" s="14">
        <f t="shared" ref="K577" si="305">K578+K608</f>
        <v>0</v>
      </c>
      <c r="L577" s="14">
        <f t="shared" ref="L577" si="306">L578+L608</f>
        <v>0</v>
      </c>
      <c r="M577" s="14">
        <f t="shared" ref="M577" si="307">M578+M608</f>
        <v>0</v>
      </c>
      <c r="N577" s="14">
        <f t="shared" ref="N577" si="308">N578+N608</f>
        <v>1</v>
      </c>
      <c r="O577" s="14">
        <f t="shared" ref="O577" si="309">O578+O608</f>
        <v>0</v>
      </c>
      <c r="P577" s="14">
        <f>SUM(D577:O577)</f>
        <v>267</v>
      </c>
    </row>
    <row r="578" spans="2:16" ht="14.4" x14ac:dyDescent="0.3">
      <c r="B578" s="38" t="s">
        <v>41</v>
      </c>
      <c r="C578" s="37" t="s">
        <v>4348</v>
      </c>
      <c r="D578" s="14">
        <f>SUM(D579:D607)</f>
        <v>1</v>
      </c>
      <c r="E578" s="14">
        <f t="shared" ref="E578" si="310">SUM(E579:E607)</f>
        <v>104</v>
      </c>
      <c r="F578" s="14">
        <f t="shared" ref="F578" si="311">SUM(F579:F607)</f>
        <v>21</v>
      </c>
      <c r="G578" s="14">
        <f t="shared" ref="G578" si="312">SUM(G579:G607)</f>
        <v>57</v>
      </c>
      <c r="H578" s="14">
        <f t="shared" ref="H578" si="313">SUM(H579:H607)</f>
        <v>18</v>
      </c>
      <c r="I578" s="14">
        <f t="shared" ref="I578" si="314">SUM(I579:I607)</f>
        <v>13</v>
      </c>
      <c r="J578" s="14">
        <f t="shared" ref="J578" si="315">SUM(J579:J607)</f>
        <v>38</v>
      </c>
      <c r="K578" s="14">
        <f t="shared" ref="K578" si="316">SUM(K579:K607)</f>
        <v>0</v>
      </c>
      <c r="L578" s="14">
        <f t="shared" ref="L578" si="317">SUM(L579:L607)</f>
        <v>0</v>
      </c>
      <c r="M578" s="14">
        <f t="shared" ref="M578" si="318">SUM(M579:M607)</f>
        <v>0</v>
      </c>
      <c r="N578" s="14">
        <f t="shared" ref="N578" si="319">SUM(N579:N607)</f>
        <v>1</v>
      </c>
      <c r="O578" s="14">
        <f t="shared" ref="O578" si="320">SUM(O579:O607)</f>
        <v>0</v>
      </c>
      <c r="P578" s="14">
        <f t="shared" ref="P578:P637" si="321">SUM(D578:O578)</f>
        <v>253</v>
      </c>
    </row>
    <row r="579" spans="2:16" ht="14.4" x14ac:dyDescent="0.3">
      <c r="B579" s="7"/>
      <c r="C579" s="39" t="s">
        <v>340</v>
      </c>
      <c r="D579" s="13">
        <f>COUNTIFS('1. Output sheet'!$AC$2:$AC$5000,$B$75,'1. Output sheet'!$C$2:$C$5000,D$73,'1. Output sheet'!$K$2:$K$5000,$C579,'1. Output sheet'!$O$2:$O$5000,"&gt;="&amp;$B$574,'1. Output sheet'!$O$2:$O$5000,"&lt;"&amp;$C$574)</f>
        <v>1</v>
      </c>
      <c r="E579" s="13">
        <f>COUNTIFS('1. Output sheet'!$AC$2:$AC$5000,$B$75,'1. Output sheet'!$C$2:$C$5000,E$73,'1. Output sheet'!$K$2:$K$5000,$C579,'1. Output sheet'!$O$2:$O$5000,"&gt;="&amp;$B$574,'1. Output sheet'!$O$2:$O$5000,"&lt;"&amp;$C$574)</f>
        <v>0</v>
      </c>
      <c r="F579" s="13">
        <f>COUNTIFS('1. Output sheet'!$AC$2:$AC$5000,$B$75,'1. Output sheet'!$C$2:$C$5000,F$73,'1. Output sheet'!$K$2:$K$5000,$C579,'1. Output sheet'!$O$2:$O$5000,"&gt;="&amp;$B$574,'1. Output sheet'!$O$2:$O$5000,"&lt;"&amp;$C$574)</f>
        <v>0</v>
      </c>
      <c r="G579" s="13">
        <f>COUNTIFS('1. Output sheet'!$AC$2:$AC$5000,$B$75,'1. Output sheet'!$C$2:$C$5000,G$73,'1. Output sheet'!$K$2:$K$5000,$C579,'1. Output sheet'!$O$2:$O$5000,"&gt;="&amp;$B$574,'1. Output sheet'!$O$2:$O$5000,"&lt;"&amp;$C$574)</f>
        <v>0</v>
      </c>
      <c r="H579" s="13">
        <f>COUNTIFS('1. Output sheet'!$AC$2:$AC$5000,$B$75,'1. Output sheet'!$C$2:$C$5000,H$73,'1. Output sheet'!$K$2:$K$5000,$C579,'1. Output sheet'!$O$2:$O$5000,"&gt;="&amp;$B$574,'1. Output sheet'!$O$2:$O$5000,"&lt;"&amp;$C$574)</f>
        <v>0</v>
      </c>
      <c r="I579" s="13">
        <f>COUNTIFS('1. Output sheet'!$AC$2:$AC$5000,$B$75,'1. Output sheet'!$C$2:$C$5000,I$73,'1. Output sheet'!$K$2:$K$5000,$C579,'1. Output sheet'!$O$2:$O$5000,"&gt;="&amp;$B$574,'1. Output sheet'!$O$2:$O$5000,"&lt;"&amp;$C$574)</f>
        <v>0</v>
      </c>
      <c r="J579" s="13">
        <f>COUNTIFS('1. Output sheet'!$AC$2:$AC$5000,$B$75,'1. Output sheet'!$C$2:$C$5000,J$73,'1. Output sheet'!$K$2:$K$5000,$C579,'1. Output sheet'!$O$2:$O$5000,"&gt;="&amp;$B$574,'1. Output sheet'!$O$2:$O$5000,"&lt;"&amp;$C$574)</f>
        <v>0</v>
      </c>
      <c r="K579" s="13">
        <f>COUNTIFS('1. Output sheet'!$AC$2:$AC$5000,$B$75,'1. Output sheet'!$C$2:$C$5000,K$73,'1. Output sheet'!$K$2:$K$5000,$C579,'1. Output sheet'!$O$2:$O$5000,"&gt;="&amp;$B$574,'1. Output sheet'!$O$2:$O$5000,"&lt;"&amp;$C$574)</f>
        <v>0</v>
      </c>
      <c r="L579" s="13">
        <f>COUNTIFS('1. Output sheet'!$AC$2:$AC$5000,$B$75,'1. Output sheet'!$C$2:$C$5000,L$73,'1. Output sheet'!$K$2:$K$5000,$C579,'1. Output sheet'!$O$2:$O$5000,"&gt;="&amp;$B$574,'1. Output sheet'!$O$2:$O$5000,"&lt;"&amp;$C$574)</f>
        <v>0</v>
      </c>
      <c r="M579" s="13">
        <f>COUNTIFS('1. Output sheet'!$AC$2:$AC$5000,$B$75,'1. Output sheet'!$C$2:$C$5000,M$73,'1. Output sheet'!$K$2:$K$5000,$C579,'1. Output sheet'!$O$2:$O$5000,"&gt;="&amp;$B$574,'1. Output sheet'!$O$2:$O$5000,"&lt;"&amp;$C$574)</f>
        <v>0</v>
      </c>
      <c r="N579" s="13">
        <f>COUNTIFS('1. Output sheet'!$AC$2:$AC$5000,$B$75,'1. Output sheet'!$C$2:$C$5000,N$73,'1. Output sheet'!$K$2:$K$5000,$C579,'1. Output sheet'!$O$2:$O$5000,"&gt;="&amp;$B$574,'1. Output sheet'!$O$2:$O$5000,"&lt;"&amp;$C$574)</f>
        <v>0</v>
      </c>
      <c r="O579" s="13">
        <f>COUNTIFS('1. Output sheet'!$AC$2:$AC$5000,$B$75,'1. Output sheet'!$C$2:$C$5000,O$73,'1. Output sheet'!$K$2:$K$5000,$C579,'1. Output sheet'!$O$2:$O$5000,"&gt;="&amp;$B$574,'1. Output sheet'!$O$2:$O$5000,"&lt;"&amp;$C$574)</f>
        <v>0</v>
      </c>
      <c r="P579" s="14">
        <f t="shared" si="321"/>
        <v>1</v>
      </c>
    </row>
    <row r="580" spans="2:16" ht="14.4" x14ac:dyDescent="0.3">
      <c r="B580" s="7"/>
      <c r="C580" s="39" t="s">
        <v>2407</v>
      </c>
      <c r="D580" s="13">
        <f>COUNTIFS('1. Output sheet'!$AC$2:$AC$5000,$B$75,'1. Output sheet'!$C$2:$C$5000,D$73,'1. Output sheet'!$K$2:$K$5000,$C580,'1. Output sheet'!$O$2:$O$5000,"&gt;="&amp;$B$574,'1. Output sheet'!$O$2:$O$5000,"&lt;"&amp;$C$574)</f>
        <v>0</v>
      </c>
      <c r="E580" s="13">
        <f>COUNTIFS('1. Output sheet'!$AC$2:$AC$5000,$B$75,'1. Output sheet'!$C$2:$C$5000,E$73,'1. Output sheet'!$K$2:$K$5000,$C580,'1. Output sheet'!$O$2:$O$5000,"&gt;="&amp;$B$574,'1. Output sheet'!$O$2:$O$5000,"&lt;"&amp;$C$574)</f>
        <v>0</v>
      </c>
      <c r="F580" s="13">
        <f>COUNTIFS('1. Output sheet'!$AC$2:$AC$5000,$B$75,'1. Output sheet'!$C$2:$C$5000,F$73,'1. Output sheet'!$K$2:$K$5000,$C580,'1. Output sheet'!$O$2:$O$5000,"&gt;="&amp;$B$574,'1. Output sheet'!$O$2:$O$5000,"&lt;"&amp;$C$574)</f>
        <v>0</v>
      </c>
      <c r="G580" s="13">
        <f>COUNTIFS('1. Output sheet'!$AC$2:$AC$5000,$B$75,'1. Output sheet'!$C$2:$C$5000,G$73,'1. Output sheet'!$K$2:$K$5000,$C580,'1. Output sheet'!$O$2:$O$5000,"&gt;="&amp;$B$574,'1. Output sheet'!$O$2:$O$5000,"&lt;"&amp;$C$574)</f>
        <v>0</v>
      </c>
      <c r="H580" s="13">
        <f>COUNTIFS('1. Output sheet'!$AC$2:$AC$5000,$B$75,'1. Output sheet'!$C$2:$C$5000,H$73,'1. Output sheet'!$K$2:$K$5000,$C580,'1. Output sheet'!$O$2:$O$5000,"&gt;="&amp;$B$574,'1. Output sheet'!$O$2:$O$5000,"&lt;"&amp;$C$574)</f>
        <v>0</v>
      </c>
      <c r="I580" s="13">
        <f>COUNTIFS('1. Output sheet'!$AC$2:$AC$5000,$B$75,'1. Output sheet'!$C$2:$C$5000,I$73,'1. Output sheet'!$K$2:$K$5000,$C580,'1. Output sheet'!$O$2:$O$5000,"&gt;="&amp;$B$574,'1. Output sheet'!$O$2:$O$5000,"&lt;"&amp;$C$574)</f>
        <v>0</v>
      </c>
      <c r="J580" s="13">
        <f>COUNTIFS('1. Output sheet'!$AC$2:$AC$5000,$B$75,'1. Output sheet'!$C$2:$C$5000,J$73,'1. Output sheet'!$K$2:$K$5000,$C580,'1. Output sheet'!$O$2:$O$5000,"&gt;="&amp;$B$574,'1. Output sheet'!$O$2:$O$5000,"&lt;"&amp;$C$574)</f>
        <v>0</v>
      </c>
      <c r="K580" s="13">
        <f>COUNTIFS('1. Output sheet'!$AC$2:$AC$5000,$B$75,'1. Output sheet'!$C$2:$C$5000,K$73,'1. Output sheet'!$K$2:$K$5000,$C580,'1. Output sheet'!$O$2:$O$5000,"&gt;="&amp;$B$574,'1. Output sheet'!$O$2:$O$5000,"&lt;"&amp;$C$574)</f>
        <v>0</v>
      </c>
      <c r="L580" s="13">
        <f>COUNTIFS('1. Output sheet'!$AC$2:$AC$5000,$B$75,'1. Output sheet'!$C$2:$C$5000,L$73,'1. Output sheet'!$K$2:$K$5000,$C580,'1. Output sheet'!$O$2:$O$5000,"&gt;="&amp;$B$574,'1. Output sheet'!$O$2:$O$5000,"&lt;"&amp;$C$574)</f>
        <v>0</v>
      </c>
      <c r="M580" s="13">
        <f>COUNTIFS('1. Output sheet'!$AC$2:$AC$5000,$B$75,'1. Output sheet'!$C$2:$C$5000,M$73,'1. Output sheet'!$K$2:$K$5000,$C580,'1. Output sheet'!$O$2:$O$5000,"&gt;="&amp;$B$574,'1. Output sheet'!$O$2:$O$5000,"&lt;"&amp;$C$574)</f>
        <v>0</v>
      </c>
      <c r="N580" s="13">
        <f>COUNTIFS('1. Output sheet'!$AC$2:$AC$5000,$B$75,'1. Output sheet'!$C$2:$C$5000,N$73,'1. Output sheet'!$K$2:$K$5000,$C580,'1. Output sheet'!$O$2:$O$5000,"&gt;="&amp;$B$574,'1. Output sheet'!$O$2:$O$5000,"&lt;"&amp;$C$574)</f>
        <v>0</v>
      </c>
      <c r="O580" s="13">
        <f>COUNTIFS('1. Output sheet'!$AC$2:$AC$5000,$B$75,'1. Output sheet'!$C$2:$C$5000,O$73,'1. Output sheet'!$K$2:$K$5000,$C580,'1. Output sheet'!$O$2:$O$5000,"&gt;="&amp;$B$574,'1. Output sheet'!$O$2:$O$5000,"&lt;"&amp;$C$574)</f>
        <v>0</v>
      </c>
      <c r="P580" s="14">
        <f t="shared" si="321"/>
        <v>0</v>
      </c>
    </row>
    <row r="581" spans="2:16" ht="14.4" x14ac:dyDescent="0.3">
      <c r="B581" s="7"/>
      <c r="C581" s="39" t="s">
        <v>557</v>
      </c>
      <c r="D581" s="13">
        <f>COUNTIFS('1. Output sheet'!$AC$2:$AC$5000,$B$75,'1. Output sheet'!$C$2:$C$5000,D$73,'1. Output sheet'!$K$2:$K$5000,$C581,'1. Output sheet'!$O$2:$O$5000,"&gt;="&amp;$B$574,'1. Output sheet'!$O$2:$O$5000,"&lt;"&amp;$C$574)</f>
        <v>0</v>
      </c>
      <c r="E581" s="13">
        <f>COUNTIFS('1. Output sheet'!$AC$2:$AC$5000,$B$75,'1. Output sheet'!$C$2:$C$5000,E$73,'1. Output sheet'!$K$2:$K$5000,$C581,'1. Output sheet'!$O$2:$O$5000,"&gt;="&amp;$B$574,'1. Output sheet'!$O$2:$O$5000,"&lt;"&amp;$C$574)</f>
        <v>0</v>
      </c>
      <c r="F581" s="13">
        <f>COUNTIFS('1. Output sheet'!$AC$2:$AC$5000,$B$75,'1. Output sheet'!$C$2:$C$5000,F$73,'1. Output sheet'!$K$2:$K$5000,$C581,'1. Output sheet'!$O$2:$O$5000,"&gt;="&amp;$B$574,'1. Output sheet'!$O$2:$O$5000,"&lt;"&amp;$C$574)</f>
        <v>0</v>
      </c>
      <c r="G581" s="13">
        <f>COUNTIFS('1. Output sheet'!$AC$2:$AC$5000,$B$75,'1. Output sheet'!$C$2:$C$5000,G$73,'1. Output sheet'!$K$2:$K$5000,$C581,'1. Output sheet'!$O$2:$O$5000,"&gt;="&amp;$B$574,'1. Output sheet'!$O$2:$O$5000,"&lt;"&amp;$C$574)</f>
        <v>0</v>
      </c>
      <c r="H581" s="13">
        <f>COUNTIFS('1. Output sheet'!$AC$2:$AC$5000,$B$75,'1. Output sheet'!$C$2:$C$5000,H$73,'1. Output sheet'!$K$2:$K$5000,$C581,'1. Output sheet'!$O$2:$O$5000,"&gt;="&amp;$B$574,'1. Output sheet'!$O$2:$O$5000,"&lt;"&amp;$C$574)</f>
        <v>0</v>
      </c>
      <c r="I581" s="13">
        <f>COUNTIFS('1. Output sheet'!$AC$2:$AC$5000,$B$75,'1. Output sheet'!$C$2:$C$5000,I$73,'1. Output sheet'!$K$2:$K$5000,$C581,'1. Output sheet'!$O$2:$O$5000,"&gt;="&amp;$B$574,'1. Output sheet'!$O$2:$O$5000,"&lt;"&amp;$C$574)</f>
        <v>0</v>
      </c>
      <c r="J581" s="13">
        <f>COUNTIFS('1. Output sheet'!$AC$2:$AC$5000,$B$75,'1. Output sheet'!$C$2:$C$5000,J$73,'1. Output sheet'!$K$2:$K$5000,$C581,'1. Output sheet'!$O$2:$O$5000,"&gt;="&amp;$B$574,'1. Output sheet'!$O$2:$O$5000,"&lt;"&amp;$C$574)</f>
        <v>0</v>
      </c>
      <c r="K581" s="13">
        <f>COUNTIFS('1. Output sheet'!$AC$2:$AC$5000,$B$75,'1. Output sheet'!$C$2:$C$5000,K$73,'1. Output sheet'!$K$2:$K$5000,$C581,'1. Output sheet'!$O$2:$O$5000,"&gt;="&amp;$B$574,'1. Output sheet'!$O$2:$O$5000,"&lt;"&amp;$C$574)</f>
        <v>0</v>
      </c>
      <c r="L581" s="13">
        <f>COUNTIFS('1. Output sheet'!$AC$2:$AC$5000,$B$75,'1. Output sheet'!$C$2:$C$5000,L$73,'1. Output sheet'!$K$2:$K$5000,$C581,'1. Output sheet'!$O$2:$O$5000,"&gt;="&amp;$B$574,'1. Output sheet'!$O$2:$O$5000,"&lt;"&amp;$C$574)</f>
        <v>0</v>
      </c>
      <c r="M581" s="13">
        <f>COUNTIFS('1. Output sheet'!$AC$2:$AC$5000,$B$75,'1. Output sheet'!$C$2:$C$5000,M$73,'1. Output sheet'!$K$2:$K$5000,$C581,'1. Output sheet'!$O$2:$O$5000,"&gt;="&amp;$B$574,'1. Output sheet'!$O$2:$O$5000,"&lt;"&amp;$C$574)</f>
        <v>0</v>
      </c>
      <c r="N581" s="13">
        <f>COUNTIFS('1. Output sheet'!$AC$2:$AC$5000,$B$75,'1. Output sheet'!$C$2:$C$5000,N$73,'1. Output sheet'!$K$2:$K$5000,$C581,'1. Output sheet'!$O$2:$O$5000,"&gt;="&amp;$B$574,'1. Output sheet'!$O$2:$O$5000,"&lt;"&amp;$C$574)</f>
        <v>0</v>
      </c>
      <c r="O581" s="13">
        <f>COUNTIFS('1. Output sheet'!$AC$2:$AC$5000,$B$75,'1. Output sheet'!$C$2:$C$5000,O$73,'1. Output sheet'!$K$2:$K$5000,$C581,'1. Output sheet'!$O$2:$O$5000,"&gt;="&amp;$B$574,'1. Output sheet'!$O$2:$O$5000,"&lt;"&amp;$C$574)</f>
        <v>0</v>
      </c>
      <c r="P581" s="14">
        <f t="shared" si="321"/>
        <v>0</v>
      </c>
    </row>
    <row r="582" spans="2:16" ht="14.4" x14ac:dyDescent="0.3">
      <c r="B582" s="7"/>
      <c r="C582" s="39" t="s">
        <v>1933</v>
      </c>
      <c r="D582" s="13">
        <f>COUNTIFS('1. Output sheet'!$AC$2:$AC$5000,$B$75,'1. Output sheet'!$C$2:$C$5000,D$73,'1. Output sheet'!$K$2:$K$5000,$C582,'1. Output sheet'!$O$2:$O$5000,"&gt;="&amp;$B$574,'1. Output sheet'!$O$2:$O$5000,"&lt;"&amp;$C$574)</f>
        <v>0</v>
      </c>
      <c r="E582" s="13">
        <f>COUNTIFS('1. Output sheet'!$AC$2:$AC$5000,$B$75,'1. Output sheet'!$C$2:$C$5000,E$73,'1. Output sheet'!$K$2:$K$5000,$C582,'1. Output sheet'!$O$2:$O$5000,"&gt;="&amp;$B$574,'1. Output sheet'!$O$2:$O$5000,"&lt;"&amp;$C$574)</f>
        <v>0</v>
      </c>
      <c r="F582" s="13">
        <f>COUNTIFS('1. Output sheet'!$AC$2:$AC$5000,$B$75,'1. Output sheet'!$C$2:$C$5000,F$73,'1. Output sheet'!$K$2:$K$5000,$C582,'1. Output sheet'!$O$2:$O$5000,"&gt;="&amp;$B$574,'1. Output sheet'!$O$2:$O$5000,"&lt;"&amp;$C$574)</f>
        <v>0</v>
      </c>
      <c r="G582" s="13">
        <f>COUNTIFS('1. Output sheet'!$AC$2:$AC$5000,$B$75,'1. Output sheet'!$C$2:$C$5000,G$73,'1. Output sheet'!$K$2:$K$5000,$C582,'1. Output sheet'!$O$2:$O$5000,"&gt;="&amp;$B$574,'1. Output sheet'!$O$2:$O$5000,"&lt;"&amp;$C$574)</f>
        <v>0</v>
      </c>
      <c r="H582" s="13">
        <f>COUNTIFS('1. Output sheet'!$AC$2:$AC$5000,$B$75,'1. Output sheet'!$C$2:$C$5000,H$73,'1. Output sheet'!$K$2:$K$5000,$C582,'1. Output sheet'!$O$2:$O$5000,"&gt;="&amp;$B$574,'1. Output sheet'!$O$2:$O$5000,"&lt;"&amp;$C$574)</f>
        <v>0</v>
      </c>
      <c r="I582" s="13">
        <f>COUNTIFS('1. Output sheet'!$AC$2:$AC$5000,$B$75,'1. Output sheet'!$C$2:$C$5000,I$73,'1. Output sheet'!$K$2:$K$5000,$C582,'1. Output sheet'!$O$2:$O$5000,"&gt;="&amp;$B$574,'1. Output sheet'!$O$2:$O$5000,"&lt;"&amp;$C$574)</f>
        <v>0</v>
      </c>
      <c r="J582" s="13">
        <f>COUNTIFS('1. Output sheet'!$AC$2:$AC$5000,$B$75,'1. Output sheet'!$C$2:$C$5000,J$73,'1. Output sheet'!$K$2:$K$5000,$C582,'1. Output sheet'!$O$2:$O$5000,"&gt;="&amp;$B$574,'1. Output sheet'!$O$2:$O$5000,"&lt;"&amp;$C$574)</f>
        <v>0</v>
      </c>
      <c r="K582" s="13">
        <f>COUNTIFS('1. Output sheet'!$AC$2:$AC$5000,$B$75,'1. Output sheet'!$C$2:$C$5000,K$73,'1. Output sheet'!$K$2:$K$5000,$C582,'1. Output sheet'!$O$2:$O$5000,"&gt;="&amp;$B$574,'1. Output sheet'!$O$2:$O$5000,"&lt;"&amp;$C$574)</f>
        <v>0</v>
      </c>
      <c r="L582" s="13">
        <f>COUNTIFS('1. Output sheet'!$AC$2:$AC$5000,$B$75,'1. Output sheet'!$C$2:$C$5000,L$73,'1. Output sheet'!$K$2:$K$5000,$C582,'1. Output sheet'!$O$2:$O$5000,"&gt;="&amp;$B$574,'1. Output sheet'!$O$2:$O$5000,"&lt;"&amp;$C$574)</f>
        <v>0</v>
      </c>
      <c r="M582" s="13">
        <f>COUNTIFS('1. Output sheet'!$AC$2:$AC$5000,$B$75,'1. Output sheet'!$C$2:$C$5000,M$73,'1. Output sheet'!$K$2:$K$5000,$C582,'1. Output sheet'!$O$2:$O$5000,"&gt;="&amp;$B$574,'1. Output sheet'!$O$2:$O$5000,"&lt;"&amp;$C$574)</f>
        <v>0</v>
      </c>
      <c r="N582" s="13">
        <f>COUNTIFS('1. Output sheet'!$AC$2:$AC$5000,$B$75,'1. Output sheet'!$C$2:$C$5000,N$73,'1. Output sheet'!$K$2:$K$5000,$C582,'1. Output sheet'!$O$2:$O$5000,"&gt;="&amp;$B$574,'1. Output sheet'!$O$2:$O$5000,"&lt;"&amp;$C$574)</f>
        <v>0</v>
      </c>
      <c r="O582" s="13">
        <f>COUNTIFS('1. Output sheet'!$AC$2:$AC$5000,$B$75,'1. Output sheet'!$C$2:$C$5000,O$73,'1. Output sheet'!$K$2:$K$5000,$C582,'1. Output sheet'!$O$2:$O$5000,"&gt;="&amp;$B$574,'1. Output sheet'!$O$2:$O$5000,"&lt;"&amp;$C$574)</f>
        <v>0</v>
      </c>
      <c r="P582" s="14">
        <f t="shared" si="321"/>
        <v>0</v>
      </c>
    </row>
    <row r="583" spans="2:16" ht="14.4" x14ac:dyDescent="0.3">
      <c r="B583" s="7"/>
      <c r="C583" s="39" t="s">
        <v>530</v>
      </c>
      <c r="D583" s="13">
        <f>COUNTIFS('1. Output sheet'!$AC$2:$AC$5000,$B$75,'1. Output sheet'!$C$2:$C$5000,D$73,'1. Output sheet'!$K$2:$K$5000,$C583,'1. Output sheet'!$O$2:$O$5000,"&gt;="&amp;$B$574,'1. Output sheet'!$O$2:$O$5000,"&lt;"&amp;$C$574)</f>
        <v>0</v>
      </c>
      <c r="E583" s="13">
        <f>COUNTIFS('1. Output sheet'!$AC$2:$AC$5000,$B$75,'1. Output sheet'!$C$2:$C$5000,E$73,'1. Output sheet'!$K$2:$K$5000,$C583,'1. Output sheet'!$O$2:$O$5000,"&gt;="&amp;$B$574,'1. Output sheet'!$O$2:$O$5000,"&lt;"&amp;$C$574)</f>
        <v>0</v>
      </c>
      <c r="F583" s="13">
        <f>COUNTIFS('1. Output sheet'!$AC$2:$AC$5000,$B$75,'1. Output sheet'!$C$2:$C$5000,F$73,'1. Output sheet'!$K$2:$K$5000,$C583,'1. Output sheet'!$O$2:$O$5000,"&gt;="&amp;$B$574,'1. Output sheet'!$O$2:$O$5000,"&lt;"&amp;$C$574)</f>
        <v>0</v>
      </c>
      <c r="G583" s="13">
        <f>COUNTIFS('1. Output sheet'!$AC$2:$AC$5000,$B$75,'1. Output sheet'!$C$2:$C$5000,G$73,'1. Output sheet'!$K$2:$K$5000,$C583,'1. Output sheet'!$O$2:$O$5000,"&gt;="&amp;$B$574,'1. Output sheet'!$O$2:$O$5000,"&lt;"&amp;$C$574)</f>
        <v>4</v>
      </c>
      <c r="H583" s="13">
        <f>COUNTIFS('1. Output sheet'!$AC$2:$AC$5000,$B$75,'1. Output sheet'!$C$2:$C$5000,H$73,'1. Output sheet'!$K$2:$K$5000,$C583,'1. Output sheet'!$O$2:$O$5000,"&gt;="&amp;$B$574,'1. Output sheet'!$O$2:$O$5000,"&lt;"&amp;$C$574)</f>
        <v>0</v>
      </c>
      <c r="I583" s="13">
        <f>COUNTIFS('1. Output sheet'!$AC$2:$AC$5000,$B$75,'1. Output sheet'!$C$2:$C$5000,I$73,'1. Output sheet'!$K$2:$K$5000,$C583,'1. Output sheet'!$O$2:$O$5000,"&gt;="&amp;$B$574,'1. Output sheet'!$O$2:$O$5000,"&lt;"&amp;$C$574)</f>
        <v>0</v>
      </c>
      <c r="J583" s="13">
        <f>COUNTIFS('1. Output sheet'!$AC$2:$AC$5000,$B$75,'1. Output sheet'!$C$2:$C$5000,J$73,'1. Output sheet'!$K$2:$K$5000,$C583,'1. Output sheet'!$O$2:$O$5000,"&gt;="&amp;$B$574,'1. Output sheet'!$O$2:$O$5000,"&lt;"&amp;$C$574)</f>
        <v>0</v>
      </c>
      <c r="K583" s="13">
        <f>COUNTIFS('1. Output sheet'!$AC$2:$AC$5000,$B$75,'1. Output sheet'!$C$2:$C$5000,K$73,'1. Output sheet'!$K$2:$K$5000,$C583,'1. Output sheet'!$O$2:$O$5000,"&gt;="&amp;$B$574,'1. Output sheet'!$O$2:$O$5000,"&lt;"&amp;$C$574)</f>
        <v>0</v>
      </c>
      <c r="L583" s="13">
        <f>COUNTIFS('1. Output sheet'!$AC$2:$AC$5000,$B$75,'1. Output sheet'!$C$2:$C$5000,L$73,'1. Output sheet'!$K$2:$K$5000,$C583,'1. Output sheet'!$O$2:$O$5000,"&gt;="&amp;$B$574,'1. Output sheet'!$O$2:$O$5000,"&lt;"&amp;$C$574)</f>
        <v>0</v>
      </c>
      <c r="M583" s="13">
        <f>COUNTIFS('1. Output sheet'!$AC$2:$AC$5000,$B$75,'1. Output sheet'!$C$2:$C$5000,M$73,'1. Output sheet'!$K$2:$K$5000,$C583,'1. Output sheet'!$O$2:$O$5000,"&gt;="&amp;$B$574,'1. Output sheet'!$O$2:$O$5000,"&lt;"&amp;$C$574)</f>
        <v>0</v>
      </c>
      <c r="N583" s="13">
        <f>COUNTIFS('1. Output sheet'!$AC$2:$AC$5000,$B$75,'1. Output sheet'!$C$2:$C$5000,N$73,'1. Output sheet'!$K$2:$K$5000,$C583,'1. Output sheet'!$O$2:$O$5000,"&gt;="&amp;$B$574,'1. Output sheet'!$O$2:$O$5000,"&lt;"&amp;$C$574)</f>
        <v>0</v>
      </c>
      <c r="O583" s="13">
        <f>COUNTIFS('1. Output sheet'!$AC$2:$AC$5000,$B$75,'1. Output sheet'!$C$2:$C$5000,O$73,'1. Output sheet'!$K$2:$K$5000,$C583,'1. Output sheet'!$O$2:$O$5000,"&gt;="&amp;$B$574,'1. Output sheet'!$O$2:$O$5000,"&lt;"&amp;$C$574)</f>
        <v>0</v>
      </c>
      <c r="P583" s="14">
        <f t="shared" si="321"/>
        <v>4</v>
      </c>
    </row>
    <row r="584" spans="2:16" ht="14.4" x14ac:dyDescent="0.3">
      <c r="B584" s="7"/>
      <c r="C584" s="39" t="s">
        <v>34</v>
      </c>
      <c r="D584" s="13">
        <f>COUNTIFS('1. Output sheet'!$AC$2:$AC$5000,$B$75,'1. Output sheet'!$C$2:$C$5000,D$73,'1. Output sheet'!$K$2:$K$5000,$C584,'1. Output sheet'!$O$2:$O$5000,"&gt;="&amp;$B$574,'1. Output sheet'!$O$2:$O$5000,"&lt;"&amp;$C$574)</f>
        <v>0</v>
      </c>
      <c r="E584" s="13">
        <f>COUNTIFS('1. Output sheet'!$AC$2:$AC$5000,$B$75,'1. Output sheet'!$C$2:$C$5000,E$73,'1. Output sheet'!$K$2:$K$5000,$C584,'1. Output sheet'!$O$2:$O$5000,"&gt;="&amp;$B$574,'1. Output sheet'!$O$2:$O$5000,"&lt;"&amp;$C$574)</f>
        <v>0</v>
      </c>
      <c r="F584" s="13">
        <f>COUNTIFS('1. Output sheet'!$AC$2:$AC$5000,$B$75,'1. Output sheet'!$C$2:$C$5000,F$73,'1. Output sheet'!$K$2:$K$5000,$C584,'1. Output sheet'!$O$2:$O$5000,"&gt;="&amp;$B$574,'1. Output sheet'!$O$2:$O$5000,"&lt;"&amp;$C$574)</f>
        <v>6</v>
      </c>
      <c r="G584" s="13">
        <f>COUNTIFS('1. Output sheet'!$AC$2:$AC$5000,$B$75,'1. Output sheet'!$C$2:$C$5000,G$73,'1. Output sheet'!$K$2:$K$5000,$C584,'1. Output sheet'!$O$2:$O$5000,"&gt;="&amp;$B$574,'1. Output sheet'!$O$2:$O$5000,"&lt;"&amp;$C$574)</f>
        <v>0</v>
      </c>
      <c r="H584" s="13">
        <f>COUNTIFS('1. Output sheet'!$AC$2:$AC$5000,$B$75,'1. Output sheet'!$C$2:$C$5000,H$73,'1. Output sheet'!$K$2:$K$5000,$C584,'1. Output sheet'!$O$2:$O$5000,"&gt;="&amp;$B$574,'1. Output sheet'!$O$2:$O$5000,"&lt;"&amp;$C$574)</f>
        <v>0</v>
      </c>
      <c r="I584" s="13">
        <f>COUNTIFS('1. Output sheet'!$AC$2:$AC$5000,$B$75,'1. Output sheet'!$C$2:$C$5000,I$73,'1. Output sheet'!$K$2:$K$5000,$C584,'1. Output sheet'!$O$2:$O$5000,"&gt;="&amp;$B$574,'1. Output sheet'!$O$2:$O$5000,"&lt;"&amp;$C$574)</f>
        <v>0</v>
      </c>
      <c r="J584" s="13">
        <f>COUNTIFS('1. Output sheet'!$AC$2:$AC$5000,$B$75,'1. Output sheet'!$C$2:$C$5000,J$73,'1. Output sheet'!$K$2:$K$5000,$C584,'1. Output sheet'!$O$2:$O$5000,"&gt;="&amp;$B$574,'1. Output sheet'!$O$2:$O$5000,"&lt;"&amp;$C$574)</f>
        <v>0</v>
      </c>
      <c r="K584" s="13">
        <f>COUNTIFS('1. Output sheet'!$AC$2:$AC$5000,$B$75,'1. Output sheet'!$C$2:$C$5000,K$73,'1. Output sheet'!$K$2:$K$5000,$C584,'1. Output sheet'!$O$2:$O$5000,"&gt;="&amp;$B$574,'1. Output sheet'!$O$2:$O$5000,"&lt;"&amp;$C$574)</f>
        <v>0</v>
      </c>
      <c r="L584" s="13">
        <f>COUNTIFS('1. Output sheet'!$AC$2:$AC$5000,$B$75,'1. Output sheet'!$C$2:$C$5000,L$73,'1. Output sheet'!$K$2:$K$5000,$C584,'1. Output sheet'!$O$2:$O$5000,"&gt;="&amp;$B$574,'1. Output sheet'!$O$2:$O$5000,"&lt;"&amp;$C$574)</f>
        <v>0</v>
      </c>
      <c r="M584" s="13">
        <f>COUNTIFS('1. Output sheet'!$AC$2:$AC$5000,$B$75,'1. Output sheet'!$C$2:$C$5000,M$73,'1. Output sheet'!$K$2:$K$5000,$C584,'1. Output sheet'!$O$2:$O$5000,"&gt;="&amp;$B$574,'1. Output sheet'!$O$2:$O$5000,"&lt;"&amp;$C$574)</f>
        <v>0</v>
      </c>
      <c r="N584" s="13">
        <f>COUNTIFS('1. Output sheet'!$AC$2:$AC$5000,$B$75,'1. Output sheet'!$C$2:$C$5000,N$73,'1. Output sheet'!$K$2:$K$5000,$C584,'1. Output sheet'!$O$2:$O$5000,"&gt;="&amp;$B$574,'1. Output sheet'!$O$2:$O$5000,"&lt;"&amp;$C$574)</f>
        <v>0</v>
      </c>
      <c r="O584" s="13">
        <f>COUNTIFS('1. Output sheet'!$AC$2:$AC$5000,$B$75,'1. Output sheet'!$C$2:$C$5000,O$73,'1. Output sheet'!$K$2:$K$5000,$C584,'1. Output sheet'!$O$2:$O$5000,"&gt;="&amp;$B$574,'1. Output sheet'!$O$2:$O$5000,"&lt;"&amp;$C$574)</f>
        <v>0</v>
      </c>
      <c r="P584" s="14">
        <f t="shared" si="321"/>
        <v>6</v>
      </c>
    </row>
    <row r="585" spans="2:16" ht="14.4" x14ac:dyDescent="0.3">
      <c r="B585" s="7"/>
      <c r="C585" s="39" t="s">
        <v>473</v>
      </c>
      <c r="D585" s="13">
        <f>COUNTIFS('1. Output sheet'!$AC$2:$AC$5000,$B$75,'1. Output sheet'!$C$2:$C$5000,D$73,'1. Output sheet'!$K$2:$K$5000,$C585,'1. Output sheet'!$O$2:$O$5000,"&gt;="&amp;$B$574,'1. Output sheet'!$O$2:$O$5000,"&lt;"&amp;$C$574)</f>
        <v>0</v>
      </c>
      <c r="E585" s="13">
        <f>COUNTIFS('1. Output sheet'!$AC$2:$AC$5000,$B$75,'1. Output sheet'!$C$2:$C$5000,E$73,'1. Output sheet'!$K$2:$K$5000,$C585,'1. Output sheet'!$O$2:$O$5000,"&gt;="&amp;$B$574,'1. Output sheet'!$O$2:$O$5000,"&lt;"&amp;$C$574)</f>
        <v>0</v>
      </c>
      <c r="F585" s="13">
        <f>COUNTIFS('1. Output sheet'!$AC$2:$AC$5000,$B$75,'1. Output sheet'!$C$2:$C$5000,F$73,'1. Output sheet'!$K$2:$K$5000,$C585,'1. Output sheet'!$O$2:$O$5000,"&gt;="&amp;$B$574,'1. Output sheet'!$O$2:$O$5000,"&lt;"&amp;$C$574)</f>
        <v>0</v>
      </c>
      <c r="G585" s="13">
        <f>COUNTIFS('1. Output sheet'!$AC$2:$AC$5000,$B$75,'1. Output sheet'!$C$2:$C$5000,G$73,'1. Output sheet'!$K$2:$K$5000,$C585,'1. Output sheet'!$O$2:$O$5000,"&gt;="&amp;$B$574,'1. Output sheet'!$O$2:$O$5000,"&lt;"&amp;$C$574)</f>
        <v>0</v>
      </c>
      <c r="H585" s="13">
        <f>COUNTIFS('1. Output sheet'!$AC$2:$AC$5000,$B$75,'1. Output sheet'!$C$2:$C$5000,H$73,'1. Output sheet'!$K$2:$K$5000,$C585,'1. Output sheet'!$O$2:$O$5000,"&gt;="&amp;$B$574,'1. Output sheet'!$O$2:$O$5000,"&lt;"&amp;$C$574)</f>
        <v>2</v>
      </c>
      <c r="I585" s="13">
        <f>COUNTIFS('1. Output sheet'!$AC$2:$AC$5000,$B$75,'1. Output sheet'!$C$2:$C$5000,I$73,'1. Output sheet'!$K$2:$K$5000,$C585,'1. Output sheet'!$O$2:$O$5000,"&gt;="&amp;$B$574,'1. Output sheet'!$O$2:$O$5000,"&lt;"&amp;$C$574)</f>
        <v>0</v>
      </c>
      <c r="J585" s="13">
        <f>COUNTIFS('1. Output sheet'!$AC$2:$AC$5000,$B$75,'1. Output sheet'!$C$2:$C$5000,J$73,'1. Output sheet'!$K$2:$K$5000,$C585,'1. Output sheet'!$O$2:$O$5000,"&gt;="&amp;$B$574,'1. Output sheet'!$O$2:$O$5000,"&lt;"&amp;$C$574)</f>
        <v>2</v>
      </c>
      <c r="K585" s="13">
        <f>COUNTIFS('1. Output sheet'!$AC$2:$AC$5000,$B$75,'1. Output sheet'!$C$2:$C$5000,K$73,'1. Output sheet'!$K$2:$K$5000,$C585,'1. Output sheet'!$O$2:$O$5000,"&gt;="&amp;$B$574,'1. Output sheet'!$O$2:$O$5000,"&lt;"&amp;$C$574)</f>
        <v>0</v>
      </c>
      <c r="L585" s="13">
        <f>COUNTIFS('1. Output sheet'!$AC$2:$AC$5000,$B$75,'1. Output sheet'!$C$2:$C$5000,L$73,'1. Output sheet'!$K$2:$K$5000,$C585,'1. Output sheet'!$O$2:$O$5000,"&gt;="&amp;$B$574,'1. Output sheet'!$O$2:$O$5000,"&lt;"&amp;$C$574)</f>
        <v>0</v>
      </c>
      <c r="M585" s="13">
        <f>COUNTIFS('1. Output sheet'!$AC$2:$AC$5000,$B$75,'1. Output sheet'!$C$2:$C$5000,M$73,'1. Output sheet'!$K$2:$K$5000,$C585,'1. Output sheet'!$O$2:$O$5000,"&gt;="&amp;$B$574,'1. Output sheet'!$O$2:$O$5000,"&lt;"&amp;$C$574)</f>
        <v>0</v>
      </c>
      <c r="N585" s="13">
        <f>COUNTIFS('1. Output sheet'!$AC$2:$AC$5000,$B$75,'1. Output sheet'!$C$2:$C$5000,N$73,'1. Output sheet'!$K$2:$K$5000,$C585,'1. Output sheet'!$O$2:$O$5000,"&gt;="&amp;$B$574,'1. Output sheet'!$O$2:$O$5000,"&lt;"&amp;$C$574)</f>
        <v>0</v>
      </c>
      <c r="O585" s="13">
        <f>COUNTIFS('1. Output sheet'!$AC$2:$AC$5000,$B$75,'1. Output sheet'!$C$2:$C$5000,O$73,'1. Output sheet'!$K$2:$K$5000,$C585,'1. Output sheet'!$O$2:$O$5000,"&gt;="&amp;$B$574,'1. Output sheet'!$O$2:$O$5000,"&lt;"&amp;$C$574)</f>
        <v>0</v>
      </c>
      <c r="P585" s="14">
        <f t="shared" si="321"/>
        <v>4</v>
      </c>
    </row>
    <row r="586" spans="2:16" ht="14.4" x14ac:dyDescent="0.3">
      <c r="B586" s="7"/>
      <c r="C586" s="39" t="s">
        <v>210</v>
      </c>
      <c r="D586" s="13">
        <f>COUNTIFS('1. Output sheet'!$AC$2:$AC$5000,$B$75,'1. Output sheet'!$C$2:$C$5000,D$73,'1. Output sheet'!$K$2:$K$5000,$C586,'1. Output sheet'!$O$2:$O$5000,"&gt;="&amp;$B$574,'1. Output sheet'!$O$2:$O$5000,"&lt;"&amp;$C$574)</f>
        <v>0</v>
      </c>
      <c r="E586" s="13">
        <f>COUNTIFS('1. Output sheet'!$AC$2:$AC$5000,$B$75,'1. Output sheet'!$C$2:$C$5000,E$73,'1. Output sheet'!$K$2:$K$5000,$C586,'1. Output sheet'!$O$2:$O$5000,"&gt;="&amp;$B$574,'1. Output sheet'!$O$2:$O$5000,"&lt;"&amp;$C$574)</f>
        <v>0</v>
      </c>
      <c r="F586" s="13">
        <f>COUNTIFS('1. Output sheet'!$AC$2:$AC$5000,$B$75,'1. Output sheet'!$C$2:$C$5000,F$73,'1. Output sheet'!$K$2:$K$5000,$C586,'1. Output sheet'!$O$2:$O$5000,"&gt;="&amp;$B$574,'1. Output sheet'!$O$2:$O$5000,"&lt;"&amp;$C$574)</f>
        <v>0</v>
      </c>
      <c r="G586" s="13">
        <f>COUNTIFS('1. Output sheet'!$AC$2:$AC$5000,$B$75,'1. Output sheet'!$C$2:$C$5000,G$73,'1. Output sheet'!$K$2:$K$5000,$C586,'1. Output sheet'!$O$2:$O$5000,"&gt;="&amp;$B$574,'1. Output sheet'!$O$2:$O$5000,"&lt;"&amp;$C$574)</f>
        <v>0</v>
      </c>
      <c r="H586" s="13">
        <f>COUNTIFS('1. Output sheet'!$AC$2:$AC$5000,$B$75,'1. Output sheet'!$C$2:$C$5000,H$73,'1. Output sheet'!$K$2:$K$5000,$C586,'1. Output sheet'!$O$2:$O$5000,"&gt;="&amp;$B$574,'1. Output sheet'!$O$2:$O$5000,"&lt;"&amp;$C$574)</f>
        <v>0</v>
      </c>
      <c r="I586" s="13">
        <f>COUNTIFS('1. Output sheet'!$AC$2:$AC$5000,$B$75,'1. Output sheet'!$C$2:$C$5000,I$73,'1. Output sheet'!$K$2:$K$5000,$C586,'1. Output sheet'!$O$2:$O$5000,"&gt;="&amp;$B$574,'1. Output sheet'!$O$2:$O$5000,"&lt;"&amp;$C$574)</f>
        <v>0</v>
      </c>
      <c r="J586" s="13">
        <f>COUNTIFS('1. Output sheet'!$AC$2:$AC$5000,$B$75,'1. Output sheet'!$C$2:$C$5000,J$73,'1. Output sheet'!$K$2:$K$5000,$C586,'1. Output sheet'!$O$2:$O$5000,"&gt;="&amp;$B$574,'1. Output sheet'!$O$2:$O$5000,"&lt;"&amp;$C$574)</f>
        <v>0</v>
      </c>
      <c r="K586" s="13">
        <f>COUNTIFS('1. Output sheet'!$AC$2:$AC$5000,$B$75,'1. Output sheet'!$C$2:$C$5000,K$73,'1. Output sheet'!$K$2:$K$5000,$C586,'1. Output sheet'!$O$2:$O$5000,"&gt;="&amp;$B$574,'1. Output sheet'!$O$2:$O$5000,"&lt;"&amp;$C$574)</f>
        <v>0</v>
      </c>
      <c r="L586" s="13">
        <f>COUNTIFS('1. Output sheet'!$AC$2:$AC$5000,$B$75,'1. Output sheet'!$C$2:$C$5000,L$73,'1. Output sheet'!$K$2:$K$5000,$C586,'1. Output sheet'!$O$2:$O$5000,"&gt;="&amp;$B$574,'1. Output sheet'!$O$2:$O$5000,"&lt;"&amp;$C$574)</f>
        <v>0</v>
      </c>
      <c r="M586" s="13">
        <f>COUNTIFS('1. Output sheet'!$AC$2:$AC$5000,$B$75,'1. Output sheet'!$C$2:$C$5000,M$73,'1. Output sheet'!$K$2:$K$5000,$C586,'1. Output sheet'!$O$2:$O$5000,"&gt;="&amp;$B$574,'1. Output sheet'!$O$2:$O$5000,"&lt;"&amp;$C$574)</f>
        <v>0</v>
      </c>
      <c r="N586" s="13">
        <f>COUNTIFS('1. Output sheet'!$AC$2:$AC$5000,$B$75,'1. Output sheet'!$C$2:$C$5000,N$73,'1. Output sheet'!$K$2:$K$5000,$C586,'1. Output sheet'!$O$2:$O$5000,"&gt;="&amp;$B$574,'1. Output sheet'!$O$2:$O$5000,"&lt;"&amp;$C$574)</f>
        <v>0</v>
      </c>
      <c r="O586" s="13">
        <f>COUNTIFS('1. Output sheet'!$AC$2:$AC$5000,$B$75,'1. Output sheet'!$C$2:$C$5000,O$73,'1. Output sheet'!$K$2:$K$5000,$C586,'1. Output sheet'!$O$2:$O$5000,"&gt;="&amp;$B$574,'1. Output sheet'!$O$2:$O$5000,"&lt;"&amp;$C$574)</f>
        <v>0</v>
      </c>
      <c r="P586" s="14">
        <f t="shared" si="321"/>
        <v>0</v>
      </c>
    </row>
    <row r="587" spans="2:16" ht="14.4" x14ac:dyDescent="0.3">
      <c r="B587" s="7"/>
      <c r="C587" s="39" t="s">
        <v>333</v>
      </c>
      <c r="D587" s="13">
        <f>COUNTIFS('1. Output sheet'!$AC$2:$AC$5000,$B$75,'1. Output sheet'!$C$2:$C$5000,D$73,'1. Output sheet'!$K$2:$K$5000,$C587,'1. Output sheet'!$O$2:$O$5000,"&gt;="&amp;$B$574,'1. Output sheet'!$O$2:$O$5000,"&lt;"&amp;$C$574)</f>
        <v>0</v>
      </c>
      <c r="E587" s="13">
        <f>COUNTIFS('1. Output sheet'!$AC$2:$AC$5000,$B$75,'1. Output sheet'!$C$2:$C$5000,E$73,'1. Output sheet'!$K$2:$K$5000,$C587,'1. Output sheet'!$O$2:$O$5000,"&gt;="&amp;$B$574,'1. Output sheet'!$O$2:$O$5000,"&lt;"&amp;$C$574)</f>
        <v>0</v>
      </c>
      <c r="F587" s="13">
        <f>COUNTIFS('1. Output sheet'!$AC$2:$AC$5000,$B$75,'1. Output sheet'!$C$2:$C$5000,F$73,'1. Output sheet'!$K$2:$K$5000,$C587,'1. Output sheet'!$O$2:$O$5000,"&gt;="&amp;$B$574,'1. Output sheet'!$O$2:$O$5000,"&lt;"&amp;$C$574)</f>
        <v>0</v>
      </c>
      <c r="G587" s="13">
        <f>COUNTIFS('1. Output sheet'!$AC$2:$AC$5000,$B$75,'1. Output sheet'!$C$2:$C$5000,G$73,'1. Output sheet'!$K$2:$K$5000,$C587,'1. Output sheet'!$O$2:$O$5000,"&gt;="&amp;$B$574,'1. Output sheet'!$O$2:$O$5000,"&lt;"&amp;$C$574)</f>
        <v>0</v>
      </c>
      <c r="H587" s="13">
        <f>COUNTIFS('1. Output sheet'!$AC$2:$AC$5000,$B$75,'1. Output sheet'!$C$2:$C$5000,H$73,'1. Output sheet'!$K$2:$K$5000,$C587,'1. Output sheet'!$O$2:$O$5000,"&gt;="&amp;$B$574,'1. Output sheet'!$O$2:$O$5000,"&lt;"&amp;$C$574)</f>
        <v>0</v>
      </c>
      <c r="I587" s="13">
        <f>COUNTIFS('1. Output sheet'!$AC$2:$AC$5000,$B$75,'1. Output sheet'!$C$2:$C$5000,I$73,'1. Output sheet'!$K$2:$K$5000,$C587,'1. Output sheet'!$O$2:$O$5000,"&gt;="&amp;$B$574,'1. Output sheet'!$O$2:$O$5000,"&lt;"&amp;$C$574)</f>
        <v>0</v>
      </c>
      <c r="J587" s="13">
        <f>COUNTIFS('1. Output sheet'!$AC$2:$AC$5000,$B$75,'1. Output sheet'!$C$2:$C$5000,J$73,'1. Output sheet'!$K$2:$K$5000,$C587,'1. Output sheet'!$O$2:$O$5000,"&gt;="&amp;$B$574,'1. Output sheet'!$O$2:$O$5000,"&lt;"&amp;$C$574)</f>
        <v>0</v>
      </c>
      <c r="K587" s="13">
        <f>COUNTIFS('1. Output sheet'!$AC$2:$AC$5000,$B$75,'1. Output sheet'!$C$2:$C$5000,K$73,'1. Output sheet'!$K$2:$K$5000,$C587,'1. Output sheet'!$O$2:$O$5000,"&gt;="&amp;$B$574,'1. Output sheet'!$O$2:$O$5000,"&lt;"&amp;$C$574)</f>
        <v>0</v>
      </c>
      <c r="L587" s="13">
        <f>COUNTIFS('1. Output sheet'!$AC$2:$AC$5000,$B$75,'1. Output sheet'!$C$2:$C$5000,L$73,'1. Output sheet'!$K$2:$K$5000,$C587,'1. Output sheet'!$O$2:$O$5000,"&gt;="&amp;$B$574,'1. Output sheet'!$O$2:$O$5000,"&lt;"&amp;$C$574)</f>
        <v>0</v>
      </c>
      <c r="M587" s="13">
        <f>COUNTIFS('1. Output sheet'!$AC$2:$AC$5000,$B$75,'1. Output sheet'!$C$2:$C$5000,M$73,'1. Output sheet'!$K$2:$K$5000,$C587,'1. Output sheet'!$O$2:$O$5000,"&gt;="&amp;$B$574,'1. Output sheet'!$O$2:$O$5000,"&lt;"&amp;$C$574)</f>
        <v>0</v>
      </c>
      <c r="N587" s="13">
        <f>COUNTIFS('1. Output sheet'!$AC$2:$AC$5000,$B$75,'1. Output sheet'!$C$2:$C$5000,N$73,'1. Output sheet'!$K$2:$K$5000,$C587,'1. Output sheet'!$O$2:$O$5000,"&gt;="&amp;$B$574,'1. Output sheet'!$O$2:$O$5000,"&lt;"&amp;$C$574)</f>
        <v>0</v>
      </c>
      <c r="O587" s="13">
        <f>COUNTIFS('1. Output sheet'!$AC$2:$AC$5000,$B$75,'1. Output sheet'!$C$2:$C$5000,O$73,'1. Output sheet'!$K$2:$K$5000,$C587,'1. Output sheet'!$O$2:$O$5000,"&gt;="&amp;$B$574,'1. Output sheet'!$O$2:$O$5000,"&lt;"&amp;$C$574)</f>
        <v>0</v>
      </c>
      <c r="P587" s="14">
        <f t="shared" si="321"/>
        <v>0</v>
      </c>
    </row>
    <row r="588" spans="2:16" ht="14.4" x14ac:dyDescent="0.3">
      <c r="B588" s="7"/>
      <c r="C588" s="39" t="s">
        <v>229</v>
      </c>
      <c r="D588" s="13">
        <f>COUNTIFS('1. Output sheet'!$AC$2:$AC$5000,$B$75,'1. Output sheet'!$C$2:$C$5000,D$73,'1. Output sheet'!$K$2:$K$5000,$C588,'1. Output sheet'!$O$2:$O$5000,"&gt;="&amp;$B$574,'1. Output sheet'!$O$2:$O$5000,"&lt;"&amp;$C$574)</f>
        <v>0</v>
      </c>
      <c r="E588" s="13">
        <f>COUNTIFS('1. Output sheet'!$AC$2:$AC$5000,$B$75,'1. Output sheet'!$C$2:$C$5000,E$73,'1. Output sheet'!$K$2:$K$5000,$C588,'1. Output sheet'!$O$2:$O$5000,"&gt;="&amp;$B$574,'1. Output sheet'!$O$2:$O$5000,"&lt;"&amp;$C$574)</f>
        <v>0</v>
      </c>
      <c r="F588" s="13">
        <f>COUNTIFS('1. Output sheet'!$AC$2:$AC$5000,$B$75,'1. Output sheet'!$C$2:$C$5000,F$73,'1. Output sheet'!$K$2:$K$5000,$C588,'1. Output sheet'!$O$2:$O$5000,"&gt;="&amp;$B$574,'1. Output sheet'!$O$2:$O$5000,"&lt;"&amp;$C$574)</f>
        <v>0</v>
      </c>
      <c r="G588" s="13">
        <f>COUNTIFS('1. Output sheet'!$AC$2:$AC$5000,$B$75,'1. Output sheet'!$C$2:$C$5000,G$73,'1. Output sheet'!$K$2:$K$5000,$C588,'1. Output sheet'!$O$2:$O$5000,"&gt;="&amp;$B$574,'1. Output sheet'!$O$2:$O$5000,"&lt;"&amp;$C$574)</f>
        <v>0</v>
      </c>
      <c r="H588" s="13">
        <f>COUNTIFS('1. Output sheet'!$AC$2:$AC$5000,$B$75,'1. Output sheet'!$C$2:$C$5000,H$73,'1. Output sheet'!$K$2:$K$5000,$C588,'1. Output sheet'!$O$2:$O$5000,"&gt;="&amp;$B$574,'1. Output sheet'!$O$2:$O$5000,"&lt;"&amp;$C$574)</f>
        <v>0</v>
      </c>
      <c r="I588" s="13">
        <f>COUNTIFS('1. Output sheet'!$AC$2:$AC$5000,$B$75,'1. Output sheet'!$C$2:$C$5000,I$73,'1. Output sheet'!$K$2:$K$5000,$C588,'1. Output sheet'!$O$2:$O$5000,"&gt;="&amp;$B$574,'1. Output sheet'!$O$2:$O$5000,"&lt;"&amp;$C$574)</f>
        <v>0</v>
      </c>
      <c r="J588" s="13">
        <f>COUNTIFS('1. Output sheet'!$AC$2:$AC$5000,$B$75,'1. Output sheet'!$C$2:$C$5000,J$73,'1. Output sheet'!$K$2:$K$5000,$C588,'1. Output sheet'!$O$2:$O$5000,"&gt;="&amp;$B$574,'1. Output sheet'!$O$2:$O$5000,"&lt;"&amp;$C$574)</f>
        <v>10</v>
      </c>
      <c r="K588" s="13">
        <f>COUNTIFS('1. Output sheet'!$AC$2:$AC$5000,$B$75,'1. Output sheet'!$C$2:$C$5000,K$73,'1. Output sheet'!$K$2:$K$5000,$C588,'1. Output sheet'!$O$2:$O$5000,"&gt;="&amp;$B$574,'1. Output sheet'!$O$2:$O$5000,"&lt;"&amp;$C$574)</f>
        <v>0</v>
      </c>
      <c r="L588" s="13">
        <f>COUNTIFS('1. Output sheet'!$AC$2:$AC$5000,$B$75,'1. Output sheet'!$C$2:$C$5000,L$73,'1. Output sheet'!$K$2:$K$5000,$C588,'1. Output sheet'!$O$2:$O$5000,"&gt;="&amp;$B$574,'1. Output sheet'!$O$2:$O$5000,"&lt;"&amp;$C$574)</f>
        <v>0</v>
      </c>
      <c r="M588" s="13">
        <f>COUNTIFS('1. Output sheet'!$AC$2:$AC$5000,$B$75,'1. Output sheet'!$C$2:$C$5000,M$73,'1. Output sheet'!$K$2:$K$5000,$C588,'1. Output sheet'!$O$2:$O$5000,"&gt;="&amp;$B$574,'1. Output sheet'!$O$2:$O$5000,"&lt;"&amp;$C$574)</f>
        <v>0</v>
      </c>
      <c r="N588" s="13">
        <f>COUNTIFS('1. Output sheet'!$AC$2:$AC$5000,$B$75,'1. Output sheet'!$C$2:$C$5000,N$73,'1. Output sheet'!$K$2:$K$5000,$C588,'1. Output sheet'!$O$2:$O$5000,"&gt;="&amp;$B$574,'1. Output sheet'!$O$2:$O$5000,"&lt;"&amp;$C$574)</f>
        <v>0</v>
      </c>
      <c r="O588" s="13">
        <f>COUNTIFS('1. Output sheet'!$AC$2:$AC$5000,$B$75,'1. Output sheet'!$C$2:$C$5000,O$73,'1. Output sheet'!$K$2:$K$5000,$C588,'1. Output sheet'!$O$2:$O$5000,"&gt;="&amp;$B$574,'1. Output sheet'!$O$2:$O$5000,"&lt;"&amp;$C$574)</f>
        <v>0</v>
      </c>
      <c r="P588" s="14">
        <f t="shared" si="321"/>
        <v>10</v>
      </c>
    </row>
    <row r="589" spans="2:16" ht="14.4" x14ac:dyDescent="0.3">
      <c r="B589" s="7"/>
      <c r="C589" s="39" t="s">
        <v>407</v>
      </c>
      <c r="D589" s="13">
        <f>COUNTIFS('1. Output sheet'!$AC$2:$AC$5000,$B$75,'1. Output sheet'!$C$2:$C$5000,D$73,'1. Output sheet'!$K$2:$K$5000,$C589,'1. Output sheet'!$O$2:$O$5000,"&gt;="&amp;$B$574,'1. Output sheet'!$O$2:$O$5000,"&lt;"&amp;$C$574)</f>
        <v>0</v>
      </c>
      <c r="E589" s="13">
        <f>COUNTIFS('1. Output sheet'!$AC$2:$AC$5000,$B$75,'1. Output sheet'!$C$2:$C$5000,E$73,'1. Output sheet'!$K$2:$K$5000,$C589,'1. Output sheet'!$O$2:$O$5000,"&gt;="&amp;$B$574,'1. Output sheet'!$O$2:$O$5000,"&lt;"&amp;$C$574)</f>
        <v>0</v>
      </c>
      <c r="F589" s="13">
        <f>COUNTIFS('1. Output sheet'!$AC$2:$AC$5000,$B$75,'1. Output sheet'!$C$2:$C$5000,F$73,'1. Output sheet'!$K$2:$K$5000,$C589,'1. Output sheet'!$O$2:$O$5000,"&gt;="&amp;$B$574,'1. Output sheet'!$O$2:$O$5000,"&lt;"&amp;$C$574)</f>
        <v>0</v>
      </c>
      <c r="G589" s="13">
        <f>COUNTIFS('1. Output sheet'!$AC$2:$AC$5000,$B$75,'1. Output sheet'!$C$2:$C$5000,G$73,'1. Output sheet'!$K$2:$K$5000,$C589,'1. Output sheet'!$O$2:$O$5000,"&gt;="&amp;$B$574,'1. Output sheet'!$O$2:$O$5000,"&lt;"&amp;$C$574)</f>
        <v>0</v>
      </c>
      <c r="H589" s="13">
        <f>COUNTIFS('1. Output sheet'!$AC$2:$AC$5000,$B$75,'1. Output sheet'!$C$2:$C$5000,H$73,'1. Output sheet'!$K$2:$K$5000,$C589,'1. Output sheet'!$O$2:$O$5000,"&gt;="&amp;$B$574,'1. Output sheet'!$O$2:$O$5000,"&lt;"&amp;$C$574)</f>
        <v>0</v>
      </c>
      <c r="I589" s="13">
        <f>COUNTIFS('1. Output sheet'!$AC$2:$AC$5000,$B$75,'1. Output sheet'!$C$2:$C$5000,I$73,'1. Output sheet'!$K$2:$K$5000,$C589,'1. Output sheet'!$O$2:$O$5000,"&gt;="&amp;$B$574,'1. Output sheet'!$O$2:$O$5000,"&lt;"&amp;$C$574)</f>
        <v>0</v>
      </c>
      <c r="J589" s="13">
        <f>COUNTIFS('1. Output sheet'!$AC$2:$AC$5000,$B$75,'1. Output sheet'!$C$2:$C$5000,J$73,'1. Output sheet'!$K$2:$K$5000,$C589,'1. Output sheet'!$O$2:$O$5000,"&gt;="&amp;$B$574,'1. Output sheet'!$O$2:$O$5000,"&lt;"&amp;$C$574)</f>
        <v>0</v>
      </c>
      <c r="K589" s="13">
        <f>COUNTIFS('1. Output sheet'!$AC$2:$AC$5000,$B$75,'1. Output sheet'!$C$2:$C$5000,K$73,'1. Output sheet'!$K$2:$K$5000,$C589,'1. Output sheet'!$O$2:$O$5000,"&gt;="&amp;$B$574,'1. Output sheet'!$O$2:$O$5000,"&lt;"&amp;$C$574)</f>
        <v>0</v>
      </c>
      <c r="L589" s="13">
        <f>COUNTIFS('1. Output sheet'!$AC$2:$AC$5000,$B$75,'1. Output sheet'!$C$2:$C$5000,L$73,'1. Output sheet'!$K$2:$K$5000,$C589,'1. Output sheet'!$O$2:$O$5000,"&gt;="&amp;$B$574,'1. Output sheet'!$O$2:$O$5000,"&lt;"&amp;$C$574)</f>
        <v>0</v>
      </c>
      <c r="M589" s="13">
        <f>COUNTIFS('1. Output sheet'!$AC$2:$AC$5000,$B$75,'1. Output sheet'!$C$2:$C$5000,M$73,'1. Output sheet'!$K$2:$K$5000,$C589,'1. Output sheet'!$O$2:$O$5000,"&gt;="&amp;$B$574,'1. Output sheet'!$O$2:$O$5000,"&lt;"&amp;$C$574)</f>
        <v>0</v>
      </c>
      <c r="N589" s="13">
        <f>COUNTIFS('1. Output sheet'!$AC$2:$AC$5000,$B$75,'1. Output sheet'!$C$2:$C$5000,N$73,'1. Output sheet'!$K$2:$K$5000,$C589,'1. Output sheet'!$O$2:$O$5000,"&gt;="&amp;$B$574,'1. Output sheet'!$O$2:$O$5000,"&lt;"&amp;$C$574)</f>
        <v>0</v>
      </c>
      <c r="O589" s="13">
        <f>COUNTIFS('1. Output sheet'!$AC$2:$AC$5000,$B$75,'1. Output sheet'!$C$2:$C$5000,O$73,'1. Output sheet'!$K$2:$K$5000,$C589,'1. Output sheet'!$O$2:$O$5000,"&gt;="&amp;$B$574,'1. Output sheet'!$O$2:$O$5000,"&lt;"&amp;$C$574)</f>
        <v>0</v>
      </c>
      <c r="P589" s="14">
        <f t="shared" si="321"/>
        <v>0</v>
      </c>
    </row>
    <row r="590" spans="2:16" ht="14.4" x14ac:dyDescent="0.3">
      <c r="B590" s="7"/>
      <c r="C590" s="39" t="s">
        <v>54</v>
      </c>
      <c r="D590" s="13">
        <f>COUNTIFS('1. Output sheet'!$AC$2:$AC$5000,$B$75,'1. Output sheet'!$C$2:$C$5000,D$73,'1. Output sheet'!$K$2:$K$5000,$C590,'1. Output sheet'!$O$2:$O$5000,"&gt;="&amp;$B$574,'1. Output sheet'!$O$2:$O$5000,"&lt;"&amp;$C$574)</f>
        <v>0</v>
      </c>
      <c r="E590" s="13">
        <f>COUNTIFS('1. Output sheet'!$AC$2:$AC$5000,$B$75,'1. Output sheet'!$C$2:$C$5000,E$73,'1. Output sheet'!$K$2:$K$5000,$C590,'1. Output sheet'!$O$2:$O$5000,"&gt;="&amp;$B$574,'1. Output sheet'!$O$2:$O$5000,"&lt;"&amp;$C$574)</f>
        <v>0</v>
      </c>
      <c r="F590" s="13">
        <f>COUNTIFS('1. Output sheet'!$AC$2:$AC$5000,$B$75,'1. Output sheet'!$C$2:$C$5000,F$73,'1. Output sheet'!$K$2:$K$5000,$C590,'1. Output sheet'!$O$2:$O$5000,"&gt;="&amp;$B$574,'1. Output sheet'!$O$2:$O$5000,"&lt;"&amp;$C$574)</f>
        <v>0</v>
      </c>
      <c r="G590" s="13">
        <f>COUNTIFS('1. Output sheet'!$AC$2:$AC$5000,$B$75,'1. Output sheet'!$C$2:$C$5000,G$73,'1. Output sheet'!$K$2:$K$5000,$C590,'1. Output sheet'!$O$2:$O$5000,"&gt;="&amp;$B$574,'1. Output sheet'!$O$2:$O$5000,"&lt;"&amp;$C$574)</f>
        <v>3</v>
      </c>
      <c r="H590" s="13">
        <f>COUNTIFS('1. Output sheet'!$AC$2:$AC$5000,$B$75,'1. Output sheet'!$C$2:$C$5000,H$73,'1. Output sheet'!$K$2:$K$5000,$C590,'1. Output sheet'!$O$2:$O$5000,"&gt;="&amp;$B$574,'1. Output sheet'!$O$2:$O$5000,"&lt;"&amp;$C$574)</f>
        <v>1</v>
      </c>
      <c r="I590" s="13">
        <f>COUNTIFS('1. Output sheet'!$AC$2:$AC$5000,$B$75,'1. Output sheet'!$C$2:$C$5000,I$73,'1. Output sheet'!$K$2:$K$5000,$C590,'1. Output sheet'!$O$2:$O$5000,"&gt;="&amp;$B$574,'1. Output sheet'!$O$2:$O$5000,"&lt;"&amp;$C$574)</f>
        <v>0</v>
      </c>
      <c r="J590" s="13">
        <f>COUNTIFS('1. Output sheet'!$AC$2:$AC$5000,$B$75,'1. Output sheet'!$C$2:$C$5000,J$73,'1. Output sheet'!$K$2:$K$5000,$C590,'1. Output sheet'!$O$2:$O$5000,"&gt;="&amp;$B$574,'1. Output sheet'!$O$2:$O$5000,"&lt;"&amp;$C$574)</f>
        <v>3</v>
      </c>
      <c r="K590" s="13">
        <f>COUNTIFS('1. Output sheet'!$AC$2:$AC$5000,$B$75,'1. Output sheet'!$C$2:$C$5000,K$73,'1. Output sheet'!$K$2:$K$5000,$C590,'1. Output sheet'!$O$2:$O$5000,"&gt;="&amp;$B$574,'1. Output sheet'!$O$2:$O$5000,"&lt;"&amp;$C$574)</f>
        <v>0</v>
      </c>
      <c r="L590" s="13">
        <f>COUNTIFS('1. Output sheet'!$AC$2:$AC$5000,$B$75,'1. Output sheet'!$C$2:$C$5000,L$73,'1. Output sheet'!$K$2:$K$5000,$C590,'1. Output sheet'!$O$2:$O$5000,"&gt;="&amp;$B$574,'1. Output sheet'!$O$2:$O$5000,"&lt;"&amp;$C$574)</f>
        <v>0</v>
      </c>
      <c r="M590" s="13">
        <f>COUNTIFS('1. Output sheet'!$AC$2:$AC$5000,$B$75,'1. Output sheet'!$C$2:$C$5000,M$73,'1. Output sheet'!$K$2:$K$5000,$C590,'1. Output sheet'!$O$2:$O$5000,"&gt;="&amp;$B$574,'1. Output sheet'!$O$2:$O$5000,"&lt;"&amp;$C$574)</f>
        <v>0</v>
      </c>
      <c r="N590" s="13">
        <f>COUNTIFS('1. Output sheet'!$AC$2:$AC$5000,$B$75,'1. Output sheet'!$C$2:$C$5000,N$73,'1. Output sheet'!$K$2:$K$5000,$C590,'1. Output sheet'!$O$2:$O$5000,"&gt;="&amp;$B$574,'1. Output sheet'!$O$2:$O$5000,"&lt;"&amp;$C$574)</f>
        <v>0</v>
      </c>
      <c r="O590" s="13">
        <f>COUNTIFS('1. Output sheet'!$AC$2:$AC$5000,$B$75,'1. Output sheet'!$C$2:$C$5000,O$73,'1. Output sheet'!$K$2:$K$5000,$C590,'1. Output sheet'!$O$2:$O$5000,"&gt;="&amp;$B$574,'1. Output sheet'!$O$2:$O$5000,"&lt;"&amp;$C$574)</f>
        <v>0</v>
      </c>
      <c r="P590" s="14">
        <f t="shared" si="321"/>
        <v>7</v>
      </c>
    </row>
    <row r="591" spans="2:16" ht="14.4" x14ac:dyDescent="0.3">
      <c r="B591" s="7"/>
      <c r="C591" s="39" t="s">
        <v>126</v>
      </c>
      <c r="D591" s="13">
        <f>COUNTIFS('1. Output sheet'!$AC$2:$AC$5000,$B$75,'1. Output sheet'!$C$2:$C$5000,D$73,'1. Output sheet'!$K$2:$K$5000,$C591,'1. Output sheet'!$O$2:$O$5000,"&gt;="&amp;$B$574,'1. Output sheet'!$O$2:$O$5000,"&lt;"&amp;$C$574)</f>
        <v>0</v>
      </c>
      <c r="E591" s="13">
        <f>COUNTIFS('1. Output sheet'!$AC$2:$AC$5000,$B$75,'1. Output sheet'!$C$2:$C$5000,E$73,'1. Output sheet'!$K$2:$K$5000,$C591,'1. Output sheet'!$O$2:$O$5000,"&gt;="&amp;$B$574,'1. Output sheet'!$O$2:$O$5000,"&lt;"&amp;$C$574)</f>
        <v>0</v>
      </c>
      <c r="F591" s="13">
        <f>COUNTIFS('1. Output sheet'!$AC$2:$AC$5000,$B$75,'1. Output sheet'!$C$2:$C$5000,F$73,'1. Output sheet'!$K$2:$K$5000,$C591,'1. Output sheet'!$O$2:$O$5000,"&gt;="&amp;$B$574,'1. Output sheet'!$O$2:$O$5000,"&lt;"&amp;$C$574)</f>
        <v>0</v>
      </c>
      <c r="G591" s="13">
        <f>COUNTIFS('1. Output sheet'!$AC$2:$AC$5000,$B$75,'1. Output sheet'!$C$2:$C$5000,G$73,'1. Output sheet'!$K$2:$K$5000,$C591,'1. Output sheet'!$O$2:$O$5000,"&gt;="&amp;$B$574,'1. Output sheet'!$O$2:$O$5000,"&lt;"&amp;$C$574)</f>
        <v>0</v>
      </c>
      <c r="H591" s="13">
        <f>COUNTIFS('1. Output sheet'!$AC$2:$AC$5000,$B$75,'1. Output sheet'!$C$2:$C$5000,H$73,'1. Output sheet'!$K$2:$K$5000,$C591,'1. Output sheet'!$O$2:$O$5000,"&gt;="&amp;$B$574,'1. Output sheet'!$O$2:$O$5000,"&lt;"&amp;$C$574)</f>
        <v>0</v>
      </c>
      <c r="I591" s="13">
        <f>COUNTIFS('1. Output sheet'!$AC$2:$AC$5000,$B$75,'1. Output sheet'!$C$2:$C$5000,I$73,'1. Output sheet'!$K$2:$K$5000,$C591,'1. Output sheet'!$O$2:$O$5000,"&gt;="&amp;$B$574,'1. Output sheet'!$O$2:$O$5000,"&lt;"&amp;$C$574)</f>
        <v>0</v>
      </c>
      <c r="J591" s="13">
        <f>COUNTIFS('1. Output sheet'!$AC$2:$AC$5000,$B$75,'1. Output sheet'!$C$2:$C$5000,J$73,'1. Output sheet'!$K$2:$K$5000,$C591,'1. Output sheet'!$O$2:$O$5000,"&gt;="&amp;$B$574,'1. Output sheet'!$O$2:$O$5000,"&lt;"&amp;$C$574)</f>
        <v>0</v>
      </c>
      <c r="K591" s="13">
        <f>COUNTIFS('1. Output sheet'!$AC$2:$AC$5000,$B$75,'1. Output sheet'!$C$2:$C$5000,K$73,'1. Output sheet'!$K$2:$K$5000,$C591,'1. Output sheet'!$O$2:$O$5000,"&gt;="&amp;$B$574,'1. Output sheet'!$O$2:$O$5000,"&lt;"&amp;$C$574)</f>
        <v>0</v>
      </c>
      <c r="L591" s="13">
        <f>COUNTIFS('1. Output sheet'!$AC$2:$AC$5000,$B$75,'1. Output sheet'!$C$2:$C$5000,L$73,'1. Output sheet'!$K$2:$K$5000,$C591,'1. Output sheet'!$O$2:$O$5000,"&gt;="&amp;$B$574,'1. Output sheet'!$O$2:$O$5000,"&lt;"&amp;$C$574)</f>
        <v>0</v>
      </c>
      <c r="M591" s="13">
        <f>COUNTIFS('1. Output sheet'!$AC$2:$AC$5000,$B$75,'1. Output sheet'!$C$2:$C$5000,M$73,'1. Output sheet'!$K$2:$K$5000,$C591,'1. Output sheet'!$O$2:$O$5000,"&gt;="&amp;$B$574,'1. Output sheet'!$O$2:$O$5000,"&lt;"&amp;$C$574)</f>
        <v>0</v>
      </c>
      <c r="N591" s="13">
        <f>COUNTIFS('1. Output sheet'!$AC$2:$AC$5000,$B$75,'1. Output sheet'!$C$2:$C$5000,N$73,'1. Output sheet'!$K$2:$K$5000,$C591,'1. Output sheet'!$O$2:$O$5000,"&gt;="&amp;$B$574,'1. Output sheet'!$O$2:$O$5000,"&lt;"&amp;$C$574)</f>
        <v>0</v>
      </c>
      <c r="O591" s="13">
        <f>COUNTIFS('1. Output sheet'!$AC$2:$AC$5000,$B$75,'1. Output sheet'!$C$2:$C$5000,O$73,'1. Output sheet'!$K$2:$K$5000,$C591,'1. Output sheet'!$O$2:$O$5000,"&gt;="&amp;$B$574,'1. Output sheet'!$O$2:$O$5000,"&lt;"&amp;$C$574)</f>
        <v>0</v>
      </c>
      <c r="P591" s="14">
        <f t="shared" si="321"/>
        <v>0</v>
      </c>
    </row>
    <row r="592" spans="2:16" ht="14.4" x14ac:dyDescent="0.3">
      <c r="B592" s="7"/>
      <c r="C592" s="39" t="s">
        <v>737</v>
      </c>
      <c r="D592" s="13">
        <f>COUNTIFS('1. Output sheet'!$AC$2:$AC$5000,$B$75,'1. Output sheet'!$C$2:$C$5000,D$73,'1. Output sheet'!$K$2:$K$5000,$C592,'1. Output sheet'!$O$2:$O$5000,"&gt;="&amp;$B$574,'1. Output sheet'!$O$2:$O$5000,"&lt;"&amp;$C$574)</f>
        <v>0</v>
      </c>
      <c r="E592" s="13">
        <f>COUNTIFS('1. Output sheet'!$AC$2:$AC$5000,$B$75,'1. Output sheet'!$C$2:$C$5000,E$73,'1. Output sheet'!$K$2:$K$5000,$C592,'1. Output sheet'!$O$2:$O$5000,"&gt;="&amp;$B$574,'1. Output sheet'!$O$2:$O$5000,"&lt;"&amp;$C$574)</f>
        <v>0</v>
      </c>
      <c r="F592" s="13">
        <f>COUNTIFS('1. Output sheet'!$AC$2:$AC$5000,$B$75,'1. Output sheet'!$C$2:$C$5000,F$73,'1. Output sheet'!$K$2:$K$5000,$C592,'1. Output sheet'!$O$2:$O$5000,"&gt;="&amp;$B$574,'1. Output sheet'!$O$2:$O$5000,"&lt;"&amp;$C$574)</f>
        <v>0</v>
      </c>
      <c r="G592" s="13">
        <f>COUNTIFS('1. Output sheet'!$AC$2:$AC$5000,$B$75,'1. Output sheet'!$C$2:$C$5000,G$73,'1. Output sheet'!$K$2:$K$5000,$C592,'1. Output sheet'!$O$2:$O$5000,"&gt;="&amp;$B$574,'1. Output sheet'!$O$2:$O$5000,"&lt;"&amp;$C$574)</f>
        <v>0</v>
      </c>
      <c r="H592" s="13">
        <f>COUNTIFS('1. Output sheet'!$AC$2:$AC$5000,$B$75,'1. Output sheet'!$C$2:$C$5000,H$73,'1. Output sheet'!$K$2:$K$5000,$C592,'1. Output sheet'!$O$2:$O$5000,"&gt;="&amp;$B$574,'1. Output sheet'!$O$2:$O$5000,"&lt;"&amp;$C$574)</f>
        <v>3</v>
      </c>
      <c r="I592" s="13">
        <f>COUNTIFS('1. Output sheet'!$AC$2:$AC$5000,$B$75,'1. Output sheet'!$C$2:$C$5000,I$73,'1. Output sheet'!$K$2:$K$5000,$C592,'1. Output sheet'!$O$2:$O$5000,"&gt;="&amp;$B$574,'1. Output sheet'!$O$2:$O$5000,"&lt;"&amp;$C$574)</f>
        <v>1</v>
      </c>
      <c r="J592" s="13">
        <f>COUNTIFS('1. Output sheet'!$AC$2:$AC$5000,$B$75,'1. Output sheet'!$C$2:$C$5000,J$73,'1. Output sheet'!$K$2:$K$5000,$C592,'1. Output sheet'!$O$2:$O$5000,"&gt;="&amp;$B$574,'1. Output sheet'!$O$2:$O$5000,"&lt;"&amp;$C$574)</f>
        <v>0</v>
      </c>
      <c r="K592" s="13">
        <f>COUNTIFS('1. Output sheet'!$AC$2:$AC$5000,$B$75,'1. Output sheet'!$C$2:$C$5000,K$73,'1. Output sheet'!$K$2:$K$5000,$C592,'1. Output sheet'!$O$2:$O$5000,"&gt;="&amp;$B$574,'1. Output sheet'!$O$2:$O$5000,"&lt;"&amp;$C$574)</f>
        <v>0</v>
      </c>
      <c r="L592" s="13">
        <f>COUNTIFS('1. Output sheet'!$AC$2:$AC$5000,$B$75,'1. Output sheet'!$C$2:$C$5000,L$73,'1. Output sheet'!$K$2:$K$5000,$C592,'1. Output sheet'!$O$2:$O$5000,"&gt;="&amp;$B$574,'1. Output sheet'!$O$2:$O$5000,"&lt;"&amp;$C$574)</f>
        <v>0</v>
      </c>
      <c r="M592" s="13">
        <f>COUNTIFS('1. Output sheet'!$AC$2:$AC$5000,$B$75,'1. Output sheet'!$C$2:$C$5000,M$73,'1. Output sheet'!$K$2:$K$5000,$C592,'1. Output sheet'!$O$2:$O$5000,"&gt;="&amp;$B$574,'1. Output sheet'!$O$2:$O$5000,"&lt;"&amp;$C$574)</f>
        <v>0</v>
      </c>
      <c r="N592" s="13">
        <f>COUNTIFS('1. Output sheet'!$AC$2:$AC$5000,$B$75,'1. Output sheet'!$C$2:$C$5000,N$73,'1. Output sheet'!$K$2:$K$5000,$C592,'1. Output sheet'!$O$2:$O$5000,"&gt;="&amp;$B$574,'1. Output sheet'!$O$2:$O$5000,"&lt;"&amp;$C$574)</f>
        <v>0</v>
      </c>
      <c r="O592" s="13">
        <f>COUNTIFS('1. Output sheet'!$AC$2:$AC$5000,$B$75,'1. Output sheet'!$C$2:$C$5000,O$73,'1. Output sheet'!$K$2:$K$5000,$C592,'1. Output sheet'!$O$2:$O$5000,"&gt;="&amp;$B$574,'1. Output sheet'!$O$2:$O$5000,"&lt;"&amp;$C$574)</f>
        <v>0</v>
      </c>
      <c r="P592" s="14">
        <f t="shared" si="321"/>
        <v>4</v>
      </c>
    </row>
    <row r="593" spans="2:16" ht="14.4" x14ac:dyDescent="0.3">
      <c r="B593" s="7"/>
      <c r="C593" s="39" t="s">
        <v>362</v>
      </c>
      <c r="D593" s="13">
        <f>COUNTIFS('1. Output sheet'!$AC$2:$AC$5000,$B$75,'1. Output sheet'!$C$2:$C$5000,D$73,'1. Output sheet'!$K$2:$K$5000,$C593,'1. Output sheet'!$O$2:$O$5000,"&gt;="&amp;$B$574,'1. Output sheet'!$O$2:$O$5000,"&lt;"&amp;$C$574)</f>
        <v>0</v>
      </c>
      <c r="E593" s="13">
        <f>COUNTIFS('1. Output sheet'!$AC$2:$AC$5000,$B$75,'1. Output sheet'!$C$2:$C$5000,E$73,'1. Output sheet'!$K$2:$K$5000,$C593,'1. Output sheet'!$O$2:$O$5000,"&gt;="&amp;$B$574,'1. Output sheet'!$O$2:$O$5000,"&lt;"&amp;$C$574)</f>
        <v>0</v>
      </c>
      <c r="F593" s="13">
        <f>COUNTIFS('1. Output sheet'!$AC$2:$AC$5000,$B$75,'1. Output sheet'!$C$2:$C$5000,F$73,'1. Output sheet'!$K$2:$K$5000,$C593,'1. Output sheet'!$O$2:$O$5000,"&gt;="&amp;$B$574,'1. Output sheet'!$O$2:$O$5000,"&lt;"&amp;$C$574)</f>
        <v>0</v>
      </c>
      <c r="G593" s="13">
        <f>COUNTIFS('1. Output sheet'!$AC$2:$AC$5000,$B$75,'1. Output sheet'!$C$2:$C$5000,G$73,'1. Output sheet'!$K$2:$K$5000,$C593,'1. Output sheet'!$O$2:$O$5000,"&gt;="&amp;$B$574,'1. Output sheet'!$O$2:$O$5000,"&lt;"&amp;$C$574)</f>
        <v>0</v>
      </c>
      <c r="H593" s="13">
        <f>COUNTIFS('1. Output sheet'!$AC$2:$AC$5000,$B$75,'1. Output sheet'!$C$2:$C$5000,H$73,'1. Output sheet'!$K$2:$K$5000,$C593,'1. Output sheet'!$O$2:$O$5000,"&gt;="&amp;$B$574,'1. Output sheet'!$O$2:$O$5000,"&lt;"&amp;$C$574)</f>
        <v>0</v>
      </c>
      <c r="I593" s="13">
        <f>COUNTIFS('1. Output sheet'!$AC$2:$AC$5000,$B$75,'1. Output sheet'!$C$2:$C$5000,I$73,'1. Output sheet'!$K$2:$K$5000,$C593,'1. Output sheet'!$O$2:$O$5000,"&gt;="&amp;$B$574,'1. Output sheet'!$O$2:$O$5000,"&lt;"&amp;$C$574)</f>
        <v>0</v>
      </c>
      <c r="J593" s="13">
        <f>COUNTIFS('1. Output sheet'!$AC$2:$AC$5000,$B$75,'1. Output sheet'!$C$2:$C$5000,J$73,'1. Output sheet'!$K$2:$K$5000,$C593,'1. Output sheet'!$O$2:$O$5000,"&gt;="&amp;$B$574,'1. Output sheet'!$O$2:$O$5000,"&lt;"&amp;$C$574)</f>
        <v>0</v>
      </c>
      <c r="K593" s="13">
        <f>COUNTIFS('1. Output sheet'!$AC$2:$AC$5000,$B$75,'1. Output sheet'!$C$2:$C$5000,K$73,'1. Output sheet'!$K$2:$K$5000,$C593,'1. Output sheet'!$O$2:$O$5000,"&gt;="&amp;$B$574,'1. Output sheet'!$O$2:$O$5000,"&lt;"&amp;$C$574)</f>
        <v>0</v>
      </c>
      <c r="L593" s="13">
        <f>COUNTIFS('1. Output sheet'!$AC$2:$AC$5000,$B$75,'1. Output sheet'!$C$2:$C$5000,L$73,'1. Output sheet'!$K$2:$K$5000,$C593,'1. Output sheet'!$O$2:$O$5000,"&gt;="&amp;$B$574,'1. Output sheet'!$O$2:$O$5000,"&lt;"&amp;$C$574)</f>
        <v>0</v>
      </c>
      <c r="M593" s="13">
        <f>COUNTIFS('1. Output sheet'!$AC$2:$AC$5000,$B$75,'1. Output sheet'!$C$2:$C$5000,M$73,'1. Output sheet'!$K$2:$K$5000,$C593,'1. Output sheet'!$O$2:$O$5000,"&gt;="&amp;$B$574,'1. Output sheet'!$O$2:$O$5000,"&lt;"&amp;$C$574)</f>
        <v>0</v>
      </c>
      <c r="N593" s="13">
        <f>COUNTIFS('1. Output sheet'!$AC$2:$AC$5000,$B$75,'1. Output sheet'!$C$2:$C$5000,N$73,'1. Output sheet'!$K$2:$K$5000,$C593,'1. Output sheet'!$O$2:$O$5000,"&gt;="&amp;$B$574,'1. Output sheet'!$O$2:$O$5000,"&lt;"&amp;$C$574)</f>
        <v>0</v>
      </c>
      <c r="O593" s="13">
        <f>COUNTIFS('1. Output sheet'!$AC$2:$AC$5000,$B$75,'1. Output sheet'!$C$2:$C$5000,O$73,'1. Output sheet'!$K$2:$K$5000,$C593,'1. Output sheet'!$O$2:$O$5000,"&gt;="&amp;$B$574,'1. Output sheet'!$O$2:$O$5000,"&lt;"&amp;$C$574)</f>
        <v>0</v>
      </c>
      <c r="P593" s="14">
        <f t="shared" si="321"/>
        <v>0</v>
      </c>
    </row>
    <row r="594" spans="2:16" ht="14.4" x14ac:dyDescent="0.3">
      <c r="B594" s="7"/>
      <c r="C594" s="39" t="s">
        <v>76</v>
      </c>
      <c r="D594" s="13">
        <f>COUNTIFS('1. Output sheet'!$AC$2:$AC$5000,$B$75,'1. Output sheet'!$C$2:$C$5000,D$73,'1. Output sheet'!$K$2:$K$5000,$C594,'1. Output sheet'!$O$2:$O$5000,"&gt;="&amp;$B$574,'1. Output sheet'!$O$2:$O$5000,"&lt;"&amp;$C$574)</f>
        <v>0</v>
      </c>
      <c r="E594" s="13">
        <f>COUNTIFS('1. Output sheet'!$AC$2:$AC$5000,$B$75,'1. Output sheet'!$C$2:$C$5000,E$73,'1. Output sheet'!$K$2:$K$5000,$C594,'1. Output sheet'!$O$2:$O$5000,"&gt;="&amp;$B$574,'1. Output sheet'!$O$2:$O$5000,"&lt;"&amp;$C$574)</f>
        <v>0</v>
      </c>
      <c r="F594" s="13">
        <f>COUNTIFS('1. Output sheet'!$AC$2:$AC$5000,$B$75,'1. Output sheet'!$C$2:$C$5000,F$73,'1. Output sheet'!$K$2:$K$5000,$C594,'1. Output sheet'!$O$2:$O$5000,"&gt;="&amp;$B$574,'1. Output sheet'!$O$2:$O$5000,"&lt;"&amp;$C$574)</f>
        <v>0</v>
      </c>
      <c r="G594" s="13">
        <f>COUNTIFS('1. Output sheet'!$AC$2:$AC$5000,$B$75,'1. Output sheet'!$C$2:$C$5000,G$73,'1. Output sheet'!$K$2:$K$5000,$C594,'1. Output sheet'!$O$2:$O$5000,"&gt;="&amp;$B$574,'1. Output sheet'!$O$2:$O$5000,"&lt;"&amp;$C$574)</f>
        <v>0</v>
      </c>
      <c r="H594" s="13">
        <f>COUNTIFS('1. Output sheet'!$AC$2:$AC$5000,$B$75,'1. Output sheet'!$C$2:$C$5000,H$73,'1. Output sheet'!$K$2:$K$5000,$C594,'1. Output sheet'!$O$2:$O$5000,"&gt;="&amp;$B$574,'1. Output sheet'!$O$2:$O$5000,"&lt;"&amp;$C$574)</f>
        <v>0</v>
      </c>
      <c r="I594" s="13">
        <f>COUNTIFS('1. Output sheet'!$AC$2:$AC$5000,$B$75,'1. Output sheet'!$C$2:$C$5000,I$73,'1. Output sheet'!$K$2:$K$5000,$C594,'1. Output sheet'!$O$2:$O$5000,"&gt;="&amp;$B$574,'1. Output sheet'!$O$2:$O$5000,"&lt;"&amp;$C$574)</f>
        <v>0</v>
      </c>
      <c r="J594" s="13">
        <f>COUNTIFS('1. Output sheet'!$AC$2:$AC$5000,$B$75,'1. Output sheet'!$C$2:$C$5000,J$73,'1. Output sheet'!$K$2:$K$5000,$C594,'1. Output sheet'!$O$2:$O$5000,"&gt;="&amp;$B$574,'1. Output sheet'!$O$2:$O$5000,"&lt;"&amp;$C$574)</f>
        <v>0</v>
      </c>
      <c r="K594" s="13">
        <f>COUNTIFS('1. Output sheet'!$AC$2:$AC$5000,$B$75,'1. Output sheet'!$C$2:$C$5000,K$73,'1. Output sheet'!$K$2:$K$5000,$C594,'1. Output sheet'!$O$2:$O$5000,"&gt;="&amp;$B$574,'1. Output sheet'!$O$2:$O$5000,"&lt;"&amp;$C$574)</f>
        <v>0</v>
      </c>
      <c r="L594" s="13">
        <f>COUNTIFS('1. Output sheet'!$AC$2:$AC$5000,$B$75,'1. Output sheet'!$C$2:$C$5000,L$73,'1. Output sheet'!$K$2:$K$5000,$C594,'1. Output sheet'!$O$2:$O$5000,"&gt;="&amp;$B$574,'1. Output sheet'!$O$2:$O$5000,"&lt;"&amp;$C$574)</f>
        <v>0</v>
      </c>
      <c r="M594" s="13">
        <f>COUNTIFS('1. Output sheet'!$AC$2:$AC$5000,$B$75,'1. Output sheet'!$C$2:$C$5000,M$73,'1. Output sheet'!$K$2:$K$5000,$C594,'1. Output sheet'!$O$2:$O$5000,"&gt;="&amp;$B$574,'1. Output sheet'!$O$2:$O$5000,"&lt;"&amp;$C$574)</f>
        <v>0</v>
      </c>
      <c r="N594" s="13">
        <f>COUNTIFS('1. Output sheet'!$AC$2:$AC$5000,$B$75,'1. Output sheet'!$C$2:$C$5000,N$73,'1. Output sheet'!$K$2:$K$5000,$C594,'1. Output sheet'!$O$2:$O$5000,"&gt;="&amp;$B$574,'1. Output sheet'!$O$2:$O$5000,"&lt;"&amp;$C$574)</f>
        <v>0</v>
      </c>
      <c r="O594" s="13">
        <f>COUNTIFS('1. Output sheet'!$AC$2:$AC$5000,$B$75,'1. Output sheet'!$C$2:$C$5000,O$73,'1. Output sheet'!$K$2:$K$5000,$C594,'1. Output sheet'!$O$2:$O$5000,"&gt;="&amp;$B$574,'1. Output sheet'!$O$2:$O$5000,"&lt;"&amp;$C$574)</f>
        <v>0</v>
      </c>
      <c r="P594" s="14">
        <f t="shared" si="321"/>
        <v>0</v>
      </c>
    </row>
    <row r="595" spans="2:16" ht="14.4" x14ac:dyDescent="0.3">
      <c r="B595" s="7"/>
      <c r="C595" s="39" t="s">
        <v>3770</v>
      </c>
      <c r="D595" s="13">
        <f>COUNTIFS('1. Output sheet'!$AC$2:$AC$5000,$B$75,'1. Output sheet'!$C$2:$C$5000,D$73,'1. Output sheet'!$K$2:$K$5000,$C595,'1. Output sheet'!$O$2:$O$5000,"&gt;="&amp;$B$574,'1. Output sheet'!$O$2:$O$5000,"&lt;"&amp;$C$574)</f>
        <v>0</v>
      </c>
      <c r="E595" s="13">
        <f>COUNTIFS('1. Output sheet'!$AC$2:$AC$5000,$B$75,'1. Output sheet'!$C$2:$C$5000,E$73,'1. Output sheet'!$K$2:$K$5000,$C595,'1. Output sheet'!$O$2:$O$5000,"&gt;="&amp;$B$574,'1. Output sheet'!$O$2:$O$5000,"&lt;"&amp;$C$574)</f>
        <v>0</v>
      </c>
      <c r="F595" s="13">
        <f>COUNTIFS('1. Output sheet'!$AC$2:$AC$5000,$B$75,'1. Output sheet'!$C$2:$C$5000,F$73,'1. Output sheet'!$K$2:$K$5000,$C595,'1. Output sheet'!$O$2:$O$5000,"&gt;="&amp;$B$574,'1. Output sheet'!$O$2:$O$5000,"&lt;"&amp;$C$574)</f>
        <v>0</v>
      </c>
      <c r="G595" s="13">
        <f>COUNTIFS('1. Output sheet'!$AC$2:$AC$5000,$B$75,'1. Output sheet'!$C$2:$C$5000,G$73,'1. Output sheet'!$K$2:$K$5000,$C595,'1. Output sheet'!$O$2:$O$5000,"&gt;="&amp;$B$574,'1. Output sheet'!$O$2:$O$5000,"&lt;"&amp;$C$574)</f>
        <v>0</v>
      </c>
      <c r="H595" s="13">
        <f>COUNTIFS('1. Output sheet'!$AC$2:$AC$5000,$B$75,'1. Output sheet'!$C$2:$C$5000,H$73,'1. Output sheet'!$K$2:$K$5000,$C595,'1. Output sheet'!$O$2:$O$5000,"&gt;="&amp;$B$574,'1. Output sheet'!$O$2:$O$5000,"&lt;"&amp;$C$574)</f>
        <v>0</v>
      </c>
      <c r="I595" s="13">
        <f>COUNTIFS('1. Output sheet'!$AC$2:$AC$5000,$B$75,'1. Output sheet'!$C$2:$C$5000,I$73,'1. Output sheet'!$K$2:$K$5000,$C595,'1. Output sheet'!$O$2:$O$5000,"&gt;="&amp;$B$574,'1. Output sheet'!$O$2:$O$5000,"&lt;"&amp;$C$574)</f>
        <v>0</v>
      </c>
      <c r="J595" s="13">
        <f>COUNTIFS('1. Output sheet'!$AC$2:$AC$5000,$B$75,'1. Output sheet'!$C$2:$C$5000,J$73,'1. Output sheet'!$K$2:$K$5000,$C595,'1. Output sheet'!$O$2:$O$5000,"&gt;="&amp;$B$574,'1. Output sheet'!$O$2:$O$5000,"&lt;"&amp;$C$574)</f>
        <v>0</v>
      </c>
      <c r="K595" s="13">
        <f>COUNTIFS('1. Output sheet'!$AC$2:$AC$5000,$B$75,'1. Output sheet'!$C$2:$C$5000,K$73,'1. Output sheet'!$K$2:$K$5000,$C595,'1. Output sheet'!$O$2:$O$5000,"&gt;="&amp;$B$574,'1. Output sheet'!$O$2:$O$5000,"&lt;"&amp;$C$574)</f>
        <v>0</v>
      </c>
      <c r="L595" s="13">
        <f>COUNTIFS('1. Output sheet'!$AC$2:$AC$5000,$B$75,'1. Output sheet'!$C$2:$C$5000,L$73,'1. Output sheet'!$K$2:$K$5000,$C595,'1. Output sheet'!$O$2:$O$5000,"&gt;="&amp;$B$574,'1. Output sheet'!$O$2:$O$5000,"&lt;"&amp;$C$574)</f>
        <v>0</v>
      </c>
      <c r="M595" s="13">
        <f>COUNTIFS('1. Output sheet'!$AC$2:$AC$5000,$B$75,'1. Output sheet'!$C$2:$C$5000,M$73,'1. Output sheet'!$K$2:$K$5000,$C595,'1. Output sheet'!$O$2:$O$5000,"&gt;="&amp;$B$574,'1. Output sheet'!$O$2:$O$5000,"&lt;"&amp;$C$574)</f>
        <v>0</v>
      </c>
      <c r="N595" s="13">
        <f>COUNTIFS('1. Output sheet'!$AC$2:$AC$5000,$B$75,'1. Output sheet'!$C$2:$C$5000,N$73,'1. Output sheet'!$K$2:$K$5000,$C595,'1. Output sheet'!$O$2:$O$5000,"&gt;="&amp;$B$574,'1. Output sheet'!$O$2:$O$5000,"&lt;"&amp;$C$574)</f>
        <v>0</v>
      </c>
      <c r="O595" s="13">
        <f>COUNTIFS('1. Output sheet'!$AC$2:$AC$5000,$B$75,'1. Output sheet'!$C$2:$C$5000,O$73,'1. Output sheet'!$K$2:$K$5000,$C595,'1. Output sheet'!$O$2:$O$5000,"&gt;="&amp;$B$574,'1. Output sheet'!$O$2:$O$5000,"&lt;"&amp;$C$574)</f>
        <v>0</v>
      </c>
      <c r="P595" s="14">
        <f t="shared" si="321"/>
        <v>0</v>
      </c>
    </row>
    <row r="596" spans="2:16" ht="14.4" x14ac:dyDescent="0.3">
      <c r="B596" s="7"/>
      <c r="C596" s="39" t="s">
        <v>724</v>
      </c>
      <c r="D596" s="13">
        <f>COUNTIFS('1. Output sheet'!$AC$2:$AC$5000,$B$75,'1. Output sheet'!$C$2:$C$5000,D$73,'1. Output sheet'!$K$2:$K$5000,$C596,'1. Output sheet'!$O$2:$O$5000,"&gt;="&amp;$B$574,'1. Output sheet'!$O$2:$O$5000,"&lt;"&amp;$C$574)</f>
        <v>0</v>
      </c>
      <c r="E596" s="13">
        <f>COUNTIFS('1. Output sheet'!$AC$2:$AC$5000,$B$75,'1. Output sheet'!$C$2:$C$5000,E$73,'1. Output sheet'!$K$2:$K$5000,$C596,'1. Output sheet'!$O$2:$O$5000,"&gt;="&amp;$B$574,'1. Output sheet'!$O$2:$O$5000,"&lt;"&amp;$C$574)</f>
        <v>0</v>
      </c>
      <c r="F596" s="13">
        <f>COUNTIFS('1. Output sheet'!$AC$2:$AC$5000,$B$75,'1. Output sheet'!$C$2:$C$5000,F$73,'1. Output sheet'!$K$2:$K$5000,$C596,'1. Output sheet'!$O$2:$O$5000,"&gt;="&amp;$B$574,'1. Output sheet'!$O$2:$O$5000,"&lt;"&amp;$C$574)</f>
        <v>0</v>
      </c>
      <c r="G596" s="13">
        <f>COUNTIFS('1. Output sheet'!$AC$2:$AC$5000,$B$75,'1. Output sheet'!$C$2:$C$5000,G$73,'1. Output sheet'!$K$2:$K$5000,$C596,'1. Output sheet'!$O$2:$O$5000,"&gt;="&amp;$B$574,'1. Output sheet'!$O$2:$O$5000,"&lt;"&amp;$C$574)</f>
        <v>3</v>
      </c>
      <c r="H596" s="13">
        <f>COUNTIFS('1. Output sheet'!$AC$2:$AC$5000,$B$75,'1. Output sheet'!$C$2:$C$5000,H$73,'1. Output sheet'!$K$2:$K$5000,$C596,'1. Output sheet'!$O$2:$O$5000,"&gt;="&amp;$B$574,'1. Output sheet'!$O$2:$O$5000,"&lt;"&amp;$C$574)</f>
        <v>5</v>
      </c>
      <c r="I596" s="13">
        <f>COUNTIFS('1. Output sheet'!$AC$2:$AC$5000,$B$75,'1. Output sheet'!$C$2:$C$5000,I$73,'1. Output sheet'!$K$2:$K$5000,$C596,'1. Output sheet'!$O$2:$O$5000,"&gt;="&amp;$B$574,'1. Output sheet'!$O$2:$O$5000,"&lt;"&amp;$C$574)</f>
        <v>3</v>
      </c>
      <c r="J596" s="13">
        <f>COUNTIFS('1. Output sheet'!$AC$2:$AC$5000,$B$75,'1. Output sheet'!$C$2:$C$5000,J$73,'1. Output sheet'!$K$2:$K$5000,$C596,'1. Output sheet'!$O$2:$O$5000,"&gt;="&amp;$B$574,'1. Output sheet'!$O$2:$O$5000,"&lt;"&amp;$C$574)</f>
        <v>1</v>
      </c>
      <c r="K596" s="13">
        <f>COUNTIFS('1. Output sheet'!$AC$2:$AC$5000,$B$75,'1. Output sheet'!$C$2:$C$5000,K$73,'1. Output sheet'!$K$2:$K$5000,$C596,'1. Output sheet'!$O$2:$O$5000,"&gt;="&amp;$B$574,'1. Output sheet'!$O$2:$O$5000,"&lt;"&amp;$C$574)</f>
        <v>0</v>
      </c>
      <c r="L596" s="13">
        <f>COUNTIFS('1. Output sheet'!$AC$2:$AC$5000,$B$75,'1. Output sheet'!$C$2:$C$5000,L$73,'1. Output sheet'!$K$2:$K$5000,$C596,'1. Output sheet'!$O$2:$O$5000,"&gt;="&amp;$B$574,'1. Output sheet'!$O$2:$O$5000,"&lt;"&amp;$C$574)</f>
        <v>0</v>
      </c>
      <c r="M596" s="13">
        <f>COUNTIFS('1. Output sheet'!$AC$2:$AC$5000,$B$75,'1. Output sheet'!$C$2:$C$5000,M$73,'1. Output sheet'!$K$2:$K$5000,$C596,'1. Output sheet'!$O$2:$O$5000,"&gt;="&amp;$B$574,'1. Output sheet'!$O$2:$O$5000,"&lt;"&amp;$C$574)</f>
        <v>0</v>
      </c>
      <c r="N596" s="13">
        <f>COUNTIFS('1. Output sheet'!$AC$2:$AC$5000,$B$75,'1. Output sheet'!$C$2:$C$5000,N$73,'1. Output sheet'!$K$2:$K$5000,$C596,'1. Output sheet'!$O$2:$O$5000,"&gt;="&amp;$B$574,'1. Output sheet'!$O$2:$O$5000,"&lt;"&amp;$C$574)</f>
        <v>0</v>
      </c>
      <c r="O596" s="13">
        <f>COUNTIFS('1. Output sheet'!$AC$2:$AC$5000,$B$75,'1. Output sheet'!$C$2:$C$5000,O$73,'1. Output sheet'!$K$2:$K$5000,$C596,'1. Output sheet'!$O$2:$O$5000,"&gt;="&amp;$B$574,'1. Output sheet'!$O$2:$O$5000,"&lt;"&amp;$C$574)</f>
        <v>0</v>
      </c>
      <c r="P596" s="14">
        <f t="shared" si="321"/>
        <v>12</v>
      </c>
    </row>
    <row r="597" spans="2:16" ht="14.4" x14ac:dyDescent="0.3">
      <c r="B597" s="7"/>
      <c r="C597" s="39" t="s">
        <v>285</v>
      </c>
      <c r="D597" s="13">
        <f>COUNTIFS('1. Output sheet'!$AC$2:$AC$5000,$B$75,'1. Output sheet'!$C$2:$C$5000,D$73,'1. Output sheet'!$K$2:$K$5000,$C597,'1. Output sheet'!$O$2:$O$5000,"&gt;="&amp;$B$574,'1. Output sheet'!$O$2:$O$5000,"&lt;"&amp;$C$574)</f>
        <v>0</v>
      </c>
      <c r="E597" s="13">
        <f>COUNTIFS('1. Output sheet'!$AC$2:$AC$5000,$B$75,'1. Output sheet'!$C$2:$C$5000,E$73,'1. Output sheet'!$K$2:$K$5000,$C597,'1. Output sheet'!$O$2:$O$5000,"&gt;="&amp;$B$574,'1. Output sheet'!$O$2:$O$5000,"&lt;"&amp;$C$574)</f>
        <v>0</v>
      </c>
      <c r="F597" s="13">
        <f>COUNTIFS('1. Output sheet'!$AC$2:$AC$5000,$B$75,'1. Output sheet'!$C$2:$C$5000,F$73,'1. Output sheet'!$K$2:$K$5000,$C597,'1. Output sheet'!$O$2:$O$5000,"&gt;="&amp;$B$574,'1. Output sheet'!$O$2:$O$5000,"&lt;"&amp;$C$574)</f>
        <v>0</v>
      </c>
      <c r="G597" s="13">
        <f>COUNTIFS('1. Output sheet'!$AC$2:$AC$5000,$B$75,'1. Output sheet'!$C$2:$C$5000,G$73,'1. Output sheet'!$K$2:$K$5000,$C597,'1. Output sheet'!$O$2:$O$5000,"&gt;="&amp;$B$574,'1. Output sheet'!$O$2:$O$5000,"&lt;"&amp;$C$574)</f>
        <v>0</v>
      </c>
      <c r="H597" s="13">
        <f>COUNTIFS('1. Output sheet'!$AC$2:$AC$5000,$B$75,'1. Output sheet'!$C$2:$C$5000,H$73,'1. Output sheet'!$K$2:$K$5000,$C597,'1. Output sheet'!$O$2:$O$5000,"&gt;="&amp;$B$574,'1. Output sheet'!$O$2:$O$5000,"&lt;"&amp;$C$574)</f>
        <v>0</v>
      </c>
      <c r="I597" s="13">
        <f>COUNTIFS('1. Output sheet'!$AC$2:$AC$5000,$B$75,'1. Output sheet'!$C$2:$C$5000,I$73,'1. Output sheet'!$K$2:$K$5000,$C597,'1. Output sheet'!$O$2:$O$5000,"&gt;="&amp;$B$574,'1. Output sheet'!$O$2:$O$5000,"&lt;"&amp;$C$574)</f>
        <v>0</v>
      </c>
      <c r="J597" s="13">
        <f>COUNTIFS('1. Output sheet'!$AC$2:$AC$5000,$B$75,'1. Output sheet'!$C$2:$C$5000,J$73,'1. Output sheet'!$K$2:$K$5000,$C597,'1. Output sheet'!$O$2:$O$5000,"&gt;="&amp;$B$574,'1. Output sheet'!$O$2:$O$5000,"&lt;"&amp;$C$574)</f>
        <v>0</v>
      </c>
      <c r="K597" s="13">
        <f>COUNTIFS('1. Output sheet'!$AC$2:$AC$5000,$B$75,'1. Output sheet'!$C$2:$C$5000,K$73,'1. Output sheet'!$K$2:$K$5000,$C597,'1. Output sheet'!$O$2:$O$5000,"&gt;="&amp;$B$574,'1. Output sheet'!$O$2:$O$5000,"&lt;"&amp;$C$574)</f>
        <v>0</v>
      </c>
      <c r="L597" s="13">
        <f>COUNTIFS('1. Output sheet'!$AC$2:$AC$5000,$B$75,'1. Output sheet'!$C$2:$C$5000,L$73,'1. Output sheet'!$K$2:$K$5000,$C597,'1. Output sheet'!$O$2:$O$5000,"&gt;="&amp;$B$574,'1. Output sheet'!$O$2:$O$5000,"&lt;"&amp;$C$574)</f>
        <v>0</v>
      </c>
      <c r="M597" s="13">
        <f>COUNTIFS('1. Output sheet'!$AC$2:$AC$5000,$B$75,'1. Output sheet'!$C$2:$C$5000,M$73,'1. Output sheet'!$K$2:$K$5000,$C597,'1. Output sheet'!$O$2:$O$5000,"&gt;="&amp;$B$574,'1. Output sheet'!$O$2:$O$5000,"&lt;"&amp;$C$574)</f>
        <v>0</v>
      </c>
      <c r="N597" s="13">
        <f>COUNTIFS('1. Output sheet'!$AC$2:$AC$5000,$B$75,'1. Output sheet'!$C$2:$C$5000,N$73,'1. Output sheet'!$K$2:$K$5000,$C597,'1. Output sheet'!$O$2:$O$5000,"&gt;="&amp;$B$574,'1. Output sheet'!$O$2:$O$5000,"&lt;"&amp;$C$574)</f>
        <v>0</v>
      </c>
      <c r="O597" s="13">
        <f>COUNTIFS('1. Output sheet'!$AC$2:$AC$5000,$B$75,'1. Output sheet'!$C$2:$C$5000,O$73,'1. Output sheet'!$K$2:$K$5000,$C597,'1. Output sheet'!$O$2:$O$5000,"&gt;="&amp;$B$574,'1. Output sheet'!$O$2:$O$5000,"&lt;"&amp;$C$574)</f>
        <v>0</v>
      </c>
      <c r="P597" s="14">
        <f t="shared" si="321"/>
        <v>0</v>
      </c>
    </row>
    <row r="598" spans="2:16" ht="14.4" x14ac:dyDescent="0.3">
      <c r="B598" s="7"/>
      <c r="C598" s="39" t="s">
        <v>717</v>
      </c>
      <c r="D598" s="13">
        <f>COUNTIFS('1. Output sheet'!$AC$2:$AC$5000,$B$75,'1. Output sheet'!$C$2:$C$5000,D$73,'1. Output sheet'!$K$2:$K$5000,$C598,'1. Output sheet'!$O$2:$O$5000,"&gt;="&amp;$B$574,'1. Output sheet'!$O$2:$O$5000,"&lt;"&amp;$C$574)</f>
        <v>0</v>
      </c>
      <c r="E598" s="13">
        <f>COUNTIFS('1. Output sheet'!$AC$2:$AC$5000,$B$75,'1. Output sheet'!$C$2:$C$5000,E$73,'1. Output sheet'!$K$2:$K$5000,$C598,'1. Output sheet'!$O$2:$O$5000,"&gt;="&amp;$B$574,'1. Output sheet'!$O$2:$O$5000,"&lt;"&amp;$C$574)</f>
        <v>0</v>
      </c>
      <c r="F598" s="13">
        <f>COUNTIFS('1. Output sheet'!$AC$2:$AC$5000,$B$75,'1. Output sheet'!$C$2:$C$5000,F$73,'1. Output sheet'!$K$2:$K$5000,$C598,'1. Output sheet'!$O$2:$O$5000,"&gt;="&amp;$B$574,'1. Output sheet'!$O$2:$O$5000,"&lt;"&amp;$C$574)</f>
        <v>3</v>
      </c>
      <c r="G598" s="13">
        <f>COUNTIFS('1. Output sheet'!$AC$2:$AC$5000,$B$75,'1. Output sheet'!$C$2:$C$5000,G$73,'1. Output sheet'!$K$2:$K$5000,$C598,'1. Output sheet'!$O$2:$O$5000,"&gt;="&amp;$B$574,'1. Output sheet'!$O$2:$O$5000,"&lt;"&amp;$C$574)</f>
        <v>3</v>
      </c>
      <c r="H598" s="13">
        <f>COUNTIFS('1. Output sheet'!$AC$2:$AC$5000,$B$75,'1. Output sheet'!$C$2:$C$5000,H$73,'1. Output sheet'!$K$2:$K$5000,$C598,'1. Output sheet'!$O$2:$O$5000,"&gt;="&amp;$B$574,'1. Output sheet'!$O$2:$O$5000,"&lt;"&amp;$C$574)</f>
        <v>1</v>
      </c>
      <c r="I598" s="13">
        <f>COUNTIFS('1. Output sheet'!$AC$2:$AC$5000,$B$75,'1. Output sheet'!$C$2:$C$5000,I$73,'1. Output sheet'!$K$2:$K$5000,$C598,'1. Output sheet'!$O$2:$O$5000,"&gt;="&amp;$B$574,'1. Output sheet'!$O$2:$O$5000,"&lt;"&amp;$C$574)</f>
        <v>0</v>
      </c>
      <c r="J598" s="13">
        <f>COUNTIFS('1. Output sheet'!$AC$2:$AC$5000,$B$75,'1. Output sheet'!$C$2:$C$5000,J$73,'1. Output sheet'!$K$2:$K$5000,$C598,'1. Output sheet'!$O$2:$O$5000,"&gt;="&amp;$B$574,'1. Output sheet'!$O$2:$O$5000,"&lt;"&amp;$C$574)</f>
        <v>4</v>
      </c>
      <c r="K598" s="13">
        <f>COUNTIFS('1. Output sheet'!$AC$2:$AC$5000,$B$75,'1. Output sheet'!$C$2:$C$5000,K$73,'1. Output sheet'!$K$2:$K$5000,$C598,'1. Output sheet'!$O$2:$O$5000,"&gt;="&amp;$B$574,'1. Output sheet'!$O$2:$O$5000,"&lt;"&amp;$C$574)</f>
        <v>0</v>
      </c>
      <c r="L598" s="13">
        <f>COUNTIFS('1. Output sheet'!$AC$2:$AC$5000,$B$75,'1. Output sheet'!$C$2:$C$5000,L$73,'1. Output sheet'!$K$2:$K$5000,$C598,'1. Output sheet'!$O$2:$O$5000,"&gt;="&amp;$B$574,'1. Output sheet'!$O$2:$O$5000,"&lt;"&amp;$C$574)</f>
        <v>0</v>
      </c>
      <c r="M598" s="13">
        <f>COUNTIFS('1. Output sheet'!$AC$2:$AC$5000,$B$75,'1. Output sheet'!$C$2:$C$5000,M$73,'1. Output sheet'!$K$2:$K$5000,$C598,'1. Output sheet'!$O$2:$O$5000,"&gt;="&amp;$B$574,'1. Output sheet'!$O$2:$O$5000,"&lt;"&amp;$C$574)</f>
        <v>0</v>
      </c>
      <c r="N598" s="13">
        <f>COUNTIFS('1. Output sheet'!$AC$2:$AC$5000,$B$75,'1. Output sheet'!$C$2:$C$5000,N$73,'1. Output sheet'!$K$2:$K$5000,$C598,'1. Output sheet'!$O$2:$O$5000,"&gt;="&amp;$B$574,'1. Output sheet'!$O$2:$O$5000,"&lt;"&amp;$C$574)</f>
        <v>0</v>
      </c>
      <c r="O598" s="13">
        <f>COUNTIFS('1. Output sheet'!$AC$2:$AC$5000,$B$75,'1. Output sheet'!$C$2:$C$5000,O$73,'1. Output sheet'!$K$2:$K$5000,$C598,'1. Output sheet'!$O$2:$O$5000,"&gt;="&amp;$B$574,'1. Output sheet'!$O$2:$O$5000,"&lt;"&amp;$C$574)</f>
        <v>0</v>
      </c>
      <c r="P598" s="14">
        <f t="shared" si="321"/>
        <v>11</v>
      </c>
    </row>
    <row r="599" spans="2:16" ht="14.4" x14ac:dyDescent="0.3">
      <c r="B599" s="7"/>
      <c r="C599" s="39" t="s">
        <v>1095</v>
      </c>
      <c r="D599" s="13">
        <f>COUNTIFS('1. Output sheet'!$AC$2:$AC$5000,$B$75,'1. Output sheet'!$C$2:$C$5000,D$73,'1. Output sheet'!$K$2:$K$5000,$C599,'1. Output sheet'!$O$2:$O$5000,"&gt;="&amp;$B$574,'1. Output sheet'!$O$2:$O$5000,"&lt;"&amp;$C$574)</f>
        <v>0</v>
      </c>
      <c r="E599" s="13">
        <f>COUNTIFS('1. Output sheet'!$AC$2:$AC$5000,$B$75,'1. Output sheet'!$C$2:$C$5000,E$73,'1. Output sheet'!$K$2:$K$5000,$C599,'1. Output sheet'!$O$2:$O$5000,"&gt;="&amp;$B$574,'1. Output sheet'!$O$2:$O$5000,"&lt;"&amp;$C$574)</f>
        <v>0</v>
      </c>
      <c r="F599" s="13">
        <f>COUNTIFS('1. Output sheet'!$AC$2:$AC$5000,$B$75,'1. Output sheet'!$C$2:$C$5000,F$73,'1. Output sheet'!$K$2:$K$5000,$C599,'1. Output sheet'!$O$2:$O$5000,"&gt;="&amp;$B$574,'1. Output sheet'!$O$2:$O$5000,"&lt;"&amp;$C$574)</f>
        <v>0</v>
      </c>
      <c r="G599" s="13">
        <f>COUNTIFS('1. Output sheet'!$AC$2:$AC$5000,$B$75,'1. Output sheet'!$C$2:$C$5000,G$73,'1. Output sheet'!$K$2:$K$5000,$C599,'1. Output sheet'!$O$2:$O$5000,"&gt;="&amp;$B$574,'1. Output sheet'!$O$2:$O$5000,"&lt;"&amp;$C$574)</f>
        <v>0</v>
      </c>
      <c r="H599" s="13">
        <f>COUNTIFS('1. Output sheet'!$AC$2:$AC$5000,$B$75,'1. Output sheet'!$C$2:$C$5000,H$73,'1. Output sheet'!$K$2:$K$5000,$C599,'1. Output sheet'!$O$2:$O$5000,"&gt;="&amp;$B$574,'1. Output sheet'!$O$2:$O$5000,"&lt;"&amp;$C$574)</f>
        <v>0</v>
      </c>
      <c r="I599" s="13">
        <f>COUNTIFS('1. Output sheet'!$AC$2:$AC$5000,$B$75,'1. Output sheet'!$C$2:$C$5000,I$73,'1. Output sheet'!$K$2:$K$5000,$C599,'1. Output sheet'!$O$2:$O$5000,"&gt;="&amp;$B$574,'1. Output sheet'!$O$2:$O$5000,"&lt;"&amp;$C$574)</f>
        <v>0</v>
      </c>
      <c r="J599" s="13">
        <f>COUNTIFS('1. Output sheet'!$AC$2:$AC$5000,$B$75,'1. Output sheet'!$C$2:$C$5000,J$73,'1. Output sheet'!$K$2:$K$5000,$C599,'1. Output sheet'!$O$2:$O$5000,"&gt;="&amp;$B$574,'1. Output sheet'!$O$2:$O$5000,"&lt;"&amp;$C$574)</f>
        <v>0</v>
      </c>
      <c r="K599" s="13">
        <f>COUNTIFS('1. Output sheet'!$AC$2:$AC$5000,$B$75,'1. Output sheet'!$C$2:$C$5000,K$73,'1. Output sheet'!$K$2:$K$5000,$C599,'1. Output sheet'!$O$2:$O$5000,"&gt;="&amp;$B$574,'1. Output sheet'!$O$2:$O$5000,"&lt;"&amp;$C$574)</f>
        <v>0</v>
      </c>
      <c r="L599" s="13">
        <f>COUNTIFS('1. Output sheet'!$AC$2:$AC$5000,$B$75,'1. Output sheet'!$C$2:$C$5000,L$73,'1. Output sheet'!$K$2:$K$5000,$C599,'1. Output sheet'!$O$2:$O$5000,"&gt;="&amp;$B$574,'1. Output sheet'!$O$2:$O$5000,"&lt;"&amp;$C$574)</f>
        <v>0</v>
      </c>
      <c r="M599" s="13">
        <f>COUNTIFS('1. Output sheet'!$AC$2:$AC$5000,$B$75,'1. Output sheet'!$C$2:$C$5000,M$73,'1. Output sheet'!$K$2:$K$5000,$C599,'1. Output sheet'!$O$2:$O$5000,"&gt;="&amp;$B$574,'1. Output sheet'!$O$2:$O$5000,"&lt;"&amp;$C$574)</f>
        <v>0</v>
      </c>
      <c r="N599" s="13">
        <f>COUNTIFS('1. Output sheet'!$AC$2:$AC$5000,$B$75,'1. Output sheet'!$C$2:$C$5000,N$73,'1. Output sheet'!$K$2:$K$5000,$C599,'1. Output sheet'!$O$2:$O$5000,"&gt;="&amp;$B$574,'1. Output sheet'!$O$2:$O$5000,"&lt;"&amp;$C$574)</f>
        <v>0</v>
      </c>
      <c r="O599" s="13">
        <f>COUNTIFS('1. Output sheet'!$AC$2:$AC$5000,$B$75,'1. Output sheet'!$C$2:$C$5000,O$73,'1. Output sheet'!$K$2:$K$5000,$C599,'1. Output sheet'!$O$2:$O$5000,"&gt;="&amp;$B$574,'1. Output sheet'!$O$2:$O$5000,"&lt;"&amp;$C$574)</f>
        <v>0</v>
      </c>
      <c r="P599" s="14">
        <f t="shared" si="321"/>
        <v>0</v>
      </c>
    </row>
    <row r="600" spans="2:16" ht="14.4" x14ac:dyDescent="0.3">
      <c r="B600" s="7"/>
      <c r="C600" s="39" t="s">
        <v>427</v>
      </c>
      <c r="D600" s="13">
        <f>COUNTIFS('1. Output sheet'!$AC$2:$AC$5000,$B$75,'1. Output sheet'!$C$2:$C$5000,D$73,'1. Output sheet'!$K$2:$K$5000,$C600,'1. Output sheet'!$O$2:$O$5000,"&gt;="&amp;$B$574,'1. Output sheet'!$O$2:$O$5000,"&lt;"&amp;$C$574)</f>
        <v>0</v>
      </c>
      <c r="E600" s="13">
        <f>COUNTIFS('1. Output sheet'!$AC$2:$AC$5000,$B$75,'1. Output sheet'!$C$2:$C$5000,E$73,'1. Output sheet'!$K$2:$K$5000,$C600,'1. Output sheet'!$O$2:$O$5000,"&gt;="&amp;$B$574,'1. Output sheet'!$O$2:$O$5000,"&lt;"&amp;$C$574)</f>
        <v>0</v>
      </c>
      <c r="F600" s="13">
        <f>COUNTIFS('1. Output sheet'!$AC$2:$AC$5000,$B$75,'1. Output sheet'!$C$2:$C$5000,F$73,'1. Output sheet'!$K$2:$K$5000,$C600,'1. Output sheet'!$O$2:$O$5000,"&gt;="&amp;$B$574,'1. Output sheet'!$O$2:$O$5000,"&lt;"&amp;$C$574)</f>
        <v>1</v>
      </c>
      <c r="G600" s="13">
        <f>COUNTIFS('1. Output sheet'!$AC$2:$AC$5000,$B$75,'1. Output sheet'!$C$2:$C$5000,G$73,'1. Output sheet'!$K$2:$K$5000,$C600,'1. Output sheet'!$O$2:$O$5000,"&gt;="&amp;$B$574,'1. Output sheet'!$O$2:$O$5000,"&lt;"&amp;$C$574)</f>
        <v>8</v>
      </c>
      <c r="H600" s="13">
        <f>COUNTIFS('1. Output sheet'!$AC$2:$AC$5000,$B$75,'1. Output sheet'!$C$2:$C$5000,H$73,'1. Output sheet'!$K$2:$K$5000,$C600,'1. Output sheet'!$O$2:$O$5000,"&gt;="&amp;$B$574,'1. Output sheet'!$O$2:$O$5000,"&lt;"&amp;$C$574)</f>
        <v>1</v>
      </c>
      <c r="I600" s="13">
        <f>COUNTIFS('1. Output sheet'!$AC$2:$AC$5000,$B$75,'1. Output sheet'!$C$2:$C$5000,I$73,'1. Output sheet'!$K$2:$K$5000,$C600,'1. Output sheet'!$O$2:$O$5000,"&gt;="&amp;$B$574,'1. Output sheet'!$O$2:$O$5000,"&lt;"&amp;$C$574)</f>
        <v>8</v>
      </c>
      <c r="J600" s="13">
        <f>COUNTIFS('1. Output sheet'!$AC$2:$AC$5000,$B$75,'1. Output sheet'!$C$2:$C$5000,J$73,'1. Output sheet'!$K$2:$K$5000,$C600,'1. Output sheet'!$O$2:$O$5000,"&gt;="&amp;$B$574,'1. Output sheet'!$O$2:$O$5000,"&lt;"&amp;$C$574)</f>
        <v>3</v>
      </c>
      <c r="K600" s="13">
        <f>COUNTIFS('1. Output sheet'!$AC$2:$AC$5000,$B$75,'1. Output sheet'!$C$2:$C$5000,K$73,'1. Output sheet'!$K$2:$K$5000,$C600,'1. Output sheet'!$O$2:$O$5000,"&gt;="&amp;$B$574,'1. Output sheet'!$O$2:$O$5000,"&lt;"&amp;$C$574)</f>
        <v>0</v>
      </c>
      <c r="L600" s="13">
        <f>COUNTIFS('1. Output sheet'!$AC$2:$AC$5000,$B$75,'1. Output sheet'!$C$2:$C$5000,L$73,'1. Output sheet'!$K$2:$K$5000,$C600,'1. Output sheet'!$O$2:$O$5000,"&gt;="&amp;$B$574,'1. Output sheet'!$O$2:$O$5000,"&lt;"&amp;$C$574)</f>
        <v>0</v>
      </c>
      <c r="M600" s="13">
        <f>COUNTIFS('1. Output sheet'!$AC$2:$AC$5000,$B$75,'1. Output sheet'!$C$2:$C$5000,M$73,'1. Output sheet'!$K$2:$K$5000,$C600,'1. Output sheet'!$O$2:$O$5000,"&gt;="&amp;$B$574,'1. Output sheet'!$O$2:$O$5000,"&lt;"&amp;$C$574)</f>
        <v>0</v>
      </c>
      <c r="N600" s="13">
        <f>COUNTIFS('1. Output sheet'!$AC$2:$AC$5000,$B$75,'1. Output sheet'!$C$2:$C$5000,N$73,'1. Output sheet'!$K$2:$K$5000,$C600,'1. Output sheet'!$O$2:$O$5000,"&gt;="&amp;$B$574,'1. Output sheet'!$O$2:$O$5000,"&lt;"&amp;$C$574)</f>
        <v>0</v>
      </c>
      <c r="O600" s="13">
        <f>COUNTIFS('1. Output sheet'!$AC$2:$AC$5000,$B$75,'1. Output sheet'!$C$2:$C$5000,O$73,'1. Output sheet'!$K$2:$K$5000,$C600,'1. Output sheet'!$O$2:$O$5000,"&gt;="&amp;$B$574,'1. Output sheet'!$O$2:$O$5000,"&lt;"&amp;$C$574)</f>
        <v>0</v>
      </c>
      <c r="P600" s="14">
        <f t="shared" si="321"/>
        <v>21</v>
      </c>
    </row>
    <row r="601" spans="2:16" ht="14.4" x14ac:dyDescent="0.3">
      <c r="B601" s="7"/>
      <c r="C601" s="39" t="s">
        <v>84</v>
      </c>
      <c r="D601" s="13">
        <f>COUNTIFS('1. Output sheet'!$AC$2:$AC$5000,$B$75,'1. Output sheet'!$C$2:$C$5000,D$73,'1. Output sheet'!$K$2:$K$5000,$C601,'1. Output sheet'!$O$2:$O$5000,"&gt;="&amp;$B$574,'1. Output sheet'!$O$2:$O$5000,"&lt;"&amp;$C$574)</f>
        <v>0</v>
      </c>
      <c r="E601" s="13">
        <f>COUNTIFS('1. Output sheet'!$AC$2:$AC$5000,$B$75,'1. Output sheet'!$C$2:$C$5000,E$73,'1. Output sheet'!$K$2:$K$5000,$C601,'1. Output sheet'!$O$2:$O$5000,"&gt;="&amp;$B$574,'1. Output sheet'!$O$2:$O$5000,"&lt;"&amp;$C$574)</f>
        <v>0</v>
      </c>
      <c r="F601" s="13">
        <f>COUNTIFS('1. Output sheet'!$AC$2:$AC$5000,$B$75,'1. Output sheet'!$C$2:$C$5000,F$73,'1. Output sheet'!$K$2:$K$5000,$C601,'1. Output sheet'!$O$2:$O$5000,"&gt;="&amp;$B$574,'1. Output sheet'!$O$2:$O$5000,"&lt;"&amp;$C$574)</f>
        <v>0</v>
      </c>
      <c r="G601" s="13">
        <f>COUNTIFS('1. Output sheet'!$AC$2:$AC$5000,$B$75,'1. Output sheet'!$C$2:$C$5000,G$73,'1. Output sheet'!$K$2:$K$5000,$C601,'1. Output sheet'!$O$2:$O$5000,"&gt;="&amp;$B$574,'1. Output sheet'!$O$2:$O$5000,"&lt;"&amp;$C$574)</f>
        <v>3</v>
      </c>
      <c r="H601" s="13">
        <f>COUNTIFS('1. Output sheet'!$AC$2:$AC$5000,$B$75,'1. Output sheet'!$C$2:$C$5000,H$73,'1. Output sheet'!$K$2:$K$5000,$C601,'1. Output sheet'!$O$2:$O$5000,"&gt;="&amp;$B$574,'1. Output sheet'!$O$2:$O$5000,"&lt;"&amp;$C$574)</f>
        <v>0</v>
      </c>
      <c r="I601" s="13">
        <f>COUNTIFS('1. Output sheet'!$AC$2:$AC$5000,$B$75,'1. Output sheet'!$C$2:$C$5000,I$73,'1. Output sheet'!$K$2:$K$5000,$C601,'1. Output sheet'!$O$2:$O$5000,"&gt;="&amp;$B$574,'1. Output sheet'!$O$2:$O$5000,"&lt;"&amp;$C$574)</f>
        <v>0</v>
      </c>
      <c r="J601" s="13">
        <f>COUNTIFS('1. Output sheet'!$AC$2:$AC$5000,$B$75,'1. Output sheet'!$C$2:$C$5000,J$73,'1. Output sheet'!$K$2:$K$5000,$C601,'1. Output sheet'!$O$2:$O$5000,"&gt;="&amp;$B$574,'1. Output sheet'!$O$2:$O$5000,"&lt;"&amp;$C$574)</f>
        <v>0</v>
      </c>
      <c r="K601" s="13">
        <f>COUNTIFS('1. Output sheet'!$AC$2:$AC$5000,$B$75,'1. Output sheet'!$C$2:$C$5000,K$73,'1. Output sheet'!$K$2:$K$5000,$C601,'1. Output sheet'!$O$2:$O$5000,"&gt;="&amp;$B$574,'1. Output sheet'!$O$2:$O$5000,"&lt;"&amp;$C$574)</f>
        <v>0</v>
      </c>
      <c r="L601" s="13">
        <f>COUNTIFS('1. Output sheet'!$AC$2:$AC$5000,$B$75,'1. Output sheet'!$C$2:$C$5000,L$73,'1. Output sheet'!$K$2:$K$5000,$C601,'1. Output sheet'!$O$2:$O$5000,"&gt;="&amp;$B$574,'1. Output sheet'!$O$2:$O$5000,"&lt;"&amp;$C$574)</f>
        <v>0</v>
      </c>
      <c r="M601" s="13">
        <f>COUNTIFS('1. Output sheet'!$AC$2:$AC$5000,$B$75,'1. Output sheet'!$C$2:$C$5000,M$73,'1. Output sheet'!$K$2:$K$5000,$C601,'1. Output sheet'!$O$2:$O$5000,"&gt;="&amp;$B$574,'1. Output sheet'!$O$2:$O$5000,"&lt;"&amp;$C$574)</f>
        <v>0</v>
      </c>
      <c r="N601" s="13">
        <f>COUNTIFS('1. Output sheet'!$AC$2:$AC$5000,$B$75,'1. Output sheet'!$C$2:$C$5000,N$73,'1. Output sheet'!$K$2:$K$5000,$C601,'1. Output sheet'!$O$2:$O$5000,"&gt;="&amp;$B$574,'1. Output sheet'!$O$2:$O$5000,"&lt;"&amp;$C$574)</f>
        <v>0</v>
      </c>
      <c r="O601" s="13">
        <f>COUNTIFS('1. Output sheet'!$AC$2:$AC$5000,$B$75,'1. Output sheet'!$C$2:$C$5000,O$73,'1. Output sheet'!$K$2:$K$5000,$C601,'1. Output sheet'!$O$2:$O$5000,"&gt;="&amp;$B$574,'1. Output sheet'!$O$2:$O$5000,"&lt;"&amp;$C$574)</f>
        <v>0</v>
      </c>
      <c r="P601" s="14">
        <f t="shared" si="321"/>
        <v>3</v>
      </c>
    </row>
    <row r="602" spans="2:16" ht="14.4" x14ac:dyDescent="0.3">
      <c r="B602" s="7"/>
      <c r="C602" s="39" t="s">
        <v>204</v>
      </c>
      <c r="D602" s="13">
        <f>COUNTIFS('1. Output sheet'!$AC$2:$AC$5000,$B$75,'1. Output sheet'!$C$2:$C$5000,D$73,'1. Output sheet'!$K$2:$K$5000,$C602,'1. Output sheet'!$O$2:$O$5000,"&gt;="&amp;$B$574,'1. Output sheet'!$O$2:$O$5000,"&lt;"&amp;$C$574)</f>
        <v>0</v>
      </c>
      <c r="E602" s="13">
        <f>COUNTIFS('1. Output sheet'!$AC$2:$AC$5000,$B$75,'1. Output sheet'!$C$2:$C$5000,E$73,'1. Output sheet'!$K$2:$K$5000,$C602,'1. Output sheet'!$O$2:$O$5000,"&gt;="&amp;$B$574,'1. Output sheet'!$O$2:$O$5000,"&lt;"&amp;$C$574)</f>
        <v>104</v>
      </c>
      <c r="F602" s="13">
        <f>COUNTIFS('1. Output sheet'!$AC$2:$AC$5000,$B$75,'1. Output sheet'!$C$2:$C$5000,F$73,'1. Output sheet'!$K$2:$K$5000,$C602,'1. Output sheet'!$O$2:$O$5000,"&gt;="&amp;$B$574,'1. Output sheet'!$O$2:$O$5000,"&lt;"&amp;$C$574)</f>
        <v>2</v>
      </c>
      <c r="G602" s="13">
        <f>COUNTIFS('1. Output sheet'!$AC$2:$AC$5000,$B$75,'1. Output sheet'!$C$2:$C$5000,G$73,'1. Output sheet'!$K$2:$K$5000,$C602,'1. Output sheet'!$O$2:$O$5000,"&gt;="&amp;$B$574,'1. Output sheet'!$O$2:$O$5000,"&lt;"&amp;$C$574)</f>
        <v>5</v>
      </c>
      <c r="H602" s="13">
        <f>COUNTIFS('1. Output sheet'!$AC$2:$AC$5000,$B$75,'1. Output sheet'!$C$2:$C$5000,H$73,'1. Output sheet'!$K$2:$K$5000,$C602,'1. Output sheet'!$O$2:$O$5000,"&gt;="&amp;$B$574,'1. Output sheet'!$O$2:$O$5000,"&lt;"&amp;$C$574)</f>
        <v>0</v>
      </c>
      <c r="I602" s="13">
        <f>COUNTIFS('1. Output sheet'!$AC$2:$AC$5000,$B$75,'1. Output sheet'!$C$2:$C$5000,I$73,'1. Output sheet'!$K$2:$K$5000,$C602,'1. Output sheet'!$O$2:$O$5000,"&gt;="&amp;$B$574,'1. Output sheet'!$O$2:$O$5000,"&lt;"&amp;$C$574)</f>
        <v>0</v>
      </c>
      <c r="J602" s="13">
        <f>COUNTIFS('1. Output sheet'!$AC$2:$AC$5000,$B$75,'1. Output sheet'!$C$2:$C$5000,J$73,'1. Output sheet'!$K$2:$K$5000,$C602,'1. Output sheet'!$O$2:$O$5000,"&gt;="&amp;$B$574,'1. Output sheet'!$O$2:$O$5000,"&lt;"&amp;$C$574)</f>
        <v>1</v>
      </c>
      <c r="K602" s="13">
        <f>COUNTIFS('1. Output sheet'!$AC$2:$AC$5000,$B$75,'1. Output sheet'!$C$2:$C$5000,K$73,'1. Output sheet'!$K$2:$K$5000,$C602,'1. Output sheet'!$O$2:$O$5000,"&gt;="&amp;$B$574,'1. Output sheet'!$O$2:$O$5000,"&lt;"&amp;$C$574)</f>
        <v>0</v>
      </c>
      <c r="L602" s="13">
        <f>COUNTIFS('1. Output sheet'!$AC$2:$AC$5000,$B$75,'1. Output sheet'!$C$2:$C$5000,L$73,'1. Output sheet'!$K$2:$K$5000,$C602,'1. Output sheet'!$O$2:$O$5000,"&gt;="&amp;$B$574,'1. Output sheet'!$O$2:$O$5000,"&lt;"&amp;$C$574)</f>
        <v>0</v>
      </c>
      <c r="M602" s="13">
        <f>COUNTIFS('1. Output sheet'!$AC$2:$AC$5000,$B$75,'1. Output sheet'!$C$2:$C$5000,M$73,'1. Output sheet'!$K$2:$K$5000,$C602,'1. Output sheet'!$O$2:$O$5000,"&gt;="&amp;$B$574,'1. Output sheet'!$O$2:$O$5000,"&lt;"&amp;$C$574)</f>
        <v>0</v>
      </c>
      <c r="N602" s="13">
        <f>COUNTIFS('1. Output sheet'!$AC$2:$AC$5000,$B$75,'1. Output sheet'!$C$2:$C$5000,N$73,'1. Output sheet'!$K$2:$K$5000,$C602,'1. Output sheet'!$O$2:$O$5000,"&gt;="&amp;$B$574,'1. Output sheet'!$O$2:$O$5000,"&lt;"&amp;$C$574)</f>
        <v>0</v>
      </c>
      <c r="O602" s="13">
        <f>COUNTIFS('1. Output sheet'!$AC$2:$AC$5000,$B$75,'1. Output sheet'!$C$2:$C$5000,O$73,'1. Output sheet'!$K$2:$K$5000,$C602,'1. Output sheet'!$O$2:$O$5000,"&gt;="&amp;$B$574,'1. Output sheet'!$O$2:$O$5000,"&lt;"&amp;$C$574)</f>
        <v>0</v>
      </c>
      <c r="P602" s="14">
        <f t="shared" si="321"/>
        <v>112</v>
      </c>
    </row>
    <row r="603" spans="2:16" ht="14.4" x14ac:dyDescent="0.3">
      <c r="B603" s="7"/>
      <c r="C603" s="39" t="s">
        <v>216</v>
      </c>
      <c r="D603" s="13">
        <f>COUNTIFS('1. Output sheet'!$AC$2:$AC$5000,$B$75,'1. Output sheet'!$C$2:$C$5000,D$73,'1. Output sheet'!$K$2:$K$5000,$C603,'1. Output sheet'!$O$2:$O$5000,"&gt;="&amp;$B$574,'1. Output sheet'!$O$2:$O$5000,"&lt;"&amp;$C$574)</f>
        <v>0</v>
      </c>
      <c r="E603" s="13">
        <f>COUNTIFS('1. Output sheet'!$AC$2:$AC$5000,$B$75,'1. Output sheet'!$C$2:$C$5000,E$73,'1. Output sheet'!$K$2:$K$5000,$C603,'1. Output sheet'!$O$2:$O$5000,"&gt;="&amp;$B$574,'1. Output sheet'!$O$2:$O$5000,"&lt;"&amp;$C$574)</f>
        <v>0</v>
      </c>
      <c r="F603" s="13">
        <f>COUNTIFS('1. Output sheet'!$AC$2:$AC$5000,$B$75,'1. Output sheet'!$C$2:$C$5000,F$73,'1. Output sheet'!$K$2:$K$5000,$C603,'1. Output sheet'!$O$2:$O$5000,"&gt;="&amp;$B$574,'1. Output sheet'!$O$2:$O$5000,"&lt;"&amp;$C$574)</f>
        <v>2</v>
      </c>
      <c r="G603" s="13">
        <f>COUNTIFS('1. Output sheet'!$AC$2:$AC$5000,$B$75,'1. Output sheet'!$C$2:$C$5000,G$73,'1. Output sheet'!$K$2:$K$5000,$C603,'1. Output sheet'!$O$2:$O$5000,"&gt;="&amp;$B$574,'1. Output sheet'!$O$2:$O$5000,"&lt;"&amp;$C$574)</f>
        <v>0</v>
      </c>
      <c r="H603" s="13">
        <f>COUNTIFS('1. Output sheet'!$AC$2:$AC$5000,$B$75,'1. Output sheet'!$C$2:$C$5000,H$73,'1. Output sheet'!$K$2:$K$5000,$C603,'1. Output sheet'!$O$2:$O$5000,"&gt;="&amp;$B$574,'1. Output sheet'!$O$2:$O$5000,"&lt;"&amp;$C$574)</f>
        <v>0</v>
      </c>
      <c r="I603" s="13">
        <f>COUNTIFS('1. Output sheet'!$AC$2:$AC$5000,$B$75,'1. Output sheet'!$C$2:$C$5000,I$73,'1. Output sheet'!$K$2:$K$5000,$C603,'1. Output sheet'!$O$2:$O$5000,"&gt;="&amp;$B$574,'1. Output sheet'!$O$2:$O$5000,"&lt;"&amp;$C$574)</f>
        <v>0</v>
      </c>
      <c r="J603" s="13">
        <f>COUNTIFS('1. Output sheet'!$AC$2:$AC$5000,$B$75,'1. Output sheet'!$C$2:$C$5000,J$73,'1. Output sheet'!$K$2:$K$5000,$C603,'1. Output sheet'!$O$2:$O$5000,"&gt;="&amp;$B$574,'1. Output sheet'!$O$2:$O$5000,"&lt;"&amp;$C$574)</f>
        <v>0</v>
      </c>
      <c r="K603" s="13">
        <f>COUNTIFS('1. Output sheet'!$AC$2:$AC$5000,$B$75,'1. Output sheet'!$C$2:$C$5000,K$73,'1. Output sheet'!$K$2:$K$5000,$C603,'1. Output sheet'!$O$2:$O$5000,"&gt;="&amp;$B$574,'1. Output sheet'!$O$2:$O$5000,"&lt;"&amp;$C$574)</f>
        <v>0</v>
      </c>
      <c r="L603" s="13">
        <f>COUNTIFS('1. Output sheet'!$AC$2:$AC$5000,$B$75,'1. Output sheet'!$C$2:$C$5000,L$73,'1. Output sheet'!$K$2:$K$5000,$C603,'1. Output sheet'!$O$2:$O$5000,"&gt;="&amp;$B$574,'1. Output sheet'!$O$2:$O$5000,"&lt;"&amp;$C$574)</f>
        <v>0</v>
      </c>
      <c r="M603" s="13">
        <f>COUNTIFS('1. Output sheet'!$AC$2:$AC$5000,$B$75,'1. Output sheet'!$C$2:$C$5000,M$73,'1. Output sheet'!$K$2:$K$5000,$C603,'1. Output sheet'!$O$2:$O$5000,"&gt;="&amp;$B$574,'1. Output sheet'!$O$2:$O$5000,"&lt;"&amp;$C$574)</f>
        <v>0</v>
      </c>
      <c r="N603" s="13">
        <f>COUNTIFS('1. Output sheet'!$AC$2:$AC$5000,$B$75,'1. Output sheet'!$C$2:$C$5000,N$73,'1. Output sheet'!$K$2:$K$5000,$C603,'1. Output sheet'!$O$2:$O$5000,"&gt;="&amp;$B$574,'1. Output sheet'!$O$2:$O$5000,"&lt;"&amp;$C$574)</f>
        <v>0</v>
      </c>
      <c r="O603" s="13">
        <f>COUNTIFS('1. Output sheet'!$AC$2:$AC$5000,$B$75,'1. Output sheet'!$C$2:$C$5000,O$73,'1. Output sheet'!$K$2:$K$5000,$C603,'1. Output sheet'!$O$2:$O$5000,"&gt;="&amp;$B$574,'1. Output sheet'!$O$2:$O$5000,"&lt;"&amp;$C$574)</f>
        <v>0</v>
      </c>
      <c r="P603" s="14">
        <f t="shared" si="321"/>
        <v>2</v>
      </c>
    </row>
    <row r="604" spans="2:16" ht="14.4" x14ac:dyDescent="0.3">
      <c r="B604" s="7"/>
      <c r="C604" s="39" t="s">
        <v>2425</v>
      </c>
      <c r="D604" s="13">
        <f>COUNTIFS('1. Output sheet'!$AC$2:$AC$5000,$B$75,'1. Output sheet'!$C$2:$C$5000,D$73,'1. Output sheet'!$K$2:$K$5000,$C604,'1. Output sheet'!$O$2:$O$5000,"&gt;="&amp;$B$574,'1. Output sheet'!$O$2:$O$5000,"&lt;"&amp;$C$574)</f>
        <v>0</v>
      </c>
      <c r="E604" s="13">
        <f>COUNTIFS('1. Output sheet'!$AC$2:$AC$5000,$B$75,'1. Output sheet'!$C$2:$C$5000,E$73,'1. Output sheet'!$K$2:$K$5000,$C604,'1. Output sheet'!$O$2:$O$5000,"&gt;="&amp;$B$574,'1. Output sheet'!$O$2:$O$5000,"&lt;"&amp;$C$574)</f>
        <v>0</v>
      </c>
      <c r="F604" s="13">
        <f>COUNTIFS('1. Output sheet'!$AC$2:$AC$5000,$B$75,'1. Output sheet'!$C$2:$C$5000,F$73,'1. Output sheet'!$K$2:$K$5000,$C604,'1. Output sheet'!$O$2:$O$5000,"&gt;="&amp;$B$574,'1. Output sheet'!$O$2:$O$5000,"&lt;"&amp;$C$574)</f>
        <v>0</v>
      </c>
      <c r="G604" s="13">
        <f>COUNTIFS('1. Output sheet'!$AC$2:$AC$5000,$B$75,'1. Output sheet'!$C$2:$C$5000,G$73,'1. Output sheet'!$K$2:$K$5000,$C604,'1. Output sheet'!$O$2:$O$5000,"&gt;="&amp;$B$574,'1. Output sheet'!$O$2:$O$5000,"&lt;"&amp;$C$574)</f>
        <v>0</v>
      </c>
      <c r="H604" s="13">
        <f>COUNTIFS('1. Output sheet'!$AC$2:$AC$5000,$B$75,'1. Output sheet'!$C$2:$C$5000,H$73,'1. Output sheet'!$K$2:$K$5000,$C604,'1. Output sheet'!$O$2:$O$5000,"&gt;="&amp;$B$574,'1. Output sheet'!$O$2:$O$5000,"&lt;"&amp;$C$574)</f>
        <v>0</v>
      </c>
      <c r="I604" s="13">
        <f>COUNTIFS('1. Output sheet'!$AC$2:$AC$5000,$B$75,'1. Output sheet'!$C$2:$C$5000,I$73,'1. Output sheet'!$K$2:$K$5000,$C604,'1. Output sheet'!$O$2:$O$5000,"&gt;="&amp;$B$574,'1. Output sheet'!$O$2:$O$5000,"&lt;"&amp;$C$574)</f>
        <v>0</v>
      </c>
      <c r="J604" s="13">
        <f>COUNTIFS('1. Output sheet'!$AC$2:$AC$5000,$B$75,'1. Output sheet'!$C$2:$C$5000,J$73,'1. Output sheet'!$K$2:$K$5000,$C604,'1. Output sheet'!$O$2:$O$5000,"&gt;="&amp;$B$574,'1. Output sheet'!$O$2:$O$5000,"&lt;"&amp;$C$574)</f>
        <v>0</v>
      </c>
      <c r="K604" s="13">
        <f>COUNTIFS('1. Output sheet'!$AC$2:$AC$5000,$B$75,'1. Output sheet'!$C$2:$C$5000,K$73,'1. Output sheet'!$K$2:$K$5000,$C604,'1. Output sheet'!$O$2:$O$5000,"&gt;="&amp;$B$574,'1. Output sheet'!$O$2:$O$5000,"&lt;"&amp;$C$574)</f>
        <v>0</v>
      </c>
      <c r="L604" s="13">
        <f>COUNTIFS('1. Output sheet'!$AC$2:$AC$5000,$B$75,'1. Output sheet'!$C$2:$C$5000,L$73,'1. Output sheet'!$K$2:$K$5000,$C604,'1. Output sheet'!$O$2:$O$5000,"&gt;="&amp;$B$574,'1. Output sheet'!$O$2:$O$5000,"&lt;"&amp;$C$574)</f>
        <v>0</v>
      </c>
      <c r="M604" s="13">
        <f>COUNTIFS('1. Output sheet'!$AC$2:$AC$5000,$B$75,'1. Output sheet'!$C$2:$C$5000,M$73,'1. Output sheet'!$K$2:$K$5000,$C604,'1. Output sheet'!$O$2:$O$5000,"&gt;="&amp;$B$574,'1. Output sheet'!$O$2:$O$5000,"&lt;"&amp;$C$574)</f>
        <v>0</v>
      </c>
      <c r="N604" s="13">
        <f>COUNTIFS('1. Output sheet'!$AC$2:$AC$5000,$B$75,'1. Output sheet'!$C$2:$C$5000,N$73,'1. Output sheet'!$K$2:$K$5000,$C604,'1. Output sheet'!$O$2:$O$5000,"&gt;="&amp;$B$574,'1. Output sheet'!$O$2:$O$5000,"&lt;"&amp;$C$574)</f>
        <v>0</v>
      </c>
      <c r="O604" s="13">
        <f>COUNTIFS('1. Output sheet'!$AC$2:$AC$5000,$B$75,'1. Output sheet'!$C$2:$C$5000,O$73,'1. Output sheet'!$K$2:$K$5000,$C604,'1. Output sheet'!$O$2:$O$5000,"&gt;="&amp;$B$574,'1. Output sheet'!$O$2:$O$5000,"&lt;"&amp;$C$574)</f>
        <v>0</v>
      </c>
      <c r="P604" s="14">
        <f t="shared" si="321"/>
        <v>0</v>
      </c>
    </row>
    <row r="605" spans="2:16" ht="14.4" x14ac:dyDescent="0.3">
      <c r="B605" s="7"/>
      <c r="C605" s="39" t="s">
        <v>194</v>
      </c>
      <c r="D605" s="13">
        <f>COUNTIFS('1. Output sheet'!$AC$2:$AC$5000,$B$75,'1. Output sheet'!$C$2:$C$5000,D$73,'1. Output sheet'!$K$2:$K$5000,$C605,'1. Output sheet'!$O$2:$O$5000,"&gt;="&amp;$B$574,'1. Output sheet'!$O$2:$O$5000,"&lt;"&amp;$C$574)</f>
        <v>0</v>
      </c>
      <c r="E605" s="13">
        <f>COUNTIFS('1. Output sheet'!$AC$2:$AC$5000,$B$75,'1. Output sheet'!$C$2:$C$5000,E$73,'1. Output sheet'!$K$2:$K$5000,$C605,'1. Output sheet'!$O$2:$O$5000,"&gt;="&amp;$B$574,'1. Output sheet'!$O$2:$O$5000,"&lt;"&amp;$C$574)</f>
        <v>0</v>
      </c>
      <c r="F605" s="13">
        <f>COUNTIFS('1. Output sheet'!$AC$2:$AC$5000,$B$75,'1. Output sheet'!$C$2:$C$5000,F$73,'1. Output sheet'!$K$2:$K$5000,$C605,'1. Output sheet'!$O$2:$O$5000,"&gt;="&amp;$B$574,'1. Output sheet'!$O$2:$O$5000,"&lt;"&amp;$C$574)</f>
        <v>2</v>
      </c>
      <c r="G605" s="13">
        <f>COUNTIFS('1. Output sheet'!$AC$2:$AC$5000,$B$75,'1. Output sheet'!$C$2:$C$5000,G$73,'1. Output sheet'!$K$2:$K$5000,$C605,'1. Output sheet'!$O$2:$O$5000,"&gt;="&amp;$B$574,'1. Output sheet'!$O$2:$O$5000,"&lt;"&amp;$C$574)</f>
        <v>1</v>
      </c>
      <c r="H605" s="13">
        <f>COUNTIFS('1. Output sheet'!$AC$2:$AC$5000,$B$75,'1. Output sheet'!$C$2:$C$5000,H$73,'1. Output sheet'!$K$2:$K$5000,$C605,'1. Output sheet'!$O$2:$O$5000,"&gt;="&amp;$B$574,'1. Output sheet'!$O$2:$O$5000,"&lt;"&amp;$C$574)</f>
        <v>5</v>
      </c>
      <c r="I605" s="13">
        <f>COUNTIFS('1. Output sheet'!$AC$2:$AC$5000,$B$75,'1. Output sheet'!$C$2:$C$5000,I$73,'1. Output sheet'!$K$2:$K$5000,$C605,'1. Output sheet'!$O$2:$O$5000,"&gt;="&amp;$B$574,'1. Output sheet'!$O$2:$O$5000,"&lt;"&amp;$C$574)</f>
        <v>1</v>
      </c>
      <c r="J605" s="13">
        <f>COUNTIFS('1. Output sheet'!$AC$2:$AC$5000,$B$75,'1. Output sheet'!$C$2:$C$5000,J$73,'1. Output sheet'!$K$2:$K$5000,$C605,'1. Output sheet'!$O$2:$O$5000,"&gt;="&amp;$B$574,'1. Output sheet'!$O$2:$O$5000,"&lt;"&amp;$C$574)</f>
        <v>11</v>
      </c>
      <c r="K605" s="13">
        <f>COUNTIFS('1. Output sheet'!$AC$2:$AC$5000,$B$75,'1. Output sheet'!$C$2:$C$5000,K$73,'1. Output sheet'!$K$2:$K$5000,$C605,'1. Output sheet'!$O$2:$O$5000,"&gt;="&amp;$B$574,'1. Output sheet'!$O$2:$O$5000,"&lt;"&amp;$C$574)</f>
        <v>0</v>
      </c>
      <c r="L605" s="13">
        <f>COUNTIFS('1. Output sheet'!$AC$2:$AC$5000,$B$75,'1. Output sheet'!$C$2:$C$5000,L$73,'1. Output sheet'!$K$2:$K$5000,$C605,'1. Output sheet'!$O$2:$O$5000,"&gt;="&amp;$B$574,'1. Output sheet'!$O$2:$O$5000,"&lt;"&amp;$C$574)</f>
        <v>0</v>
      </c>
      <c r="M605" s="13">
        <f>COUNTIFS('1. Output sheet'!$AC$2:$AC$5000,$B$75,'1. Output sheet'!$C$2:$C$5000,M$73,'1. Output sheet'!$K$2:$K$5000,$C605,'1. Output sheet'!$O$2:$O$5000,"&gt;="&amp;$B$574,'1. Output sheet'!$O$2:$O$5000,"&lt;"&amp;$C$574)</f>
        <v>0</v>
      </c>
      <c r="N605" s="13">
        <f>COUNTIFS('1. Output sheet'!$AC$2:$AC$5000,$B$75,'1. Output sheet'!$C$2:$C$5000,N$73,'1. Output sheet'!$K$2:$K$5000,$C605,'1. Output sheet'!$O$2:$O$5000,"&gt;="&amp;$B$574,'1. Output sheet'!$O$2:$O$5000,"&lt;"&amp;$C$574)</f>
        <v>0</v>
      </c>
      <c r="O605" s="13">
        <f>COUNTIFS('1. Output sheet'!$AC$2:$AC$5000,$B$75,'1. Output sheet'!$C$2:$C$5000,O$73,'1. Output sheet'!$K$2:$K$5000,$C605,'1. Output sheet'!$O$2:$O$5000,"&gt;="&amp;$B$574,'1. Output sheet'!$O$2:$O$5000,"&lt;"&amp;$C$574)</f>
        <v>0</v>
      </c>
      <c r="P605" s="14">
        <f t="shared" si="321"/>
        <v>20</v>
      </c>
    </row>
    <row r="606" spans="2:16" ht="14.4" x14ac:dyDescent="0.3">
      <c r="B606" s="7"/>
      <c r="C606" s="39" t="s">
        <v>267</v>
      </c>
      <c r="D606" s="13">
        <f>COUNTIFS('1. Output sheet'!$AC$2:$AC$5000,$B$75,'1. Output sheet'!$C$2:$C$5000,D$73,'1. Output sheet'!$K$2:$K$5000,$C606,'1. Output sheet'!$O$2:$O$5000,"&gt;="&amp;$B$574,'1. Output sheet'!$O$2:$O$5000,"&lt;"&amp;$C$574)</f>
        <v>0</v>
      </c>
      <c r="E606" s="13">
        <f>COUNTIFS('1. Output sheet'!$AC$2:$AC$5000,$B$75,'1. Output sheet'!$C$2:$C$5000,E$73,'1. Output sheet'!$K$2:$K$5000,$C606,'1. Output sheet'!$O$2:$O$5000,"&gt;="&amp;$B$574,'1. Output sheet'!$O$2:$O$5000,"&lt;"&amp;$C$574)</f>
        <v>0</v>
      </c>
      <c r="F606" s="13">
        <f>COUNTIFS('1. Output sheet'!$AC$2:$AC$5000,$B$75,'1. Output sheet'!$C$2:$C$5000,F$73,'1. Output sheet'!$K$2:$K$5000,$C606,'1. Output sheet'!$O$2:$O$5000,"&gt;="&amp;$B$574,'1. Output sheet'!$O$2:$O$5000,"&lt;"&amp;$C$574)</f>
        <v>0</v>
      </c>
      <c r="G606" s="13">
        <f>COUNTIFS('1. Output sheet'!$AC$2:$AC$5000,$B$75,'1. Output sheet'!$C$2:$C$5000,G$73,'1. Output sheet'!$K$2:$K$5000,$C606,'1. Output sheet'!$O$2:$O$5000,"&gt;="&amp;$B$574,'1. Output sheet'!$O$2:$O$5000,"&lt;"&amp;$C$574)</f>
        <v>27</v>
      </c>
      <c r="H606" s="13">
        <f>COUNTIFS('1. Output sheet'!$AC$2:$AC$5000,$B$75,'1. Output sheet'!$C$2:$C$5000,H$73,'1. Output sheet'!$K$2:$K$5000,$C606,'1. Output sheet'!$O$2:$O$5000,"&gt;="&amp;$B$574,'1. Output sheet'!$O$2:$O$5000,"&lt;"&amp;$C$574)</f>
        <v>0</v>
      </c>
      <c r="I606" s="13">
        <f>COUNTIFS('1. Output sheet'!$AC$2:$AC$5000,$B$75,'1. Output sheet'!$C$2:$C$5000,I$73,'1. Output sheet'!$K$2:$K$5000,$C606,'1. Output sheet'!$O$2:$O$5000,"&gt;="&amp;$B$574,'1. Output sheet'!$O$2:$O$5000,"&lt;"&amp;$C$574)</f>
        <v>0</v>
      </c>
      <c r="J606" s="13">
        <f>COUNTIFS('1. Output sheet'!$AC$2:$AC$5000,$B$75,'1. Output sheet'!$C$2:$C$5000,J$73,'1. Output sheet'!$K$2:$K$5000,$C606,'1. Output sheet'!$O$2:$O$5000,"&gt;="&amp;$B$574,'1. Output sheet'!$O$2:$O$5000,"&lt;"&amp;$C$574)</f>
        <v>0</v>
      </c>
      <c r="K606" s="13">
        <f>COUNTIFS('1. Output sheet'!$AC$2:$AC$5000,$B$75,'1. Output sheet'!$C$2:$C$5000,K$73,'1. Output sheet'!$K$2:$K$5000,$C606,'1. Output sheet'!$O$2:$O$5000,"&gt;="&amp;$B$574,'1. Output sheet'!$O$2:$O$5000,"&lt;"&amp;$C$574)</f>
        <v>0</v>
      </c>
      <c r="L606" s="13">
        <f>COUNTIFS('1. Output sheet'!$AC$2:$AC$5000,$B$75,'1. Output sheet'!$C$2:$C$5000,L$73,'1. Output sheet'!$K$2:$K$5000,$C606,'1. Output sheet'!$O$2:$O$5000,"&gt;="&amp;$B$574,'1. Output sheet'!$O$2:$O$5000,"&lt;"&amp;$C$574)</f>
        <v>0</v>
      </c>
      <c r="M606" s="13">
        <f>COUNTIFS('1. Output sheet'!$AC$2:$AC$5000,$B$75,'1. Output sheet'!$C$2:$C$5000,M$73,'1. Output sheet'!$K$2:$K$5000,$C606,'1. Output sheet'!$O$2:$O$5000,"&gt;="&amp;$B$574,'1. Output sheet'!$O$2:$O$5000,"&lt;"&amp;$C$574)</f>
        <v>0</v>
      </c>
      <c r="N606" s="13">
        <f>COUNTIFS('1. Output sheet'!$AC$2:$AC$5000,$B$75,'1. Output sheet'!$C$2:$C$5000,N$73,'1. Output sheet'!$K$2:$K$5000,$C606,'1. Output sheet'!$O$2:$O$5000,"&gt;="&amp;$B$574,'1. Output sheet'!$O$2:$O$5000,"&lt;"&amp;$C$574)</f>
        <v>1</v>
      </c>
      <c r="O606" s="13">
        <f>COUNTIFS('1. Output sheet'!$AC$2:$AC$5000,$B$75,'1. Output sheet'!$C$2:$C$5000,O$73,'1. Output sheet'!$K$2:$K$5000,$C606,'1. Output sheet'!$O$2:$O$5000,"&gt;="&amp;$B$574,'1. Output sheet'!$O$2:$O$5000,"&lt;"&amp;$C$574)</f>
        <v>0</v>
      </c>
      <c r="P606" s="14">
        <f t="shared" si="321"/>
        <v>28</v>
      </c>
    </row>
    <row r="607" spans="2:16" ht="14.4" x14ac:dyDescent="0.3">
      <c r="B607" s="7"/>
      <c r="C607" s="39" t="s">
        <v>710</v>
      </c>
      <c r="D607" s="13">
        <f>COUNTIFS('1. Output sheet'!$AC$2:$AC$5000,$B$75,'1. Output sheet'!$C$2:$C$5000,D$73,'1. Output sheet'!$K$2:$K$5000,$C607,'1. Output sheet'!$O$2:$O$5000,"&gt;="&amp;$B$574,'1. Output sheet'!$O$2:$O$5000,"&lt;"&amp;$C$574)</f>
        <v>0</v>
      </c>
      <c r="E607" s="13">
        <f>COUNTIFS('1. Output sheet'!$AC$2:$AC$5000,$B$75,'1. Output sheet'!$C$2:$C$5000,E$73,'1. Output sheet'!$K$2:$K$5000,$C607,'1. Output sheet'!$O$2:$O$5000,"&gt;="&amp;$B$574,'1. Output sheet'!$O$2:$O$5000,"&lt;"&amp;$C$574)</f>
        <v>0</v>
      </c>
      <c r="F607" s="13">
        <f>COUNTIFS('1. Output sheet'!$AC$2:$AC$5000,$B$75,'1. Output sheet'!$C$2:$C$5000,F$73,'1. Output sheet'!$K$2:$K$5000,$C607,'1. Output sheet'!$O$2:$O$5000,"&gt;="&amp;$B$574,'1. Output sheet'!$O$2:$O$5000,"&lt;"&amp;$C$574)</f>
        <v>5</v>
      </c>
      <c r="G607" s="13">
        <f>COUNTIFS('1. Output sheet'!$AC$2:$AC$5000,$B$75,'1. Output sheet'!$C$2:$C$5000,G$73,'1. Output sheet'!$K$2:$K$5000,$C607,'1. Output sheet'!$O$2:$O$5000,"&gt;="&amp;$B$574,'1. Output sheet'!$O$2:$O$5000,"&lt;"&amp;$C$574)</f>
        <v>0</v>
      </c>
      <c r="H607" s="13">
        <f>COUNTIFS('1. Output sheet'!$AC$2:$AC$5000,$B$75,'1. Output sheet'!$C$2:$C$5000,H$73,'1. Output sheet'!$K$2:$K$5000,$C607,'1. Output sheet'!$O$2:$O$5000,"&gt;="&amp;$B$574,'1. Output sheet'!$O$2:$O$5000,"&lt;"&amp;$C$574)</f>
        <v>0</v>
      </c>
      <c r="I607" s="13">
        <f>COUNTIFS('1. Output sheet'!$AC$2:$AC$5000,$B$75,'1. Output sheet'!$C$2:$C$5000,I$73,'1. Output sheet'!$K$2:$K$5000,$C607,'1. Output sheet'!$O$2:$O$5000,"&gt;="&amp;$B$574,'1. Output sheet'!$O$2:$O$5000,"&lt;"&amp;$C$574)</f>
        <v>0</v>
      </c>
      <c r="J607" s="13">
        <f>COUNTIFS('1. Output sheet'!$AC$2:$AC$5000,$B$75,'1. Output sheet'!$C$2:$C$5000,J$73,'1. Output sheet'!$K$2:$K$5000,$C607,'1. Output sheet'!$O$2:$O$5000,"&gt;="&amp;$B$574,'1. Output sheet'!$O$2:$O$5000,"&lt;"&amp;$C$574)</f>
        <v>3</v>
      </c>
      <c r="K607" s="13">
        <f>COUNTIFS('1. Output sheet'!$AC$2:$AC$5000,$B$75,'1. Output sheet'!$C$2:$C$5000,K$73,'1. Output sheet'!$K$2:$K$5000,$C607,'1. Output sheet'!$O$2:$O$5000,"&gt;="&amp;$B$574,'1. Output sheet'!$O$2:$O$5000,"&lt;"&amp;$C$574)</f>
        <v>0</v>
      </c>
      <c r="L607" s="13">
        <f>COUNTIFS('1. Output sheet'!$AC$2:$AC$5000,$B$75,'1. Output sheet'!$C$2:$C$5000,L$73,'1. Output sheet'!$K$2:$K$5000,$C607,'1. Output sheet'!$O$2:$O$5000,"&gt;="&amp;$B$574,'1. Output sheet'!$O$2:$O$5000,"&lt;"&amp;$C$574)</f>
        <v>0</v>
      </c>
      <c r="M607" s="13">
        <f>COUNTIFS('1. Output sheet'!$AC$2:$AC$5000,$B$75,'1. Output sheet'!$C$2:$C$5000,M$73,'1. Output sheet'!$K$2:$K$5000,$C607,'1. Output sheet'!$O$2:$O$5000,"&gt;="&amp;$B$574,'1. Output sheet'!$O$2:$O$5000,"&lt;"&amp;$C$574)</f>
        <v>0</v>
      </c>
      <c r="N607" s="13">
        <f>COUNTIFS('1. Output sheet'!$AC$2:$AC$5000,$B$75,'1. Output sheet'!$C$2:$C$5000,N$73,'1. Output sheet'!$K$2:$K$5000,$C607,'1. Output sheet'!$O$2:$O$5000,"&gt;="&amp;$B$574,'1. Output sheet'!$O$2:$O$5000,"&lt;"&amp;$C$574)</f>
        <v>0</v>
      </c>
      <c r="O607" s="13">
        <f>COUNTIFS('1. Output sheet'!$AC$2:$AC$5000,$B$75,'1. Output sheet'!$C$2:$C$5000,O$73,'1. Output sheet'!$K$2:$K$5000,$C607,'1. Output sheet'!$O$2:$O$5000,"&gt;="&amp;$B$574,'1. Output sheet'!$O$2:$O$5000,"&lt;"&amp;$C$574)</f>
        <v>0</v>
      </c>
      <c r="P607" s="14">
        <f t="shared" si="321"/>
        <v>8</v>
      </c>
    </row>
    <row r="608" spans="2:16" ht="14.4" x14ac:dyDescent="0.3">
      <c r="B608" s="38" t="s">
        <v>64</v>
      </c>
      <c r="C608" s="37" t="s">
        <v>4348</v>
      </c>
      <c r="D608" s="14">
        <f>SUM(D609:D637)</f>
        <v>0</v>
      </c>
      <c r="E608" s="14">
        <f t="shared" ref="E608" si="322">SUM(E609:E637)</f>
        <v>0</v>
      </c>
      <c r="F608" s="14">
        <f t="shared" ref="F608" si="323">SUM(F609:F637)</f>
        <v>6</v>
      </c>
      <c r="G608" s="14">
        <f t="shared" ref="G608" si="324">SUM(G609:G637)</f>
        <v>2</v>
      </c>
      <c r="H608" s="14">
        <f t="shared" ref="H608" si="325">SUM(H609:H637)</f>
        <v>1</v>
      </c>
      <c r="I608" s="14">
        <f t="shared" ref="I608" si="326">SUM(I609:I637)</f>
        <v>0</v>
      </c>
      <c r="J608" s="14">
        <f t="shared" ref="J608" si="327">SUM(J609:J637)</f>
        <v>5</v>
      </c>
      <c r="K608" s="14">
        <f t="shared" ref="K608" si="328">SUM(K609:K637)</f>
        <v>0</v>
      </c>
      <c r="L608" s="14">
        <f t="shared" ref="L608" si="329">SUM(L609:L637)</f>
        <v>0</v>
      </c>
      <c r="M608" s="14">
        <f t="shared" ref="M608" si="330">SUM(M609:M637)</f>
        <v>0</v>
      </c>
      <c r="N608" s="14">
        <f t="shared" ref="N608" si="331">SUM(N609:N637)</f>
        <v>0</v>
      </c>
      <c r="O608" s="14">
        <f t="shared" ref="O608" si="332">SUM(O609:O637)</f>
        <v>0</v>
      </c>
      <c r="P608" s="14">
        <f t="shared" si="321"/>
        <v>14</v>
      </c>
    </row>
    <row r="609" spans="2:16" ht="14.4" x14ac:dyDescent="0.3">
      <c r="B609" s="7"/>
      <c r="C609" s="39" t="s">
        <v>340</v>
      </c>
      <c r="D609" s="13">
        <f>COUNTIFS('1. Output sheet'!$AC$2:$AC$5000,$B$105,'1. Output sheet'!$C$2:$C$5000,D$73,'1. Output sheet'!$K$2:$K$5000,$C609,'1. Output sheet'!$O$2:$O$5000,"&gt;="&amp;$B$574,'1. Output sheet'!$O$2:$O$5000,"&lt;"&amp;$C$574)</f>
        <v>0</v>
      </c>
      <c r="E609" s="13">
        <f>COUNTIFS('1. Output sheet'!$AC$2:$AC$5000,$B$105,'1. Output sheet'!$C$2:$C$5000,E$73,'1. Output sheet'!$K$2:$K$5000,$C609,'1. Output sheet'!$O$2:$O$5000,"&gt;="&amp;$B$574,'1. Output sheet'!$O$2:$O$5000,"&lt;"&amp;$C$574)</f>
        <v>0</v>
      </c>
      <c r="F609" s="13">
        <f>COUNTIFS('1. Output sheet'!$AC$2:$AC$5000,$B$105,'1. Output sheet'!$C$2:$C$5000,F$73,'1. Output sheet'!$K$2:$K$5000,$C609,'1. Output sheet'!$O$2:$O$5000,"&gt;="&amp;$B$574,'1. Output sheet'!$O$2:$O$5000,"&lt;"&amp;$C$574)</f>
        <v>0</v>
      </c>
      <c r="G609" s="13">
        <f>COUNTIFS('1. Output sheet'!$AC$2:$AC$5000,$B$105,'1. Output sheet'!$C$2:$C$5000,G$73,'1. Output sheet'!$K$2:$K$5000,$C609,'1. Output sheet'!$O$2:$O$5000,"&gt;="&amp;$B$574,'1. Output sheet'!$O$2:$O$5000,"&lt;"&amp;$C$574)</f>
        <v>0</v>
      </c>
      <c r="H609" s="13">
        <f>COUNTIFS('1. Output sheet'!$AC$2:$AC$5000,$B$105,'1. Output sheet'!$C$2:$C$5000,H$73,'1. Output sheet'!$K$2:$K$5000,$C609,'1. Output sheet'!$O$2:$O$5000,"&gt;="&amp;$B$574,'1. Output sheet'!$O$2:$O$5000,"&lt;"&amp;$C$574)</f>
        <v>0</v>
      </c>
      <c r="I609" s="13">
        <f>COUNTIFS('1. Output sheet'!$AC$2:$AC$5000,$B$105,'1. Output sheet'!$C$2:$C$5000,I$73,'1. Output sheet'!$K$2:$K$5000,$C609,'1. Output sheet'!$O$2:$O$5000,"&gt;="&amp;$B$574,'1. Output sheet'!$O$2:$O$5000,"&lt;"&amp;$C$574)</f>
        <v>0</v>
      </c>
      <c r="J609" s="13">
        <f>COUNTIFS('1. Output sheet'!$AC$2:$AC$5000,$B$105,'1. Output sheet'!$C$2:$C$5000,J$73,'1. Output sheet'!$K$2:$K$5000,$C609,'1. Output sheet'!$O$2:$O$5000,"&gt;="&amp;$B$574,'1. Output sheet'!$O$2:$O$5000,"&lt;"&amp;$C$574)</f>
        <v>0</v>
      </c>
      <c r="K609" s="13">
        <f>COUNTIFS('1. Output sheet'!$AC$2:$AC$5000,$B$105,'1. Output sheet'!$C$2:$C$5000,K$73,'1. Output sheet'!$K$2:$K$5000,$C609,'1. Output sheet'!$O$2:$O$5000,"&gt;="&amp;$B$574,'1. Output sheet'!$O$2:$O$5000,"&lt;"&amp;$C$574)</f>
        <v>0</v>
      </c>
      <c r="L609" s="13">
        <f>COUNTIFS('1. Output sheet'!$AC$2:$AC$5000,$B$105,'1. Output sheet'!$C$2:$C$5000,L$73,'1. Output sheet'!$K$2:$K$5000,$C609,'1. Output sheet'!$O$2:$O$5000,"&gt;="&amp;$B$574,'1. Output sheet'!$O$2:$O$5000,"&lt;"&amp;$C$574)</f>
        <v>0</v>
      </c>
      <c r="M609" s="13">
        <f>COUNTIFS('1. Output sheet'!$AC$2:$AC$5000,$B$105,'1. Output sheet'!$C$2:$C$5000,M$73,'1. Output sheet'!$K$2:$K$5000,$C609,'1. Output sheet'!$O$2:$O$5000,"&gt;="&amp;$B$574,'1. Output sheet'!$O$2:$O$5000,"&lt;"&amp;$C$574)</f>
        <v>0</v>
      </c>
      <c r="N609" s="13">
        <f>COUNTIFS('1. Output sheet'!$AC$2:$AC$5000,$B$105,'1. Output sheet'!$C$2:$C$5000,N$73,'1. Output sheet'!$K$2:$K$5000,$C609,'1. Output sheet'!$O$2:$O$5000,"&gt;="&amp;$B$574,'1. Output sheet'!$O$2:$O$5000,"&lt;"&amp;$C$574)</f>
        <v>0</v>
      </c>
      <c r="O609" s="13">
        <f>COUNTIFS('1. Output sheet'!$AC$2:$AC$5000,$B$105,'1. Output sheet'!$C$2:$C$5000,O$73,'1. Output sheet'!$K$2:$K$5000,$C609,'1. Output sheet'!$O$2:$O$5000,"&gt;="&amp;$B$574,'1. Output sheet'!$O$2:$O$5000,"&lt;"&amp;$C$574)</f>
        <v>0</v>
      </c>
      <c r="P609" s="14">
        <f t="shared" si="321"/>
        <v>0</v>
      </c>
    </row>
    <row r="610" spans="2:16" ht="14.4" x14ac:dyDescent="0.3">
      <c r="B610" s="7"/>
      <c r="C610" s="39" t="s">
        <v>2407</v>
      </c>
      <c r="D610" s="13">
        <f>COUNTIFS('1. Output sheet'!$AC$2:$AC$5000,$B$105,'1. Output sheet'!$C$2:$C$5000,D$73,'1. Output sheet'!$K$2:$K$5000,$C610,'1. Output sheet'!$O$2:$O$5000,"&gt;="&amp;$B$574,'1. Output sheet'!$O$2:$O$5000,"&lt;"&amp;$C$574)</f>
        <v>0</v>
      </c>
      <c r="E610" s="13">
        <f>COUNTIFS('1. Output sheet'!$AC$2:$AC$5000,$B$105,'1. Output sheet'!$C$2:$C$5000,E$73,'1. Output sheet'!$K$2:$K$5000,$C610,'1. Output sheet'!$O$2:$O$5000,"&gt;="&amp;$B$574,'1. Output sheet'!$O$2:$O$5000,"&lt;"&amp;$C$574)</f>
        <v>0</v>
      </c>
      <c r="F610" s="13">
        <f>COUNTIFS('1. Output sheet'!$AC$2:$AC$5000,$B$105,'1. Output sheet'!$C$2:$C$5000,F$73,'1. Output sheet'!$K$2:$K$5000,$C610,'1. Output sheet'!$O$2:$O$5000,"&gt;="&amp;$B$574,'1. Output sheet'!$O$2:$O$5000,"&lt;"&amp;$C$574)</f>
        <v>0</v>
      </c>
      <c r="G610" s="13">
        <f>COUNTIFS('1. Output sheet'!$AC$2:$AC$5000,$B$105,'1. Output sheet'!$C$2:$C$5000,G$73,'1. Output sheet'!$K$2:$K$5000,$C610,'1. Output sheet'!$O$2:$O$5000,"&gt;="&amp;$B$574,'1. Output sheet'!$O$2:$O$5000,"&lt;"&amp;$C$574)</f>
        <v>0</v>
      </c>
      <c r="H610" s="13">
        <f>COUNTIFS('1. Output sheet'!$AC$2:$AC$5000,$B$105,'1. Output sheet'!$C$2:$C$5000,H$73,'1. Output sheet'!$K$2:$K$5000,$C610,'1. Output sheet'!$O$2:$O$5000,"&gt;="&amp;$B$574,'1. Output sheet'!$O$2:$O$5000,"&lt;"&amp;$C$574)</f>
        <v>0</v>
      </c>
      <c r="I610" s="13">
        <f>COUNTIFS('1. Output sheet'!$AC$2:$AC$5000,$B$105,'1. Output sheet'!$C$2:$C$5000,I$73,'1. Output sheet'!$K$2:$K$5000,$C610,'1. Output sheet'!$O$2:$O$5000,"&gt;="&amp;$B$574,'1. Output sheet'!$O$2:$O$5000,"&lt;"&amp;$C$574)</f>
        <v>0</v>
      </c>
      <c r="J610" s="13">
        <f>COUNTIFS('1. Output sheet'!$AC$2:$AC$5000,$B$105,'1. Output sheet'!$C$2:$C$5000,J$73,'1. Output sheet'!$K$2:$K$5000,$C610,'1. Output sheet'!$O$2:$O$5000,"&gt;="&amp;$B$574,'1. Output sheet'!$O$2:$O$5000,"&lt;"&amp;$C$574)</f>
        <v>0</v>
      </c>
      <c r="K610" s="13">
        <f>COUNTIFS('1. Output sheet'!$AC$2:$AC$5000,$B$105,'1. Output sheet'!$C$2:$C$5000,K$73,'1. Output sheet'!$K$2:$K$5000,$C610,'1. Output sheet'!$O$2:$O$5000,"&gt;="&amp;$B$574,'1. Output sheet'!$O$2:$O$5000,"&lt;"&amp;$C$574)</f>
        <v>0</v>
      </c>
      <c r="L610" s="13">
        <f>COUNTIFS('1. Output sheet'!$AC$2:$AC$5000,$B$105,'1. Output sheet'!$C$2:$C$5000,L$73,'1. Output sheet'!$K$2:$K$5000,$C610,'1. Output sheet'!$O$2:$O$5000,"&gt;="&amp;$B$574,'1. Output sheet'!$O$2:$O$5000,"&lt;"&amp;$C$574)</f>
        <v>0</v>
      </c>
      <c r="M610" s="13">
        <f>COUNTIFS('1. Output sheet'!$AC$2:$AC$5000,$B$105,'1. Output sheet'!$C$2:$C$5000,M$73,'1. Output sheet'!$K$2:$K$5000,$C610,'1. Output sheet'!$O$2:$O$5000,"&gt;="&amp;$B$574,'1. Output sheet'!$O$2:$O$5000,"&lt;"&amp;$C$574)</f>
        <v>0</v>
      </c>
      <c r="N610" s="13">
        <f>COUNTIFS('1. Output sheet'!$AC$2:$AC$5000,$B$105,'1. Output sheet'!$C$2:$C$5000,N$73,'1. Output sheet'!$K$2:$K$5000,$C610,'1. Output sheet'!$O$2:$O$5000,"&gt;="&amp;$B$574,'1. Output sheet'!$O$2:$O$5000,"&lt;"&amp;$C$574)</f>
        <v>0</v>
      </c>
      <c r="O610" s="13">
        <f>COUNTIFS('1. Output sheet'!$AC$2:$AC$5000,$B$105,'1. Output sheet'!$C$2:$C$5000,O$73,'1. Output sheet'!$K$2:$K$5000,$C610,'1. Output sheet'!$O$2:$O$5000,"&gt;="&amp;$B$574,'1. Output sheet'!$O$2:$O$5000,"&lt;"&amp;$C$574)</f>
        <v>0</v>
      </c>
      <c r="P610" s="14">
        <f t="shared" si="321"/>
        <v>0</v>
      </c>
    </row>
    <row r="611" spans="2:16" ht="14.4" x14ac:dyDescent="0.3">
      <c r="B611" s="7"/>
      <c r="C611" s="39" t="s">
        <v>557</v>
      </c>
      <c r="D611" s="13">
        <f>COUNTIFS('1. Output sheet'!$AC$2:$AC$5000,$B$105,'1. Output sheet'!$C$2:$C$5000,D$73,'1. Output sheet'!$K$2:$K$5000,$C611,'1. Output sheet'!$O$2:$O$5000,"&gt;="&amp;$B$574,'1. Output sheet'!$O$2:$O$5000,"&lt;"&amp;$C$574)</f>
        <v>0</v>
      </c>
      <c r="E611" s="13">
        <f>COUNTIFS('1. Output sheet'!$AC$2:$AC$5000,$B$105,'1. Output sheet'!$C$2:$C$5000,E$73,'1. Output sheet'!$K$2:$K$5000,$C611,'1. Output sheet'!$O$2:$O$5000,"&gt;="&amp;$B$574,'1. Output sheet'!$O$2:$O$5000,"&lt;"&amp;$C$574)</f>
        <v>0</v>
      </c>
      <c r="F611" s="13">
        <f>COUNTIFS('1. Output sheet'!$AC$2:$AC$5000,$B$105,'1. Output sheet'!$C$2:$C$5000,F$73,'1. Output sheet'!$K$2:$K$5000,$C611,'1. Output sheet'!$O$2:$O$5000,"&gt;="&amp;$B$574,'1. Output sheet'!$O$2:$O$5000,"&lt;"&amp;$C$574)</f>
        <v>0</v>
      </c>
      <c r="G611" s="13">
        <f>COUNTIFS('1. Output sheet'!$AC$2:$AC$5000,$B$105,'1. Output sheet'!$C$2:$C$5000,G$73,'1. Output sheet'!$K$2:$K$5000,$C611,'1. Output sheet'!$O$2:$O$5000,"&gt;="&amp;$B$574,'1. Output sheet'!$O$2:$O$5000,"&lt;"&amp;$C$574)</f>
        <v>1</v>
      </c>
      <c r="H611" s="13">
        <f>COUNTIFS('1. Output sheet'!$AC$2:$AC$5000,$B$105,'1. Output sheet'!$C$2:$C$5000,H$73,'1. Output sheet'!$K$2:$K$5000,$C611,'1. Output sheet'!$O$2:$O$5000,"&gt;="&amp;$B$574,'1. Output sheet'!$O$2:$O$5000,"&lt;"&amp;$C$574)</f>
        <v>0</v>
      </c>
      <c r="I611" s="13">
        <f>COUNTIFS('1. Output sheet'!$AC$2:$AC$5000,$B$105,'1. Output sheet'!$C$2:$C$5000,I$73,'1. Output sheet'!$K$2:$K$5000,$C611,'1. Output sheet'!$O$2:$O$5000,"&gt;="&amp;$B$574,'1. Output sheet'!$O$2:$O$5000,"&lt;"&amp;$C$574)</f>
        <v>0</v>
      </c>
      <c r="J611" s="13">
        <f>COUNTIFS('1. Output sheet'!$AC$2:$AC$5000,$B$105,'1. Output sheet'!$C$2:$C$5000,J$73,'1. Output sheet'!$K$2:$K$5000,$C611,'1. Output sheet'!$O$2:$O$5000,"&gt;="&amp;$B$574,'1. Output sheet'!$O$2:$O$5000,"&lt;"&amp;$C$574)</f>
        <v>0</v>
      </c>
      <c r="K611" s="13">
        <f>COUNTIFS('1. Output sheet'!$AC$2:$AC$5000,$B$105,'1. Output sheet'!$C$2:$C$5000,K$73,'1. Output sheet'!$K$2:$K$5000,$C611,'1. Output sheet'!$O$2:$O$5000,"&gt;="&amp;$B$574,'1. Output sheet'!$O$2:$O$5000,"&lt;"&amp;$C$574)</f>
        <v>0</v>
      </c>
      <c r="L611" s="13">
        <f>COUNTIFS('1. Output sheet'!$AC$2:$AC$5000,$B$105,'1. Output sheet'!$C$2:$C$5000,L$73,'1. Output sheet'!$K$2:$K$5000,$C611,'1. Output sheet'!$O$2:$O$5000,"&gt;="&amp;$B$574,'1. Output sheet'!$O$2:$O$5000,"&lt;"&amp;$C$574)</f>
        <v>0</v>
      </c>
      <c r="M611" s="13">
        <f>COUNTIFS('1. Output sheet'!$AC$2:$AC$5000,$B$105,'1. Output sheet'!$C$2:$C$5000,M$73,'1. Output sheet'!$K$2:$K$5000,$C611,'1. Output sheet'!$O$2:$O$5000,"&gt;="&amp;$B$574,'1. Output sheet'!$O$2:$O$5000,"&lt;"&amp;$C$574)</f>
        <v>0</v>
      </c>
      <c r="N611" s="13">
        <f>COUNTIFS('1. Output sheet'!$AC$2:$AC$5000,$B$105,'1. Output sheet'!$C$2:$C$5000,N$73,'1. Output sheet'!$K$2:$K$5000,$C611,'1. Output sheet'!$O$2:$O$5000,"&gt;="&amp;$B$574,'1. Output sheet'!$O$2:$O$5000,"&lt;"&amp;$C$574)</f>
        <v>0</v>
      </c>
      <c r="O611" s="13">
        <f>COUNTIFS('1. Output sheet'!$AC$2:$AC$5000,$B$105,'1. Output sheet'!$C$2:$C$5000,O$73,'1. Output sheet'!$K$2:$K$5000,$C611,'1. Output sheet'!$O$2:$O$5000,"&gt;="&amp;$B$574,'1. Output sheet'!$O$2:$O$5000,"&lt;"&amp;$C$574)</f>
        <v>0</v>
      </c>
      <c r="P611" s="14">
        <f t="shared" si="321"/>
        <v>1</v>
      </c>
    </row>
    <row r="612" spans="2:16" ht="14.4" x14ac:dyDescent="0.3">
      <c r="B612" s="7"/>
      <c r="C612" s="39" t="s">
        <v>1933</v>
      </c>
      <c r="D612" s="13">
        <f>COUNTIFS('1. Output sheet'!$AC$2:$AC$5000,$B$105,'1. Output sheet'!$C$2:$C$5000,D$73,'1. Output sheet'!$K$2:$K$5000,$C612,'1. Output sheet'!$O$2:$O$5000,"&gt;="&amp;$B$574,'1. Output sheet'!$O$2:$O$5000,"&lt;"&amp;$C$574)</f>
        <v>0</v>
      </c>
      <c r="E612" s="13">
        <f>COUNTIFS('1. Output sheet'!$AC$2:$AC$5000,$B$105,'1. Output sheet'!$C$2:$C$5000,E$73,'1. Output sheet'!$K$2:$K$5000,$C612,'1. Output sheet'!$O$2:$O$5000,"&gt;="&amp;$B$574,'1. Output sheet'!$O$2:$O$5000,"&lt;"&amp;$C$574)</f>
        <v>0</v>
      </c>
      <c r="F612" s="13">
        <f>COUNTIFS('1. Output sheet'!$AC$2:$AC$5000,$B$105,'1. Output sheet'!$C$2:$C$5000,F$73,'1. Output sheet'!$K$2:$K$5000,$C612,'1. Output sheet'!$O$2:$O$5000,"&gt;="&amp;$B$574,'1. Output sheet'!$O$2:$O$5000,"&lt;"&amp;$C$574)</f>
        <v>0</v>
      </c>
      <c r="G612" s="13">
        <f>COUNTIFS('1. Output sheet'!$AC$2:$AC$5000,$B$105,'1. Output sheet'!$C$2:$C$5000,G$73,'1. Output sheet'!$K$2:$K$5000,$C612,'1. Output sheet'!$O$2:$O$5000,"&gt;="&amp;$B$574,'1. Output sheet'!$O$2:$O$5000,"&lt;"&amp;$C$574)</f>
        <v>0</v>
      </c>
      <c r="H612" s="13">
        <f>COUNTIFS('1. Output sheet'!$AC$2:$AC$5000,$B$105,'1. Output sheet'!$C$2:$C$5000,H$73,'1. Output sheet'!$K$2:$K$5000,$C612,'1. Output sheet'!$O$2:$O$5000,"&gt;="&amp;$B$574,'1. Output sheet'!$O$2:$O$5000,"&lt;"&amp;$C$574)</f>
        <v>0</v>
      </c>
      <c r="I612" s="13">
        <f>COUNTIFS('1. Output sheet'!$AC$2:$AC$5000,$B$105,'1. Output sheet'!$C$2:$C$5000,I$73,'1. Output sheet'!$K$2:$K$5000,$C612,'1. Output sheet'!$O$2:$O$5000,"&gt;="&amp;$B$574,'1. Output sheet'!$O$2:$O$5000,"&lt;"&amp;$C$574)</f>
        <v>0</v>
      </c>
      <c r="J612" s="13">
        <f>COUNTIFS('1. Output sheet'!$AC$2:$AC$5000,$B$105,'1. Output sheet'!$C$2:$C$5000,J$73,'1. Output sheet'!$K$2:$K$5000,$C612,'1. Output sheet'!$O$2:$O$5000,"&gt;="&amp;$B$574,'1. Output sheet'!$O$2:$O$5000,"&lt;"&amp;$C$574)</f>
        <v>0</v>
      </c>
      <c r="K612" s="13">
        <f>COUNTIFS('1. Output sheet'!$AC$2:$AC$5000,$B$105,'1. Output sheet'!$C$2:$C$5000,K$73,'1. Output sheet'!$K$2:$K$5000,$C612,'1. Output sheet'!$O$2:$O$5000,"&gt;="&amp;$B$574,'1. Output sheet'!$O$2:$O$5000,"&lt;"&amp;$C$574)</f>
        <v>0</v>
      </c>
      <c r="L612" s="13">
        <f>COUNTIFS('1. Output sheet'!$AC$2:$AC$5000,$B$105,'1. Output sheet'!$C$2:$C$5000,L$73,'1. Output sheet'!$K$2:$K$5000,$C612,'1. Output sheet'!$O$2:$O$5000,"&gt;="&amp;$B$574,'1. Output sheet'!$O$2:$O$5000,"&lt;"&amp;$C$574)</f>
        <v>0</v>
      </c>
      <c r="M612" s="13">
        <f>COUNTIFS('1. Output sheet'!$AC$2:$AC$5000,$B$105,'1. Output sheet'!$C$2:$C$5000,M$73,'1. Output sheet'!$K$2:$K$5000,$C612,'1. Output sheet'!$O$2:$O$5000,"&gt;="&amp;$B$574,'1. Output sheet'!$O$2:$O$5000,"&lt;"&amp;$C$574)</f>
        <v>0</v>
      </c>
      <c r="N612" s="13">
        <f>COUNTIFS('1. Output sheet'!$AC$2:$AC$5000,$B$105,'1. Output sheet'!$C$2:$C$5000,N$73,'1. Output sheet'!$K$2:$K$5000,$C612,'1. Output sheet'!$O$2:$O$5000,"&gt;="&amp;$B$574,'1. Output sheet'!$O$2:$O$5000,"&lt;"&amp;$C$574)</f>
        <v>0</v>
      </c>
      <c r="O612" s="13">
        <f>COUNTIFS('1. Output sheet'!$AC$2:$AC$5000,$B$105,'1. Output sheet'!$C$2:$C$5000,O$73,'1. Output sheet'!$K$2:$K$5000,$C612,'1. Output sheet'!$O$2:$O$5000,"&gt;="&amp;$B$574,'1. Output sheet'!$O$2:$O$5000,"&lt;"&amp;$C$574)</f>
        <v>0</v>
      </c>
      <c r="P612" s="14">
        <f t="shared" si="321"/>
        <v>0</v>
      </c>
    </row>
    <row r="613" spans="2:16" ht="14.4" x14ac:dyDescent="0.3">
      <c r="B613" s="7"/>
      <c r="C613" s="39" t="s">
        <v>530</v>
      </c>
      <c r="D613" s="13">
        <f>COUNTIFS('1. Output sheet'!$AC$2:$AC$5000,$B$105,'1. Output sheet'!$C$2:$C$5000,D$73,'1. Output sheet'!$K$2:$K$5000,$C613,'1. Output sheet'!$O$2:$O$5000,"&gt;="&amp;$B$574,'1. Output sheet'!$O$2:$O$5000,"&lt;"&amp;$C$574)</f>
        <v>0</v>
      </c>
      <c r="E613" s="13">
        <f>COUNTIFS('1. Output sheet'!$AC$2:$AC$5000,$B$105,'1. Output sheet'!$C$2:$C$5000,E$73,'1. Output sheet'!$K$2:$K$5000,$C613,'1. Output sheet'!$O$2:$O$5000,"&gt;="&amp;$B$574,'1. Output sheet'!$O$2:$O$5000,"&lt;"&amp;$C$574)</f>
        <v>0</v>
      </c>
      <c r="F613" s="13">
        <f>COUNTIFS('1. Output sheet'!$AC$2:$AC$5000,$B$105,'1. Output sheet'!$C$2:$C$5000,F$73,'1. Output sheet'!$K$2:$K$5000,$C613,'1. Output sheet'!$O$2:$O$5000,"&gt;="&amp;$B$574,'1. Output sheet'!$O$2:$O$5000,"&lt;"&amp;$C$574)</f>
        <v>0</v>
      </c>
      <c r="G613" s="13">
        <f>COUNTIFS('1. Output sheet'!$AC$2:$AC$5000,$B$105,'1. Output sheet'!$C$2:$C$5000,G$73,'1. Output sheet'!$K$2:$K$5000,$C613,'1. Output sheet'!$O$2:$O$5000,"&gt;="&amp;$B$574,'1. Output sheet'!$O$2:$O$5000,"&lt;"&amp;$C$574)</f>
        <v>0</v>
      </c>
      <c r="H613" s="13">
        <f>COUNTIFS('1. Output sheet'!$AC$2:$AC$5000,$B$105,'1. Output sheet'!$C$2:$C$5000,H$73,'1. Output sheet'!$K$2:$K$5000,$C613,'1. Output sheet'!$O$2:$O$5000,"&gt;="&amp;$B$574,'1. Output sheet'!$O$2:$O$5000,"&lt;"&amp;$C$574)</f>
        <v>0</v>
      </c>
      <c r="I613" s="13">
        <f>COUNTIFS('1. Output sheet'!$AC$2:$AC$5000,$B$105,'1. Output sheet'!$C$2:$C$5000,I$73,'1. Output sheet'!$K$2:$K$5000,$C613,'1. Output sheet'!$O$2:$O$5000,"&gt;="&amp;$B$574,'1. Output sheet'!$O$2:$O$5000,"&lt;"&amp;$C$574)</f>
        <v>0</v>
      </c>
      <c r="J613" s="13">
        <f>COUNTIFS('1. Output sheet'!$AC$2:$AC$5000,$B$105,'1. Output sheet'!$C$2:$C$5000,J$73,'1. Output sheet'!$K$2:$K$5000,$C613,'1. Output sheet'!$O$2:$O$5000,"&gt;="&amp;$B$574,'1. Output sheet'!$O$2:$O$5000,"&lt;"&amp;$C$574)</f>
        <v>0</v>
      </c>
      <c r="K613" s="13">
        <f>COUNTIFS('1. Output sheet'!$AC$2:$AC$5000,$B$105,'1. Output sheet'!$C$2:$C$5000,K$73,'1. Output sheet'!$K$2:$K$5000,$C613,'1. Output sheet'!$O$2:$O$5000,"&gt;="&amp;$B$574,'1. Output sheet'!$O$2:$O$5000,"&lt;"&amp;$C$574)</f>
        <v>0</v>
      </c>
      <c r="L613" s="13">
        <f>COUNTIFS('1. Output sheet'!$AC$2:$AC$5000,$B$105,'1. Output sheet'!$C$2:$C$5000,L$73,'1. Output sheet'!$K$2:$K$5000,$C613,'1. Output sheet'!$O$2:$O$5000,"&gt;="&amp;$B$574,'1. Output sheet'!$O$2:$O$5000,"&lt;"&amp;$C$574)</f>
        <v>0</v>
      </c>
      <c r="M613" s="13">
        <f>COUNTIFS('1. Output sheet'!$AC$2:$AC$5000,$B$105,'1. Output sheet'!$C$2:$C$5000,M$73,'1. Output sheet'!$K$2:$K$5000,$C613,'1. Output sheet'!$O$2:$O$5000,"&gt;="&amp;$B$574,'1. Output sheet'!$O$2:$O$5000,"&lt;"&amp;$C$574)</f>
        <v>0</v>
      </c>
      <c r="N613" s="13">
        <f>COUNTIFS('1. Output sheet'!$AC$2:$AC$5000,$B$105,'1. Output sheet'!$C$2:$C$5000,N$73,'1. Output sheet'!$K$2:$K$5000,$C613,'1. Output sheet'!$O$2:$O$5000,"&gt;="&amp;$B$574,'1. Output sheet'!$O$2:$O$5000,"&lt;"&amp;$C$574)</f>
        <v>0</v>
      </c>
      <c r="O613" s="13">
        <f>COUNTIFS('1. Output sheet'!$AC$2:$AC$5000,$B$105,'1. Output sheet'!$C$2:$C$5000,O$73,'1. Output sheet'!$K$2:$K$5000,$C613,'1. Output sheet'!$O$2:$O$5000,"&gt;="&amp;$B$574,'1. Output sheet'!$O$2:$O$5000,"&lt;"&amp;$C$574)</f>
        <v>0</v>
      </c>
      <c r="P613" s="14">
        <f t="shared" si="321"/>
        <v>0</v>
      </c>
    </row>
    <row r="614" spans="2:16" ht="14.4" x14ac:dyDescent="0.3">
      <c r="B614" s="7"/>
      <c r="C614" s="39" t="s">
        <v>34</v>
      </c>
      <c r="D614" s="13">
        <f>COUNTIFS('1. Output sheet'!$AC$2:$AC$5000,$B$105,'1. Output sheet'!$C$2:$C$5000,D$73,'1. Output sheet'!$K$2:$K$5000,$C614,'1. Output sheet'!$O$2:$O$5000,"&gt;="&amp;$B$574,'1. Output sheet'!$O$2:$O$5000,"&lt;"&amp;$C$574)</f>
        <v>0</v>
      </c>
      <c r="E614" s="13">
        <f>COUNTIFS('1. Output sheet'!$AC$2:$AC$5000,$B$105,'1. Output sheet'!$C$2:$C$5000,E$73,'1. Output sheet'!$K$2:$K$5000,$C614,'1. Output sheet'!$O$2:$O$5000,"&gt;="&amp;$B$574,'1. Output sheet'!$O$2:$O$5000,"&lt;"&amp;$C$574)</f>
        <v>0</v>
      </c>
      <c r="F614" s="13">
        <f>COUNTIFS('1. Output sheet'!$AC$2:$AC$5000,$B$105,'1. Output sheet'!$C$2:$C$5000,F$73,'1. Output sheet'!$K$2:$K$5000,$C614,'1. Output sheet'!$O$2:$O$5000,"&gt;="&amp;$B$574,'1. Output sheet'!$O$2:$O$5000,"&lt;"&amp;$C$574)</f>
        <v>0</v>
      </c>
      <c r="G614" s="13">
        <f>COUNTIFS('1. Output sheet'!$AC$2:$AC$5000,$B$105,'1. Output sheet'!$C$2:$C$5000,G$73,'1. Output sheet'!$K$2:$K$5000,$C614,'1. Output sheet'!$O$2:$O$5000,"&gt;="&amp;$B$574,'1. Output sheet'!$O$2:$O$5000,"&lt;"&amp;$C$574)</f>
        <v>0</v>
      </c>
      <c r="H614" s="13">
        <f>COUNTIFS('1. Output sheet'!$AC$2:$AC$5000,$B$105,'1. Output sheet'!$C$2:$C$5000,H$73,'1. Output sheet'!$K$2:$K$5000,$C614,'1. Output sheet'!$O$2:$O$5000,"&gt;="&amp;$B$574,'1. Output sheet'!$O$2:$O$5000,"&lt;"&amp;$C$574)</f>
        <v>0</v>
      </c>
      <c r="I614" s="13">
        <f>COUNTIFS('1. Output sheet'!$AC$2:$AC$5000,$B$105,'1. Output sheet'!$C$2:$C$5000,I$73,'1. Output sheet'!$K$2:$K$5000,$C614,'1. Output sheet'!$O$2:$O$5000,"&gt;="&amp;$B$574,'1. Output sheet'!$O$2:$O$5000,"&lt;"&amp;$C$574)</f>
        <v>0</v>
      </c>
      <c r="J614" s="13">
        <f>COUNTIFS('1. Output sheet'!$AC$2:$AC$5000,$B$105,'1. Output sheet'!$C$2:$C$5000,J$73,'1. Output sheet'!$K$2:$K$5000,$C614,'1. Output sheet'!$O$2:$O$5000,"&gt;="&amp;$B$574,'1. Output sheet'!$O$2:$O$5000,"&lt;"&amp;$C$574)</f>
        <v>0</v>
      </c>
      <c r="K614" s="13">
        <f>COUNTIFS('1. Output sheet'!$AC$2:$AC$5000,$B$105,'1. Output sheet'!$C$2:$C$5000,K$73,'1. Output sheet'!$K$2:$K$5000,$C614,'1. Output sheet'!$O$2:$O$5000,"&gt;="&amp;$B$574,'1. Output sheet'!$O$2:$O$5000,"&lt;"&amp;$C$574)</f>
        <v>0</v>
      </c>
      <c r="L614" s="13">
        <f>COUNTIFS('1. Output sheet'!$AC$2:$AC$5000,$B$105,'1. Output sheet'!$C$2:$C$5000,L$73,'1. Output sheet'!$K$2:$K$5000,$C614,'1. Output sheet'!$O$2:$O$5000,"&gt;="&amp;$B$574,'1. Output sheet'!$O$2:$O$5000,"&lt;"&amp;$C$574)</f>
        <v>0</v>
      </c>
      <c r="M614" s="13">
        <f>COUNTIFS('1. Output sheet'!$AC$2:$AC$5000,$B$105,'1. Output sheet'!$C$2:$C$5000,M$73,'1. Output sheet'!$K$2:$K$5000,$C614,'1. Output sheet'!$O$2:$O$5000,"&gt;="&amp;$B$574,'1. Output sheet'!$O$2:$O$5000,"&lt;"&amp;$C$574)</f>
        <v>0</v>
      </c>
      <c r="N614" s="13">
        <f>COUNTIFS('1. Output sheet'!$AC$2:$AC$5000,$B$105,'1. Output sheet'!$C$2:$C$5000,N$73,'1. Output sheet'!$K$2:$K$5000,$C614,'1. Output sheet'!$O$2:$O$5000,"&gt;="&amp;$B$574,'1. Output sheet'!$O$2:$O$5000,"&lt;"&amp;$C$574)</f>
        <v>0</v>
      </c>
      <c r="O614" s="13">
        <f>COUNTIFS('1. Output sheet'!$AC$2:$AC$5000,$B$105,'1. Output sheet'!$C$2:$C$5000,O$73,'1. Output sheet'!$K$2:$K$5000,$C614,'1. Output sheet'!$O$2:$O$5000,"&gt;="&amp;$B$574,'1. Output sheet'!$O$2:$O$5000,"&lt;"&amp;$C$574)</f>
        <v>0</v>
      </c>
      <c r="P614" s="14">
        <f t="shared" si="321"/>
        <v>0</v>
      </c>
    </row>
    <row r="615" spans="2:16" ht="14.4" x14ac:dyDescent="0.3">
      <c r="B615" s="7"/>
      <c r="C615" s="39" t="s">
        <v>473</v>
      </c>
      <c r="D615" s="13">
        <f>COUNTIFS('1. Output sheet'!$AC$2:$AC$5000,$B$105,'1. Output sheet'!$C$2:$C$5000,D$73,'1. Output sheet'!$K$2:$K$5000,$C615,'1. Output sheet'!$O$2:$O$5000,"&gt;="&amp;$B$574,'1. Output sheet'!$O$2:$O$5000,"&lt;"&amp;$C$574)</f>
        <v>0</v>
      </c>
      <c r="E615" s="13">
        <f>COUNTIFS('1. Output sheet'!$AC$2:$AC$5000,$B$105,'1. Output sheet'!$C$2:$C$5000,E$73,'1. Output sheet'!$K$2:$K$5000,$C615,'1. Output sheet'!$O$2:$O$5000,"&gt;="&amp;$B$574,'1. Output sheet'!$O$2:$O$5000,"&lt;"&amp;$C$574)</f>
        <v>0</v>
      </c>
      <c r="F615" s="13">
        <f>COUNTIFS('1. Output sheet'!$AC$2:$AC$5000,$B$105,'1. Output sheet'!$C$2:$C$5000,F$73,'1. Output sheet'!$K$2:$K$5000,$C615,'1. Output sheet'!$O$2:$O$5000,"&gt;="&amp;$B$574,'1. Output sheet'!$O$2:$O$5000,"&lt;"&amp;$C$574)</f>
        <v>0</v>
      </c>
      <c r="G615" s="13">
        <f>COUNTIFS('1. Output sheet'!$AC$2:$AC$5000,$B$105,'1. Output sheet'!$C$2:$C$5000,G$73,'1. Output sheet'!$K$2:$K$5000,$C615,'1. Output sheet'!$O$2:$O$5000,"&gt;="&amp;$B$574,'1. Output sheet'!$O$2:$O$5000,"&lt;"&amp;$C$574)</f>
        <v>0</v>
      </c>
      <c r="H615" s="13">
        <f>COUNTIFS('1. Output sheet'!$AC$2:$AC$5000,$B$105,'1. Output sheet'!$C$2:$C$5000,H$73,'1. Output sheet'!$K$2:$K$5000,$C615,'1. Output sheet'!$O$2:$O$5000,"&gt;="&amp;$B$574,'1. Output sheet'!$O$2:$O$5000,"&lt;"&amp;$C$574)</f>
        <v>1</v>
      </c>
      <c r="I615" s="13">
        <f>COUNTIFS('1. Output sheet'!$AC$2:$AC$5000,$B$105,'1. Output sheet'!$C$2:$C$5000,I$73,'1. Output sheet'!$K$2:$K$5000,$C615,'1. Output sheet'!$O$2:$O$5000,"&gt;="&amp;$B$574,'1. Output sheet'!$O$2:$O$5000,"&lt;"&amp;$C$574)</f>
        <v>0</v>
      </c>
      <c r="J615" s="13">
        <f>COUNTIFS('1. Output sheet'!$AC$2:$AC$5000,$B$105,'1. Output sheet'!$C$2:$C$5000,J$73,'1. Output sheet'!$K$2:$K$5000,$C615,'1. Output sheet'!$O$2:$O$5000,"&gt;="&amp;$B$574,'1. Output sheet'!$O$2:$O$5000,"&lt;"&amp;$C$574)</f>
        <v>0</v>
      </c>
      <c r="K615" s="13">
        <f>COUNTIFS('1. Output sheet'!$AC$2:$AC$5000,$B$105,'1. Output sheet'!$C$2:$C$5000,K$73,'1. Output sheet'!$K$2:$K$5000,$C615,'1. Output sheet'!$O$2:$O$5000,"&gt;="&amp;$B$574,'1. Output sheet'!$O$2:$O$5000,"&lt;"&amp;$C$574)</f>
        <v>0</v>
      </c>
      <c r="L615" s="13">
        <f>COUNTIFS('1. Output sheet'!$AC$2:$AC$5000,$B$105,'1. Output sheet'!$C$2:$C$5000,L$73,'1. Output sheet'!$K$2:$K$5000,$C615,'1. Output sheet'!$O$2:$O$5000,"&gt;="&amp;$B$574,'1. Output sheet'!$O$2:$O$5000,"&lt;"&amp;$C$574)</f>
        <v>0</v>
      </c>
      <c r="M615" s="13">
        <f>COUNTIFS('1. Output sheet'!$AC$2:$AC$5000,$B$105,'1. Output sheet'!$C$2:$C$5000,M$73,'1. Output sheet'!$K$2:$K$5000,$C615,'1. Output sheet'!$O$2:$O$5000,"&gt;="&amp;$B$574,'1. Output sheet'!$O$2:$O$5000,"&lt;"&amp;$C$574)</f>
        <v>0</v>
      </c>
      <c r="N615" s="13">
        <f>COUNTIFS('1. Output sheet'!$AC$2:$AC$5000,$B$105,'1. Output sheet'!$C$2:$C$5000,N$73,'1. Output sheet'!$K$2:$K$5000,$C615,'1. Output sheet'!$O$2:$O$5000,"&gt;="&amp;$B$574,'1. Output sheet'!$O$2:$O$5000,"&lt;"&amp;$C$574)</f>
        <v>0</v>
      </c>
      <c r="O615" s="13">
        <f>COUNTIFS('1. Output sheet'!$AC$2:$AC$5000,$B$105,'1. Output sheet'!$C$2:$C$5000,O$73,'1. Output sheet'!$K$2:$K$5000,$C615,'1. Output sheet'!$O$2:$O$5000,"&gt;="&amp;$B$574,'1. Output sheet'!$O$2:$O$5000,"&lt;"&amp;$C$574)</f>
        <v>0</v>
      </c>
      <c r="P615" s="14">
        <f t="shared" si="321"/>
        <v>1</v>
      </c>
    </row>
    <row r="616" spans="2:16" ht="14.4" x14ac:dyDescent="0.3">
      <c r="B616" s="7"/>
      <c r="C616" s="39" t="s">
        <v>210</v>
      </c>
      <c r="D616" s="13">
        <f>COUNTIFS('1. Output sheet'!$AC$2:$AC$5000,$B$105,'1. Output sheet'!$C$2:$C$5000,D$73,'1. Output sheet'!$K$2:$K$5000,$C616,'1. Output sheet'!$O$2:$O$5000,"&gt;="&amp;$B$574,'1. Output sheet'!$O$2:$O$5000,"&lt;"&amp;$C$574)</f>
        <v>0</v>
      </c>
      <c r="E616" s="13">
        <f>COUNTIFS('1. Output sheet'!$AC$2:$AC$5000,$B$105,'1. Output sheet'!$C$2:$C$5000,E$73,'1. Output sheet'!$K$2:$K$5000,$C616,'1. Output sheet'!$O$2:$O$5000,"&gt;="&amp;$B$574,'1. Output sheet'!$O$2:$O$5000,"&lt;"&amp;$C$574)</f>
        <v>0</v>
      </c>
      <c r="F616" s="13">
        <f>COUNTIFS('1. Output sheet'!$AC$2:$AC$5000,$B$105,'1. Output sheet'!$C$2:$C$5000,F$73,'1. Output sheet'!$K$2:$K$5000,$C616,'1. Output sheet'!$O$2:$O$5000,"&gt;="&amp;$B$574,'1. Output sheet'!$O$2:$O$5000,"&lt;"&amp;$C$574)</f>
        <v>0</v>
      </c>
      <c r="G616" s="13">
        <f>COUNTIFS('1. Output sheet'!$AC$2:$AC$5000,$B$105,'1. Output sheet'!$C$2:$C$5000,G$73,'1. Output sheet'!$K$2:$K$5000,$C616,'1. Output sheet'!$O$2:$O$5000,"&gt;="&amp;$B$574,'1. Output sheet'!$O$2:$O$5000,"&lt;"&amp;$C$574)</f>
        <v>0</v>
      </c>
      <c r="H616" s="13">
        <f>COUNTIFS('1. Output sheet'!$AC$2:$AC$5000,$B$105,'1. Output sheet'!$C$2:$C$5000,H$73,'1. Output sheet'!$K$2:$K$5000,$C616,'1. Output sheet'!$O$2:$O$5000,"&gt;="&amp;$B$574,'1. Output sheet'!$O$2:$O$5000,"&lt;"&amp;$C$574)</f>
        <v>0</v>
      </c>
      <c r="I616" s="13">
        <f>COUNTIFS('1. Output sheet'!$AC$2:$AC$5000,$B$105,'1. Output sheet'!$C$2:$C$5000,I$73,'1. Output sheet'!$K$2:$K$5000,$C616,'1. Output sheet'!$O$2:$O$5000,"&gt;="&amp;$B$574,'1. Output sheet'!$O$2:$O$5000,"&lt;"&amp;$C$574)</f>
        <v>0</v>
      </c>
      <c r="J616" s="13">
        <f>COUNTIFS('1. Output sheet'!$AC$2:$AC$5000,$B$105,'1. Output sheet'!$C$2:$C$5000,J$73,'1. Output sheet'!$K$2:$K$5000,$C616,'1. Output sheet'!$O$2:$O$5000,"&gt;="&amp;$B$574,'1. Output sheet'!$O$2:$O$5000,"&lt;"&amp;$C$574)</f>
        <v>0</v>
      </c>
      <c r="K616" s="13">
        <f>COUNTIFS('1. Output sheet'!$AC$2:$AC$5000,$B$105,'1. Output sheet'!$C$2:$C$5000,K$73,'1. Output sheet'!$K$2:$K$5000,$C616,'1. Output sheet'!$O$2:$O$5000,"&gt;="&amp;$B$574,'1. Output sheet'!$O$2:$O$5000,"&lt;"&amp;$C$574)</f>
        <v>0</v>
      </c>
      <c r="L616" s="13">
        <f>COUNTIFS('1. Output sheet'!$AC$2:$AC$5000,$B$105,'1. Output sheet'!$C$2:$C$5000,L$73,'1. Output sheet'!$K$2:$K$5000,$C616,'1. Output sheet'!$O$2:$O$5000,"&gt;="&amp;$B$574,'1. Output sheet'!$O$2:$O$5000,"&lt;"&amp;$C$574)</f>
        <v>0</v>
      </c>
      <c r="M616" s="13">
        <f>COUNTIFS('1. Output sheet'!$AC$2:$AC$5000,$B$105,'1. Output sheet'!$C$2:$C$5000,M$73,'1. Output sheet'!$K$2:$K$5000,$C616,'1. Output sheet'!$O$2:$O$5000,"&gt;="&amp;$B$574,'1. Output sheet'!$O$2:$O$5000,"&lt;"&amp;$C$574)</f>
        <v>0</v>
      </c>
      <c r="N616" s="13">
        <f>COUNTIFS('1. Output sheet'!$AC$2:$AC$5000,$B$105,'1. Output sheet'!$C$2:$C$5000,N$73,'1. Output sheet'!$K$2:$K$5000,$C616,'1. Output sheet'!$O$2:$O$5000,"&gt;="&amp;$B$574,'1. Output sheet'!$O$2:$O$5000,"&lt;"&amp;$C$574)</f>
        <v>0</v>
      </c>
      <c r="O616" s="13">
        <f>COUNTIFS('1. Output sheet'!$AC$2:$AC$5000,$B$105,'1. Output sheet'!$C$2:$C$5000,O$73,'1. Output sheet'!$K$2:$K$5000,$C616,'1. Output sheet'!$O$2:$O$5000,"&gt;="&amp;$B$574,'1. Output sheet'!$O$2:$O$5000,"&lt;"&amp;$C$574)</f>
        <v>0</v>
      </c>
      <c r="P616" s="14">
        <f t="shared" si="321"/>
        <v>0</v>
      </c>
    </row>
    <row r="617" spans="2:16" ht="14.4" x14ac:dyDescent="0.3">
      <c r="B617" s="7"/>
      <c r="C617" s="39" t="s">
        <v>333</v>
      </c>
      <c r="D617" s="13">
        <f>COUNTIFS('1. Output sheet'!$AC$2:$AC$5000,$B$105,'1. Output sheet'!$C$2:$C$5000,D$73,'1. Output sheet'!$K$2:$K$5000,$C617,'1. Output sheet'!$O$2:$O$5000,"&gt;="&amp;$B$574,'1. Output sheet'!$O$2:$O$5000,"&lt;"&amp;$C$574)</f>
        <v>0</v>
      </c>
      <c r="E617" s="13">
        <f>COUNTIFS('1. Output sheet'!$AC$2:$AC$5000,$B$105,'1. Output sheet'!$C$2:$C$5000,E$73,'1. Output sheet'!$K$2:$K$5000,$C617,'1. Output sheet'!$O$2:$O$5000,"&gt;="&amp;$B$574,'1. Output sheet'!$O$2:$O$5000,"&lt;"&amp;$C$574)</f>
        <v>0</v>
      </c>
      <c r="F617" s="13">
        <f>COUNTIFS('1. Output sheet'!$AC$2:$AC$5000,$B$105,'1. Output sheet'!$C$2:$C$5000,F$73,'1. Output sheet'!$K$2:$K$5000,$C617,'1. Output sheet'!$O$2:$O$5000,"&gt;="&amp;$B$574,'1. Output sheet'!$O$2:$O$5000,"&lt;"&amp;$C$574)</f>
        <v>0</v>
      </c>
      <c r="G617" s="13">
        <f>COUNTIFS('1. Output sheet'!$AC$2:$AC$5000,$B$105,'1. Output sheet'!$C$2:$C$5000,G$73,'1. Output sheet'!$K$2:$K$5000,$C617,'1. Output sheet'!$O$2:$O$5000,"&gt;="&amp;$B$574,'1. Output sheet'!$O$2:$O$5000,"&lt;"&amp;$C$574)</f>
        <v>0</v>
      </c>
      <c r="H617" s="13">
        <f>COUNTIFS('1. Output sheet'!$AC$2:$AC$5000,$B$105,'1. Output sheet'!$C$2:$C$5000,H$73,'1. Output sheet'!$K$2:$K$5000,$C617,'1. Output sheet'!$O$2:$O$5000,"&gt;="&amp;$B$574,'1. Output sheet'!$O$2:$O$5000,"&lt;"&amp;$C$574)</f>
        <v>0</v>
      </c>
      <c r="I617" s="13">
        <f>COUNTIFS('1. Output sheet'!$AC$2:$AC$5000,$B$105,'1. Output sheet'!$C$2:$C$5000,I$73,'1. Output sheet'!$K$2:$K$5000,$C617,'1. Output sheet'!$O$2:$O$5000,"&gt;="&amp;$B$574,'1. Output sheet'!$O$2:$O$5000,"&lt;"&amp;$C$574)</f>
        <v>0</v>
      </c>
      <c r="J617" s="13">
        <f>COUNTIFS('1. Output sheet'!$AC$2:$AC$5000,$B$105,'1. Output sheet'!$C$2:$C$5000,J$73,'1. Output sheet'!$K$2:$K$5000,$C617,'1. Output sheet'!$O$2:$O$5000,"&gt;="&amp;$B$574,'1. Output sheet'!$O$2:$O$5000,"&lt;"&amp;$C$574)</f>
        <v>0</v>
      </c>
      <c r="K617" s="13">
        <f>COUNTIFS('1. Output sheet'!$AC$2:$AC$5000,$B$105,'1. Output sheet'!$C$2:$C$5000,K$73,'1. Output sheet'!$K$2:$K$5000,$C617,'1. Output sheet'!$O$2:$O$5000,"&gt;="&amp;$B$574,'1. Output sheet'!$O$2:$O$5000,"&lt;"&amp;$C$574)</f>
        <v>0</v>
      </c>
      <c r="L617" s="13">
        <f>COUNTIFS('1. Output sheet'!$AC$2:$AC$5000,$B$105,'1. Output sheet'!$C$2:$C$5000,L$73,'1. Output sheet'!$K$2:$K$5000,$C617,'1. Output sheet'!$O$2:$O$5000,"&gt;="&amp;$B$574,'1. Output sheet'!$O$2:$O$5000,"&lt;"&amp;$C$574)</f>
        <v>0</v>
      </c>
      <c r="M617" s="13">
        <f>COUNTIFS('1. Output sheet'!$AC$2:$AC$5000,$B$105,'1. Output sheet'!$C$2:$C$5000,M$73,'1. Output sheet'!$K$2:$K$5000,$C617,'1. Output sheet'!$O$2:$O$5000,"&gt;="&amp;$B$574,'1. Output sheet'!$O$2:$O$5000,"&lt;"&amp;$C$574)</f>
        <v>0</v>
      </c>
      <c r="N617" s="13">
        <f>COUNTIFS('1. Output sheet'!$AC$2:$AC$5000,$B$105,'1. Output sheet'!$C$2:$C$5000,N$73,'1. Output sheet'!$K$2:$K$5000,$C617,'1. Output sheet'!$O$2:$O$5000,"&gt;="&amp;$B$574,'1. Output sheet'!$O$2:$O$5000,"&lt;"&amp;$C$574)</f>
        <v>0</v>
      </c>
      <c r="O617" s="13">
        <f>COUNTIFS('1. Output sheet'!$AC$2:$AC$5000,$B$105,'1. Output sheet'!$C$2:$C$5000,O$73,'1. Output sheet'!$K$2:$K$5000,$C617,'1. Output sheet'!$O$2:$O$5000,"&gt;="&amp;$B$574,'1. Output sheet'!$O$2:$O$5000,"&lt;"&amp;$C$574)</f>
        <v>0</v>
      </c>
      <c r="P617" s="14">
        <f t="shared" si="321"/>
        <v>0</v>
      </c>
    </row>
    <row r="618" spans="2:16" ht="14.4" x14ac:dyDescent="0.3">
      <c r="B618" s="7"/>
      <c r="C618" s="39" t="s">
        <v>229</v>
      </c>
      <c r="D618" s="13">
        <f>COUNTIFS('1. Output sheet'!$AC$2:$AC$5000,$B$105,'1. Output sheet'!$C$2:$C$5000,D$73,'1. Output sheet'!$K$2:$K$5000,$C618,'1. Output sheet'!$O$2:$O$5000,"&gt;="&amp;$B$574,'1. Output sheet'!$O$2:$O$5000,"&lt;"&amp;$C$574)</f>
        <v>0</v>
      </c>
      <c r="E618" s="13">
        <f>COUNTIFS('1. Output sheet'!$AC$2:$AC$5000,$B$105,'1. Output sheet'!$C$2:$C$5000,E$73,'1. Output sheet'!$K$2:$K$5000,$C618,'1. Output sheet'!$O$2:$O$5000,"&gt;="&amp;$B$574,'1. Output sheet'!$O$2:$O$5000,"&lt;"&amp;$C$574)</f>
        <v>0</v>
      </c>
      <c r="F618" s="13">
        <f>COUNTIFS('1. Output sheet'!$AC$2:$AC$5000,$B$105,'1. Output sheet'!$C$2:$C$5000,F$73,'1. Output sheet'!$K$2:$K$5000,$C618,'1. Output sheet'!$O$2:$O$5000,"&gt;="&amp;$B$574,'1. Output sheet'!$O$2:$O$5000,"&lt;"&amp;$C$574)</f>
        <v>0</v>
      </c>
      <c r="G618" s="13">
        <f>COUNTIFS('1. Output sheet'!$AC$2:$AC$5000,$B$105,'1. Output sheet'!$C$2:$C$5000,G$73,'1. Output sheet'!$K$2:$K$5000,$C618,'1. Output sheet'!$O$2:$O$5000,"&gt;="&amp;$B$574,'1. Output sheet'!$O$2:$O$5000,"&lt;"&amp;$C$574)</f>
        <v>0</v>
      </c>
      <c r="H618" s="13">
        <f>COUNTIFS('1. Output sheet'!$AC$2:$AC$5000,$B$105,'1. Output sheet'!$C$2:$C$5000,H$73,'1. Output sheet'!$K$2:$K$5000,$C618,'1. Output sheet'!$O$2:$O$5000,"&gt;="&amp;$B$574,'1. Output sheet'!$O$2:$O$5000,"&lt;"&amp;$C$574)</f>
        <v>0</v>
      </c>
      <c r="I618" s="13">
        <f>COUNTIFS('1. Output sheet'!$AC$2:$AC$5000,$B$105,'1. Output sheet'!$C$2:$C$5000,I$73,'1. Output sheet'!$K$2:$K$5000,$C618,'1. Output sheet'!$O$2:$O$5000,"&gt;="&amp;$B$574,'1. Output sheet'!$O$2:$O$5000,"&lt;"&amp;$C$574)</f>
        <v>0</v>
      </c>
      <c r="J618" s="13">
        <f>COUNTIFS('1. Output sheet'!$AC$2:$AC$5000,$B$105,'1. Output sheet'!$C$2:$C$5000,J$73,'1. Output sheet'!$K$2:$K$5000,$C618,'1. Output sheet'!$O$2:$O$5000,"&gt;="&amp;$B$574,'1. Output sheet'!$O$2:$O$5000,"&lt;"&amp;$C$574)</f>
        <v>1</v>
      </c>
      <c r="K618" s="13">
        <f>COUNTIFS('1. Output sheet'!$AC$2:$AC$5000,$B$105,'1. Output sheet'!$C$2:$C$5000,K$73,'1. Output sheet'!$K$2:$K$5000,$C618,'1. Output sheet'!$O$2:$O$5000,"&gt;="&amp;$B$574,'1. Output sheet'!$O$2:$O$5000,"&lt;"&amp;$C$574)</f>
        <v>0</v>
      </c>
      <c r="L618" s="13">
        <f>COUNTIFS('1. Output sheet'!$AC$2:$AC$5000,$B$105,'1. Output sheet'!$C$2:$C$5000,L$73,'1. Output sheet'!$K$2:$K$5000,$C618,'1. Output sheet'!$O$2:$O$5000,"&gt;="&amp;$B$574,'1. Output sheet'!$O$2:$O$5000,"&lt;"&amp;$C$574)</f>
        <v>0</v>
      </c>
      <c r="M618" s="13">
        <f>COUNTIFS('1. Output sheet'!$AC$2:$AC$5000,$B$105,'1. Output sheet'!$C$2:$C$5000,M$73,'1. Output sheet'!$K$2:$K$5000,$C618,'1. Output sheet'!$O$2:$O$5000,"&gt;="&amp;$B$574,'1. Output sheet'!$O$2:$O$5000,"&lt;"&amp;$C$574)</f>
        <v>0</v>
      </c>
      <c r="N618" s="13">
        <f>COUNTIFS('1. Output sheet'!$AC$2:$AC$5000,$B$105,'1. Output sheet'!$C$2:$C$5000,N$73,'1. Output sheet'!$K$2:$K$5000,$C618,'1. Output sheet'!$O$2:$O$5000,"&gt;="&amp;$B$574,'1. Output sheet'!$O$2:$O$5000,"&lt;"&amp;$C$574)</f>
        <v>0</v>
      </c>
      <c r="O618" s="13">
        <f>COUNTIFS('1. Output sheet'!$AC$2:$AC$5000,$B$105,'1. Output sheet'!$C$2:$C$5000,O$73,'1. Output sheet'!$K$2:$K$5000,$C618,'1. Output sheet'!$O$2:$O$5000,"&gt;="&amp;$B$574,'1. Output sheet'!$O$2:$O$5000,"&lt;"&amp;$C$574)</f>
        <v>0</v>
      </c>
      <c r="P618" s="14">
        <f t="shared" si="321"/>
        <v>1</v>
      </c>
    </row>
    <row r="619" spans="2:16" ht="14.4" x14ac:dyDescent="0.3">
      <c r="B619" s="7"/>
      <c r="C619" s="39" t="s">
        <v>407</v>
      </c>
      <c r="D619" s="13">
        <f>COUNTIFS('1. Output sheet'!$AC$2:$AC$5000,$B$105,'1. Output sheet'!$C$2:$C$5000,D$73,'1. Output sheet'!$K$2:$K$5000,$C619,'1. Output sheet'!$O$2:$O$5000,"&gt;="&amp;$B$574,'1. Output sheet'!$O$2:$O$5000,"&lt;"&amp;$C$574)</f>
        <v>0</v>
      </c>
      <c r="E619" s="13">
        <f>COUNTIFS('1. Output sheet'!$AC$2:$AC$5000,$B$105,'1. Output sheet'!$C$2:$C$5000,E$73,'1. Output sheet'!$K$2:$K$5000,$C619,'1. Output sheet'!$O$2:$O$5000,"&gt;="&amp;$B$574,'1. Output sheet'!$O$2:$O$5000,"&lt;"&amp;$C$574)</f>
        <v>0</v>
      </c>
      <c r="F619" s="13">
        <f>COUNTIFS('1. Output sheet'!$AC$2:$AC$5000,$B$105,'1. Output sheet'!$C$2:$C$5000,F$73,'1. Output sheet'!$K$2:$K$5000,$C619,'1. Output sheet'!$O$2:$O$5000,"&gt;="&amp;$B$574,'1. Output sheet'!$O$2:$O$5000,"&lt;"&amp;$C$574)</f>
        <v>0</v>
      </c>
      <c r="G619" s="13">
        <f>COUNTIFS('1. Output sheet'!$AC$2:$AC$5000,$B$105,'1. Output sheet'!$C$2:$C$5000,G$73,'1. Output sheet'!$K$2:$K$5000,$C619,'1. Output sheet'!$O$2:$O$5000,"&gt;="&amp;$B$574,'1. Output sheet'!$O$2:$O$5000,"&lt;"&amp;$C$574)</f>
        <v>0</v>
      </c>
      <c r="H619" s="13">
        <f>COUNTIFS('1. Output sheet'!$AC$2:$AC$5000,$B$105,'1. Output sheet'!$C$2:$C$5000,H$73,'1. Output sheet'!$K$2:$K$5000,$C619,'1. Output sheet'!$O$2:$O$5000,"&gt;="&amp;$B$574,'1. Output sheet'!$O$2:$O$5000,"&lt;"&amp;$C$574)</f>
        <v>0</v>
      </c>
      <c r="I619" s="13">
        <f>COUNTIFS('1. Output sheet'!$AC$2:$AC$5000,$B$105,'1. Output sheet'!$C$2:$C$5000,I$73,'1. Output sheet'!$K$2:$K$5000,$C619,'1. Output sheet'!$O$2:$O$5000,"&gt;="&amp;$B$574,'1. Output sheet'!$O$2:$O$5000,"&lt;"&amp;$C$574)</f>
        <v>0</v>
      </c>
      <c r="J619" s="13">
        <f>COUNTIFS('1. Output sheet'!$AC$2:$AC$5000,$B$105,'1. Output sheet'!$C$2:$C$5000,J$73,'1. Output sheet'!$K$2:$K$5000,$C619,'1. Output sheet'!$O$2:$O$5000,"&gt;="&amp;$B$574,'1. Output sheet'!$O$2:$O$5000,"&lt;"&amp;$C$574)</f>
        <v>0</v>
      </c>
      <c r="K619" s="13">
        <f>COUNTIFS('1. Output sheet'!$AC$2:$AC$5000,$B$105,'1. Output sheet'!$C$2:$C$5000,K$73,'1. Output sheet'!$K$2:$K$5000,$C619,'1. Output sheet'!$O$2:$O$5000,"&gt;="&amp;$B$574,'1. Output sheet'!$O$2:$O$5000,"&lt;"&amp;$C$574)</f>
        <v>0</v>
      </c>
      <c r="L619" s="13">
        <f>COUNTIFS('1. Output sheet'!$AC$2:$AC$5000,$B$105,'1. Output sheet'!$C$2:$C$5000,L$73,'1. Output sheet'!$K$2:$K$5000,$C619,'1. Output sheet'!$O$2:$O$5000,"&gt;="&amp;$B$574,'1. Output sheet'!$O$2:$O$5000,"&lt;"&amp;$C$574)</f>
        <v>0</v>
      </c>
      <c r="M619" s="13">
        <f>COUNTIFS('1. Output sheet'!$AC$2:$AC$5000,$B$105,'1. Output sheet'!$C$2:$C$5000,M$73,'1. Output sheet'!$K$2:$K$5000,$C619,'1. Output sheet'!$O$2:$O$5000,"&gt;="&amp;$B$574,'1. Output sheet'!$O$2:$O$5000,"&lt;"&amp;$C$574)</f>
        <v>0</v>
      </c>
      <c r="N619" s="13">
        <f>COUNTIFS('1. Output sheet'!$AC$2:$AC$5000,$B$105,'1. Output sheet'!$C$2:$C$5000,N$73,'1. Output sheet'!$K$2:$K$5000,$C619,'1. Output sheet'!$O$2:$O$5000,"&gt;="&amp;$B$574,'1. Output sheet'!$O$2:$O$5000,"&lt;"&amp;$C$574)</f>
        <v>0</v>
      </c>
      <c r="O619" s="13">
        <f>COUNTIFS('1. Output sheet'!$AC$2:$AC$5000,$B$105,'1. Output sheet'!$C$2:$C$5000,O$73,'1. Output sheet'!$K$2:$K$5000,$C619,'1. Output sheet'!$O$2:$O$5000,"&gt;="&amp;$B$574,'1. Output sheet'!$O$2:$O$5000,"&lt;"&amp;$C$574)</f>
        <v>0</v>
      </c>
      <c r="P619" s="14">
        <f t="shared" si="321"/>
        <v>0</v>
      </c>
    </row>
    <row r="620" spans="2:16" ht="14.4" x14ac:dyDescent="0.3">
      <c r="B620" s="7"/>
      <c r="C620" s="39" t="s">
        <v>54</v>
      </c>
      <c r="D620" s="13">
        <f>COUNTIFS('1. Output sheet'!$AC$2:$AC$5000,$B$105,'1. Output sheet'!$C$2:$C$5000,D$73,'1. Output sheet'!$K$2:$K$5000,$C620,'1. Output sheet'!$O$2:$O$5000,"&gt;="&amp;$B$574,'1. Output sheet'!$O$2:$O$5000,"&lt;"&amp;$C$574)</f>
        <v>0</v>
      </c>
      <c r="E620" s="13">
        <f>COUNTIFS('1. Output sheet'!$AC$2:$AC$5000,$B$105,'1. Output sheet'!$C$2:$C$5000,E$73,'1. Output sheet'!$K$2:$K$5000,$C620,'1. Output sheet'!$O$2:$O$5000,"&gt;="&amp;$B$574,'1. Output sheet'!$O$2:$O$5000,"&lt;"&amp;$C$574)</f>
        <v>0</v>
      </c>
      <c r="F620" s="13">
        <f>COUNTIFS('1. Output sheet'!$AC$2:$AC$5000,$B$105,'1. Output sheet'!$C$2:$C$5000,F$73,'1. Output sheet'!$K$2:$K$5000,$C620,'1. Output sheet'!$O$2:$O$5000,"&gt;="&amp;$B$574,'1. Output sheet'!$O$2:$O$5000,"&lt;"&amp;$C$574)</f>
        <v>0</v>
      </c>
      <c r="G620" s="13">
        <f>COUNTIFS('1. Output sheet'!$AC$2:$AC$5000,$B$105,'1. Output sheet'!$C$2:$C$5000,G$73,'1. Output sheet'!$K$2:$K$5000,$C620,'1. Output sheet'!$O$2:$O$5000,"&gt;="&amp;$B$574,'1. Output sheet'!$O$2:$O$5000,"&lt;"&amp;$C$574)</f>
        <v>0</v>
      </c>
      <c r="H620" s="13">
        <f>COUNTIFS('1. Output sheet'!$AC$2:$AC$5000,$B$105,'1. Output sheet'!$C$2:$C$5000,H$73,'1. Output sheet'!$K$2:$K$5000,$C620,'1. Output sheet'!$O$2:$O$5000,"&gt;="&amp;$B$574,'1. Output sheet'!$O$2:$O$5000,"&lt;"&amp;$C$574)</f>
        <v>0</v>
      </c>
      <c r="I620" s="13">
        <f>COUNTIFS('1. Output sheet'!$AC$2:$AC$5000,$B$105,'1. Output sheet'!$C$2:$C$5000,I$73,'1. Output sheet'!$K$2:$K$5000,$C620,'1. Output sheet'!$O$2:$O$5000,"&gt;="&amp;$B$574,'1. Output sheet'!$O$2:$O$5000,"&lt;"&amp;$C$574)</f>
        <v>0</v>
      </c>
      <c r="J620" s="13">
        <f>COUNTIFS('1. Output sheet'!$AC$2:$AC$5000,$B$105,'1. Output sheet'!$C$2:$C$5000,J$73,'1. Output sheet'!$K$2:$K$5000,$C620,'1. Output sheet'!$O$2:$O$5000,"&gt;="&amp;$B$574,'1. Output sheet'!$O$2:$O$5000,"&lt;"&amp;$C$574)</f>
        <v>0</v>
      </c>
      <c r="K620" s="13">
        <f>COUNTIFS('1. Output sheet'!$AC$2:$AC$5000,$B$105,'1. Output sheet'!$C$2:$C$5000,K$73,'1. Output sheet'!$K$2:$K$5000,$C620,'1. Output sheet'!$O$2:$O$5000,"&gt;="&amp;$B$574,'1. Output sheet'!$O$2:$O$5000,"&lt;"&amp;$C$574)</f>
        <v>0</v>
      </c>
      <c r="L620" s="13">
        <f>COUNTIFS('1. Output sheet'!$AC$2:$AC$5000,$B$105,'1. Output sheet'!$C$2:$C$5000,L$73,'1. Output sheet'!$K$2:$K$5000,$C620,'1. Output sheet'!$O$2:$O$5000,"&gt;="&amp;$B$574,'1. Output sheet'!$O$2:$O$5000,"&lt;"&amp;$C$574)</f>
        <v>0</v>
      </c>
      <c r="M620" s="13">
        <f>COUNTIFS('1. Output sheet'!$AC$2:$AC$5000,$B$105,'1. Output sheet'!$C$2:$C$5000,M$73,'1. Output sheet'!$K$2:$K$5000,$C620,'1. Output sheet'!$O$2:$O$5000,"&gt;="&amp;$B$574,'1. Output sheet'!$O$2:$O$5000,"&lt;"&amp;$C$574)</f>
        <v>0</v>
      </c>
      <c r="N620" s="13">
        <f>COUNTIFS('1. Output sheet'!$AC$2:$AC$5000,$B$105,'1. Output sheet'!$C$2:$C$5000,N$73,'1. Output sheet'!$K$2:$K$5000,$C620,'1. Output sheet'!$O$2:$O$5000,"&gt;="&amp;$B$574,'1. Output sheet'!$O$2:$O$5000,"&lt;"&amp;$C$574)</f>
        <v>0</v>
      </c>
      <c r="O620" s="13">
        <f>COUNTIFS('1. Output sheet'!$AC$2:$AC$5000,$B$105,'1. Output sheet'!$C$2:$C$5000,O$73,'1. Output sheet'!$K$2:$K$5000,$C620,'1. Output sheet'!$O$2:$O$5000,"&gt;="&amp;$B$574,'1. Output sheet'!$O$2:$O$5000,"&lt;"&amp;$C$574)</f>
        <v>0</v>
      </c>
      <c r="P620" s="14">
        <f t="shared" si="321"/>
        <v>0</v>
      </c>
    </row>
    <row r="621" spans="2:16" ht="14.4" x14ac:dyDescent="0.3">
      <c r="B621" s="7"/>
      <c r="C621" s="39" t="s">
        <v>126</v>
      </c>
      <c r="D621" s="13">
        <f>COUNTIFS('1. Output sheet'!$AC$2:$AC$5000,$B$105,'1. Output sheet'!$C$2:$C$5000,D$73,'1. Output sheet'!$K$2:$K$5000,$C621,'1. Output sheet'!$O$2:$O$5000,"&gt;="&amp;$B$574,'1. Output sheet'!$O$2:$O$5000,"&lt;"&amp;$C$574)</f>
        <v>0</v>
      </c>
      <c r="E621" s="13">
        <f>COUNTIFS('1. Output sheet'!$AC$2:$AC$5000,$B$105,'1. Output sheet'!$C$2:$C$5000,E$73,'1. Output sheet'!$K$2:$K$5000,$C621,'1. Output sheet'!$O$2:$O$5000,"&gt;="&amp;$B$574,'1. Output sheet'!$O$2:$O$5000,"&lt;"&amp;$C$574)</f>
        <v>0</v>
      </c>
      <c r="F621" s="13">
        <f>COUNTIFS('1. Output sheet'!$AC$2:$AC$5000,$B$105,'1. Output sheet'!$C$2:$C$5000,F$73,'1. Output sheet'!$K$2:$K$5000,$C621,'1. Output sheet'!$O$2:$O$5000,"&gt;="&amp;$B$574,'1. Output sheet'!$O$2:$O$5000,"&lt;"&amp;$C$574)</f>
        <v>0</v>
      </c>
      <c r="G621" s="13">
        <f>COUNTIFS('1. Output sheet'!$AC$2:$AC$5000,$B$105,'1. Output sheet'!$C$2:$C$5000,G$73,'1. Output sheet'!$K$2:$K$5000,$C621,'1. Output sheet'!$O$2:$O$5000,"&gt;="&amp;$B$574,'1. Output sheet'!$O$2:$O$5000,"&lt;"&amp;$C$574)</f>
        <v>0</v>
      </c>
      <c r="H621" s="13">
        <f>COUNTIFS('1. Output sheet'!$AC$2:$AC$5000,$B$105,'1. Output sheet'!$C$2:$C$5000,H$73,'1. Output sheet'!$K$2:$K$5000,$C621,'1. Output sheet'!$O$2:$O$5000,"&gt;="&amp;$B$574,'1. Output sheet'!$O$2:$O$5000,"&lt;"&amp;$C$574)</f>
        <v>0</v>
      </c>
      <c r="I621" s="13">
        <f>COUNTIFS('1. Output sheet'!$AC$2:$AC$5000,$B$105,'1. Output sheet'!$C$2:$C$5000,I$73,'1. Output sheet'!$K$2:$K$5000,$C621,'1. Output sheet'!$O$2:$O$5000,"&gt;="&amp;$B$574,'1. Output sheet'!$O$2:$O$5000,"&lt;"&amp;$C$574)</f>
        <v>0</v>
      </c>
      <c r="J621" s="13">
        <f>COUNTIFS('1. Output sheet'!$AC$2:$AC$5000,$B$105,'1. Output sheet'!$C$2:$C$5000,J$73,'1. Output sheet'!$K$2:$K$5000,$C621,'1. Output sheet'!$O$2:$O$5000,"&gt;="&amp;$B$574,'1. Output sheet'!$O$2:$O$5000,"&lt;"&amp;$C$574)</f>
        <v>0</v>
      </c>
      <c r="K621" s="13">
        <f>COUNTIFS('1. Output sheet'!$AC$2:$AC$5000,$B$105,'1. Output sheet'!$C$2:$C$5000,K$73,'1. Output sheet'!$K$2:$K$5000,$C621,'1. Output sheet'!$O$2:$O$5000,"&gt;="&amp;$B$574,'1. Output sheet'!$O$2:$O$5000,"&lt;"&amp;$C$574)</f>
        <v>0</v>
      </c>
      <c r="L621" s="13">
        <f>COUNTIFS('1. Output sheet'!$AC$2:$AC$5000,$B$105,'1. Output sheet'!$C$2:$C$5000,L$73,'1. Output sheet'!$K$2:$K$5000,$C621,'1. Output sheet'!$O$2:$O$5000,"&gt;="&amp;$B$574,'1. Output sheet'!$O$2:$O$5000,"&lt;"&amp;$C$574)</f>
        <v>0</v>
      </c>
      <c r="M621" s="13">
        <f>COUNTIFS('1. Output sheet'!$AC$2:$AC$5000,$B$105,'1. Output sheet'!$C$2:$C$5000,M$73,'1. Output sheet'!$K$2:$K$5000,$C621,'1. Output sheet'!$O$2:$O$5000,"&gt;="&amp;$B$574,'1. Output sheet'!$O$2:$O$5000,"&lt;"&amp;$C$574)</f>
        <v>0</v>
      </c>
      <c r="N621" s="13">
        <f>COUNTIFS('1. Output sheet'!$AC$2:$AC$5000,$B$105,'1. Output sheet'!$C$2:$C$5000,N$73,'1. Output sheet'!$K$2:$K$5000,$C621,'1. Output sheet'!$O$2:$O$5000,"&gt;="&amp;$B$574,'1. Output sheet'!$O$2:$O$5000,"&lt;"&amp;$C$574)</f>
        <v>0</v>
      </c>
      <c r="O621" s="13">
        <f>COUNTIFS('1. Output sheet'!$AC$2:$AC$5000,$B$105,'1. Output sheet'!$C$2:$C$5000,O$73,'1. Output sheet'!$K$2:$K$5000,$C621,'1. Output sheet'!$O$2:$O$5000,"&gt;="&amp;$B$574,'1. Output sheet'!$O$2:$O$5000,"&lt;"&amp;$C$574)</f>
        <v>0</v>
      </c>
      <c r="P621" s="14">
        <f t="shared" si="321"/>
        <v>0</v>
      </c>
    </row>
    <row r="622" spans="2:16" ht="14.4" x14ac:dyDescent="0.3">
      <c r="B622" s="7"/>
      <c r="C622" s="39" t="s">
        <v>737</v>
      </c>
      <c r="D622" s="13">
        <f>COUNTIFS('1. Output sheet'!$AC$2:$AC$5000,$B$105,'1. Output sheet'!$C$2:$C$5000,D$73,'1. Output sheet'!$K$2:$K$5000,$C622,'1. Output sheet'!$O$2:$O$5000,"&gt;="&amp;$B$574,'1. Output sheet'!$O$2:$O$5000,"&lt;"&amp;$C$574)</f>
        <v>0</v>
      </c>
      <c r="E622" s="13">
        <f>COUNTIFS('1. Output sheet'!$AC$2:$AC$5000,$B$105,'1. Output sheet'!$C$2:$C$5000,E$73,'1. Output sheet'!$K$2:$K$5000,$C622,'1. Output sheet'!$O$2:$O$5000,"&gt;="&amp;$B$574,'1. Output sheet'!$O$2:$O$5000,"&lt;"&amp;$C$574)</f>
        <v>0</v>
      </c>
      <c r="F622" s="13">
        <f>COUNTIFS('1. Output sheet'!$AC$2:$AC$5000,$B$105,'1. Output sheet'!$C$2:$C$5000,F$73,'1. Output sheet'!$K$2:$K$5000,$C622,'1. Output sheet'!$O$2:$O$5000,"&gt;="&amp;$B$574,'1. Output sheet'!$O$2:$O$5000,"&lt;"&amp;$C$574)</f>
        <v>0</v>
      </c>
      <c r="G622" s="13">
        <f>COUNTIFS('1. Output sheet'!$AC$2:$AC$5000,$B$105,'1. Output sheet'!$C$2:$C$5000,G$73,'1. Output sheet'!$K$2:$K$5000,$C622,'1. Output sheet'!$O$2:$O$5000,"&gt;="&amp;$B$574,'1. Output sheet'!$O$2:$O$5000,"&lt;"&amp;$C$574)</f>
        <v>0</v>
      </c>
      <c r="H622" s="13">
        <f>COUNTIFS('1. Output sheet'!$AC$2:$AC$5000,$B$105,'1. Output sheet'!$C$2:$C$5000,H$73,'1. Output sheet'!$K$2:$K$5000,$C622,'1. Output sheet'!$O$2:$O$5000,"&gt;="&amp;$B$574,'1. Output sheet'!$O$2:$O$5000,"&lt;"&amp;$C$574)</f>
        <v>0</v>
      </c>
      <c r="I622" s="13">
        <f>COUNTIFS('1. Output sheet'!$AC$2:$AC$5000,$B$105,'1. Output sheet'!$C$2:$C$5000,I$73,'1. Output sheet'!$K$2:$K$5000,$C622,'1. Output sheet'!$O$2:$O$5000,"&gt;="&amp;$B$574,'1. Output sheet'!$O$2:$O$5000,"&lt;"&amp;$C$574)</f>
        <v>0</v>
      </c>
      <c r="J622" s="13">
        <f>COUNTIFS('1. Output sheet'!$AC$2:$AC$5000,$B$105,'1. Output sheet'!$C$2:$C$5000,J$73,'1. Output sheet'!$K$2:$K$5000,$C622,'1. Output sheet'!$O$2:$O$5000,"&gt;="&amp;$B$574,'1. Output sheet'!$O$2:$O$5000,"&lt;"&amp;$C$574)</f>
        <v>0</v>
      </c>
      <c r="K622" s="13">
        <f>COUNTIFS('1. Output sheet'!$AC$2:$AC$5000,$B$105,'1. Output sheet'!$C$2:$C$5000,K$73,'1. Output sheet'!$K$2:$K$5000,$C622,'1. Output sheet'!$O$2:$O$5000,"&gt;="&amp;$B$574,'1. Output sheet'!$O$2:$O$5000,"&lt;"&amp;$C$574)</f>
        <v>0</v>
      </c>
      <c r="L622" s="13">
        <f>COUNTIFS('1. Output sheet'!$AC$2:$AC$5000,$B$105,'1. Output sheet'!$C$2:$C$5000,L$73,'1. Output sheet'!$K$2:$K$5000,$C622,'1. Output sheet'!$O$2:$O$5000,"&gt;="&amp;$B$574,'1. Output sheet'!$O$2:$O$5000,"&lt;"&amp;$C$574)</f>
        <v>0</v>
      </c>
      <c r="M622" s="13">
        <f>COUNTIFS('1. Output sheet'!$AC$2:$AC$5000,$B$105,'1. Output sheet'!$C$2:$C$5000,M$73,'1. Output sheet'!$K$2:$K$5000,$C622,'1. Output sheet'!$O$2:$O$5000,"&gt;="&amp;$B$574,'1. Output sheet'!$O$2:$O$5000,"&lt;"&amp;$C$574)</f>
        <v>0</v>
      </c>
      <c r="N622" s="13">
        <f>COUNTIFS('1. Output sheet'!$AC$2:$AC$5000,$B$105,'1. Output sheet'!$C$2:$C$5000,N$73,'1. Output sheet'!$K$2:$K$5000,$C622,'1. Output sheet'!$O$2:$O$5000,"&gt;="&amp;$B$574,'1. Output sheet'!$O$2:$O$5000,"&lt;"&amp;$C$574)</f>
        <v>0</v>
      </c>
      <c r="O622" s="13">
        <f>COUNTIFS('1. Output sheet'!$AC$2:$AC$5000,$B$105,'1. Output sheet'!$C$2:$C$5000,O$73,'1. Output sheet'!$K$2:$K$5000,$C622,'1. Output sheet'!$O$2:$O$5000,"&gt;="&amp;$B$574,'1. Output sheet'!$O$2:$O$5000,"&lt;"&amp;$C$574)</f>
        <v>0</v>
      </c>
      <c r="P622" s="14">
        <f t="shared" si="321"/>
        <v>0</v>
      </c>
    </row>
    <row r="623" spans="2:16" ht="14.4" x14ac:dyDescent="0.3">
      <c r="B623" s="7"/>
      <c r="C623" s="39" t="s">
        <v>362</v>
      </c>
      <c r="D623" s="13">
        <f>COUNTIFS('1. Output sheet'!$AC$2:$AC$5000,$B$105,'1. Output sheet'!$C$2:$C$5000,D$73,'1. Output sheet'!$K$2:$K$5000,$C623,'1. Output sheet'!$O$2:$O$5000,"&gt;="&amp;$B$574,'1. Output sheet'!$O$2:$O$5000,"&lt;"&amp;$C$574)</f>
        <v>0</v>
      </c>
      <c r="E623" s="13">
        <f>COUNTIFS('1. Output sheet'!$AC$2:$AC$5000,$B$105,'1. Output sheet'!$C$2:$C$5000,E$73,'1. Output sheet'!$K$2:$K$5000,$C623,'1. Output sheet'!$O$2:$O$5000,"&gt;="&amp;$B$574,'1. Output sheet'!$O$2:$O$5000,"&lt;"&amp;$C$574)</f>
        <v>0</v>
      </c>
      <c r="F623" s="13">
        <f>COUNTIFS('1. Output sheet'!$AC$2:$AC$5000,$B$105,'1. Output sheet'!$C$2:$C$5000,F$73,'1. Output sheet'!$K$2:$K$5000,$C623,'1. Output sheet'!$O$2:$O$5000,"&gt;="&amp;$B$574,'1. Output sheet'!$O$2:$O$5000,"&lt;"&amp;$C$574)</f>
        <v>0</v>
      </c>
      <c r="G623" s="13">
        <f>COUNTIFS('1. Output sheet'!$AC$2:$AC$5000,$B$105,'1. Output sheet'!$C$2:$C$5000,G$73,'1. Output sheet'!$K$2:$K$5000,$C623,'1. Output sheet'!$O$2:$O$5000,"&gt;="&amp;$B$574,'1. Output sheet'!$O$2:$O$5000,"&lt;"&amp;$C$574)</f>
        <v>0</v>
      </c>
      <c r="H623" s="13">
        <f>COUNTIFS('1. Output sheet'!$AC$2:$AC$5000,$B$105,'1. Output sheet'!$C$2:$C$5000,H$73,'1. Output sheet'!$K$2:$K$5000,$C623,'1. Output sheet'!$O$2:$O$5000,"&gt;="&amp;$B$574,'1. Output sheet'!$O$2:$O$5000,"&lt;"&amp;$C$574)</f>
        <v>0</v>
      </c>
      <c r="I623" s="13">
        <f>COUNTIFS('1. Output sheet'!$AC$2:$AC$5000,$B$105,'1. Output sheet'!$C$2:$C$5000,I$73,'1. Output sheet'!$K$2:$K$5000,$C623,'1. Output sheet'!$O$2:$O$5000,"&gt;="&amp;$B$574,'1. Output sheet'!$O$2:$O$5000,"&lt;"&amp;$C$574)</f>
        <v>0</v>
      </c>
      <c r="J623" s="13">
        <f>COUNTIFS('1. Output sheet'!$AC$2:$AC$5000,$B$105,'1. Output sheet'!$C$2:$C$5000,J$73,'1. Output sheet'!$K$2:$K$5000,$C623,'1. Output sheet'!$O$2:$O$5000,"&gt;="&amp;$B$574,'1. Output sheet'!$O$2:$O$5000,"&lt;"&amp;$C$574)</f>
        <v>0</v>
      </c>
      <c r="K623" s="13">
        <f>COUNTIFS('1. Output sheet'!$AC$2:$AC$5000,$B$105,'1. Output sheet'!$C$2:$C$5000,K$73,'1. Output sheet'!$K$2:$K$5000,$C623,'1. Output sheet'!$O$2:$O$5000,"&gt;="&amp;$B$574,'1. Output sheet'!$O$2:$O$5000,"&lt;"&amp;$C$574)</f>
        <v>0</v>
      </c>
      <c r="L623" s="13">
        <f>COUNTIFS('1. Output sheet'!$AC$2:$AC$5000,$B$105,'1. Output sheet'!$C$2:$C$5000,L$73,'1. Output sheet'!$K$2:$K$5000,$C623,'1. Output sheet'!$O$2:$O$5000,"&gt;="&amp;$B$574,'1. Output sheet'!$O$2:$O$5000,"&lt;"&amp;$C$574)</f>
        <v>0</v>
      </c>
      <c r="M623" s="13">
        <f>COUNTIFS('1. Output sheet'!$AC$2:$AC$5000,$B$105,'1. Output sheet'!$C$2:$C$5000,M$73,'1. Output sheet'!$K$2:$K$5000,$C623,'1. Output sheet'!$O$2:$O$5000,"&gt;="&amp;$B$574,'1. Output sheet'!$O$2:$O$5000,"&lt;"&amp;$C$574)</f>
        <v>0</v>
      </c>
      <c r="N623" s="13">
        <f>COUNTIFS('1. Output sheet'!$AC$2:$AC$5000,$B$105,'1. Output sheet'!$C$2:$C$5000,N$73,'1. Output sheet'!$K$2:$K$5000,$C623,'1. Output sheet'!$O$2:$O$5000,"&gt;="&amp;$B$574,'1. Output sheet'!$O$2:$O$5000,"&lt;"&amp;$C$574)</f>
        <v>0</v>
      </c>
      <c r="O623" s="13">
        <f>COUNTIFS('1. Output sheet'!$AC$2:$AC$5000,$B$105,'1. Output sheet'!$C$2:$C$5000,O$73,'1. Output sheet'!$K$2:$K$5000,$C623,'1. Output sheet'!$O$2:$O$5000,"&gt;="&amp;$B$574,'1. Output sheet'!$O$2:$O$5000,"&lt;"&amp;$C$574)</f>
        <v>0</v>
      </c>
      <c r="P623" s="14">
        <f t="shared" si="321"/>
        <v>0</v>
      </c>
    </row>
    <row r="624" spans="2:16" ht="14.4" x14ac:dyDescent="0.3">
      <c r="B624" s="7"/>
      <c r="C624" s="39" t="s">
        <v>76</v>
      </c>
      <c r="D624" s="13">
        <f>COUNTIFS('1. Output sheet'!$AC$2:$AC$5000,$B$105,'1. Output sheet'!$C$2:$C$5000,D$73,'1. Output sheet'!$K$2:$K$5000,$C624,'1. Output sheet'!$O$2:$O$5000,"&gt;="&amp;$B$574,'1. Output sheet'!$O$2:$O$5000,"&lt;"&amp;$C$574)</f>
        <v>0</v>
      </c>
      <c r="E624" s="13">
        <f>COUNTIFS('1. Output sheet'!$AC$2:$AC$5000,$B$105,'1. Output sheet'!$C$2:$C$5000,E$73,'1. Output sheet'!$K$2:$K$5000,$C624,'1. Output sheet'!$O$2:$O$5000,"&gt;="&amp;$B$574,'1. Output sheet'!$O$2:$O$5000,"&lt;"&amp;$C$574)</f>
        <v>0</v>
      </c>
      <c r="F624" s="13">
        <f>COUNTIFS('1. Output sheet'!$AC$2:$AC$5000,$B$105,'1. Output sheet'!$C$2:$C$5000,F$73,'1. Output sheet'!$K$2:$K$5000,$C624,'1. Output sheet'!$O$2:$O$5000,"&gt;="&amp;$B$574,'1. Output sheet'!$O$2:$O$5000,"&lt;"&amp;$C$574)</f>
        <v>0</v>
      </c>
      <c r="G624" s="13">
        <f>COUNTIFS('1. Output sheet'!$AC$2:$AC$5000,$B$105,'1. Output sheet'!$C$2:$C$5000,G$73,'1. Output sheet'!$K$2:$K$5000,$C624,'1. Output sheet'!$O$2:$O$5000,"&gt;="&amp;$B$574,'1. Output sheet'!$O$2:$O$5000,"&lt;"&amp;$C$574)</f>
        <v>0</v>
      </c>
      <c r="H624" s="13">
        <f>COUNTIFS('1. Output sheet'!$AC$2:$AC$5000,$B$105,'1. Output sheet'!$C$2:$C$5000,H$73,'1. Output sheet'!$K$2:$K$5000,$C624,'1. Output sheet'!$O$2:$O$5000,"&gt;="&amp;$B$574,'1. Output sheet'!$O$2:$O$5000,"&lt;"&amp;$C$574)</f>
        <v>0</v>
      </c>
      <c r="I624" s="13">
        <f>COUNTIFS('1. Output sheet'!$AC$2:$AC$5000,$B$105,'1. Output sheet'!$C$2:$C$5000,I$73,'1. Output sheet'!$K$2:$K$5000,$C624,'1. Output sheet'!$O$2:$O$5000,"&gt;="&amp;$B$574,'1. Output sheet'!$O$2:$O$5000,"&lt;"&amp;$C$574)</f>
        <v>0</v>
      </c>
      <c r="J624" s="13">
        <f>COUNTIFS('1. Output sheet'!$AC$2:$AC$5000,$B$105,'1. Output sheet'!$C$2:$C$5000,J$73,'1. Output sheet'!$K$2:$K$5000,$C624,'1. Output sheet'!$O$2:$O$5000,"&gt;="&amp;$B$574,'1. Output sheet'!$O$2:$O$5000,"&lt;"&amp;$C$574)</f>
        <v>0</v>
      </c>
      <c r="K624" s="13">
        <f>COUNTIFS('1. Output sheet'!$AC$2:$AC$5000,$B$105,'1. Output sheet'!$C$2:$C$5000,K$73,'1. Output sheet'!$K$2:$K$5000,$C624,'1. Output sheet'!$O$2:$O$5000,"&gt;="&amp;$B$574,'1. Output sheet'!$O$2:$O$5000,"&lt;"&amp;$C$574)</f>
        <v>0</v>
      </c>
      <c r="L624" s="13">
        <f>COUNTIFS('1. Output sheet'!$AC$2:$AC$5000,$B$105,'1. Output sheet'!$C$2:$C$5000,L$73,'1. Output sheet'!$K$2:$K$5000,$C624,'1. Output sheet'!$O$2:$O$5000,"&gt;="&amp;$B$574,'1. Output sheet'!$O$2:$O$5000,"&lt;"&amp;$C$574)</f>
        <v>0</v>
      </c>
      <c r="M624" s="13">
        <f>COUNTIFS('1. Output sheet'!$AC$2:$AC$5000,$B$105,'1. Output sheet'!$C$2:$C$5000,M$73,'1. Output sheet'!$K$2:$K$5000,$C624,'1. Output sheet'!$O$2:$O$5000,"&gt;="&amp;$B$574,'1. Output sheet'!$O$2:$O$5000,"&lt;"&amp;$C$574)</f>
        <v>0</v>
      </c>
      <c r="N624" s="13">
        <f>COUNTIFS('1. Output sheet'!$AC$2:$AC$5000,$B$105,'1. Output sheet'!$C$2:$C$5000,N$73,'1. Output sheet'!$K$2:$K$5000,$C624,'1. Output sheet'!$O$2:$O$5000,"&gt;="&amp;$B$574,'1. Output sheet'!$O$2:$O$5000,"&lt;"&amp;$C$574)</f>
        <v>0</v>
      </c>
      <c r="O624" s="13">
        <f>COUNTIFS('1. Output sheet'!$AC$2:$AC$5000,$B$105,'1. Output sheet'!$C$2:$C$5000,O$73,'1. Output sheet'!$K$2:$K$5000,$C624,'1. Output sheet'!$O$2:$O$5000,"&gt;="&amp;$B$574,'1. Output sheet'!$O$2:$O$5000,"&lt;"&amp;$C$574)</f>
        <v>0</v>
      </c>
      <c r="P624" s="14">
        <f t="shared" si="321"/>
        <v>0</v>
      </c>
    </row>
    <row r="625" spans="2:32" ht="14.4" x14ac:dyDescent="0.3">
      <c r="B625" s="7"/>
      <c r="C625" s="39" t="s">
        <v>3770</v>
      </c>
      <c r="D625" s="13">
        <f>COUNTIFS('1. Output sheet'!$AC$2:$AC$5000,$B$105,'1. Output sheet'!$C$2:$C$5000,D$73,'1. Output sheet'!$K$2:$K$5000,$C625,'1. Output sheet'!$O$2:$O$5000,"&gt;="&amp;$B$574,'1. Output sheet'!$O$2:$O$5000,"&lt;"&amp;$C$574)</f>
        <v>0</v>
      </c>
      <c r="E625" s="13">
        <f>COUNTIFS('1. Output sheet'!$AC$2:$AC$5000,$B$105,'1. Output sheet'!$C$2:$C$5000,E$73,'1. Output sheet'!$K$2:$K$5000,$C625,'1. Output sheet'!$O$2:$O$5000,"&gt;="&amp;$B$574,'1. Output sheet'!$O$2:$O$5000,"&lt;"&amp;$C$574)</f>
        <v>0</v>
      </c>
      <c r="F625" s="13">
        <f>COUNTIFS('1. Output sheet'!$AC$2:$AC$5000,$B$105,'1. Output sheet'!$C$2:$C$5000,F$73,'1. Output sheet'!$K$2:$K$5000,$C625,'1. Output sheet'!$O$2:$O$5000,"&gt;="&amp;$B$574,'1. Output sheet'!$O$2:$O$5000,"&lt;"&amp;$C$574)</f>
        <v>0</v>
      </c>
      <c r="G625" s="13">
        <f>COUNTIFS('1. Output sheet'!$AC$2:$AC$5000,$B$105,'1. Output sheet'!$C$2:$C$5000,G$73,'1. Output sheet'!$K$2:$K$5000,$C625,'1. Output sheet'!$O$2:$O$5000,"&gt;="&amp;$B$574,'1. Output sheet'!$O$2:$O$5000,"&lt;"&amp;$C$574)</f>
        <v>0</v>
      </c>
      <c r="H625" s="13">
        <f>COUNTIFS('1. Output sheet'!$AC$2:$AC$5000,$B$105,'1. Output sheet'!$C$2:$C$5000,H$73,'1. Output sheet'!$K$2:$K$5000,$C625,'1. Output sheet'!$O$2:$O$5000,"&gt;="&amp;$B$574,'1. Output sheet'!$O$2:$O$5000,"&lt;"&amp;$C$574)</f>
        <v>0</v>
      </c>
      <c r="I625" s="13">
        <f>COUNTIFS('1. Output sheet'!$AC$2:$AC$5000,$B$105,'1. Output sheet'!$C$2:$C$5000,I$73,'1. Output sheet'!$K$2:$K$5000,$C625,'1. Output sheet'!$O$2:$O$5000,"&gt;="&amp;$B$574,'1. Output sheet'!$O$2:$O$5000,"&lt;"&amp;$C$574)</f>
        <v>0</v>
      </c>
      <c r="J625" s="13">
        <f>COUNTIFS('1. Output sheet'!$AC$2:$AC$5000,$B$105,'1. Output sheet'!$C$2:$C$5000,J$73,'1. Output sheet'!$K$2:$K$5000,$C625,'1. Output sheet'!$O$2:$O$5000,"&gt;="&amp;$B$574,'1. Output sheet'!$O$2:$O$5000,"&lt;"&amp;$C$574)</f>
        <v>0</v>
      </c>
      <c r="K625" s="13">
        <f>COUNTIFS('1. Output sheet'!$AC$2:$AC$5000,$B$105,'1. Output sheet'!$C$2:$C$5000,K$73,'1. Output sheet'!$K$2:$K$5000,$C625,'1. Output sheet'!$O$2:$O$5000,"&gt;="&amp;$B$574,'1. Output sheet'!$O$2:$O$5000,"&lt;"&amp;$C$574)</f>
        <v>0</v>
      </c>
      <c r="L625" s="13">
        <f>COUNTIFS('1. Output sheet'!$AC$2:$AC$5000,$B$105,'1. Output sheet'!$C$2:$C$5000,L$73,'1. Output sheet'!$K$2:$K$5000,$C625,'1. Output sheet'!$O$2:$O$5000,"&gt;="&amp;$B$574,'1. Output sheet'!$O$2:$O$5000,"&lt;"&amp;$C$574)</f>
        <v>0</v>
      </c>
      <c r="M625" s="13">
        <f>COUNTIFS('1. Output sheet'!$AC$2:$AC$5000,$B$105,'1. Output sheet'!$C$2:$C$5000,M$73,'1. Output sheet'!$K$2:$K$5000,$C625,'1. Output sheet'!$O$2:$O$5000,"&gt;="&amp;$B$574,'1. Output sheet'!$O$2:$O$5000,"&lt;"&amp;$C$574)</f>
        <v>0</v>
      </c>
      <c r="N625" s="13">
        <f>COUNTIFS('1. Output sheet'!$AC$2:$AC$5000,$B$105,'1. Output sheet'!$C$2:$C$5000,N$73,'1. Output sheet'!$K$2:$K$5000,$C625,'1. Output sheet'!$O$2:$O$5000,"&gt;="&amp;$B$574,'1. Output sheet'!$O$2:$O$5000,"&lt;"&amp;$C$574)</f>
        <v>0</v>
      </c>
      <c r="O625" s="13">
        <f>COUNTIFS('1. Output sheet'!$AC$2:$AC$5000,$B$105,'1. Output sheet'!$C$2:$C$5000,O$73,'1. Output sheet'!$K$2:$K$5000,$C625,'1. Output sheet'!$O$2:$O$5000,"&gt;="&amp;$B$574,'1. Output sheet'!$O$2:$O$5000,"&lt;"&amp;$C$574)</f>
        <v>0</v>
      </c>
      <c r="P625" s="14">
        <f t="shared" si="321"/>
        <v>0</v>
      </c>
    </row>
    <row r="626" spans="2:32" ht="14.4" x14ac:dyDescent="0.3">
      <c r="B626" s="7"/>
      <c r="C626" s="39" t="s">
        <v>724</v>
      </c>
      <c r="D626" s="13">
        <f>COUNTIFS('1. Output sheet'!$AC$2:$AC$5000,$B$105,'1. Output sheet'!$C$2:$C$5000,D$73,'1. Output sheet'!$K$2:$K$5000,$C626,'1. Output sheet'!$O$2:$O$5000,"&gt;="&amp;$B$574,'1. Output sheet'!$O$2:$O$5000,"&lt;"&amp;$C$574)</f>
        <v>0</v>
      </c>
      <c r="E626" s="13">
        <f>COUNTIFS('1. Output sheet'!$AC$2:$AC$5000,$B$105,'1. Output sheet'!$C$2:$C$5000,E$73,'1. Output sheet'!$K$2:$K$5000,$C626,'1. Output sheet'!$O$2:$O$5000,"&gt;="&amp;$B$574,'1. Output sheet'!$O$2:$O$5000,"&lt;"&amp;$C$574)</f>
        <v>0</v>
      </c>
      <c r="F626" s="13">
        <f>COUNTIFS('1. Output sheet'!$AC$2:$AC$5000,$B$105,'1. Output sheet'!$C$2:$C$5000,F$73,'1. Output sheet'!$K$2:$K$5000,$C626,'1. Output sheet'!$O$2:$O$5000,"&gt;="&amp;$B$574,'1. Output sheet'!$O$2:$O$5000,"&lt;"&amp;$C$574)</f>
        <v>0</v>
      </c>
      <c r="G626" s="13">
        <f>COUNTIFS('1. Output sheet'!$AC$2:$AC$5000,$B$105,'1. Output sheet'!$C$2:$C$5000,G$73,'1. Output sheet'!$K$2:$K$5000,$C626,'1. Output sheet'!$O$2:$O$5000,"&gt;="&amp;$B$574,'1. Output sheet'!$O$2:$O$5000,"&lt;"&amp;$C$574)</f>
        <v>0</v>
      </c>
      <c r="H626" s="13">
        <f>COUNTIFS('1. Output sheet'!$AC$2:$AC$5000,$B$105,'1. Output sheet'!$C$2:$C$5000,H$73,'1. Output sheet'!$K$2:$K$5000,$C626,'1. Output sheet'!$O$2:$O$5000,"&gt;="&amp;$B$574,'1. Output sheet'!$O$2:$O$5000,"&lt;"&amp;$C$574)</f>
        <v>0</v>
      </c>
      <c r="I626" s="13">
        <f>COUNTIFS('1. Output sheet'!$AC$2:$AC$5000,$B$105,'1. Output sheet'!$C$2:$C$5000,I$73,'1. Output sheet'!$K$2:$K$5000,$C626,'1. Output sheet'!$O$2:$O$5000,"&gt;="&amp;$B$574,'1. Output sheet'!$O$2:$O$5000,"&lt;"&amp;$C$574)</f>
        <v>0</v>
      </c>
      <c r="J626" s="13">
        <f>COUNTIFS('1. Output sheet'!$AC$2:$AC$5000,$B$105,'1. Output sheet'!$C$2:$C$5000,J$73,'1. Output sheet'!$K$2:$K$5000,$C626,'1. Output sheet'!$O$2:$O$5000,"&gt;="&amp;$B$574,'1. Output sheet'!$O$2:$O$5000,"&lt;"&amp;$C$574)</f>
        <v>0</v>
      </c>
      <c r="K626" s="13">
        <f>COUNTIFS('1. Output sheet'!$AC$2:$AC$5000,$B$105,'1. Output sheet'!$C$2:$C$5000,K$73,'1. Output sheet'!$K$2:$K$5000,$C626,'1. Output sheet'!$O$2:$O$5000,"&gt;="&amp;$B$574,'1. Output sheet'!$O$2:$O$5000,"&lt;"&amp;$C$574)</f>
        <v>0</v>
      </c>
      <c r="L626" s="13">
        <f>COUNTIFS('1. Output sheet'!$AC$2:$AC$5000,$B$105,'1. Output sheet'!$C$2:$C$5000,L$73,'1. Output sheet'!$K$2:$K$5000,$C626,'1. Output sheet'!$O$2:$O$5000,"&gt;="&amp;$B$574,'1. Output sheet'!$O$2:$O$5000,"&lt;"&amp;$C$574)</f>
        <v>0</v>
      </c>
      <c r="M626" s="13">
        <f>COUNTIFS('1. Output sheet'!$AC$2:$AC$5000,$B$105,'1. Output sheet'!$C$2:$C$5000,M$73,'1. Output sheet'!$K$2:$K$5000,$C626,'1. Output sheet'!$O$2:$O$5000,"&gt;="&amp;$B$574,'1. Output sheet'!$O$2:$O$5000,"&lt;"&amp;$C$574)</f>
        <v>0</v>
      </c>
      <c r="N626" s="13">
        <f>COUNTIFS('1. Output sheet'!$AC$2:$AC$5000,$B$105,'1. Output sheet'!$C$2:$C$5000,N$73,'1. Output sheet'!$K$2:$K$5000,$C626,'1. Output sheet'!$O$2:$O$5000,"&gt;="&amp;$B$574,'1. Output sheet'!$O$2:$O$5000,"&lt;"&amp;$C$574)</f>
        <v>0</v>
      </c>
      <c r="O626" s="13">
        <f>COUNTIFS('1. Output sheet'!$AC$2:$AC$5000,$B$105,'1. Output sheet'!$C$2:$C$5000,O$73,'1. Output sheet'!$K$2:$K$5000,$C626,'1. Output sheet'!$O$2:$O$5000,"&gt;="&amp;$B$574,'1. Output sheet'!$O$2:$O$5000,"&lt;"&amp;$C$574)</f>
        <v>0</v>
      </c>
      <c r="P626" s="14">
        <f t="shared" si="321"/>
        <v>0</v>
      </c>
    </row>
    <row r="627" spans="2:32" ht="14.4" x14ac:dyDescent="0.3">
      <c r="B627" s="7"/>
      <c r="C627" s="39" t="s">
        <v>285</v>
      </c>
      <c r="D627" s="13">
        <f>COUNTIFS('1. Output sheet'!$AC$2:$AC$5000,$B$105,'1. Output sheet'!$C$2:$C$5000,D$73,'1. Output sheet'!$K$2:$K$5000,$C627,'1. Output sheet'!$O$2:$O$5000,"&gt;="&amp;$B$574,'1. Output sheet'!$O$2:$O$5000,"&lt;"&amp;$C$574)</f>
        <v>0</v>
      </c>
      <c r="E627" s="13">
        <f>COUNTIFS('1. Output sheet'!$AC$2:$AC$5000,$B$105,'1. Output sheet'!$C$2:$C$5000,E$73,'1. Output sheet'!$K$2:$K$5000,$C627,'1. Output sheet'!$O$2:$O$5000,"&gt;="&amp;$B$574,'1. Output sheet'!$O$2:$O$5000,"&lt;"&amp;$C$574)</f>
        <v>0</v>
      </c>
      <c r="F627" s="13">
        <f>COUNTIFS('1. Output sheet'!$AC$2:$AC$5000,$B$105,'1. Output sheet'!$C$2:$C$5000,F$73,'1. Output sheet'!$K$2:$K$5000,$C627,'1. Output sheet'!$O$2:$O$5000,"&gt;="&amp;$B$574,'1. Output sheet'!$O$2:$O$5000,"&lt;"&amp;$C$574)</f>
        <v>0</v>
      </c>
      <c r="G627" s="13">
        <f>COUNTIFS('1. Output sheet'!$AC$2:$AC$5000,$B$105,'1. Output sheet'!$C$2:$C$5000,G$73,'1. Output sheet'!$K$2:$K$5000,$C627,'1. Output sheet'!$O$2:$O$5000,"&gt;="&amp;$B$574,'1. Output sheet'!$O$2:$O$5000,"&lt;"&amp;$C$574)</f>
        <v>0</v>
      </c>
      <c r="H627" s="13">
        <f>COUNTIFS('1. Output sheet'!$AC$2:$AC$5000,$B$105,'1. Output sheet'!$C$2:$C$5000,H$73,'1. Output sheet'!$K$2:$K$5000,$C627,'1. Output sheet'!$O$2:$O$5000,"&gt;="&amp;$B$574,'1. Output sheet'!$O$2:$O$5000,"&lt;"&amp;$C$574)</f>
        <v>0</v>
      </c>
      <c r="I627" s="13">
        <f>COUNTIFS('1. Output sheet'!$AC$2:$AC$5000,$B$105,'1. Output sheet'!$C$2:$C$5000,I$73,'1. Output sheet'!$K$2:$K$5000,$C627,'1. Output sheet'!$O$2:$O$5000,"&gt;="&amp;$B$574,'1. Output sheet'!$O$2:$O$5000,"&lt;"&amp;$C$574)</f>
        <v>0</v>
      </c>
      <c r="J627" s="13">
        <f>COUNTIFS('1. Output sheet'!$AC$2:$AC$5000,$B$105,'1. Output sheet'!$C$2:$C$5000,J$73,'1. Output sheet'!$K$2:$K$5000,$C627,'1. Output sheet'!$O$2:$O$5000,"&gt;="&amp;$B$574,'1. Output sheet'!$O$2:$O$5000,"&lt;"&amp;$C$574)</f>
        <v>0</v>
      </c>
      <c r="K627" s="13">
        <f>COUNTIFS('1. Output sheet'!$AC$2:$AC$5000,$B$105,'1. Output sheet'!$C$2:$C$5000,K$73,'1. Output sheet'!$K$2:$K$5000,$C627,'1. Output sheet'!$O$2:$O$5000,"&gt;="&amp;$B$574,'1. Output sheet'!$O$2:$O$5000,"&lt;"&amp;$C$574)</f>
        <v>0</v>
      </c>
      <c r="L627" s="13">
        <f>COUNTIFS('1. Output sheet'!$AC$2:$AC$5000,$B$105,'1. Output sheet'!$C$2:$C$5000,L$73,'1. Output sheet'!$K$2:$K$5000,$C627,'1. Output sheet'!$O$2:$O$5000,"&gt;="&amp;$B$574,'1. Output sheet'!$O$2:$O$5000,"&lt;"&amp;$C$574)</f>
        <v>0</v>
      </c>
      <c r="M627" s="13">
        <f>COUNTIFS('1. Output sheet'!$AC$2:$AC$5000,$B$105,'1. Output sheet'!$C$2:$C$5000,M$73,'1. Output sheet'!$K$2:$K$5000,$C627,'1. Output sheet'!$O$2:$O$5000,"&gt;="&amp;$B$574,'1. Output sheet'!$O$2:$O$5000,"&lt;"&amp;$C$574)</f>
        <v>0</v>
      </c>
      <c r="N627" s="13">
        <f>COUNTIFS('1. Output sheet'!$AC$2:$AC$5000,$B$105,'1. Output sheet'!$C$2:$C$5000,N$73,'1. Output sheet'!$K$2:$K$5000,$C627,'1. Output sheet'!$O$2:$O$5000,"&gt;="&amp;$B$574,'1. Output sheet'!$O$2:$O$5000,"&lt;"&amp;$C$574)</f>
        <v>0</v>
      </c>
      <c r="O627" s="13">
        <f>COUNTIFS('1. Output sheet'!$AC$2:$AC$5000,$B$105,'1. Output sheet'!$C$2:$C$5000,O$73,'1. Output sheet'!$K$2:$K$5000,$C627,'1. Output sheet'!$O$2:$O$5000,"&gt;="&amp;$B$574,'1. Output sheet'!$O$2:$O$5000,"&lt;"&amp;$C$574)</f>
        <v>0</v>
      </c>
      <c r="P627" s="14">
        <f t="shared" si="321"/>
        <v>0</v>
      </c>
    </row>
    <row r="628" spans="2:32" ht="14.4" x14ac:dyDescent="0.3">
      <c r="B628" s="7"/>
      <c r="C628" s="39" t="s">
        <v>717</v>
      </c>
      <c r="D628" s="13">
        <f>COUNTIFS('1. Output sheet'!$AC$2:$AC$5000,$B$105,'1. Output sheet'!$C$2:$C$5000,D$73,'1. Output sheet'!$K$2:$K$5000,$C628,'1. Output sheet'!$O$2:$O$5000,"&gt;="&amp;$B$574,'1. Output sheet'!$O$2:$O$5000,"&lt;"&amp;$C$574)</f>
        <v>0</v>
      </c>
      <c r="E628" s="13">
        <f>COUNTIFS('1. Output sheet'!$AC$2:$AC$5000,$B$105,'1. Output sheet'!$C$2:$C$5000,E$73,'1. Output sheet'!$K$2:$K$5000,$C628,'1. Output sheet'!$O$2:$O$5000,"&gt;="&amp;$B$574,'1. Output sheet'!$O$2:$O$5000,"&lt;"&amp;$C$574)</f>
        <v>0</v>
      </c>
      <c r="F628" s="13">
        <f>COUNTIFS('1. Output sheet'!$AC$2:$AC$5000,$B$105,'1. Output sheet'!$C$2:$C$5000,F$73,'1. Output sheet'!$K$2:$K$5000,$C628,'1. Output sheet'!$O$2:$O$5000,"&gt;="&amp;$B$574,'1. Output sheet'!$O$2:$O$5000,"&lt;"&amp;$C$574)</f>
        <v>0</v>
      </c>
      <c r="G628" s="13">
        <f>COUNTIFS('1. Output sheet'!$AC$2:$AC$5000,$B$105,'1. Output sheet'!$C$2:$C$5000,G$73,'1. Output sheet'!$K$2:$K$5000,$C628,'1. Output sheet'!$O$2:$O$5000,"&gt;="&amp;$B$574,'1. Output sheet'!$O$2:$O$5000,"&lt;"&amp;$C$574)</f>
        <v>0</v>
      </c>
      <c r="H628" s="13">
        <f>COUNTIFS('1. Output sheet'!$AC$2:$AC$5000,$B$105,'1. Output sheet'!$C$2:$C$5000,H$73,'1. Output sheet'!$K$2:$K$5000,$C628,'1. Output sheet'!$O$2:$O$5000,"&gt;="&amp;$B$574,'1. Output sheet'!$O$2:$O$5000,"&lt;"&amp;$C$574)</f>
        <v>0</v>
      </c>
      <c r="I628" s="13">
        <f>COUNTIFS('1. Output sheet'!$AC$2:$AC$5000,$B$105,'1. Output sheet'!$C$2:$C$5000,I$73,'1. Output sheet'!$K$2:$K$5000,$C628,'1. Output sheet'!$O$2:$O$5000,"&gt;="&amp;$B$574,'1. Output sheet'!$O$2:$O$5000,"&lt;"&amp;$C$574)</f>
        <v>0</v>
      </c>
      <c r="J628" s="13">
        <f>COUNTIFS('1. Output sheet'!$AC$2:$AC$5000,$B$105,'1. Output sheet'!$C$2:$C$5000,J$73,'1. Output sheet'!$K$2:$K$5000,$C628,'1. Output sheet'!$O$2:$O$5000,"&gt;="&amp;$B$574,'1. Output sheet'!$O$2:$O$5000,"&lt;"&amp;$C$574)</f>
        <v>1</v>
      </c>
      <c r="K628" s="13">
        <f>COUNTIFS('1. Output sheet'!$AC$2:$AC$5000,$B$105,'1. Output sheet'!$C$2:$C$5000,K$73,'1. Output sheet'!$K$2:$K$5000,$C628,'1. Output sheet'!$O$2:$O$5000,"&gt;="&amp;$B$574,'1. Output sheet'!$O$2:$O$5000,"&lt;"&amp;$C$574)</f>
        <v>0</v>
      </c>
      <c r="L628" s="13">
        <f>COUNTIFS('1. Output sheet'!$AC$2:$AC$5000,$B$105,'1. Output sheet'!$C$2:$C$5000,L$73,'1. Output sheet'!$K$2:$K$5000,$C628,'1. Output sheet'!$O$2:$O$5000,"&gt;="&amp;$B$574,'1. Output sheet'!$O$2:$O$5000,"&lt;"&amp;$C$574)</f>
        <v>0</v>
      </c>
      <c r="M628" s="13">
        <f>COUNTIFS('1. Output sheet'!$AC$2:$AC$5000,$B$105,'1. Output sheet'!$C$2:$C$5000,M$73,'1. Output sheet'!$K$2:$K$5000,$C628,'1. Output sheet'!$O$2:$O$5000,"&gt;="&amp;$B$574,'1. Output sheet'!$O$2:$O$5000,"&lt;"&amp;$C$574)</f>
        <v>0</v>
      </c>
      <c r="N628" s="13">
        <f>COUNTIFS('1. Output sheet'!$AC$2:$AC$5000,$B$105,'1. Output sheet'!$C$2:$C$5000,N$73,'1. Output sheet'!$K$2:$K$5000,$C628,'1. Output sheet'!$O$2:$O$5000,"&gt;="&amp;$B$574,'1. Output sheet'!$O$2:$O$5000,"&lt;"&amp;$C$574)</f>
        <v>0</v>
      </c>
      <c r="O628" s="13">
        <f>COUNTIFS('1. Output sheet'!$AC$2:$AC$5000,$B$105,'1. Output sheet'!$C$2:$C$5000,O$73,'1. Output sheet'!$K$2:$K$5000,$C628,'1. Output sheet'!$O$2:$O$5000,"&gt;="&amp;$B$574,'1. Output sheet'!$O$2:$O$5000,"&lt;"&amp;$C$574)</f>
        <v>0</v>
      </c>
      <c r="P628" s="14">
        <f t="shared" si="321"/>
        <v>1</v>
      </c>
    </row>
    <row r="629" spans="2:32" ht="14.4" x14ac:dyDescent="0.3">
      <c r="B629" s="7"/>
      <c r="C629" s="39" t="s">
        <v>1095</v>
      </c>
      <c r="D629" s="13">
        <f>COUNTIFS('1. Output sheet'!$AC$2:$AC$5000,$B$105,'1. Output sheet'!$C$2:$C$5000,D$73,'1. Output sheet'!$K$2:$K$5000,$C629,'1. Output sheet'!$O$2:$O$5000,"&gt;="&amp;$B$574,'1. Output sheet'!$O$2:$O$5000,"&lt;"&amp;$C$574)</f>
        <v>0</v>
      </c>
      <c r="E629" s="13">
        <f>COUNTIFS('1. Output sheet'!$AC$2:$AC$5000,$B$105,'1. Output sheet'!$C$2:$C$5000,E$73,'1. Output sheet'!$K$2:$K$5000,$C629,'1. Output sheet'!$O$2:$O$5000,"&gt;="&amp;$B$574,'1. Output sheet'!$O$2:$O$5000,"&lt;"&amp;$C$574)</f>
        <v>0</v>
      </c>
      <c r="F629" s="13">
        <f>COUNTIFS('1. Output sheet'!$AC$2:$AC$5000,$B$105,'1. Output sheet'!$C$2:$C$5000,F$73,'1. Output sheet'!$K$2:$K$5000,$C629,'1. Output sheet'!$O$2:$O$5000,"&gt;="&amp;$B$574,'1. Output sheet'!$O$2:$O$5000,"&lt;"&amp;$C$574)</f>
        <v>0</v>
      </c>
      <c r="G629" s="13">
        <f>COUNTIFS('1. Output sheet'!$AC$2:$AC$5000,$B$105,'1. Output sheet'!$C$2:$C$5000,G$73,'1. Output sheet'!$K$2:$K$5000,$C629,'1. Output sheet'!$O$2:$O$5000,"&gt;="&amp;$B$574,'1. Output sheet'!$O$2:$O$5000,"&lt;"&amp;$C$574)</f>
        <v>0</v>
      </c>
      <c r="H629" s="13">
        <f>COUNTIFS('1. Output sheet'!$AC$2:$AC$5000,$B$105,'1. Output sheet'!$C$2:$C$5000,H$73,'1. Output sheet'!$K$2:$K$5000,$C629,'1. Output sheet'!$O$2:$O$5000,"&gt;="&amp;$B$574,'1. Output sheet'!$O$2:$O$5000,"&lt;"&amp;$C$574)</f>
        <v>0</v>
      </c>
      <c r="I629" s="13">
        <f>COUNTIFS('1. Output sheet'!$AC$2:$AC$5000,$B$105,'1. Output sheet'!$C$2:$C$5000,I$73,'1. Output sheet'!$K$2:$K$5000,$C629,'1. Output sheet'!$O$2:$O$5000,"&gt;="&amp;$B$574,'1. Output sheet'!$O$2:$O$5000,"&lt;"&amp;$C$574)</f>
        <v>0</v>
      </c>
      <c r="J629" s="13">
        <f>COUNTIFS('1. Output sheet'!$AC$2:$AC$5000,$B$105,'1. Output sheet'!$C$2:$C$5000,J$73,'1. Output sheet'!$K$2:$K$5000,$C629,'1. Output sheet'!$O$2:$O$5000,"&gt;="&amp;$B$574,'1. Output sheet'!$O$2:$O$5000,"&lt;"&amp;$C$574)</f>
        <v>0</v>
      </c>
      <c r="K629" s="13">
        <f>COUNTIFS('1. Output sheet'!$AC$2:$AC$5000,$B$105,'1. Output sheet'!$C$2:$C$5000,K$73,'1. Output sheet'!$K$2:$K$5000,$C629,'1. Output sheet'!$O$2:$O$5000,"&gt;="&amp;$B$574,'1. Output sheet'!$O$2:$O$5000,"&lt;"&amp;$C$574)</f>
        <v>0</v>
      </c>
      <c r="L629" s="13">
        <f>COUNTIFS('1. Output sheet'!$AC$2:$AC$5000,$B$105,'1. Output sheet'!$C$2:$C$5000,L$73,'1. Output sheet'!$K$2:$K$5000,$C629,'1. Output sheet'!$O$2:$O$5000,"&gt;="&amp;$B$574,'1. Output sheet'!$O$2:$O$5000,"&lt;"&amp;$C$574)</f>
        <v>0</v>
      </c>
      <c r="M629" s="13">
        <f>COUNTIFS('1. Output sheet'!$AC$2:$AC$5000,$B$105,'1. Output sheet'!$C$2:$C$5000,M$73,'1. Output sheet'!$K$2:$K$5000,$C629,'1. Output sheet'!$O$2:$O$5000,"&gt;="&amp;$B$574,'1. Output sheet'!$O$2:$O$5000,"&lt;"&amp;$C$574)</f>
        <v>0</v>
      </c>
      <c r="N629" s="13">
        <f>COUNTIFS('1. Output sheet'!$AC$2:$AC$5000,$B$105,'1. Output sheet'!$C$2:$C$5000,N$73,'1. Output sheet'!$K$2:$K$5000,$C629,'1. Output sheet'!$O$2:$O$5000,"&gt;="&amp;$B$574,'1. Output sheet'!$O$2:$O$5000,"&lt;"&amp;$C$574)</f>
        <v>0</v>
      </c>
      <c r="O629" s="13">
        <f>COUNTIFS('1. Output sheet'!$AC$2:$AC$5000,$B$105,'1. Output sheet'!$C$2:$C$5000,O$73,'1. Output sheet'!$K$2:$K$5000,$C629,'1. Output sheet'!$O$2:$O$5000,"&gt;="&amp;$B$574,'1. Output sheet'!$O$2:$O$5000,"&lt;"&amp;$C$574)</f>
        <v>0</v>
      </c>
      <c r="P629" s="14">
        <f t="shared" si="321"/>
        <v>0</v>
      </c>
    </row>
    <row r="630" spans="2:32" ht="14.4" x14ac:dyDescent="0.3">
      <c r="B630" s="7"/>
      <c r="C630" s="39" t="s">
        <v>427</v>
      </c>
      <c r="D630" s="13">
        <f>COUNTIFS('1. Output sheet'!$AC$2:$AC$5000,$B$105,'1. Output sheet'!$C$2:$C$5000,D$73,'1. Output sheet'!$K$2:$K$5000,$C630,'1. Output sheet'!$O$2:$O$5000,"&gt;="&amp;$B$574,'1. Output sheet'!$O$2:$O$5000,"&lt;"&amp;$C$574)</f>
        <v>0</v>
      </c>
      <c r="E630" s="13">
        <f>COUNTIFS('1. Output sheet'!$AC$2:$AC$5000,$B$105,'1. Output sheet'!$C$2:$C$5000,E$73,'1. Output sheet'!$K$2:$K$5000,$C630,'1. Output sheet'!$O$2:$O$5000,"&gt;="&amp;$B$574,'1. Output sheet'!$O$2:$O$5000,"&lt;"&amp;$C$574)</f>
        <v>0</v>
      </c>
      <c r="F630" s="13">
        <f>COUNTIFS('1. Output sheet'!$AC$2:$AC$5000,$B$105,'1. Output sheet'!$C$2:$C$5000,F$73,'1. Output sheet'!$K$2:$K$5000,$C630,'1. Output sheet'!$O$2:$O$5000,"&gt;="&amp;$B$574,'1. Output sheet'!$O$2:$O$5000,"&lt;"&amp;$C$574)</f>
        <v>2</v>
      </c>
      <c r="G630" s="13">
        <f>COUNTIFS('1. Output sheet'!$AC$2:$AC$5000,$B$105,'1. Output sheet'!$C$2:$C$5000,G$73,'1. Output sheet'!$K$2:$K$5000,$C630,'1. Output sheet'!$O$2:$O$5000,"&gt;="&amp;$B$574,'1. Output sheet'!$O$2:$O$5000,"&lt;"&amp;$C$574)</f>
        <v>0</v>
      </c>
      <c r="H630" s="13">
        <f>COUNTIFS('1. Output sheet'!$AC$2:$AC$5000,$B$105,'1. Output sheet'!$C$2:$C$5000,H$73,'1. Output sheet'!$K$2:$K$5000,$C630,'1. Output sheet'!$O$2:$O$5000,"&gt;="&amp;$B$574,'1. Output sheet'!$O$2:$O$5000,"&lt;"&amp;$C$574)</f>
        <v>0</v>
      </c>
      <c r="I630" s="13">
        <f>COUNTIFS('1. Output sheet'!$AC$2:$AC$5000,$B$105,'1. Output sheet'!$C$2:$C$5000,I$73,'1. Output sheet'!$K$2:$K$5000,$C630,'1. Output sheet'!$O$2:$O$5000,"&gt;="&amp;$B$574,'1. Output sheet'!$O$2:$O$5000,"&lt;"&amp;$C$574)</f>
        <v>0</v>
      </c>
      <c r="J630" s="13">
        <f>COUNTIFS('1. Output sheet'!$AC$2:$AC$5000,$B$105,'1. Output sheet'!$C$2:$C$5000,J$73,'1. Output sheet'!$K$2:$K$5000,$C630,'1. Output sheet'!$O$2:$O$5000,"&gt;="&amp;$B$574,'1. Output sheet'!$O$2:$O$5000,"&lt;"&amp;$C$574)</f>
        <v>0</v>
      </c>
      <c r="K630" s="13">
        <f>COUNTIFS('1. Output sheet'!$AC$2:$AC$5000,$B$105,'1. Output sheet'!$C$2:$C$5000,K$73,'1. Output sheet'!$K$2:$K$5000,$C630,'1. Output sheet'!$O$2:$O$5000,"&gt;="&amp;$B$574,'1. Output sheet'!$O$2:$O$5000,"&lt;"&amp;$C$574)</f>
        <v>0</v>
      </c>
      <c r="L630" s="13">
        <f>COUNTIFS('1. Output sheet'!$AC$2:$AC$5000,$B$105,'1. Output sheet'!$C$2:$C$5000,L$73,'1. Output sheet'!$K$2:$K$5000,$C630,'1. Output sheet'!$O$2:$O$5000,"&gt;="&amp;$B$574,'1. Output sheet'!$O$2:$O$5000,"&lt;"&amp;$C$574)</f>
        <v>0</v>
      </c>
      <c r="M630" s="13">
        <f>COUNTIFS('1. Output sheet'!$AC$2:$AC$5000,$B$105,'1. Output sheet'!$C$2:$C$5000,M$73,'1. Output sheet'!$K$2:$K$5000,$C630,'1. Output sheet'!$O$2:$O$5000,"&gt;="&amp;$B$574,'1. Output sheet'!$O$2:$O$5000,"&lt;"&amp;$C$574)</f>
        <v>0</v>
      </c>
      <c r="N630" s="13">
        <f>COUNTIFS('1. Output sheet'!$AC$2:$AC$5000,$B$105,'1. Output sheet'!$C$2:$C$5000,N$73,'1. Output sheet'!$K$2:$K$5000,$C630,'1. Output sheet'!$O$2:$O$5000,"&gt;="&amp;$B$574,'1. Output sheet'!$O$2:$O$5000,"&lt;"&amp;$C$574)</f>
        <v>0</v>
      </c>
      <c r="O630" s="13">
        <f>COUNTIFS('1. Output sheet'!$AC$2:$AC$5000,$B$105,'1. Output sheet'!$C$2:$C$5000,O$73,'1. Output sheet'!$K$2:$K$5000,$C630,'1. Output sheet'!$O$2:$O$5000,"&gt;="&amp;$B$574,'1. Output sheet'!$O$2:$O$5000,"&lt;"&amp;$C$574)</f>
        <v>0</v>
      </c>
      <c r="P630" s="14">
        <f t="shared" si="321"/>
        <v>2</v>
      </c>
    </row>
    <row r="631" spans="2:32" ht="14.4" x14ac:dyDescent="0.3">
      <c r="B631" s="7"/>
      <c r="C631" s="39" t="s">
        <v>84</v>
      </c>
      <c r="D631" s="13">
        <f>COUNTIFS('1. Output sheet'!$AC$2:$AC$5000,$B$105,'1. Output sheet'!$C$2:$C$5000,D$73,'1. Output sheet'!$K$2:$K$5000,$C631,'1. Output sheet'!$O$2:$O$5000,"&gt;="&amp;$B$574,'1. Output sheet'!$O$2:$O$5000,"&lt;"&amp;$C$574)</f>
        <v>0</v>
      </c>
      <c r="E631" s="13">
        <f>COUNTIFS('1. Output sheet'!$AC$2:$AC$5000,$B$105,'1. Output sheet'!$C$2:$C$5000,E$73,'1. Output sheet'!$K$2:$K$5000,$C631,'1. Output sheet'!$O$2:$O$5000,"&gt;="&amp;$B$574,'1. Output sheet'!$O$2:$O$5000,"&lt;"&amp;$C$574)</f>
        <v>0</v>
      </c>
      <c r="F631" s="13">
        <f>COUNTIFS('1. Output sheet'!$AC$2:$AC$5000,$B$105,'1. Output sheet'!$C$2:$C$5000,F$73,'1. Output sheet'!$K$2:$K$5000,$C631,'1. Output sheet'!$O$2:$O$5000,"&gt;="&amp;$B$574,'1. Output sheet'!$O$2:$O$5000,"&lt;"&amp;$C$574)</f>
        <v>0</v>
      </c>
      <c r="G631" s="13">
        <f>COUNTIFS('1. Output sheet'!$AC$2:$AC$5000,$B$105,'1. Output sheet'!$C$2:$C$5000,G$73,'1. Output sheet'!$K$2:$K$5000,$C631,'1. Output sheet'!$O$2:$O$5000,"&gt;="&amp;$B$574,'1. Output sheet'!$O$2:$O$5000,"&lt;"&amp;$C$574)</f>
        <v>1</v>
      </c>
      <c r="H631" s="13">
        <f>COUNTIFS('1. Output sheet'!$AC$2:$AC$5000,$B$105,'1. Output sheet'!$C$2:$C$5000,H$73,'1. Output sheet'!$K$2:$K$5000,$C631,'1. Output sheet'!$O$2:$O$5000,"&gt;="&amp;$B$574,'1. Output sheet'!$O$2:$O$5000,"&lt;"&amp;$C$574)</f>
        <v>0</v>
      </c>
      <c r="I631" s="13">
        <f>COUNTIFS('1. Output sheet'!$AC$2:$AC$5000,$B$105,'1. Output sheet'!$C$2:$C$5000,I$73,'1. Output sheet'!$K$2:$K$5000,$C631,'1. Output sheet'!$O$2:$O$5000,"&gt;="&amp;$B$574,'1. Output sheet'!$O$2:$O$5000,"&lt;"&amp;$C$574)</f>
        <v>0</v>
      </c>
      <c r="J631" s="13">
        <f>COUNTIFS('1. Output sheet'!$AC$2:$AC$5000,$B$105,'1. Output sheet'!$C$2:$C$5000,J$73,'1. Output sheet'!$K$2:$K$5000,$C631,'1. Output sheet'!$O$2:$O$5000,"&gt;="&amp;$B$574,'1. Output sheet'!$O$2:$O$5000,"&lt;"&amp;$C$574)</f>
        <v>0</v>
      </c>
      <c r="K631" s="13">
        <f>COUNTIFS('1. Output sheet'!$AC$2:$AC$5000,$B$105,'1. Output sheet'!$C$2:$C$5000,K$73,'1. Output sheet'!$K$2:$K$5000,$C631,'1. Output sheet'!$O$2:$O$5000,"&gt;="&amp;$B$574,'1. Output sheet'!$O$2:$O$5000,"&lt;"&amp;$C$574)</f>
        <v>0</v>
      </c>
      <c r="L631" s="13">
        <f>COUNTIFS('1. Output sheet'!$AC$2:$AC$5000,$B$105,'1. Output sheet'!$C$2:$C$5000,L$73,'1. Output sheet'!$K$2:$K$5000,$C631,'1. Output sheet'!$O$2:$O$5000,"&gt;="&amp;$B$574,'1. Output sheet'!$O$2:$O$5000,"&lt;"&amp;$C$574)</f>
        <v>0</v>
      </c>
      <c r="M631" s="13">
        <f>COUNTIFS('1. Output sheet'!$AC$2:$AC$5000,$B$105,'1. Output sheet'!$C$2:$C$5000,M$73,'1. Output sheet'!$K$2:$K$5000,$C631,'1. Output sheet'!$O$2:$O$5000,"&gt;="&amp;$B$574,'1. Output sheet'!$O$2:$O$5000,"&lt;"&amp;$C$574)</f>
        <v>0</v>
      </c>
      <c r="N631" s="13">
        <f>COUNTIFS('1. Output sheet'!$AC$2:$AC$5000,$B$105,'1. Output sheet'!$C$2:$C$5000,N$73,'1. Output sheet'!$K$2:$K$5000,$C631,'1. Output sheet'!$O$2:$O$5000,"&gt;="&amp;$B$574,'1. Output sheet'!$O$2:$O$5000,"&lt;"&amp;$C$574)</f>
        <v>0</v>
      </c>
      <c r="O631" s="13">
        <f>COUNTIFS('1. Output sheet'!$AC$2:$AC$5000,$B$105,'1. Output sheet'!$C$2:$C$5000,O$73,'1. Output sheet'!$K$2:$K$5000,$C631,'1. Output sheet'!$O$2:$O$5000,"&gt;="&amp;$B$574,'1. Output sheet'!$O$2:$O$5000,"&lt;"&amp;$C$574)</f>
        <v>0</v>
      </c>
      <c r="P631" s="14">
        <f t="shared" si="321"/>
        <v>1</v>
      </c>
    </row>
    <row r="632" spans="2:32" ht="14.4" x14ac:dyDescent="0.3">
      <c r="B632" s="7"/>
      <c r="C632" s="39" t="s">
        <v>204</v>
      </c>
      <c r="D632" s="13">
        <f>COUNTIFS('1. Output sheet'!$AC$2:$AC$5000,$B$105,'1. Output sheet'!$C$2:$C$5000,D$73,'1. Output sheet'!$K$2:$K$5000,$C632,'1. Output sheet'!$O$2:$O$5000,"&gt;="&amp;$B$574,'1. Output sheet'!$O$2:$O$5000,"&lt;"&amp;$C$574)</f>
        <v>0</v>
      </c>
      <c r="E632" s="13">
        <f>COUNTIFS('1. Output sheet'!$AC$2:$AC$5000,$B$105,'1. Output sheet'!$C$2:$C$5000,E$73,'1. Output sheet'!$K$2:$K$5000,$C632,'1. Output sheet'!$O$2:$O$5000,"&gt;="&amp;$B$574,'1. Output sheet'!$O$2:$O$5000,"&lt;"&amp;$C$574)</f>
        <v>0</v>
      </c>
      <c r="F632" s="13">
        <f>COUNTIFS('1. Output sheet'!$AC$2:$AC$5000,$B$105,'1. Output sheet'!$C$2:$C$5000,F$73,'1. Output sheet'!$K$2:$K$5000,$C632,'1. Output sheet'!$O$2:$O$5000,"&gt;="&amp;$B$574,'1. Output sheet'!$O$2:$O$5000,"&lt;"&amp;$C$574)</f>
        <v>0</v>
      </c>
      <c r="G632" s="13">
        <f>COUNTIFS('1. Output sheet'!$AC$2:$AC$5000,$B$105,'1. Output sheet'!$C$2:$C$5000,G$73,'1. Output sheet'!$K$2:$K$5000,$C632,'1. Output sheet'!$O$2:$O$5000,"&gt;="&amp;$B$574,'1. Output sheet'!$O$2:$O$5000,"&lt;"&amp;$C$574)</f>
        <v>0</v>
      </c>
      <c r="H632" s="13">
        <f>COUNTIFS('1. Output sheet'!$AC$2:$AC$5000,$B$105,'1. Output sheet'!$C$2:$C$5000,H$73,'1. Output sheet'!$K$2:$K$5000,$C632,'1. Output sheet'!$O$2:$O$5000,"&gt;="&amp;$B$574,'1. Output sheet'!$O$2:$O$5000,"&lt;"&amp;$C$574)</f>
        <v>0</v>
      </c>
      <c r="I632" s="13">
        <f>COUNTIFS('1. Output sheet'!$AC$2:$AC$5000,$B$105,'1. Output sheet'!$C$2:$C$5000,I$73,'1. Output sheet'!$K$2:$K$5000,$C632,'1. Output sheet'!$O$2:$O$5000,"&gt;="&amp;$B$574,'1. Output sheet'!$O$2:$O$5000,"&lt;"&amp;$C$574)</f>
        <v>0</v>
      </c>
      <c r="J632" s="13">
        <f>COUNTIFS('1. Output sheet'!$AC$2:$AC$5000,$B$105,'1. Output sheet'!$C$2:$C$5000,J$73,'1. Output sheet'!$K$2:$K$5000,$C632,'1. Output sheet'!$O$2:$O$5000,"&gt;="&amp;$B$574,'1. Output sheet'!$O$2:$O$5000,"&lt;"&amp;$C$574)</f>
        <v>0</v>
      </c>
      <c r="K632" s="13">
        <f>COUNTIFS('1. Output sheet'!$AC$2:$AC$5000,$B$105,'1. Output sheet'!$C$2:$C$5000,K$73,'1. Output sheet'!$K$2:$K$5000,$C632,'1. Output sheet'!$O$2:$O$5000,"&gt;="&amp;$B$574,'1. Output sheet'!$O$2:$O$5000,"&lt;"&amp;$C$574)</f>
        <v>0</v>
      </c>
      <c r="L632" s="13">
        <f>COUNTIFS('1. Output sheet'!$AC$2:$AC$5000,$B$105,'1. Output sheet'!$C$2:$C$5000,L$73,'1. Output sheet'!$K$2:$K$5000,$C632,'1. Output sheet'!$O$2:$O$5000,"&gt;="&amp;$B$574,'1. Output sheet'!$O$2:$O$5000,"&lt;"&amp;$C$574)</f>
        <v>0</v>
      </c>
      <c r="M632" s="13">
        <f>COUNTIFS('1. Output sheet'!$AC$2:$AC$5000,$B$105,'1. Output sheet'!$C$2:$C$5000,M$73,'1. Output sheet'!$K$2:$K$5000,$C632,'1. Output sheet'!$O$2:$O$5000,"&gt;="&amp;$B$574,'1. Output sheet'!$O$2:$O$5000,"&lt;"&amp;$C$574)</f>
        <v>0</v>
      </c>
      <c r="N632" s="13">
        <f>COUNTIFS('1. Output sheet'!$AC$2:$AC$5000,$B$105,'1. Output sheet'!$C$2:$C$5000,N$73,'1. Output sheet'!$K$2:$K$5000,$C632,'1. Output sheet'!$O$2:$O$5000,"&gt;="&amp;$B$574,'1. Output sheet'!$O$2:$O$5000,"&lt;"&amp;$C$574)</f>
        <v>0</v>
      </c>
      <c r="O632" s="13">
        <f>COUNTIFS('1. Output sheet'!$AC$2:$AC$5000,$B$105,'1. Output sheet'!$C$2:$C$5000,O$73,'1. Output sheet'!$K$2:$K$5000,$C632,'1. Output sheet'!$O$2:$O$5000,"&gt;="&amp;$B$574,'1. Output sheet'!$O$2:$O$5000,"&lt;"&amp;$C$574)</f>
        <v>0</v>
      </c>
      <c r="P632" s="14">
        <f t="shared" si="321"/>
        <v>0</v>
      </c>
    </row>
    <row r="633" spans="2:32" ht="14.4" x14ac:dyDescent="0.3">
      <c r="B633" s="7"/>
      <c r="C633" s="39" t="s">
        <v>216</v>
      </c>
      <c r="D633" s="13">
        <f>COUNTIFS('1. Output sheet'!$AC$2:$AC$5000,$B$105,'1. Output sheet'!$C$2:$C$5000,D$73,'1. Output sheet'!$K$2:$K$5000,$C633,'1. Output sheet'!$O$2:$O$5000,"&gt;="&amp;$B$574,'1. Output sheet'!$O$2:$O$5000,"&lt;"&amp;$C$574)</f>
        <v>0</v>
      </c>
      <c r="E633" s="13">
        <f>COUNTIFS('1. Output sheet'!$AC$2:$AC$5000,$B$105,'1. Output sheet'!$C$2:$C$5000,E$73,'1. Output sheet'!$K$2:$K$5000,$C633,'1. Output sheet'!$O$2:$O$5000,"&gt;="&amp;$B$574,'1. Output sheet'!$O$2:$O$5000,"&lt;"&amp;$C$574)</f>
        <v>0</v>
      </c>
      <c r="F633" s="13">
        <f>COUNTIFS('1. Output sheet'!$AC$2:$AC$5000,$B$105,'1. Output sheet'!$C$2:$C$5000,F$73,'1. Output sheet'!$K$2:$K$5000,$C633,'1. Output sheet'!$O$2:$O$5000,"&gt;="&amp;$B$574,'1. Output sheet'!$O$2:$O$5000,"&lt;"&amp;$C$574)</f>
        <v>3</v>
      </c>
      <c r="G633" s="13">
        <f>COUNTIFS('1. Output sheet'!$AC$2:$AC$5000,$B$105,'1. Output sheet'!$C$2:$C$5000,G$73,'1. Output sheet'!$K$2:$K$5000,$C633,'1. Output sheet'!$O$2:$O$5000,"&gt;="&amp;$B$574,'1. Output sheet'!$O$2:$O$5000,"&lt;"&amp;$C$574)</f>
        <v>0</v>
      </c>
      <c r="H633" s="13">
        <f>COUNTIFS('1. Output sheet'!$AC$2:$AC$5000,$B$105,'1. Output sheet'!$C$2:$C$5000,H$73,'1. Output sheet'!$K$2:$K$5000,$C633,'1. Output sheet'!$O$2:$O$5000,"&gt;="&amp;$B$574,'1. Output sheet'!$O$2:$O$5000,"&lt;"&amp;$C$574)</f>
        <v>0</v>
      </c>
      <c r="I633" s="13">
        <f>COUNTIFS('1. Output sheet'!$AC$2:$AC$5000,$B$105,'1. Output sheet'!$C$2:$C$5000,I$73,'1. Output sheet'!$K$2:$K$5000,$C633,'1. Output sheet'!$O$2:$O$5000,"&gt;="&amp;$B$574,'1. Output sheet'!$O$2:$O$5000,"&lt;"&amp;$C$574)</f>
        <v>0</v>
      </c>
      <c r="J633" s="13">
        <f>COUNTIFS('1. Output sheet'!$AC$2:$AC$5000,$B$105,'1. Output sheet'!$C$2:$C$5000,J$73,'1. Output sheet'!$K$2:$K$5000,$C633,'1. Output sheet'!$O$2:$O$5000,"&gt;="&amp;$B$574,'1. Output sheet'!$O$2:$O$5000,"&lt;"&amp;$C$574)</f>
        <v>0</v>
      </c>
      <c r="K633" s="13">
        <f>COUNTIFS('1. Output sheet'!$AC$2:$AC$5000,$B$105,'1. Output sheet'!$C$2:$C$5000,K$73,'1. Output sheet'!$K$2:$K$5000,$C633,'1. Output sheet'!$O$2:$O$5000,"&gt;="&amp;$B$574,'1. Output sheet'!$O$2:$O$5000,"&lt;"&amp;$C$574)</f>
        <v>0</v>
      </c>
      <c r="L633" s="13">
        <f>COUNTIFS('1. Output sheet'!$AC$2:$AC$5000,$B$105,'1. Output sheet'!$C$2:$C$5000,L$73,'1. Output sheet'!$K$2:$K$5000,$C633,'1. Output sheet'!$O$2:$O$5000,"&gt;="&amp;$B$574,'1. Output sheet'!$O$2:$O$5000,"&lt;"&amp;$C$574)</f>
        <v>0</v>
      </c>
      <c r="M633" s="13">
        <f>COUNTIFS('1. Output sheet'!$AC$2:$AC$5000,$B$105,'1. Output sheet'!$C$2:$C$5000,M$73,'1. Output sheet'!$K$2:$K$5000,$C633,'1. Output sheet'!$O$2:$O$5000,"&gt;="&amp;$B$574,'1. Output sheet'!$O$2:$O$5000,"&lt;"&amp;$C$574)</f>
        <v>0</v>
      </c>
      <c r="N633" s="13">
        <f>COUNTIFS('1. Output sheet'!$AC$2:$AC$5000,$B$105,'1. Output sheet'!$C$2:$C$5000,N$73,'1. Output sheet'!$K$2:$K$5000,$C633,'1. Output sheet'!$O$2:$O$5000,"&gt;="&amp;$B$574,'1. Output sheet'!$O$2:$O$5000,"&lt;"&amp;$C$574)</f>
        <v>0</v>
      </c>
      <c r="O633" s="13">
        <f>COUNTIFS('1. Output sheet'!$AC$2:$AC$5000,$B$105,'1. Output sheet'!$C$2:$C$5000,O$73,'1. Output sheet'!$K$2:$K$5000,$C633,'1. Output sheet'!$O$2:$O$5000,"&gt;="&amp;$B$574,'1. Output sheet'!$O$2:$O$5000,"&lt;"&amp;$C$574)</f>
        <v>0</v>
      </c>
      <c r="P633" s="14">
        <f t="shared" si="321"/>
        <v>3</v>
      </c>
    </row>
    <row r="634" spans="2:32" ht="14.4" x14ac:dyDescent="0.3">
      <c r="B634" s="7"/>
      <c r="C634" s="39" t="s">
        <v>2425</v>
      </c>
      <c r="D634" s="13">
        <f>COUNTIFS('1. Output sheet'!$AC$2:$AC$5000,$B$105,'1. Output sheet'!$C$2:$C$5000,D$73,'1. Output sheet'!$K$2:$K$5000,$C634,'1. Output sheet'!$O$2:$O$5000,"&gt;="&amp;$B$574,'1. Output sheet'!$O$2:$O$5000,"&lt;"&amp;$C$574)</f>
        <v>0</v>
      </c>
      <c r="E634" s="13">
        <f>COUNTIFS('1. Output sheet'!$AC$2:$AC$5000,$B$105,'1. Output sheet'!$C$2:$C$5000,E$73,'1. Output sheet'!$K$2:$K$5000,$C634,'1. Output sheet'!$O$2:$O$5000,"&gt;="&amp;$B$574,'1. Output sheet'!$O$2:$O$5000,"&lt;"&amp;$C$574)</f>
        <v>0</v>
      </c>
      <c r="F634" s="13">
        <f>COUNTIFS('1. Output sheet'!$AC$2:$AC$5000,$B$105,'1. Output sheet'!$C$2:$C$5000,F$73,'1. Output sheet'!$K$2:$K$5000,$C634,'1. Output sheet'!$O$2:$O$5000,"&gt;="&amp;$B$574,'1. Output sheet'!$O$2:$O$5000,"&lt;"&amp;$C$574)</f>
        <v>0</v>
      </c>
      <c r="G634" s="13">
        <f>COUNTIFS('1. Output sheet'!$AC$2:$AC$5000,$B$105,'1. Output sheet'!$C$2:$C$5000,G$73,'1. Output sheet'!$K$2:$K$5000,$C634,'1. Output sheet'!$O$2:$O$5000,"&gt;="&amp;$B$574,'1. Output sheet'!$O$2:$O$5000,"&lt;"&amp;$C$574)</f>
        <v>0</v>
      </c>
      <c r="H634" s="13">
        <f>COUNTIFS('1. Output sheet'!$AC$2:$AC$5000,$B$105,'1. Output sheet'!$C$2:$C$5000,H$73,'1. Output sheet'!$K$2:$K$5000,$C634,'1. Output sheet'!$O$2:$O$5000,"&gt;="&amp;$B$574,'1. Output sheet'!$O$2:$O$5000,"&lt;"&amp;$C$574)</f>
        <v>0</v>
      </c>
      <c r="I634" s="13">
        <f>COUNTIFS('1. Output sheet'!$AC$2:$AC$5000,$B$105,'1. Output sheet'!$C$2:$C$5000,I$73,'1. Output sheet'!$K$2:$K$5000,$C634,'1. Output sheet'!$O$2:$O$5000,"&gt;="&amp;$B$574,'1. Output sheet'!$O$2:$O$5000,"&lt;"&amp;$C$574)</f>
        <v>0</v>
      </c>
      <c r="J634" s="13">
        <f>COUNTIFS('1. Output sheet'!$AC$2:$AC$5000,$B$105,'1. Output sheet'!$C$2:$C$5000,J$73,'1. Output sheet'!$K$2:$K$5000,$C634,'1. Output sheet'!$O$2:$O$5000,"&gt;="&amp;$B$574,'1. Output sheet'!$O$2:$O$5000,"&lt;"&amp;$C$574)</f>
        <v>0</v>
      </c>
      <c r="K634" s="13">
        <f>COUNTIFS('1. Output sheet'!$AC$2:$AC$5000,$B$105,'1. Output sheet'!$C$2:$C$5000,K$73,'1. Output sheet'!$K$2:$K$5000,$C634,'1. Output sheet'!$O$2:$O$5000,"&gt;="&amp;$B$574,'1. Output sheet'!$O$2:$O$5000,"&lt;"&amp;$C$574)</f>
        <v>0</v>
      </c>
      <c r="L634" s="13">
        <f>COUNTIFS('1. Output sheet'!$AC$2:$AC$5000,$B$105,'1. Output sheet'!$C$2:$C$5000,L$73,'1. Output sheet'!$K$2:$K$5000,$C634,'1. Output sheet'!$O$2:$O$5000,"&gt;="&amp;$B$574,'1. Output sheet'!$O$2:$O$5000,"&lt;"&amp;$C$574)</f>
        <v>0</v>
      </c>
      <c r="M634" s="13">
        <f>COUNTIFS('1. Output sheet'!$AC$2:$AC$5000,$B$105,'1. Output sheet'!$C$2:$C$5000,M$73,'1. Output sheet'!$K$2:$K$5000,$C634,'1. Output sheet'!$O$2:$O$5000,"&gt;="&amp;$B$574,'1. Output sheet'!$O$2:$O$5000,"&lt;"&amp;$C$574)</f>
        <v>0</v>
      </c>
      <c r="N634" s="13">
        <f>COUNTIFS('1. Output sheet'!$AC$2:$AC$5000,$B$105,'1. Output sheet'!$C$2:$C$5000,N$73,'1. Output sheet'!$K$2:$K$5000,$C634,'1. Output sheet'!$O$2:$O$5000,"&gt;="&amp;$B$574,'1. Output sheet'!$O$2:$O$5000,"&lt;"&amp;$C$574)</f>
        <v>0</v>
      </c>
      <c r="O634" s="13">
        <f>COUNTIFS('1. Output sheet'!$AC$2:$AC$5000,$B$105,'1. Output sheet'!$C$2:$C$5000,O$73,'1. Output sheet'!$K$2:$K$5000,$C634,'1. Output sheet'!$O$2:$O$5000,"&gt;="&amp;$B$574,'1. Output sheet'!$O$2:$O$5000,"&lt;"&amp;$C$574)</f>
        <v>0</v>
      </c>
      <c r="P634" s="14">
        <f t="shared" si="321"/>
        <v>0</v>
      </c>
    </row>
    <row r="635" spans="2:32" ht="14.4" x14ac:dyDescent="0.3">
      <c r="B635" s="7"/>
      <c r="C635" s="39" t="s">
        <v>194</v>
      </c>
      <c r="D635" s="13">
        <f>COUNTIFS('1. Output sheet'!$AC$2:$AC$5000,$B$105,'1. Output sheet'!$C$2:$C$5000,D$73,'1. Output sheet'!$K$2:$K$5000,$C635,'1. Output sheet'!$O$2:$O$5000,"&gt;="&amp;$B$574,'1. Output sheet'!$O$2:$O$5000,"&lt;"&amp;$C$574)</f>
        <v>0</v>
      </c>
      <c r="E635" s="13">
        <f>COUNTIFS('1. Output sheet'!$AC$2:$AC$5000,$B$105,'1. Output sheet'!$C$2:$C$5000,E$73,'1. Output sheet'!$K$2:$K$5000,$C635,'1. Output sheet'!$O$2:$O$5000,"&gt;="&amp;$B$574,'1. Output sheet'!$O$2:$O$5000,"&lt;"&amp;$C$574)</f>
        <v>0</v>
      </c>
      <c r="F635" s="13">
        <f>COUNTIFS('1. Output sheet'!$AC$2:$AC$5000,$B$105,'1. Output sheet'!$C$2:$C$5000,F$73,'1. Output sheet'!$K$2:$K$5000,$C635,'1. Output sheet'!$O$2:$O$5000,"&gt;="&amp;$B$574,'1. Output sheet'!$O$2:$O$5000,"&lt;"&amp;$C$574)</f>
        <v>0</v>
      </c>
      <c r="G635" s="13">
        <f>COUNTIFS('1. Output sheet'!$AC$2:$AC$5000,$B$105,'1. Output sheet'!$C$2:$C$5000,G$73,'1. Output sheet'!$K$2:$K$5000,$C635,'1. Output sheet'!$O$2:$O$5000,"&gt;="&amp;$B$574,'1. Output sheet'!$O$2:$O$5000,"&lt;"&amp;$C$574)</f>
        <v>0</v>
      </c>
      <c r="H635" s="13">
        <f>COUNTIFS('1. Output sheet'!$AC$2:$AC$5000,$B$105,'1. Output sheet'!$C$2:$C$5000,H$73,'1. Output sheet'!$K$2:$K$5000,$C635,'1. Output sheet'!$O$2:$O$5000,"&gt;="&amp;$B$574,'1. Output sheet'!$O$2:$O$5000,"&lt;"&amp;$C$574)</f>
        <v>0</v>
      </c>
      <c r="I635" s="13">
        <f>COUNTIFS('1. Output sheet'!$AC$2:$AC$5000,$B$105,'1. Output sheet'!$C$2:$C$5000,I$73,'1. Output sheet'!$K$2:$K$5000,$C635,'1. Output sheet'!$O$2:$O$5000,"&gt;="&amp;$B$574,'1. Output sheet'!$O$2:$O$5000,"&lt;"&amp;$C$574)</f>
        <v>0</v>
      </c>
      <c r="J635" s="13">
        <f>COUNTIFS('1. Output sheet'!$AC$2:$AC$5000,$B$105,'1. Output sheet'!$C$2:$C$5000,J$73,'1. Output sheet'!$K$2:$K$5000,$C635,'1. Output sheet'!$O$2:$O$5000,"&gt;="&amp;$B$574,'1. Output sheet'!$O$2:$O$5000,"&lt;"&amp;$C$574)</f>
        <v>3</v>
      </c>
      <c r="K635" s="13">
        <f>COUNTIFS('1. Output sheet'!$AC$2:$AC$5000,$B$105,'1. Output sheet'!$C$2:$C$5000,K$73,'1. Output sheet'!$K$2:$K$5000,$C635,'1. Output sheet'!$O$2:$O$5000,"&gt;="&amp;$B$574,'1. Output sheet'!$O$2:$O$5000,"&lt;"&amp;$C$574)</f>
        <v>0</v>
      </c>
      <c r="L635" s="13">
        <f>COUNTIFS('1. Output sheet'!$AC$2:$AC$5000,$B$105,'1. Output sheet'!$C$2:$C$5000,L$73,'1. Output sheet'!$K$2:$K$5000,$C635,'1. Output sheet'!$O$2:$O$5000,"&gt;="&amp;$B$574,'1. Output sheet'!$O$2:$O$5000,"&lt;"&amp;$C$574)</f>
        <v>0</v>
      </c>
      <c r="M635" s="13">
        <f>COUNTIFS('1. Output sheet'!$AC$2:$AC$5000,$B$105,'1. Output sheet'!$C$2:$C$5000,M$73,'1. Output sheet'!$K$2:$K$5000,$C635,'1. Output sheet'!$O$2:$O$5000,"&gt;="&amp;$B$574,'1. Output sheet'!$O$2:$O$5000,"&lt;"&amp;$C$574)</f>
        <v>0</v>
      </c>
      <c r="N635" s="13">
        <f>COUNTIFS('1. Output sheet'!$AC$2:$AC$5000,$B$105,'1. Output sheet'!$C$2:$C$5000,N$73,'1. Output sheet'!$K$2:$K$5000,$C635,'1. Output sheet'!$O$2:$O$5000,"&gt;="&amp;$B$574,'1. Output sheet'!$O$2:$O$5000,"&lt;"&amp;$C$574)</f>
        <v>0</v>
      </c>
      <c r="O635" s="13">
        <f>COUNTIFS('1. Output sheet'!$AC$2:$AC$5000,$B$105,'1. Output sheet'!$C$2:$C$5000,O$73,'1. Output sheet'!$K$2:$K$5000,$C635,'1. Output sheet'!$O$2:$O$5000,"&gt;="&amp;$B$574,'1. Output sheet'!$O$2:$O$5000,"&lt;"&amp;$C$574)</f>
        <v>0</v>
      </c>
      <c r="P635" s="14">
        <f t="shared" si="321"/>
        <v>3</v>
      </c>
    </row>
    <row r="636" spans="2:32" ht="14.4" x14ac:dyDescent="0.3">
      <c r="B636" s="7"/>
      <c r="C636" s="39" t="s">
        <v>267</v>
      </c>
      <c r="D636" s="13">
        <f>COUNTIFS('1. Output sheet'!$AC$2:$AC$5000,$B$105,'1. Output sheet'!$C$2:$C$5000,D$73,'1. Output sheet'!$K$2:$K$5000,$C636,'1. Output sheet'!$O$2:$O$5000,"&gt;="&amp;$B$574,'1. Output sheet'!$O$2:$O$5000,"&lt;"&amp;$C$574)</f>
        <v>0</v>
      </c>
      <c r="E636" s="13">
        <f>COUNTIFS('1. Output sheet'!$AC$2:$AC$5000,$B$105,'1. Output sheet'!$C$2:$C$5000,E$73,'1. Output sheet'!$K$2:$K$5000,$C636,'1. Output sheet'!$O$2:$O$5000,"&gt;="&amp;$B$574,'1. Output sheet'!$O$2:$O$5000,"&lt;"&amp;$C$574)</f>
        <v>0</v>
      </c>
      <c r="F636" s="13">
        <f>COUNTIFS('1. Output sheet'!$AC$2:$AC$5000,$B$105,'1. Output sheet'!$C$2:$C$5000,F$73,'1. Output sheet'!$K$2:$K$5000,$C636,'1. Output sheet'!$O$2:$O$5000,"&gt;="&amp;$B$574,'1. Output sheet'!$O$2:$O$5000,"&lt;"&amp;$C$574)</f>
        <v>1</v>
      </c>
      <c r="G636" s="13">
        <f>COUNTIFS('1. Output sheet'!$AC$2:$AC$5000,$B$105,'1. Output sheet'!$C$2:$C$5000,G$73,'1. Output sheet'!$K$2:$K$5000,$C636,'1. Output sheet'!$O$2:$O$5000,"&gt;="&amp;$B$574,'1. Output sheet'!$O$2:$O$5000,"&lt;"&amp;$C$574)</f>
        <v>0</v>
      </c>
      <c r="H636" s="13">
        <f>COUNTIFS('1. Output sheet'!$AC$2:$AC$5000,$B$105,'1. Output sheet'!$C$2:$C$5000,H$73,'1. Output sheet'!$K$2:$K$5000,$C636,'1. Output sheet'!$O$2:$O$5000,"&gt;="&amp;$B$574,'1. Output sheet'!$O$2:$O$5000,"&lt;"&amp;$C$574)</f>
        <v>0</v>
      </c>
      <c r="I636" s="13">
        <f>COUNTIFS('1. Output sheet'!$AC$2:$AC$5000,$B$105,'1. Output sheet'!$C$2:$C$5000,I$73,'1. Output sheet'!$K$2:$K$5000,$C636,'1. Output sheet'!$O$2:$O$5000,"&gt;="&amp;$B$574,'1. Output sheet'!$O$2:$O$5000,"&lt;"&amp;$C$574)</f>
        <v>0</v>
      </c>
      <c r="J636" s="13">
        <f>COUNTIFS('1. Output sheet'!$AC$2:$AC$5000,$B$105,'1. Output sheet'!$C$2:$C$5000,J$73,'1. Output sheet'!$K$2:$K$5000,$C636,'1. Output sheet'!$O$2:$O$5000,"&gt;="&amp;$B$574,'1. Output sheet'!$O$2:$O$5000,"&lt;"&amp;$C$574)</f>
        <v>0</v>
      </c>
      <c r="K636" s="13">
        <f>COUNTIFS('1. Output sheet'!$AC$2:$AC$5000,$B$105,'1. Output sheet'!$C$2:$C$5000,K$73,'1. Output sheet'!$K$2:$K$5000,$C636,'1. Output sheet'!$O$2:$O$5000,"&gt;="&amp;$B$574,'1. Output sheet'!$O$2:$O$5000,"&lt;"&amp;$C$574)</f>
        <v>0</v>
      </c>
      <c r="L636" s="13">
        <f>COUNTIFS('1. Output sheet'!$AC$2:$AC$5000,$B$105,'1. Output sheet'!$C$2:$C$5000,L$73,'1. Output sheet'!$K$2:$K$5000,$C636,'1. Output sheet'!$O$2:$O$5000,"&gt;="&amp;$B$574,'1. Output sheet'!$O$2:$O$5000,"&lt;"&amp;$C$574)</f>
        <v>0</v>
      </c>
      <c r="M636" s="13">
        <f>COUNTIFS('1. Output sheet'!$AC$2:$AC$5000,$B$105,'1. Output sheet'!$C$2:$C$5000,M$73,'1. Output sheet'!$K$2:$K$5000,$C636,'1. Output sheet'!$O$2:$O$5000,"&gt;="&amp;$B$574,'1. Output sheet'!$O$2:$O$5000,"&lt;"&amp;$C$574)</f>
        <v>0</v>
      </c>
      <c r="N636" s="13">
        <f>COUNTIFS('1. Output sheet'!$AC$2:$AC$5000,$B$105,'1. Output sheet'!$C$2:$C$5000,N$73,'1. Output sheet'!$K$2:$K$5000,$C636,'1. Output sheet'!$O$2:$O$5000,"&gt;="&amp;$B$574,'1. Output sheet'!$O$2:$O$5000,"&lt;"&amp;$C$574)</f>
        <v>0</v>
      </c>
      <c r="O636" s="13">
        <f>COUNTIFS('1. Output sheet'!$AC$2:$AC$5000,$B$105,'1. Output sheet'!$C$2:$C$5000,O$73,'1. Output sheet'!$K$2:$K$5000,$C636,'1. Output sheet'!$O$2:$O$5000,"&gt;="&amp;$B$574,'1. Output sheet'!$O$2:$O$5000,"&lt;"&amp;$C$574)</f>
        <v>0</v>
      </c>
      <c r="P636" s="14">
        <f t="shared" si="321"/>
        <v>1</v>
      </c>
    </row>
    <row r="637" spans="2:32" ht="14.4" x14ac:dyDescent="0.3">
      <c r="B637" s="7"/>
      <c r="C637" s="39" t="s">
        <v>710</v>
      </c>
      <c r="D637" s="13">
        <f>COUNTIFS('1. Output sheet'!$AC$2:$AC$5000,$B$105,'1. Output sheet'!$C$2:$C$5000,D$73,'1. Output sheet'!$K$2:$K$5000,$C637,'1. Output sheet'!$O$2:$O$5000,"&gt;="&amp;$B$574,'1. Output sheet'!$O$2:$O$5000,"&lt;"&amp;$C$574)</f>
        <v>0</v>
      </c>
      <c r="E637" s="13">
        <f>COUNTIFS('1. Output sheet'!$AC$2:$AC$5000,$B$105,'1. Output sheet'!$C$2:$C$5000,E$73,'1. Output sheet'!$K$2:$K$5000,$C637,'1. Output sheet'!$O$2:$O$5000,"&gt;="&amp;$B$574,'1. Output sheet'!$O$2:$O$5000,"&lt;"&amp;$C$574)</f>
        <v>0</v>
      </c>
      <c r="F637" s="13">
        <f>COUNTIFS('1. Output sheet'!$AC$2:$AC$5000,$B$105,'1. Output sheet'!$C$2:$C$5000,F$73,'1. Output sheet'!$K$2:$K$5000,$C637,'1. Output sheet'!$O$2:$O$5000,"&gt;="&amp;$B$574,'1. Output sheet'!$O$2:$O$5000,"&lt;"&amp;$C$574)</f>
        <v>0</v>
      </c>
      <c r="G637" s="13">
        <f>COUNTIFS('1. Output sheet'!$AC$2:$AC$5000,$B$105,'1. Output sheet'!$C$2:$C$5000,G$73,'1. Output sheet'!$K$2:$K$5000,$C637,'1. Output sheet'!$O$2:$O$5000,"&gt;="&amp;$B$574,'1. Output sheet'!$O$2:$O$5000,"&lt;"&amp;$C$574)</f>
        <v>0</v>
      </c>
      <c r="H637" s="13">
        <f>COUNTIFS('1. Output sheet'!$AC$2:$AC$5000,$B$105,'1. Output sheet'!$C$2:$C$5000,H$73,'1. Output sheet'!$K$2:$K$5000,$C637,'1. Output sheet'!$O$2:$O$5000,"&gt;="&amp;$B$574,'1. Output sheet'!$O$2:$O$5000,"&lt;"&amp;$C$574)</f>
        <v>0</v>
      </c>
      <c r="I637" s="13">
        <f>COUNTIFS('1. Output sheet'!$AC$2:$AC$5000,$B$105,'1. Output sheet'!$C$2:$C$5000,I$73,'1. Output sheet'!$K$2:$K$5000,$C637,'1. Output sheet'!$O$2:$O$5000,"&gt;="&amp;$B$574,'1. Output sheet'!$O$2:$O$5000,"&lt;"&amp;$C$574)</f>
        <v>0</v>
      </c>
      <c r="J637" s="13">
        <f>COUNTIFS('1. Output sheet'!$AC$2:$AC$5000,$B$105,'1. Output sheet'!$C$2:$C$5000,J$73,'1. Output sheet'!$K$2:$K$5000,$C637,'1. Output sheet'!$O$2:$O$5000,"&gt;="&amp;$B$574,'1. Output sheet'!$O$2:$O$5000,"&lt;"&amp;$C$574)</f>
        <v>0</v>
      </c>
      <c r="K637" s="13">
        <f>COUNTIFS('1. Output sheet'!$AC$2:$AC$5000,$B$105,'1. Output sheet'!$C$2:$C$5000,K$73,'1. Output sheet'!$K$2:$K$5000,$C637,'1. Output sheet'!$O$2:$O$5000,"&gt;="&amp;$B$574,'1. Output sheet'!$O$2:$O$5000,"&lt;"&amp;$C$574)</f>
        <v>0</v>
      </c>
      <c r="L637" s="13">
        <f>COUNTIFS('1. Output sheet'!$AC$2:$AC$5000,$B$105,'1. Output sheet'!$C$2:$C$5000,L$73,'1. Output sheet'!$K$2:$K$5000,$C637,'1. Output sheet'!$O$2:$O$5000,"&gt;="&amp;$B$574,'1. Output sheet'!$O$2:$O$5000,"&lt;"&amp;$C$574)</f>
        <v>0</v>
      </c>
      <c r="M637" s="13">
        <f>COUNTIFS('1. Output sheet'!$AC$2:$AC$5000,$B$105,'1. Output sheet'!$C$2:$C$5000,M$73,'1. Output sheet'!$K$2:$K$5000,$C637,'1. Output sheet'!$O$2:$O$5000,"&gt;="&amp;$B$574,'1. Output sheet'!$O$2:$O$5000,"&lt;"&amp;$C$574)</f>
        <v>0</v>
      </c>
      <c r="N637" s="13">
        <f>COUNTIFS('1. Output sheet'!$AC$2:$AC$5000,$B$105,'1. Output sheet'!$C$2:$C$5000,N$73,'1. Output sheet'!$K$2:$K$5000,$C637,'1. Output sheet'!$O$2:$O$5000,"&gt;="&amp;$B$574,'1. Output sheet'!$O$2:$O$5000,"&lt;"&amp;$C$574)</f>
        <v>0</v>
      </c>
      <c r="O637" s="13">
        <f>COUNTIFS('1. Output sheet'!$AC$2:$AC$5000,$B$105,'1. Output sheet'!$C$2:$C$5000,O$73,'1. Output sheet'!$K$2:$K$5000,$C637,'1. Output sheet'!$O$2:$O$5000,"&gt;="&amp;$B$574,'1. Output sheet'!$O$2:$O$5000,"&lt;"&amp;$C$574)</f>
        <v>0</v>
      </c>
      <c r="P637" s="14">
        <f t="shared" si="321"/>
        <v>0</v>
      </c>
    </row>
    <row r="639" spans="2:32" x14ac:dyDescent="0.25">
      <c r="R639">
        <v>0.13407881152541462</v>
      </c>
    </row>
    <row r="640" spans="2:32" ht="14.4" x14ac:dyDescent="0.3">
      <c r="B640" s="5" t="s">
        <v>4362</v>
      </c>
      <c r="C640" s="5"/>
      <c r="D640" s="5"/>
      <c r="E640" s="5"/>
      <c r="F640" s="5"/>
      <c r="G640" s="5"/>
      <c r="H640" s="5"/>
      <c r="I640" s="5"/>
      <c r="J640" s="5"/>
      <c r="K640" s="5"/>
      <c r="L640" s="5"/>
      <c r="M640" s="5"/>
      <c r="N640" s="5"/>
      <c r="O640" s="5"/>
      <c r="P640" s="5"/>
      <c r="R640" s="5" t="s">
        <v>4362</v>
      </c>
      <c r="S640" s="5"/>
      <c r="T640" s="5"/>
      <c r="U640" s="5"/>
      <c r="V640" s="5"/>
      <c r="W640" s="5"/>
      <c r="X640" s="5"/>
      <c r="Y640" s="5"/>
      <c r="Z640" s="5"/>
      <c r="AA640" s="5"/>
      <c r="AB640" s="5"/>
      <c r="AC640" s="5"/>
      <c r="AD640" s="5"/>
      <c r="AE640" s="5"/>
      <c r="AF640" s="5"/>
    </row>
    <row r="641" spans="2:32" ht="43.2" x14ac:dyDescent="0.3">
      <c r="B641" s="6" t="s">
        <v>4363</v>
      </c>
      <c r="C641" s="6"/>
      <c r="D641" s="10" t="s">
        <v>705</v>
      </c>
      <c r="E641" s="10" t="s">
        <v>206</v>
      </c>
      <c r="F641" s="10" t="s">
        <v>198</v>
      </c>
      <c r="G641" s="11" t="s">
        <v>28</v>
      </c>
      <c r="H641" s="11" t="s">
        <v>795</v>
      </c>
      <c r="I641" s="11" t="s">
        <v>43</v>
      </c>
      <c r="J641" s="11" t="s">
        <v>104</v>
      </c>
      <c r="K641" s="11" t="s">
        <v>808</v>
      </c>
      <c r="L641" s="11" t="s">
        <v>755</v>
      </c>
      <c r="M641" s="11" t="s">
        <v>4353</v>
      </c>
      <c r="N641" s="11" t="s">
        <v>318</v>
      </c>
      <c r="O641" s="11" t="s">
        <v>71</v>
      </c>
      <c r="P641" s="29" t="s">
        <v>4354</v>
      </c>
      <c r="R641" s="6" t="s">
        <v>4364</v>
      </c>
      <c r="S641" s="6"/>
      <c r="T641" s="10" t="s">
        <v>705</v>
      </c>
      <c r="U641" s="10" t="s">
        <v>206</v>
      </c>
      <c r="V641" s="10" t="s">
        <v>198</v>
      </c>
      <c r="W641" s="11" t="s">
        <v>28</v>
      </c>
      <c r="X641" s="11" t="s">
        <v>795</v>
      </c>
      <c r="Y641" s="11" t="s">
        <v>43</v>
      </c>
      <c r="Z641" s="11" t="s">
        <v>104</v>
      </c>
      <c r="AA641" s="11" t="s">
        <v>808</v>
      </c>
      <c r="AB641" s="11" t="s">
        <v>755</v>
      </c>
      <c r="AC641" s="11" t="s">
        <v>4353</v>
      </c>
      <c r="AD641" s="11" t="s">
        <v>318</v>
      </c>
      <c r="AE641" s="11" t="s">
        <v>71</v>
      </c>
      <c r="AF641" s="29" t="s">
        <v>4354</v>
      </c>
    </row>
    <row r="642" spans="2:32" ht="14.4" x14ac:dyDescent="0.3">
      <c r="B642" s="37" t="s">
        <v>4357</v>
      </c>
      <c r="C642" s="37" t="s">
        <v>4348</v>
      </c>
      <c r="D642" s="14">
        <f>D643+D673</f>
        <v>4600</v>
      </c>
      <c r="E642" s="14">
        <f t="shared" ref="E642" si="333">E643+E673</f>
        <v>86750</v>
      </c>
      <c r="F642" s="14">
        <f t="shared" ref="F642" si="334">F643+F673</f>
        <v>22178.543333333335</v>
      </c>
      <c r="G642" s="14">
        <f t="shared" ref="G642" si="335">G643+G673</f>
        <v>42164.5</v>
      </c>
      <c r="H642" s="14">
        <f t="shared" ref="H642" si="336">H643+H673</f>
        <v>18614.5</v>
      </c>
      <c r="I642" s="14">
        <f t="shared" ref="I642" si="337">I643+I673</f>
        <v>9490</v>
      </c>
      <c r="J642" s="14">
        <f t="shared" ref="J642" si="338">J643+J673</f>
        <v>46651.253333333334</v>
      </c>
      <c r="K642" s="14">
        <f t="shared" ref="K642" si="339">K643+K673</f>
        <v>0</v>
      </c>
      <c r="L642" s="14">
        <f t="shared" ref="L642" si="340">L643+L673</f>
        <v>0</v>
      </c>
      <c r="M642" s="14">
        <f t="shared" ref="M642" si="341">M643+M673</f>
        <v>0</v>
      </c>
      <c r="N642" s="14">
        <f t="shared" ref="N642" si="342">N643+N673</f>
        <v>2047</v>
      </c>
      <c r="O642" s="14">
        <f t="shared" ref="O642" si="343">O643+O673</f>
        <v>0</v>
      </c>
      <c r="P642" s="14">
        <f>SUM(D642:O642)</f>
        <v>232495.79666666666</v>
      </c>
      <c r="R642" s="37" t="s">
        <v>4357</v>
      </c>
      <c r="S642" s="37" t="s">
        <v>4348</v>
      </c>
      <c r="T642" s="14">
        <f>D642*$R$136</f>
        <v>616.76253301690724</v>
      </c>
      <c r="U642" s="14">
        <f t="shared" ref="U642:U702" si="344">E642*$R$136</f>
        <v>11631.336899829719</v>
      </c>
      <c r="V642" s="14">
        <f t="shared" ref="V642:V702" si="345">F642*$R$136</f>
        <v>2973.6727314982413</v>
      </c>
      <c r="W642" s="14">
        <f t="shared" ref="W642:W702" si="346">G642*$R$136</f>
        <v>5653.3660485633445</v>
      </c>
      <c r="X642" s="14">
        <f t="shared" ref="X642:X702" si="347">H642*$R$136</f>
        <v>2495.8100371398305</v>
      </c>
      <c r="Y642" s="14">
        <f t="shared" ref="Y642:Y702" si="348">I642*$R$136</f>
        <v>1272.4079213761847</v>
      </c>
      <c r="Z642" s="14">
        <f t="shared" ref="Z642:Z702" si="349">J642*$R$136</f>
        <v>6254.9446031043708</v>
      </c>
      <c r="AA642" s="14">
        <f t="shared" ref="AA642:AA702" si="350">K642*$R$136</f>
        <v>0</v>
      </c>
      <c r="AB642" s="14">
        <f t="shared" ref="AB642:AB702" si="351">L642*$R$136</f>
        <v>0</v>
      </c>
      <c r="AC642" s="14">
        <f t="shared" ref="AC642:AC702" si="352">M642*$R$136</f>
        <v>0</v>
      </c>
      <c r="AD642" s="14">
        <f t="shared" ref="AD642:AD702" si="353">N642*$R$136</f>
        <v>274.45932719252374</v>
      </c>
      <c r="AE642" s="14">
        <v>32776</v>
      </c>
      <c r="AF642" s="14">
        <v>1997198.6433333333</v>
      </c>
    </row>
    <row r="643" spans="2:32" ht="14.4" x14ac:dyDescent="0.3">
      <c r="B643" s="38" t="s">
        <v>41</v>
      </c>
      <c r="C643" s="37" t="s">
        <v>4348</v>
      </c>
      <c r="D643" s="14">
        <f>SUM(D644:D672)</f>
        <v>4600</v>
      </c>
      <c r="E643" s="14">
        <f t="shared" ref="E643" si="354">SUM(E644:E672)</f>
        <v>86750</v>
      </c>
      <c r="F643" s="14">
        <f t="shared" ref="F643" si="355">SUM(F644:F672)</f>
        <v>16030.5</v>
      </c>
      <c r="G643" s="14">
        <f t="shared" ref="G643" si="356">SUM(G644:G672)</f>
        <v>42164.5</v>
      </c>
      <c r="H643" s="14">
        <f t="shared" ref="H643" si="357">SUM(H644:H672)</f>
        <v>18584.5</v>
      </c>
      <c r="I643" s="14">
        <f t="shared" ref="I643" si="358">SUM(I644:I672)</f>
        <v>9490</v>
      </c>
      <c r="J643" s="14">
        <f t="shared" ref="J643" si="359">SUM(J644:J672)</f>
        <v>46832.25</v>
      </c>
      <c r="K643" s="14">
        <f t="shared" ref="K643" si="360">SUM(K644:K672)</f>
        <v>0</v>
      </c>
      <c r="L643" s="14">
        <f t="shared" ref="L643" si="361">SUM(L644:L672)</f>
        <v>0</v>
      </c>
      <c r="M643" s="14">
        <f t="shared" ref="M643" si="362">SUM(M644:M672)</f>
        <v>0</v>
      </c>
      <c r="N643" s="14">
        <f t="shared" ref="N643" si="363">SUM(N644:N672)</f>
        <v>2047</v>
      </c>
      <c r="O643" s="14">
        <f t="shared" ref="O643" si="364">SUM(O644:O672)</f>
        <v>0</v>
      </c>
      <c r="P643" s="14">
        <f t="shared" ref="P643:P702" si="365">SUM(D643:O643)</f>
        <v>226498.75</v>
      </c>
      <c r="R643" s="38" t="s">
        <v>41</v>
      </c>
      <c r="S643" s="37" t="s">
        <v>4348</v>
      </c>
      <c r="T643" s="14">
        <f t="shared" ref="T643:T702" si="366">D643*$R$136</f>
        <v>616.76253301690724</v>
      </c>
      <c r="U643" s="14">
        <f t="shared" si="344"/>
        <v>11631.336899829719</v>
      </c>
      <c r="V643" s="14">
        <f t="shared" si="345"/>
        <v>2149.3503881581591</v>
      </c>
      <c r="W643" s="14">
        <f t="shared" si="346"/>
        <v>5653.3660485633445</v>
      </c>
      <c r="X643" s="14">
        <f t="shared" si="347"/>
        <v>2491.7876727940679</v>
      </c>
      <c r="Y643" s="14">
        <f t="shared" si="348"/>
        <v>1272.4079213761847</v>
      </c>
      <c r="Z643" s="14">
        <f t="shared" si="349"/>
        <v>6279.2124210610991</v>
      </c>
      <c r="AA643" s="14">
        <f t="shared" si="350"/>
        <v>0</v>
      </c>
      <c r="AB643" s="14">
        <f t="shared" si="351"/>
        <v>0</v>
      </c>
      <c r="AC643" s="14">
        <f t="shared" si="352"/>
        <v>0</v>
      </c>
      <c r="AD643" s="14">
        <f t="shared" si="353"/>
        <v>274.45932719252374</v>
      </c>
      <c r="AE643" s="14">
        <v>33204</v>
      </c>
      <c r="AF643" s="14">
        <v>1981060.6</v>
      </c>
    </row>
    <row r="644" spans="2:32" ht="14.4" x14ac:dyDescent="0.3">
      <c r="B644" s="7"/>
      <c r="C644" s="39" t="s">
        <v>340</v>
      </c>
      <c r="D644" s="13">
        <f>SUMIFS('1. Output sheet'!$F$2:$F$5000,'1. Output sheet'!$AC$2:$AC$5000,$B$75,'1. Output sheet'!$C$2:$C$5000,D$138,'1. Output sheet'!$K$2:$K$5000,$C579,'1. Output sheet'!$O$2:$O$5000,"&gt;="&amp;$B$574,'1. Output sheet'!$O$2:$O$5000,"&lt;"&amp;$C$574)</f>
        <v>4600</v>
      </c>
      <c r="E644" s="13">
        <f>SUMIFS('1. Output sheet'!$F$2:$F$5000,'1. Output sheet'!$AC$2:$AC$5000,$B$75,'1. Output sheet'!$C$2:$C$5000,E$138,'1. Output sheet'!$K$2:$K$5000,$C579,'1. Output sheet'!$O$2:$O$5000,"&gt;="&amp;$B$574,'1. Output sheet'!$O$2:$O$5000,"&lt;"&amp;$C$574)</f>
        <v>0</v>
      </c>
      <c r="F644" s="13">
        <f>SUMIFS('1. Output sheet'!$F$2:$F$5000,'1. Output sheet'!$AC$2:$AC$5000,$B$75,'1. Output sheet'!$C$2:$C$5000,F$138,'1. Output sheet'!$K$2:$K$5000,$C579,'1. Output sheet'!$O$2:$O$5000,"&gt;="&amp;$B$574,'1. Output sheet'!$O$2:$O$5000,"&lt;"&amp;$C$574)</f>
        <v>0</v>
      </c>
      <c r="G644" s="13">
        <f>SUMIFS('1. Output sheet'!$F$2:$F$5000,'1. Output sheet'!$AC$2:$AC$5000,$B$75,'1. Output sheet'!$C$2:$C$5000,G$138,'1. Output sheet'!$K$2:$K$5000,$C579,'1. Output sheet'!$O$2:$O$5000,"&gt;="&amp;$B$574,'1. Output sheet'!$O$2:$O$5000,"&lt;"&amp;$C$574)</f>
        <v>0</v>
      </c>
      <c r="H644" s="13">
        <f>SUMIFS('1. Output sheet'!$F$2:$F$5000,'1. Output sheet'!$AC$2:$AC$5000,$B$75,'1. Output sheet'!$C$2:$C$5000,H$138,'1. Output sheet'!$K$2:$K$5000,$C579,'1. Output sheet'!$O$2:$O$5000,"&gt;="&amp;$B$574,'1. Output sheet'!$O$2:$O$5000,"&lt;"&amp;$C$574)</f>
        <v>0</v>
      </c>
      <c r="I644" s="13">
        <f>SUMIFS('1. Output sheet'!$F$2:$F$5000,'1. Output sheet'!$AC$2:$AC$5000,$B$75,'1. Output sheet'!$C$2:$C$5000,I$138,'1. Output sheet'!$K$2:$K$5000,$C579,'1. Output sheet'!$O$2:$O$5000,"&gt;="&amp;$B$574,'1. Output sheet'!$O$2:$O$5000,"&lt;"&amp;$C$574)</f>
        <v>0</v>
      </c>
      <c r="J644" s="13">
        <f>SUMIFS('1. Output sheet'!$F$2:$F$5000,'1. Output sheet'!$AC$2:$AC$5000,$B$75,'1. Output sheet'!$C$2:$C$5000,J$138,'1. Output sheet'!$K$2:$K$5000,$C579,'1. Output sheet'!$O$2:$O$5000,"&gt;="&amp;$B$574,'1. Output sheet'!$O$2:$O$5000,"&lt;"&amp;$C$574)</f>
        <v>0</v>
      </c>
      <c r="K644" s="13">
        <f>SUMIFS('1. Output sheet'!$F$2:$F$5000,'1. Output sheet'!$AC$2:$AC$5000,$B$75,'1. Output sheet'!$C$2:$C$5000,K$138,'1. Output sheet'!$K$2:$K$5000,$C579,'1. Output sheet'!$O$2:$O$5000,"&gt;="&amp;$B$574,'1. Output sheet'!$O$2:$O$5000,"&lt;"&amp;$C$574)</f>
        <v>0</v>
      </c>
      <c r="L644" s="13">
        <f>SUMIFS('1. Output sheet'!$F$2:$F$5000,'1. Output sheet'!$AC$2:$AC$5000,$B$75,'1. Output sheet'!$C$2:$C$5000,L$138,'1. Output sheet'!$K$2:$K$5000,$C579,'1. Output sheet'!$O$2:$O$5000,"&gt;="&amp;$B$574,'1. Output sheet'!$O$2:$O$5000,"&lt;"&amp;$C$574)</f>
        <v>0</v>
      </c>
      <c r="M644" s="13">
        <f>SUMIFS('1. Output sheet'!$F$2:$F$5000,'1. Output sheet'!$AC$2:$AC$5000,$B$75,'1. Output sheet'!$C$2:$C$5000,M$138,'1. Output sheet'!$K$2:$K$5000,$C579,'1. Output sheet'!$O$2:$O$5000,"&gt;="&amp;$B$574,'1. Output sheet'!$O$2:$O$5000,"&lt;"&amp;$C$574)</f>
        <v>0</v>
      </c>
      <c r="N644" s="13">
        <f>SUMIFS('1. Output sheet'!$F$2:$F$5000,'1. Output sheet'!$AC$2:$AC$5000,$B$75,'1. Output sheet'!$C$2:$C$5000,N$138,'1. Output sheet'!$K$2:$K$5000,$C579,'1. Output sheet'!$O$2:$O$5000,"&gt;="&amp;$B$574,'1. Output sheet'!$O$2:$O$5000,"&lt;"&amp;$C$574)</f>
        <v>0</v>
      </c>
      <c r="O644" s="13">
        <f>SUMIFS('1. Output sheet'!$F$2:$F$5000,'1. Output sheet'!$AC$2:$AC$5000,$B$75,'1. Output sheet'!$C$2:$C$5000,O$138,'1. Output sheet'!$K$2:$K$5000,$C579,'1. Output sheet'!$O$2:$O$5000,"&gt;="&amp;$B$574,'1. Output sheet'!$O$2:$O$5000,"&lt;"&amp;$C$574)</f>
        <v>0</v>
      </c>
      <c r="P644" s="14">
        <f t="shared" si="365"/>
        <v>4600</v>
      </c>
      <c r="R644" s="7"/>
      <c r="S644" s="39" t="s">
        <v>340</v>
      </c>
      <c r="T644" s="13">
        <f t="shared" si="366"/>
        <v>616.76253301690724</v>
      </c>
      <c r="U644" s="13">
        <f t="shared" si="344"/>
        <v>0</v>
      </c>
      <c r="V644" s="13">
        <f t="shared" si="345"/>
        <v>0</v>
      </c>
      <c r="W644" s="13">
        <f t="shared" si="346"/>
        <v>0</v>
      </c>
      <c r="X644" s="13">
        <f t="shared" si="347"/>
        <v>0</v>
      </c>
      <c r="Y644" s="13">
        <f t="shared" si="348"/>
        <v>0</v>
      </c>
      <c r="Z644" s="13">
        <f t="shared" si="349"/>
        <v>0</v>
      </c>
      <c r="AA644" s="13">
        <f t="shared" si="350"/>
        <v>0</v>
      </c>
      <c r="AB644" s="13">
        <f t="shared" si="351"/>
        <v>0</v>
      </c>
      <c r="AC644" s="13">
        <f t="shared" si="352"/>
        <v>0</v>
      </c>
      <c r="AD644" s="13">
        <f t="shared" si="353"/>
        <v>0</v>
      </c>
      <c r="AE644" s="13">
        <v>3080</v>
      </c>
      <c r="AF644" s="14">
        <v>54463.199999999997</v>
      </c>
    </row>
    <row r="645" spans="2:32" ht="14.4" x14ac:dyDescent="0.3">
      <c r="B645" s="7"/>
      <c r="C645" s="39" t="s">
        <v>2407</v>
      </c>
      <c r="D645" s="13">
        <f>SUMIFS('1. Output sheet'!$F$2:$F$5000,'1. Output sheet'!$AC$2:$AC$5000,$B$75,'1. Output sheet'!$C$2:$C$5000,D$138,'1. Output sheet'!$K$2:$K$5000,$C580,'1. Output sheet'!$O$2:$O$5000,"&gt;="&amp;$B$574,'1. Output sheet'!$O$2:$O$5000,"&lt;"&amp;$C$574)</f>
        <v>0</v>
      </c>
      <c r="E645" s="13">
        <f>SUMIFS('1. Output sheet'!$F$2:$F$5000,'1. Output sheet'!$AC$2:$AC$5000,$B$75,'1. Output sheet'!$C$2:$C$5000,E$138,'1. Output sheet'!$K$2:$K$5000,$C580,'1. Output sheet'!$O$2:$O$5000,"&gt;="&amp;$B$574,'1. Output sheet'!$O$2:$O$5000,"&lt;"&amp;$C$574)</f>
        <v>0</v>
      </c>
      <c r="F645" s="13">
        <f>SUMIFS('1. Output sheet'!$F$2:$F$5000,'1. Output sheet'!$AC$2:$AC$5000,$B$75,'1. Output sheet'!$C$2:$C$5000,F$138,'1. Output sheet'!$K$2:$K$5000,$C580,'1. Output sheet'!$O$2:$O$5000,"&gt;="&amp;$B$574,'1. Output sheet'!$O$2:$O$5000,"&lt;"&amp;$C$574)</f>
        <v>0</v>
      </c>
      <c r="G645" s="13">
        <f>SUMIFS('1. Output sheet'!$F$2:$F$5000,'1. Output sheet'!$AC$2:$AC$5000,$B$75,'1. Output sheet'!$C$2:$C$5000,G$138,'1. Output sheet'!$K$2:$K$5000,$C580,'1. Output sheet'!$O$2:$O$5000,"&gt;="&amp;$B$574,'1. Output sheet'!$O$2:$O$5000,"&lt;"&amp;$C$574)</f>
        <v>0</v>
      </c>
      <c r="H645" s="13">
        <f>SUMIFS('1. Output sheet'!$F$2:$F$5000,'1. Output sheet'!$AC$2:$AC$5000,$B$75,'1. Output sheet'!$C$2:$C$5000,H$138,'1. Output sheet'!$K$2:$K$5000,$C580,'1. Output sheet'!$O$2:$O$5000,"&gt;="&amp;$B$574,'1. Output sheet'!$O$2:$O$5000,"&lt;"&amp;$C$574)</f>
        <v>0</v>
      </c>
      <c r="I645" s="13">
        <f>SUMIFS('1. Output sheet'!$F$2:$F$5000,'1. Output sheet'!$AC$2:$AC$5000,$B$75,'1. Output sheet'!$C$2:$C$5000,I$138,'1. Output sheet'!$K$2:$K$5000,$C580,'1. Output sheet'!$O$2:$O$5000,"&gt;="&amp;$B$574,'1. Output sheet'!$O$2:$O$5000,"&lt;"&amp;$C$574)</f>
        <v>0</v>
      </c>
      <c r="J645" s="13">
        <f>SUMIFS('1. Output sheet'!$F$2:$F$5000,'1. Output sheet'!$AC$2:$AC$5000,$B$75,'1. Output sheet'!$C$2:$C$5000,J$138,'1. Output sheet'!$K$2:$K$5000,$C580,'1. Output sheet'!$O$2:$O$5000,"&gt;="&amp;$B$574,'1. Output sheet'!$O$2:$O$5000,"&lt;"&amp;$C$574)</f>
        <v>0</v>
      </c>
      <c r="K645" s="13">
        <f>SUMIFS('1. Output sheet'!$F$2:$F$5000,'1. Output sheet'!$AC$2:$AC$5000,$B$75,'1. Output sheet'!$C$2:$C$5000,K$138,'1. Output sheet'!$K$2:$K$5000,$C580,'1. Output sheet'!$O$2:$O$5000,"&gt;="&amp;$B$574,'1. Output sheet'!$O$2:$O$5000,"&lt;"&amp;$C$574)</f>
        <v>0</v>
      </c>
      <c r="L645" s="13">
        <f>SUMIFS('1. Output sheet'!$F$2:$F$5000,'1. Output sheet'!$AC$2:$AC$5000,$B$75,'1. Output sheet'!$C$2:$C$5000,L$138,'1. Output sheet'!$K$2:$K$5000,$C580,'1. Output sheet'!$O$2:$O$5000,"&gt;="&amp;$B$574,'1. Output sheet'!$O$2:$O$5000,"&lt;"&amp;$C$574)</f>
        <v>0</v>
      </c>
      <c r="M645" s="13">
        <f>SUMIFS('1. Output sheet'!$F$2:$F$5000,'1. Output sheet'!$AC$2:$AC$5000,$B$75,'1. Output sheet'!$C$2:$C$5000,M$138,'1. Output sheet'!$K$2:$K$5000,$C580,'1. Output sheet'!$O$2:$O$5000,"&gt;="&amp;$B$574,'1. Output sheet'!$O$2:$O$5000,"&lt;"&amp;$C$574)</f>
        <v>0</v>
      </c>
      <c r="N645" s="13">
        <f>SUMIFS('1. Output sheet'!$F$2:$F$5000,'1. Output sheet'!$AC$2:$AC$5000,$B$75,'1. Output sheet'!$C$2:$C$5000,N$138,'1. Output sheet'!$K$2:$K$5000,$C580,'1. Output sheet'!$O$2:$O$5000,"&gt;="&amp;$B$574,'1. Output sheet'!$O$2:$O$5000,"&lt;"&amp;$C$574)</f>
        <v>0</v>
      </c>
      <c r="O645" s="13">
        <f>SUMIFS('1. Output sheet'!$F$2:$F$5000,'1. Output sheet'!$AC$2:$AC$5000,$B$75,'1. Output sheet'!$C$2:$C$5000,O$138,'1. Output sheet'!$K$2:$K$5000,$C580,'1. Output sheet'!$O$2:$O$5000,"&gt;="&amp;$B$574,'1. Output sheet'!$O$2:$O$5000,"&lt;"&amp;$C$574)</f>
        <v>0</v>
      </c>
      <c r="P645" s="14">
        <f t="shared" si="365"/>
        <v>0</v>
      </c>
      <c r="R645" s="7"/>
      <c r="S645" s="39" t="s">
        <v>2407</v>
      </c>
      <c r="T645" s="13">
        <f t="shared" si="366"/>
        <v>0</v>
      </c>
      <c r="U645" s="13">
        <f t="shared" si="344"/>
        <v>0</v>
      </c>
      <c r="V645" s="13">
        <f t="shared" si="345"/>
        <v>0</v>
      </c>
      <c r="W645" s="13">
        <f t="shared" si="346"/>
        <v>0</v>
      </c>
      <c r="X645" s="13">
        <f t="shared" si="347"/>
        <v>0</v>
      </c>
      <c r="Y645" s="13">
        <f t="shared" si="348"/>
        <v>0</v>
      </c>
      <c r="Z645" s="13">
        <f t="shared" si="349"/>
        <v>0</v>
      </c>
      <c r="AA645" s="13">
        <f t="shared" si="350"/>
        <v>0</v>
      </c>
      <c r="AB645" s="13">
        <f t="shared" si="351"/>
        <v>0</v>
      </c>
      <c r="AC645" s="13">
        <f t="shared" si="352"/>
        <v>0</v>
      </c>
      <c r="AD645" s="13">
        <f t="shared" si="353"/>
        <v>0</v>
      </c>
      <c r="AE645" s="13">
        <v>0</v>
      </c>
      <c r="AF645" s="14">
        <v>0</v>
      </c>
    </row>
    <row r="646" spans="2:32" ht="14.4" x14ac:dyDescent="0.3">
      <c r="B646" s="7"/>
      <c r="C646" s="39" t="s">
        <v>557</v>
      </c>
      <c r="D646" s="13">
        <f>SUMIFS('1. Output sheet'!$F$2:$F$5000,'1. Output sheet'!$AC$2:$AC$5000,$B$75,'1. Output sheet'!$C$2:$C$5000,D$138,'1. Output sheet'!$K$2:$K$5000,$C581,'1. Output sheet'!$O$2:$O$5000,"&gt;="&amp;$B$574,'1. Output sheet'!$O$2:$O$5000,"&lt;"&amp;$C$574)</f>
        <v>0</v>
      </c>
      <c r="E646" s="13">
        <f>SUMIFS('1. Output sheet'!$F$2:$F$5000,'1. Output sheet'!$AC$2:$AC$5000,$B$75,'1. Output sheet'!$C$2:$C$5000,E$138,'1. Output sheet'!$K$2:$K$5000,$C581,'1. Output sheet'!$O$2:$O$5000,"&gt;="&amp;$B$574,'1. Output sheet'!$O$2:$O$5000,"&lt;"&amp;$C$574)</f>
        <v>0</v>
      </c>
      <c r="F646" s="13">
        <f>SUMIFS('1. Output sheet'!$F$2:$F$5000,'1. Output sheet'!$AC$2:$AC$5000,$B$75,'1. Output sheet'!$C$2:$C$5000,F$138,'1. Output sheet'!$K$2:$K$5000,$C581,'1. Output sheet'!$O$2:$O$5000,"&gt;="&amp;$B$574,'1. Output sheet'!$O$2:$O$5000,"&lt;"&amp;$C$574)</f>
        <v>0</v>
      </c>
      <c r="G646" s="13">
        <f>SUMIFS('1. Output sheet'!$F$2:$F$5000,'1. Output sheet'!$AC$2:$AC$5000,$B$75,'1. Output sheet'!$C$2:$C$5000,G$138,'1. Output sheet'!$K$2:$K$5000,$C581,'1. Output sheet'!$O$2:$O$5000,"&gt;="&amp;$B$574,'1. Output sheet'!$O$2:$O$5000,"&lt;"&amp;$C$574)</f>
        <v>0</v>
      </c>
      <c r="H646" s="13">
        <f>SUMIFS('1. Output sheet'!$F$2:$F$5000,'1. Output sheet'!$AC$2:$AC$5000,$B$75,'1. Output sheet'!$C$2:$C$5000,H$138,'1. Output sheet'!$K$2:$K$5000,$C581,'1. Output sheet'!$O$2:$O$5000,"&gt;="&amp;$B$574,'1. Output sheet'!$O$2:$O$5000,"&lt;"&amp;$C$574)</f>
        <v>0</v>
      </c>
      <c r="I646" s="13">
        <f>SUMIFS('1. Output sheet'!$F$2:$F$5000,'1. Output sheet'!$AC$2:$AC$5000,$B$75,'1. Output sheet'!$C$2:$C$5000,I$138,'1. Output sheet'!$K$2:$K$5000,$C581,'1. Output sheet'!$O$2:$O$5000,"&gt;="&amp;$B$574,'1. Output sheet'!$O$2:$O$5000,"&lt;"&amp;$C$574)</f>
        <v>0</v>
      </c>
      <c r="J646" s="13">
        <f>SUMIFS('1. Output sheet'!$F$2:$F$5000,'1. Output sheet'!$AC$2:$AC$5000,$B$75,'1. Output sheet'!$C$2:$C$5000,J$138,'1. Output sheet'!$K$2:$K$5000,$C581,'1. Output sheet'!$O$2:$O$5000,"&gt;="&amp;$B$574,'1. Output sheet'!$O$2:$O$5000,"&lt;"&amp;$C$574)</f>
        <v>0</v>
      </c>
      <c r="K646" s="13">
        <f>SUMIFS('1. Output sheet'!$F$2:$F$5000,'1. Output sheet'!$AC$2:$AC$5000,$B$75,'1. Output sheet'!$C$2:$C$5000,K$138,'1. Output sheet'!$K$2:$K$5000,$C581,'1. Output sheet'!$O$2:$O$5000,"&gt;="&amp;$B$574,'1. Output sheet'!$O$2:$O$5000,"&lt;"&amp;$C$574)</f>
        <v>0</v>
      </c>
      <c r="L646" s="13">
        <f>SUMIFS('1. Output sheet'!$F$2:$F$5000,'1. Output sheet'!$AC$2:$AC$5000,$B$75,'1. Output sheet'!$C$2:$C$5000,L$138,'1. Output sheet'!$K$2:$K$5000,$C581,'1. Output sheet'!$O$2:$O$5000,"&gt;="&amp;$B$574,'1. Output sheet'!$O$2:$O$5000,"&lt;"&amp;$C$574)</f>
        <v>0</v>
      </c>
      <c r="M646" s="13">
        <f>SUMIFS('1. Output sheet'!$F$2:$F$5000,'1. Output sheet'!$AC$2:$AC$5000,$B$75,'1. Output sheet'!$C$2:$C$5000,M$138,'1. Output sheet'!$K$2:$K$5000,$C581,'1. Output sheet'!$O$2:$O$5000,"&gt;="&amp;$B$574,'1. Output sheet'!$O$2:$O$5000,"&lt;"&amp;$C$574)</f>
        <v>0</v>
      </c>
      <c r="N646" s="13">
        <f>SUMIFS('1. Output sheet'!$F$2:$F$5000,'1. Output sheet'!$AC$2:$AC$5000,$B$75,'1. Output sheet'!$C$2:$C$5000,N$138,'1. Output sheet'!$K$2:$K$5000,$C581,'1. Output sheet'!$O$2:$O$5000,"&gt;="&amp;$B$574,'1. Output sheet'!$O$2:$O$5000,"&lt;"&amp;$C$574)</f>
        <v>0</v>
      </c>
      <c r="O646" s="13">
        <f>SUMIFS('1. Output sheet'!$F$2:$F$5000,'1. Output sheet'!$AC$2:$AC$5000,$B$75,'1. Output sheet'!$C$2:$C$5000,O$138,'1. Output sheet'!$K$2:$K$5000,$C581,'1. Output sheet'!$O$2:$O$5000,"&gt;="&amp;$B$574,'1. Output sheet'!$O$2:$O$5000,"&lt;"&amp;$C$574)</f>
        <v>0</v>
      </c>
      <c r="P646" s="14">
        <f t="shared" si="365"/>
        <v>0</v>
      </c>
      <c r="R646" s="7"/>
      <c r="S646" s="39" t="s">
        <v>557</v>
      </c>
      <c r="T646" s="13">
        <f t="shared" si="366"/>
        <v>0</v>
      </c>
      <c r="U646" s="13">
        <f t="shared" si="344"/>
        <v>0</v>
      </c>
      <c r="V646" s="13">
        <f t="shared" si="345"/>
        <v>0</v>
      </c>
      <c r="W646" s="13">
        <f t="shared" si="346"/>
        <v>0</v>
      </c>
      <c r="X646" s="13">
        <f t="shared" si="347"/>
        <v>0</v>
      </c>
      <c r="Y646" s="13">
        <f t="shared" si="348"/>
        <v>0</v>
      </c>
      <c r="Z646" s="13">
        <f t="shared" si="349"/>
        <v>0</v>
      </c>
      <c r="AA646" s="13">
        <f t="shared" si="350"/>
        <v>0</v>
      </c>
      <c r="AB646" s="13">
        <f t="shared" si="351"/>
        <v>0</v>
      </c>
      <c r="AC646" s="13">
        <f t="shared" si="352"/>
        <v>0</v>
      </c>
      <c r="AD646" s="13">
        <f t="shared" si="353"/>
        <v>0</v>
      </c>
      <c r="AE646" s="13">
        <v>0</v>
      </c>
      <c r="AF646" s="14">
        <v>17000</v>
      </c>
    </row>
    <row r="647" spans="2:32" ht="14.4" x14ac:dyDescent="0.3">
      <c r="B647" s="7"/>
      <c r="C647" s="39" t="s">
        <v>1933</v>
      </c>
      <c r="D647" s="13">
        <f>SUMIFS('1. Output sheet'!$F$2:$F$5000,'1. Output sheet'!$AC$2:$AC$5000,$B$75,'1. Output sheet'!$C$2:$C$5000,D$138,'1. Output sheet'!$K$2:$K$5000,$C582,'1. Output sheet'!$O$2:$O$5000,"&gt;="&amp;$B$574,'1. Output sheet'!$O$2:$O$5000,"&lt;"&amp;$C$574)</f>
        <v>0</v>
      </c>
      <c r="E647" s="13">
        <f>SUMIFS('1. Output sheet'!$F$2:$F$5000,'1. Output sheet'!$AC$2:$AC$5000,$B$75,'1. Output sheet'!$C$2:$C$5000,E$138,'1. Output sheet'!$K$2:$K$5000,$C582,'1. Output sheet'!$O$2:$O$5000,"&gt;="&amp;$B$574,'1. Output sheet'!$O$2:$O$5000,"&lt;"&amp;$C$574)</f>
        <v>0</v>
      </c>
      <c r="F647" s="13">
        <f>SUMIFS('1. Output sheet'!$F$2:$F$5000,'1. Output sheet'!$AC$2:$AC$5000,$B$75,'1. Output sheet'!$C$2:$C$5000,F$138,'1. Output sheet'!$K$2:$K$5000,$C582,'1. Output sheet'!$O$2:$O$5000,"&gt;="&amp;$B$574,'1. Output sheet'!$O$2:$O$5000,"&lt;"&amp;$C$574)</f>
        <v>0</v>
      </c>
      <c r="G647" s="13">
        <f>SUMIFS('1. Output sheet'!$F$2:$F$5000,'1. Output sheet'!$AC$2:$AC$5000,$B$75,'1. Output sheet'!$C$2:$C$5000,G$138,'1. Output sheet'!$K$2:$K$5000,$C582,'1. Output sheet'!$O$2:$O$5000,"&gt;="&amp;$B$574,'1. Output sheet'!$O$2:$O$5000,"&lt;"&amp;$C$574)</f>
        <v>0</v>
      </c>
      <c r="H647" s="13">
        <f>SUMIFS('1. Output sheet'!$F$2:$F$5000,'1. Output sheet'!$AC$2:$AC$5000,$B$75,'1. Output sheet'!$C$2:$C$5000,H$138,'1. Output sheet'!$K$2:$K$5000,$C582,'1. Output sheet'!$O$2:$O$5000,"&gt;="&amp;$B$574,'1. Output sheet'!$O$2:$O$5000,"&lt;"&amp;$C$574)</f>
        <v>0</v>
      </c>
      <c r="I647" s="13">
        <f>SUMIFS('1. Output sheet'!$F$2:$F$5000,'1. Output sheet'!$AC$2:$AC$5000,$B$75,'1. Output sheet'!$C$2:$C$5000,I$138,'1. Output sheet'!$K$2:$K$5000,$C582,'1. Output sheet'!$O$2:$O$5000,"&gt;="&amp;$B$574,'1. Output sheet'!$O$2:$O$5000,"&lt;"&amp;$C$574)</f>
        <v>0</v>
      </c>
      <c r="J647" s="13">
        <f>SUMIFS('1. Output sheet'!$F$2:$F$5000,'1. Output sheet'!$AC$2:$AC$5000,$B$75,'1. Output sheet'!$C$2:$C$5000,J$138,'1. Output sheet'!$K$2:$K$5000,$C582,'1. Output sheet'!$O$2:$O$5000,"&gt;="&amp;$B$574,'1. Output sheet'!$O$2:$O$5000,"&lt;"&amp;$C$574)</f>
        <v>0</v>
      </c>
      <c r="K647" s="13">
        <f>SUMIFS('1. Output sheet'!$F$2:$F$5000,'1. Output sheet'!$AC$2:$AC$5000,$B$75,'1. Output sheet'!$C$2:$C$5000,K$138,'1. Output sheet'!$K$2:$K$5000,$C582,'1. Output sheet'!$O$2:$O$5000,"&gt;="&amp;$B$574,'1. Output sheet'!$O$2:$O$5000,"&lt;"&amp;$C$574)</f>
        <v>0</v>
      </c>
      <c r="L647" s="13">
        <f>SUMIFS('1. Output sheet'!$F$2:$F$5000,'1. Output sheet'!$AC$2:$AC$5000,$B$75,'1. Output sheet'!$C$2:$C$5000,L$138,'1. Output sheet'!$K$2:$K$5000,$C582,'1. Output sheet'!$O$2:$O$5000,"&gt;="&amp;$B$574,'1. Output sheet'!$O$2:$O$5000,"&lt;"&amp;$C$574)</f>
        <v>0</v>
      </c>
      <c r="M647" s="13">
        <f>SUMIFS('1. Output sheet'!$F$2:$F$5000,'1. Output sheet'!$AC$2:$AC$5000,$B$75,'1. Output sheet'!$C$2:$C$5000,M$138,'1. Output sheet'!$K$2:$K$5000,$C582,'1. Output sheet'!$O$2:$O$5000,"&gt;="&amp;$B$574,'1. Output sheet'!$O$2:$O$5000,"&lt;"&amp;$C$574)</f>
        <v>0</v>
      </c>
      <c r="N647" s="13">
        <f>SUMIFS('1. Output sheet'!$F$2:$F$5000,'1. Output sheet'!$AC$2:$AC$5000,$B$75,'1. Output sheet'!$C$2:$C$5000,N$138,'1. Output sheet'!$K$2:$K$5000,$C582,'1. Output sheet'!$O$2:$O$5000,"&gt;="&amp;$B$574,'1. Output sheet'!$O$2:$O$5000,"&lt;"&amp;$C$574)</f>
        <v>0</v>
      </c>
      <c r="O647" s="13">
        <f>SUMIFS('1. Output sheet'!$F$2:$F$5000,'1. Output sheet'!$AC$2:$AC$5000,$B$75,'1. Output sheet'!$C$2:$C$5000,O$138,'1. Output sheet'!$K$2:$K$5000,$C582,'1. Output sheet'!$O$2:$O$5000,"&gt;="&amp;$B$574,'1. Output sheet'!$O$2:$O$5000,"&lt;"&amp;$C$574)</f>
        <v>0</v>
      </c>
      <c r="P647" s="14">
        <f t="shared" si="365"/>
        <v>0</v>
      </c>
      <c r="R647" s="7"/>
      <c r="S647" s="39" t="s">
        <v>1933</v>
      </c>
      <c r="T647" s="13">
        <f t="shared" si="366"/>
        <v>0</v>
      </c>
      <c r="U647" s="13">
        <f t="shared" si="344"/>
        <v>0</v>
      </c>
      <c r="V647" s="13">
        <f t="shared" si="345"/>
        <v>0</v>
      </c>
      <c r="W647" s="13">
        <f t="shared" si="346"/>
        <v>0</v>
      </c>
      <c r="X647" s="13">
        <f t="shared" si="347"/>
        <v>0</v>
      </c>
      <c r="Y647" s="13">
        <f t="shared" si="348"/>
        <v>0</v>
      </c>
      <c r="Z647" s="13">
        <f t="shared" si="349"/>
        <v>0</v>
      </c>
      <c r="AA647" s="13">
        <f t="shared" si="350"/>
        <v>0</v>
      </c>
      <c r="AB647" s="13">
        <f t="shared" si="351"/>
        <v>0</v>
      </c>
      <c r="AC647" s="13">
        <f t="shared" si="352"/>
        <v>0</v>
      </c>
      <c r="AD647" s="13">
        <f t="shared" si="353"/>
        <v>0</v>
      </c>
      <c r="AE647" s="13">
        <v>0</v>
      </c>
      <c r="AF647" s="14">
        <v>7746</v>
      </c>
    </row>
    <row r="648" spans="2:32" ht="14.4" x14ac:dyDescent="0.3">
      <c r="B648" s="7"/>
      <c r="C648" s="39" t="s">
        <v>530</v>
      </c>
      <c r="D648" s="13">
        <f>SUMIFS('1. Output sheet'!$F$2:$F$5000,'1. Output sheet'!$AC$2:$AC$5000,$B$75,'1. Output sheet'!$C$2:$C$5000,D$138,'1. Output sheet'!$K$2:$K$5000,$C583,'1. Output sheet'!$O$2:$O$5000,"&gt;="&amp;$B$574,'1. Output sheet'!$O$2:$O$5000,"&lt;"&amp;$C$574)</f>
        <v>0</v>
      </c>
      <c r="E648" s="13">
        <f>SUMIFS('1. Output sheet'!$F$2:$F$5000,'1. Output sheet'!$AC$2:$AC$5000,$B$75,'1. Output sheet'!$C$2:$C$5000,E$138,'1. Output sheet'!$K$2:$K$5000,$C583,'1. Output sheet'!$O$2:$O$5000,"&gt;="&amp;$B$574,'1. Output sheet'!$O$2:$O$5000,"&lt;"&amp;$C$574)</f>
        <v>0</v>
      </c>
      <c r="F648" s="13">
        <f>SUMIFS('1. Output sheet'!$F$2:$F$5000,'1. Output sheet'!$AC$2:$AC$5000,$B$75,'1. Output sheet'!$C$2:$C$5000,F$138,'1. Output sheet'!$K$2:$K$5000,$C583,'1. Output sheet'!$O$2:$O$5000,"&gt;="&amp;$B$574,'1. Output sheet'!$O$2:$O$5000,"&lt;"&amp;$C$574)</f>
        <v>0</v>
      </c>
      <c r="G648" s="13">
        <f>SUMIFS('1. Output sheet'!$F$2:$F$5000,'1. Output sheet'!$AC$2:$AC$5000,$B$75,'1. Output sheet'!$C$2:$C$5000,G$138,'1. Output sheet'!$K$2:$K$5000,$C583,'1. Output sheet'!$O$2:$O$5000,"&gt;="&amp;$B$574,'1. Output sheet'!$O$2:$O$5000,"&lt;"&amp;$C$574)</f>
        <v>3300</v>
      </c>
      <c r="H648" s="13">
        <f>SUMIFS('1. Output sheet'!$F$2:$F$5000,'1. Output sheet'!$AC$2:$AC$5000,$B$75,'1. Output sheet'!$C$2:$C$5000,H$138,'1. Output sheet'!$K$2:$K$5000,$C583,'1. Output sheet'!$O$2:$O$5000,"&gt;="&amp;$B$574,'1. Output sheet'!$O$2:$O$5000,"&lt;"&amp;$C$574)</f>
        <v>0</v>
      </c>
      <c r="I648" s="13">
        <f>SUMIFS('1. Output sheet'!$F$2:$F$5000,'1. Output sheet'!$AC$2:$AC$5000,$B$75,'1. Output sheet'!$C$2:$C$5000,I$138,'1. Output sheet'!$K$2:$K$5000,$C583,'1. Output sheet'!$O$2:$O$5000,"&gt;="&amp;$B$574,'1. Output sheet'!$O$2:$O$5000,"&lt;"&amp;$C$574)</f>
        <v>0</v>
      </c>
      <c r="J648" s="13">
        <f>SUMIFS('1. Output sheet'!$F$2:$F$5000,'1. Output sheet'!$AC$2:$AC$5000,$B$75,'1. Output sheet'!$C$2:$C$5000,J$138,'1. Output sheet'!$K$2:$K$5000,$C583,'1. Output sheet'!$O$2:$O$5000,"&gt;="&amp;$B$574,'1. Output sheet'!$O$2:$O$5000,"&lt;"&amp;$C$574)</f>
        <v>0</v>
      </c>
      <c r="K648" s="13">
        <f>SUMIFS('1. Output sheet'!$F$2:$F$5000,'1. Output sheet'!$AC$2:$AC$5000,$B$75,'1. Output sheet'!$C$2:$C$5000,K$138,'1. Output sheet'!$K$2:$K$5000,$C583,'1. Output sheet'!$O$2:$O$5000,"&gt;="&amp;$B$574,'1. Output sheet'!$O$2:$O$5000,"&lt;"&amp;$C$574)</f>
        <v>0</v>
      </c>
      <c r="L648" s="13">
        <f>SUMIFS('1. Output sheet'!$F$2:$F$5000,'1. Output sheet'!$AC$2:$AC$5000,$B$75,'1. Output sheet'!$C$2:$C$5000,L$138,'1. Output sheet'!$K$2:$K$5000,$C583,'1. Output sheet'!$O$2:$O$5000,"&gt;="&amp;$B$574,'1. Output sheet'!$O$2:$O$5000,"&lt;"&amp;$C$574)</f>
        <v>0</v>
      </c>
      <c r="M648" s="13">
        <f>SUMIFS('1. Output sheet'!$F$2:$F$5000,'1. Output sheet'!$AC$2:$AC$5000,$B$75,'1. Output sheet'!$C$2:$C$5000,M$138,'1. Output sheet'!$K$2:$K$5000,$C583,'1. Output sheet'!$O$2:$O$5000,"&gt;="&amp;$B$574,'1. Output sheet'!$O$2:$O$5000,"&lt;"&amp;$C$574)</f>
        <v>0</v>
      </c>
      <c r="N648" s="13">
        <f>SUMIFS('1. Output sheet'!$F$2:$F$5000,'1. Output sheet'!$AC$2:$AC$5000,$B$75,'1. Output sheet'!$C$2:$C$5000,N$138,'1. Output sheet'!$K$2:$K$5000,$C583,'1. Output sheet'!$O$2:$O$5000,"&gt;="&amp;$B$574,'1. Output sheet'!$O$2:$O$5000,"&lt;"&amp;$C$574)</f>
        <v>0</v>
      </c>
      <c r="O648" s="13">
        <f>SUMIFS('1. Output sheet'!$F$2:$F$5000,'1. Output sheet'!$AC$2:$AC$5000,$B$75,'1. Output sheet'!$C$2:$C$5000,O$138,'1. Output sheet'!$K$2:$K$5000,$C583,'1. Output sheet'!$O$2:$O$5000,"&gt;="&amp;$B$574,'1. Output sheet'!$O$2:$O$5000,"&lt;"&amp;$C$574)</f>
        <v>0</v>
      </c>
      <c r="P648" s="14">
        <f t="shared" si="365"/>
        <v>3300</v>
      </c>
      <c r="R648" s="7"/>
      <c r="S648" s="39" t="s">
        <v>530</v>
      </c>
      <c r="T648" s="13">
        <f t="shared" si="366"/>
        <v>0</v>
      </c>
      <c r="U648" s="13">
        <f t="shared" si="344"/>
        <v>0</v>
      </c>
      <c r="V648" s="13">
        <f t="shared" si="345"/>
        <v>0</v>
      </c>
      <c r="W648" s="13">
        <f t="shared" si="346"/>
        <v>442.46007803386823</v>
      </c>
      <c r="X648" s="13">
        <f t="shared" si="347"/>
        <v>0</v>
      </c>
      <c r="Y648" s="13">
        <f t="shared" si="348"/>
        <v>0</v>
      </c>
      <c r="Z648" s="13">
        <f t="shared" si="349"/>
        <v>0</v>
      </c>
      <c r="AA648" s="13">
        <f t="shared" si="350"/>
        <v>0</v>
      </c>
      <c r="AB648" s="13">
        <f t="shared" si="351"/>
        <v>0</v>
      </c>
      <c r="AC648" s="13">
        <f t="shared" si="352"/>
        <v>0</v>
      </c>
      <c r="AD648" s="13">
        <f t="shared" si="353"/>
        <v>0</v>
      </c>
      <c r="AE648" s="13">
        <v>0</v>
      </c>
      <c r="AF648" s="14">
        <v>17311</v>
      </c>
    </row>
    <row r="649" spans="2:32" ht="14.4" x14ac:dyDescent="0.3">
      <c r="B649" s="7"/>
      <c r="C649" s="39" t="s">
        <v>34</v>
      </c>
      <c r="D649" s="13">
        <f>SUMIFS('1. Output sheet'!$F$2:$F$5000,'1. Output sheet'!$AC$2:$AC$5000,$B$75,'1. Output sheet'!$C$2:$C$5000,D$138,'1. Output sheet'!$K$2:$K$5000,$C584,'1. Output sheet'!$O$2:$O$5000,"&gt;="&amp;$B$574,'1. Output sheet'!$O$2:$O$5000,"&lt;"&amp;$C$574)</f>
        <v>0</v>
      </c>
      <c r="E649" s="13">
        <f>SUMIFS('1. Output sheet'!$F$2:$F$5000,'1. Output sheet'!$AC$2:$AC$5000,$B$75,'1. Output sheet'!$C$2:$C$5000,E$138,'1. Output sheet'!$K$2:$K$5000,$C584,'1. Output sheet'!$O$2:$O$5000,"&gt;="&amp;$B$574,'1. Output sheet'!$O$2:$O$5000,"&lt;"&amp;$C$574)</f>
        <v>0</v>
      </c>
      <c r="F649" s="13">
        <f>SUMIFS('1. Output sheet'!$F$2:$F$5000,'1. Output sheet'!$AC$2:$AC$5000,$B$75,'1. Output sheet'!$C$2:$C$5000,F$138,'1. Output sheet'!$K$2:$K$5000,$C584,'1. Output sheet'!$O$2:$O$5000,"&gt;="&amp;$B$574,'1. Output sheet'!$O$2:$O$5000,"&lt;"&amp;$C$574)</f>
        <v>3835</v>
      </c>
      <c r="G649" s="13">
        <f>SUMIFS('1. Output sheet'!$F$2:$F$5000,'1. Output sheet'!$AC$2:$AC$5000,$B$75,'1. Output sheet'!$C$2:$C$5000,G$138,'1. Output sheet'!$K$2:$K$5000,$C584,'1. Output sheet'!$O$2:$O$5000,"&gt;="&amp;$B$574,'1. Output sheet'!$O$2:$O$5000,"&lt;"&amp;$C$574)</f>
        <v>0</v>
      </c>
      <c r="H649" s="13">
        <f>SUMIFS('1. Output sheet'!$F$2:$F$5000,'1. Output sheet'!$AC$2:$AC$5000,$B$75,'1. Output sheet'!$C$2:$C$5000,H$138,'1. Output sheet'!$K$2:$K$5000,$C584,'1. Output sheet'!$O$2:$O$5000,"&gt;="&amp;$B$574,'1. Output sheet'!$O$2:$O$5000,"&lt;"&amp;$C$574)</f>
        <v>0</v>
      </c>
      <c r="I649" s="13">
        <f>SUMIFS('1. Output sheet'!$F$2:$F$5000,'1. Output sheet'!$AC$2:$AC$5000,$B$75,'1. Output sheet'!$C$2:$C$5000,I$138,'1. Output sheet'!$K$2:$K$5000,$C584,'1. Output sheet'!$O$2:$O$5000,"&gt;="&amp;$B$574,'1. Output sheet'!$O$2:$O$5000,"&lt;"&amp;$C$574)</f>
        <v>0</v>
      </c>
      <c r="J649" s="13">
        <f>SUMIFS('1. Output sheet'!$F$2:$F$5000,'1. Output sheet'!$AC$2:$AC$5000,$B$75,'1. Output sheet'!$C$2:$C$5000,J$138,'1. Output sheet'!$K$2:$K$5000,$C584,'1. Output sheet'!$O$2:$O$5000,"&gt;="&amp;$B$574,'1. Output sheet'!$O$2:$O$5000,"&lt;"&amp;$C$574)</f>
        <v>0</v>
      </c>
      <c r="K649" s="13">
        <f>SUMIFS('1. Output sheet'!$F$2:$F$5000,'1. Output sheet'!$AC$2:$AC$5000,$B$75,'1. Output sheet'!$C$2:$C$5000,K$138,'1. Output sheet'!$K$2:$K$5000,$C584,'1. Output sheet'!$O$2:$O$5000,"&gt;="&amp;$B$574,'1. Output sheet'!$O$2:$O$5000,"&lt;"&amp;$C$574)</f>
        <v>0</v>
      </c>
      <c r="L649" s="13">
        <f>SUMIFS('1. Output sheet'!$F$2:$F$5000,'1. Output sheet'!$AC$2:$AC$5000,$B$75,'1. Output sheet'!$C$2:$C$5000,L$138,'1. Output sheet'!$K$2:$K$5000,$C584,'1. Output sheet'!$O$2:$O$5000,"&gt;="&amp;$B$574,'1. Output sheet'!$O$2:$O$5000,"&lt;"&amp;$C$574)</f>
        <v>0</v>
      </c>
      <c r="M649" s="13">
        <f>SUMIFS('1. Output sheet'!$F$2:$F$5000,'1. Output sheet'!$AC$2:$AC$5000,$B$75,'1. Output sheet'!$C$2:$C$5000,M$138,'1. Output sheet'!$K$2:$K$5000,$C584,'1. Output sheet'!$O$2:$O$5000,"&gt;="&amp;$B$574,'1. Output sheet'!$O$2:$O$5000,"&lt;"&amp;$C$574)</f>
        <v>0</v>
      </c>
      <c r="N649" s="13">
        <f>SUMIFS('1. Output sheet'!$F$2:$F$5000,'1. Output sheet'!$AC$2:$AC$5000,$B$75,'1. Output sheet'!$C$2:$C$5000,N$138,'1. Output sheet'!$K$2:$K$5000,$C584,'1. Output sheet'!$O$2:$O$5000,"&gt;="&amp;$B$574,'1. Output sheet'!$O$2:$O$5000,"&lt;"&amp;$C$574)</f>
        <v>0</v>
      </c>
      <c r="O649" s="13">
        <f>SUMIFS('1. Output sheet'!$F$2:$F$5000,'1. Output sheet'!$AC$2:$AC$5000,$B$75,'1. Output sheet'!$C$2:$C$5000,O$138,'1. Output sheet'!$K$2:$K$5000,$C584,'1. Output sheet'!$O$2:$O$5000,"&gt;="&amp;$B$574,'1. Output sheet'!$O$2:$O$5000,"&lt;"&amp;$C$574)</f>
        <v>0</v>
      </c>
      <c r="P649" s="14">
        <f t="shared" si="365"/>
        <v>3835</v>
      </c>
      <c r="R649" s="7"/>
      <c r="S649" s="39" t="s">
        <v>34</v>
      </c>
      <c r="T649" s="13">
        <f t="shared" si="366"/>
        <v>0</v>
      </c>
      <c r="U649" s="13">
        <f t="shared" si="344"/>
        <v>0</v>
      </c>
      <c r="V649" s="13">
        <f t="shared" si="345"/>
        <v>514.19224219996511</v>
      </c>
      <c r="W649" s="13">
        <f t="shared" si="346"/>
        <v>0</v>
      </c>
      <c r="X649" s="13">
        <f t="shared" si="347"/>
        <v>0</v>
      </c>
      <c r="Y649" s="13">
        <f t="shared" si="348"/>
        <v>0</v>
      </c>
      <c r="Z649" s="13">
        <f t="shared" si="349"/>
        <v>0</v>
      </c>
      <c r="AA649" s="13">
        <f t="shared" si="350"/>
        <v>0</v>
      </c>
      <c r="AB649" s="13">
        <f t="shared" si="351"/>
        <v>0</v>
      </c>
      <c r="AC649" s="13">
        <f t="shared" si="352"/>
        <v>0</v>
      </c>
      <c r="AD649" s="13">
        <f t="shared" si="353"/>
        <v>0</v>
      </c>
      <c r="AE649" s="13">
        <v>0</v>
      </c>
      <c r="AF649" s="14">
        <v>67515</v>
      </c>
    </row>
    <row r="650" spans="2:32" ht="14.4" x14ac:dyDescent="0.3">
      <c r="B650" s="7"/>
      <c r="C650" s="39" t="s">
        <v>473</v>
      </c>
      <c r="D650" s="13">
        <f>SUMIFS('1. Output sheet'!$F$2:$F$5000,'1. Output sheet'!$AC$2:$AC$5000,$B$75,'1. Output sheet'!$C$2:$C$5000,D$138,'1. Output sheet'!$K$2:$K$5000,$C585,'1. Output sheet'!$O$2:$O$5000,"&gt;="&amp;$B$574,'1. Output sheet'!$O$2:$O$5000,"&lt;"&amp;$C$574)</f>
        <v>0</v>
      </c>
      <c r="E650" s="13">
        <f>SUMIFS('1. Output sheet'!$F$2:$F$5000,'1. Output sheet'!$AC$2:$AC$5000,$B$75,'1. Output sheet'!$C$2:$C$5000,E$138,'1. Output sheet'!$K$2:$K$5000,$C585,'1. Output sheet'!$O$2:$O$5000,"&gt;="&amp;$B$574,'1. Output sheet'!$O$2:$O$5000,"&lt;"&amp;$C$574)</f>
        <v>0</v>
      </c>
      <c r="F650" s="13">
        <f>SUMIFS('1. Output sheet'!$F$2:$F$5000,'1. Output sheet'!$AC$2:$AC$5000,$B$75,'1. Output sheet'!$C$2:$C$5000,F$138,'1. Output sheet'!$K$2:$K$5000,$C585,'1. Output sheet'!$O$2:$O$5000,"&gt;="&amp;$B$574,'1. Output sheet'!$O$2:$O$5000,"&lt;"&amp;$C$574)</f>
        <v>0</v>
      </c>
      <c r="G650" s="13">
        <f>SUMIFS('1. Output sheet'!$F$2:$F$5000,'1. Output sheet'!$AC$2:$AC$5000,$B$75,'1. Output sheet'!$C$2:$C$5000,G$138,'1. Output sheet'!$K$2:$K$5000,$C585,'1. Output sheet'!$O$2:$O$5000,"&gt;="&amp;$B$574,'1. Output sheet'!$O$2:$O$5000,"&lt;"&amp;$C$574)</f>
        <v>0</v>
      </c>
      <c r="H650" s="13">
        <f>SUMIFS('1. Output sheet'!$F$2:$F$5000,'1. Output sheet'!$AC$2:$AC$5000,$B$75,'1. Output sheet'!$C$2:$C$5000,H$138,'1. Output sheet'!$K$2:$K$5000,$C585,'1. Output sheet'!$O$2:$O$5000,"&gt;="&amp;$B$574,'1. Output sheet'!$O$2:$O$5000,"&lt;"&amp;$C$574)</f>
        <v>2855</v>
      </c>
      <c r="I650" s="13">
        <f>SUMIFS('1. Output sheet'!$F$2:$F$5000,'1. Output sheet'!$AC$2:$AC$5000,$B$75,'1. Output sheet'!$C$2:$C$5000,I$138,'1. Output sheet'!$K$2:$K$5000,$C585,'1. Output sheet'!$O$2:$O$5000,"&gt;="&amp;$B$574,'1. Output sheet'!$O$2:$O$5000,"&lt;"&amp;$C$574)</f>
        <v>0</v>
      </c>
      <c r="J650" s="13">
        <f>SUMIFS('1. Output sheet'!$F$2:$F$5000,'1. Output sheet'!$AC$2:$AC$5000,$B$75,'1. Output sheet'!$C$2:$C$5000,J$138,'1. Output sheet'!$K$2:$K$5000,$C585,'1. Output sheet'!$O$2:$O$5000,"&gt;="&amp;$B$574,'1. Output sheet'!$O$2:$O$5000,"&lt;"&amp;$C$574)</f>
        <v>1195</v>
      </c>
      <c r="K650" s="13">
        <f>SUMIFS('1. Output sheet'!$F$2:$F$5000,'1. Output sheet'!$AC$2:$AC$5000,$B$75,'1. Output sheet'!$C$2:$C$5000,K$138,'1. Output sheet'!$K$2:$K$5000,$C585,'1. Output sheet'!$O$2:$O$5000,"&gt;="&amp;$B$574,'1. Output sheet'!$O$2:$O$5000,"&lt;"&amp;$C$574)</f>
        <v>0</v>
      </c>
      <c r="L650" s="13">
        <f>SUMIFS('1. Output sheet'!$F$2:$F$5000,'1. Output sheet'!$AC$2:$AC$5000,$B$75,'1. Output sheet'!$C$2:$C$5000,L$138,'1. Output sheet'!$K$2:$K$5000,$C585,'1. Output sheet'!$O$2:$O$5000,"&gt;="&amp;$B$574,'1. Output sheet'!$O$2:$O$5000,"&lt;"&amp;$C$574)</f>
        <v>0</v>
      </c>
      <c r="M650" s="13">
        <f>SUMIFS('1. Output sheet'!$F$2:$F$5000,'1. Output sheet'!$AC$2:$AC$5000,$B$75,'1. Output sheet'!$C$2:$C$5000,M$138,'1. Output sheet'!$K$2:$K$5000,$C585,'1. Output sheet'!$O$2:$O$5000,"&gt;="&amp;$B$574,'1. Output sheet'!$O$2:$O$5000,"&lt;"&amp;$C$574)</f>
        <v>0</v>
      </c>
      <c r="N650" s="13">
        <f>SUMIFS('1. Output sheet'!$F$2:$F$5000,'1. Output sheet'!$AC$2:$AC$5000,$B$75,'1. Output sheet'!$C$2:$C$5000,N$138,'1. Output sheet'!$K$2:$K$5000,$C585,'1. Output sheet'!$O$2:$O$5000,"&gt;="&amp;$B$574,'1. Output sheet'!$O$2:$O$5000,"&lt;"&amp;$C$574)</f>
        <v>0</v>
      </c>
      <c r="O650" s="13">
        <f>SUMIFS('1. Output sheet'!$F$2:$F$5000,'1. Output sheet'!$AC$2:$AC$5000,$B$75,'1. Output sheet'!$C$2:$C$5000,O$138,'1. Output sheet'!$K$2:$K$5000,$C585,'1. Output sheet'!$O$2:$O$5000,"&gt;="&amp;$B$574,'1. Output sheet'!$O$2:$O$5000,"&lt;"&amp;$C$574)</f>
        <v>0</v>
      </c>
      <c r="P650" s="14">
        <f t="shared" si="365"/>
        <v>4050</v>
      </c>
      <c r="R650" s="7"/>
      <c r="S650" s="39" t="s">
        <v>473</v>
      </c>
      <c r="T650" s="13">
        <f t="shared" si="366"/>
        <v>0</v>
      </c>
      <c r="U650" s="13">
        <f t="shared" si="344"/>
        <v>0</v>
      </c>
      <c r="V650" s="13">
        <f t="shared" si="345"/>
        <v>0</v>
      </c>
      <c r="W650" s="13">
        <f t="shared" si="346"/>
        <v>0</v>
      </c>
      <c r="X650" s="13">
        <f t="shared" si="347"/>
        <v>382.79500690505876</v>
      </c>
      <c r="Y650" s="13">
        <f t="shared" si="348"/>
        <v>0</v>
      </c>
      <c r="Z650" s="13">
        <f t="shared" si="349"/>
        <v>160.22417977287049</v>
      </c>
      <c r="AA650" s="13">
        <f t="shared" si="350"/>
        <v>0</v>
      </c>
      <c r="AB650" s="13">
        <f t="shared" si="351"/>
        <v>0</v>
      </c>
      <c r="AC650" s="13">
        <f t="shared" si="352"/>
        <v>0</v>
      </c>
      <c r="AD650" s="13">
        <f t="shared" si="353"/>
        <v>0</v>
      </c>
      <c r="AE650" s="13">
        <v>0</v>
      </c>
      <c r="AF650" s="14">
        <v>15775</v>
      </c>
    </row>
    <row r="651" spans="2:32" ht="14.4" x14ac:dyDescent="0.3">
      <c r="B651" s="7"/>
      <c r="C651" s="39" t="s">
        <v>210</v>
      </c>
      <c r="D651" s="13">
        <f>SUMIFS('1. Output sheet'!$F$2:$F$5000,'1. Output sheet'!$AC$2:$AC$5000,$B$75,'1. Output sheet'!$C$2:$C$5000,D$138,'1. Output sheet'!$K$2:$K$5000,$C586,'1. Output sheet'!$O$2:$O$5000,"&gt;="&amp;$B$574,'1. Output sheet'!$O$2:$O$5000,"&lt;"&amp;$C$574)</f>
        <v>0</v>
      </c>
      <c r="E651" s="13">
        <f>SUMIFS('1. Output sheet'!$F$2:$F$5000,'1. Output sheet'!$AC$2:$AC$5000,$B$75,'1. Output sheet'!$C$2:$C$5000,E$138,'1. Output sheet'!$K$2:$K$5000,$C586,'1. Output sheet'!$O$2:$O$5000,"&gt;="&amp;$B$574,'1. Output sheet'!$O$2:$O$5000,"&lt;"&amp;$C$574)</f>
        <v>0</v>
      </c>
      <c r="F651" s="13">
        <f>SUMIFS('1. Output sheet'!$F$2:$F$5000,'1. Output sheet'!$AC$2:$AC$5000,$B$75,'1. Output sheet'!$C$2:$C$5000,F$138,'1. Output sheet'!$K$2:$K$5000,$C586,'1. Output sheet'!$O$2:$O$5000,"&gt;="&amp;$B$574,'1. Output sheet'!$O$2:$O$5000,"&lt;"&amp;$C$574)</f>
        <v>0</v>
      </c>
      <c r="G651" s="13">
        <f>SUMIFS('1. Output sheet'!$F$2:$F$5000,'1. Output sheet'!$AC$2:$AC$5000,$B$75,'1. Output sheet'!$C$2:$C$5000,G$138,'1. Output sheet'!$K$2:$K$5000,$C586,'1. Output sheet'!$O$2:$O$5000,"&gt;="&amp;$B$574,'1. Output sheet'!$O$2:$O$5000,"&lt;"&amp;$C$574)</f>
        <v>0</v>
      </c>
      <c r="H651" s="13">
        <f>SUMIFS('1. Output sheet'!$F$2:$F$5000,'1. Output sheet'!$AC$2:$AC$5000,$B$75,'1. Output sheet'!$C$2:$C$5000,H$138,'1. Output sheet'!$K$2:$K$5000,$C586,'1. Output sheet'!$O$2:$O$5000,"&gt;="&amp;$B$574,'1. Output sheet'!$O$2:$O$5000,"&lt;"&amp;$C$574)</f>
        <v>0</v>
      </c>
      <c r="I651" s="13">
        <f>SUMIFS('1. Output sheet'!$F$2:$F$5000,'1. Output sheet'!$AC$2:$AC$5000,$B$75,'1. Output sheet'!$C$2:$C$5000,I$138,'1. Output sheet'!$K$2:$K$5000,$C586,'1. Output sheet'!$O$2:$O$5000,"&gt;="&amp;$B$574,'1. Output sheet'!$O$2:$O$5000,"&lt;"&amp;$C$574)</f>
        <v>0</v>
      </c>
      <c r="J651" s="13">
        <f>SUMIFS('1. Output sheet'!$F$2:$F$5000,'1. Output sheet'!$AC$2:$AC$5000,$B$75,'1. Output sheet'!$C$2:$C$5000,J$138,'1. Output sheet'!$K$2:$K$5000,$C586,'1. Output sheet'!$O$2:$O$5000,"&gt;="&amp;$B$574,'1. Output sheet'!$O$2:$O$5000,"&lt;"&amp;$C$574)</f>
        <v>0</v>
      </c>
      <c r="K651" s="13">
        <f>SUMIFS('1. Output sheet'!$F$2:$F$5000,'1. Output sheet'!$AC$2:$AC$5000,$B$75,'1. Output sheet'!$C$2:$C$5000,K$138,'1. Output sheet'!$K$2:$K$5000,$C586,'1. Output sheet'!$O$2:$O$5000,"&gt;="&amp;$B$574,'1. Output sheet'!$O$2:$O$5000,"&lt;"&amp;$C$574)</f>
        <v>0</v>
      </c>
      <c r="L651" s="13">
        <f>SUMIFS('1. Output sheet'!$F$2:$F$5000,'1. Output sheet'!$AC$2:$AC$5000,$B$75,'1. Output sheet'!$C$2:$C$5000,L$138,'1. Output sheet'!$K$2:$K$5000,$C586,'1. Output sheet'!$O$2:$O$5000,"&gt;="&amp;$B$574,'1. Output sheet'!$O$2:$O$5000,"&lt;"&amp;$C$574)</f>
        <v>0</v>
      </c>
      <c r="M651" s="13">
        <f>SUMIFS('1. Output sheet'!$F$2:$F$5000,'1. Output sheet'!$AC$2:$AC$5000,$B$75,'1. Output sheet'!$C$2:$C$5000,M$138,'1. Output sheet'!$K$2:$K$5000,$C586,'1. Output sheet'!$O$2:$O$5000,"&gt;="&amp;$B$574,'1. Output sheet'!$O$2:$O$5000,"&lt;"&amp;$C$574)</f>
        <v>0</v>
      </c>
      <c r="N651" s="13">
        <f>SUMIFS('1. Output sheet'!$F$2:$F$5000,'1. Output sheet'!$AC$2:$AC$5000,$B$75,'1. Output sheet'!$C$2:$C$5000,N$138,'1. Output sheet'!$K$2:$K$5000,$C586,'1. Output sheet'!$O$2:$O$5000,"&gt;="&amp;$B$574,'1. Output sheet'!$O$2:$O$5000,"&lt;"&amp;$C$574)</f>
        <v>0</v>
      </c>
      <c r="O651" s="13">
        <f>SUMIFS('1. Output sheet'!$F$2:$F$5000,'1. Output sheet'!$AC$2:$AC$5000,$B$75,'1. Output sheet'!$C$2:$C$5000,O$138,'1. Output sheet'!$K$2:$K$5000,$C586,'1. Output sheet'!$O$2:$O$5000,"&gt;="&amp;$B$574,'1. Output sheet'!$O$2:$O$5000,"&lt;"&amp;$C$574)</f>
        <v>0</v>
      </c>
      <c r="P651" s="14">
        <f t="shared" si="365"/>
        <v>0</v>
      </c>
      <c r="R651" s="7"/>
      <c r="S651" s="39" t="s">
        <v>210</v>
      </c>
      <c r="T651" s="13">
        <f t="shared" si="366"/>
        <v>0</v>
      </c>
      <c r="U651" s="13">
        <f t="shared" si="344"/>
        <v>0</v>
      </c>
      <c r="V651" s="13">
        <f t="shared" si="345"/>
        <v>0</v>
      </c>
      <c r="W651" s="13">
        <f t="shared" si="346"/>
        <v>0</v>
      </c>
      <c r="X651" s="13">
        <f t="shared" si="347"/>
        <v>0</v>
      </c>
      <c r="Y651" s="13">
        <f t="shared" si="348"/>
        <v>0</v>
      </c>
      <c r="Z651" s="13">
        <f t="shared" si="349"/>
        <v>0</v>
      </c>
      <c r="AA651" s="13">
        <f t="shared" si="350"/>
        <v>0</v>
      </c>
      <c r="AB651" s="13">
        <f t="shared" si="351"/>
        <v>0</v>
      </c>
      <c r="AC651" s="13">
        <f t="shared" si="352"/>
        <v>0</v>
      </c>
      <c r="AD651" s="13">
        <f t="shared" si="353"/>
        <v>0</v>
      </c>
      <c r="AE651" s="13">
        <v>0</v>
      </c>
      <c r="AF651" s="14">
        <v>26545.4</v>
      </c>
    </row>
    <row r="652" spans="2:32" ht="14.4" x14ac:dyDescent="0.3">
      <c r="B652" s="7"/>
      <c r="C652" s="39" t="s">
        <v>333</v>
      </c>
      <c r="D652" s="13">
        <f>SUMIFS('1. Output sheet'!$F$2:$F$5000,'1. Output sheet'!$AC$2:$AC$5000,$B$75,'1. Output sheet'!$C$2:$C$5000,D$138,'1. Output sheet'!$K$2:$K$5000,$C587,'1. Output sheet'!$O$2:$O$5000,"&gt;="&amp;$B$574,'1. Output sheet'!$O$2:$O$5000,"&lt;"&amp;$C$574)</f>
        <v>0</v>
      </c>
      <c r="E652" s="13">
        <f>SUMIFS('1. Output sheet'!$F$2:$F$5000,'1. Output sheet'!$AC$2:$AC$5000,$B$75,'1. Output sheet'!$C$2:$C$5000,E$138,'1. Output sheet'!$K$2:$K$5000,$C587,'1. Output sheet'!$O$2:$O$5000,"&gt;="&amp;$B$574,'1. Output sheet'!$O$2:$O$5000,"&lt;"&amp;$C$574)</f>
        <v>0</v>
      </c>
      <c r="F652" s="13">
        <f>SUMIFS('1. Output sheet'!$F$2:$F$5000,'1. Output sheet'!$AC$2:$AC$5000,$B$75,'1. Output sheet'!$C$2:$C$5000,F$138,'1. Output sheet'!$K$2:$K$5000,$C587,'1. Output sheet'!$O$2:$O$5000,"&gt;="&amp;$B$574,'1. Output sheet'!$O$2:$O$5000,"&lt;"&amp;$C$574)</f>
        <v>0</v>
      </c>
      <c r="G652" s="13">
        <f>SUMIFS('1. Output sheet'!$F$2:$F$5000,'1. Output sheet'!$AC$2:$AC$5000,$B$75,'1. Output sheet'!$C$2:$C$5000,G$138,'1. Output sheet'!$K$2:$K$5000,$C587,'1. Output sheet'!$O$2:$O$5000,"&gt;="&amp;$B$574,'1. Output sheet'!$O$2:$O$5000,"&lt;"&amp;$C$574)</f>
        <v>0</v>
      </c>
      <c r="H652" s="13">
        <f>SUMIFS('1. Output sheet'!$F$2:$F$5000,'1. Output sheet'!$AC$2:$AC$5000,$B$75,'1. Output sheet'!$C$2:$C$5000,H$138,'1. Output sheet'!$K$2:$K$5000,$C587,'1. Output sheet'!$O$2:$O$5000,"&gt;="&amp;$B$574,'1. Output sheet'!$O$2:$O$5000,"&lt;"&amp;$C$574)</f>
        <v>0</v>
      </c>
      <c r="I652" s="13">
        <f>SUMIFS('1. Output sheet'!$F$2:$F$5000,'1. Output sheet'!$AC$2:$AC$5000,$B$75,'1. Output sheet'!$C$2:$C$5000,I$138,'1. Output sheet'!$K$2:$K$5000,$C587,'1. Output sheet'!$O$2:$O$5000,"&gt;="&amp;$B$574,'1. Output sheet'!$O$2:$O$5000,"&lt;"&amp;$C$574)</f>
        <v>0</v>
      </c>
      <c r="J652" s="13">
        <f>SUMIFS('1. Output sheet'!$F$2:$F$5000,'1. Output sheet'!$AC$2:$AC$5000,$B$75,'1. Output sheet'!$C$2:$C$5000,J$138,'1. Output sheet'!$K$2:$K$5000,$C587,'1. Output sheet'!$O$2:$O$5000,"&gt;="&amp;$B$574,'1. Output sheet'!$O$2:$O$5000,"&lt;"&amp;$C$574)</f>
        <v>0</v>
      </c>
      <c r="K652" s="13">
        <f>SUMIFS('1. Output sheet'!$F$2:$F$5000,'1. Output sheet'!$AC$2:$AC$5000,$B$75,'1. Output sheet'!$C$2:$C$5000,K$138,'1. Output sheet'!$K$2:$K$5000,$C587,'1. Output sheet'!$O$2:$O$5000,"&gt;="&amp;$B$574,'1. Output sheet'!$O$2:$O$5000,"&lt;"&amp;$C$574)</f>
        <v>0</v>
      </c>
      <c r="L652" s="13">
        <f>SUMIFS('1. Output sheet'!$F$2:$F$5000,'1. Output sheet'!$AC$2:$AC$5000,$B$75,'1. Output sheet'!$C$2:$C$5000,L$138,'1. Output sheet'!$K$2:$K$5000,$C587,'1. Output sheet'!$O$2:$O$5000,"&gt;="&amp;$B$574,'1. Output sheet'!$O$2:$O$5000,"&lt;"&amp;$C$574)</f>
        <v>0</v>
      </c>
      <c r="M652" s="13">
        <f>SUMIFS('1. Output sheet'!$F$2:$F$5000,'1. Output sheet'!$AC$2:$AC$5000,$B$75,'1. Output sheet'!$C$2:$C$5000,M$138,'1. Output sheet'!$K$2:$K$5000,$C587,'1. Output sheet'!$O$2:$O$5000,"&gt;="&amp;$B$574,'1. Output sheet'!$O$2:$O$5000,"&lt;"&amp;$C$574)</f>
        <v>0</v>
      </c>
      <c r="N652" s="13">
        <f>SUMIFS('1. Output sheet'!$F$2:$F$5000,'1. Output sheet'!$AC$2:$AC$5000,$B$75,'1. Output sheet'!$C$2:$C$5000,N$138,'1. Output sheet'!$K$2:$K$5000,$C587,'1. Output sheet'!$O$2:$O$5000,"&gt;="&amp;$B$574,'1. Output sheet'!$O$2:$O$5000,"&lt;"&amp;$C$574)</f>
        <v>0</v>
      </c>
      <c r="O652" s="13">
        <f>SUMIFS('1. Output sheet'!$F$2:$F$5000,'1. Output sheet'!$AC$2:$AC$5000,$B$75,'1. Output sheet'!$C$2:$C$5000,O$138,'1. Output sheet'!$K$2:$K$5000,$C587,'1. Output sheet'!$O$2:$O$5000,"&gt;="&amp;$B$574,'1. Output sheet'!$O$2:$O$5000,"&lt;"&amp;$C$574)</f>
        <v>0</v>
      </c>
      <c r="P652" s="14">
        <f t="shared" si="365"/>
        <v>0</v>
      </c>
      <c r="R652" s="7"/>
      <c r="S652" s="39" t="s">
        <v>333</v>
      </c>
      <c r="T652" s="13">
        <f t="shared" si="366"/>
        <v>0</v>
      </c>
      <c r="U652" s="13">
        <f t="shared" si="344"/>
        <v>0</v>
      </c>
      <c r="V652" s="13">
        <f t="shared" si="345"/>
        <v>0</v>
      </c>
      <c r="W652" s="13">
        <f t="shared" si="346"/>
        <v>0</v>
      </c>
      <c r="X652" s="13">
        <f t="shared" si="347"/>
        <v>0</v>
      </c>
      <c r="Y652" s="13">
        <f t="shared" si="348"/>
        <v>0</v>
      </c>
      <c r="Z652" s="13">
        <f t="shared" si="349"/>
        <v>0</v>
      </c>
      <c r="AA652" s="13">
        <f t="shared" si="350"/>
        <v>0</v>
      </c>
      <c r="AB652" s="13">
        <f t="shared" si="351"/>
        <v>0</v>
      </c>
      <c r="AC652" s="13">
        <f t="shared" si="352"/>
        <v>0</v>
      </c>
      <c r="AD652" s="13">
        <f t="shared" si="353"/>
        <v>0</v>
      </c>
      <c r="AE652" s="13">
        <v>0</v>
      </c>
      <c r="AF652" s="14">
        <v>0</v>
      </c>
    </row>
    <row r="653" spans="2:32" ht="14.4" x14ac:dyDescent="0.3">
      <c r="B653" s="7"/>
      <c r="C653" s="39" t="s">
        <v>229</v>
      </c>
      <c r="D653" s="13">
        <f>SUMIFS('1. Output sheet'!$F$2:$F$5000,'1. Output sheet'!$AC$2:$AC$5000,$B$75,'1. Output sheet'!$C$2:$C$5000,D$138,'1. Output sheet'!$K$2:$K$5000,$C588,'1. Output sheet'!$O$2:$O$5000,"&gt;="&amp;$B$574,'1. Output sheet'!$O$2:$O$5000,"&lt;"&amp;$C$574)</f>
        <v>0</v>
      </c>
      <c r="E653" s="13">
        <f>SUMIFS('1. Output sheet'!$F$2:$F$5000,'1. Output sheet'!$AC$2:$AC$5000,$B$75,'1. Output sheet'!$C$2:$C$5000,E$138,'1. Output sheet'!$K$2:$K$5000,$C588,'1. Output sheet'!$O$2:$O$5000,"&gt;="&amp;$B$574,'1. Output sheet'!$O$2:$O$5000,"&lt;"&amp;$C$574)</f>
        <v>0</v>
      </c>
      <c r="F653" s="13">
        <f>SUMIFS('1. Output sheet'!$F$2:$F$5000,'1. Output sheet'!$AC$2:$AC$5000,$B$75,'1. Output sheet'!$C$2:$C$5000,F$138,'1. Output sheet'!$K$2:$K$5000,$C588,'1. Output sheet'!$O$2:$O$5000,"&gt;="&amp;$B$574,'1. Output sheet'!$O$2:$O$5000,"&lt;"&amp;$C$574)</f>
        <v>0</v>
      </c>
      <c r="G653" s="13">
        <f>SUMIFS('1. Output sheet'!$F$2:$F$5000,'1. Output sheet'!$AC$2:$AC$5000,$B$75,'1. Output sheet'!$C$2:$C$5000,G$138,'1. Output sheet'!$K$2:$K$5000,$C588,'1. Output sheet'!$O$2:$O$5000,"&gt;="&amp;$B$574,'1. Output sheet'!$O$2:$O$5000,"&lt;"&amp;$C$574)</f>
        <v>0</v>
      </c>
      <c r="H653" s="13">
        <f>SUMIFS('1. Output sheet'!$F$2:$F$5000,'1. Output sheet'!$AC$2:$AC$5000,$B$75,'1. Output sheet'!$C$2:$C$5000,H$138,'1. Output sheet'!$K$2:$K$5000,$C588,'1. Output sheet'!$O$2:$O$5000,"&gt;="&amp;$B$574,'1. Output sheet'!$O$2:$O$5000,"&lt;"&amp;$C$574)</f>
        <v>0</v>
      </c>
      <c r="I653" s="13">
        <f>SUMIFS('1. Output sheet'!$F$2:$F$5000,'1. Output sheet'!$AC$2:$AC$5000,$B$75,'1. Output sheet'!$C$2:$C$5000,I$138,'1. Output sheet'!$K$2:$K$5000,$C588,'1. Output sheet'!$O$2:$O$5000,"&gt;="&amp;$B$574,'1. Output sheet'!$O$2:$O$5000,"&lt;"&amp;$C$574)</f>
        <v>0</v>
      </c>
      <c r="J653" s="13">
        <f>SUMIFS('1. Output sheet'!$F$2:$F$5000,'1. Output sheet'!$AC$2:$AC$5000,$B$75,'1. Output sheet'!$C$2:$C$5000,J$138,'1. Output sheet'!$K$2:$K$5000,$C588,'1. Output sheet'!$O$2:$O$5000,"&gt;="&amp;$B$574,'1. Output sheet'!$O$2:$O$5000,"&lt;"&amp;$C$574)</f>
        <v>11245.75</v>
      </c>
      <c r="K653" s="13">
        <f>SUMIFS('1. Output sheet'!$F$2:$F$5000,'1. Output sheet'!$AC$2:$AC$5000,$B$75,'1. Output sheet'!$C$2:$C$5000,K$138,'1. Output sheet'!$K$2:$K$5000,$C588,'1. Output sheet'!$O$2:$O$5000,"&gt;="&amp;$B$574,'1. Output sheet'!$O$2:$O$5000,"&lt;"&amp;$C$574)</f>
        <v>0</v>
      </c>
      <c r="L653" s="13">
        <f>SUMIFS('1. Output sheet'!$F$2:$F$5000,'1. Output sheet'!$AC$2:$AC$5000,$B$75,'1. Output sheet'!$C$2:$C$5000,L$138,'1. Output sheet'!$K$2:$K$5000,$C588,'1. Output sheet'!$O$2:$O$5000,"&gt;="&amp;$B$574,'1. Output sheet'!$O$2:$O$5000,"&lt;"&amp;$C$574)</f>
        <v>0</v>
      </c>
      <c r="M653" s="13">
        <f>SUMIFS('1. Output sheet'!$F$2:$F$5000,'1. Output sheet'!$AC$2:$AC$5000,$B$75,'1. Output sheet'!$C$2:$C$5000,M$138,'1. Output sheet'!$K$2:$K$5000,$C588,'1. Output sheet'!$O$2:$O$5000,"&gt;="&amp;$B$574,'1. Output sheet'!$O$2:$O$5000,"&lt;"&amp;$C$574)</f>
        <v>0</v>
      </c>
      <c r="N653" s="13">
        <f>SUMIFS('1. Output sheet'!$F$2:$F$5000,'1. Output sheet'!$AC$2:$AC$5000,$B$75,'1. Output sheet'!$C$2:$C$5000,N$138,'1. Output sheet'!$K$2:$K$5000,$C588,'1. Output sheet'!$O$2:$O$5000,"&gt;="&amp;$B$574,'1. Output sheet'!$O$2:$O$5000,"&lt;"&amp;$C$574)</f>
        <v>0</v>
      </c>
      <c r="O653" s="13">
        <f>SUMIFS('1. Output sheet'!$F$2:$F$5000,'1. Output sheet'!$AC$2:$AC$5000,$B$75,'1. Output sheet'!$C$2:$C$5000,O$138,'1. Output sheet'!$K$2:$K$5000,$C588,'1. Output sheet'!$O$2:$O$5000,"&gt;="&amp;$B$574,'1. Output sheet'!$O$2:$O$5000,"&lt;"&amp;$C$574)</f>
        <v>0</v>
      </c>
      <c r="P653" s="14">
        <f t="shared" si="365"/>
        <v>11245.75</v>
      </c>
      <c r="R653" s="7"/>
      <c r="S653" s="39" t="s">
        <v>229</v>
      </c>
      <c r="T653" s="13">
        <f t="shared" si="366"/>
        <v>0</v>
      </c>
      <c r="U653" s="13">
        <f t="shared" si="344"/>
        <v>0</v>
      </c>
      <c r="V653" s="13">
        <f t="shared" si="345"/>
        <v>0</v>
      </c>
      <c r="W653" s="13">
        <f t="shared" si="346"/>
        <v>0</v>
      </c>
      <c r="X653" s="13">
        <f t="shared" si="347"/>
        <v>0</v>
      </c>
      <c r="Y653" s="13">
        <f t="shared" si="348"/>
        <v>0</v>
      </c>
      <c r="Z653" s="13">
        <f t="shared" si="349"/>
        <v>1507.8167947119314</v>
      </c>
      <c r="AA653" s="13">
        <f t="shared" si="350"/>
        <v>0</v>
      </c>
      <c r="AB653" s="13">
        <f t="shared" si="351"/>
        <v>0</v>
      </c>
      <c r="AC653" s="13">
        <f t="shared" si="352"/>
        <v>0</v>
      </c>
      <c r="AD653" s="13">
        <f t="shared" si="353"/>
        <v>0</v>
      </c>
      <c r="AE653" s="13">
        <v>26449</v>
      </c>
      <c r="AF653" s="14">
        <v>224601.75</v>
      </c>
    </row>
    <row r="654" spans="2:32" ht="14.4" x14ac:dyDescent="0.3">
      <c r="B654" s="7"/>
      <c r="C654" s="39" t="s">
        <v>407</v>
      </c>
      <c r="D654" s="13">
        <f>SUMIFS('1. Output sheet'!$F$2:$F$5000,'1. Output sheet'!$AC$2:$AC$5000,$B$75,'1. Output sheet'!$C$2:$C$5000,D$138,'1. Output sheet'!$K$2:$K$5000,$C589,'1. Output sheet'!$O$2:$O$5000,"&gt;="&amp;$B$574,'1. Output sheet'!$O$2:$O$5000,"&lt;"&amp;$C$574)</f>
        <v>0</v>
      </c>
      <c r="E654" s="13">
        <f>SUMIFS('1. Output sheet'!$F$2:$F$5000,'1. Output sheet'!$AC$2:$AC$5000,$B$75,'1. Output sheet'!$C$2:$C$5000,E$138,'1. Output sheet'!$K$2:$K$5000,$C589,'1. Output sheet'!$O$2:$O$5000,"&gt;="&amp;$B$574,'1. Output sheet'!$O$2:$O$5000,"&lt;"&amp;$C$574)</f>
        <v>0</v>
      </c>
      <c r="F654" s="13">
        <f>SUMIFS('1. Output sheet'!$F$2:$F$5000,'1. Output sheet'!$AC$2:$AC$5000,$B$75,'1. Output sheet'!$C$2:$C$5000,F$138,'1. Output sheet'!$K$2:$K$5000,$C589,'1. Output sheet'!$O$2:$O$5000,"&gt;="&amp;$B$574,'1. Output sheet'!$O$2:$O$5000,"&lt;"&amp;$C$574)</f>
        <v>0</v>
      </c>
      <c r="G654" s="13">
        <f>SUMIFS('1. Output sheet'!$F$2:$F$5000,'1. Output sheet'!$AC$2:$AC$5000,$B$75,'1. Output sheet'!$C$2:$C$5000,G$138,'1. Output sheet'!$K$2:$K$5000,$C589,'1. Output sheet'!$O$2:$O$5000,"&gt;="&amp;$B$574,'1. Output sheet'!$O$2:$O$5000,"&lt;"&amp;$C$574)</f>
        <v>0</v>
      </c>
      <c r="H654" s="13">
        <f>SUMIFS('1. Output sheet'!$F$2:$F$5000,'1. Output sheet'!$AC$2:$AC$5000,$B$75,'1. Output sheet'!$C$2:$C$5000,H$138,'1. Output sheet'!$K$2:$K$5000,$C589,'1. Output sheet'!$O$2:$O$5000,"&gt;="&amp;$B$574,'1. Output sheet'!$O$2:$O$5000,"&lt;"&amp;$C$574)</f>
        <v>0</v>
      </c>
      <c r="I654" s="13">
        <f>SUMIFS('1. Output sheet'!$F$2:$F$5000,'1. Output sheet'!$AC$2:$AC$5000,$B$75,'1. Output sheet'!$C$2:$C$5000,I$138,'1. Output sheet'!$K$2:$K$5000,$C589,'1. Output sheet'!$O$2:$O$5000,"&gt;="&amp;$B$574,'1. Output sheet'!$O$2:$O$5000,"&lt;"&amp;$C$574)</f>
        <v>0</v>
      </c>
      <c r="J654" s="13">
        <f>SUMIFS('1. Output sheet'!$F$2:$F$5000,'1. Output sheet'!$AC$2:$AC$5000,$B$75,'1. Output sheet'!$C$2:$C$5000,J$138,'1. Output sheet'!$K$2:$K$5000,$C589,'1. Output sheet'!$O$2:$O$5000,"&gt;="&amp;$B$574,'1. Output sheet'!$O$2:$O$5000,"&lt;"&amp;$C$574)</f>
        <v>0</v>
      </c>
      <c r="K654" s="13">
        <f>SUMIFS('1. Output sheet'!$F$2:$F$5000,'1. Output sheet'!$AC$2:$AC$5000,$B$75,'1. Output sheet'!$C$2:$C$5000,K$138,'1. Output sheet'!$K$2:$K$5000,$C589,'1. Output sheet'!$O$2:$O$5000,"&gt;="&amp;$B$574,'1. Output sheet'!$O$2:$O$5000,"&lt;"&amp;$C$574)</f>
        <v>0</v>
      </c>
      <c r="L654" s="13">
        <f>SUMIFS('1. Output sheet'!$F$2:$F$5000,'1. Output sheet'!$AC$2:$AC$5000,$B$75,'1. Output sheet'!$C$2:$C$5000,L$138,'1. Output sheet'!$K$2:$K$5000,$C589,'1. Output sheet'!$O$2:$O$5000,"&gt;="&amp;$B$574,'1. Output sheet'!$O$2:$O$5000,"&lt;"&amp;$C$574)</f>
        <v>0</v>
      </c>
      <c r="M654" s="13">
        <f>SUMIFS('1. Output sheet'!$F$2:$F$5000,'1. Output sheet'!$AC$2:$AC$5000,$B$75,'1. Output sheet'!$C$2:$C$5000,M$138,'1. Output sheet'!$K$2:$K$5000,$C589,'1. Output sheet'!$O$2:$O$5000,"&gt;="&amp;$B$574,'1. Output sheet'!$O$2:$O$5000,"&lt;"&amp;$C$574)</f>
        <v>0</v>
      </c>
      <c r="N654" s="13">
        <f>SUMIFS('1. Output sheet'!$F$2:$F$5000,'1. Output sheet'!$AC$2:$AC$5000,$B$75,'1. Output sheet'!$C$2:$C$5000,N$138,'1. Output sheet'!$K$2:$K$5000,$C589,'1. Output sheet'!$O$2:$O$5000,"&gt;="&amp;$B$574,'1. Output sheet'!$O$2:$O$5000,"&lt;"&amp;$C$574)</f>
        <v>0</v>
      </c>
      <c r="O654" s="13">
        <f>SUMIFS('1. Output sheet'!$F$2:$F$5000,'1. Output sheet'!$AC$2:$AC$5000,$B$75,'1. Output sheet'!$C$2:$C$5000,O$138,'1. Output sheet'!$K$2:$K$5000,$C589,'1. Output sheet'!$O$2:$O$5000,"&gt;="&amp;$B$574,'1. Output sheet'!$O$2:$O$5000,"&lt;"&amp;$C$574)</f>
        <v>0</v>
      </c>
      <c r="P654" s="14">
        <f t="shared" si="365"/>
        <v>0</v>
      </c>
      <c r="R654" s="7"/>
      <c r="S654" s="39" t="s">
        <v>407</v>
      </c>
      <c r="T654" s="13">
        <f t="shared" si="366"/>
        <v>0</v>
      </c>
      <c r="U654" s="13">
        <f t="shared" si="344"/>
        <v>0</v>
      </c>
      <c r="V654" s="13">
        <f t="shared" si="345"/>
        <v>0</v>
      </c>
      <c r="W654" s="13">
        <f t="shared" si="346"/>
        <v>0</v>
      </c>
      <c r="X654" s="13">
        <f t="shared" si="347"/>
        <v>0</v>
      </c>
      <c r="Y654" s="13">
        <f t="shared" si="348"/>
        <v>0</v>
      </c>
      <c r="Z654" s="13">
        <f t="shared" si="349"/>
        <v>0</v>
      </c>
      <c r="AA654" s="13">
        <f t="shared" si="350"/>
        <v>0</v>
      </c>
      <c r="AB654" s="13">
        <f t="shared" si="351"/>
        <v>0</v>
      </c>
      <c r="AC654" s="13">
        <f t="shared" si="352"/>
        <v>0</v>
      </c>
      <c r="AD654" s="13">
        <f t="shared" si="353"/>
        <v>0</v>
      </c>
      <c r="AE654" s="13">
        <v>0</v>
      </c>
      <c r="AF654" s="14">
        <v>0</v>
      </c>
    </row>
    <row r="655" spans="2:32" ht="14.4" x14ac:dyDescent="0.3">
      <c r="B655" s="7"/>
      <c r="C655" s="39" t="s">
        <v>54</v>
      </c>
      <c r="D655" s="13">
        <f>SUMIFS('1. Output sheet'!$F$2:$F$5000,'1. Output sheet'!$AC$2:$AC$5000,$B$75,'1. Output sheet'!$C$2:$C$5000,D$138,'1. Output sheet'!$K$2:$K$5000,$C590,'1. Output sheet'!$O$2:$O$5000,"&gt;="&amp;$B$574,'1. Output sheet'!$O$2:$O$5000,"&lt;"&amp;$C$574)</f>
        <v>0</v>
      </c>
      <c r="E655" s="13">
        <f>SUMIFS('1. Output sheet'!$F$2:$F$5000,'1. Output sheet'!$AC$2:$AC$5000,$B$75,'1. Output sheet'!$C$2:$C$5000,E$138,'1. Output sheet'!$K$2:$K$5000,$C590,'1. Output sheet'!$O$2:$O$5000,"&gt;="&amp;$B$574,'1. Output sheet'!$O$2:$O$5000,"&lt;"&amp;$C$574)</f>
        <v>0</v>
      </c>
      <c r="F655" s="13">
        <f>SUMIFS('1. Output sheet'!$F$2:$F$5000,'1. Output sheet'!$AC$2:$AC$5000,$B$75,'1. Output sheet'!$C$2:$C$5000,F$138,'1. Output sheet'!$K$2:$K$5000,$C590,'1. Output sheet'!$O$2:$O$5000,"&gt;="&amp;$B$574,'1. Output sheet'!$O$2:$O$5000,"&lt;"&amp;$C$574)</f>
        <v>0</v>
      </c>
      <c r="G655" s="13">
        <f>SUMIFS('1. Output sheet'!$F$2:$F$5000,'1. Output sheet'!$AC$2:$AC$5000,$B$75,'1. Output sheet'!$C$2:$C$5000,G$138,'1. Output sheet'!$K$2:$K$5000,$C590,'1. Output sheet'!$O$2:$O$5000,"&gt;="&amp;$B$574,'1. Output sheet'!$O$2:$O$5000,"&lt;"&amp;$C$574)</f>
        <v>2985</v>
      </c>
      <c r="H655" s="13">
        <f>SUMIFS('1. Output sheet'!$F$2:$F$5000,'1. Output sheet'!$AC$2:$AC$5000,$B$75,'1. Output sheet'!$C$2:$C$5000,H$138,'1. Output sheet'!$K$2:$K$5000,$C590,'1. Output sheet'!$O$2:$O$5000,"&gt;="&amp;$B$574,'1. Output sheet'!$O$2:$O$5000,"&lt;"&amp;$C$574)</f>
        <v>845</v>
      </c>
      <c r="I655" s="13">
        <f>SUMIFS('1. Output sheet'!$F$2:$F$5000,'1. Output sheet'!$AC$2:$AC$5000,$B$75,'1. Output sheet'!$C$2:$C$5000,I$138,'1. Output sheet'!$K$2:$K$5000,$C590,'1. Output sheet'!$O$2:$O$5000,"&gt;="&amp;$B$574,'1. Output sheet'!$O$2:$O$5000,"&lt;"&amp;$C$574)</f>
        <v>0</v>
      </c>
      <c r="J655" s="13">
        <f>SUMIFS('1. Output sheet'!$F$2:$F$5000,'1. Output sheet'!$AC$2:$AC$5000,$B$75,'1. Output sheet'!$C$2:$C$5000,J$138,'1. Output sheet'!$K$2:$K$5000,$C590,'1. Output sheet'!$O$2:$O$5000,"&gt;="&amp;$B$574,'1. Output sheet'!$O$2:$O$5000,"&lt;"&amp;$C$574)</f>
        <v>3280</v>
      </c>
      <c r="K655" s="13">
        <f>SUMIFS('1. Output sheet'!$F$2:$F$5000,'1. Output sheet'!$AC$2:$AC$5000,$B$75,'1. Output sheet'!$C$2:$C$5000,K$138,'1. Output sheet'!$K$2:$K$5000,$C590,'1. Output sheet'!$O$2:$O$5000,"&gt;="&amp;$B$574,'1. Output sheet'!$O$2:$O$5000,"&lt;"&amp;$C$574)</f>
        <v>0</v>
      </c>
      <c r="L655" s="13">
        <f>SUMIFS('1. Output sheet'!$F$2:$F$5000,'1. Output sheet'!$AC$2:$AC$5000,$B$75,'1. Output sheet'!$C$2:$C$5000,L$138,'1. Output sheet'!$K$2:$K$5000,$C590,'1. Output sheet'!$O$2:$O$5000,"&gt;="&amp;$B$574,'1. Output sheet'!$O$2:$O$5000,"&lt;"&amp;$C$574)</f>
        <v>0</v>
      </c>
      <c r="M655" s="13">
        <f>SUMIFS('1. Output sheet'!$F$2:$F$5000,'1. Output sheet'!$AC$2:$AC$5000,$B$75,'1. Output sheet'!$C$2:$C$5000,M$138,'1. Output sheet'!$K$2:$K$5000,$C590,'1. Output sheet'!$O$2:$O$5000,"&gt;="&amp;$B$574,'1. Output sheet'!$O$2:$O$5000,"&lt;"&amp;$C$574)</f>
        <v>0</v>
      </c>
      <c r="N655" s="13">
        <f>SUMIFS('1. Output sheet'!$F$2:$F$5000,'1. Output sheet'!$AC$2:$AC$5000,$B$75,'1. Output sheet'!$C$2:$C$5000,N$138,'1. Output sheet'!$K$2:$K$5000,$C590,'1. Output sheet'!$O$2:$O$5000,"&gt;="&amp;$B$574,'1. Output sheet'!$O$2:$O$5000,"&lt;"&amp;$C$574)</f>
        <v>0</v>
      </c>
      <c r="O655" s="13">
        <f>SUMIFS('1. Output sheet'!$F$2:$F$5000,'1. Output sheet'!$AC$2:$AC$5000,$B$75,'1. Output sheet'!$C$2:$C$5000,O$138,'1. Output sheet'!$K$2:$K$5000,$C590,'1. Output sheet'!$O$2:$O$5000,"&gt;="&amp;$B$574,'1. Output sheet'!$O$2:$O$5000,"&lt;"&amp;$C$574)</f>
        <v>0</v>
      </c>
      <c r="P655" s="14">
        <f t="shared" si="365"/>
        <v>7110</v>
      </c>
      <c r="R655" s="7"/>
      <c r="S655" s="39" t="s">
        <v>54</v>
      </c>
      <c r="T655" s="13">
        <f t="shared" si="366"/>
        <v>0</v>
      </c>
      <c r="U655" s="13">
        <f t="shared" si="344"/>
        <v>0</v>
      </c>
      <c r="V655" s="13">
        <f t="shared" si="345"/>
        <v>0</v>
      </c>
      <c r="W655" s="13">
        <f t="shared" si="346"/>
        <v>400.22525240336262</v>
      </c>
      <c r="X655" s="13">
        <f t="shared" si="347"/>
        <v>113.29659573897536</v>
      </c>
      <c r="Y655" s="13">
        <f t="shared" si="348"/>
        <v>0</v>
      </c>
      <c r="Z655" s="13">
        <f t="shared" si="349"/>
        <v>439.77850180335997</v>
      </c>
      <c r="AA655" s="13">
        <f t="shared" si="350"/>
        <v>0</v>
      </c>
      <c r="AB655" s="13">
        <f t="shared" si="351"/>
        <v>0</v>
      </c>
      <c r="AC655" s="13">
        <f t="shared" si="352"/>
        <v>0</v>
      </c>
      <c r="AD655" s="13">
        <f t="shared" si="353"/>
        <v>0</v>
      </c>
      <c r="AE655" s="13">
        <v>0</v>
      </c>
      <c r="AF655" s="14">
        <v>163579.5</v>
      </c>
    </row>
    <row r="656" spans="2:32" ht="14.4" x14ac:dyDescent="0.3">
      <c r="B656" s="7"/>
      <c r="C656" s="39" t="s">
        <v>126</v>
      </c>
      <c r="D656" s="13">
        <f>SUMIFS('1. Output sheet'!$F$2:$F$5000,'1. Output sheet'!$AC$2:$AC$5000,$B$75,'1. Output sheet'!$C$2:$C$5000,D$138,'1. Output sheet'!$K$2:$K$5000,$C591,'1. Output sheet'!$O$2:$O$5000,"&gt;="&amp;$B$574,'1. Output sheet'!$O$2:$O$5000,"&lt;"&amp;$C$574)</f>
        <v>0</v>
      </c>
      <c r="E656" s="13">
        <f>SUMIFS('1. Output sheet'!$F$2:$F$5000,'1. Output sheet'!$AC$2:$AC$5000,$B$75,'1. Output sheet'!$C$2:$C$5000,E$138,'1. Output sheet'!$K$2:$K$5000,$C591,'1. Output sheet'!$O$2:$O$5000,"&gt;="&amp;$B$574,'1. Output sheet'!$O$2:$O$5000,"&lt;"&amp;$C$574)</f>
        <v>0</v>
      </c>
      <c r="F656" s="13">
        <f>SUMIFS('1. Output sheet'!$F$2:$F$5000,'1. Output sheet'!$AC$2:$AC$5000,$B$75,'1. Output sheet'!$C$2:$C$5000,F$138,'1. Output sheet'!$K$2:$K$5000,$C591,'1. Output sheet'!$O$2:$O$5000,"&gt;="&amp;$B$574,'1. Output sheet'!$O$2:$O$5000,"&lt;"&amp;$C$574)</f>
        <v>0</v>
      </c>
      <c r="G656" s="13">
        <f>SUMIFS('1. Output sheet'!$F$2:$F$5000,'1. Output sheet'!$AC$2:$AC$5000,$B$75,'1. Output sheet'!$C$2:$C$5000,G$138,'1. Output sheet'!$K$2:$K$5000,$C591,'1. Output sheet'!$O$2:$O$5000,"&gt;="&amp;$B$574,'1. Output sheet'!$O$2:$O$5000,"&lt;"&amp;$C$574)</f>
        <v>0</v>
      </c>
      <c r="H656" s="13">
        <f>SUMIFS('1. Output sheet'!$F$2:$F$5000,'1. Output sheet'!$AC$2:$AC$5000,$B$75,'1. Output sheet'!$C$2:$C$5000,H$138,'1. Output sheet'!$K$2:$K$5000,$C591,'1. Output sheet'!$O$2:$O$5000,"&gt;="&amp;$B$574,'1. Output sheet'!$O$2:$O$5000,"&lt;"&amp;$C$574)</f>
        <v>0</v>
      </c>
      <c r="I656" s="13">
        <f>SUMIFS('1. Output sheet'!$F$2:$F$5000,'1. Output sheet'!$AC$2:$AC$5000,$B$75,'1. Output sheet'!$C$2:$C$5000,I$138,'1. Output sheet'!$K$2:$K$5000,$C591,'1. Output sheet'!$O$2:$O$5000,"&gt;="&amp;$B$574,'1. Output sheet'!$O$2:$O$5000,"&lt;"&amp;$C$574)</f>
        <v>0</v>
      </c>
      <c r="J656" s="13">
        <f>SUMIFS('1. Output sheet'!$F$2:$F$5000,'1. Output sheet'!$AC$2:$AC$5000,$B$75,'1. Output sheet'!$C$2:$C$5000,J$138,'1. Output sheet'!$K$2:$K$5000,$C591,'1. Output sheet'!$O$2:$O$5000,"&gt;="&amp;$B$574,'1. Output sheet'!$O$2:$O$5000,"&lt;"&amp;$C$574)</f>
        <v>0</v>
      </c>
      <c r="K656" s="13">
        <f>SUMIFS('1. Output sheet'!$F$2:$F$5000,'1. Output sheet'!$AC$2:$AC$5000,$B$75,'1. Output sheet'!$C$2:$C$5000,K$138,'1. Output sheet'!$K$2:$K$5000,$C591,'1. Output sheet'!$O$2:$O$5000,"&gt;="&amp;$B$574,'1. Output sheet'!$O$2:$O$5000,"&lt;"&amp;$C$574)</f>
        <v>0</v>
      </c>
      <c r="L656" s="13">
        <f>SUMIFS('1. Output sheet'!$F$2:$F$5000,'1. Output sheet'!$AC$2:$AC$5000,$B$75,'1. Output sheet'!$C$2:$C$5000,L$138,'1. Output sheet'!$K$2:$K$5000,$C591,'1. Output sheet'!$O$2:$O$5000,"&gt;="&amp;$B$574,'1. Output sheet'!$O$2:$O$5000,"&lt;"&amp;$C$574)</f>
        <v>0</v>
      </c>
      <c r="M656" s="13">
        <f>SUMIFS('1. Output sheet'!$F$2:$F$5000,'1. Output sheet'!$AC$2:$AC$5000,$B$75,'1. Output sheet'!$C$2:$C$5000,M$138,'1. Output sheet'!$K$2:$K$5000,$C591,'1. Output sheet'!$O$2:$O$5000,"&gt;="&amp;$B$574,'1. Output sheet'!$O$2:$O$5000,"&lt;"&amp;$C$574)</f>
        <v>0</v>
      </c>
      <c r="N656" s="13">
        <f>SUMIFS('1. Output sheet'!$F$2:$F$5000,'1. Output sheet'!$AC$2:$AC$5000,$B$75,'1. Output sheet'!$C$2:$C$5000,N$138,'1. Output sheet'!$K$2:$K$5000,$C591,'1. Output sheet'!$O$2:$O$5000,"&gt;="&amp;$B$574,'1. Output sheet'!$O$2:$O$5000,"&lt;"&amp;$C$574)</f>
        <v>0</v>
      </c>
      <c r="O656" s="13">
        <f>SUMIFS('1. Output sheet'!$F$2:$F$5000,'1. Output sheet'!$AC$2:$AC$5000,$B$75,'1. Output sheet'!$C$2:$C$5000,O$138,'1. Output sheet'!$K$2:$K$5000,$C591,'1. Output sheet'!$O$2:$O$5000,"&gt;="&amp;$B$574,'1. Output sheet'!$O$2:$O$5000,"&lt;"&amp;$C$574)</f>
        <v>0</v>
      </c>
      <c r="P656" s="14">
        <f t="shared" si="365"/>
        <v>0</v>
      </c>
      <c r="R656" s="7"/>
      <c r="S656" s="39" t="s">
        <v>126</v>
      </c>
      <c r="T656" s="13">
        <f t="shared" si="366"/>
        <v>0</v>
      </c>
      <c r="U656" s="13">
        <f t="shared" si="344"/>
        <v>0</v>
      </c>
      <c r="V656" s="13">
        <f t="shared" si="345"/>
        <v>0</v>
      </c>
      <c r="W656" s="13">
        <f t="shared" si="346"/>
        <v>0</v>
      </c>
      <c r="X656" s="13">
        <f t="shared" si="347"/>
        <v>0</v>
      </c>
      <c r="Y656" s="13">
        <f t="shared" si="348"/>
        <v>0</v>
      </c>
      <c r="Z656" s="13">
        <f t="shared" si="349"/>
        <v>0</v>
      </c>
      <c r="AA656" s="13">
        <f t="shared" si="350"/>
        <v>0</v>
      </c>
      <c r="AB656" s="13">
        <f t="shared" si="351"/>
        <v>0</v>
      </c>
      <c r="AC656" s="13">
        <f t="shared" si="352"/>
        <v>0</v>
      </c>
      <c r="AD656" s="13">
        <f t="shared" si="353"/>
        <v>0</v>
      </c>
      <c r="AE656" s="13">
        <v>0</v>
      </c>
      <c r="AF656" s="14">
        <v>123322.07999999999</v>
      </c>
    </row>
    <row r="657" spans="2:32" ht="14.4" x14ac:dyDescent="0.3">
      <c r="B657" s="7"/>
      <c r="C657" s="39" t="s">
        <v>737</v>
      </c>
      <c r="D657" s="13">
        <f>SUMIFS('1. Output sheet'!$F$2:$F$5000,'1. Output sheet'!$AC$2:$AC$5000,$B$75,'1. Output sheet'!$C$2:$C$5000,D$138,'1. Output sheet'!$K$2:$K$5000,$C592,'1. Output sheet'!$O$2:$O$5000,"&gt;="&amp;$B$574,'1. Output sheet'!$O$2:$O$5000,"&lt;"&amp;$C$574)</f>
        <v>0</v>
      </c>
      <c r="E657" s="13">
        <f>SUMIFS('1. Output sheet'!$F$2:$F$5000,'1. Output sheet'!$AC$2:$AC$5000,$B$75,'1. Output sheet'!$C$2:$C$5000,E$138,'1. Output sheet'!$K$2:$K$5000,$C592,'1. Output sheet'!$O$2:$O$5000,"&gt;="&amp;$B$574,'1. Output sheet'!$O$2:$O$5000,"&lt;"&amp;$C$574)</f>
        <v>0</v>
      </c>
      <c r="F657" s="13">
        <f>SUMIFS('1. Output sheet'!$F$2:$F$5000,'1. Output sheet'!$AC$2:$AC$5000,$B$75,'1. Output sheet'!$C$2:$C$5000,F$138,'1. Output sheet'!$K$2:$K$5000,$C592,'1. Output sheet'!$O$2:$O$5000,"&gt;="&amp;$B$574,'1. Output sheet'!$O$2:$O$5000,"&lt;"&amp;$C$574)</f>
        <v>0</v>
      </c>
      <c r="G657" s="13">
        <f>SUMIFS('1. Output sheet'!$F$2:$F$5000,'1. Output sheet'!$AC$2:$AC$5000,$B$75,'1. Output sheet'!$C$2:$C$5000,G$138,'1. Output sheet'!$K$2:$K$5000,$C592,'1. Output sheet'!$O$2:$O$5000,"&gt;="&amp;$B$574,'1. Output sheet'!$O$2:$O$5000,"&lt;"&amp;$C$574)</f>
        <v>0</v>
      </c>
      <c r="H657" s="13">
        <f>SUMIFS('1. Output sheet'!$F$2:$F$5000,'1. Output sheet'!$AC$2:$AC$5000,$B$75,'1. Output sheet'!$C$2:$C$5000,H$138,'1. Output sheet'!$K$2:$K$5000,$C592,'1. Output sheet'!$O$2:$O$5000,"&gt;="&amp;$B$574,'1. Output sheet'!$O$2:$O$5000,"&lt;"&amp;$C$574)</f>
        <v>1295</v>
      </c>
      <c r="I657" s="13">
        <f>SUMIFS('1. Output sheet'!$F$2:$F$5000,'1. Output sheet'!$AC$2:$AC$5000,$B$75,'1. Output sheet'!$C$2:$C$5000,I$138,'1. Output sheet'!$K$2:$K$5000,$C592,'1. Output sheet'!$O$2:$O$5000,"&gt;="&amp;$B$574,'1. Output sheet'!$O$2:$O$5000,"&lt;"&amp;$C$574)</f>
        <v>1355</v>
      </c>
      <c r="J657" s="13">
        <f>SUMIFS('1. Output sheet'!$F$2:$F$5000,'1. Output sheet'!$AC$2:$AC$5000,$B$75,'1. Output sheet'!$C$2:$C$5000,J$138,'1. Output sheet'!$K$2:$K$5000,$C592,'1. Output sheet'!$O$2:$O$5000,"&gt;="&amp;$B$574,'1. Output sheet'!$O$2:$O$5000,"&lt;"&amp;$C$574)</f>
        <v>0</v>
      </c>
      <c r="K657" s="13">
        <f>SUMIFS('1. Output sheet'!$F$2:$F$5000,'1. Output sheet'!$AC$2:$AC$5000,$B$75,'1. Output sheet'!$C$2:$C$5000,K$138,'1. Output sheet'!$K$2:$K$5000,$C592,'1. Output sheet'!$O$2:$O$5000,"&gt;="&amp;$B$574,'1. Output sheet'!$O$2:$O$5000,"&lt;"&amp;$C$574)</f>
        <v>0</v>
      </c>
      <c r="L657" s="13">
        <f>SUMIFS('1. Output sheet'!$F$2:$F$5000,'1. Output sheet'!$AC$2:$AC$5000,$B$75,'1. Output sheet'!$C$2:$C$5000,L$138,'1. Output sheet'!$K$2:$K$5000,$C592,'1. Output sheet'!$O$2:$O$5000,"&gt;="&amp;$B$574,'1. Output sheet'!$O$2:$O$5000,"&lt;"&amp;$C$574)</f>
        <v>0</v>
      </c>
      <c r="M657" s="13">
        <f>SUMIFS('1. Output sheet'!$F$2:$F$5000,'1. Output sheet'!$AC$2:$AC$5000,$B$75,'1. Output sheet'!$C$2:$C$5000,M$138,'1. Output sheet'!$K$2:$K$5000,$C592,'1. Output sheet'!$O$2:$O$5000,"&gt;="&amp;$B$574,'1. Output sheet'!$O$2:$O$5000,"&lt;"&amp;$C$574)</f>
        <v>0</v>
      </c>
      <c r="N657" s="13">
        <f>SUMIFS('1. Output sheet'!$F$2:$F$5000,'1. Output sheet'!$AC$2:$AC$5000,$B$75,'1. Output sheet'!$C$2:$C$5000,N$138,'1. Output sheet'!$K$2:$K$5000,$C592,'1. Output sheet'!$O$2:$O$5000,"&gt;="&amp;$B$574,'1. Output sheet'!$O$2:$O$5000,"&lt;"&amp;$C$574)</f>
        <v>0</v>
      </c>
      <c r="O657" s="13">
        <f>SUMIFS('1. Output sheet'!$F$2:$F$5000,'1. Output sheet'!$AC$2:$AC$5000,$B$75,'1. Output sheet'!$C$2:$C$5000,O$138,'1. Output sheet'!$K$2:$K$5000,$C592,'1. Output sheet'!$O$2:$O$5000,"&gt;="&amp;$B$574,'1. Output sheet'!$O$2:$O$5000,"&lt;"&amp;$C$574)</f>
        <v>0</v>
      </c>
      <c r="P657" s="14">
        <f t="shared" si="365"/>
        <v>2650</v>
      </c>
      <c r="R657" s="7"/>
      <c r="S657" s="39" t="s">
        <v>737</v>
      </c>
      <c r="T657" s="13">
        <f t="shared" si="366"/>
        <v>0</v>
      </c>
      <c r="U657" s="13">
        <f t="shared" si="344"/>
        <v>0</v>
      </c>
      <c r="V657" s="13">
        <f t="shared" si="345"/>
        <v>0</v>
      </c>
      <c r="W657" s="13">
        <f t="shared" si="346"/>
        <v>0</v>
      </c>
      <c r="X657" s="13">
        <f t="shared" si="347"/>
        <v>173.63206092541193</v>
      </c>
      <c r="Y657" s="13">
        <f t="shared" si="348"/>
        <v>181.67678961693682</v>
      </c>
      <c r="Z657" s="13">
        <f t="shared" si="349"/>
        <v>0</v>
      </c>
      <c r="AA657" s="13">
        <f t="shared" si="350"/>
        <v>0</v>
      </c>
      <c r="AB657" s="13">
        <f t="shared" si="351"/>
        <v>0</v>
      </c>
      <c r="AC657" s="13">
        <f t="shared" si="352"/>
        <v>0</v>
      </c>
      <c r="AD657" s="13">
        <f t="shared" si="353"/>
        <v>0</v>
      </c>
      <c r="AE657" s="13">
        <v>0</v>
      </c>
      <c r="AF657" s="14">
        <v>31995</v>
      </c>
    </row>
    <row r="658" spans="2:32" ht="14.4" x14ac:dyDescent="0.3">
      <c r="B658" s="7"/>
      <c r="C658" s="39" t="s">
        <v>362</v>
      </c>
      <c r="D658" s="13">
        <f>SUMIFS('1. Output sheet'!$F$2:$F$5000,'1. Output sheet'!$AC$2:$AC$5000,$B$75,'1. Output sheet'!$C$2:$C$5000,D$138,'1. Output sheet'!$K$2:$K$5000,$C593,'1. Output sheet'!$O$2:$O$5000,"&gt;="&amp;$B$574,'1. Output sheet'!$O$2:$O$5000,"&lt;"&amp;$C$574)</f>
        <v>0</v>
      </c>
      <c r="E658" s="13">
        <f>SUMIFS('1. Output sheet'!$F$2:$F$5000,'1. Output sheet'!$AC$2:$AC$5000,$B$75,'1. Output sheet'!$C$2:$C$5000,E$138,'1. Output sheet'!$K$2:$K$5000,$C593,'1. Output sheet'!$O$2:$O$5000,"&gt;="&amp;$B$574,'1. Output sheet'!$O$2:$O$5000,"&lt;"&amp;$C$574)</f>
        <v>0</v>
      </c>
      <c r="F658" s="13">
        <f>SUMIFS('1. Output sheet'!$F$2:$F$5000,'1. Output sheet'!$AC$2:$AC$5000,$B$75,'1. Output sheet'!$C$2:$C$5000,F$138,'1. Output sheet'!$K$2:$K$5000,$C593,'1. Output sheet'!$O$2:$O$5000,"&gt;="&amp;$B$574,'1. Output sheet'!$O$2:$O$5000,"&lt;"&amp;$C$574)</f>
        <v>0</v>
      </c>
      <c r="G658" s="13">
        <f>SUMIFS('1. Output sheet'!$F$2:$F$5000,'1. Output sheet'!$AC$2:$AC$5000,$B$75,'1. Output sheet'!$C$2:$C$5000,G$138,'1. Output sheet'!$K$2:$K$5000,$C593,'1. Output sheet'!$O$2:$O$5000,"&gt;="&amp;$B$574,'1. Output sheet'!$O$2:$O$5000,"&lt;"&amp;$C$574)</f>
        <v>0</v>
      </c>
      <c r="H658" s="13">
        <f>SUMIFS('1. Output sheet'!$F$2:$F$5000,'1. Output sheet'!$AC$2:$AC$5000,$B$75,'1. Output sheet'!$C$2:$C$5000,H$138,'1. Output sheet'!$K$2:$K$5000,$C593,'1. Output sheet'!$O$2:$O$5000,"&gt;="&amp;$B$574,'1. Output sheet'!$O$2:$O$5000,"&lt;"&amp;$C$574)</f>
        <v>0</v>
      </c>
      <c r="I658" s="13">
        <f>SUMIFS('1. Output sheet'!$F$2:$F$5000,'1. Output sheet'!$AC$2:$AC$5000,$B$75,'1. Output sheet'!$C$2:$C$5000,I$138,'1. Output sheet'!$K$2:$K$5000,$C593,'1. Output sheet'!$O$2:$O$5000,"&gt;="&amp;$B$574,'1. Output sheet'!$O$2:$O$5000,"&lt;"&amp;$C$574)</f>
        <v>0</v>
      </c>
      <c r="J658" s="13">
        <f>SUMIFS('1. Output sheet'!$F$2:$F$5000,'1. Output sheet'!$AC$2:$AC$5000,$B$75,'1. Output sheet'!$C$2:$C$5000,J$138,'1. Output sheet'!$K$2:$K$5000,$C593,'1. Output sheet'!$O$2:$O$5000,"&gt;="&amp;$B$574,'1. Output sheet'!$O$2:$O$5000,"&lt;"&amp;$C$574)</f>
        <v>0</v>
      </c>
      <c r="K658" s="13">
        <f>SUMIFS('1. Output sheet'!$F$2:$F$5000,'1. Output sheet'!$AC$2:$AC$5000,$B$75,'1. Output sheet'!$C$2:$C$5000,K$138,'1. Output sheet'!$K$2:$K$5000,$C593,'1. Output sheet'!$O$2:$O$5000,"&gt;="&amp;$B$574,'1. Output sheet'!$O$2:$O$5000,"&lt;"&amp;$C$574)</f>
        <v>0</v>
      </c>
      <c r="L658" s="13">
        <f>SUMIFS('1. Output sheet'!$F$2:$F$5000,'1. Output sheet'!$AC$2:$AC$5000,$B$75,'1. Output sheet'!$C$2:$C$5000,L$138,'1. Output sheet'!$K$2:$K$5000,$C593,'1. Output sheet'!$O$2:$O$5000,"&gt;="&amp;$B$574,'1. Output sheet'!$O$2:$O$5000,"&lt;"&amp;$C$574)</f>
        <v>0</v>
      </c>
      <c r="M658" s="13">
        <f>SUMIFS('1. Output sheet'!$F$2:$F$5000,'1. Output sheet'!$AC$2:$AC$5000,$B$75,'1. Output sheet'!$C$2:$C$5000,M$138,'1. Output sheet'!$K$2:$K$5000,$C593,'1. Output sheet'!$O$2:$O$5000,"&gt;="&amp;$B$574,'1. Output sheet'!$O$2:$O$5000,"&lt;"&amp;$C$574)</f>
        <v>0</v>
      </c>
      <c r="N658" s="13">
        <f>SUMIFS('1. Output sheet'!$F$2:$F$5000,'1. Output sheet'!$AC$2:$AC$5000,$B$75,'1. Output sheet'!$C$2:$C$5000,N$138,'1. Output sheet'!$K$2:$K$5000,$C593,'1. Output sheet'!$O$2:$O$5000,"&gt;="&amp;$B$574,'1. Output sheet'!$O$2:$O$5000,"&lt;"&amp;$C$574)</f>
        <v>0</v>
      </c>
      <c r="O658" s="13">
        <f>SUMIFS('1. Output sheet'!$F$2:$F$5000,'1. Output sheet'!$AC$2:$AC$5000,$B$75,'1. Output sheet'!$C$2:$C$5000,O$138,'1. Output sheet'!$K$2:$K$5000,$C593,'1. Output sheet'!$O$2:$O$5000,"&gt;="&amp;$B$574,'1. Output sheet'!$O$2:$O$5000,"&lt;"&amp;$C$574)</f>
        <v>0</v>
      </c>
      <c r="P658" s="14">
        <f t="shared" si="365"/>
        <v>0</v>
      </c>
      <c r="R658" s="7"/>
      <c r="S658" s="39" t="s">
        <v>362</v>
      </c>
      <c r="T658" s="13">
        <f t="shared" si="366"/>
        <v>0</v>
      </c>
      <c r="U658" s="13">
        <f t="shared" si="344"/>
        <v>0</v>
      </c>
      <c r="V658" s="13">
        <f t="shared" si="345"/>
        <v>0</v>
      </c>
      <c r="W658" s="13">
        <f t="shared" si="346"/>
        <v>0</v>
      </c>
      <c r="X658" s="13">
        <f t="shared" si="347"/>
        <v>0</v>
      </c>
      <c r="Y658" s="13">
        <f t="shared" si="348"/>
        <v>0</v>
      </c>
      <c r="Z658" s="13">
        <f t="shared" si="349"/>
        <v>0</v>
      </c>
      <c r="AA658" s="13">
        <f t="shared" si="350"/>
        <v>0</v>
      </c>
      <c r="AB658" s="13">
        <f t="shared" si="351"/>
        <v>0</v>
      </c>
      <c r="AC658" s="13">
        <f t="shared" si="352"/>
        <v>0</v>
      </c>
      <c r="AD658" s="13">
        <f t="shared" si="353"/>
        <v>0</v>
      </c>
      <c r="AE658" s="13">
        <v>0</v>
      </c>
      <c r="AF658" s="14">
        <v>26113.7</v>
      </c>
    </row>
    <row r="659" spans="2:32" ht="14.4" x14ac:dyDescent="0.3">
      <c r="B659" s="7"/>
      <c r="C659" s="39" t="s">
        <v>76</v>
      </c>
      <c r="D659" s="13">
        <f>SUMIFS('1. Output sheet'!$F$2:$F$5000,'1. Output sheet'!$AC$2:$AC$5000,$B$75,'1. Output sheet'!$C$2:$C$5000,D$138,'1. Output sheet'!$K$2:$K$5000,$C594,'1. Output sheet'!$O$2:$O$5000,"&gt;="&amp;$B$574,'1. Output sheet'!$O$2:$O$5000,"&lt;"&amp;$C$574)</f>
        <v>0</v>
      </c>
      <c r="E659" s="13">
        <f>SUMIFS('1. Output sheet'!$F$2:$F$5000,'1. Output sheet'!$AC$2:$AC$5000,$B$75,'1. Output sheet'!$C$2:$C$5000,E$138,'1. Output sheet'!$K$2:$K$5000,$C594,'1. Output sheet'!$O$2:$O$5000,"&gt;="&amp;$B$574,'1. Output sheet'!$O$2:$O$5000,"&lt;"&amp;$C$574)</f>
        <v>0</v>
      </c>
      <c r="F659" s="13">
        <f>SUMIFS('1. Output sheet'!$F$2:$F$5000,'1. Output sheet'!$AC$2:$AC$5000,$B$75,'1. Output sheet'!$C$2:$C$5000,F$138,'1. Output sheet'!$K$2:$K$5000,$C594,'1. Output sheet'!$O$2:$O$5000,"&gt;="&amp;$B$574,'1. Output sheet'!$O$2:$O$5000,"&lt;"&amp;$C$574)</f>
        <v>0</v>
      </c>
      <c r="G659" s="13">
        <f>SUMIFS('1. Output sheet'!$F$2:$F$5000,'1. Output sheet'!$AC$2:$AC$5000,$B$75,'1. Output sheet'!$C$2:$C$5000,G$138,'1. Output sheet'!$K$2:$K$5000,$C594,'1. Output sheet'!$O$2:$O$5000,"&gt;="&amp;$B$574,'1. Output sheet'!$O$2:$O$5000,"&lt;"&amp;$C$574)</f>
        <v>0</v>
      </c>
      <c r="H659" s="13">
        <f>SUMIFS('1. Output sheet'!$F$2:$F$5000,'1. Output sheet'!$AC$2:$AC$5000,$B$75,'1. Output sheet'!$C$2:$C$5000,H$138,'1. Output sheet'!$K$2:$K$5000,$C594,'1. Output sheet'!$O$2:$O$5000,"&gt;="&amp;$B$574,'1. Output sheet'!$O$2:$O$5000,"&lt;"&amp;$C$574)</f>
        <v>0</v>
      </c>
      <c r="I659" s="13">
        <f>SUMIFS('1. Output sheet'!$F$2:$F$5000,'1. Output sheet'!$AC$2:$AC$5000,$B$75,'1. Output sheet'!$C$2:$C$5000,I$138,'1. Output sheet'!$K$2:$K$5000,$C594,'1. Output sheet'!$O$2:$O$5000,"&gt;="&amp;$B$574,'1. Output sheet'!$O$2:$O$5000,"&lt;"&amp;$C$574)</f>
        <v>0</v>
      </c>
      <c r="J659" s="13">
        <f>SUMIFS('1. Output sheet'!$F$2:$F$5000,'1. Output sheet'!$AC$2:$AC$5000,$B$75,'1. Output sheet'!$C$2:$C$5000,J$138,'1. Output sheet'!$K$2:$K$5000,$C594,'1. Output sheet'!$O$2:$O$5000,"&gt;="&amp;$B$574,'1. Output sheet'!$O$2:$O$5000,"&lt;"&amp;$C$574)</f>
        <v>0</v>
      </c>
      <c r="K659" s="13">
        <f>SUMIFS('1. Output sheet'!$F$2:$F$5000,'1. Output sheet'!$AC$2:$AC$5000,$B$75,'1. Output sheet'!$C$2:$C$5000,K$138,'1. Output sheet'!$K$2:$K$5000,$C594,'1. Output sheet'!$O$2:$O$5000,"&gt;="&amp;$B$574,'1. Output sheet'!$O$2:$O$5000,"&lt;"&amp;$C$574)</f>
        <v>0</v>
      </c>
      <c r="L659" s="13">
        <f>SUMIFS('1. Output sheet'!$F$2:$F$5000,'1. Output sheet'!$AC$2:$AC$5000,$B$75,'1. Output sheet'!$C$2:$C$5000,L$138,'1. Output sheet'!$K$2:$K$5000,$C594,'1. Output sheet'!$O$2:$O$5000,"&gt;="&amp;$B$574,'1. Output sheet'!$O$2:$O$5000,"&lt;"&amp;$C$574)</f>
        <v>0</v>
      </c>
      <c r="M659" s="13">
        <f>SUMIFS('1. Output sheet'!$F$2:$F$5000,'1. Output sheet'!$AC$2:$AC$5000,$B$75,'1. Output sheet'!$C$2:$C$5000,M$138,'1. Output sheet'!$K$2:$K$5000,$C594,'1. Output sheet'!$O$2:$O$5000,"&gt;="&amp;$B$574,'1. Output sheet'!$O$2:$O$5000,"&lt;"&amp;$C$574)</f>
        <v>0</v>
      </c>
      <c r="N659" s="13">
        <f>SUMIFS('1. Output sheet'!$F$2:$F$5000,'1. Output sheet'!$AC$2:$AC$5000,$B$75,'1. Output sheet'!$C$2:$C$5000,N$138,'1. Output sheet'!$K$2:$K$5000,$C594,'1. Output sheet'!$O$2:$O$5000,"&gt;="&amp;$B$574,'1. Output sheet'!$O$2:$O$5000,"&lt;"&amp;$C$574)</f>
        <v>0</v>
      </c>
      <c r="O659" s="13">
        <f>SUMIFS('1. Output sheet'!$F$2:$F$5000,'1. Output sheet'!$AC$2:$AC$5000,$B$75,'1. Output sheet'!$C$2:$C$5000,O$138,'1. Output sheet'!$K$2:$K$5000,$C594,'1. Output sheet'!$O$2:$O$5000,"&gt;="&amp;$B$574,'1. Output sheet'!$O$2:$O$5000,"&lt;"&amp;$C$574)</f>
        <v>0</v>
      </c>
      <c r="P659" s="14">
        <f t="shared" si="365"/>
        <v>0</v>
      </c>
      <c r="R659" s="7"/>
      <c r="S659" s="39" t="s">
        <v>76</v>
      </c>
      <c r="T659" s="13">
        <f t="shared" si="366"/>
        <v>0</v>
      </c>
      <c r="U659" s="13">
        <f t="shared" si="344"/>
        <v>0</v>
      </c>
      <c r="V659" s="13">
        <f t="shared" si="345"/>
        <v>0</v>
      </c>
      <c r="W659" s="13">
        <f t="shared" si="346"/>
        <v>0</v>
      </c>
      <c r="X659" s="13">
        <f t="shared" si="347"/>
        <v>0</v>
      </c>
      <c r="Y659" s="13">
        <f t="shared" si="348"/>
        <v>0</v>
      </c>
      <c r="Z659" s="13">
        <f t="shared" si="349"/>
        <v>0</v>
      </c>
      <c r="AA659" s="13">
        <f t="shared" si="350"/>
        <v>0</v>
      </c>
      <c r="AB659" s="13">
        <f t="shared" si="351"/>
        <v>0</v>
      </c>
      <c r="AC659" s="13">
        <f t="shared" si="352"/>
        <v>0</v>
      </c>
      <c r="AD659" s="13">
        <f t="shared" si="353"/>
        <v>0</v>
      </c>
      <c r="AE659" s="13">
        <v>0</v>
      </c>
      <c r="AF659" s="14">
        <v>9495</v>
      </c>
    </row>
    <row r="660" spans="2:32" ht="14.4" x14ac:dyDescent="0.3">
      <c r="B660" s="7"/>
      <c r="C660" s="39" t="s">
        <v>3770</v>
      </c>
      <c r="D660" s="13">
        <f>SUMIFS('1. Output sheet'!$F$2:$F$5000,'1. Output sheet'!$AC$2:$AC$5000,$B$75,'1. Output sheet'!$C$2:$C$5000,D$138,'1. Output sheet'!$K$2:$K$5000,$C595,'1. Output sheet'!$O$2:$O$5000,"&gt;="&amp;$B$574,'1. Output sheet'!$O$2:$O$5000,"&lt;"&amp;$C$574)</f>
        <v>0</v>
      </c>
      <c r="E660" s="13">
        <f>SUMIFS('1. Output sheet'!$F$2:$F$5000,'1. Output sheet'!$AC$2:$AC$5000,$B$75,'1. Output sheet'!$C$2:$C$5000,E$138,'1. Output sheet'!$K$2:$K$5000,$C595,'1. Output sheet'!$O$2:$O$5000,"&gt;="&amp;$B$574,'1. Output sheet'!$O$2:$O$5000,"&lt;"&amp;$C$574)</f>
        <v>0</v>
      </c>
      <c r="F660" s="13">
        <f>SUMIFS('1. Output sheet'!$F$2:$F$5000,'1. Output sheet'!$AC$2:$AC$5000,$B$75,'1. Output sheet'!$C$2:$C$5000,F$138,'1. Output sheet'!$K$2:$K$5000,$C595,'1. Output sheet'!$O$2:$O$5000,"&gt;="&amp;$B$574,'1. Output sheet'!$O$2:$O$5000,"&lt;"&amp;$C$574)</f>
        <v>0</v>
      </c>
      <c r="G660" s="13">
        <f>SUMIFS('1. Output sheet'!$F$2:$F$5000,'1. Output sheet'!$AC$2:$AC$5000,$B$75,'1. Output sheet'!$C$2:$C$5000,G$138,'1. Output sheet'!$K$2:$K$5000,$C595,'1. Output sheet'!$O$2:$O$5000,"&gt;="&amp;$B$574,'1. Output sheet'!$O$2:$O$5000,"&lt;"&amp;$C$574)</f>
        <v>0</v>
      </c>
      <c r="H660" s="13">
        <f>SUMIFS('1. Output sheet'!$F$2:$F$5000,'1. Output sheet'!$AC$2:$AC$5000,$B$75,'1. Output sheet'!$C$2:$C$5000,H$138,'1. Output sheet'!$K$2:$K$5000,$C595,'1. Output sheet'!$O$2:$O$5000,"&gt;="&amp;$B$574,'1. Output sheet'!$O$2:$O$5000,"&lt;"&amp;$C$574)</f>
        <v>0</v>
      </c>
      <c r="I660" s="13">
        <f>SUMIFS('1. Output sheet'!$F$2:$F$5000,'1. Output sheet'!$AC$2:$AC$5000,$B$75,'1. Output sheet'!$C$2:$C$5000,I$138,'1. Output sheet'!$K$2:$K$5000,$C595,'1. Output sheet'!$O$2:$O$5000,"&gt;="&amp;$B$574,'1. Output sheet'!$O$2:$O$5000,"&lt;"&amp;$C$574)</f>
        <v>0</v>
      </c>
      <c r="J660" s="13">
        <f>SUMIFS('1. Output sheet'!$F$2:$F$5000,'1. Output sheet'!$AC$2:$AC$5000,$B$75,'1. Output sheet'!$C$2:$C$5000,J$138,'1. Output sheet'!$K$2:$K$5000,$C595,'1. Output sheet'!$O$2:$O$5000,"&gt;="&amp;$B$574,'1. Output sheet'!$O$2:$O$5000,"&lt;"&amp;$C$574)</f>
        <v>0</v>
      </c>
      <c r="K660" s="13">
        <f>SUMIFS('1. Output sheet'!$F$2:$F$5000,'1. Output sheet'!$AC$2:$AC$5000,$B$75,'1. Output sheet'!$C$2:$C$5000,K$138,'1. Output sheet'!$K$2:$K$5000,$C595,'1. Output sheet'!$O$2:$O$5000,"&gt;="&amp;$B$574,'1. Output sheet'!$O$2:$O$5000,"&lt;"&amp;$C$574)</f>
        <v>0</v>
      </c>
      <c r="L660" s="13">
        <f>SUMIFS('1. Output sheet'!$F$2:$F$5000,'1. Output sheet'!$AC$2:$AC$5000,$B$75,'1. Output sheet'!$C$2:$C$5000,L$138,'1. Output sheet'!$K$2:$K$5000,$C595,'1. Output sheet'!$O$2:$O$5000,"&gt;="&amp;$B$574,'1. Output sheet'!$O$2:$O$5000,"&lt;"&amp;$C$574)</f>
        <v>0</v>
      </c>
      <c r="M660" s="13">
        <f>SUMIFS('1. Output sheet'!$F$2:$F$5000,'1. Output sheet'!$AC$2:$AC$5000,$B$75,'1. Output sheet'!$C$2:$C$5000,M$138,'1. Output sheet'!$K$2:$K$5000,$C595,'1. Output sheet'!$O$2:$O$5000,"&gt;="&amp;$B$574,'1. Output sheet'!$O$2:$O$5000,"&lt;"&amp;$C$574)</f>
        <v>0</v>
      </c>
      <c r="N660" s="13">
        <f>SUMIFS('1. Output sheet'!$F$2:$F$5000,'1. Output sheet'!$AC$2:$AC$5000,$B$75,'1. Output sheet'!$C$2:$C$5000,N$138,'1. Output sheet'!$K$2:$K$5000,$C595,'1. Output sheet'!$O$2:$O$5000,"&gt;="&amp;$B$574,'1. Output sheet'!$O$2:$O$5000,"&lt;"&amp;$C$574)</f>
        <v>0</v>
      </c>
      <c r="O660" s="13">
        <f>SUMIFS('1. Output sheet'!$F$2:$F$5000,'1. Output sheet'!$AC$2:$AC$5000,$B$75,'1. Output sheet'!$C$2:$C$5000,O$138,'1. Output sheet'!$K$2:$K$5000,$C595,'1. Output sheet'!$O$2:$O$5000,"&gt;="&amp;$B$574,'1. Output sheet'!$O$2:$O$5000,"&lt;"&amp;$C$574)</f>
        <v>0</v>
      </c>
      <c r="P660" s="14">
        <f t="shared" si="365"/>
        <v>0</v>
      </c>
      <c r="R660" s="7"/>
      <c r="S660" s="39" t="s">
        <v>3770</v>
      </c>
      <c r="T660" s="13">
        <f t="shared" si="366"/>
        <v>0</v>
      </c>
      <c r="U660" s="13">
        <f t="shared" si="344"/>
        <v>0</v>
      </c>
      <c r="V660" s="13">
        <f t="shared" si="345"/>
        <v>0</v>
      </c>
      <c r="W660" s="13">
        <f t="shared" si="346"/>
        <v>0</v>
      </c>
      <c r="X660" s="13">
        <f t="shared" si="347"/>
        <v>0</v>
      </c>
      <c r="Y660" s="13">
        <f t="shared" si="348"/>
        <v>0</v>
      </c>
      <c r="Z660" s="13">
        <f t="shared" si="349"/>
        <v>0</v>
      </c>
      <c r="AA660" s="13">
        <f t="shared" si="350"/>
        <v>0</v>
      </c>
      <c r="AB660" s="13">
        <f t="shared" si="351"/>
        <v>0</v>
      </c>
      <c r="AC660" s="13">
        <f t="shared" si="352"/>
        <v>0</v>
      </c>
      <c r="AD660" s="13">
        <f t="shared" si="353"/>
        <v>0</v>
      </c>
      <c r="AE660" s="13">
        <v>0</v>
      </c>
      <c r="AF660" s="14">
        <v>0</v>
      </c>
    </row>
    <row r="661" spans="2:32" ht="14.4" x14ac:dyDescent="0.3">
      <c r="B661" s="7"/>
      <c r="C661" s="39" t="s">
        <v>724</v>
      </c>
      <c r="D661" s="13">
        <f>SUMIFS('1. Output sheet'!$F$2:$F$5000,'1. Output sheet'!$AC$2:$AC$5000,$B$75,'1. Output sheet'!$C$2:$C$5000,D$138,'1. Output sheet'!$K$2:$K$5000,$C596,'1. Output sheet'!$O$2:$O$5000,"&gt;="&amp;$B$574,'1. Output sheet'!$O$2:$O$5000,"&lt;"&amp;$C$574)</f>
        <v>0</v>
      </c>
      <c r="E661" s="13">
        <f>SUMIFS('1. Output sheet'!$F$2:$F$5000,'1. Output sheet'!$AC$2:$AC$5000,$B$75,'1. Output sheet'!$C$2:$C$5000,E$138,'1. Output sheet'!$K$2:$K$5000,$C596,'1. Output sheet'!$O$2:$O$5000,"&gt;="&amp;$B$574,'1. Output sheet'!$O$2:$O$5000,"&lt;"&amp;$C$574)</f>
        <v>0</v>
      </c>
      <c r="F661" s="13">
        <f>SUMIFS('1. Output sheet'!$F$2:$F$5000,'1. Output sheet'!$AC$2:$AC$5000,$B$75,'1. Output sheet'!$C$2:$C$5000,F$138,'1. Output sheet'!$K$2:$K$5000,$C596,'1. Output sheet'!$O$2:$O$5000,"&gt;="&amp;$B$574,'1. Output sheet'!$O$2:$O$5000,"&lt;"&amp;$C$574)</f>
        <v>0</v>
      </c>
      <c r="G661" s="13">
        <f>SUMIFS('1. Output sheet'!$F$2:$F$5000,'1. Output sheet'!$AC$2:$AC$5000,$B$75,'1. Output sheet'!$C$2:$C$5000,G$138,'1. Output sheet'!$K$2:$K$5000,$C596,'1. Output sheet'!$O$2:$O$5000,"&gt;="&amp;$B$574,'1. Output sheet'!$O$2:$O$5000,"&lt;"&amp;$C$574)</f>
        <v>3245</v>
      </c>
      <c r="H661" s="13">
        <f>SUMIFS('1. Output sheet'!$F$2:$F$5000,'1. Output sheet'!$AC$2:$AC$5000,$B$75,'1. Output sheet'!$C$2:$C$5000,H$138,'1. Output sheet'!$K$2:$K$5000,$C596,'1. Output sheet'!$O$2:$O$5000,"&gt;="&amp;$B$574,'1. Output sheet'!$O$2:$O$5000,"&lt;"&amp;$C$574)</f>
        <v>5835</v>
      </c>
      <c r="I661" s="13">
        <f>SUMIFS('1. Output sheet'!$F$2:$F$5000,'1. Output sheet'!$AC$2:$AC$5000,$B$75,'1. Output sheet'!$C$2:$C$5000,I$138,'1. Output sheet'!$K$2:$K$5000,$C596,'1. Output sheet'!$O$2:$O$5000,"&gt;="&amp;$B$574,'1. Output sheet'!$O$2:$O$5000,"&lt;"&amp;$C$574)</f>
        <v>4455</v>
      </c>
      <c r="J661" s="13">
        <f>SUMIFS('1. Output sheet'!$F$2:$F$5000,'1. Output sheet'!$AC$2:$AC$5000,$B$75,'1. Output sheet'!$C$2:$C$5000,J$138,'1. Output sheet'!$K$2:$K$5000,$C596,'1. Output sheet'!$O$2:$O$5000,"&gt;="&amp;$B$574,'1. Output sheet'!$O$2:$O$5000,"&lt;"&amp;$C$574)</f>
        <v>2095</v>
      </c>
      <c r="K661" s="13">
        <f>SUMIFS('1. Output sheet'!$F$2:$F$5000,'1. Output sheet'!$AC$2:$AC$5000,$B$75,'1. Output sheet'!$C$2:$C$5000,K$138,'1. Output sheet'!$K$2:$K$5000,$C596,'1. Output sheet'!$O$2:$O$5000,"&gt;="&amp;$B$574,'1. Output sheet'!$O$2:$O$5000,"&lt;"&amp;$C$574)</f>
        <v>0</v>
      </c>
      <c r="L661" s="13">
        <f>SUMIFS('1. Output sheet'!$F$2:$F$5000,'1. Output sheet'!$AC$2:$AC$5000,$B$75,'1. Output sheet'!$C$2:$C$5000,L$138,'1. Output sheet'!$K$2:$K$5000,$C596,'1. Output sheet'!$O$2:$O$5000,"&gt;="&amp;$B$574,'1. Output sheet'!$O$2:$O$5000,"&lt;"&amp;$C$574)</f>
        <v>0</v>
      </c>
      <c r="M661" s="13">
        <f>SUMIFS('1. Output sheet'!$F$2:$F$5000,'1. Output sheet'!$AC$2:$AC$5000,$B$75,'1. Output sheet'!$C$2:$C$5000,M$138,'1. Output sheet'!$K$2:$K$5000,$C596,'1. Output sheet'!$O$2:$O$5000,"&gt;="&amp;$B$574,'1. Output sheet'!$O$2:$O$5000,"&lt;"&amp;$C$574)</f>
        <v>0</v>
      </c>
      <c r="N661" s="13">
        <f>SUMIFS('1. Output sheet'!$F$2:$F$5000,'1. Output sheet'!$AC$2:$AC$5000,$B$75,'1. Output sheet'!$C$2:$C$5000,N$138,'1. Output sheet'!$K$2:$K$5000,$C596,'1. Output sheet'!$O$2:$O$5000,"&gt;="&amp;$B$574,'1. Output sheet'!$O$2:$O$5000,"&lt;"&amp;$C$574)</f>
        <v>0</v>
      </c>
      <c r="O661" s="13">
        <f>SUMIFS('1. Output sheet'!$F$2:$F$5000,'1. Output sheet'!$AC$2:$AC$5000,$B$75,'1. Output sheet'!$C$2:$C$5000,O$138,'1. Output sheet'!$K$2:$K$5000,$C596,'1. Output sheet'!$O$2:$O$5000,"&gt;="&amp;$B$574,'1. Output sheet'!$O$2:$O$5000,"&lt;"&amp;$C$574)</f>
        <v>0</v>
      </c>
      <c r="P661" s="14">
        <f t="shared" si="365"/>
        <v>15630</v>
      </c>
      <c r="R661" s="7"/>
      <c r="S661" s="39" t="s">
        <v>724</v>
      </c>
      <c r="T661" s="13">
        <f t="shared" si="366"/>
        <v>0</v>
      </c>
      <c r="U661" s="13">
        <f t="shared" si="344"/>
        <v>0</v>
      </c>
      <c r="V661" s="13">
        <f t="shared" si="345"/>
        <v>0</v>
      </c>
      <c r="W661" s="13">
        <f t="shared" si="346"/>
        <v>435.08574339997045</v>
      </c>
      <c r="X661" s="13">
        <f t="shared" si="347"/>
        <v>782.34986525079432</v>
      </c>
      <c r="Y661" s="13">
        <f t="shared" si="348"/>
        <v>597.32110534572212</v>
      </c>
      <c r="Z661" s="13">
        <f t="shared" si="349"/>
        <v>280.89511014574362</v>
      </c>
      <c r="AA661" s="13">
        <f t="shared" si="350"/>
        <v>0</v>
      </c>
      <c r="AB661" s="13">
        <f t="shared" si="351"/>
        <v>0</v>
      </c>
      <c r="AC661" s="13">
        <f t="shared" si="352"/>
        <v>0</v>
      </c>
      <c r="AD661" s="13">
        <f t="shared" si="353"/>
        <v>0</v>
      </c>
      <c r="AE661" s="13">
        <v>1595</v>
      </c>
      <c r="AF661" s="14">
        <v>83020</v>
      </c>
    </row>
    <row r="662" spans="2:32" ht="14.4" x14ac:dyDescent="0.3">
      <c r="B662" s="7"/>
      <c r="C662" s="39" t="s">
        <v>285</v>
      </c>
      <c r="D662" s="13">
        <f>SUMIFS('1. Output sheet'!$F$2:$F$5000,'1. Output sheet'!$AC$2:$AC$5000,$B$75,'1. Output sheet'!$C$2:$C$5000,D$138,'1. Output sheet'!$K$2:$K$5000,$C597,'1. Output sheet'!$O$2:$O$5000,"&gt;="&amp;$B$574,'1. Output sheet'!$O$2:$O$5000,"&lt;"&amp;$C$574)</f>
        <v>0</v>
      </c>
      <c r="E662" s="13">
        <f>SUMIFS('1. Output sheet'!$F$2:$F$5000,'1. Output sheet'!$AC$2:$AC$5000,$B$75,'1. Output sheet'!$C$2:$C$5000,E$138,'1. Output sheet'!$K$2:$K$5000,$C597,'1. Output sheet'!$O$2:$O$5000,"&gt;="&amp;$B$574,'1. Output sheet'!$O$2:$O$5000,"&lt;"&amp;$C$574)</f>
        <v>0</v>
      </c>
      <c r="F662" s="13">
        <f>SUMIFS('1. Output sheet'!$F$2:$F$5000,'1. Output sheet'!$AC$2:$AC$5000,$B$75,'1. Output sheet'!$C$2:$C$5000,F$138,'1. Output sheet'!$K$2:$K$5000,$C597,'1. Output sheet'!$O$2:$O$5000,"&gt;="&amp;$B$574,'1. Output sheet'!$O$2:$O$5000,"&lt;"&amp;$C$574)</f>
        <v>0</v>
      </c>
      <c r="G662" s="13">
        <f>SUMIFS('1. Output sheet'!$F$2:$F$5000,'1. Output sheet'!$AC$2:$AC$5000,$B$75,'1. Output sheet'!$C$2:$C$5000,G$138,'1. Output sheet'!$K$2:$K$5000,$C597,'1. Output sheet'!$O$2:$O$5000,"&gt;="&amp;$B$574,'1. Output sheet'!$O$2:$O$5000,"&lt;"&amp;$C$574)</f>
        <v>0</v>
      </c>
      <c r="H662" s="13">
        <f>SUMIFS('1. Output sheet'!$F$2:$F$5000,'1. Output sheet'!$AC$2:$AC$5000,$B$75,'1. Output sheet'!$C$2:$C$5000,H$138,'1. Output sheet'!$K$2:$K$5000,$C597,'1. Output sheet'!$O$2:$O$5000,"&gt;="&amp;$B$574,'1. Output sheet'!$O$2:$O$5000,"&lt;"&amp;$C$574)</f>
        <v>0</v>
      </c>
      <c r="I662" s="13">
        <f>SUMIFS('1. Output sheet'!$F$2:$F$5000,'1. Output sheet'!$AC$2:$AC$5000,$B$75,'1. Output sheet'!$C$2:$C$5000,I$138,'1. Output sheet'!$K$2:$K$5000,$C597,'1. Output sheet'!$O$2:$O$5000,"&gt;="&amp;$B$574,'1. Output sheet'!$O$2:$O$5000,"&lt;"&amp;$C$574)</f>
        <v>0</v>
      </c>
      <c r="J662" s="13">
        <f>SUMIFS('1. Output sheet'!$F$2:$F$5000,'1. Output sheet'!$AC$2:$AC$5000,$B$75,'1. Output sheet'!$C$2:$C$5000,J$138,'1. Output sheet'!$K$2:$K$5000,$C597,'1. Output sheet'!$O$2:$O$5000,"&gt;="&amp;$B$574,'1. Output sheet'!$O$2:$O$5000,"&lt;"&amp;$C$574)</f>
        <v>0</v>
      </c>
      <c r="K662" s="13">
        <f>SUMIFS('1. Output sheet'!$F$2:$F$5000,'1. Output sheet'!$AC$2:$AC$5000,$B$75,'1. Output sheet'!$C$2:$C$5000,K$138,'1. Output sheet'!$K$2:$K$5000,$C597,'1. Output sheet'!$O$2:$O$5000,"&gt;="&amp;$B$574,'1. Output sheet'!$O$2:$O$5000,"&lt;"&amp;$C$574)</f>
        <v>0</v>
      </c>
      <c r="L662" s="13">
        <f>SUMIFS('1. Output sheet'!$F$2:$F$5000,'1. Output sheet'!$AC$2:$AC$5000,$B$75,'1. Output sheet'!$C$2:$C$5000,L$138,'1. Output sheet'!$K$2:$K$5000,$C597,'1. Output sheet'!$O$2:$O$5000,"&gt;="&amp;$B$574,'1. Output sheet'!$O$2:$O$5000,"&lt;"&amp;$C$574)</f>
        <v>0</v>
      </c>
      <c r="M662" s="13">
        <f>SUMIFS('1. Output sheet'!$F$2:$F$5000,'1. Output sheet'!$AC$2:$AC$5000,$B$75,'1. Output sheet'!$C$2:$C$5000,M$138,'1. Output sheet'!$K$2:$K$5000,$C597,'1. Output sheet'!$O$2:$O$5000,"&gt;="&amp;$B$574,'1. Output sheet'!$O$2:$O$5000,"&lt;"&amp;$C$574)</f>
        <v>0</v>
      </c>
      <c r="N662" s="13">
        <f>SUMIFS('1. Output sheet'!$F$2:$F$5000,'1. Output sheet'!$AC$2:$AC$5000,$B$75,'1. Output sheet'!$C$2:$C$5000,N$138,'1. Output sheet'!$K$2:$K$5000,$C597,'1. Output sheet'!$O$2:$O$5000,"&gt;="&amp;$B$574,'1. Output sheet'!$O$2:$O$5000,"&lt;"&amp;$C$574)</f>
        <v>0</v>
      </c>
      <c r="O662" s="13">
        <f>SUMIFS('1. Output sheet'!$F$2:$F$5000,'1. Output sheet'!$AC$2:$AC$5000,$B$75,'1. Output sheet'!$C$2:$C$5000,O$138,'1. Output sheet'!$K$2:$K$5000,$C597,'1. Output sheet'!$O$2:$O$5000,"&gt;="&amp;$B$574,'1. Output sheet'!$O$2:$O$5000,"&lt;"&amp;$C$574)</f>
        <v>0</v>
      </c>
      <c r="P662" s="14">
        <f t="shared" si="365"/>
        <v>0</v>
      </c>
      <c r="R662" s="7"/>
      <c r="S662" s="39" t="s">
        <v>285</v>
      </c>
      <c r="T662" s="13">
        <f t="shared" si="366"/>
        <v>0</v>
      </c>
      <c r="U662" s="13">
        <f t="shared" si="344"/>
        <v>0</v>
      </c>
      <c r="V662" s="13">
        <f t="shared" si="345"/>
        <v>0</v>
      </c>
      <c r="W662" s="13">
        <f t="shared" si="346"/>
        <v>0</v>
      </c>
      <c r="X662" s="13">
        <f t="shared" si="347"/>
        <v>0</v>
      </c>
      <c r="Y662" s="13">
        <f t="shared" si="348"/>
        <v>0</v>
      </c>
      <c r="Z662" s="13">
        <f t="shared" si="349"/>
        <v>0</v>
      </c>
      <c r="AA662" s="13">
        <f t="shared" si="350"/>
        <v>0</v>
      </c>
      <c r="AB662" s="13">
        <f t="shared" si="351"/>
        <v>0</v>
      </c>
      <c r="AC662" s="13">
        <f t="shared" si="352"/>
        <v>0</v>
      </c>
      <c r="AD662" s="13">
        <f t="shared" si="353"/>
        <v>0</v>
      </c>
      <c r="AE662" s="13">
        <v>0</v>
      </c>
      <c r="AF662" s="14">
        <v>61025.31</v>
      </c>
    </row>
    <row r="663" spans="2:32" ht="14.4" x14ac:dyDescent="0.3">
      <c r="B663" s="7"/>
      <c r="C663" s="39" t="s">
        <v>717</v>
      </c>
      <c r="D663" s="13">
        <f>SUMIFS('1. Output sheet'!$F$2:$F$5000,'1. Output sheet'!$AC$2:$AC$5000,$B$75,'1. Output sheet'!$C$2:$C$5000,D$138,'1. Output sheet'!$K$2:$K$5000,$C598,'1. Output sheet'!$O$2:$O$5000,"&gt;="&amp;$B$574,'1. Output sheet'!$O$2:$O$5000,"&lt;"&amp;$C$574)</f>
        <v>0</v>
      </c>
      <c r="E663" s="13">
        <f>SUMIFS('1. Output sheet'!$F$2:$F$5000,'1. Output sheet'!$AC$2:$AC$5000,$B$75,'1. Output sheet'!$C$2:$C$5000,E$138,'1. Output sheet'!$K$2:$K$5000,$C598,'1. Output sheet'!$O$2:$O$5000,"&gt;="&amp;$B$574,'1. Output sheet'!$O$2:$O$5000,"&lt;"&amp;$C$574)</f>
        <v>0</v>
      </c>
      <c r="F663" s="13">
        <f>SUMIFS('1. Output sheet'!$F$2:$F$5000,'1. Output sheet'!$AC$2:$AC$5000,$B$75,'1. Output sheet'!$C$2:$C$5000,F$138,'1. Output sheet'!$K$2:$K$5000,$C598,'1. Output sheet'!$O$2:$O$5000,"&gt;="&amp;$B$574,'1. Output sheet'!$O$2:$O$5000,"&lt;"&amp;$C$574)</f>
        <v>2960</v>
      </c>
      <c r="G663" s="13">
        <f>SUMIFS('1. Output sheet'!$F$2:$F$5000,'1. Output sheet'!$AC$2:$AC$5000,$B$75,'1. Output sheet'!$C$2:$C$5000,G$138,'1. Output sheet'!$K$2:$K$5000,$C598,'1. Output sheet'!$O$2:$O$5000,"&gt;="&amp;$B$574,'1. Output sheet'!$O$2:$O$5000,"&lt;"&amp;$C$574)</f>
        <v>1595</v>
      </c>
      <c r="H663" s="13">
        <f>SUMIFS('1. Output sheet'!$F$2:$F$5000,'1. Output sheet'!$AC$2:$AC$5000,$B$75,'1. Output sheet'!$C$2:$C$5000,H$138,'1. Output sheet'!$K$2:$K$5000,$C598,'1. Output sheet'!$O$2:$O$5000,"&gt;="&amp;$B$574,'1. Output sheet'!$O$2:$O$5000,"&lt;"&amp;$C$574)</f>
        <v>952</v>
      </c>
      <c r="I663" s="13">
        <f>SUMIFS('1. Output sheet'!$F$2:$F$5000,'1. Output sheet'!$AC$2:$AC$5000,$B$75,'1. Output sheet'!$C$2:$C$5000,I$138,'1. Output sheet'!$K$2:$K$5000,$C598,'1. Output sheet'!$O$2:$O$5000,"&gt;="&amp;$B$574,'1. Output sheet'!$O$2:$O$5000,"&lt;"&amp;$C$574)</f>
        <v>0</v>
      </c>
      <c r="J663" s="13">
        <f>SUMIFS('1. Output sheet'!$F$2:$F$5000,'1. Output sheet'!$AC$2:$AC$5000,$B$75,'1. Output sheet'!$C$2:$C$5000,J$138,'1. Output sheet'!$K$2:$K$5000,$C598,'1. Output sheet'!$O$2:$O$5000,"&gt;="&amp;$B$574,'1. Output sheet'!$O$2:$O$5000,"&lt;"&amp;$C$574)</f>
        <v>6403</v>
      </c>
      <c r="K663" s="13">
        <f>SUMIFS('1. Output sheet'!$F$2:$F$5000,'1. Output sheet'!$AC$2:$AC$5000,$B$75,'1. Output sheet'!$C$2:$C$5000,K$138,'1. Output sheet'!$K$2:$K$5000,$C598,'1. Output sheet'!$O$2:$O$5000,"&gt;="&amp;$B$574,'1. Output sheet'!$O$2:$O$5000,"&lt;"&amp;$C$574)</f>
        <v>0</v>
      </c>
      <c r="L663" s="13">
        <f>SUMIFS('1. Output sheet'!$F$2:$F$5000,'1. Output sheet'!$AC$2:$AC$5000,$B$75,'1. Output sheet'!$C$2:$C$5000,L$138,'1. Output sheet'!$K$2:$K$5000,$C598,'1. Output sheet'!$O$2:$O$5000,"&gt;="&amp;$B$574,'1. Output sheet'!$O$2:$O$5000,"&lt;"&amp;$C$574)</f>
        <v>0</v>
      </c>
      <c r="M663" s="13">
        <f>SUMIFS('1. Output sheet'!$F$2:$F$5000,'1. Output sheet'!$AC$2:$AC$5000,$B$75,'1. Output sheet'!$C$2:$C$5000,M$138,'1. Output sheet'!$K$2:$K$5000,$C598,'1. Output sheet'!$O$2:$O$5000,"&gt;="&amp;$B$574,'1. Output sheet'!$O$2:$O$5000,"&lt;"&amp;$C$574)</f>
        <v>0</v>
      </c>
      <c r="N663" s="13">
        <f>SUMIFS('1. Output sheet'!$F$2:$F$5000,'1. Output sheet'!$AC$2:$AC$5000,$B$75,'1. Output sheet'!$C$2:$C$5000,N$138,'1. Output sheet'!$K$2:$K$5000,$C598,'1. Output sheet'!$O$2:$O$5000,"&gt;="&amp;$B$574,'1. Output sheet'!$O$2:$O$5000,"&lt;"&amp;$C$574)</f>
        <v>0</v>
      </c>
      <c r="O663" s="13">
        <f>SUMIFS('1. Output sheet'!$F$2:$F$5000,'1. Output sheet'!$AC$2:$AC$5000,$B$75,'1. Output sheet'!$C$2:$C$5000,O$138,'1. Output sheet'!$K$2:$K$5000,$C598,'1. Output sheet'!$O$2:$O$5000,"&gt;="&amp;$B$574,'1. Output sheet'!$O$2:$O$5000,"&lt;"&amp;$C$574)</f>
        <v>0</v>
      </c>
      <c r="P663" s="14">
        <f t="shared" si="365"/>
        <v>11910</v>
      </c>
      <c r="R663" s="7"/>
      <c r="S663" s="39" t="s">
        <v>717</v>
      </c>
      <c r="T663" s="13">
        <f t="shared" si="366"/>
        <v>0</v>
      </c>
      <c r="U663" s="13">
        <f t="shared" si="344"/>
        <v>0</v>
      </c>
      <c r="V663" s="13">
        <f t="shared" si="345"/>
        <v>396.87328211522725</v>
      </c>
      <c r="W663" s="13">
        <f t="shared" si="346"/>
        <v>213.85570438303631</v>
      </c>
      <c r="X663" s="13">
        <f t="shared" si="347"/>
        <v>127.64302857219472</v>
      </c>
      <c r="Y663" s="13">
        <f t="shared" si="348"/>
        <v>0</v>
      </c>
      <c r="Z663" s="13">
        <f t="shared" si="349"/>
        <v>858.50663019722981</v>
      </c>
      <c r="AA663" s="13">
        <f t="shared" si="350"/>
        <v>0</v>
      </c>
      <c r="AB663" s="13">
        <f t="shared" si="351"/>
        <v>0</v>
      </c>
      <c r="AC663" s="13">
        <f t="shared" si="352"/>
        <v>0</v>
      </c>
      <c r="AD663" s="13">
        <f t="shared" si="353"/>
        <v>0</v>
      </c>
      <c r="AE663" s="13">
        <v>0</v>
      </c>
      <c r="AF663" s="14">
        <v>96113.86</v>
      </c>
    </row>
    <row r="664" spans="2:32" ht="14.4" x14ac:dyDescent="0.3">
      <c r="B664" s="7"/>
      <c r="C664" s="39" t="s">
        <v>1095</v>
      </c>
      <c r="D664" s="13">
        <f>SUMIFS('1. Output sheet'!$F$2:$F$5000,'1. Output sheet'!$AC$2:$AC$5000,$B$75,'1. Output sheet'!$C$2:$C$5000,D$138,'1. Output sheet'!$K$2:$K$5000,$C599,'1. Output sheet'!$O$2:$O$5000,"&gt;="&amp;$B$574,'1. Output sheet'!$O$2:$O$5000,"&lt;"&amp;$C$574)</f>
        <v>0</v>
      </c>
      <c r="E664" s="13">
        <f>SUMIFS('1. Output sheet'!$F$2:$F$5000,'1. Output sheet'!$AC$2:$AC$5000,$B$75,'1. Output sheet'!$C$2:$C$5000,E$138,'1. Output sheet'!$K$2:$K$5000,$C599,'1. Output sheet'!$O$2:$O$5000,"&gt;="&amp;$B$574,'1. Output sheet'!$O$2:$O$5000,"&lt;"&amp;$C$574)</f>
        <v>0</v>
      </c>
      <c r="F664" s="13">
        <f>SUMIFS('1. Output sheet'!$F$2:$F$5000,'1. Output sheet'!$AC$2:$AC$5000,$B$75,'1. Output sheet'!$C$2:$C$5000,F$138,'1. Output sheet'!$K$2:$K$5000,$C599,'1. Output sheet'!$O$2:$O$5000,"&gt;="&amp;$B$574,'1. Output sheet'!$O$2:$O$5000,"&lt;"&amp;$C$574)</f>
        <v>0</v>
      </c>
      <c r="G664" s="13">
        <f>SUMIFS('1. Output sheet'!$F$2:$F$5000,'1. Output sheet'!$AC$2:$AC$5000,$B$75,'1. Output sheet'!$C$2:$C$5000,G$138,'1. Output sheet'!$K$2:$K$5000,$C599,'1. Output sheet'!$O$2:$O$5000,"&gt;="&amp;$B$574,'1. Output sheet'!$O$2:$O$5000,"&lt;"&amp;$C$574)</f>
        <v>0</v>
      </c>
      <c r="H664" s="13">
        <f>SUMIFS('1. Output sheet'!$F$2:$F$5000,'1. Output sheet'!$AC$2:$AC$5000,$B$75,'1. Output sheet'!$C$2:$C$5000,H$138,'1. Output sheet'!$K$2:$K$5000,$C599,'1. Output sheet'!$O$2:$O$5000,"&gt;="&amp;$B$574,'1. Output sheet'!$O$2:$O$5000,"&lt;"&amp;$C$574)</f>
        <v>0</v>
      </c>
      <c r="I664" s="13">
        <f>SUMIFS('1. Output sheet'!$F$2:$F$5000,'1. Output sheet'!$AC$2:$AC$5000,$B$75,'1. Output sheet'!$C$2:$C$5000,I$138,'1. Output sheet'!$K$2:$K$5000,$C599,'1. Output sheet'!$O$2:$O$5000,"&gt;="&amp;$B$574,'1. Output sheet'!$O$2:$O$5000,"&lt;"&amp;$C$574)</f>
        <v>0</v>
      </c>
      <c r="J664" s="13">
        <f>SUMIFS('1. Output sheet'!$F$2:$F$5000,'1. Output sheet'!$AC$2:$AC$5000,$B$75,'1. Output sheet'!$C$2:$C$5000,J$138,'1. Output sheet'!$K$2:$K$5000,$C599,'1. Output sheet'!$O$2:$O$5000,"&gt;="&amp;$B$574,'1. Output sheet'!$O$2:$O$5000,"&lt;"&amp;$C$574)</f>
        <v>0</v>
      </c>
      <c r="K664" s="13">
        <f>SUMIFS('1. Output sheet'!$F$2:$F$5000,'1. Output sheet'!$AC$2:$AC$5000,$B$75,'1. Output sheet'!$C$2:$C$5000,K$138,'1. Output sheet'!$K$2:$K$5000,$C599,'1. Output sheet'!$O$2:$O$5000,"&gt;="&amp;$B$574,'1. Output sheet'!$O$2:$O$5000,"&lt;"&amp;$C$574)</f>
        <v>0</v>
      </c>
      <c r="L664" s="13">
        <f>SUMIFS('1. Output sheet'!$F$2:$F$5000,'1. Output sheet'!$AC$2:$AC$5000,$B$75,'1. Output sheet'!$C$2:$C$5000,L$138,'1. Output sheet'!$K$2:$K$5000,$C599,'1. Output sheet'!$O$2:$O$5000,"&gt;="&amp;$B$574,'1. Output sheet'!$O$2:$O$5000,"&lt;"&amp;$C$574)</f>
        <v>0</v>
      </c>
      <c r="M664" s="13">
        <f>SUMIFS('1. Output sheet'!$F$2:$F$5000,'1. Output sheet'!$AC$2:$AC$5000,$B$75,'1. Output sheet'!$C$2:$C$5000,M$138,'1. Output sheet'!$K$2:$K$5000,$C599,'1. Output sheet'!$O$2:$O$5000,"&gt;="&amp;$B$574,'1. Output sheet'!$O$2:$O$5000,"&lt;"&amp;$C$574)</f>
        <v>0</v>
      </c>
      <c r="N664" s="13">
        <f>SUMIFS('1. Output sheet'!$F$2:$F$5000,'1. Output sheet'!$AC$2:$AC$5000,$B$75,'1. Output sheet'!$C$2:$C$5000,N$138,'1. Output sheet'!$K$2:$K$5000,$C599,'1. Output sheet'!$O$2:$O$5000,"&gt;="&amp;$B$574,'1. Output sheet'!$O$2:$O$5000,"&lt;"&amp;$C$574)</f>
        <v>0</v>
      </c>
      <c r="O664" s="13">
        <f>SUMIFS('1. Output sheet'!$F$2:$F$5000,'1. Output sheet'!$AC$2:$AC$5000,$B$75,'1. Output sheet'!$C$2:$C$5000,O$138,'1. Output sheet'!$K$2:$K$5000,$C599,'1. Output sheet'!$O$2:$O$5000,"&gt;="&amp;$B$574,'1. Output sheet'!$O$2:$O$5000,"&lt;"&amp;$C$574)</f>
        <v>0</v>
      </c>
      <c r="P664" s="14">
        <f t="shared" si="365"/>
        <v>0</v>
      </c>
      <c r="R664" s="7"/>
      <c r="S664" s="39" t="s">
        <v>1095</v>
      </c>
      <c r="T664" s="13">
        <f t="shared" si="366"/>
        <v>0</v>
      </c>
      <c r="U664" s="13">
        <f t="shared" si="344"/>
        <v>0</v>
      </c>
      <c r="V664" s="13">
        <f t="shared" si="345"/>
        <v>0</v>
      </c>
      <c r="W664" s="13">
        <f t="shared" si="346"/>
        <v>0</v>
      </c>
      <c r="X664" s="13">
        <f t="shared" si="347"/>
        <v>0</v>
      </c>
      <c r="Y664" s="13">
        <f t="shared" si="348"/>
        <v>0</v>
      </c>
      <c r="Z664" s="13">
        <f t="shared" si="349"/>
        <v>0</v>
      </c>
      <c r="AA664" s="13">
        <f t="shared" si="350"/>
        <v>0</v>
      </c>
      <c r="AB664" s="13">
        <f t="shared" si="351"/>
        <v>0</v>
      </c>
      <c r="AC664" s="13">
        <f t="shared" si="352"/>
        <v>0</v>
      </c>
      <c r="AD664" s="13">
        <f t="shared" si="353"/>
        <v>0</v>
      </c>
      <c r="AE664" s="13">
        <v>0</v>
      </c>
      <c r="AF664" s="14">
        <v>93.75</v>
      </c>
    </row>
    <row r="665" spans="2:32" ht="14.4" x14ac:dyDescent="0.3">
      <c r="B665" s="7"/>
      <c r="C665" s="39" t="s">
        <v>427</v>
      </c>
      <c r="D665" s="13">
        <f>SUMIFS('1. Output sheet'!$F$2:$F$5000,'1. Output sheet'!$AC$2:$AC$5000,$B$75,'1. Output sheet'!$C$2:$C$5000,D$138,'1. Output sheet'!$K$2:$K$5000,$C600,'1. Output sheet'!$O$2:$O$5000,"&gt;="&amp;$B$574,'1. Output sheet'!$O$2:$O$5000,"&lt;"&amp;$C$574)</f>
        <v>0</v>
      </c>
      <c r="E665" s="13">
        <f>SUMIFS('1. Output sheet'!$F$2:$F$5000,'1. Output sheet'!$AC$2:$AC$5000,$B$75,'1. Output sheet'!$C$2:$C$5000,E$138,'1. Output sheet'!$K$2:$K$5000,$C600,'1. Output sheet'!$O$2:$O$5000,"&gt;="&amp;$B$574,'1. Output sheet'!$O$2:$O$5000,"&lt;"&amp;$C$574)</f>
        <v>0</v>
      </c>
      <c r="F665" s="13">
        <f>SUMIFS('1. Output sheet'!$F$2:$F$5000,'1. Output sheet'!$AC$2:$AC$5000,$B$75,'1. Output sheet'!$C$2:$C$5000,F$138,'1. Output sheet'!$K$2:$K$5000,$C600,'1. Output sheet'!$O$2:$O$5000,"&gt;="&amp;$B$574,'1. Output sheet'!$O$2:$O$5000,"&lt;"&amp;$C$574)</f>
        <v>332</v>
      </c>
      <c r="G665" s="13">
        <f>SUMIFS('1. Output sheet'!$F$2:$F$5000,'1. Output sheet'!$AC$2:$AC$5000,$B$75,'1. Output sheet'!$C$2:$C$5000,G$138,'1. Output sheet'!$K$2:$K$5000,$C600,'1. Output sheet'!$O$2:$O$5000,"&gt;="&amp;$B$574,'1. Output sheet'!$O$2:$O$5000,"&lt;"&amp;$C$574)</f>
        <v>5072.5</v>
      </c>
      <c r="H665" s="13">
        <f>SUMIFS('1. Output sheet'!$F$2:$F$5000,'1. Output sheet'!$AC$2:$AC$5000,$B$75,'1. Output sheet'!$C$2:$C$5000,H$138,'1. Output sheet'!$K$2:$K$5000,$C600,'1. Output sheet'!$O$2:$O$5000,"&gt;="&amp;$B$574,'1. Output sheet'!$O$2:$O$5000,"&lt;"&amp;$C$574)</f>
        <v>252.5</v>
      </c>
      <c r="I665" s="13">
        <f>SUMIFS('1. Output sheet'!$F$2:$F$5000,'1. Output sheet'!$AC$2:$AC$5000,$B$75,'1. Output sheet'!$C$2:$C$5000,I$138,'1. Output sheet'!$K$2:$K$5000,$C600,'1. Output sheet'!$O$2:$O$5000,"&gt;="&amp;$B$574,'1. Output sheet'!$O$2:$O$5000,"&lt;"&amp;$C$574)</f>
        <v>2020</v>
      </c>
      <c r="J665" s="13">
        <f>SUMIFS('1. Output sheet'!$F$2:$F$5000,'1. Output sheet'!$AC$2:$AC$5000,$B$75,'1. Output sheet'!$C$2:$C$5000,J$138,'1. Output sheet'!$K$2:$K$5000,$C600,'1. Output sheet'!$O$2:$O$5000,"&gt;="&amp;$B$574,'1. Output sheet'!$O$2:$O$5000,"&lt;"&amp;$C$574)</f>
        <v>3810</v>
      </c>
      <c r="K665" s="13">
        <f>SUMIFS('1. Output sheet'!$F$2:$F$5000,'1. Output sheet'!$AC$2:$AC$5000,$B$75,'1. Output sheet'!$C$2:$C$5000,K$138,'1. Output sheet'!$K$2:$K$5000,$C600,'1. Output sheet'!$O$2:$O$5000,"&gt;="&amp;$B$574,'1. Output sheet'!$O$2:$O$5000,"&lt;"&amp;$C$574)</f>
        <v>0</v>
      </c>
      <c r="L665" s="13">
        <f>SUMIFS('1. Output sheet'!$F$2:$F$5000,'1. Output sheet'!$AC$2:$AC$5000,$B$75,'1. Output sheet'!$C$2:$C$5000,L$138,'1. Output sheet'!$K$2:$K$5000,$C600,'1. Output sheet'!$O$2:$O$5000,"&gt;="&amp;$B$574,'1. Output sheet'!$O$2:$O$5000,"&lt;"&amp;$C$574)</f>
        <v>0</v>
      </c>
      <c r="M665" s="13">
        <f>SUMIFS('1. Output sheet'!$F$2:$F$5000,'1. Output sheet'!$AC$2:$AC$5000,$B$75,'1. Output sheet'!$C$2:$C$5000,M$138,'1. Output sheet'!$K$2:$K$5000,$C600,'1. Output sheet'!$O$2:$O$5000,"&gt;="&amp;$B$574,'1. Output sheet'!$O$2:$O$5000,"&lt;"&amp;$C$574)</f>
        <v>0</v>
      </c>
      <c r="N665" s="13">
        <f>SUMIFS('1. Output sheet'!$F$2:$F$5000,'1. Output sheet'!$AC$2:$AC$5000,$B$75,'1. Output sheet'!$C$2:$C$5000,N$138,'1. Output sheet'!$K$2:$K$5000,$C600,'1. Output sheet'!$O$2:$O$5000,"&gt;="&amp;$B$574,'1. Output sheet'!$O$2:$O$5000,"&lt;"&amp;$C$574)</f>
        <v>0</v>
      </c>
      <c r="O665" s="13">
        <f>SUMIFS('1. Output sheet'!$F$2:$F$5000,'1. Output sheet'!$AC$2:$AC$5000,$B$75,'1. Output sheet'!$C$2:$C$5000,O$138,'1. Output sheet'!$K$2:$K$5000,$C600,'1. Output sheet'!$O$2:$O$5000,"&gt;="&amp;$B$574,'1. Output sheet'!$O$2:$O$5000,"&lt;"&amp;$C$574)</f>
        <v>0</v>
      </c>
      <c r="P665" s="14">
        <f t="shared" si="365"/>
        <v>11487</v>
      </c>
      <c r="R665" s="7"/>
      <c r="S665" s="39" t="s">
        <v>427</v>
      </c>
      <c r="T665" s="13">
        <f t="shared" si="366"/>
        <v>0</v>
      </c>
      <c r="U665" s="13">
        <f t="shared" si="344"/>
        <v>0</v>
      </c>
      <c r="V665" s="13">
        <f t="shared" si="345"/>
        <v>44.514165426437657</v>
      </c>
      <c r="W665" s="13">
        <f t="shared" si="346"/>
        <v>680.11477146266566</v>
      </c>
      <c r="X665" s="13">
        <f t="shared" si="347"/>
        <v>33.854899910167191</v>
      </c>
      <c r="Y665" s="13">
        <f t="shared" si="348"/>
        <v>270.83919928133753</v>
      </c>
      <c r="Z665" s="13">
        <f t="shared" si="349"/>
        <v>510.84027191182969</v>
      </c>
      <c r="AA665" s="13">
        <f t="shared" si="350"/>
        <v>0</v>
      </c>
      <c r="AB665" s="13">
        <f t="shared" si="351"/>
        <v>0</v>
      </c>
      <c r="AC665" s="13">
        <f t="shared" si="352"/>
        <v>0</v>
      </c>
      <c r="AD665" s="13">
        <f t="shared" si="353"/>
        <v>0</v>
      </c>
      <c r="AE665" s="13">
        <v>0</v>
      </c>
      <c r="AF665" s="14">
        <v>233878.94</v>
      </c>
    </row>
    <row r="666" spans="2:32" ht="14.4" x14ac:dyDescent="0.3">
      <c r="B666" s="7"/>
      <c r="C666" s="39" t="s">
        <v>84</v>
      </c>
      <c r="D666" s="13">
        <f>SUMIFS('1. Output sheet'!$F$2:$F$5000,'1. Output sheet'!$AC$2:$AC$5000,$B$75,'1. Output sheet'!$C$2:$C$5000,D$138,'1. Output sheet'!$K$2:$K$5000,$C601,'1. Output sheet'!$O$2:$O$5000,"&gt;="&amp;$B$574,'1. Output sheet'!$O$2:$O$5000,"&lt;"&amp;$C$574)</f>
        <v>0</v>
      </c>
      <c r="E666" s="13">
        <f>SUMIFS('1. Output sheet'!$F$2:$F$5000,'1. Output sheet'!$AC$2:$AC$5000,$B$75,'1. Output sheet'!$C$2:$C$5000,E$138,'1. Output sheet'!$K$2:$K$5000,$C601,'1. Output sheet'!$O$2:$O$5000,"&gt;="&amp;$B$574,'1. Output sheet'!$O$2:$O$5000,"&lt;"&amp;$C$574)</f>
        <v>0</v>
      </c>
      <c r="F666" s="13">
        <f>SUMIFS('1. Output sheet'!$F$2:$F$5000,'1. Output sheet'!$AC$2:$AC$5000,$B$75,'1. Output sheet'!$C$2:$C$5000,F$138,'1. Output sheet'!$K$2:$K$5000,$C601,'1. Output sheet'!$O$2:$O$5000,"&gt;="&amp;$B$574,'1. Output sheet'!$O$2:$O$5000,"&lt;"&amp;$C$574)</f>
        <v>0</v>
      </c>
      <c r="G666" s="13">
        <f>SUMIFS('1. Output sheet'!$F$2:$F$5000,'1. Output sheet'!$AC$2:$AC$5000,$B$75,'1. Output sheet'!$C$2:$C$5000,G$138,'1. Output sheet'!$K$2:$K$5000,$C601,'1. Output sheet'!$O$2:$O$5000,"&gt;="&amp;$B$574,'1. Output sheet'!$O$2:$O$5000,"&lt;"&amp;$C$574)</f>
        <v>3345</v>
      </c>
      <c r="H666" s="13">
        <f>SUMIFS('1. Output sheet'!$F$2:$F$5000,'1. Output sheet'!$AC$2:$AC$5000,$B$75,'1. Output sheet'!$C$2:$C$5000,H$138,'1. Output sheet'!$K$2:$K$5000,$C601,'1. Output sheet'!$O$2:$O$5000,"&gt;="&amp;$B$574,'1. Output sheet'!$O$2:$O$5000,"&lt;"&amp;$C$574)</f>
        <v>0</v>
      </c>
      <c r="I666" s="13">
        <f>SUMIFS('1. Output sheet'!$F$2:$F$5000,'1. Output sheet'!$AC$2:$AC$5000,$B$75,'1. Output sheet'!$C$2:$C$5000,I$138,'1. Output sheet'!$K$2:$K$5000,$C601,'1. Output sheet'!$O$2:$O$5000,"&gt;="&amp;$B$574,'1. Output sheet'!$O$2:$O$5000,"&lt;"&amp;$C$574)</f>
        <v>0</v>
      </c>
      <c r="J666" s="13">
        <f>SUMIFS('1. Output sheet'!$F$2:$F$5000,'1. Output sheet'!$AC$2:$AC$5000,$B$75,'1. Output sheet'!$C$2:$C$5000,J$138,'1. Output sheet'!$K$2:$K$5000,$C601,'1. Output sheet'!$O$2:$O$5000,"&gt;="&amp;$B$574,'1. Output sheet'!$O$2:$O$5000,"&lt;"&amp;$C$574)</f>
        <v>0</v>
      </c>
      <c r="K666" s="13">
        <f>SUMIFS('1. Output sheet'!$F$2:$F$5000,'1. Output sheet'!$AC$2:$AC$5000,$B$75,'1. Output sheet'!$C$2:$C$5000,K$138,'1. Output sheet'!$K$2:$K$5000,$C601,'1. Output sheet'!$O$2:$O$5000,"&gt;="&amp;$B$574,'1. Output sheet'!$O$2:$O$5000,"&lt;"&amp;$C$574)</f>
        <v>0</v>
      </c>
      <c r="L666" s="13">
        <f>SUMIFS('1. Output sheet'!$F$2:$F$5000,'1. Output sheet'!$AC$2:$AC$5000,$B$75,'1. Output sheet'!$C$2:$C$5000,L$138,'1. Output sheet'!$K$2:$K$5000,$C601,'1. Output sheet'!$O$2:$O$5000,"&gt;="&amp;$B$574,'1. Output sheet'!$O$2:$O$5000,"&lt;"&amp;$C$574)</f>
        <v>0</v>
      </c>
      <c r="M666" s="13">
        <f>SUMIFS('1. Output sheet'!$F$2:$F$5000,'1. Output sheet'!$AC$2:$AC$5000,$B$75,'1. Output sheet'!$C$2:$C$5000,M$138,'1. Output sheet'!$K$2:$K$5000,$C601,'1. Output sheet'!$O$2:$O$5000,"&gt;="&amp;$B$574,'1. Output sheet'!$O$2:$O$5000,"&lt;"&amp;$C$574)</f>
        <v>0</v>
      </c>
      <c r="N666" s="13">
        <f>SUMIFS('1. Output sheet'!$F$2:$F$5000,'1. Output sheet'!$AC$2:$AC$5000,$B$75,'1. Output sheet'!$C$2:$C$5000,N$138,'1. Output sheet'!$K$2:$K$5000,$C601,'1. Output sheet'!$O$2:$O$5000,"&gt;="&amp;$B$574,'1. Output sheet'!$O$2:$O$5000,"&lt;"&amp;$C$574)</f>
        <v>0</v>
      </c>
      <c r="O666" s="13">
        <f>SUMIFS('1. Output sheet'!$F$2:$F$5000,'1. Output sheet'!$AC$2:$AC$5000,$B$75,'1. Output sheet'!$C$2:$C$5000,O$138,'1. Output sheet'!$K$2:$K$5000,$C601,'1. Output sheet'!$O$2:$O$5000,"&gt;="&amp;$B$574,'1. Output sheet'!$O$2:$O$5000,"&lt;"&amp;$C$574)</f>
        <v>0</v>
      </c>
      <c r="P666" s="14">
        <f t="shared" si="365"/>
        <v>3345</v>
      </c>
      <c r="R666" s="7"/>
      <c r="S666" s="39" t="s">
        <v>84</v>
      </c>
      <c r="T666" s="13">
        <f t="shared" si="366"/>
        <v>0</v>
      </c>
      <c r="U666" s="13">
        <f t="shared" si="344"/>
        <v>0</v>
      </c>
      <c r="V666" s="13">
        <f t="shared" si="345"/>
        <v>0</v>
      </c>
      <c r="W666" s="13">
        <f t="shared" si="346"/>
        <v>448.4936245525119</v>
      </c>
      <c r="X666" s="13">
        <f t="shared" si="347"/>
        <v>0</v>
      </c>
      <c r="Y666" s="13">
        <f t="shared" si="348"/>
        <v>0</v>
      </c>
      <c r="Z666" s="13">
        <f t="shared" si="349"/>
        <v>0</v>
      </c>
      <c r="AA666" s="13">
        <f t="shared" si="350"/>
        <v>0</v>
      </c>
      <c r="AB666" s="13">
        <f t="shared" si="351"/>
        <v>0</v>
      </c>
      <c r="AC666" s="13">
        <f t="shared" si="352"/>
        <v>0</v>
      </c>
      <c r="AD666" s="13">
        <f t="shared" si="353"/>
        <v>0</v>
      </c>
      <c r="AE666" s="13">
        <v>0</v>
      </c>
      <c r="AF666" s="14">
        <v>22662</v>
      </c>
    </row>
    <row r="667" spans="2:32" ht="14.4" x14ac:dyDescent="0.3">
      <c r="B667" s="7"/>
      <c r="C667" s="39" t="s">
        <v>204</v>
      </c>
      <c r="D667" s="13">
        <f>SUMIFS('1. Output sheet'!$F$2:$F$5000,'1. Output sheet'!$AC$2:$AC$5000,$B$75,'1. Output sheet'!$C$2:$C$5000,D$138,'1. Output sheet'!$K$2:$K$5000,$C602,'1. Output sheet'!$O$2:$O$5000,"&gt;="&amp;$B$574,'1. Output sheet'!$O$2:$O$5000,"&lt;"&amp;$C$574)</f>
        <v>0</v>
      </c>
      <c r="E667" s="13">
        <f>SUMIFS('1. Output sheet'!$F$2:$F$5000,'1. Output sheet'!$AC$2:$AC$5000,$B$75,'1. Output sheet'!$C$2:$C$5000,E$138,'1. Output sheet'!$K$2:$K$5000,$C602,'1. Output sheet'!$O$2:$O$5000,"&gt;="&amp;$B$574,'1. Output sheet'!$O$2:$O$5000,"&lt;"&amp;$C$574)</f>
        <v>86750</v>
      </c>
      <c r="F667" s="13">
        <f>SUMIFS('1. Output sheet'!$F$2:$F$5000,'1. Output sheet'!$AC$2:$AC$5000,$B$75,'1. Output sheet'!$C$2:$C$5000,F$138,'1. Output sheet'!$K$2:$K$5000,$C602,'1. Output sheet'!$O$2:$O$5000,"&gt;="&amp;$B$574,'1. Output sheet'!$O$2:$O$5000,"&lt;"&amp;$C$574)</f>
        <v>1700</v>
      </c>
      <c r="G667" s="13">
        <f>SUMIFS('1. Output sheet'!$F$2:$F$5000,'1. Output sheet'!$AC$2:$AC$5000,$B$75,'1. Output sheet'!$C$2:$C$5000,G$138,'1. Output sheet'!$K$2:$K$5000,$C602,'1. Output sheet'!$O$2:$O$5000,"&gt;="&amp;$B$574,'1. Output sheet'!$O$2:$O$5000,"&lt;"&amp;$C$574)</f>
        <v>6678</v>
      </c>
      <c r="H667" s="13">
        <f>SUMIFS('1. Output sheet'!$F$2:$F$5000,'1. Output sheet'!$AC$2:$AC$5000,$B$75,'1. Output sheet'!$C$2:$C$5000,H$138,'1. Output sheet'!$K$2:$K$5000,$C602,'1. Output sheet'!$O$2:$O$5000,"&gt;="&amp;$B$574,'1. Output sheet'!$O$2:$O$5000,"&lt;"&amp;$C$574)</f>
        <v>0</v>
      </c>
      <c r="I667" s="13">
        <f>SUMIFS('1. Output sheet'!$F$2:$F$5000,'1. Output sheet'!$AC$2:$AC$5000,$B$75,'1. Output sheet'!$C$2:$C$5000,I$138,'1. Output sheet'!$K$2:$K$5000,$C602,'1. Output sheet'!$O$2:$O$5000,"&gt;="&amp;$B$574,'1. Output sheet'!$O$2:$O$5000,"&lt;"&amp;$C$574)</f>
        <v>0</v>
      </c>
      <c r="J667" s="13">
        <f>SUMIFS('1. Output sheet'!$F$2:$F$5000,'1. Output sheet'!$AC$2:$AC$5000,$B$75,'1. Output sheet'!$C$2:$C$5000,J$138,'1. Output sheet'!$K$2:$K$5000,$C602,'1. Output sheet'!$O$2:$O$5000,"&gt;="&amp;$B$574,'1. Output sheet'!$O$2:$O$5000,"&lt;"&amp;$C$574)</f>
        <v>979</v>
      </c>
      <c r="K667" s="13">
        <f>SUMIFS('1. Output sheet'!$F$2:$F$5000,'1. Output sheet'!$AC$2:$AC$5000,$B$75,'1. Output sheet'!$C$2:$C$5000,K$138,'1. Output sheet'!$K$2:$K$5000,$C602,'1. Output sheet'!$O$2:$O$5000,"&gt;="&amp;$B$574,'1. Output sheet'!$O$2:$O$5000,"&lt;"&amp;$C$574)</f>
        <v>0</v>
      </c>
      <c r="L667" s="13">
        <f>SUMIFS('1. Output sheet'!$F$2:$F$5000,'1. Output sheet'!$AC$2:$AC$5000,$B$75,'1. Output sheet'!$C$2:$C$5000,L$138,'1. Output sheet'!$K$2:$K$5000,$C602,'1. Output sheet'!$O$2:$O$5000,"&gt;="&amp;$B$574,'1. Output sheet'!$O$2:$O$5000,"&lt;"&amp;$C$574)</f>
        <v>0</v>
      </c>
      <c r="M667" s="13">
        <f>SUMIFS('1. Output sheet'!$F$2:$F$5000,'1. Output sheet'!$AC$2:$AC$5000,$B$75,'1. Output sheet'!$C$2:$C$5000,M$138,'1. Output sheet'!$K$2:$K$5000,$C602,'1. Output sheet'!$O$2:$O$5000,"&gt;="&amp;$B$574,'1. Output sheet'!$O$2:$O$5000,"&lt;"&amp;$C$574)</f>
        <v>0</v>
      </c>
      <c r="N667" s="13">
        <f>SUMIFS('1. Output sheet'!$F$2:$F$5000,'1. Output sheet'!$AC$2:$AC$5000,$B$75,'1. Output sheet'!$C$2:$C$5000,N$138,'1. Output sheet'!$K$2:$K$5000,$C602,'1. Output sheet'!$O$2:$O$5000,"&gt;="&amp;$B$574,'1. Output sheet'!$O$2:$O$5000,"&lt;"&amp;$C$574)</f>
        <v>0</v>
      </c>
      <c r="O667" s="13">
        <f>SUMIFS('1. Output sheet'!$F$2:$F$5000,'1. Output sheet'!$AC$2:$AC$5000,$B$75,'1. Output sheet'!$C$2:$C$5000,O$138,'1. Output sheet'!$K$2:$K$5000,$C602,'1. Output sheet'!$O$2:$O$5000,"&gt;="&amp;$B$574,'1. Output sheet'!$O$2:$O$5000,"&lt;"&amp;$C$574)</f>
        <v>0</v>
      </c>
      <c r="P667" s="14">
        <f t="shared" si="365"/>
        <v>96107</v>
      </c>
      <c r="R667" s="7"/>
      <c r="S667" s="39" t="s">
        <v>204</v>
      </c>
      <c r="T667" s="13">
        <f t="shared" si="366"/>
        <v>0</v>
      </c>
      <c r="U667" s="13">
        <f t="shared" si="344"/>
        <v>11631.336899829719</v>
      </c>
      <c r="V667" s="13">
        <f t="shared" si="345"/>
        <v>227.93397959320487</v>
      </c>
      <c r="W667" s="13">
        <f t="shared" si="346"/>
        <v>895.3783033667188</v>
      </c>
      <c r="X667" s="13">
        <f t="shared" si="347"/>
        <v>0</v>
      </c>
      <c r="Y667" s="13">
        <f t="shared" si="348"/>
        <v>0</v>
      </c>
      <c r="Z667" s="13">
        <f t="shared" si="349"/>
        <v>131.26315648338093</v>
      </c>
      <c r="AA667" s="13">
        <f t="shared" si="350"/>
        <v>0</v>
      </c>
      <c r="AB667" s="13">
        <f t="shared" si="351"/>
        <v>0</v>
      </c>
      <c r="AC667" s="13">
        <f t="shared" si="352"/>
        <v>0</v>
      </c>
      <c r="AD667" s="13">
        <f t="shared" si="353"/>
        <v>0</v>
      </c>
      <c r="AE667" s="13">
        <v>0</v>
      </c>
      <c r="AF667" s="14">
        <v>358006</v>
      </c>
    </row>
    <row r="668" spans="2:32" ht="14.4" x14ac:dyDescent="0.3">
      <c r="B668" s="7"/>
      <c r="C668" s="39" t="s">
        <v>216</v>
      </c>
      <c r="D668" s="13">
        <f>SUMIFS('1. Output sheet'!$F$2:$F$5000,'1. Output sheet'!$AC$2:$AC$5000,$B$75,'1. Output sheet'!$C$2:$C$5000,D$138,'1. Output sheet'!$K$2:$K$5000,$C603,'1. Output sheet'!$O$2:$O$5000,"&gt;="&amp;$B$574,'1. Output sheet'!$O$2:$O$5000,"&lt;"&amp;$C$574)</f>
        <v>0</v>
      </c>
      <c r="E668" s="13">
        <f>SUMIFS('1. Output sheet'!$F$2:$F$5000,'1. Output sheet'!$AC$2:$AC$5000,$B$75,'1. Output sheet'!$C$2:$C$5000,E$138,'1. Output sheet'!$K$2:$K$5000,$C603,'1. Output sheet'!$O$2:$O$5000,"&gt;="&amp;$B$574,'1. Output sheet'!$O$2:$O$5000,"&lt;"&amp;$C$574)</f>
        <v>0</v>
      </c>
      <c r="F668" s="13">
        <f>SUMIFS('1. Output sheet'!$F$2:$F$5000,'1. Output sheet'!$AC$2:$AC$5000,$B$75,'1. Output sheet'!$C$2:$C$5000,F$138,'1. Output sheet'!$K$2:$K$5000,$C603,'1. Output sheet'!$O$2:$O$5000,"&gt;="&amp;$B$574,'1. Output sheet'!$O$2:$O$5000,"&lt;"&amp;$C$574)</f>
        <v>300</v>
      </c>
      <c r="G668" s="13">
        <f>SUMIFS('1. Output sheet'!$F$2:$F$5000,'1. Output sheet'!$AC$2:$AC$5000,$B$75,'1. Output sheet'!$C$2:$C$5000,G$138,'1. Output sheet'!$K$2:$K$5000,$C603,'1. Output sheet'!$O$2:$O$5000,"&gt;="&amp;$B$574,'1. Output sheet'!$O$2:$O$5000,"&lt;"&amp;$C$574)</f>
        <v>0</v>
      </c>
      <c r="H668" s="13">
        <f>SUMIFS('1. Output sheet'!$F$2:$F$5000,'1. Output sheet'!$AC$2:$AC$5000,$B$75,'1. Output sheet'!$C$2:$C$5000,H$138,'1. Output sheet'!$K$2:$K$5000,$C603,'1. Output sheet'!$O$2:$O$5000,"&gt;="&amp;$B$574,'1. Output sheet'!$O$2:$O$5000,"&lt;"&amp;$C$574)</f>
        <v>0</v>
      </c>
      <c r="I668" s="13">
        <f>SUMIFS('1. Output sheet'!$F$2:$F$5000,'1. Output sheet'!$AC$2:$AC$5000,$B$75,'1. Output sheet'!$C$2:$C$5000,I$138,'1. Output sheet'!$K$2:$K$5000,$C603,'1. Output sheet'!$O$2:$O$5000,"&gt;="&amp;$B$574,'1. Output sheet'!$O$2:$O$5000,"&lt;"&amp;$C$574)</f>
        <v>0</v>
      </c>
      <c r="J668" s="13">
        <f>SUMIFS('1. Output sheet'!$F$2:$F$5000,'1. Output sheet'!$AC$2:$AC$5000,$B$75,'1. Output sheet'!$C$2:$C$5000,J$138,'1. Output sheet'!$K$2:$K$5000,$C603,'1. Output sheet'!$O$2:$O$5000,"&gt;="&amp;$B$574,'1. Output sheet'!$O$2:$O$5000,"&lt;"&amp;$C$574)</f>
        <v>0</v>
      </c>
      <c r="K668" s="13">
        <f>SUMIFS('1. Output sheet'!$F$2:$F$5000,'1. Output sheet'!$AC$2:$AC$5000,$B$75,'1. Output sheet'!$C$2:$C$5000,K$138,'1. Output sheet'!$K$2:$K$5000,$C603,'1. Output sheet'!$O$2:$O$5000,"&gt;="&amp;$B$574,'1. Output sheet'!$O$2:$O$5000,"&lt;"&amp;$C$574)</f>
        <v>0</v>
      </c>
      <c r="L668" s="13">
        <f>SUMIFS('1. Output sheet'!$F$2:$F$5000,'1. Output sheet'!$AC$2:$AC$5000,$B$75,'1. Output sheet'!$C$2:$C$5000,L$138,'1. Output sheet'!$K$2:$K$5000,$C603,'1. Output sheet'!$O$2:$O$5000,"&gt;="&amp;$B$574,'1. Output sheet'!$O$2:$O$5000,"&lt;"&amp;$C$574)</f>
        <v>0</v>
      </c>
      <c r="M668" s="13">
        <f>SUMIFS('1. Output sheet'!$F$2:$F$5000,'1. Output sheet'!$AC$2:$AC$5000,$B$75,'1. Output sheet'!$C$2:$C$5000,M$138,'1. Output sheet'!$K$2:$K$5000,$C603,'1. Output sheet'!$O$2:$O$5000,"&gt;="&amp;$B$574,'1. Output sheet'!$O$2:$O$5000,"&lt;"&amp;$C$574)</f>
        <v>0</v>
      </c>
      <c r="N668" s="13">
        <f>SUMIFS('1. Output sheet'!$F$2:$F$5000,'1. Output sheet'!$AC$2:$AC$5000,$B$75,'1. Output sheet'!$C$2:$C$5000,N$138,'1. Output sheet'!$K$2:$K$5000,$C603,'1. Output sheet'!$O$2:$O$5000,"&gt;="&amp;$B$574,'1. Output sheet'!$O$2:$O$5000,"&lt;"&amp;$C$574)</f>
        <v>0</v>
      </c>
      <c r="O668" s="13">
        <f>SUMIFS('1. Output sheet'!$F$2:$F$5000,'1. Output sheet'!$AC$2:$AC$5000,$B$75,'1. Output sheet'!$C$2:$C$5000,O$138,'1. Output sheet'!$K$2:$K$5000,$C603,'1. Output sheet'!$O$2:$O$5000,"&gt;="&amp;$B$574,'1. Output sheet'!$O$2:$O$5000,"&lt;"&amp;$C$574)</f>
        <v>0</v>
      </c>
      <c r="P668" s="14">
        <f t="shared" si="365"/>
        <v>300</v>
      </c>
      <c r="R668" s="7"/>
      <c r="S668" s="39" t="s">
        <v>216</v>
      </c>
      <c r="T668" s="13">
        <f t="shared" si="366"/>
        <v>0</v>
      </c>
      <c r="U668" s="13">
        <f t="shared" si="344"/>
        <v>0</v>
      </c>
      <c r="V668" s="13">
        <f t="shared" si="345"/>
        <v>40.223643457624384</v>
      </c>
      <c r="W668" s="13">
        <f t="shared" si="346"/>
        <v>0</v>
      </c>
      <c r="X668" s="13">
        <f t="shared" si="347"/>
        <v>0</v>
      </c>
      <c r="Y668" s="13">
        <f t="shared" si="348"/>
        <v>0</v>
      </c>
      <c r="Z668" s="13">
        <f t="shared" si="349"/>
        <v>0</v>
      </c>
      <c r="AA668" s="13">
        <f t="shared" si="350"/>
        <v>0</v>
      </c>
      <c r="AB668" s="13">
        <f t="shared" si="351"/>
        <v>0</v>
      </c>
      <c r="AC668" s="13">
        <f t="shared" si="352"/>
        <v>0</v>
      </c>
      <c r="AD668" s="13">
        <f t="shared" si="353"/>
        <v>0</v>
      </c>
      <c r="AE668" s="13">
        <v>0</v>
      </c>
      <c r="AF668" s="14">
        <v>100097.67</v>
      </c>
    </row>
    <row r="669" spans="2:32" ht="14.4" x14ac:dyDescent="0.3">
      <c r="B669" s="7"/>
      <c r="C669" s="39" t="s">
        <v>2425</v>
      </c>
      <c r="D669" s="13">
        <f>SUMIFS('1. Output sheet'!$F$2:$F$5000,'1. Output sheet'!$AC$2:$AC$5000,$B$75,'1. Output sheet'!$C$2:$C$5000,D$138,'1. Output sheet'!$K$2:$K$5000,$C604,'1. Output sheet'!$O$2:$O$5000,"&gt;="&amp;$B$574,'1. Output sheet'!$O$2:$O$5000,"&lt;"&amp;$C$574)</f>
        <v>0</v>
      </c>
      <c r="E669" s="13">
        <f>SUMIFS('1. Output sheet'!$F$2:$F$5000,'1. Output sheet'!$AC$2:$AC$5000,$B$75,'1. Output sheet'!$C$2:$C$5000,E$138,'1. Output sheet'!$K$2:$K$5000,$C604,'1. Output sheet'!$O$2:$O$5000,"&gt;="&amp;$B$574,'1. Output sheet'!$O$2:$O$5000,"&lt;"&amp;$C$574)</f>
        <v>0</v>
      </c>
      <c r="F669" s="13">
        <f>SUMIFS('1. Output sheet'!$F$2:$F$5000,'1. Output sheet'!$AC$2:$AC$5000,$B$75,'1. Output sheet'!$C$2:$C$5000,F$138,'1. Output sheet'!$K$2:$K$5000,$C604,'1. Output sheet'!$O$2:$O$5000,"&gt;="&amp;$B$574,'1. Output sheet'!$O$2:$O$5000,"&lt;"&amp;$C$574)</f>
        <v>0</v>
      </c>
      <c r="G669" s="13">
        <f>SUMIFS('1. Output sheet'!$F$2:$F$5000,'1. Output sheet'!$AC$2:$AC$5000,$B$75,'1. Output sheet'!$C$2:$C$5000,G$138,'1. Output sheet'!$K$2:$K$5000,$C604,'1. Output sheet'!$O$2:$O$5000,"&gt;="&amp;$B$574,'1. Output sheet'!$O$2:$O$5000,"&lt;"&amp;$C$574)</f>
        <v>0</v>
      </c>
      <c r="H669" s="13">
        <f>SUMIFS('1. Output sheet'!$F$2:$F$5000,'1. Output sheet'!$AC$2:$AC$5000,$B$75,'1. Output sheet'!$C$2:$C$5000,H$138,'1. Output sheet'!$K$2:$K$5000,$C604,'1. Output sheet'!$O$2:$O$5000,"&gt;="&amp;$B$574,'1. Output sheet'!$O$2:$O$5000,"&lt;"&amp;$C$574)</f>
        <v>0</v>
      </c>
      <c r="I669" s="13">
        <f>SUMIFS('1. Output sheet'!$F$2:$F$5000,'1. Output sheet'!$AC$2:$AC$5000,$B$75,'1. Output sheet'!$C$2:$C$5000,I$138,'1. Output sheet'!$K$2:$K$5000,$C604,'1. Output sheet'!$O$2:$O$5000,"&gt;="&amp;$B$574,'1. Output sheet'!$O$2:$O$5000,"&lt;"&amp;$C$574)</f>
        <v>0</v>
      </c>
      <c r="J669" s="13">
        <f>SUMIFS('1. Output sheet'!$F$2:$F$5000,'1. Output sheet'!$AC$2:$AC$5000,$B$75,'1. Output sheet'!$C$2:$C$5000,J$138,'1. Output sheet'!$K$2:$K$5000,$C604,'1. Output sheet'!$O$2:$O$5000,"&gt;="&amp;$B$574,'1. Output sheet'!$O$2:$O$5000,"&lt;"&amp;$C$574)</f>
        <v>0</v>
      </c>
      <c r="K669" s="13">
        <f>SUMIFS('1. Output sheet'!$F$2:$F$5000,'1. Output sheet'!$AC$2:$AC$5000,$B$75,'1. Output sheet'!$C$2:$C$5000,K$138,'1. Output sheet'!$K$2:$K$5000,$C604,'1. Output sheet'!$O$2:$O$5000,"&gt;="&amp;$B$574,'1. Output sheet'!$O$2:$O$5000,"&lt;"&amp;$C$574)</f>
        <v>0</v>
      </c>
      <c r="L669" s="13">
        <f>SUMIFS('1. Output sheet'!$F$2:$F$5000,'1. Output sheet'!$AC$2:$AC$5000,$B$75,'1. Output sheet'!$C$2:$C$5000,L$138,'1. Output sheet'!$K$2:$K$5000,$C604,'1. Output sheet'!$O$2:$O$5000,"&gt;="&amp;$B$574,'1. Output sheet'!$O$2:$O$5000,"&lt;"&amp;$C$574)</f>
        <v>0</v>
      </c>
      <c r="M669" s="13">
        <f>SUMIFS('1. Output sheet'!$F$2:$F$5000,'1. Output sheet'!$AC$2:$AC$5000,$B$75,'1. Output sheet'!$C$2:$C$5000,M$138,'1. Output sheet'!$K$2:$K$5000,$C604,'1. Output sheet'!$O$2:$O$5000,"&gt;="&amp;$B$574,'1. Output sheet'!$O$2:$O$5000,"&lt;"&amp;$C$574)</f>
        <v>0</v>
      </c>
      <c r="N669" s="13">
        <f>SUMIFS('1. Output sheet'!$F$2:$F$5000,'1. Output sheet'!$AC$2:$AC$5000,$B$75,'1. Output sheet'!$C$2:$C$5000,N$138,'1. Output sheet'!$K$2:$K$5000,$C604,'1. Output sheet'!$O$2:$O$5000,"&gt;="&amp;$B$574,'1. Output sheet'!$O$2:$O$5000,"&lt;"&amp;$C$574)</f>
        <v>0</v>
      </c>
      <c r="O669" s="13">
        <f>SUMIFS('1. Output sheet'!$F$2:$F$5000,'1. Output sheet'!$AC$2:$AC$5000,$B$75,'1. Output sheet'!$C$2:$C$5000,O$138,'1. Output sheet'!$K$2:$K$5000,$C604,'1. Output sheet'!$O$2:$O$5000,"&gt;="&amp;$B$574,'1. Output sheet'!$O$2:$O$5000,"&lt;"&amp;$C$574)</f>
        <v>0</v>
      </c>
      <c r="P669" s="14">
        <f t="shared" si="365"/>
        <v>0</v>
      </c>
      <c r="R669" s="7"/>
      <c r="S669" s="39" t="s">
        <v>2425</v>
      </c>
      <c r="T669" s="13">
        <f t="shared" si="366"/>
        <v>0</v>
      </c>
      <c r="U669" s="13">
        <f t="shared" si="344"/>
        <v>0</v>
      </c>
      <c r="V669" s="13">
        <f t="shared" si="345"/>
        <v>0</v>
      </c>
      <c r="W669" s="13">
        <f t="shared" si="346"/>
        <v>0</v>
      </c>
      <c r="X669" s="13">
        <f t="shared" si="347"/>
        <v>0</v>
      </c>
      <c r="Y669" s="13">
        <f t="shared" si="348"/>
        <v>0</v>
      </c>
      <c r="Z669" s="13">
        <f t="shared" si="349"/>
        <v>0</v>
      </c>
      <c r="AA669" s="13">
        <f t="shared" si="350"/>
        <v>0</v>
      </c>
      <c r="AB669" s="13">
        <f t="shared" si="351"/>
        <v>0</v>
      </c>
      <c r="AC669" s="13">
        <f t="shared" si="352"/>
        <v>0</v>
      </c>
      <c r="AD669" s="13">
        <f t="shared" si="353"/>
        <v>0</v>
      </c>
      <c r="AE669" s="13">
        <v>0</v>
      </c>
      <c r="AF669" s="14">
        <v>0</v>
      </c>
    </row>
    <row r="670" spans="2:32" ht="14.4" x14ac:dyDescent="0.3">
      <c r="B670" s="7"/>
      <c r="C670" s="39" t="s">
        <v>194</v>
      </c>
      <c r="D670" s="13">
        <f>SUMIFS('1. Output sheet'!$F$2:$F$5000,'1. Output sheet'!$AC$2:$AC$5000,$B$75,'1. Output sheet'!$C$2:$C$5000,D$138,'1. Output sheet'!$K$2:$K$5000,$C605,'1. Output sheet'!$O$2:$O$5000,"&gt;="&amp;$B$574,'1. Output sheet'!$O$2:$O$5000,"&lt;"&amp;$C$574)</f>
        <v>0</v>
      </c>
      <c r="E670" s="13">
        <f>SUMIFS('1. Output sheet'!$F$2:$F$5000,'1. Output sheet'!$AC$2:$AC$5000,$B$75,'1. Output sheet'!$C$2:$C$5000,E$138,'1. Output sheet'!$K$2:$K$5000,$C605,'1. Output sheet'!$O$2:$O$5000,"&gt;="&amp;$B$574,'1. Output sheet'!$O$2:$O$5000,"&lt;"&amp;$C$574)</f>
        <v>0</v>
      </c>
      <c r="F670" s="13">
        <f>SUMIFS('1. Output sheet'!$F$2:$F$5000,'1. Output sheet'!$AC$2:$AC$5000,$B$75,'1. Output sheet'!$C$2:$C$5000,F$138,'1. Output sheet'!$K$2:$K$5000,$C605,'1. Output sheet'!$O$2:$O$5000,"&gt;="&amp;$B$574,'1. Output sheet'!$O$2:$O$5000,"&lt;"&amp;$C$574)</f>
        <v>1512</v>
      </c>
      <c r="G670" s="13">
        <f>SUMIFS('1. Output sheet'!$F$2:$F$5000,'1. Output sheet'!$AC$2:$AC$5000,$B$75,'1. Output sheet'!$C$2:$C$5000,G$138,'1. Output sheet'!$K$2:$K$5000,$C605,'1. Output sheet'!$O$2:$O$5000,"&gt;="&amp;$B$574,'1. Output sheet'!$O$2:$O$5000,"&lt;"&amp;$C$574)</f>
        <v>1230</v>
      </c>
      <c r="H670" s="13">
        <f>SUMIFS('1. Output sheet'!$F$2:$F$5000,'1. Output sheet'!$AC$2:$AC$5000,$B$75,'1. Output sheet'!$C$2:$C$5000,H$138,'1. Output sheet'!$K$2:$K$5000,$C605,'1. Output sheet'!$O$2:$O$5000,"&gt;="&amp;$B$574,'1. Output sheet'!$O$2:$O$5000,"&lt;"&amp;$C$574)</f>
        <v>6550</v>
      </c>
      <c r="I670" s="13">
        <f>SUMIFS('1. Output sheet'!$F$2:$F$5000,'1. Output sheet'!$AC$2:$AC$5000,$B$75,'1. Output sheet'!$C$2:$C$5000,I$138,'1. Output sheet'!$K$2:$K$5000,$C605,'1. Output sheet'!$O$2:$O$5000,"&gt;="&amp;$B$574,'1. Output sheet'!$O$2:$O$5000,"&lt;"&amp;$C$574)</f>
        <v>1660</v>
      </c>
      <c r="J670" s="13">
        <f>SUMIFS('1. Output sheet'!$F$2:$F$5000,'1. Output sheet'!$AC$2:$AC$5000,$B$75,'1. Output sheet'!$C$2:$C$5000,J$138,'1. Output sheet'!$K$2:$K$5000,$C605,'1. Output sheet'!$O$2:$O$5000,"&gt;="&amp;$B$574,'1. Output sheet'!$O$2:$O$5000,"&lt;"&amp;$C$574)</f>
        <v>16764.5</v>
      </c>
      <c r="K670" s="13">
        <f>SUMIFS('1. Output sheet'!$F$2:$F$5000,'1. Output sheet'!$AC$2:$AC$5000,$B$75,'1. Output sheet'!$C$2:$C$5000,K$138,'1. Output sheet'!$K$2:$K$5000,$C605,'1. Output sheet'!$O$2:$O$5000,"&gt;="&amp;$B$574,'1. Output sheet'!$O$2:$O$5000,"&lt;"&amp;$C$574)</f>
        <v>0</v>
      </c>
      <c r="L670" s="13">
        <f>SUMIFS('1. Output sheet'!$F$2:$F$5000,'1. Output sheet'!$AC$2:$AC$5000,$B$75,'1. Output sheet'!$C$2:$C$5000,L$138,'1. Output sheet'!$K$2:$K$5000,$C605,'1. Output sheet'!$O$2:$O$5000,"&gt;="&amp;$B$574,'1. Output sheet'!$O$2:$O$5000,"&lt;"&amp;$C$574)</f>
        <v>0</v>
      </c>
      <c r="M670" s="13">
        <f>SUMIFS('1. Output sheet'!$F$2:$F$5000,'1. Output sheet'!$AC$2:$AC$5000,$B$75,'1. Output sheet'!$C$2:$C$5000,M$138,'1. Output sheet'!$K$2:$K$5000,$C605,'1. Output sheet'!$O$2:$O$5000,"&gt;="&amp;$B$574,'1. Output sheet'!$O$2:$O$5000,"&lt;"&amp;$C$574)</f>
        <v>0</v>
      </c>
      <c r="N670" s="13">
        <f>SUMIFS('1. Output sheet'!$F$2:$F$5000,'1. Output sheet'!$AC$2:$AC$5000,$B$75,'1. Output sheet'!$C$2:$C$5000,N$138,'1. Output sheet'!$K$2:$K$5000,$C605,'1. Output sheet'!$O$2:$O$5000,"&gt;="&amp;$B$574,'1. Output sheet'!$O$2:$O$5000,"&lt;"&amp;$C$574)</f>
        <v>0</v>
      </c>
      <c r="O670" s="13">
        <f>SUMIFS('1. Output sheet'!$F$2:$F$5000,'1. Output sheet'!$AC$2:$AC$5000,$B$75,'1. Output sheet'!$C$2:$C$5000,O$138,'1. Output sheet'!$K$2:$K$5000,$C605,'1. Output sheet'!$O$2:$O$5000,"&gt;="&amp;$B$574,'1. Output sheet'!$O$2:$O$5000,"&lt;"&amp;$C$574)</f>
        <v>0</v>
      </c>
      <c r="P670" s="14">
        <f t="shared" si="365"/>
        <v>27716.5</v>
      </c>
      <c r="R670" s="7"/>
      <c r="S670" s="39" t="s">
        <v>194</v>
      </c>
      <c r="T670" s="13">
        <f t="shared" si="366"/>
        <v>0</v>
      </c>
      <c r="U670" s="13">
        <f t="shared" si="344"/>
        <v>0</v>
      </c>
      <c r="V670" s="13">
        <f t="shared" si="345"/>
        <v>202.72716302642689</v>
      </c>
      <c r="W670" s="13">
        <f t="shared" si="346"/>
        <v>164.91693817625998</v>
      </c>
      <c r="X670" s="13">
        <f t="shared" si="347"/>
        <v>878.21621549146573</v>
      </c>
      <c r="Y670" s="13">
        <f t="shared" si="348"/>
        <v>222.57082713218827</v>
      </c>
      <c r="Z670" s="13">
        <f t="shared" si="349"/>
        <v>2247.7642358178132</v>
      </c>
      <c r="AA670" s="13">
        <f t="shared" si="350"/>
        <v>0</v>
      </c>
      <c r="AB670" s="13">
        <f t="shared" si="351"/>
        <v>0</v>
      </c>
      <c r="AC670" s="13">
        <f t="shared" si="352"/>
        <v>0</v>
      </c>
      <c r="AD670" s="13">
        <f t="shared" si="353"/>
        <v>0</v>
      </c>
      <c r="AE670" s="13">
        <v>2080</v>
      </c>
      <c r="AF670" s="14">
        <v>165897.5</v>
      </c>
    </row>
    <row r="671" spans="2:32" ht="14.4" x14ac:dyDescent="0.3">
      <c r="B671" s="7"/>
      <c r="C671" s="39" t="s">
        <v>267</v>
      </c>
      <c r="D671" s="13">
        <f>SUMIFS('1. Output sheet'!$F$2:$F$5000,'1. Output sheet'!$AC$2:$AC$5000,$B$75,'1. Output sheet'!$C$2:$C$5000,D$138,'1. Output sheet'!$K$2:$K$5000,$C606,'1. Output sheet'!$O$2:$O$5000,"&gt;="&amp;$B$574,'1. Output sheet'!$O$2:$O$5000,"&lt;"&amp;$C$574)</f>
        <v>0</v>
      </c>
      <c r="E671" s="13">
        <f>SUMIFS('1. Output sheet'!$F$2:$F$5000,'1. Output sheet'!$AC$2:$AC$5000,$B$75,'1. Output sheet'!$C$2:$C$5000,E$138,'1. Output sheet'!$K$2:$K$5000,$C606,'1. Output sheet'!$O$2:$O$5000,"&gt;="&amp;$B$574,'1. Output sheet'!$O$2:$O$5000,"&lt;"&amp;$C$574)</f>
        <v>0</v>
      </c>
      <c r="F671" s="13">
        <f>SUMIFS('1. Output sheet'!$F$2:$F$5000,'1. Output sheet'!$AC$2:$AC$5000,$B$75,'1. Output sheet'!$C$2:$C$5000,F$138,'1. Output sheet'!$K$2:$K$5000,$C606,'1. Output sheet'!$O$2:$O$5000,"&gt;="&amp;$B$574,'1. Output sheet'!$O$2:$O$5000,"&lt;"&amp;$C$574)</f>
        <v>0</v>
      </c>
      <c r="G671" s="13">
        <f>SUMIFS('1. Output sheet'!$F$2:$F$5000,'1. Output sheet'!$AC$2:$AC$5000,$B$75,'1. Output sheet'!$C$2:$C$5000,G$138,'1. Output sheet'!$K$2:$K$5000,$C606,'1. Output sheet'!$O$2:$O$5000,"&gt;="&amp;$B$574,'1. Output sheet'!$O$2:$O$5000,"&lt;"&amp;$C$574)</f>
        <v>14714</v>
      </c>
      <c r="H671" s="13">
        <f>SUMIFS('1. Output sheet'!$F$2:$F$5000,'1. Output sheet'!$AC$2:$AC$5000,$B$75,'1. Output sheet'!$C$2:$C$5000,H$138,'1. Output sheet'!$K$2:$K$5000,$C606,'1. Output sheet'!$O$2:$O$5000,"&gt;="&amp;$B$574,'1. Output sheet'!$O$2:$O$5000,"&lt;"&amp;$C$574)</f>
        <v>0</v>
      </c>
      <c r="I671" s="13">
        <f>SUMIFS('1. Output sheet'!$F$2:$F$5000,'1. Output sheet'!$AC$2:$AC$5000,$B$75,'1. Output sheet'!$C$2:$C$5000,I$138,'1. Output sheet'!$K$2:$K$5000,$C606,'1. Output sheet'!$O$2:$O$5000,"&gt;="&amp;$B$574,'1. Output sheet'!$O$2:$O$5000,"&lt;"&amp;$C$574)</f>
        <v>0</v>
      </c>
      <c r="J671" s="13">
        <f>SUMIFS('1. Output sheet'!$F$2:$F$5000,'1. Output sheet'!$AC$2:$AC$5000,$B$75,'1. Output sheet'!$C$2:$C$5000,J$138,'1. Output sheet'!$K$2:$K$5000,$C606,'1. Output sheet'!$O$2:$O$5000,"&gt;="&amp;$B$574,'1. Output sheet'!$O$2:$O$5000,"&lt;"&amp;$C$574)</f>
        <v>0</v>
      </c>
      <c r="K671" s="13">
        <f>SUMIFS('1. Output sheet'!$F$2:$F$5000,'1. Output sheet'!$AC$2:$AC$5000,$B$75,'1. Output sheet'!$C$2:$C$5000,K$138,'1. Output sheet'!$K$2:$K$5000,$C606,'1. Output sheet'!$O$2:$O$5000,"&gt;="&amp;$B$574,'1. Output sheet'!$O$2:$O$5000,"&lt;"&amp;$C$574)</f>
        <v>0</v>
      </c>
      <c r="L671" s="13">
        <f>SUMIFS('1. Output sheet'!$F$2:$F$5000,'1. Output sheet'!$AC$2:$AC$5000,$B$75,'1. Output sheet'!$C$2:$C$5000,L$138,'1. Output sheet'!$K$2:$K$5000,$C606,'1. Output sheet'!$O$2:$O$5000,"&gt;="&amp;$B$574,'1. Output sheet'!$O$2:$O$5000,"&lt;"&amp;$C$574)</f>
        <v>0</v>
      </c>
      <c r="M671" s="13">
        <f>SUMIFS('1. Output sheet'!$F$2:$F$5000,'1. Output sheet'!$AC$2:$AC$5000,$B$75,'1. Output sheet'!$C$2:$C$5000,M$138,'1. Output sheet'!$K$2:$K$5000,$C606,'1. Output sheet'!$O$2:$O$5000,"&gt;="&amp;$B$574,'1. Output sheet'!$O$2:$O$5000,"&lt;"&amp;$C$574)</f>
        <v>0</v>
      </c>
      <c r="N671" s="13">
        <f>SUMIFS('1. Output sheet'!$F$2:$F$5000,'1. Output sheet'!$AC$2:$AC$5000,$B$75,'1. Output sheet'!$C$2:$C$5000,N$138,'1. Output sheet'!$K$2:$K$5000,$C606,'1. Output sheet'!$O$2:$O$5000,"&gt;="&amp;$B$574,'1. Output sheet'!$O$2:$O$5000,"&lt;"&amp;$C$574)</f>
        <v>2047</v>
      </c>
      <c r="O671" s="13">
        <f>SUMIFS('1. Output sheet'!$F$2:$F$5000,'1. Output sheet'!$AC$2:$AC$5000,$B$75,'1. Output sheet'!$C$2:$C$5000,O$138,'1. Output sheet'!$K$2:$K$5000,$C606,'1. Output sheet'!$O$2:$O$5000,"&gt;="&amp;$B$574,'1. Output sheet'!$O$2:$O$5000,"&lt;"&amp;$C$574)</f>
        <v>0</v>
      </c>
      <c r="P671" s="14">
        <f t="shared" si="365"/>
        <v>16761</v>
      </c>
      <c r="R671" s="7"/>
      <c r="S671" s="39" t="s">
        <v>267</v>
      </c>
      <c r="T671" s="13">
        <f t="shared" si="366"/>
        <v>0</v>
      </c>
      <c r="U671" s="13">
        <f t="shared" si="344"/>
        <v>0</v>
      </c>
      <c r="V671" s="13">
        <f t="shared" si="345"/>
        <v>0</v>
      </c>
      <c r="W671" s="13">
        <f t="shared" si="346"/>
        <v>1972.8356327849508</v>
      </c>
      <c r="X671" s="13">
        <f t="shared" si="347"/>
        <v>0</v>
      </c>
      <c r="Y671" s="13">
        <f t="shared" si="348"/>
        <v>0</v>
      </c>
      <c r="Z671" s="13">
        <f t="shared" si="349"/>
        <v>0</v>
      </c>
      <c r="AA671" s="13">
        <f t="shared" si="350"/>
        <v>0</v>
      </c>
      <c r="AB671" s="13">
        <f t="shared" si="351"/>
        <v>0</v>
      </c>
      <c r="AC671" s="13">
        <f t="shared" si="352"/>
        <v>0</v>
      </c>
      <c r="AD671" s="13">
        <f t="shared" si="353"/>
        <v>274.45932719252374</v>
      </c>
      <c r="AE671" s="13">
        <v>0</v>
      </c>
      <c r="AF671" s="14">
        <v>58792</v>
      </c>
    </row>
    <row r="672" spans="2:32" ht="14.4" x14ac:dyDescent="0.3">
      <c r="B672" s="7"/>
      <c r="C672" s="39" t="s">
        <v>710</v>
      </c>
      <c r="D672" s="13">
        <f>SUMIFS('1. Output sheet'!$F$2:$F$5000,'1. Output sheet'!$AC$2:$AC$5000,$B$75,'1. Output sheet'!$C$2:$C$5000,D$138,'1. Output sheet'!$K$2:$K$5000,$C607,'1. Output sheet'!$O$2:$O$5000,"&gt;="&amp;$B$574,'1. Output sheet'!$O$2:$O$5000,"&lt;"&amp;$C$574)</f>
        <v>0</v>
      </c>
      <c r="E672" s="13">
        <f>SUMIFS('1. Output sheet'!$F$2:$F$5000,'1. Output sheet'!$AC$2:$AC$5000,$B$75,'1. Output sheet'!$C$2:$C$5000,E$138,'1. Output sheet'!$K$2:$K$5000,$C607,'1. Output sheet'!$O$2:$O$5000,"&gt;="&amp;$B$574,'1. Output sheet'!$O$2:$O$5000,"&lt;"&amp;$C$574)</f>
        <v>0</v>
      </c>
      <c r="F672" s="13">
        <f>SUMIFS('1. Output sheet'!$F$2:$F$5000,'1. Output sheet'!$AC$2:$AC$5000,$B$75,'1. Output sheet'!$C$2:$C$5000,F$138,'1. Output sheet'!$K$2:$K$5000,$C607,'1. Output sheet'!$O$2:$O$5000,"&gt;="&amp;$B$574,'1. Output sheet'!$O$2:$O$5000,"&lt;"&amp;$C$574)</f>
        <v>5391.5</v>
      </c>
      <c r="G672" s="13">
        <f>SUMIFS('1. Output sheet'!$F$2:$F$5000,'1. Output sheet'!$AC$2:$AC$5000,$B$75,'1. Output sheet'!$C$2:$C$5000,G$138,'1. Output sheet'!$K$2:$K$5000,$C607,'1. Output sheet'!$O$2:$O$5000,"&gt;="&amp;$B$574,'1. Output sheet'!$O$2:$O$5000,"&lt;"&amp;$C$574)</f>
        <v>0</v>
      </c>
      <c r="H672" s="13">
        <f>SUMIFS('1. Output sheet'!$F$2:$F$5000,'1. Output sheet'!$AC$2:$AC$5000,$B$75,'1. Output sheet'!$C$2:$C$5000,H$138,'1. Output sheet'!$K$2:$K$5000,$C607,'1. Output sheet'!$O$2:$O$5000,"&gt;="&amp;$B$574,'1. Output sheet'!$O$2:$O$5000,"&lt;"&amp;$C$574)</f>
        <v>0</v>
      </c>
      <c r="I672" s="13">
        <f>SUMIFS('1. Output sheet'!$F$2:$F$5000,'1. Output sheet'!$AC$2:$AC$5000,$B$75,'1. Output sheet'!$C$2:$C$5000,I$138,'1. Output sheet'!$K$2:$K$5000,$C607,'1. Output sheet'!$O$2:$O$5000,"&gt;="&amp;$B$574,'1. Output sheet'!$O$2:$O$5000,"&lt;"&amp;$C$574)</f>
        <v>0</v>
      </c>
      <c r="J672" s="13">
        <f>SUMIFS('1. Output sheet'!$F$2:$F$5000,'1. Output sheet'!$AC$2:$AC$5000,$B$75,'1. Output sheet'!$C$2:$C$5000,J$138,'1. Output sheet'!$K$2:$K$5000,$C607,'1. Output sheet'!$O$2:$O$5000,"&gt;="&amp;$B$574,'1. Output sheet'!$O$2:$O$5000,"&lt;"&amp;$C$574)</f>
        <v>1060</v>
      </c>
      <c r="K672" s="13">
        <f>SUMIFS('1. Output sheet'!$F$2:$F$5000,'1. Output sheet'!$AC$2:$AC$5000,$B$75,'1. Output sheet'!$C$2:$C$5000,K$138,'1. Output sheet'!$K$2:$K$5000,$C607,'1. Output sheet'!$O$2:$O$5000,"&gt;="&amp;$B$574,'1. Output sheet'!$O$2:$O$5000,"&lt;"&amp;$C$574)</f>
        <v>0</v>
      </c>
      <c r="L672" s="13">
        <f>SUMIFS('1. Output sheet'!$F$2:$F$5000,'1. Output sheet'!$AC$2:$AC$5000,$B$75,'1. Output sheet'!$C$2:$C$5000,L$138,'1. Output sheet'!$K$2:$K$5000,$C607,'1. Output sheet'!$O$2:$O$5000,"&gt;="&amp;$B$574,'1. Output sheet'!$O$2:$O$5000,"&lt;"&amp;$C$574)</f>
        <v>0</v>
      </c>
      <c r="M672" s="13">
        <f>SUMIFS('1. Output sheet'!$F$2:$F$5000,'1. Output sheet'!$AC$2:$AC$5000,$B$75,'1. Output sheet'!$C$2:$C$5000,M$138,'1. Output sheet'!$K$2:$K$5000,$C607,'1. Output sheet'!$O$2:$O$5000,"&gt;="&amp;$B$574,'1. Output sheet'!$O$2:$O$5000,"&lt;"&amp;$C$574)</f>
        <v>0</v>
      </c>
      <c r="N672" s="13">
        <f>SUMIFS('1. Output sheet'!$F$2:$F$5000,'1. Output sheet'!$AC$2:$AC$5000,$B$75,'1. Output sheet'!$C$2:$C$5000,N$138,'1. Output sheet'!$K$2:$K$5000,$C607,'1. Output sheet'!$O$2:$O$5000,"&gt;="&amp;$B$574,'1. Output sheet'!$O$2:$O$5000,"&lt;"&amp;$C$574)</f>
        <v>0</v>
      </c>
      <c r="O672" s="13">
        <f>SUMIFS('1. Output sheet'!$F$2:$F$5000,'1. Output sheet'!$AC$2:$AC$5000,$B$75,'1. Output sheet'!$C$2:$C$5000,O$138,'1. Output sheet'!$K$2:$K$5000,$C607,'1. Output sheet'!$O$2:$O$5000,"&gt;="&amp;$B$574,'1. Output sheet'!$O$2:$O$5000,"&lt;"&amp;$C$574)</f>
        <v>0</v>
      </c>
      <c r="P672" s="14">
        <f t="shared" si="365"/>
        <v>6451.5</v>
      </c>
      <c r="R672" s="7"/>
      <c r="S672" s="39" t="s">
        <v>710</v>
      </c>
      <c r="T672" s="13">
        <f t="shared" si="366"/>
        <v>0</v>
      </c>
      <c r="U672" s="13">
        <f t="shared" si="344"/>
        <v>0</v>
      </c>
      <c r="V672" s="13">
        <f t="shared" si="345"/>
        <v>722.88591233927298</v>
      </c>
      <c r="W672" s="13">
        <f t="shared" si="346"/>
        <v>0</v>
      </c>
      <c r="X672" s="13">
        <f t="shared" si="347"/>
        <v>0</v>
      </c>
      <c r="Y672" s="13">
        <f t="shared" si="348"/>
        <v>0</v>
      </c>
      <c r="Z672" s="13">
        <f t="shared" si="349"/>
        <v>142.12354021693949</v>
      </c>
      <c r="AA672" s="13">
        <f t="shared" si="350"/>
        <v>0</v>
      </c>
      <c r="AB672" s="13">
        <f t="shared" si="351"/>
        <v>0</v>
      </c>
      <c r="AC672" s="13">
        <f t="shared" si="352"/>
        <v>0</v>
      </c>
      <c r="AD672" s="13">
        <f t="shared" si="353"/>
        <v>0</v>
      </c>
      <c r="AE672" s="13">
        <v>0</v>
      </c>
      <c r="AF672" s="14">
        <v>16010.939999999999</v>
      </c>
    </row>
    <row r="673" spans="2:32" ht="14.4" x14ac:dyDescent="0.3">
      <c r="B673" s="38" t="s">
        <v>64</v>
      </c>
      <c r="C673" s="37" t="s">
        <v>4348</v>
      </c>
      <c r="D673" s="14">
        <f>SUM(D674:D702)</f>
        <v>0</v>
      </c>
      <c r="E673" s="14">
        <f t="shared" ref="E673" si="367">SUM(E674:E702)</f>
        <v>0</v>
      </c>
      <c r="F673" s="14">
        <f t="shared" ref="F673" si="368">SUM(F674:F702)</f>
        <v>6148.0433333333331</v>
      </c>
      <c r="G673" s="14">
        <f t="shared" ref="G673" si="369">SUM(G674:G702)</f>
        <v>0</v>
      </c>
      <c r="H673" s="14">
        <f t="shared" ref="H673" si="370">SUM(H674:H702)</f>
        <v>30</v>
      </c>
      <c r="I673" s="14">
        <f t="shared" ref="I673" si="371">SUM(I674:I702)</f>
        <v>0</v>
      </c>
      <c r="J673" s="14">
        <f t="shared" ref="J673" si="372">SUM(J674:J702)</f>
        <v>-180.9966666666669</v>
      </c>
      <c r="K673" s="14">
        <f t="shared" ref="K673" si="373">SUM(K674:K702)</f>
        <v>0</v>
      </c>
      <c r="L673" s="14">
        <f t="shared" ref="L673" si="374">SUM(L674:L702)</f>
        <v>0</v>
      </c>
      <c r="M673" s="14">
        <f t="shared" ref="M673" si="375">SUM(M674:M702)</f>
        <v>0</v>
      </c>
      <c r="N673" s="14">
        <f t="shared" ref="N673" si="376">SUM(N674:N702)</f>
        <v>0</v>
      </c>
      <c r="O673" s="14">
        <f t="shared" ref="O673" si="377">SUM(O674:O702)</f>
        <v>0</v>
      </c>
      <c r="P673" s="14">
        <f t="shared" si="365"/>
        <v>5997.0466666666662</v>
      </c>
      <c r="R673" s="38" t="s">
        <v>64</v>
      </c>
      <c r="S673" s="37" t="s">
        <v>4348</v>
      </c>
      <c r="T673" s="14">
        <f t="shared" si="366"/>
        <v>0</v>
      </c>
      <c r="U673" s="14">
        <f t="shared" si="344"/>
        <v>0</v>
      </c>
      <c r="V673" s="14">
        <f t="shared" si="345"/>
        <v>824.32234334008183</v>
      </c>
      <c r="W673" s="14">
        <f t="shared" si="346"/>
        <v>0</v>
      </c>
      <c r="X673" s="14">
        <f t="shared" si="347"/>
        <v>4.0223643457624387</v>
      </c>
      <c r="Y673" s="14">
        <f t="shared" si="348"/>
        <v>0</v>
      </c>
      <c r="Z673" s="14">
        <f t="shared" si="349"/>
        <v>-24.267817956728326</v>
      </c>
      <c r="AA673" s="14">
        <f t="shared" si="350"/>
        <v>0</v>
      </c>
      <c r="AB673" s="14">
        <f t="shared" si="351"/>
        <v>0</v>
      </c>
      <c r="AC673" s="14">
        <f t="shared" si="352"/>
        <v>0</v>
      </c>
      <c r="AD673" s="14">
        <f t="shared" si="353"/>
        <v>0</v>
      </c>
      <c r="AE673" s="14">
        <v>-428</v>
      </c>
      <c r="AF673" s="14">
        <v>16138.043333333339</v>
      </c>
    </row>
    <row r="674" spans="2:32" ht="14.4" x14ac:dyDescent="0.3">
      <c r="B674" s="7"/>
      <c r="C674" s="39" t="s">
        <v>340</v>
      </c>
      <c r="D674" s="13">
        <f>SUMIFS('1. Output sheet'!$F$2:$F$5000,'1. Output sheet'!$AC$2:$AC$5000,$B$105,'1. Output sheet'!$C$2:$C$5000,D$138,'1. Output sheet'!$K$2:$K$5000,$C609,'1. Output sheet'!$O$2:$O$5000,"&gt;="&amp;$B$574,'1. Output sheet'!$O$2:$O$5000,"&lt;"&amp;$C$574)</f>
        <v>0</v>
      </c>
      <c r="E674" s="13">
        <f>SUMIFS('1. Output sheet'!$F$2:$F$5000,'1. Output sheet'!$AC$2:$AC$5000,$B$105,'1. Output sheet'!$C$2:$C$5000,E$138,'1. Output sheet'!$K$2:$K$5000,$C609,'1. Output sheet'!$O$2:$O$5000,"&gt;="&amp;$B$574,'1. Output sheet'!$O$2:$O$5000,"&lt;"&amp;$C$574)</f>
        <v>0</v>
      </c>
      <c r="F674" s="13">
        <f>SUMIFS('1. Output sheet'!$F$2:$F$5000,'1. Output sheet'!$AC$2:$AC$5000,$B$105,'1. Output sheet'!$C$2:$C$5000,F$138,'1. Output sheet'!$K$2:$K$5000,$C609,'1. Output sheet'!$O$2:$O$5000,"&gt;="&amp;$B$574,'1. Output sheet'!$O$2:$O$5000,"&lt;"&amp;$C$574)</f>
        <v>0</v>
      </c>
      <c r="G674" s="13">
        <f>SUMIFS('1. Output sheet'!$F$2:$F$5000,'1. Output sheet'!$AC$2:$AC$5000,$B$105,'1. Output sheet'!$C$2:$C$5000,G$138,'1. Output sheet'!$K$2:$K$5000,$C609,'1. Output sheet'!$O$2:$O$5000,"&gt;="&amp;$B$574,'1. Output sheet'!$O$2:$O$5000,"&lt;"&amp;$C$574)</f>
        <v>0</v>
      </c>
      <c r="H674" s="13">
        <f>SUMIFS('1. Output sheet'!$F$2:$F$5000,'1. Output sheet'!$AC$2:$AC$5000,$B$105,'1. Output sheet'!$C$2:$C$5000,H$138,'1. Output sheet'!$K$2:$K$5000,$C609,'1. Output sheet'!$O$2:$O$5000,"&gt;="&amp;$B$574,'1. Output sheet'!$O$2:$O$5000,"&lt;"&amp;$C$574)</f>
        <v>0</v>
      </c>
      <c r="I674" s="13">
        <f>SUMIFS('1. Output sheet'!$F$2:$F$5000,'1. Output sheet'!$AC$2:$AC$5000,$B$105,'1. Output sheet'!$C$2:$C$5000,I$138,'1. Output sheet'!$K$2:$K$5000,$C609,'1. Output sheet'!$O$2:$O$5000,"&gt;="&amp;$B$574,'1. Output sheet'!$O$2:$O$5000,"&lt;"&amp;$C$574)</f>
        <v>0</v>
      </c>
      <c r="J674" s="13">
        <f>SUMIFS('1. Output sheet'!$F$2:$F$5000,'1. Output sheet'!$AC$2:$AC$5000,$B$105,'1. Output sheet'!$C$2:$C$5000,J$138,'1. Output sheet'!$K$2:$K$5000,$C609,'1. Output sheet'!$O$2:$O$5000,"&gt;="&amp;$B$574,'1. Output sheet'!$O$2:$O$5000,"&lt;"&amp;$C$574)</f>
        <v>0</v>
      </c>
      <c r="K674" s="13">
        <f>SUMIFS('1. Output sheet'!$F$2:$F$5000,'1. Output sheet'!$AC$2:$AC$5000,$B$105,'1. Output sheet'!$C$2:$C$5000,K$138,'1. Output sheet'!$K$2:$K$5000,$C609,'1. Output sheet'!$O$2:$O$5000,"&gt;="&amp;$B$574,'1. Output sheet'!$O$2:$O$5000,"&lt;"&amp;$C$574)</f>
        <v>0</v>
      </c>
      <c r="L674" s="13">
        <f>SUMIFS('1. Output sheet'!$F$2:$F$5000,'1. Output sheet'!$AC$2:$AC$5000,$B$105,'1. Output sheet'!$C$2:$C$5000,L$138,'1. Output sheet'!$K$2:$K$5000,$C609,'1. Output sheet'!$O$2:$O$5000,"&gt;="&amp;$B$574,'1. Output sheet'!$O$2:$O$5000,"&lt;"&amp;$C$574)</f>
        <v>0</v>
      </c>
      <c r="M674" s="13">
        <f>SUMIFS('1. Output sheet'!$F$2:$F$5000,'1. Output sheet'!$AC$2:$AC$5000,$B$105,'1. Output sheet'!$C$2:$C$5000,M$138,'1. Output sheet'!$K$2:$K$5000,$C609,'1. Output sheet'!$O$2:$O$5000,"&gt;="&amp;$B$574,'1. Output sheet'!$O$2:$O$5000,"&lt;"&amp;$C$574)</f>
        <v>0</v>
      </c>
      <c r="N674" s="13">
        <f>SUMIFS('1. Output sheet'!$F$2:$F$5000,'1. Output sheet'!$AC$2:$AC$5000,$B$105,'1. Output sheet'!$C$2:$C$5000,N$138,'1. Output sheet'!$K$2:$K$5000,$C609,'1. Output sheet'!$O$2:$O$5000,"&gt;="&amp;$B$574,'1. Output sheet'!$O$2:$O$5000,"&lt;"&amp;$C$574)</f>
        <v>0</v>
      </c>
      <c r="O674" s="13">
        <f>SUMIFS('1. Output sheet'!$F$2:$F$5000,'1. Output sheet'!$AC$2:$AC$5000,$B$105,'1. Output sheet'!$C$2:$C$5000,O$138,'1. Output sheet'!$K$2:$K$5000,$C609,'1. Output sheet'!$O$2:$O$5000,"&gt;="&amp;$B$574,'1. Output sheet'!$O$2:$O$5000,"&lt;"&amp;$C$574)</f>
        <v>0</v>
      </c>
      <c r="P674" s="14">
        <f t="shared" si="365"/>
        <v>0</v>
      </c>
      <c r="R674" s="7"/>
      <c r="S674" s="39" t="s">
        <v>340</v>
      </c>
      <c r="T674" s="14">
        <f t="shared" si="366"/>
        <v>0</v>
      </c>
      <c r="U674" s="14">
        <f t="shared" si="344"/>
        <v>0</v>
      </c>
      <c r="V674" s="14">
        <f t="shared" si="345"/>
        <v>0</v>
      </c>
      <c r="W674" s="14">
        <f t="shared" si="346"/>
        <v>0</v>
      </c>
      <c r="X674" s="14">
        <f t="shared" si="347"/>
        <v>0</v>
      </c>
      <c r="Y674" s="14">
        <f t="shared" si="348"/>
        <v>0</v>
      </c>
      <c r="Z674" s="14">
        <f t="shared" si="349"/>
        <v>0</v>
      </c>
      <c r="AA674" s="14">
        <f t="shared" si="350"/>
        <v>0</v>
      </c>
      <c r="AB674" s="14">
        <f t="shared" si="351"/>
        <v>0</v>
      </c>
      <c r="AC674" s="14">
        <f t="shared" si="352"/>
        <v>0</v>
      </c>
      <c r="AD674" s="14">
        <f t="shared" si="353"/>
        <v>0</v>
      </c>
      <c r="AE674" s="13">
        <v>0</v>
      </c>
      <c r="AF674" s="14">
        <v>-1846.86</v>
      </c>
    </row>
    <row r="675" spans="2:32" ht="14.4" x14ac:dyDescent="0.3">
      <c r="B675" s="7"/>
      <c r="C675" s="39" t="s">
        <v>2407</v>
      </c>
      <c r="D675" s="13">
        <f>SUMIFS('1. Output sheet'!$F$2:$F$5000,'1. Output sheet'!$AC$2:$AC$5000,$B$105,'1. Output sheet'!$C$2:$C$5000,D$138,'1. Output sheet'!$K$2:$K$5000,$C610,'1. Output sheet'!$O$2:$O$5000,"&gt;="&amp;$B$574,'1. Output sheet'!$O$2:$O$5000,"&lt;"&amp;$C$574)</f>
        <v>0</v>
      </c>
      <c r="E675" s="13">
        <f>SUMIFS('1. Output sheet'!$F$2:$F$5000,'1. Output sheet'!$AC$2:$AC$5000,$B$105,'1. Output sheet'!$C$2:$C$5000,E$138,'1. Output sheet'!$K$2:$K$5000,$C610,'1. Output sheet'!$O$2:$O$5000,"&gt;="&amp;$B$574,'1. Output sheet'!$O$2:$O$5000,"&lt;"&amp;$C$574)</f>
        <v>0</v>
      </c>
      <c r="F675" s="13">
        <f>SUMIFS('1. Output sheet'!$F$2:$F$5000,'1. Output sheet'!$AC$2:$AC$5000,$B$105,'1. Output sheet'!$C$2:$C$5000,F$138,'1. Output sheet'!$K$2:$K$5000,$C610,'1. Output sheet'!$O$2:$O$5000,"&gt;="&amp;$B$574,'1. Output sheet'!$O$2:$O$5000,"&lt;"&amp;$C$574)</f>
        <v>0</v>
      </c>
      <c r="G675" s="13">
        <f>SUMIFS('1. Output sheet'!$F$2:$F$5000,'1. Output sheet'!$AC$2:$AC$5000,$B$105,'1. Output sheet'!$C$2:$C$5000,G$138,'1. Output sheet'!$K$2:$K$5000,$C610,'1. Output sheet'!$O$2:$O$5000,"&gt;="&amp;$B$574,'1. Output sheet'!$O$2:$O$5000,"&lt;"&amp;$C$574)</f>
        <v>0</v>
      </c>
      <c r="H675" s="13">
        <f>SUMIFS('1. Output sheet'!$F$2:$F$5000,'1. Output sheet'!$AC$2:$AC$5000,$B$105,'1. Output sheet'!$C$2:$C$5000,H$138,'1. Output sheet'!$K$2:$K$5000,$C610,'1. Output sheet'!$O$2:$O$5000,"&gt;="&amp;$B$574,'1. Output sheet'!$O$2:$O$5000,"&lt;"&amp;$C$574)</f>
        <v>0</v>
      </c>
      <c r="I675" s="13">
        <f>SUMIFS('1. Output sheet'!$F$2:$F$5000,'1. Output sheet'!$AC$2:$AC$5000,$B$105,'1. Output sheet'!$C$2:$C$5000,I$138,'1. Output sheet'!$K$2:$K$5000,$C610,'1. Output sheet'!$O$2:$O$5000,"&gt;="&amp;$B$574,'1. Output sheet'!$O$2:$O$5000,"&lt;"&amp;$C$574)</f>
        <v>0</v>
      </c>
      <c r="J675" s="13">
        <f>SUMIFS('1. Output sheet'!$F$2:$F$5000,'1. Output sheet'!$AC$2:$AC$5000,$B$105,'1. Output sheet'!$C$2:$C$5000,J$138,'1. Output sheet'!$K$2:$K$5000,$C610,'1. Output sheet'!$O$2:$O$5000,"&gt;="&amp;$B$574,'1. Output sheet'!$O$2:$O$5000,"&lt;"&amp;$C$574)</f>
        <v>0</v>
      </c>
      <c r="K675" s="13">
        <f>SUMIFS('1. Output sheet'!$F$2:$F$5000,'1. Output sheet'!$AC$2:$AC$5000,$B$105,'1. Output sheet'!$C$2:$C$5000,K$138,'1. Output sheet'!$K$2:$K$5000,$C610,'1. Output sheet'!$O$2:$O$5000,"&gt;="&amp;$B$574,'1. Output sheet'!$O$2:$O$5000,"&lt;"&amp;$C$574)</f>
        <v>0</v>
      </c>
      <c r="L675" s="13">
        <f>SUMIFS('1. Output sheet'!$F$2:$F$5000,'1. Output sheet'!$AC$2:$AC$5000,$B$105,'1. Output sheet'!$C$2:$C$5000,L$138,'1. Output sheet'!$K$2:$K$5000,$C610,'1. Output sheet'!$O$2:$O$5000,"&gt;="&amp;$B$574,'1. Output sheet'!$O$2:$O$5000,"&lt;"&amp;$C$574)</f>
        <v>0</v>
      </c>
      <c r="M675" s="13">
        <f>SUMIFS('1. Output sheet'!$F$2:$F$5000,'1. Output sheet'!$AC$2:$AC$5000,$B$105,'1. Output sheet'!$C$2:$C$5000,M$138,'1. Output sheet'!$K$2:$K$5000,$C610,'1. Output sheet'!$O$2:$O$5000,"&gt;="&amp;$B$574,'1. Output sheet'!$O$2:$O$5000,"&lt;"&amp;$C$574)</f>
        <v>0</v>
      </c>
      <c r="N675" s="13">
        <f>SUMIFS('1. Output sheet'!$F$2:$F$5000,'1. Output sheet'!$AC$2:$AC$5000,$B$105,'1. Output sheet'!$C$2:$C$5000,N$138,'1. Output sheet'!$K$2:$K$5000,$C610,'1. Output sheet'!$O$2:$O$5000,"&gt;="&amp;$B$574,'1. Output sheet'!$O$2:$O$5000,"&lt;"&amp;$C$574)</f>
        <v>0</v>
      </c>
      <c r="O675" s="13">
        <f>SUMIFS('1. Output sheet'!$F$2:$F$5000,'1. Output sheet'!$AC$2:$AC$5000,$B$105,'1. Output sheet'!$C$2:$C$5000,O$138,'1. Output sheet'!$K$2:$K$5000,$C610,'1. Output sheet'!$O$2:$O$5000,"&gt;="&amp;$B$574,'1. Output sheet'!$O$2:$O$5000,"&lt;"&amp;$C$574)</f>
        <v>0</v>
      </c>
      <c r="P675" s="14">
        <f t="shared" si="365"/>
        <v>0</v>
      </c>
      <c r="R675" s="7"/>
      <c r="S675" s="39" t="s">
        <v>2407</v>
      </c>
      <c r="T675" s="14">
        <f t="shared" si="366"/>
        <v>0</v>
      </c>
      <c r="U675" s="14">
        <f t="shared" si="344"/>
        <v>0</v>
      </c>
      <c r="V675" s="14">
        <f t="shared" si="345"/>
        <v>0</v>
      </c>
      <c r="W675" s="14">
        <f t="shared" si="346"/>
        <v>0</v>
      </c>
      <c r="X675" s="14">
        <f t="shared" si="347"/>
        <v>0</v>
      </c>
      <c r="Y675" s="14">
        <f t="shared" si="348"/>
        <v>0</v>
      </c>
      <c r="Z675" s="14">
        <f t="shared" si="349"/>
        <v>0</v>
      </c>
      <c r="AA675" s="14">
        <f t="shared" si="350"/>
        <v>0</v>
      </c>
      <c r="AB675" s="14">
        <f t="shared" si="351"/>
        <v>0</v>
      </c>
      <c r="AC675" s="14">
        <f t="shared" si="352"/>
        <v>0</v>
      </c>
      <c r="AD675" s="14">
        <f t="shared" si="353"/>
        <v>0</v>
      </c>
      <c r="AE675" s="13">
        <v>0</v>
      </c>
      <c r="AF675" s="14">
        <v>0</v>
      </c>
    </row>
    <row r="676" spans="2:32" ht="14.4" x14ac:dyDescent="0.3">
      <c r="B676" s="7"/>
      <c r="C676" s="39" t="s">
        <v>557</v>
      </c>
      <c r="D676" s="13">
        <f>SUMIFS('1. Output sheet'!$F$2:$F$5000,'1. Output sheet'!$AC$2:$AC$5000,$B$105,'1. Output sheet'!$C$2:$C$5000,D$138,'1. Output sheet'!$K$2:$K$5000,$C611,'1. Output sheet'!$O$2:$O$5000,"&gt;="&amp;$B$574,'1. Output sheet'!$O$2:$O$5000,"&lt;"&amp;$C$574)</f>
        <v>0</v>
      </c>
      <c r="E676" s="13">
        <f>SUMIFS('1. Output sheet'!$F$2:$F$5000,'1. Output sheet'!$AC$2:$AC$5000,$B$105,'1. Output sheet'!$C$2:$C$5000,E$138,'1. Output sheet'!$K$2:$K$5000,$C611,'1. Output sheet'!$O$2:$O$5000,"&gt;="&amp;$B$574,'1. Output sheet'!$O$2:$O$5000,"&lt;"&amp;$C$574)</f>
        <v>0</v>
      </c>
      <c r="F676" s="13">
        <f>SUMIFS('1. Output sheet'!$F$2:$F$5000,'1. Output sheet'!$AC$2:$AC$5000,$B$105,'1. Output sheet'!$C$2:$C$5000,F$138,'1. Output sheet'!$K$2:$K$5000,$C611,'1. Output sheet'!$O$2:$O$5000,"&gt;="&amp;$B$574,'1. Output sheet'!$O$2:$O$5000,"&lt;"&amp;$C$574)</f>
        <v>0</v>
      </c>
      <c r="G676" s="13">
        <f>SUMIFS('1. Output sheet'!$F$2:$F$5000,'1. Output sheet'!$AC$2:$AC$5000,$B$105,'1. Output sheet'!$C$2:$C$5000,G$138,'1. Output sheet'!$K$2:$K$5000,$C611,'1. Output sheet'!$O$2:$O$5000,"&gt;="&amp;$B$574,'1. Output sheet'!$O$2:$O$5000,"&lt;"&amp;$C$574)</f>
        <v>0</v>
      </c>
      <c r="H676" s="13">
        <f>SUMIFS('1. Output sheet'!$F$2:$F$5000,'1. Output sheet'!$AC$2:$AC$5000,$B$105,'1. Output sheet'!$C$2:$C$5000,H$138,'1. Output sheet'!$K$2:$K$5000,$C611,'1. Output sheet'!$O$2:$O$5000,"&gt;="&amp;$B$574,'1. Output sheet'!$O$2:$O$5000,"&lt;"&amp;$C$574)</f>
        <v>0</v>
      </c>
      <c r="I676" s="13">
        <f>SUMIFS('1. Output sheet'!$F$2:$F$5000,'1. Output sheet'!$AC$2:$AC$5000,$B$105,'1. Output sheet'!$C$2:$C$5000,I$138,'1. Output sheet'!$K$2:$K$5000,$C611,'1. Output sheet'!$O$2:$O$5000,"&gt;="&amp;$B$574,'1. Output sheet'!$O$2:$O$5000,"&lt;"&amp;$C$574)</f>
        <v>0</v>
      </c>
      <c r="J676" s="13">
        <f>SUMIFS('1. Output sheet'!$F$2:$F$5000,'1. Output sheet'!$AC$2:$AC$5000,$B$105,'1. Output sheet'!$C$2:$C$5000,J$138,'1. Output sheet'!$K$2:$K$5000,$C611,'1. Output sheet'!$O$2:$O$5000,"&gt;="&amp;$B$574,'1. Output sheet'!$O$2:$O$5000,"&lt;"&amp;$C$574)</f>
        <v>0</v>
      </c>
      <c r="K676" s="13">
        <f>SUMIFS('1. Output sheet'!$F$2:$F$5000,'1. Output sheet'!$AC$2:$AC$5000,$B$105,'1. Output sheet'!$C$2:$C$5000,K$138,'1. Output sheet'!$K$2:$K$5000,$C611,'1. Output sheet'!$O$2:$O$5000,"&gt;="&amp;$B$574,'1. Output sheet'!$O$2:$O$5000,"&lt;"&amp;$C$574)</f>
        <v>0</v>
      </c>
      <c r="L676" s="13">
        <f>SUMIFS('1. Output sheet'!$F$2:$F$5000,'1. Output sheet'!$AC$2:$AC$5000,$B$105,'1. Output sheet'!$C$2:$C$5000,L$138,'1. Output sheet'!$K$2:$K$5000,$C611,'1. Output sheet'!$O$2:$O$5000,"&gt;="&amp;$B$574,'1. Output sheet'!$O$2:$O$5000,"&lt;"&amp;$C$574)</f>
        <v>0</v>
      </c>
      <c r="M676" s="13">
        <f>SUMIFS('1. Output sheet'!$F$2:$F$5000,'1. Output sheet'!$AC$2:$AC$5000,$B$105,'1. Output sheet'!$C$2:$C$5000,M$138,'1. Output sheet'!$K$2:$K$5000,$C611,'1. Output sheet'!$O$2:$O$5000,"&gt;="&amp;$B$574,'1. Output sheet'!$O$2:$O$5000,"&lt;"&amp;$C$574)</f>
        <v>0</v>
      </c>
      <c r="N676" s="13">
        <f>SUMIFS('1. Output sheet'!$F$2:$F$5000,'1. Output sheet'!$AC$2:$AC$5000,$B$105,'1. Output sheet'!$C$2:$C$5000,N$138,'1. Output sheet'!$K$2:$K$5000,$C611,'1. Output sheet'!$O$2:$O$5000,"&gt;="&amp;$B$574,'1. Output sheet'!$O$2:$O$5000,"&lt;"&amp;$C$574)</f>
        <v>0</v>
      </c>
      <c r="O676" s="13">
        <f>SUMIFS('1. Output sheet'!$F$2:$F$5000,'1. Output sheet'!$AC$2:$AC$5000,$B$105,'1. Output sheet'!$C$2:$C$5000,O$138,'1. Output sheet'!$K$2:$K$5000,$C611,'1. Output sheet'!$O$2:$O$5000,"&gt;="&amp;$B$574,'1. Output sheet'!$O$2:$O$5000,"&lt;"&amp;$C$574)</f>
        <v>0</v>
      </c>
      <c r="P676" s="14">
        <f t="shared" si="365"/>
        <v>0</v>
      </c>
      <c r="R676" s="7"/>
      <c r="S676" s="39" t="s">
        <v>557</v>
      </c>
      <c r="T676" s="14">
        <f t="shared" si="366"/>
        <v>0</v>
      </c>
      <c r="U676" s="14">
        <f t="shared" si="344"/>
        <v>0</v>
      </c>
      <c r="V676" s="14">
        <f t="shared" si="345"/>
        <v>0</v>
      </c>
      <c r="W676" s="14">
        <f t="shared" si="346"/>
        <v>0</v>
      </c>
      <c r="X676" s="14">
        <f t="shared" si="347"/>
        <v>0</v>
      </c>
      <c r="Y676" s="14">
        <f t="shared" si="348"/>
        <v>0</v>
      </c>
      <c r="Z676" s="14">
        <f t="shared" si="349"/>
        <v>0</v>
      </c>
      <c r="AA676" s="14">
        <f t="shared" si="350"/>
        <v>0</v>
      </c>
      <c r="AB676" s="14">
        <f t="shared" si="351"/>
        <v>0</v>
      </c>
      <c r="AC676" s="14">
        <f t="shared" si="352"/>
        <v>0</v>
      </c>
      <c r="AD676" s="14">
        <f t="shared" si="353"/>
        <v>0</v>
      </c>
      <c r="AE676" s="13">
        <v>0</v>
      </c>
      <c r="AF676" s="14">
        <v>0</v>
      </c>
    </row>
    <row r="677" spans="2:32" ht="14.4" x14ac:dyDescent="0.3">
      <c r="B677" s="7"/>
      <c r="C677" s="39" t="s">
        <v>1933</v>
      </c>
      <c r="D677" s="13">
        <f>SUMIFS('1. Output sheet'!$F$2:$F$5000,'1. Output sheet'!$AC$2:$AC$5000,$B$105,'1. Output sheet'!$C$2:$C$5000,D$138,'1. Output sheet'!$K$2:$K$5000,$C612,'1. Output sheet'!$O$2:$O$5000,"&gt;="&amp;$B$574,'1. Output sheet'!$O$2:$O$5000,"&lt;"&amp;$C$574)</f>
        <v>0</v>
      </c>
      <c r="E677" s="13">
        <f>SUMIFS('1. Output sheet'!$F$2:$F$5000,'1. Output sheet'!$AC$2:$AC$5000,$B$105,'1. Output sheet'!$C$2:$C$5000,E$138,'1. Output sheet'!$K$2:$K$5000,$C612,'1. Output sheet'!$O$2:$O$5000,"&gt;="&amp;$B$574,'1. Output sheet'!$O$2:$O$5000,"&lt;"&amp;$C$574)</f>
        <v>0</v>
      </c>
      <c r="F677" s="13">
        <f>SUMIFS('1. Output sheet'!$F$2:$F$5000,'1. Output sheet'!$AC$2:$AC$5000,$B$105,'1. Output sheet'!$C$2:$C$5000,F$138,'1. Output sheet'!$K$2:$K$5000,$C612,'1. Output sheet'!$O$2:$O$5000,"&gt;="&amp;$B$574,'1. Output sheet'!$O$2:$O$5000,"&lt;"&amp;$C$574)</f>
        <v>0</v>
      </c>
      <c r="G677" s="13">
        <f>SUMIFS('1. Output sheet'!$F$2:$F$5000,'1. Output sheet'!$AC$2:$AC$5000,$B$105,'1. Output sheet'!$C$2:$C$5000,G$138,'1. Output sheet'!$K$2:$K$5000,$C612,'1. Output sheet'!$O$2:$O$5000,"&gt;="&amp;$B$574,'1. Output sheet'!$O$2:$O$5000,"&lt;"&amp;$C$574)</f>
        <v>0</v>
      </c>
      <c r="H677" s="13">
        <f>SUMIFS('1. Output sheet'!$F$2:$F$5000,'1. Output sheet'!$AC$2:$AC$5000,$B$105,'1. Output sheet'!$C$2:$C$5000,H$138,'1. Output sheet'!$K$2:$K$5000,$C612,'1. Output sheet'!$O$2:$O$5000,"&gt;="&amp;$B$574,'1. Output sheet'!$O$2:$O$5000,"&lt;"&amp;$C$574)</f>
        <v>0</v>
      </c>
      <c r="I677" s="13">
        <f>SUMIFS('1. Output sheet'!$F$2:$F$5000,'1. Output sheet'!$AC$2:$AC$5000,$B$105,'1. Output sheet'!$C$2:$C$5000,I$138,'1. Output sheet'!$K$2:$K$5000,$C612,'1. Output sheet'!$O$2:$O$5000,"&gt;="&amp;$B$574,'1. Output sheet'!$O$2:$O$5000,"&lt;"&amp;$C$574)</f>
        <v>0</v>
      </c>
      <c r="J677" s="13">
        <f>SUMIFS('1. Output sheet'!$F$2:$F$5000,'1. Output sheet'!$AC$2:$AC$5000,$B$105,'1. Output sheet'!$C$2:$C$5000,J$138,'1. Output sheet'!$K$2:$K$5000,$C612,'1. Output sheet'!$O$2:$O$5000,"&gt;="&amp;$B$574,'1. Output sheet'!$O$2:$O$5000,"&lt;"&amp;$C$574)</f>
        <v>0</v>
      </c>
      <c r="K677" s="13">
        <f>SUMIFS('1. Output sheet'!$F$2:$F$5000,'1. Output sheet'!$AC$2:$AC$5000,$B$105,'1. Output sheet'!$C$2:$C$5000,K$138,'1. Output sheet'!$K$2:$K$5000,$C612,'1. Output sheet'!$O$2:$O$5000,"&gt;="&amp;$B$574,'1. Output sheet'!$O$2:$O$5000,"&lt;"&amp;$C$574)</f>
        <v>0</v>
      </c>
      <c r="L677" s="13">
        <f>SUMIFS('1. Output sheet'!$F$2:$F$5000,'1. Output sheet'!$AC$2:$AC$5000,$B$105,'1. Output sheet'!$C$2:$C$5000,L$138,'1. Output sheet'!$K$2:$K$5000,$C612,'1. Output sheet'!$O$2:$O$5000,"&gt;="&amp;$B$574,'1. Output sheet'!$O$2:$O$5000,"&lt;"&amp;$C$574)</f>
        <v>0</v>
      </c>
      <c r="M677" s="13">
        <f>SUMIFS('1. Output sheet'!$F$2:$F$5000,'1. Output sheet'!$AC$2:$AC$5000,$B$105,'1. Output sheet'!$C$2:$C$5000,M$138,'1. Output sheet'!$K$2:$K$5000,$C612,'1. Output sheet'!$O$2:$O$5000,"&gt;="&amp;$B$574,'1. Output sheet'!$O$2:$O$5000,"&lt;"&amp;$C$574)</f>
        <v>0</v>
      </c>
      <c r="N677" s="13">
        <f>SUMIFS('1. Output sheet'!$F$2:$F$5000,'1. Output sheet'!$AC$2:$AC$5000,$B$105,'1. Output sheet'!$C$2:$C$5000,N$138,'1. Output sheet'!$K$2:$K$5000,$C612,'1. Output sheet'!$O$2:$O$5000,"&gt;="&amp;$B$574,'1. Output sheet'!$O$2:$O$5000,"&lt;"&amp;$C$574)</f>
        <v>0</v>
      </c>
      <c r="O677" s="13">
        <f>SUMIFS('1. Output sheet'!$F$2:$F$5000,'1. Output sheet'!$AC$2:$AC$5000,$B$105,'1. Output sheet'!$C$2:$C$5000,O$138,'1. Output sheet'!$K$2:$K$5000,$C612,'1. Output sheet'!$O$2:$O$5000,"&gt;="&amp;$B$574,'1. Output sheet'!$O$2:$O$5000,"&lt;"&amp;$C$574)</f>
        <v>0</v>
      </c>
      <c r="P677" s="14">
        <f t="shared" si="365"/>
        <v>0</v>
      </c>
      <c r="R677" s="7"/>
      <c r="S677" s="39" t="s">
        <v>1933</v>
      </c>
      <c r="T677" s="14">
        <f t="shared" si="366"/>
        <v>0</v>
      </c>
      <c r="U677" s="14">
        <f t="shared" si="344"/>
        <v>0</v>
      </c>
      <c r="V677" s="14">
        <f t="shared" si="345"/>
        <v>0</v>
      </c>
      <c r="W677" s="14">
        <f t="shared" si="346"/>
        <v>0</v>
      </c>
      <c r="X677" s="14">
        <f t="shared" si="347"/>
        <v>0</v>
      </c>
      <c r="Y677" s="14">
        <f t="shared" si="348"/>
        <v>0</v>
      </c>
      <c r="Z677" s="14">
        <f t="shared" si="349"/>
        <v>0</v>
      </c>
      <c r="AA677" s="14">
        <f t="shared" si="350"/>
        <v>0</v>
      </c>
      <c r="AB677" s="14">
        <f t="shared" si="351"/>
        <v>0</v>
      </c>
      <c r="AC677" s="14">
        <f t="shared" si="352"/>
        <v>0</v>
      </c>
      <c r="AD677" s="14">
        <f t="shared" si="353"/>
        <v>0</v>
      </c>
      <c r="AE677" s="13">
        <v>0</v>
      </c>
      <c r="AF677" s="14">
        <v>0</v>
      </c>
    </row>
    <row r="678" spans="2:32" ht="14.4" x14ac:dyDescent="0.3">
      <c r="B678" s="7"/>
      <c r="C678" s="39" t="s">
        <v>530</v>
      </c>
      <c r="D678" s="13">
        <f>SUMIFS('1. Output sheet'!$F$2:$F$5000,'1. Output sheet'!$AC$2:$AC$5000,$B$105,'1. Output sheet'!$C$2:$C$5000,D$138,'1. Output sheet'!$K$2:$K$5000,$C613,'1. Output sheet'!$O$2:$O$5000,"&gt;="&amp;$B$574,'1. Output sheet'!$O$2:$O$5000,"&lt;"&amp;$C$574)</f>
        <v>0</v>
      </c>
      <c r="E678" s="13">
        <f>SUMIFS('1. Output sheet'!$F$2:$F$5000,'1. Output sheet'!$AC$2:$AC$5000,$B$105,'1. Output sheet'!$C$2:$C$5000,E$138,'1. Output sheet'!$K$2:$K$5000,$C613,'1. Output sheet'!$O$2:$O$5000,"&gt;="&amp;$B$574,'1. Output sheet'!$O$2:$O$5000,"&lt;"&amp;$C$574)</f>
        <v>0</v>
      </c>
      <c r="F678" s="13">
        <f>SUMIFS('1. Output sheet'!$F$2:$F$5000,'1. Output sheet'!$AC$2:$AC$5000,$B$105,'1. Output sheet'!$C$2:$C$5000,F$138,'1. Output sheet'!$K$2:$K$5000,$C613,'1. Output sheet'!$O$2:$O$5000,"&gt;="&amp;$B$574,'1. Output sheet'!$O$2:$O$5000,"&lt;"&amp;$C$574)</f>
        <v>0</v>
      </c>
      <c r="G678" s="13">
        <f>SUMIFS('1. Output sheet'!$F$2:$F$5000,'1. Output sheet'!$AC$2:$AC$5000,$B$105,'1. Output sheet'!$C$2:$C$5000,G$138,'1. Output sheet'!$K$2:$K$5000,$C613,'1. Output sheet'!$O$2:$O$5000,"&gt;="&amp;$B$574,'1. Output sheet'!$O$2:$O$5000,"&lt;"&amp;$C$574)</f>
        <v>0</v>
      </c>
      <c r="H678" s="13">
        <f>SUMIFS('1. Output sheet'!$F$2:$F$5000,'1. Output sheet'!$AC$2:$AC$5000,$B$105,'1. Output sheet'!$C$2:$C$5000,H$138,'1. Output sheet'!$K$2:$K$5000,$C613,'1. Output sheet'!$O$2:$O$5000,"&gt;="&amp;$B$574,'1. Output sheet'!$O$2:$O$5000,"&lt;"&amp;$C$574)</f>
        <v>0</v>
      </c>
      <c r="I678" s="13">
        <f>SUMIFS('1. Output sheet'!$F$2:$F$5000,'1. Output sheet'!$AC$2:$AC$5000,$B$105,'1. Output sheet'!$C$2:$C$5000,I$138,'1. Output sheet'!$K$2:$K$5000,$C613,'1. Output sheet'!$O$2:$O$5000,"&gt;="&amp;$B$574,'1. Output sheet'!$O$2:$O$5000,"&lt;"&amp;$C$574)</f>
        <v>0</v>
      </c>
      <c r="J678" s="13">
        <f>SUMIFS('1. Output sheet'!$F$2:$F$5000,'1. Output sheet'!$AC$2:$AC$5000,$B$105,'1. Output sheet'!$C$2:$C$5000,J$138,'1. Output sheet'!$K$2:$K$5000,$C613,'1. Output sheet'!$O$2:$O$5000,"&gt;="&amp;$B$574,'1. Output sheet'!$O$2:$O$5000,"&lt;"&amp;$C$574)</f>
        <v>0</v>
      </c>
      <c r="K678" s="13">
        <f>SUMIFS('1. Output sheet'!$F$2:$F$5000,'1. Output sheet'!$AC$2:$AC$5000,$B$105,'1. Output sheet'!$C$2:$C$5000,K$138,'1. Output sheet'!$K$2:$K$5000,$C613,'1. Output sheet'!$O$2:$O$5000,"&gt;="&amp;$B$574,'1. Output sheet'!$O$2:$O$5000,"&lt;"&amp;$C$574)</f>
        <v>0</v>
      </c>
      <c r="L678" s="13">
        <f>SUMIFS('1. Output sheet'!$F$2:$F$5000,'1. Output sheet'!$AC$2:$AC$5000,$B$105,'1. Output sheet'!$C$2:$C$5000,L$138,'1. Output sheet'!$K$2:$K$5000,$C613,'1. Output sheet'!$O$2:$O$5000,"&gt;="&amp;$B$574,'1. Output sheet'!$O$2:$O$5000,"&lt;"&amp;$C$574)</f>
        <v>0</v>
      </c>
      <c r="M678" s="13">
        <f>SUMIFS('1. Output sheet'!$F$2:$F$5000,'1. Output sheet'!$AC$2:$AC$5000,$B$105,'1. Output sheet'!$C$2:$C$5000,M$138,'1. Output sheet'!$K$2:$K$5000,$C613,'1. Output sheet'!$O$2:$O$5000,"&gt;="&amp;$B$574,'1. Output sheet'!$O$2:$O$5000,"&lt;"&amp;$C$574)</f>
        <v>0</v>
      </c>
      <c r="N678" s="13">
        <f>SUMIFS('1. Output sheet'!$F$2:$F$5000,'1. Output sheet'!$AC$2:$AC$5000,$B$105,'1. Output sheet'!$C$2:$C$5000,N$138,'1. Output sheet'!$K$2:$K$5000,$C613,'1. Output sheet'!$O$2:$O$5000,"&gt;="&amp;$B$574,'1. Output sheet'!$O$2:$O$5000,"&lt;"&amp;$C$574)</f>
        <v>0</v>
      </c>
      <c r="O678" s="13">
        <f>SUMIFS('1. Output sheet'!$F$2:$F$5000,'1. Output sheet'!$AC$2:$AC$5000,$B$105,'1. Output sheet'!$C$2:$C$5000,O$138,'1. Output sheet'!$K$2:$K$5000,$C613,'1. Output sheet'!$O$2:$O$5000,"&gt;="&amp;$B$574,'1. Output sheet'!$O$2:$O$5000,"&lt;"&amp;$C$574)</f>
        <v>0</v>
      </c>
      <c r="P678" s="14">
        <f t="shared" si="365"/>
        <v>0</v>
      </c>
      <c r="R678" s="7"/>
      <c r="S678" s="39" t="s">
        <v>530</v>
      </c>
      <c r="T678" s="14">
        <f t="shared" si="366"/>
        <v>0</v>
      </c>
      <c r="U678" s="14">
        <f t="shared" si="344"/>
        <v>0</v>
      </c>
      <c r="V678" s="14">
        <f t="shared" si="345"/>
        <v>0</v>
      </c>
      <c r="W678" s="14">
        <f t="shared" si="346"/>
        <v>0</v>
      </c>
      <c r="X678" s="14">
        <f t="shared" si="347"/>
        <v>0</v>
      </c>
      <c r="Y678" s="14">
        <f t="shared" si="348"/>
        <v>0</v>
      </c>
      <c r="Z678" s="14">
        <f t="shared" si="349"/>
        <v>0</v>
      </c>
      <c r="AA678" s="14">
        <f t="shared" si="350"/>
        <v>0</v>
      </c>
      <c r="AB678" s="14">
        <f t="shared" si="351"/>
        <v>0</v>
      </c>
      <c r="AC678" s="14">
        <f t="shared" si="352"/>
        <v>0</v>
      </c>
      <c r="AD678" s="14">
        <f t="shared" si="353"/>
        <v>0</v>
      </c>
      <c r="AE678" s="13">
        <v>0</v>
      </c>
      <c r="AF678" s="14">
        <v>-6.6433333333329898</v>
      </c>
    </row>
    <row r="679" spans="2:32" ht="14.4" x14ac:dyDescent="0.3">
      <c r="B679" s="7"/>
      <c r="C679" s="39" t="s">
        <v>34</v>
      </c>
      <c r="D679" s="13">
        <f>SUMIFS('1. Output sheet'!$F$2:$F$5000,'1. Output sheet'!$AC$2:$AC$5000,$B$105,'1. Output sheet'!$C$2:$C$5000,D$138,'1. Output sheet'!$K$2:$K$5000,$C614,'1. Output sheet'!$O$2:$O$5000,"&gt;="&amp;$B$574,'1. Output sheet'!$O$2:$O$5000,"&lt;"&amp;$C$574)</f>
        <v>0</v>
      </c>
      <c r="E679" s="13">
        <f>SUMIFS('1. Output sheet'!$F$2:$F$5000,'1. Output sheet'!$AC$2:$AC$5000,$B$105,'1. Output sheet'!$C$2:$C$5000,E$138,'1. Output sheet'!$K$2:$K$5000,$C614,'1. Output sheet'!$O$2:$O$5000,"&gt;="&amp;$B$574,'1. Output sheet'!$O$2:$O$5000,"&lt;"&amp;$C$574)</f>
        <v>0</v>
      </c>
      <c r="F679" s="13">
        <f>SUMIFS('1. Output sheet'!$F$2:$F$5000,'1. Output sheet'!$AC$2:$AC$5000,$B$105,'1. Output sheet'!$C$2:$C$5000,F$138,'1. Output sheet'!$K$2:$K$5000,$C614,'1. Output sheet'!$O$2:$O$5000,"&gt;="&amp;$B$574,'1. Output sheet'!$O$2:$O$5000,"&lt;"&amp;$C$574)</f>
        <v>0</v>
      </c>
      <c r="G679" s="13">
        <f>SUMIFS('1. Output sheet'!$F$2:$F$5000,'1. Output sheet'!$AC$2:$AC$5000,$B$105,'1. Output sheet'!$C$2:$C$5000,G$138,'1. Output sheet'!$K$2:$K$5000,$C614,'1. Output sheet'!$O$2:$O$5000,"&gt;="&amp;$B$574,'1. Output sheet'!$O$2:$O$5000,"&lt;"&amp;$C$574)</f>
        <v>0</v>
      </c>
      <c r="H679" s="13">
        <f>SUMIFS('1. Output sheet'!$F$2:$F$5000,'1. Output sheet'!$AC$2:$AC$5000,$B$105,'1. Output sheet'!$C$2:$C$5000,H$138,'1. Output sheet'!$K$2:$K$5000,$C614,'1. Output sheet'!$O$2:$O$5000,"&gt;="&amp;$B$574,'1. Output sheet'!$O$2:$O$5000,"&lt;"&amp;$C$574)</f>
        <v>0</v>
      </c>
      <c r="I679" s="13">
        <f>SUMIFS('1. Output sheet'!$F$2:$F$5000,'1. Output sheet'!$AC$2:$AC$5000,$B$105,'1. Output sheet'!$C$2:$C$5000,I$138,'1. Output sheet'!$K$2:$K$5000,$C614,'1. Output sheet'!$O$2:$O$5000,"&gt;="&amp;$B$574,'1. Output sheet'!$O$2:$O$5000,"&lt;"&amp;$C$574)</f>
        <v>0</v>
      </c>
      <c r="J679" s="13">
        <f>SUMIFS('1. Output sheet'!$F$2:$F$5000,'1. Output sheet'!$AC$2:$AC$5000,$B$105,'1. Output sheet'!$C$2:$C$5000,J$138,'1. Output sheet'!$K$2:$K$5000,$C614,'1. Output sheet'!$O$2:$O$5000,"&gt;="&amp;$B$574,'1. Output sheet'!$O$2:$O$5000,"&lt;"&amp;$C$574)</f>
        <v>0</v>
      </c>
      <c r="K679" s="13">
        <f>SUMIFS('1. Output sheet'!$F$2:$F$5000,'1. Output sheet'!$AC$2:$AC$5000,$B$105,'1. Output sheet'!$C$2:$C$5000,K$138,'1. Output sheet'!$K$2:$K$5000,$C614,'1. Output sheet'!$O$2:$O$5000,"&gt;="&amp;$B$574,'1. Output sheet'!$O$2:$O$5000,"&lt;"&amp;$C$574)</f>
        <v>0</v>
      </c>
      <c r="L679" s="13">
        <f>SUMIFS('1. Output sheet'!$F$2:$F$5000,'1. Output sheet'!$AC$2:$AC$5000,$B$105,'1. Output sheet'!$C$2:$C$5000,L$138,'1. Output sheet'!$K$2:$K$5000,$C614,'1. Output sheet'!$O$2:$O$5000,"&gt;="&amp;$B$574,'1. Output sheet'!$O$2:$O$5000,"&lt;"&amp;$C$574)</f>
        <v>0</v>
      </c>
      <c r="M679" s="13">
        <f>SUMIFS('1. Output sheet'!$F$2:$F$5000,'1. Output sheet'!$AC$2:$AC$5000,$B$105,'1. Output sheet'!$C$2:$C$5000,M$138,'1. Output sheet'!$K$2:$K$5000,$C614,'1. Output sheet'!$O$2:$O$5000,"&gt;="&amp;$B$574,'1. Output sheet'!$O$2:$O$5000,"&lt;"&amp;$C$574)</f>
        <v>0</v>
      </c>
      <c r="N679" s="13">
        <f>SUMIFS('1. Output sheet'!$F$2:$F$5000,'1. Output sheet'!$AC$2:$AC$5000,$B$105,'1. Output sheet'!$C$2:$C$5000,N$138,'1. Output sheet'!$K$2:$K$5000,$C614,'1. Output sheet'!$O$2:$O$5000,"&gt;="&amp;$B$574,'1. Output sheet'!$O$2:$O$5000,"&lt;"&amp;$C$574)</f>
        <v>0</v>
      </c>
      <c r="O679" s="13">
        <f>SUMIFS('1. Output sheet'!$F$2:$F$5000,'1. Output sheet'!$AC$2:$AC$5000,$B$105,'1. Output sheet'!$C$2:$C$5000,O$138,'1. Output sheet'!$K$2:$K$5000,$C614,'1. Output sheet'!$O$2:$O$5000,"&gt;="&amp;$B$574,'1. Output sheet'!$O$2:$O$5000,"&lt;"&amp;$C$574)</f>
        <v>0</v>
      </c>
      <c r="P679" s="14">
        <f t="shared" si="365"/>
        <v>0</v>
      </c>
      <c r="R679" s="7"/>
      <c r="S679" s="39" t="s">
        <v>34</v>
      </c>
      <c r="T679" s="14">
        <f t="shared" si="366"/>
        <v>0</v>
      </c>
      <c r="U679" s="14">
        <f t="shared" si="344"/>
        <v>0</v>
      </c>
      <c r="V679" s="14">
        <f t="shared" si="345"/>
        <v>0</v>
      </c>
      <c r="W679" s="14">
        <f t="shared" si="346"/>
        <v>0</v>
      </c>
      <c r="X679" s="14">
        <f t="shared" si="347"/>
        <v>0</v>
      </c>
      <c r="Y679" s="14">
        <f t="shared" si="348"/>
        <v>0</v>
      </c>
      <c r="Z679" s="14">
        <f t="shared" si="349"/>
        <v>0</v>
      </c>
      <c r="AA679" s="14">
        <f t="shared" si="350"/>
        <v>0</v>
      </c>
      <c r="AB679" s="14">
        <f t="shared" si="351"/>
        <v>0</v>
      </c>
      <c r="AC679" s="14">
        <f t="shared" si="352"/>
        <v>0</v>
      </c>
      <c r="AD679" s="14">
        <f t="shared" si="353"/>
        <v>0</v>
      </c>
      <c r="AE679" s="13">
        <v>0</v>
      </c>
      <c r="AF679" s="14">
        <v>-13284.88</v>
      </c>
    </row>
    <row r="680" spans="2:32" ht="14.4" x14ac:dyDescent="0.3">
      <c r="B680" s="7"/>
      <c r="C680" s="39" t="s">
        <v>473</v>
      </c>
      <c r="D680" s="13">
        <f>SUMIFS('1. Output sheet'!$F$2:$F$5000,'1. Output sheet'!$AC$2:$AC$5000,$B$105,'1. Output sheet'!$C$2:$C$5000,D$138,'1. Output sheet'!$K$2:$K$5000,$C615,'1. Output sheet'!$O$2:$O$5000,"&gt;="&amp;$B$574,'1. Output sheet'!$O$2:$O$5000,"&lt;"&amp;$C$574)</f>
        <v>0</v>
      </c>
      <c r="E680" s="13">
        <f>SUMIFS('1. Output sheet'!$F$2:$F$5000,'1. Output sheet'!$AC$2:$AC$5000,$B$105,'1. Output sheet'!$C$2:$C$5000,E$138,'1. Output sheet'!$K$2:$K$5000,$C615,'1. Output sheet'!$O$2:$O$5000,"&gt;="&amp;$B$574,'1. Output sheet'!$O$2:$O$5000,"&lt;"&amp;$C$574)</f>
        <v>0</v>
      </c>
      <c r="F680" s="13">
        <f>SUMIFS('1. Output sheet'!$F$2:$F$5000,'1. Output sheet'!$AC$2:$AC$5000,$B$105,'1. Output sheet'!$C$2:$C$5000,F$138,'1. Output sheet'!$K$2:$K$5000,$C615,'1. Output sheet'!$O$2:$O$5000,"&gt;="&amp;$B$574,'1. Output sheet'!$O$2:$O$5000,"&lt;"&amp;$C$574)</f>
        <v>0</v>
      </c>
      <c r="G680" s="13">
        <f>SUMIFS('1. Output sheet'!$F$2:$F$5000,'1. Output sheet'!$AC$2:$AC$5000,$B$105,'1. Output sheet'!$C$2:$C$5000,G$138,'1. Output sheet'!$K$2:$K$5000,$C615,'1. Output sheet'!$O$2:$O$5000,"&gt;="&amp;$B$574,'1. Output sheet'!$O$2:$O$5000,"&lt;"&amp;$C$574)</f>
        <v>0</v>
      </c>
      <c r="H680" s="13">
        <f>SUMIFS('1. Output sheet'!$F$2:$F$5000,'1. Output sheet'!$AC$2:$AC$5000,$B$105,'1. Output sheet'!$C$2:$C$5000,H$138,'1. Output sheet'!$K$2:$K$5000,$C615,'1. Output sheet'!$O$2:$O$5000,"&gt;="&amp;$B$574,'1. Output sheet'!$O$2:$O$5000,"&lt;"&amp;$C$574)</f>
        <v>30</v>
      </c>
      <c r="I680" s="13">
        <f>SUMIFS('1. Output sheet'!$F$2:$F$5000,'1. Output sheet'!$AC$2:$AC$5000,$B$105,'1. Output sheet'!$C$2:$C$5000,I$138,'1. Output sheet'!$K$2:$K$5000,$C615,'1. Output sheet'!$O$2:$O$5000,"&gt;="&amp;$B$574,'1. Output sheet'!$O$2:$O$5000,"&lt;"&amp;$C$574)</f>
        <v>0</v>
      </c>
      <c r="J680" s="13">
        <f>SUMIFS('1. Output sheet'!$F$2:$F$5000,'1. Output sheet'!$AC$2:$AC$5000,$B$105,'1. Output sheet'!$C$2:$C$5000,J$138,'1. Output sheet'!$K$2:$K$5000,$C615,'1. Output sheet'!$O$2:$O$5000,"&gt;="&amp;$B$574,'1. Output sheet'!$O$2:$O$5000,"&lt;"&amp;$C$574)</f>
        <v>0</v>
      </c>
      <c r="K680" s="13">
        <f>SUMIFS('1. Output sheet'!$F$2:$F$5000,'1. Output sheet'!$AC$2:$AC$5000,$B$105,'1. Output sheet'!$C$2:$C$5000,K$138,'1. Output sheet'!$K$2:$K$5000,$C615,'1. Output sheet'!$O$2:$O$5000,"&gt;="&amp;$B$574,'1. Output sheet'!$O$2:$O$5000,"&lt;"&amp;$C$574)</f>
        <v>0</v>
      </c>
      <c r="L680" s="13">
        <f>SUMIFS('1. Output sheet'!$F$2:$F$5000,'1. Output sheet'!$AC$2:$AC$5000,$B$105,'1. Output sheet'!$C$2:$C$5000,L$138,'1. Output sheet'!$K$2:$K$5000,$C615,'1. Output sheet'!$O$2:$O$5000,"&gt;="&amp;$B$574,'1. Output sheet'!$O$2:$O$5000,"&lt;"&amp;$C$574)</f>
        <v>0</v>
      </c>
      <c r="M680" s="13">
        <f>SUMIFS('1. Output sheet'!$F$2:$F$5000,'1. Output sheet'!$AC$2:$AC$5000,$B$105,'1. Output sheet'!$C$2:$C$5000,M$138,'1. Output sheet'!$K$2:$K$5000,$C615,'1. Output sheet'!$O$2:$O$5000,"&gt;="&amp;$B$574,'1. Output sheet'!$O$2:$O$5000,"&lt;"&amp;$C$574)</f>
        <v>0</v>
      </c>
      <c r="N680" s="13">
        <f>SUMIFS('1. Output sheet'!$F$2:$F$5000,'1. Output sheet'!$AC$2:$AC$5000,$B$105,'1. Output sheet'!$C$2:$C$5000,N$138,'1. Output sheet'!$K$2:$K$5000,$C615,'1. Output sheet'!$O$2:$O$5000,"&gt;="&amp;$B$574,'1. Output sheet'!$O$2:$O$5000,"&lt;"&amp;$C$574)</f>
        <v>0</v>
      </c>
      <c r="O680" s="13">
        <f>SUMIFS('1. Output sheet'!$F$2:$F$5000,'1. Output sheet'!$AC$2:$AC$5000,$B$105,'1. Output sheet'!$C$2:$C$5000,O$138,'1. Output sheet'!$K$2:$K$5000,$C615,'1. Output sheet'!$O$2:$O$5000,"&gt;="&amp;$B$574,'1. Output sheet'!$O$2:$O$5000,"&lt;"&amp;$C$574)</f>
        <v>0</v>
      </c>
      <c r="P680" s="14">
        <f t="shared" si="365"/>
        <v>30</v>
      </c>
      <c r="R680" s="7"/>
      <c r="S680" s="39" t="s">
        <v>473</v>
      </c>
      <c r="T680" s="14">
        <f t="shared" si="366"/>
        <v>0</v>
      </c>
      <c r="U680" s="14">
        <f t="shared" si="344"/>
        <v>0</v>
      </c>
      <c r="V680" s="14">
        <f t="shared" si="345"/>
        <v>0</v>
      </c>
      <c r="W680" s="14">
        <f t="shared" si="346"/>
        <v>0</v>
      </c>
      <c r="X680" s="14">
        <f t="shared" si="347"/>
        <v>4.0223643457624387</v>
      </c>
      <c r="Y680" s="14">
        <f t="shared" si="348"/>
        <v>0</v>
      </c>
      <c r="Z680" s="14">
        <f t="shared" si="349"/>
        <v>0</v>
      </c>
      <c r="AA680" s="14">
        <f t="shared" si="350"/>
        <v>0</v>
      </c>
      <c r="AB680" s="14">
        <f t="shared" si="351"/>
        <v>0</v>
      </c>
      <c r="AC680" s="14">
        <f t="shared" si="352"/>
        <v>0</v>
      </c>
      <c r="AD680" s="14">
        <f t="shared" si="353"/>
        <v>0</v>
      </c>
      <c r="AE680" s="13">
        <v>0</v>
      </c>
      <c r="AF680" s="14">
        <v>30</v>
      </c>
    </row>
    <row r="681" spans="2:32" ht="14.4" x14ac:dyDescent="0.3">
      <c r="B681" s="7"/>
      <c r="C681" s="39" t="s">
        <v>210</v>
      </c>
      <c r="D681" s="13">
        <f>SUMIFS('1. Output sheet'!$F$2:$F$5000,'1. Output sheet'!$AC$2:$AC$5000,$B$105,'1. Output sheet'!$C$2:$C$5000,D$138,'1. Output sheet'!$K$2:$K$5000,$C616,'1. Output sheet'!$O$2:$O$5000,"&gt;="&amp;$B$574,'1. Output sheet'!$O$2:$O$5000,"&lt;"&amp;$C$574)</f>
        <v>0</v>
      </c>
      <c r="E681" s="13">
        <f>SUMIFS('1. Output sheet'!$F$2:$F$5000,'1. Output sheet'!$AC$2:$AC$5000,$B$105,'1. Output sheet'!$C$2:$C$5000,E$138,'1. Output sheet'!$K$2:$K$5000,$C616,'1. Output sheet'!$O$2:$O$5000,"&gt;="&amp;$B$574,'1. Output sheet'!$O$2:$O$5000,"&lt;"&amp;$C$574)</f>
        <v>0</v>
      </c>
      <c r="F681" s="13">
        <f>SUMIFS('1. Output sheet'!$F$2:$F$5000,'1. Output sheet'!$AC$2:$AC$5000,$B$105,'1. Output sheet'!$C$2:$C$5000,F$138,'1. Output sheet'!$K$2:$K$5000,$C616,'1. Output sheet'!$O$2:$O$5000,"&gt;="&amp;$B$574,'1. Output sheet'!$O$2:$O$5000,"&lt;"&amp;$C$574)</f>
        <v>0</v>
      </c>
      <c r="G681" s="13">
        <f>SUMIFS('1. Output sheet'!$F$2:$F$5000,'1. Output sheet'!$AC$2:$AC$5000,$B$105,'1. Output sheet'!$C$2:$C$5000,G$138,'1. Output sheet'!$K$2:$K$5000,$C616,'1. Output sheet'!$O$2:$O$5000,"&gt;="&amp;$B$574,'1. Output sheet'!$O$2:$O$5000,"&lt;"&amp;$C$574)</f>
        <v>0</v>
      </c>
      <c r="H681" s="13">
        <f>SUMIFS('1. Output sheet'!$F$2:$F$5000,'1. Output sheet'!$AC$2:$AC$5000,$B$105,'1. Output sheet'!$C$2:$C$5000,H$138,'1. Output sheet'!$K$2:$K$5000,$C616,'1. Output sheet'!$O$2:$O$5000,"&gt;="&amp;$B$574,'1. Output sheet'!$O$2:$O$5000,"&lt;"&amp;$C$574)</f>
        <v>0</v>
      </c>
      <c r="I681" s="13">
        <f>SUMIFS('1. Output sheet'!$F$2:$F$5000,'1. Output sheet'!$AC$2:$AC$5000,$B$105,'1. Output sheet'!$C$2:$C$5000,I$138,'1. Output sheet'!$K$2:$K$5000,$C616,'1. Output sheet'!$O$2:$O$5000,"&gt;="&amp;$B$574,'1. Output sheet'!$O$2:$O$5000,"&lt;"&amp;$C$574)</f>
        <v>0</v>
      </c>
      <c r="J681" s="13">
        <f>SUMIFS('1. Output sheet'!$F$2:$F$5000,'1. Output sheet'!$AC$2:$AC$5000,$B$105,'1. Output sheet'!$C$2:$C$5000,J$138,'1. Output sheet'!$K$2:$K$5000,$C616,'1. Output sheet'!$O$2:$O$5000,"&gt;="&amp;$B$574,'1. Output sheet'!$O$2:$O$5000,"&lt;"&amp;$C$574)</f>
        <v>0</v>
      </c>
      <c r="K681" s="13">
        <f>SUMIFS('1. Output sheet'!$F$2:$F$5000,'1. Output sheet'!$AC$2:$AC$5000,$B$105,'1. Output sheet'!$C$2:$C$5000,K$138,'1. Output sheet'!$K$2:$K$5000,$C616,'1. Output sheet'!$O$2:$O$5000,"&gt;="&amp;$B$574,'1. Output sheet'!$O$2:$O$5000,"&lt;"&amp;$C$574)</f>
        <v>0</v>
      </c>
      <c r="L681" s="13">
        <f>SUMIFS('1. Output sheet'!$F$2:$F$5000,'1. Output sheet'!$AC$2:$AC$5000,$B$105,'1. Output sheet'!$C$2:$C$5000,L$138,'1. Output sheet'!$K$2:$K$5000,$C616,'1. Output sheet'!$O$2:$O$5000,"&gt;="&amp;$B$574,'1. Output sheet'!$O$2:$O$5000,"&lt;"&amp;$C$574)</f>
        <v>0</v>
      </c>
      <c r="M681" s="13">
        <f>SUMIFS('1. Output sheet'!$F$2:$F$5000,'1. Output sheet'!$AC$2:$AC$5000,$B$105,'1. Output sheet'!$C$2:$C$5000,M$138,'1. Output sheet'!$K$2:$K$5000,$C616,'1. Output sheet'!$O$2:$O$5000,"&gt;="&amp;$B$574,'1. Output sheet'!$O$2:$O$5000,"&lt;"&amp;$C$574)</f>
        <v>0</v>
      </c>
      <c r="N681" s="13">
        <f>SUMIFS('1. Output sheet'!$F$2:$F$5000,'1. Output sheet'!$AC$2:$AC$5000,$B$105,'1. Output sheet'!$C$2:$C$5000,N$138,'1. Output sheet'!$K$2:$K$5000,$C616,'1. Output sheet'!$O$2:$O$5000,"&gt;="&amp;$B$574,'1. Output sheet'!$O$2:$O$5000,"&lt;"&amp;$C$574)</f>
        <v>0</v>
      </c>
      <c r="O681" s="13">
        <f>SUMIFS('1. Output sheet'!$F$2:$F$5000,'1. Output sheet'!$AC$2:$AC$5000,$B$105,'1. Output sheet'!$C$2:$C$5000,O$138,'1. Output sheet'!$K$2:$K$5000,$C616,'1. Output sheet'!$O$2:$O$5000,"&gt;="&amp;$B$574,'1. Output sheet'!$O$2:$O$5000,"&lt;"&amp;$C$574)</f>
        <v>0</v>
      </c>
      <c r="P681" s="14">
        <f t="shared" si="365"/>
        <v>0</v>
      </c>
      <c r="R681" s="7"/>
      <c r="S681" s="39" t="s">
        <v>210</v>
      </c>
      <c r="T681" s="14">
        <f t="shared" si="366"/>
        <v>0</v>
      </c>
      <c r="U681" s="14">
        <f t="shared" si="344"/>
        <v>0</v>
      </c>
      <c r="V681" s="14">
        <f t="shared" si="345"/>
        <v>0</v>
      </c>
      <c r="W681" s="14">
        <f t="shared" si="346"/>
        <v>0</v>
      </c>
      <c r="X681" s="14">
        <f t="shared" si="347"/>
        <v>0</v>
      </c>
      <c r="Y681" s="14">
        <f t="shared" si="348"/>
        <v>0</v>
      </c>
      <c r="Z681" s="14">
        <f t="shared" si="349"/>
        <v>0</v>
      </c>
      <c r="AA681" s="14">
        <f t="shared" si="350"/>
        <v>0</v>
      </c>
      <c r="AB681" s="14">
        <f t="shared" si="351"/>
        <v>0</v>
      </c>
      <c r="AC681" s="14">
        <f t="shared" si="352"/>
        <v>0</v>
      </c>
      <c r="AD681" s="14">
        <f t="shared" si="353"/>
        <v>0</v>
      </c>
      <c r="AE681" s="13">
        <v>0</v>
      </c>
      <c r="AF681" s="14">
        <v>0</v>
      </c>
    </row>
    <row r="682" spans="2:32" ht="14.4" x14ac:dyDescent="0.3">
      <c r="B682" s="7"/>
      <c r="C682" s="39" t="s">
        <v>333</v>
      </c>
      <c r="D682" s="13">
        <f>SUMIFS('1. Output sheet'!$F$2:$F$5000,'1. Output sheet'!$AC$2:$AC$5000,$B$105,'1. Output sheet'!$C$2:$C$5000,D$138,'1. Output sheet'!$K$2:$K$5000,$C617,'1. Output sheet'!$O$2:$O$5000,"&gt;="&amp;$B$574,'1. Output sheet'!$O$2:$O$5000,"&lt;"&amp;$C$574)</f>
        <v>0</v>
      </c>
      <c r="E682" s="13">
        <f>SUMIFS('1. Output sheet'!$F$2:$F$5000,'1. Output sheet'!$AC$2:$AC$5000,$B$105,'1. Output sheet'!$C$2:$C$5000,E$138,'1. Output sheet'!$K$2:$K$5000,$C617,'1. Output sheet'!$O$2:$O$5000,"&gt;="&amp;$B$574,'1. Output sheet'!$O$2:$O$5000,"&lt;"&amp;$C$574)</f>
        <v>0</v>
      </c>
      <c r="F682" s="13">
        <f>SUMIFS('1. Output sheet'!$F$2:$F$5000,'1. Output sheet'!$AC$2:$AC$5000,$B$105,'1. Output sheet'!$C$2:$C$5000,F$138,'1. Output sheet'!$K$2:$K$5000,$C617,'1. Output sheet'!$O$2:$O$5000,"&gt;="&amp;$B$574,'1. Output sheet'!$O$2:$O$5000,"&lt;"&amp;$C$574)</f>
        <v>0</v>
      </c>
      <c r="G682" s="13">
        <f>SUMIFS('1. Output sheet'!$F$2:$F$5000,'1. Output sheet'!$AC$2:$AC$5000,$B$105,'1. Output sheet'!$C$2:$C$5000,G$138,'1. Output sheet'!$K$2:$K$5000,$C617,'1. Output sheet'!$O$2:$O$5000,"&gt;="&amp;$B$574,'1. Output sheet'!$O$2:$O$5000,"&lt;"&amp;$C$574)</f>
        <v>0</v>
      </c>
      <c r="H682" s="13">
        <f>SUMIFS('1. Output sheet'!$F$2:$F$5000,'1. Output sheet'!$AC$2:$AC$5000,$B$105,'1. Output sheet'!$C$2:$C$5000,H$138,'1. Output sheet'!$K$2:$K$5000,$C617,'1. Output sheet'!$O$2:$O$5000,"&gt;="&amp;$B$574,'1. Output sheet'!$O$2:$O$5000,"&lt;"&amp;$C$574)</f>
        <v>0</v>
      </c>
      <c r="I682" s="13">
        <f>SUMIFS('1. Output sheet'!$F$2:$F$5000,'1. Output sheet'!$AC$2:$AC$5000,$B$105,'1. Output sheet'!$C$2:$C$5000,I$138,'1. Output sheet'!$K$2:$K$5000,$C617,'1. Output sheet'!$O$2:$O$5000,"&gt;="&amp;$B$574,'1. Output sheet'!$O$2:$O$5000,"&lt;"&amp;$C$574)</f>
        <v>0</v>
      </c>
      <c r="J682" s="13">
        <f>SUMIFS('1. Output sheet'!$F$2:$F$5000,'1. Output sheet'!$AC$2:$AC$5000,$B$105,'1. Output sheet'!$C$2:$C$5000,J$138,'1. Output sheet'!$K$2:$K$5000,$C617,'1. Output sheet'!$O$2:$O$5000,"&gt;="&amp;$B$574,'1. Output sheet'!$O$2:$O$5000,"&lt;"&amp;$C$574)</f>
        <v>0</v>
      </c>
      <c r="K682" s="13">
        <f>SUMIFS('1. Output sheet'!$F$2:$F$5000,'1. Output sheet'!$AC$2:$AC$5000,$B$105,'1. Output sheet'!$C$2:$C$5000,K$138,'1. Output sheet'!$K$2:$K$5000,$C617,'1. Output sheet'!$O$2:$O$5000,"&gt;="&amp;$B$574,'1. Output sheet'!$O$2:$O$5000,"&lt;"&amp;$C$574)</f>
        <v>0</v>
      </c>
      <c r="L682" s="13">
        <f>SUMIFS('1. Output sheet'!$F$2:$F$5000,'1. Output sheet'!$AC$2:$AC$5000,$B$105,'1. Output sheet'!$C$2:$C$5000,L$138,'1. Output sheet'!$K$2:$K$5000,$C617,'1. Output sheet'!$O$2:$O$5000,"&gt;="&amp;$B$574,'1. Output sheet'!$O$2:$O$5000,"&lt;"&amp;$C$574)</f>
        <v>0</v>
      </c>
      <c r="M682" s="13">
        <f>SUMIFS('1. Output sheet'!$F$2:$F$5000,'1. Output sheet'!$AC$2:$AC$5000,$B$105,'1. Output sheet'!$C$2:$C$5000,M$138,'1. Output sheet'!$K$2:$K$5000,$C617,'1. Output sheet'!$O$2:$O$5000,"&gt;="&amp;$B$574,'1. Output sheet'!$O$2:$O$5000,"&lt;"&amp;$C$574)</f>
        <v>0</v>
      </c>
      <c r="N682" s="13">
        <f>SUMIFS('1. Output sheet'!$F$2:$F$5000,'1. Output sheet'!$AC$2:$AC$5000,$B$105,'1. Output sheet'!$C$2:$C$5000,N$138,'1. Output sheet'!$K$2:$K$5000,$C617,'1. Output sheet'!$O$2:$O$5000,"&gt;="&amp;$B$574,'1. Output sheet'!$O$2:$O$5000,"&lt;"&amp;$C$574)</f>
        <v>0</v>
      </c>
      <c r="O682" s="13">
        <f>SUMIFS('1. Output sheet'!$F$2:$F$5000,'1. Output sheet'!$AC$2:$AC$5000,$B$105,'1. Output sheet'!$C$2:$C$5000,O$138,'1. Output sheet'!$K$2:$K$5000,$C617,'1. Output sheet'!$O$2:$O$5000,"&gt;="&amp;$B$574,'1. Output sheet'!$O$2:$O$5000,"&lt;"&amp;$C$574)</f>
        <v>0</v>
      </c>
      <c r="P682" s="14">
        <f t="shared" si="365"/>
        <v>0</v>
      </c>
      <c r="R682" s="7"/>
      <c r="S682" s="39" t="s">
        <v>333</v>
      </c>
      <c r="T682" s="14">
        <f t="shared" si="366"/>
        <v>0</v>
      </c>
      <c r="U682" s="14">
        <f t="shared" si="344"/>
        <v>0</v>
      </c>
      <c r="V682" s="14">
        <f t="shared" si="345"/>
        <v>0</v>
      </c>
      <c r="W682" s="14">
        <f t="shared" si="346"/>
        <v>0</v>
      </c>
      <c r="X682" s="14">
        <f t="shared" si="347"/>
        <v>0</v>
      </c>
      <c r="Y682" s="14">
        <f t="shared" si="348"/>
        <v>0</v>
      </c>
      <c r="Z682" s="14">
        <f t="shared" si="349"/>
        <v>0</v>
      </c>
      <c r="AA682" s="14">
        <f t="shared" si="350"/>
        <v>0</v>
      </c>
      <c r="AB682" s="14">
        <f t="shared" si="351"/>
        <v>0</v>
      </c>
      <c r="AC682" s="14">
        <f t="shared" si="352"/>
        <v>0</v>
      </c>
      <c r="AD682" s="14">
        <f t="shared" si="353"/>
        <v>0</v>
      </c>
      <c r="AE682" s="13">
        <v>0</v>
      </c>
      <c r="AF682" s="14">
        <v>0</v>
      </c>
    </row>
    <row r="683" spans="2:32" ht="14.4" x14ac:dyDescent="0.3">
      <c r="B683" s="7"/>
      <c r="C683" s="39" t="s">
        <v>229</v>
      </c>
      <c r="D683" s="13">
        <f>SUMIFS('1. Output sheet'!$F$2:$F$5000,'1. Output sheet'!$AC$2:$AC$5000,$B$105,'1. Output sheet'!$C$2:$C$5000,D$138,'1. Output sheet'!$K$2:$K$5000,$C618,'1. Output sheet'!$O$2:$O$5000,"&gt;="&amp;$B$574,'1. Output sheet'!$O$2:$O$5000,"&lt;"&amp;$C$574)</f>
        <v>0</v>
      </c>
      <c r="E683" s="13">
        <f>SUMIFS('1. Output sheet'!$F$2:$F$5000,'1. Output sheet'!$AC$2:$AC$5000,$B$105,'1. Output sheet'!$C$2:$C$5000,E$138,'1. Output sheet'!$K$2:$K$5000,$C618,'1. Output sheet'!$O$2:$O$5000,"&gt;="&amp;$B$574,'1. Output sheet'!$O$2:$O$5000,"&lt;"&amp;$C$574)</f>
        <v>0</v>
      </c>
      <c r="F683" s="13">
        <f>SUMIFS('1. Output sheet'!$F$2:$F$5000,'1. Output sheet'!$AC$2:$AC$5000,$B$105,'1. Output sheet'!$C$2:$C$5000,F$138,'1. Output sheet'!$K$2:$K$5000,$C618,'1. Output sheet'!$O$2:$O$5000,"&gt;="&amp;$B$574,'1. Output sheet'!$O$2:$O$5000,"&lt;"&amp;$C$574)</f>
        <v>0</v>
      </c>
      <c r="G683" s="13">
        <f>SUMIFS('1. Output sheet'!$F$2:$F$5000,'1. Output sheet'!$AC$2:$AC$5000,$B$105,'1. Output sheet'!$C$2:$C$5000,G$138,'1. Output sheet'!$K$2:$K$5000,$C618,'1. Output sheet'!$O$2:$O$5000,"&gt;="&amp;$B$574,'1. Output sheet'!$O$2:$O$5000,"&lt;"&amp;$C$574)</f>
        <v>0</v>
      </c>
      <c r="H683" s="13">
        <f>SUMIFS('1. Output sheet'!$F$2:$F$5000,'1. Output sheet'!$AC$2:$AC$5000,$B$105,'1. Output sheet'!$C$2:$C$5000,H$138,'1. Output sheet'!$K$2:$K$5000,$C618,'1. Output sheet'!$O$2:$O$5000,"&gt;="&amp;$B$574,'1. Output sheet'!$O$2:$O$5000,"&lt;"&amp;$C$574)</f>
        <v>0</v>
      </c>
      <c r="I683" s="13">
        <f>SUMIFS('1. Output sheet'!$F$2:$F$5000,'1. Output sheet'!$AC$2:$AC$5000,$B$105,'1. Output sheet'!$C$2:$C$5000,I$138,'1. Output sheet'!$K$2:$K$5000,$C618,'1. Output sheet'!$O$2:$O$5000,"&gt;="&amp;$B$574,'1. Output sheet'!$O$2:$O$5000,"&lt;"&amp;$C$574)</f>
        <v>0</v>
      </c>
      <c r="J683" s="13">
        <f>SUMIFS('1. Output sheet'!$F$2:$F$5000,'1. Output sheet'!$AC$2:$AC$5000,$B$105,'1. Output sheet'!$C$2:$C$5000,J$138,'1. Output sheet'!$K$2:$K$5000,$C618,'1. Output sheet'!$O$2:$O$5000,"&gt;="&amp;$B$574,'1. Output sheet'!$O$2:$O$5000,"&lt;"&amp;$C$574)</f>
        <v>-180.9966666666669</v>
      </c>
      <c r="K683" s="13">
        <f>SUMIFS('1. Output sheet'!$F$2:$F$5000,'1. Output sheet'!$AC$2:$AC$5000,$B$105,'1. Output sheet'!$C$2:$C$5000,K$138,'1. Output sheet'!$K$2:$K$5000,$C618,'1. Output sheet'!$O$2:$O$5000,"&gt;="&amp;$B$574,'1. Output sheet'!$O$2:$O$5000,"&lt;"&amp;$C$574)</f>
        <v>0</v>
      </c>
      <c r="L683" s="13">
        <f>SUMIFS('1. Output sheet'!$F$2:$F$5000,'1. Output sheet'!$AC$2:$AC$5000,$B$105,'1. Output sheet'!$C$2:$C$5000,L$138,'1. Output sheet'!$K$2:$K$5000,$C618,'1. Output sheet'!$O$2:$O$5000,"&gt;="&amp;$B$574,'1. Output sheet'!$O$2:$O$5000,"&lt;"&amp;$C$574)</f>
        <v>0</v>
      </c>
      <c r="M683" s="13">
        <f>SUMIFS('1. Output sheet'!$F$2:$F$5000,'1. Output sheet'!$AC$2:$AC$5000,$B$105,'1. Output sheet'!$C$2:$C$5000,M$138,'1. Output sheet'!$K$2:$K$5000,$C618,'1. Output sheet'!$O$2:$O$5000,"&gt;="&amp;$B$574,'1. Output sheet'!$O$2:$O$5000,"&lt;"&amp;$C$574)</f>
        <v>0</v>
      </c>
      <c r="N683" s="13">
        <f>SUMIFS('1. Output sheet'!$F$2:$F$5000,'1. Output sheet'!$AC$2:$AC$5000,$B$105,'1. Output sheet'!$C$2:$C$5000,N$138,'1. Output sheet'!$K$2:$K$5000,$C618,'1. Output sheet'!$O$2:$O$5000,"&gt;="&amp;$B$574,'1. Output sheet'!$O$2:$O$5000,"&lt;"&amp;$C$574)</f>
        <v>0</v>
      </c>
      <c r="O683" s="13">
        <f>SUMIFS('1. Output sheet'!$F$2:$F$5000,'1. Output sheet'!$AC$2:$AC$5000,$B$105,'1. Output sheet'!$C$2:$C$5000,O$138,'1. Output sheet'!$K$2:$K$5000,$C618,'1. Output sheet'!$O$2:$O$5000,"&gt;="&amp;$B$574,'1. Output sheet'!$O$2:$O$5000,"&lt;"&amp;$C$574)</f>
        <v>0</v>
      </c>
      <c r="P683" s="14">
        <f t="shared" si="365"/>
        <v>-180.9966666666669</v>
      </c>
      <c r="R683" s="7"/>
      <c r="S683" s="39" t="s">
        <v>229</v>
      </c>
      <c r="T683" s="14">
        <f t="shared" si="366"/>
        <v>0</v>
      </c>
      <c r="U683" s="14">
        <f t="shared" si="344"/>
        <v>0</v>
      </c>
      <c r="V683" s="14">
        <f t="shared" si="345"/>
        <v>0</v>
      </c>
      <c r="W683" s="14">
        <f t="shared" si="346"/>
        <v>0</v>
      </c>
      <c r="X683" s="14">
        <f t="shared" si="347"/>
        <v>0</v>
      </c>
      <c r="Y683" s="14">
        <f t="shared" si="348"/>
        <v>0</v>
      </c>
      <c r="Z683" s="14">
        <f t="shared" si="349"/>
        <v>-24.267817956728326</v>
      </c>
      <c r="AA683" s="14">
        <f t="shared" si="350"/>
        <v>0</v>
      </c>
      <c r="AB683" s="14">
        <f t="shared" si="351"/>
        <v>0</v>
      </c>
      <c r="AC683" s="14">
        <f t="shared" si="352"/>
        <v>0</v>
      </c>
      <c r="AD683" s="14">
        <f t="shared" si="353"/>
        <v>0</v>
      </c>
      <c r="AE683" s="13">
        <v>-428</v>
      </c>
      <c r="AF683" s="14">
        <v>-1299.2033333333341</v>
      </c>
    </row>
    <row r="684" spans="2:32" ht="14.4" x14ac:dyDescent="0.3">
      <c r="B684" s="7"/>
      <c r="C684" s="39" t="s">
        <v>407</v>
      </c>
      <c r="D684" s="13">
        <f>SUMIFS('1. Output sheet'!$F$2:$F$5000,'1. Output sheet'!$AC$2:$AC$5000,$B$105,'1. Output sheet'!$C$2:$C$5000,D$138,'1. Output sheet'!$K$2:$K$5000,$C619,'1. Output sheet'!$O$2:$O$5000,"&gt;="&amp;$B$574,'1. Output sheet'!$O$2:$O$5000,"&lt;"&amp;$C$574)</f>
        <v>0</v>
      </c>
      <c r="E684" s="13">
        <f>SUMIFS('1. Output sheet'!$F$2:$F$5000,'1. Output sheet'!$AC$2:$AC$5000,$B$105,'1. Output sheet'!$C$2:$C$5000,E$138,'1. Output sheet'!$K$2:$K$5000,$C619,'1. Output sheet'!$O$2:$O$5000,"&gt;="&amp;$B$574,'1. Output sheet'!$O$2:$O$5000,"&lt;"&amp;$C$574)</f>
        <v>0</v>
      </c>
      <c r="F684" s="13">
        <f>SUMIFS('1. Output sheet'!$F$2:$F$5000,'1. Output sheet'!$AC$2:$AC$5000,$B$105,'1. Output sheet'!$C$2:$C$5000,F$138,'1. Output sheet'!$K$2:$K$5000,$C619,'1. Output sheet'!$O$2:$O$5000,"&gt;="&amp;$B$574,'1. Output sheet'!$O$2:$O$5000,"&lt;"&amp;$C$574)</f>
        <v>0</v>
      </c>
      <c r="G684" s="13">
        <f>SUMIFS('1. Output sheet'!$F$2:$F$5000,'1. Output sheet'!$AC$2:$AC$5000,$B$105,'1. Output sheet'!$C$2:$C$5000,G$138,'1. Output sheet'!$K$2:$K$5000,$C619,'1. Output sheet'!$O$2:$O$5000,"&gt;="&amp;$B$574,'1. Output sheet'!$O$2:$O$5000,"&lt;"&amp;$C$574)</f>
        <v>0</v>
      </c>
      <c r="H684" s="13">
        <f>SUMIFS('1. Output sheet'!$F$2:$F$5000,'1. Output sheet'!$AC$2:$AC$5000,$B$105,'1. Output sheet'!$C$2:$C$5000,H$138,'1. Output sheet'!$K$2:$K$5000,$C619,'1. Output sheet'!$O$2:$O$5000,"&gt;="&amp;$B$574,'1. Output sheet'!$O$2:$O$5000,"&lt;"&amp;$C$574)</f>
        <v>0</v>
      </c>
      <c r="I684" s="13">
        <f>SUMIFS('1. Output sheet'!$F$2:$F$5000,'1. Output sheet'!$AC$2:$AC$5000,$B$105,'1. Output sheet'!$C$2:$C$5000,I$138,'1. Output sheet'!$K$2:$K$5000,$C619,'1. Output sheet'!$O$2:$O$5000,"&gt;="&amp;$B$574,'1. Output sheet'!$O$2:$O$5000,"&lt;"&amp;$C$574)</f>
        <v>0</v>
      </c>
      <c r="J684" s="13">
        <f>SUMIFS('1. Output sheet'!$F$2:$F$5000,'1. Output sheet'!$AC$2:$AC$5000,$B$105,'1. Output sheet'!$C$2:$C$5000,J$138,'1. Output sheet'!$K$2:$K$5000,$C619,'1. Output sheet'!$O$2:$O$5000,"&gt;="&amp;$B$574,'1. Output sheet'!$O$2:$O$5000,"&lt;"&amp;$C$574)</f>
        <v>0</v>
      </c>
      <c r="K684" s="13">
        <f>SUMIFS('1. Output sheet'!$F$2:$F$5000,'1. Output sheet'!$AC$2:$AC$5000,$B$105,'1. Output sheet'!$C$2:$C$5000,K$138,'1. Output sheet'!$K$2:$K$5000,$C619,'1. Output sheet'!$O$2:$O$5000,"&gt;="&amp;$B$574,'1. Output sheet'!$O$2:$O$5000,"&lt;"&amp;$C$574)</f>
        <v>0</v>
      </c>
      <c r="L684" s="13">
        <f>SUMIFS('1. Output sheet'!$F$2:$F$5000,'1. Output sheet'!$AC$2:$AC$5000,$B$105,'1. Output sheet'!$C$2:$C$5000,L$138,'1. Output sheet'!$K$2:$K$5000,$C619,'1. Output sheet'!$O$2:$O$5000,"&gt;="&amp;$B$574,'1. Output sheet'!$O$2:$O$5000,"&lt;"&amp;$C$574)</f>
        <v>0</v>
      </c>
      <c r="M684" s="13">
        <f>SUMIFS('1. Output sheet'!$F$2:$F$5000,'1. Output sheet'!$AC$2:$AC$5000,$B$105,'1. Output sheet'!$C$2:$C$5000,M$138,'1. Output sheet'!$K$2:$K$5000,$C619,'1. Output sheet'!$O$2:$O$5000,"&gt;="&amp;$B$574,'1. Output sheet'!$O$2:$O$5000,"&lt;"&amp;$C$574)</f>
        <v>0</v>
      </c>
      <c r="N684" s="13">
        <f>SUMIFS('1. Output sheet'!$F$2:$F$5000,'1. Output sheet'!$AC$2:$AC$5000,$B$105,'1. Output sheet'!$C$2:$C$5000,N$138,'1. Output sheet'!$K$2:$K$5000,$C619,'1. Output sheet'!$O$2:$O$5000,"&gt;="&amp;$B$574,'1. Output sheet'!$O$2:$O$5000,"&lt;"&amp;$C$574)</f>
        <v>0</v>
      </c>
      <c r="O684" s="13">
        <f>SUMIFS('1. Output sheet'!$F$2:$F$5000,'1. Output sheet'!$AC$2:$AC$5000,$B$105,'1. Output sheet'!$C$2:$C$5000,O$138,'1. Output sheet'!$K$2:$K$5000,$C619,'1. Output sheet'!$O$2:$O$5000,"&gt;="&amp;$B$574,'1. Output sheet'!$O$2:$O$5000,"&lt;"&amp;$C$574)</f>
        <v>0</v>
      </c>
      <c r="P684" s="14">
        <f t="shared" si="365"/>
        <v>0</v>
      </c>
      <c r="R684" s="7"/>
      <c r="S684" s="39" t="s">
        <v>407</v>
      </c>
      <c r="T684" s="14">
        <f t="shared" si="366"/>
        <v>0</v>
      </c>
      <c r="U684" s="14">
        <f t="shared" si="344"/>
        <v>0</v>
      </c>
      <c r="V684" s="14">
        <f t="shared" si="345"/>
        <v>0</v>
      </c>
      <c r="W684" s="14">
        <f t="shared" si="346"/>
        <v>0</v>
      </c>
      <c r="X684" s="14">
        <f t="shared" si="347"/>
        <v>0</v>
      </c>
      <c r="Y684" s="14">
        <f t="shared" si="348"/>
        <v>0</v>
      </c>
      <c r="Z684" s="14">
        <f t="shared" si="349"/>
        <v>0</v>
      </c>
      <c r="AA684" s="14">
        <f t="shared" si="350"/>
        <v>0</v>
      </c>
      <c r="AB684" s="14">
        <f t="shared" si="351"/>
        <v>0</v>
      </c>
      <c r="AC684" s="14">
        <f t="shared" si="352"/>
        <v>0</v>
      </c>
      <c r="AD684" s="14">
        <f t="shared" si="353"/>
        <v>0</v>
      </c>
      <c r="AE684" s="13">
        <v>0</v>
      </c>
      <c r="AF684" s="14">
        <v>0</v>
      </c>
    </row>
    <row r="685" spans="2:32" ht="14.4" x14ac:dyDescent="0.3">
      <c r="B685" s="7"/>
      <c r="C685" s="39" t="s">
        <v>54</v>
      </c>
      <c r="D685" s="13">
        <f>SUMIFS('1. Output sheet'!$F$2:$F$5000,'1. Output sheet'!$AC$2:$AC$5000,$B$105,'1. Output sheet'!$C$2:$C$5000,D$138,'1. Output sheet'!$K$2:$K$5000,$C620,'1. Output sheet'!$O$2:$O$5000,"&gt;="&amp;$B$574,'1. Output sheet'!$O$2:$O$5000,"&lt;"&amp;$C$574)</f>
        <v>0</v>
      </c>
      <c r="E685" s="13">
        <f>SUMIFS('1. Output sheet'!$F$2:$F$5000,'1. Output sheet'!$AC$2:$AC$5000,$B$105,'1. Output sheet'!$C$2:$C$5000,E$138,'1. Output sheet'!$K$2:$K$5000,$C620,'1. Output sheet'!$O$2:$O$5000,"&gt;="&amp;$B$574,'1. Output sheet'!$O$2:$O$5000,"&lt;"&amp;$C$574)</f>
        <v>0</v>
      </c>
      <c r="F685" s="13">
        <f>SUMIFS('1. Output sheet'!$F$2:$F$5000,'1. Output sheet'!$AC$2:$AC$5000,$B$105,'1. Output sheet'!$C$2:$C$5000,F$138,'1. Output sheet'!$K$2:$K$5000,$C620,'1. Output sheet'!$O$2:$O$5000,"&gt;="&amp;$B$574,'1. Output sheet'!$O$2:$O$5000,"&lt;"&amp;$C$574)</f>
        <v>0</v>
      </c>
      <c r="G685" s="13">
        <f>SUMIFS('1. Output sheet'!$F$2:$F$5000,'1. Output sheet'!$AC$2:$AC$5000,$B$105,'1. Output sheet'!$C$2:$C$5000,G$138,'1. Output sheet'!$K$2:$K$5000,$C620,'1. Output sheet'!$O$2:$O$5000,"&gt;="&amp;$B$574,'1. Output sheet'!$O$2:$O$5000,"&lt;"&amp;$C$574)</f>
        <v>0</v>
      </c>
      <c r="H685" s="13">
        <f>SUMIFS('1. Output sheet'!$F$2:$F$5000,'1. Output sheet'!$AC$2:$AC$5000,$B$105,'1. Output sheet'!$C$2:$C$5000,H$138,'1. Output sheet'!$K$2:$K$5000,$C620,'1. Output sheet'!$O$2:$O$5000,"&gt;="&amp;$B$574,'1. Output sheet'!$O$2:$O$5000,"&lt;"&amp;$C$574)</f>
        <v>0</v>
      </c>
      <c r="I685" s="13">
        <f>SUMIFS('1. Output sheet'!$F$2:$F$5000,'1. Output sheet'!$AC$2:$AC$5000,$B$105,'1. Output sheet'!$C$2:$C$5000,I$138,'1. Output sheet'!$K$2:$K$5000,$C620,'1. Output sheet'!$O$2:$O$5000,"&gt;="&amp;$B$574,'1. Output sheet'!$O$2:$O$5000,"&lt;"&amp;$C$574)</f>
        <v>0</v>
      </c>
      <c r="J685" s="13">
        <f>SUMIFS('1. Output sheet'!$F$2:$F$5000,'1. Output sheet'!$AC$2:$AC$5000,$B$105,'1. Output sheet'!$C$2:$C$5000,J$138,'1. Output sheet'!$K$2:$K$5000,$C620,'1. Output sheet'!$O$2:$O$5000,"&gt;="&amp;$B$574,'1. Output sheet'!$O$2:$O$5000,"&lt;"&amp;$C$574)</f>
        <v>0</v>
      </c>
      <c r="K685" s="13">
        <f>SUMIFS('1. Output sheet'!$F$2:$F$5000,'1. Output sheet'!$AC$2:$AC$5000,$B$105,'1. Output sheet'!$C$2:$C$5000,K$138,'1. Output sheet'!$K$2:$K$5000,$C620,'1. Output sheet'!$O$2:$O$5000,"&gt;="&amp;$B$574,'1. Output sheet'!$O$2:$O$5000,"&lt;"&amp;$C$574)</f>
        <v>0</v>
      </c>
      <c r="L685" s="13">
        <f>SUMIFS('1. Output sheet'!$F$2:$F$5000,'1. Output sheet'!$AC$2:$AC$5000,$B$105,'1. Output sheet'!$C$2:$C$5000,L$138,'1. Output sheet'!$K$2:$K$5000,$C620,'1. Output sheet'!$O$2:$O$5000,"&gt;="&amp;$B$574,'1. Output sheet'!$O$2:$O$5000,"&lt;"&amp;$C$574)</f>
        <v>0</v>
      </c>
      <c r="M685" s="13">
        <f>SUMIFS('1. Output sheet'!$F$2:$F$5000,'1. Output sheet'!$AC$2:$AC$5000,$B$105,'1. Output sheet'!$C$2:$C$5000,M$138,'1. Output sheet'!$K$2:$K$5000,$C620,'1. Output sheet'!$O$2:$O$5000,"&gt;="&amp;$B$574,'1. Output sheet'!$O$2:$O$5000,"&lt;"&amp;$C$574)</f>
        <v>0</v>
      </c>
      <c r="N685" s="13">
        <f>SUMIFS('1. Output sheet'!$F$2:$F$5000,'1. Output sheet'!$AC$2:$AC$5000,$B$105,'1. Output sheet'!$C$2:$C$5000,N$138,'1. Output sheet'!$K$2:$K$5000,$C620,'1. Output sheet'!$O$2:$O$5000,"&gt;="&amp;$B$574,'1. Output sheet'!$O$2:$O$5000,"&lt;"&amp;$C$574)</f>
        <v>0</v>
      </c>
      <c r="O685" s="13">
        <f>SUMIFS('1. Output sheet'!$F$2:$F$5000,'1. Output sheet'!$AC$2:$AC$5000,$B$105,'1. Output sheet'!$C$2:$C$5000,O$138,'1. Output sheet'!$K$2:$K$5000,$C620,'1. Output sheet'!$O$2:$O$5000,"&gt;="&amp;$B$574,'1. Output sheet'!$O$2:$O$5000,"&lt;"&amp;$C$574)</f>
        <v>0</v>
      </c>
      <c r="P685" s="14">
        <f t="shared" si="365"/>
        <v>0</v>
      </c>
      <c r="R685" s="7"/>
      <c r="S685" s="39" t="s">
        <v>54</v>
      </c>
      <c r="T685" s="14">
        <f t="shared" si="366"/>
        <v>0</v>
      </c>
      <c r="U685" s="14">
        <f t="shared" si="344"/>
        <v>0</v>
      </c>
      <c r="V685" s="14">
        <f t="shared" si="345"/>
        <v>0</v>
      </c>
      <c r="W685" s="14">
        <f t="shared" si="346"/>
        <v>0</v>
      </c>
      <c r="X685" s="14">
        <f t="shared" si="347"/>
        <v>0</v>
      </c>
      <c r="Y685" s="14">
        <f t="shared" si="348"/>
        <v>0</v>
      </c>
      <c r="Z685" s="14">
        <f t="shared" si="349"/>
        <v>0</v>
      </c>
      <c r="AA685" s="14">
        <f t="shared" si="350"/>
        <v>0</v>
      </c>
      <c r="AB685" s="14">
        <f t="shared" si="351"/>
        <v>0</v>
      </c>
      <c r="AC685" s="14">
        <f t="shared" si="352"/>
        <v>0</v>
      </c>
      <c r="AD685" s="14">
        <f t="shared" si="353"/>
        <v>0</v>
      </c>
      <c r="AE685" s="13">
        <v>0</v>
      </c>
      <c r="AF685" s="14">
        <v>27030</v>
      </c>
    </row>
    <row r="686" spans="2:32" ht="14.4" x14ac:dyDescent="0.3">
      <c r="B686" s="7"/>
      <c r="C686" s="39" t="s">
        <v>126</v>
      </c>
      <c r="D686" s="13">
        <f>SUMIFS('1. Output sheet'!$F$2:$F$5000,'1. Output sheet'!$AC$2:$AC$5000,$B$105,'1. Output sheet'!$C$2:$C$5000,D$138,'1. Output sheet'!$K$2:$K$5000,$C621,'1. Output sheet'!$O$2:$O$5000,"&gt;="&amp;$B$574,'1. Output sheet'!$O$2:$O$5000,"&lt;"&amp;$C$574)</f>
        <v>0</v>
      </c>
      <c r="E686" s="13">
        <f>SUMIFS('1. Output sheet'!$F$2:$F$5000,'1. Output sheet'!$AC$2:$AC$5000,$B$105,'1. Output sheet'!$C$2:$C$5000,E$138,'1. Output sheet'!$K$2:$K$5000,$C621,'1. Output sheet'!$O$2:$O$5000,"&gt;="&amp;$B$574,'1. Output sheet'!$O$2:$O$5000,"&lt;"&amp;$C$574)</f>
        <v>0</v>
      </c>
      <c r="F686" s="13">
        <f>SUMIFS('1. Output sheet'!$F$2:$F$5000,'1. Output sheet'!$AC$2:$AC$5000,$B$105,'1. Output sheet'!$C$2:$C$5000,F$138,'1. Output sheet'!$K$2:$K$5000,$C621,'1. Output sheet'!$O$2:$O$5000,"&gt;="&amp;$B$574,'1. Output sheet'!$O$2:$O$5000,"&lt;"&amp;$C$574)</f>
        <v>0</v>
      </c>
      <c r="G686" s="13">
        <f>SUMIFS('1. Output sheet'!$F$2:$F$5000,'1. Output sheet'!$AC$2:$AC$5000,$B$105,'1. Output sheet'!$C$2:$C$5000,G$138,'1. Output sheet'!$K$2:$K$5000,$C621,'1. Output sheet'!$O$2:$O$5000,"&gt;="&amp;$B$574,'1. Output sheet'!$O$2:$O$5000,"&lt;"&amp;$C$574)</f>
        <v>0</v>
      </c>
      <c r="H686" s="13">
        <f>SUMIFS('1. Output sheet'!$F$2:$F$5000,'1. Output sheet'!$AC$2:$AC$5000,$B$105,'1. Output sheet'!$C$2:$C$5000,H$138,'1. Output sheet'!$K$2:$K$5000,$C621,'1. Output sheet'!$O$2:$O$5000,"&gt;="&amp;$B$574,'1. Output sheet'!$O$2:$O$5000,"&lt;"&amp;$C$574)</f>
        <v>0</v>
      </c>
      <c r="I686" s="13">
        <f>SUMIFS('1. Output sheet'!$F$2:$F$5000,'1. Output sheet'!$AC$2:$AC$5000,$B$105,'1. Output sheet'!$C$2:$C$5000,I$138,'1. Output sheet'!$K$2:$K$5000,$C621,'1. Output sheet'!$O$2:$O$5000,"&gt;="&amp;$B$574,'1. Output sheet'!$O$2:$O$5000,"&lt;"&amp;$C$574)</f>
        <v>0</v>
      </c>
      <c r="J686" s="13">
        <f>SUMIFS('1. Output sheet'!$F$2:$F$5000,'1. Output sheet'!$AC$2:$AC$5000,$B$105,'1. Output sheet'!$C$2:$C$5000,J$138,'1. Output sheet'!$K$2:$K$5000,$C621,'1. Output sheet'!$O$2:$O$5000,"&gt;="&amp;$B$574,'1. Output sheet'!$O$2:$O$5000,"&lt;"&amp;$C$574)</f>
        <v>0</v>
      </c>
      <c r="K686" s="13">
        <f>SUMIFS('1. Output sheet'!$F$2:$F$5000,'1. Output sheet'!$AC$2:$AC$5000,$B$105,'1. Output sheet'!$C$2:$C$5000,K$138,'1. Output sheet'!$K$2:$K$5000,$C621,'1. Output sheet'!$O$2:$O$5000,"&gt;="&amp;$B$574,'1. Output sheet'!$O$2:$O$5000,"&lt;"&amp;$C$574)</f>
        <v>0</v>
      </c>
      <c r="L686" s="13">
        <f>SUMIFS('1. Output sheet'!$F$2:$F$5000,'1. Output sheet'!$AC$2:$AC$5000,$B$105,'1. Output sheet'!$C$2:$C$5000,L$138,'1. Output sheet'!$K$2:$K$5000,$C621,'1. Output sheet'!$O$2:$O$5000,"&gt;="&amp;$B$574,'1. Output sheet'!$O$2:$O$5000,"&lt;"&amp;$C$574)</f>
        <v>0</v>
      </c>
      <c r="M686" s="13">
        <f>SUMIFS('1. Output sheet'!$F$2:$F$5000,'1. Output sheet'!$AC$2:$AC$5000,$B$105,'1. Output sheet'!$C$2:$C$5000,M$138,'1. Output sheet'!$K$2:$K$5000,$C621,'1. Output sheet'!$O$2:$O$5000,"&gt;="&amp;$B$574,'1. Output sheet'!$O$2:$O$5000,"&lt;"&amp;$C$574)</f>
        <v>0</v>
      </c>
      <c r="N686" s="13">
        <f>SUMIFS('1. Output sheet'!$F$2:$F$5000,'1. Output sheet'!$AC$2:$AC$5000,$B$105,'1. Output sheet'!$C$2:$C$5000,N$138,'1. Output sheet'!$K$2:$K$5000,$C621,'1. Output sheet'!$O$2:$O$5000,"&gt;="&amp;$B$574,'1. Output sheet'!$O$2:$O$5000,"&lt;"&amp;$C$574)</f>
        <v>0</v>
      </c>
      <c r="O686" s="13">
        <f>SUMIFS('1. Output sheet'!$F$2:$F$5000,'1. Output sheet'!$AC$2:$AC$5000,$B$105,'1. Output sheet'!$C$2:$C$5000,O$138,'1. Output sheet'!$K$2:$K$5000,$C621,'1. Output sheet'!$O$2:$O$5000,"&gt;="&amp;$B$574,'1. Output sheet'!$O$2:$O$5000,"&lt;"&amp;$C$574)</f>
        <v>0</v>
      </c>
      <c r="P686" s="14">
        <f t="shared" si="365"/>
        <v>0</v>
      </c>
      <c r="R686" s="7"/>
      <c r="S686" s="39" t="s">
        <v>126</v>
      </c>
      <c r="T686" s="14">
        <f t="shared" si="366"/>
        <v>0</v>
      </c>
      <c r="U686" s="14">
        <f t="shared" si="344"/>
        <v>0</v>
      </c>
      <c r="V686" s="14">
        <f t="shared" si="345"/>
        <v>0</v>
      </c>
      <c r="W686" s="14">
        <f t="shared" si="346"/>
        <v>0</v>
      </c>
      <c r="X686" s="14">
        <f t="shared" si="347"/>
        <v>0</v>
      </c>
      <c r="Y686" s="14">
        <f t="shared" si="348"/>
        <v>0</v>
      </c>
      <c r="Z686" s="14">
        <f t="shared" si="349"/>
        <v>0</v>
      </c>
      <c r="AA686" s="14">
        <f t="shared" si="350"/>
        <v>0</v>
      </c>
      <c r="AB686" s="14">
        <f t="shared" si="351"/>
        <v>0</v>
      </c>
      <c r="AC686" s="14">
        <f t="shared" si="352"/>
        <v>0</v>
      </c>
      <c r="AD686" s="14">
        <f t="shared" si="353"/>
        <v>0</v>
      </c>
      <c r="AE686" s="13">
        <v>0</v>
      </c>
      <c r="AF686" s="14">
        <v>-23316.39</v>
      </c>
    </row>
    <row r="687" spans="2:32" ht="14.4" x14ac:dyDescent="0.3">
      <c r="B687" s="7"/>
      <c r="C687" s="39" t="s">
        <v>737</v>
      </c>
      <c r="D687" s="13">
        <f>SUMIFS('1. Output sheet'!$F$2:$F$5000,'1. Output sheet'!$AC$2:$AC$5000,$B$105,'1. Output sheet'!$C$2:$C$5000,D$138,'1. Output sheet'!$K$2:$K$5000,$C622,'1. Output sheet'!$O$2:$O$5000,"&gt;="&amp;$B$574,'1. Output sheet'!$O$2:$O$5000,"&lt;"&amp;$C$574)</f>
        <v>0</v>
      </c>
      <c r="E687" s="13">
        <f>SUMIFS('1. Output sheet'!$F$2:$F$5000,'1. Output sheet'!$AC$2:$AC$5000,$B$105,'1. Output sheet'!$C$2:$C$5000,E$138,'1. Output sheet'!$K$2:$K$5000,$C622,'1. Output sheet'!$O$2:$O$5000,"&gt;="&amp;$B$574,'1. Output sheet'!$O$2:$O$5000,"&lt;"&amp;$C$574)</f>
        <v>0</v>
      </c>
      <c r="F687" s="13">
        <f>SUMIFS('1. Output sheet'!$F$2:$F$5000,'1. Output sheet'!$AC$2:$AC$5000,$B$105,'1. Output sheet'!$C$2:$C$5000,F$138,'1. Output sheet'!$K$2:$K$5000,$C622,'1. Output sheet'!$O$2:$O$5000,"&gt;="&amp;$B$574,'1. Output sheet'!$O$2:$O$5000,"&lt;"&amp;$C$574)</f>
        <v>0</v>
      </c>
      <c r="G687" s="13">
        <f>SUMIFS('1. Output sheet'!$F$2:$F$5000,'1. Output sheet'!$AC$2:$AC$5000,$B$105,'1. Output sheet'!$C$2:$C$5000,G$138,'1. Output sheet'!$K$2:$K$5000,$C622,'1. Output sheet'!$O$2:$O$5000,"&gt;="&amp;$B$574,'1. Output sheet'!$O$2:$O$5000,"&lt;"&amp;$C$574)</f>
        <v>0</v>
      </c>
      <c r="H687" s="13">
        <f>SUMIFS('1. Output sheet'!$F$2:$F$5000,'1. Output sheet'!$AC$2:$AC$5000,$B$105,'1. Output sheet'!$C$2:$C$5000,H$138,'1. Output sheet'!$K$2:$K$5000,$C622,'1. Output sheet'!$O$2:$O$5000,"&gt;="&amp;$B$574,'1. Output sheet'!$O$2:$O$5000,"&lt;"&amp;$C$574)</f>
        <v>0</v>
      </c>
      <c r="I687" s="13">
        <f>SUMIFS('1. Output sheet'!$F$2:$F$5000,'1. Output sheet'!$AC$2:$AC$5000,$B$105,'1. Output sheet'!$C$2:$C$5000,I$138,'1. Output sheet'!$K$2:$K$5000,$C622,'1. Output sheet'!$O$2:$O$5000,"&gt;="&amp;$B$574,'1. Output sheet'!$O$2:$O$5000,"&lt;"&amp;$C$574)</f>
        <v>0</v>
      </c>
      <c r="J687" s="13">
        <f>SUMIFS('1. Output sheet'!$F$2:$F$5000,'1. Output sheet'!$AC$2:$AC$5000,$B$105,'1. Output sheet'!$C$2:$C$5000,J$138,'1. Output sheet'!$K$2:$K$5000,$C622,'1. Output sheet'!$O$2:$O$5000,"&gt;="&amp;$B$574,'1. Output sheet'!$O$2:$O$5000,"&lt;"&amp;$C$574)</f>
        <v>0</v>
      </c>
      <c r="K687" s="13">
        <f>SUMIFS('1. Output sheet'!$F$2:$F$5000,'1. Output sheet'!$AC$2:$AC$5000,$B$105,'1. Output sheet'!$C$2:$C$5000,K$138,'1. Output sheet'!$K$2:$K$5000,$C622,'1. Output sheet'!$O$2:$O$5000,"&gt;="&amp;$B$574,'1. Output sheet'!$O$2:$O$5000,"&lt;"&amp;$C$574)</f>
        <v>0</v>
      </c>
      <c r="L687" s="13">
        <f>SUMIFS('1. Output sheet'!$F$2:$F$5000,'1. Output sheet'!$AC$2:$AC$5000,$B$105,'1. Output sheet'!$C$2:$C$5000,L$138,'1. Output sheet'!$K$2:$K$5000,$C622,'1. Output sheet'!$O$2:$O$5000,"&gt;="&amp;$B$574,'1. Output sheet'!$O$2:$O$5000,"&lt;"&amp;$C$574)</f>
        <v>0</v>
      </c>
      <c r="M687" s="13">
        <f>SUMIFS('1. Output sheet'!$F$2:$F$5000,'1. Output sheet'!$AC$2:$AC$5000,$B$105,'1. Output sheet'!$C$2:$C$5000,M$138,'1. Output sheet'!$K$2:$K$5000,$C622,'1. Output sheet'!$O$2:$O$5000,"&gt;="&amp;$B$574,'1. Output sheet'!$O$2:$O$5000,"&lt;"&amp;$C$574)</f>
        <v>0</v>
      </c>
      <c r="N687" s="13">
        <f>SUMIFS('1. Output sheet'!$F$2:$F$5000,'1. Output sheet'!$AC$2:$AC$5000,$B$105,'1. Output sheet'!$C$2:$C$5000,N$138,'1. Output sheet'!$K$2:$K$5000,$C622,'1. Output sheet'!$O$2:$O$5000,"&gt;="&amp;$B$574,'1. Output sheet'!$O$2:$O$5000,"&lt;"&amp;$C$574)</f>
        <v>0</v>
      </c>
      <c r="O687" s="13">
        <f>SUMIFS('1. Output sheet'!$F$2:$F$5000,'1. Output sheet'!$AC$2:$AC$5000,$B$105,'1. Output sheet'!$C$2:$C$5000,O$138,'1. Output sheet'!$K$2:$K$5000,$C622,'1. Output sheet'!$O$2:$O$5000,"&gt;="&amp;$B$574,'1. Output sheet'!$O$2:$O$5000,"&lt;"&amp;$C$574)</f>
        <v>0</v>
      </c>
      <c r="P687" s="14">
        <f t="shared" si="365"/>
        <v>0</v>
      </c>
      <c r="R687" s="7"/>
      <c r="S687" s="39" t="s">
        <v>737</v>
      </c>
      <c r="T687" s="14">
        <f t="shared" si="366"/>
        <v>0</v>
      </c>
      <c r="U687" s="14">
        <f t="shared" si="344"/>
        <v>0</v>
      </c>
      <c r="V687" s="14">
        <f t="shared" si="345"/>
        <v>0</v>
      </c>
      <c r="W687" s="14">
        <f t="shared" si="346"/>
        <v>0</v>
      </c>
      <c r="X687" s="14">
        <f t="shared" si="347"/>
        <v>0</v>
      </c>
      <c r="Y687" s="14">
        <f t="shared" si="348"/>
        <v>0</v>
      </c>
      <c r="Z687" s="14">
        <f t="shared" si="349"/>
        <v>0</v>
      </c>
      <c r="AA687" s="14">
        <f t="shared" si="350"/>
        <v>0</v>
      </c>
      <c r="AB687" s="14">
        <f t="shared" si="351"/>
        <v>0</v>
      </c>
      <c r="AC687" s="14">
        <f t="shared" si="352"/>
        <v>0</v>
      </c>
      <c r="AD687" s="14">
        <f t="shared" si="353"/>
        <v>0</v>
      </c>
      <c r="AE687" s="13">
        <v>0</v>
      </c>
      <c r="AF687" s="14">
        <v>0</v>
      </c>
    </row>
    <row r="688" spans="2:32" ht="14.4" x14ac:dyDescent="0.3">
      <c r="B688" s="7"/>
      <c r="C688" s="39" t="s">
        <v>362</v>
      </c>
      <c r="D688" s="13">
        <f>SUMIFS('1. Output sheet'!$F$2:$F$5000,'1. Output sheet'!$AC$2:$AC$5000,$B$105,'1. Output sheet'!$C$2:$C$5000,D$138,'1. Output sheet'!$K$2:$K$5000,$C623,'1. Output sheet'!$O$2:$O$5000,"&gt;="&amp;$B$574,'1. Output sheet'!$O$2:$O$5000,"&lt;"&amp;$C$574)</f>
        <v>0</v>
      </c>
      <c r="E688" s="13">
        <f>SUMIFS('1. Output sheet'!$F$2:$F$5000,'1. Output sheet'!$AC$2:$AC$5000,$B$105,'1. Output sheet'!$C$2:$C$5000,E$138,'1. Output sheet'!$K$2:$K$5000,$C623,'1. Output sheet'!$O$2:$O$5000,"&gt;="&amp;$B$574,'1. Output sheet'!$O$2:$O$5000,"&lt;"&amp;$C$574)</f>
        <v>0</v>
      </c>
      <c r="F688" s="13">
        <f>SUMIFS('1. Output sheet'!$F$2:$F$5000,'1. Output sheet'!$AC$2:$AC$5000,$B$105,'1. Output sheet'!$C$2:$C$5000,F$138,'1. Output sheet'!$K$2:$K$5000,$C623,'1. Output sheet'!$O$2:$O$5000,"&gt;="&amp;$B$574,'1. Output sheet'!$O$2:$O$5000,"&lt;"&amp;$C$574)</f>
        <v>0</v>
      </c>
      <c r="G688" s="13">
        <f>SUMIFS('1. Output sheet'!$F$2:$F$5000,'1. Output sheet'!$AC$2:$AC$5000,$B$105,'1. Output sheet'!$C$2:$C$5000,G$138,'1. Output sheet'!$K$2:$K$5000,$C623,'1. Output sheet'!$O$2:$O$5000,"&gt;="&amp;$B$574,'1. Output sheet'!$O$2:$O$5000,"&lt;"&amp;$C$574)</f>
        <v>0</v>
      </c>
      <c r="H688" s="13">
        <f>SUMIFS('1. Output sheet'!$F$2:$F$5000,'1. Output sheet'!$AC$2:$AC$5000,$B$105,'1. Output sheet'!$C$2:$C$5000,H$138,'1. Output sheet'!$K$2:$K$5000,$C623,'1. Output sheet'!$O$2:$O$5000,"&gt;="&amp;$B$574,'1. Output sheet'!$O$2:$O$5000,"&lt;"&amp;$C$574)</f>
        <v>0</v>
      </c>
      <c r="I688" s="13">
        <f>SUMIFS('1. Output sheet'!$F$2:$F$5000,'1. Output sheet'!$AC$2:$AC$5000,$B$105,'1. Output sheet'!$C$2:$C$5000,I$138,'1. Output sheet'!$K$2:$K$5000,$C623,'1. Output sheet'!$O$2:$O$5000,"&gt;="&amp;$B$574,'1. Output sheet'!$O$2:$O$5000,"&lt;"&amp;$C$574)</f>
        <v>0</v>
      </c>
      <c r="J688" s="13">
        <f>SUMIFS('1. Output sheet'!$F$2:$F$5000,'1. Output sheet'!$AC$2:$AC$5000,$B$105,'1. Output sheet'!$C$2:$C$5000,J$138,'1. Output sheet'!$K$2:$K$5000,$C623,'1. Output sheet'!$O$2:$O$5000,"&gt;="&amp;$B$574,'1. Output sheet'!$O$2:$O$5000,"&lt;"&amp;$C$574)</f>
        <v>0</v>
      </c>
      <c r="K688" s="13">
        <f>SUMIFS('1. Output sheet'!$F$2:$F$5000,'1. Output sheet'!$AC$2:$AC$5000,$B$105,'1. Output sheet'!$C$2:$C$5000,K$138,'1. Output sheet'!$K$2:$K$5000,$C623,'1. Output sheet'!$O$2:$O$5000,"&gt;="&amp;$B$574,'1. Output sheet'!$O$2:$O$5000,"&lt;"&amp;$C$574)</f>
        <v>0</v>
      </c>
      <c r="L688" s="13">
        <f>SUMIFS('1. Output sheet'!$F$2:$F$5000,'1. Output sheet'!$AC$2:$AC$5000,$B$105,'1. Output sheet'!$C$2:$C$5000,L$138,'1. Output sheet'!$K$2:$K$5000,$C623,'1. Output sheet'!$O$2:$O$5000,"&gt;="&amp;$B$574,'1. Output sheet'!$O$2:$O$5000,"&lt;"&amp;$C$574)</f>
        <v>0</v>
      </c>
      <c r="M688" s="13">
        <f>SUMIFS('1. Output sheet'!$F$2:$F$5000,'1. Output sheet'!$AC$2:$AC$5000,$B$105,'1. Output sheet'!$C$2:$C$5000,M$138,'1. Output sheet'!$K$2:$K$5000,$C623,'1. Output sheet'!$O$2:$O$5000,"&gt;="&amp;$B$574,'1. Output sheet'!$O$2:$O$5000,"&lt;"&amp;$C$574)</f>
        <v>0</v>
      </c>
      <c r="N688" s="13">
        <f>SUMIFS('1. Output sheet'!$F$2:$F$5000,'1. Output sheet'!$AC$2:$AC$5000,$B$105,'1. Output sheet'!$C$2:$C$5000,N$138,'1. Output sheet'!$K$2:$K$5000,$C623,'1. Output sheet'!$O$2:$O$5000,"&gt;="&amp;$B$574,'1. Output sheet'!$O$2:$O$5000,"&lt;"&amp;$C$574)</f>
        <v>0</v>
      </c>
      <c r="O688" s="13">
        <f>SUMIFS('1. Output sheet'!$F$2:$F$5000,'1. Output sheet'!$AC$2:$AC$5000,$B$105,'1. Output sheet'!$C$2:$C$5000,O$138,'1. Output sheet'!$K$2:$K$5000,$C623,'1. Output sheet'!$O$2:$O$5000,"&gt;="&amp;$B$574,'1. Output sheet'!$O$2:$O$5000,"&lt;"&amp;$C$574)</f>
        <v>0</v>
      </c>
      <c r="P688" s="14">
        <f t="shared" si="365"/>
        <v>0</v>
      </c>
      <c r="R688" s="7"/>
      <c r="S688" s="39" t="s">
        <v>362</v>
      </c>
      <c r="T688" s="14">
        <f t="shared" si="366"/>
        <v>0</v>
      </c>
      <c r="U688" s="14">
        <f t="shared" si="344"/>
        <v>0</v>
      </c>
      <c r="V688" s="14">
        <f t="shared" si="345"/>
        <v>0</v>
      </c>
      <c r="W688" s="14">
        <f t="shared" si="346"/>
        <v>0</v>
      </c>
      <c r="X688" s="14">
        <f t="shared" si="347"/>
        <v>0</v>
      </c>
      <c r="Y688" s="14">
        <f t="shared" si="348"/>
        <v>0</v>
      </c>
      <c r="Z688" s="14">
        <f t="shared" si="349"/>
        <v>0</v>
      </c>
      <c r="AA688" s="14">
        <f t="shared" si="350"/>
        <v>0</v>
      </c>
      <c r="AB688" s="14">
        <f t="shared" si="351"/>
        <v>0</v>
      </c>
      <c r="AC688" s="14">
        <f t="shared" si="352"/>
        <v>0</v>
      </c>
      <c r="AD688" s="14">
        <f t="shared" si="353"/>
        <v>0</v>
      </c>
      <c r="AE688" s="13">
        <v>0</v>
      </c>
      <c r="AF688" s="14">
        <v>-16607.579999999998</v>
      </c>
    </row>
    <row r="689" spans="2:32" ht="14.4" x14ac:dyDescent="0.3">
      <c r="B689" s="7"/>
      <c r="C689" s="39" t="s">
        <v>76</v>
      </c>
      <c r="D689" s="13">
        <f>SUMIFS('1. Output sheet'!$F$2:$F$5000,'1. Output sheet'!$AC$2:$AC$5000,$B$105,'1. Output sheet'!$C$2:$C$5000,D$138,'1. Output sheet'!$K$2:$K$5000,$C624,'1. Output sheet'!$O$2:$O$5000,"&gt;="&amp;$B$574,'1. Output sheet'!$O$2:$O$5000,"&lt;"&amp;$C$574)</f>
        <v>0</v>
      </c>
      <c r="E689" s="13">
        <f>SUMIFS('1. Output sheet'!$F$2:$F$5000,'1. Output sheet'!$AC$2:$AC$5000,$B$105,'1. Output sheet'!$C$2:$C$5000,E$138,'1. Output sheet'!$K$2:$K$5000,$C624,'1. Output sheet'!$O$2:$O$5000,"&gt;="&amp;$B$574,'1. Output sheet'!$O$2:$O$5000,"&lt;"&amp;$C$574)</f>
        <v>0</v>
      </c>
      <c r="F689" s="13">
        <f>SUMIFS('1. Output sheet'!$F$2:$F$5000,'1. Output sheet'!$AC$2:$AC$5000,$B$105,'1. Output sheet'!$C$2:$C$5000,F$138,'1. Output sheet'!$K$2:$K$5000,$C624,'1. Output sheet'!$O$2:$O$5000,"&gt;="&amp;$B$574,'1. Output sheet'!$O$2:$O$5000,"&lt;"&amp;$C$574)</f>
        <v>0</v>
      </c>
      <c r="G689" s="13">
        <f>SUMIFS('1. Output sheet'!$F$2:$F$5000,'1. Output sheet'!$AC$2:$AC$5000,$B$105,'1. Output sheet'!$C$2:$C$5000,G$138,'1. Output sheet'!$K$2:$K$5000,$C624,'1. Output sheet'!$O$2:$O$5000,"&gt;="&amp;$B$574,'1. Output sheet'!$O$2:$O$5000,"&lt;"&amp;$C$574)</f>
        <v>0</v>
      </c>
      <c r="H689" s="13">
        <f>SUMIFS('1. Output sheet'!$F$2:$F$5000,'1. Output sheet'!$AC$2:$AC$5000,$B$105,'1. Output sheet'!$C$2:$C$5000,H$138,'1. Output sheet'!$K$2:$K$5000,$C624,'1. Output sheet'!$O$2:$O$5000,"&gt;="&amp;$B$574,'1. Output sheet'!$O$2:$O$5000,"&lt;"&amp;$C$574)</f>
        <v>0</v>
      </c>
      <c r="I689" s="13">
        <f>SUMIFS('1. Output sheet'!$F$2:$F$5000,'1. Output sheet'!$AC$2:$AC$5000,$B$105,'1. Output sheet'!$C$2:$C$5000,I$138,'1. Output sheet'!$K$2:$K$5000,$C624,'1. Output sheet'!$O$2:$O$5000,"&gt;="&amp;$B$574,'1. Output sheet'!$O$2:$O$5000,"&lt;"&amp;$C$574)</f>
        <v>0</v>
      </c>
      <c r="J689" s="13">
        <f>SUMIFS('1. Output sheet'!$F$2:$F$5000,'1. Output sheet'!$AC$2:$AC$5000,$B$105,'1. Output sheet'!$C$2:$C$5000,J$138,'1. Output sheet'!$K$2:$K$5000,$C624,'1. Output sheet'!$O$2:$O$5000,"&gt;="&amp;$B$574,'1. Output sheet'!$O$2:$O$5000,"&lt;"&amp;$C$574)</f>
        <v>0</v>
      </c>
      <c r="K689" s="13">
        <f>SUMIFS('1. Output sheet'!$F$2:$F$5000,'1. Output sheet'!$AC$2:$AC$5000,$B$105,'1. Output sheet'!$C$2:$C$5000,K$138,'1. Output sheet'!$K$2:$K$5000,$C624,'1. Output sheet'!$O$2:$O$5000,"&gt;="&amp;$B$574,'1. Output sheet'!$O$2:$O$5000,"&lt;"&amp;$C$574)</f>
        <v>0</v>
      </c>
      <c r="L689" s="13">
        <f>SUMIFS('1. Output sheet'!$F$2:$F$5000,'1. Output sheet'!$AC$2:$AC$5000,$B$105,'1. Output sheet'!$C$2:$C$5000,L$138,'1. Output sheet'!$K$2:$K$5000,$C624,'1. Output sheet'!$O$2:$O$5000,"&gt;="&amp;$B$574,'1. Output sheet'!$O$2:$O$5000,"&lt;"&amp;$C$574)</f>
        <v>0</v>
      </c>
      <c r="M689" s="13">
        <f>SUMIFS('1. Output sheet'!$F$2:$F$5000,'1. Output sheet'!$AC$2:$AC$5000,$B$105,'1. Output sheet'!$C$2:$C$5000,M$138,'1. Output sheet'!$K$2:$K$5000,$C624,'1. Output sheet'!$O$2:$O$5000,"&gt;="&amp;$B$574,'1. Output sheet'!$O$2:$O$5000,"&lt;"&amp;$C$574)</f>
        <v>0</v>
      </c>
      <c r="N689" s="13">
        <f>SUMIFS('1. Output sheet'!$F$2:$F$5000,'1. Output sheet'!$AC$2:$AC$5000,$B$105,'1. Output sheet'!$C$2:$C$5000,N$138,'1. Output sheet'!$K$2:$K$5000,$C624,'1. Output sheet'!$O$2:$O$5000,"&gt;="&amp;$B$574,'1. Output sheet'!$O$2:$O$5000,"&lt;"&amp;$C$574)</f>
        <v>0</v>
      </c>
      <c r="O689" s="13">
        <f>SUMIFS('1. Output sheet'!$F$2:$F$5000,'1. Output sheet'!$AC$2:$AC$5000,$B$105,'1. Output sheet'!$C$2:$C$5000,O$138,'1. Output sheet'!$K$2:$K$5000,$C624,'1. Output sheet'!$O$2:$O$5000,"&gt;="&amp;$B$574,'1. Output sheet'!$O$2:$O$5000,"&lt;"&amp;$C$574)</f>
        <v>0</v>
      </c>
      <c r="P689" s="14">
        <f t="shared" si="365"/>
        <v>0</v>
      </c>
      <c r="R689" s="7"/>
      <c r="S689" s="39" t="s">
        <v>76</v>
      </c>
      <c r="T689" s="14">
        <f t="shared" si="366"/>
        <v>0</v>
      </c>
      <c r="U689" s="14">
        <f t="shared" si="344"/>
        <v>0</v>
      </c>
      <c r="V689" s="14">
        <f t="shared" si="345"/>
        <v>0</v>
      </c>
      <c r="W689" s="14">
        <f t="shared" si="346"/>
        <v>0</v>
      </c>
      <c r="X689" s="14">
        <f t="shared" si="347"/>
        <v>0</v>
      </c>
      <c r="Y689" s="14">
        <f t="shared" si="348"/>
        <v>0</v>
      </c>
      <c r="Z689" s="14">
        <f t="shared" si="349"/>
        <v>0</v>
      </c>
      <c r="AA689" s="14">
        <f t="shared" si="350"/>
        <v>0</v>
      </c>
      <c r="AB689" s="14">
        <f t="shared" si="351"/>
        <v>0</v>
      </c>
      <c r="AC689" s="14">
        <f t="shared" si="352"/>
        <v>0</v>
      </c>
      <c r="AD689" s="14">
        <f t="shared" si="353"/>
        <v>0</v>
      </c>
      <c r="AE689" s="13">
        <v>0</v>
      </c>
      <c r="AF689" s="14">
        <v>0</v>
      </c>
    </row>
    <row r="690" spans="2:32" ht="14.4" x14ac:dyDescent="0.3">
      <c r="B690" s="7"/>
      <c r="C690" s="39" t="s">
        <v>3770</v>
      </c>
      <c r="D690" s="13">
        <f>SUMIFS('1. Output sheet'!$F$2:$F$5000,'1. Output sheet'!$AC$2:$AC$5000,$B$105,'1. Output sheet'!$C$2:$C$5000,D$138,'1. Output sheet'!$K$2:$K$5000,$C625,'1. Output sheet'!$O$2:$O$5000,"&gt;="&amp;$B$574,'1. Output sheet'!$O$2:$O$5000,"&lt;"&amp;$C$574)</f>
        <v>0</v>
      </c>
      <c r="E690" s="13">
        <f>SUMIFS('1. Output sheet'!$F$2:$F$5000,'1. Output sheet'!$AC$2:$AC$5000,$B$105,'1. Output sheet'!$C$2:$C$5000,E$138,'1. Output sheet'!$K$2:$K$5000,$C625,'1. Output sheet'!$O$2:$O$5000,"&gt;="&amp;$B$574,'1. Output sheet'!$O$2:$O$5000,"&lt;"&amp;$C$574)</f>
        <v>0</v>
      </c>
      <c r="F690" s="13">
        <f>SUMIFS('1. Output sheet'!$F$2:$F$5000,'1. Output sheet'!$AC$2:$AC$5000,$B$105,'1. Output sheet'!$C$2:$C$5000,F$138,'1. Output sheet'!$K$2:$K$5000,$C625,'1. Output sheet'!$O$2:$O$5000,"&gt;="&amp;$B$574,'1. Output sheet'!$O$2:$O$5000,"&lt;"&amp;$C$574)</f>
        <v>0</v>
      </c>
      <c r="G690" s="13">
        <f>SUMIFS('1. Output sheet'!$F$2:$F$5000,'1. Output sheet'!$AC$2:$AC$5000,$B$105,'1. Output sheet'!$C$2:$C$5000,G$138,'1. Output sheet'!$K$2:$K$5000,$C625,'1. Output sheet'!$O$2:$O$5000,"&gt;="&amp;$B$574,'1. Output sheet'!$O$2:$O$5000,"&lt;"&amp;$C$574)</f>
        <v>0</v>
      </c>
      <c r="H690" s="13">
        <f>SUMIFS('1. Output sheet'!$F$2:$F$5000,'1. Output sheet'!$AC$2:$AC$5000,$B$105,'1. Output sheet'!$C$2:$C$5000,H$138,'1. Output sheet'!$K$2:$K$5000,$C625,'1. Output sheet'!$O$2:$O$5000,"&gt;="&amp;$B$574,'1. Output sheet'!$O$2:$O$5000,"&lt;"&amp;$C$574)</f>
        <v>0</v>
      </c>
      <c r="I690" s="13">
        <f>SUMIFS('1. Output sheet'!$F$2:$F$5000,'1. Output sheet'!$AC$2:$AC$5000,$B$105,'1. Output sheet'!$C$2:$C$5000,I$138,'1. Output sheet'!$K$2:$K$5000,$C625,'1. Output sheet'!$O$2:$O$5000,"&gt;="&amp;$B$574,'1. Output sheet'!$O$2:$O$5000,"&lt;"&amp;$C$574)</f>
        <v>0</v>
      </c>
      <c r="J690" s="13">
        <f>SUMIFS('1. Output sheet'!$F$2:$F$5000,'1. Output sheet'!$AC$2:$AC$5000,$B$105,'1. Output sheet'!$C$2:$C$5000,J$138,'1. Output sheet'!$K$2:$K$5000,$C625,'1. Output sheet'!$O$2:$O$5000,"&gt;="&amp;$B$574,'1. Output sheet'!$O$2:$O$5000,"&lt;"&amp;$C$574)</f>
        <v>0</v>
      </c>
      <c r="K690" s="13">
        <f>SUMIFS('1. Output sheet'!$F$2:$F$5000,'1. Output sheet'!$AC$2:$AC$5000,$B$105,'1. Output sheet'!$C$2:$C$5000,K$138,'1. Output sheet'!$K$2:$K$5000,$C625,'1. Output sheet'!$O$2:$O$5000,"&gt;="&amp;$B$574,'1. Output sheet'!$O$2:$O$5000,"&lt;"&amp;$C$574)</f>
        <v>0</v>
      </c>
      <c r="L690" s="13">
        <f>SUMIFS('1. Output sheet'!$F$2:$F$5000,'1. Output sheet'!$AC$2:$AC$5000,$B$105,'1. Output sheet'!$C$2:$C$5000,L$138,'1. Output sheet'!$K$2:$K$5000,$C625,'1. Output sheet'!$O$2:$O$5000,"&gt;="&amp;$B$574,'1. Output sheet'!$O$2:$O$5000,"&lt;"&amp;$C$574)</f>
        <v>0</v>
      </c>
      <c r="M690" s="13">
        <f>SUMIFS('1. Output sheet'!$F$2:$F$5000,'1. Output sheet'!$AC$2:$AC$5000,$B$105,'1. Output sheet'!$C$2:$C$5000,M$138,'1. Output sheet'!$K$2:$K$5000,$C625,'1. Output sheet'!$O$2:$O$5000,"&gt;="&amp;$B$574,'1. Output sheet'!$O$2:$O$5000,"&lt;"&amp;$C$574)</f>
        <v>0</v>
      </c>
      <c r="N690" s="13">
        <f>SUMIFS('1. Output sheet'!$F$2:$F$5000,'1. Output sheet'!$AC$2:$AC$5000,$B$105,'1. Output sheet'!$C$2:$C$5000,N$138,'1. Output sheet'!$K$2:$K$5000,$C625,'1. Output sheet'!$O$2:$O$5000,"&gt;="&amp;$B$574,'1. Output sheet'!$O$2:$O$5000,"&lt;"&amp;$C$574)</f>
        <v>0</v>
      </c>
      <c r="O690" s="13">
        <f>SUMIFS('1. Output sheet'!$F$2:$F$5000,'1. Output sheet'!$AC$2:$AC$5000,$B$105,'1. Output sheet'!$C$2:$C$5000,O$138,'1. Output sheet'!$K$2:$K$5000,$C625,'1. Output sheet'!$O$2:$O$5000,"&gt;="&amp;$B$574,'1. Output sheet'!$O$2:$O$5000,"&lt;"&amp;$C$574)</f>
        <v>0</v>
      </c>
      <c r="P690" s="14">
        <f t="shared" si="365"/>
        <v>0</v>
      </c>
      <c r="R690" s="7"/>
      <c r="S690" s="39" t="s">
        <v>3770</v>
      </c>
      <c r="T690" s="14">
        <f t="shared" si="366"/>
        <v>0</v>
      </c>
      <c r="U690" s="14">
        <f t="shared" si="344"/>
        <v>0</v>
      </c>
      <c r="V690" s="14">
        <f t="shared" si="345"/>
        <v>0</v>
      </c>
      <c r="W690" s="14">
        <f t="shared" si="346"/>
        <v>0</v>
      </c>
      <c r="X690" s="14">
        <f t="shared" si="347"/>
        <v>0</v>
      </c>
      <c r="Y690" s="14">
        <f t="shared" si="348"/>
        <v>0</v>
      </c>
      <c r="Z690" s="14">
        <f t="shared" si="349"/>
        <v>0</v>
      </c>
      <c r="AA690" s="14">
        <f t="shared" si="350"/>
        <v>0</v>
      </c>
      <c r="AB690" s="14">
        <f t="shared" si="351"/>
        <v>0</v>
      </c>
      <c r="AC690" s="14">
        <f t="shared" si="352"/>
        <v>0</v>
      </c>
      <c r="AD690" s="14">
        <f t="shared" si="353"/>
        <v>0</v>
      </c>
      <c r="AE690" s="13">
        <v>0</v>
      </c>
      <c r="AF690" s="14">
        <v>0</v>
      </c>
    </row>
    <row r="691" spans="2:32" ht="14.4" x14ac:dyDescent="0.3">
      <c r="B691" s="7"/>
      <c r="C691" s="39" t="s">
        <v>724</v>
      </c>
      <c r="D691" s="13">
        <f>SUMIFS('1. Output sheet'!$F$2:$F$5000,'1. Output sheet'!$AC$2:$AC$5000,$B$105,'1. Output sheet'!$C$2:$C$5000,D$138,'1. Output sheet'!$K$2:$K$5000,$C626,'1. Output sheet'!$O$2:$O$5000,"&gt;="&amp;$B$574,'1. Output sheet'!$O$2:$O$5000,"&lt;"&amp;$C$574)</f>
        <v>0</v>
      </c>
      <c r="E691" s="13">
        <f>SUMIFS('1. Output sheet'!$F$2:$F$5000,'1. Output sheet'!$AC$2:$AC$5000,$B$105,'1. Output sheet'!$C$2:$C$5000,E$138,'1. Output sheet'!$K$2:$K$5000,$C626,'1. Output sheet'!$O$2:$O$5000,"&gt;="&amp;$B$574,'1. Output sheet'!$O$2:$O$5000,"&lt;"&amp;$C$574)</f>
        <v>0</v>
      </c>
      <c r="F691" s="13">
        <f>SUMIFS('1. Output sheet'!$F$2:$F$5000,'1. Output sheet'!$AC$2:$AC$5000,$B$105,'1. Output sheet'!$C$2:$C$5000,F$138,'1. Output sheet'!$K$2:$K$5000,$C626,'1. Output sheet'!$O$2:$O$5000,"&gt;="&amp;$B$574,'1. Output sheet'!$O$2:$O$5000,"&lt;"&amp;$C$574)</f>
        <v>0</v>
      </c>
      <c r="G691" s="13">
        <f>SUMIFS('1. Output sheet'!$F$2:$F$5000,'1. Output sheet'!$AC$2:$AC$5000,$B$105,'1. Output sheet'!$C$2:$C$5000,G$138,'1. Output sheet'!$K$2:$K$5000,$C626,'1. Output sheet'!$O$2:$O$5000,"&gt;="&amp;$B$574,'1. Output sheet'!$O$2:$O$5000,"&lt;"&amp;$C$574)</f>
        <v>0</v>
      </c>
      <c r="H691" s="13">
        <f>SUMIFS('1. Output sheet'!$F$2:$F$5000,'1. Output sheet'!$AC$2:$AC$5000,$B$105,'1. Output sheet'!$C$2:$C$5000,H$138,'1. Output sheet'!$K$2:$K$5000,$C626,'1. Output sheet'!$O$2:$O$5000,"&gt;="&amp;$B$574,'1. Output sheet'!$O$2:$O$5000,"&lt;"&amp;$C$574)</f>
        <v>0</v>
      </c>
      <c r="I691" s="13">
        <f>SUMIFS('1. Output sheet'!$F$2:$F$5000,'1. Output sheet'!$AC$2:$AC$5000,$B$105,'1. Output sheet'!$C$2:$C$5000,I$138,'1. Output sheet'!$K$2:$K$5000,$C626,'1. Output sheet'!$O$2:$O$5000,"&gt;="&amp;$B$574,'1. Output sheet'!$O$2:$O$5000,"&lt;"&amp;$C$574)</f>
        <v>0</v>
      </c>
      <c r="J691" s="13">
        <f>SUMIFS('1. Output sheet'!$F$2:$F$5000,'1. Output sheet'!$AC$2:$AC$5000,$B$105,'1. Output sheet'!$C$2:$C$5000,J$138,'1. Output sheet'!$K$2:$K$5000,$C626,'1. Output sheet'!$O$2:$O$5000,"&gt;="&amp;$B$574,'1. Output sheet'!$O$2:$O$5000,"&lt;"&amp;$C$574)</f>
        <v>0</v>
      </c>
      <c r="K691" s="13">
        <f>SUMIFS('1. Output sheet'!$F$2:$F$5000,'1. Output sheet'!$AC$2:$AC$5000,$B$105,'1. Output sheet'!$C$2:$C$5000,K$138,'1. Output sheet'!$K$2:$K$5000,$C626,'1. Output sheet'!$O$2:$O$5000,"&gt;="&amp;$B$574,'1. Output sheet'!$O$2:$O$5000,"&lt;"&amp;$C$574)</f>
        <v>0</v>
      </c>
      <c r="L691" s="13">
        <f>SUMIFS('1. Output sheet'!$F$2:$F$5000,'1. Output sheet'!$AC$2:$AC$5000,$B$105,'1. Output sheet'!$C$2:$C$5000,L$138,'1. Output sheet'!$K$2:$K$5000,$C626,'1. Output sheet'!$O$2:$O$5000,"&gt;="&amp;$B$574,'1. Output sheet'!$O$2:$O$5000,"&lt;"&amp;$C$574)</f>
        <v>0</v>
      </c>
      <c r="M691" s="13">
        <f>SUMIFS('1. Output sheet'!$F$2:$F$5000,'1. Output sheet'!$AC$2:$AC$5000,$B$105,'1. Output sheet'!$C$2:$C$5000,M$138,'1. Output sheet'!$K$2:$K$5000,$C626,'1. Output sheet'!$O$2:$O$5000,"&gt;="&amp;$B$574,'1. Output sheet'!$O$2:$O$5000,"&lt;"&amp;$C$574)</f>
        <v>0</v>
      </c>
      <c r="N691" s="13">
        <f>SUMIFS('1. Output sheet'!$F$2:$F$5000,'1. Output sheet'!$AC$2:$AC$5000,$B$105,'1. Output sheet'!$C$2:$C$5000,N$138,'1. Output sheet'!$K$2:$K$5000,$C626,'1. Output sheet'!$O$2:$O$5000,"&gt;="&amp;$B$574,'1. Output sheet'!$O$2:$O$5000,"&lt;"&amp;$C$574)</f>
        <v>0</v>
      </c>
      <c r="O691" s="13">
        <f>SUMIFS('1. Output sheet'!$F$2:$F$5000,'1. Output sheet'!$AC$2:$AC$5000,$B$105,'1. Output sheet'!$C$2:$C$5000,O$138,'1. Output sheet'!$K$2:$K$5000,$C626,'1. Output sheet'!$O$2:$O$5000,"&gt;="&amp;$B$574,'1. Output sheet'!$O$2:$O$5000,"&lt;"&amp;$C$574)</f>
        <v>0</v>
      </c>
      <c r="P691" s="14">
        <f t="shared" si="365"/>
        <v>0</v>
      </c>
      <c r="R691" s="7"/>
      <c r="S691" s="39" t="s">
        <v>724</v>
      </c>
      <c r="T691" s="14">
        <f t="shared" si="366"/>
        <v>0</v>
      </c>
      <c r="U691" s="14">
        <f t="shared" si="344"/>
        <v>0</v>
      </c>
      <c r="V691" s="14">
        <f t="shared" si="345"/>
        <v>0</v>
      </c>
      <c r="W691" s="14">
        <f t="shared" si="346"/>
        <v>0</v>
      </c>
      <c r="X691" s="14">
        <f t="shared" si="347"/>
        <v>0</v>
      </c>
      <c r="Y691" s="14">
        <f t="shared" si="348"/>
        <v>0</v>
      </c>
      <c r="Z691" s="14">
        <f t="shared" si="349"/>
        <v>0</v>
      </c>
      <c r="AA691" s="14">
        <f t="shared" si="350"/>
        <v>0</v>
      </c>
      <c r="AB691" s="14">
        <f t="shared" si="351"/>
        <v>0</v>
      </c>
      <c r="AC691" s="14">
        <f t="shared" si="352"/>
        <v>0</v>
      </c>
      <c r="AD691" s="14">
        <f t="shared" si="353"/>
        <v>0</v>
      </c>
      <c r="AE691" s="13">
        <v>0</v>
      </c>
      <c r="AF691" s="14">
        <v>-48.829999999999927</v>
      </c>
    </row>
    <row r="692" spans="2:32" ht="14.4" x14ac:dyDescent="0.3">
      <c r="B692" s="7"/>
      <c r="C692" s="39" t="s">
        <v>285</v>
      </c>
      <c r="D692" s="13">
        <f>SUMIFS('1. Output sheet'!$F$2:$F$5000,'1. Output sheet'!$AC$2:$AC$5000,$B$105,'1. Output sheet'!$C$2:$C$5000,D$138,'1. Output sheet'!$K$2:$K$5000,$C627,'1. Output sheet'!$O$2:$O$5000,"&gt;="&amp;$B$574,'1. Output sheet'!$O$2:$O$5000,"&lt;"&amp;$C$574)</f>
        <v>0</v>
      </c>
      <c r="E692" s="13">
        <f>SUMIFS('1. Output sheet'!$F$2:$F$5000,'1. Output sheet'!$AC$2:$AC$5000,$B$105,'1. Output sheet'!$C$2:$C$5000,E$138,'1. Output sheet'!$K$2:$K$5000,$C627,'1. Output sheet'!$O$2:$O$5000,"&gt;="&amp;$B$574,'1. Output sheet'!$O$2:$O$5000,"&lt;"&amp;$C$574)</f>
        <v>0</v>
      </c>
      <c r="F692" s="13">
        <f>SUMIFS('1. Output sheet'!$F$2:$F$5000,'1. Output sheet'!$AC$2:$AC$5000,$B$105,'1. Output sheet'!$C$2:$C$5000,F$138,'1. Output sheet'!$K$2:$K$5000,$C627,'1. Output sheet'!$O$2:$O$5000,"&gt;="&amp;$B$574,'1. Output sheet'!$O$2:$O$5000,"&lt;"&amp;$C$574)</f>
        <v>0</v>
      </c>
      <c r="G692" s="13">
        <f>SUMIFS('1. Output sheet'!$F$2:$F$5000,'1. Output sheet'!$AC$2:$AC$5000,$B$105,'1. Output sheet'!$C$2:$C$5000,G$138,'1. Output sheet'!$K$2:$K$5000,$C627,'1. Output sheet'!$O$2:$O$5000,"&gt;="&amp;$B$574,'1. Output sheet'!$O$2:$O$5000,"&lt;"&amp;$C$574)</f>
        <v>0</v>
      </c>
      <c r="H692" s="13">
        <f>SUMIFS('1. Output sheet'!$F$2:$F$5000,'1. Output sheet'!$AC$2:$AC$5000,$B$105,'1. Output sheet'!$C$2:$C$5000,H$138,'1. Output sheet'!$K$2:$K$5000,$C627,'1. Output sheet'!$O$2:$O$5000,"&gt;="&amp;$B$574,'1. Output sheet'!$O$2:$O$5000,"&lt;"&amp;$C$574)</f>
        <v>0</v>
      </c>
      <c r="I692" s="13">
        <f>SUMIFS('1. Output sheet'!$F$2:$F$5000,'1. Output sheet'!$AC$2:$AC$5000,$B$105,'1. Output sheet'!$C$2:$C$5000,I$138,'1. Output sheet'!$K$2:$K$5000,$C627,'1. Output sheet'!$O$2:$O$5000,"&gt;="&amp;$B$574,'1. Output sheet'!$O$2:$O$5000,"&lt;"&amp;$C$574)</f>
        <v>0</v>
      </c>
      <c r="J692" s="13">
        <f>SUMIFS('1. Output sheet'!$F$2:$F$5000,'1. Output sheet'!$AC$2:$AC$5000,$B$105,'1. Output sheet'!$C$2:$C$5000,J$138,'1. Output sheet'!$K$2:$K$5000,$C627,'1. Output sheet'!$O$2:$O$5000,"&gt;="&amp;$B$574,'1. Output sheet'!$O$2:$O$5000,"&lt;"&amp;$C$574)</f>
        <v>0</v>
      </c>
      <c r="K692" s="13">
        <f>SUMIFS('1. Output sheet'!$F$2:$F$5000,'1. Output sheet'!$AC$2:$AC$5000,$B$105,'1. Output sheet'!$C$2:$C$5000,K$138,'1. Output sheet'!$K$2:$K$5000,$C627,'1. Output sheet'!$O$2:$O$5000,"&gt;="&amp;$B$574,'1. Output sheet'!$O$2:$O$5000,"&lt;"&amp;$C$574)</f>
        <v>0</v>
      </c>
      <c r="L692" s="13">
        <f>SUMIFS('1. Output sheet'!$F$2:$F$5000,'1. Output sheet'!$AC$2:$AC$5000,$B$105,'1. Output sheet'!$C$2:$C$5000,L$138,'1. Output sheet'!$K$2:$K$5000,$C627,'1. Output sheet'!$O$2:$O$5000,"&gt;="&amp;$B$574,'1. Output sheet'!$O$2:$O$5000,"&lt;"&amp;$C$574)</f>
        <v>0</v>
      </c>
      <c r="M692" s="13">
        <f>SUMIFS('1. Output sheet'!$F$2:$F$5000,'1. Output sheet'!$AC$2:$AC$5000,$B$105,'1. Output sheet'!$C$2:$C$5000,M$138,'1. Output sheet'!$K$2:$K$5000,$C627,'1. Output sheet'!$O$2:$O$5000,"&gt;="&amp;$B$574,'1. Output sheet'!$O$2:$O$5000,"&lt;"&amp;$C$574)</f>
        <v>0</v>
      </c>
      <c r="N692" s="13">
        <f>SUMIFS('1. Output sheet'!$F$2:$F$5000,'1. Output sheet'!$AC$2:$AC$5000,$B$105,'1. Output sheet'!$C$2:$C$5000,N$138,'1. Output sheet'!$K$2:$K$5000,$C627,'1. Output sheet'!$O$2:$O$5000,"&gt;="&amp;$B$574,'1. Output sheet'!$O$2:$O$5000,"&lt;"&amp;$C$574)</f>
        <v>0</v>
      </c>
      <c r="O692" s="13">
        <f>SUMIFS('1. Output sheet'!$F$2:$F$5000,'1. Output sheet'!$AC$2:$AC$5000,$B$105,'1. Output sheet'!$C$2:$C$5000,O$138,'1. Output sheet'!$K$2:$K$5000,$C627,'1. Output sheet'!$O$2:$O$5000,"&gt;="&amp;$B$574,'1. Output sheet'!$O$2:$O$5000,"&lt;"&amp;$C$574)</f>
        <v>0</v>
      </c>
      <c r="P692" s="14">
        <f t="shared" si="365"/>
        <v>0</v>
      </c>
      <c r="R692" s="7"/>
      <c r="S692" s="39" t="s">
        <v>285</v>
      </c>
      <c r="T692" s="14">
        <f t="shared" si="366"/>
        <v>0</v>
      </c>
      <c r="U692" s="14">
        <f t="shared" si="344"/>
        <v>0</v>
      </c>
      <c r="V692" s="14">
        <f t="shared" si="345"/>
        <v>0</v>
      </c>
      <c r="W692" s="14">
        <f t="shared" si="346"/>
        <v>0</v>
      </c>
      <c r="X692" s="14">
        <f t="shared" si="347"/>
        <v>0</v>
      </c>
      <c r="Y692" s="14">
        <f t="shared" si="348"/>
        <v>0</v>
      </c>
      <c r="Z692" s="14">
        <f t="shared" si="349"/>
        <v>0</v>
      </c>
      <c r="AA692" s="14">
        <f t="shared" si="350"/>
        <v>0</v>
      </c>
      <c r="AB692" s="14">
        <f t="shared" si="351"/>
        <v>0</v>
      </c>
      <c r="AC692" s="14">
        <f t="shared" si="352"/>
        <v>0</v>
      </c>
      <c r="AD692" s="14">
        <f t="shared" si="353"/>
        <v>0</v>
      </c>
      <c r="AE692" s="13">
        <v>0</v>
      </c>
      <c r="AF692" s="14">
        <v>0</v>
      </c>
    </row>
    <row r="693" spans="2:32" ht="14.4" x14ac:dyDescent="0.3">
      <c r="B693" s="7"/>
      <c r="C693" s="39" t="s">
        <v>717</v>
      </c>
      <c r="D693" s="13">
        <f>SUMIFS('1. Output sheet'!$F$2:$F$5000,'1. Output sheet'!$AC$2:$AC$5000,$B$105,'1. Output sheet'!$C$2:$C$5000,D$138,'1. Output sheet'!$K$2:$K$5000,$C628,'1. Output sheet'!$O$2:$O$5000,"&gt;="&amp;$B$574,'1. Output sheet'!$O$2:$O$5000,"&lt;"&amp;$C$574)</f>
        <v>0</v>
      </c>
      <c r="E693" s="13">
        <f>SUMIFS('1. Output sheet'!$F$2:$F$5000,'1. Output sheet'!$AC$2:$AC$5000,$B$105,'1. Output sheet'!$C$2:$C$5000,E$138,'1. Output sheet'!$K$2:$K$5000,$C628,'1. Output sheet'!$O$2:$O$5000,"&gt;="&amp;$B$574,'1. Output sheet'!$O$2:$O$5000,"&lt;"&amp;$C$574)</f>
        <v>0</v>
      </c>
      <c r="F693" s="13">
        <f>SUMIFS('1. Output sheet'!$F$2:$F$5000,'1. Output sheet'!$AC$2:$AC$5000,$B$105,'1. Output sheet'!$C$2:$C$5000,F$138,'1. Output sheet'!$K$2:$K$5000,$C628,'1. Output sheet'!$O$2:$O$5000,"&gt;="&amp;$B$574,'1. Output sheet'!$O$2:$O$5000,"&lt;"&amp;$C$574)</f>
        <v>0</v>
      </c>
      <c r="G693" s="13">
        <f>SUMIFS('1. Output sheet'!$F$2:$F$5000,'1. Output sheet'!$AC$2:$AC$5000,$B$105,'1. Output sheet'!$C$2:$C$5000,G$138,'1. Output sheet'!$K$2:$K$5000,$C628,'1. Output sheet'!$O$2:$O$5000,"&gt;="&amp;$B$574,'1. Output sheet'!$O$2:$O$5000,"&lt;"&amp;$C$574)</f>
        <v>0</v>
      </c>
      <c r="H693" s="13">
        <f>SUMIFS('1. Output sheet'!$F$2:$F$5000,'1. Output sheet'!$AC$2:$AC$5000,$B$105,'1. Output sheet'!$C$2:$C$5000,H$138,'1. Output sheet'!$K$2:$K$5000,$C628,'1. Output sheet'!$O$2:$O$5000,"&gt;="&amp;$B$574,'1. Output sheet'!$O$2:$O$5000,"&lt;"&amp;$C$574)</f>
        <v>0</v>
      </c>
      <c r="I693" s="13">
        <f>SUMIFS('1. Output sheet'!$F$2:$F$5000,'1. Output sheet'!$AC$2:$AC$5000,$B$105,'1. Output sheet'!$C$2:$C$5000,I$138,'1. Output sheet'!$K$2:$K$5000,$C628,'1. Output sheet'!$O$2:$O$5000,"&gt;="&amp;$B$574,'1. Output sheet'!$O$2:$O$5000,"&lt;"&amp;$C$574)</f>
        <v>0</v>
      </c>
      <c r="J693" s="13">
        <f>SUMIFS('1. Output sheet'!$F$2:$F$5000,'1. Output sheet'!$AC$2:$AC$5000,$B$105,'1. Output sheet'!$C$2:$C$5000,J$138,'1. Output sheet'!$K$2:$K$5000,$C628,'1. Output sheet'!$O$2:$O$5000,"&gt;="&amp;$B$574,'1. Output sheet'!$O$2:$O$5000,"&lt;"&amp;$C$574)</f>
        <v>0</v>
      </c>
      <c r="K693" s="13">
        <f>SUMIFS('1. Output sheet'!$F$2:$F$5000,'1. Output sheet'!$AC$2:$AC$5000,$B$105,'1. Output sheet'!$C$2:$C$5000,K$138,'1. Output sheet'!$K$2:$K$5000,$C628,'1. Output sheet'!$O$2:$O$5000,"&gt;="&amp;$B$574,'1. Output sheet'!$O$2:$O$5000,"&lt;"&amp;$C$574)</f>
        <v>0</v>
      </c>
      <c r="L693" s="13">
        <f>SUMIFS('1. Output sheet'!$F$2:$F$5000,'1. Output sheet'!$AC$2:$AC$5000,$B$105,'1. Output sheet'!$C$2:$C$5000,L$138,'1. Output sheet'!$K$2:$K$5000,$C628,'1. Output sheet'!$O$2:$O$5000,"&gt;="&amp;$B$574,'1. Output sheet'!$O$2:$O$5000,"&lt;"&amp;$C$574)</f>
        <v>0</v>
      </c>
      <c r="M693" s="13">
        <f>SUMIFS('1. Output sheet'!$F$2:$F$5000,'1. Output sheet'!$AC$2:$AC$5000,$B$105,'1. Output sheet'!$C$2:$C$5000,M$138,'1. Output sheet'!$K$2:$K$5000,$C628,'1. Output sheet'!$O$2:$O$5000,"&gt;="&amp;$B$574,'1. Output sheet'!$O$2:$O$5000,"&lt;"&amp;$C$574)</f>
        <v>0</v>
      </c>
      <c r="N693" s="13">
        <f>SUMIFS('1. Output sheet'!$F$2:$F$5000,'1. Output sheet'!$AC$2:$AC$5000,$B$105,'1. Output sheet'!$C$2:$C$5000,N$138,'1. Output sheet'!$K$2:$K$5000,$C628,'1. Output sheet'!$O$2:$O$5000,"&gt;="&amp;$B$574,'1. Output sheet'!$O$2:$O$5000,"&lt;"&amp;$C$574)</f>
        <v>0</v>
      </c>
      <c r="O693" s="13">
        <f>SUMIFS('1. Output sheet'!$F$2:$F$5000,'1. Output sheet'!$AC$2:$AC$5000,$B$105,'1. Output sheet'!$C$2:$C$5000,O$138,'1. Output sheet'!$K$2:$K$5000,$C628,'1. Output sheet'!$O$2:$O$5000,"&gt;="&amp;$B$574,'1. Output sheet'!$O$2:$O$5000,"&lt;"&amp;$C$574)</f>
        <v>0</v>
      </c>
      <c r="P693" s="14">
        <f t="shared" si="365"/>
        <v>0</v>
      </c>
      <c r="R693" s="7"/>
      <c r="S693" s="39" t="s">
        <v>717</v>
      </c>
      <c r="T693" s="14">
        <f t="shared" si="366"/>
        <v>0</v>
      </c>
      <c r="U693" s="14">
        <f t="shared" si="344"/>
        <v>0</v>
      </c>
      <c r="V693" s="14">
        <f t="shared" si="345"/>
        <v>0</v>
      </c>
      <c r="W693" s="14">
        <f t="shared" si="346"/>
        <v>0</v>
      </c>
      <c r="X693" s="14">
        <f t="shared" si="347"/>
        <v>0</v>
      </c>
      <c r="Y693" s="14">
        <f t="shared" si="348"/>
        <v>0</v>
      </c>
      <c r="Z693" s="14">
        <f t="shared" si="349"/>
        <v>0</v>
      </c>
      <c r="AA693" s="14">
        <f t="shared" si="350"/>
        <v>0</v>
      </c>
      <c r="AB693" s="14">
        <f t="shared" si="351"/>
        <v>0</v>
      </c>
      <c r="AC693" s="14">
        <f t="shared" si="352"/>
        <v>0</v>
      </c>
      <c r="AD693" s="14">
        <f t="shared" si="353"/>
        <v>0</v>
      </c>
      <c r="AE693" s="13">
        <v>0</v>
      </c>
      <c r="AF693" s="14">
        <v>-2591.4</v>
      </c>
    </row>
    <row r="694" spans="2:32" ht="14.4" x14ac:dyDescent="0.3">
      <c r="B694" s="7"/>
      <c r="C694" s="39" t="s">
        <v>1095</v>
      </c>
      <c r="D694" s="13">
        <f>SUMIFS('1. Output sheet'!$F$2:$F$5000,'1. Output sheet'!$AC$2:$AC$5000,$B$105,'1. Output sheet'!$C$2:$C$5000,D$138,'1. Output sheet'!$K$2:$K$5000,$C629,'1. Output sheet'!$O$2:$O$5000,"&gt;="&amp;$B$574,'1. Output sheet'!$O$2:$O$5000,"&lt;"&amp;$C$574)</f>
        <v>0</v>
      </c>
      <c r="E694" s="13">
        <f>SUMIFS('1. Output sheet'!$F$2:$F$5000,'1. Output sheet'!$AC$2:$AC$5000,$B$105,'1. Output sheet'!$C$2:$C$5000,E$138,'1. Output sheet'!$K$2:$K$5000,$C629,'1. Output sheet'!$O$2:$O$5000,"&gt;="&amp;$B$574,'1. Output sheet'!$O$2:$O$5000,"&lt;"&amp;$C$574)</f>
        <v>0</v>
      </c>
      <c r="F694" s="13">
        <f>SUMIFS('1. Output sheet'!$F$2:$F$5000,'1. Output sheet'!$AC$2:$AC$5000,$B$105,'1. Output sheet'!$C$2:$C$5000,F$138,'1. Output sheet'!$K$2:$K$5000,$C629,'1. Output sheet'!$O$2:$O$5000,"&gt;="&amp;$B$574,'1. Output sheet'!$O$2:$O$5000,"&lt;"&amp;$C$574)</f>
        <v>0</v>
      </c>
      <c r="G694" s="13">
        <f>SUMIFS('1. Output sheet'!$F$2:$F$5000,'1. Output sheet'!$AC$2:$AC$5000,$B$105,'1. Output sheet'!$C$2:$C$5000,G$138,'1. Output sheet'!$K$2:$K$5000,$C629,'1. Output sheet'!$O$2:$O$5000,"&gt;="&amp;$B$574,'1. Output sheet'!$O$2:$O$5000,"&lt;"&amp;$C$574)</f>
        <v>0</v>
      </c>
      <c r="H694" s="13">
        <f>SUMIFS('1. Output sheet'!$F$2:$F$5000,'1. Output sheet'!$AC$2:$AC$5000,$B$105,'1. Output sheet'!$C$2:$C$5000,H$138,'1. Output sheet'!$K$2:$K$5000,$C629,'1. Output sheet'!$O$2:$O$5000,"&gt;="&amp;$B$574,'1. Output sheet'!$O$2:$O$5000,"&lt;"&amp;$C$574)</f>
        <v>0</v>
      </c>
      <c r="I694" s="13">
        <f>SUMIFS('1. Output sheet'!$F$2:$F$5000,'1. Output sheet'!$AC$2:$AC$5000,$B$105,'1. Output sheet'!$C$2:$C$5000,I$138,'1. Output sheet'!$K$2:$K$5000,$C629,'1. Output sheet'!$O$2:$O$5000,"&gt;="&amp;$B$574,'1. Output sheet'!$O$2:$O$5000,"&lt;"&amp;$C$574)</f>
        <v>0</v>
      </c>
      <c r="J694" s="13">
        <f>SUMIFS('1. Output sheet'!$F$2:$F$5000,'1. Output sheet'!$AC$2:$AC$5000,$B$105,'1. Output sheet'!$C$2:$C$5000,J$138,'1. Output sheet'!$K$2:$K$5000,$C629,'1. Output sheet'!$O$2:$O$5000,"&gt;="&amp;$B$574,'1. Output sheet'!$O$2:$O$5000,"&lt;"&amp;$C$574)</f>
        <v>0</v>
      </c>
      <c r="K694" s="13">
        <f>SUMIFS('1. Output sheet'!$F$2:$F$5000,'1. Output sheet'!$AC$2:$AC$5000,$B$105,'1. Output sheet'!$C$2:$C$5000,K$138,'1. Output sheet'!$K$2:$K$5000,$C629,'1. Output sheet'!$O$2:$O$5000,"&gt;="&amp;$B$574,'1. Output sheet'!$O$2:$O$5000,"&lt;"&amp;$C$574)</f>
        <v>0</v>
      </c>
      <c r="L694" s="13">
        <f>SUMIFS('1. Output sheet'!$F$2:$F$5000,'1. Output sheet'!$AC$2:$AC$5000,$B$105,'1. Output sheet'!$C$2:$C$5000,L$138,'1. Output sheet'!$K$2:$K$5000,$C629,'1. Output sheet'!$O$2:$O$5000,"&gt;="&amp;$B$574,'1. Output sheet'!$O$2:$O$5000,"&lt;"&amp;$C$574)</f>
        <v>0</v>
      </c>
      <c r="M694" s="13">
        <f>SUMIFS('1. Output sheet'!$F$2:$F$5000,'1. Output sheet'!$AC$2:$AC$5000,$B$105,'1. Output sheet'!$C$2:$C$5000,M$138,'1. Output sheet'!$K$2:$K$5000,$C629,'1. Output sheet'!$O$2:$O$5000,"&gt;="&amp;$B$574,'1. Output sheet'!$O$2:$O$5000,"&lt;"&amp;$C$574)</f>
        <v>0</v>
      </c>
      <c r="N694" s="13">
        <f>SUMIFS('1. Output sheet'!$F$2:$F$5000,'1. Output sheet'!$AC$2:$AC$5000,$B$105,'1. Output sheet'!$C$2:$C$5000,N$138,'1. Output sheet'!$K$2:$K$5000,$C629,'1. Output sheet'!$O$2:$O$5000,"&gt;="&amp;$B$574,'1. Output sheet'!$O$2:$O$5000,"&lt;"&amp;$C$574)</f>
        <v>0</v>
      </c>
      <c r="O694" s="13">
        <f>SUMIFS('1. Output sheet'!$F$2:$F$5000,'1. Output sheet'!$AC$2:$AC$5000,$B$105,'1. Output sheet'!$C$2:$C$5000,O$138,'1. Output sheet'!$K$2:$K$5000,$C629,'1. Output sheet'!$O$2:$O$5000,"&gt;="&amp;$B$574,'1. Output sheet'!$O$2:$O$5000,"&lt;"&amp;$C$574)</f>
        <v>0</v>
      </c>
      <c r="P694" s="14">
        <f t="shared" si="365"/>
        <v>0</v>
      </c>
      <c r="R694" s="7"/>
      <c r="S694" s="39" t="s">
        <v>1095</v>
      </c>
      <c r="T694" s="14">
        <f t="shared" si="366"/>
        <v>0</v>
      </c>
      <c r="U694" s="14">
        <f t="shared" si="344"/>
        <v>0</v>
      </c>
      <c r="V694" s="14">
        <f t="shared" si="345"/>
        <v>0</v>
      </c>
      <c r="W694" s="14">
        <f t="shared" si="346"/>
        <v>0</v>
      </c>
      <c r="X694" s="14">
        <f t="shared" si="347"/>
        <v>0</v>
      </c>
      <c r="Y694" s="14">
        <f t="shared" si="348"/>
        <v>0</v>
      </c>
      <c r="Z694" s="14">
        <f t="shared" si="349"/>
        <v>0</v>
      </c>
      <c r="AA694" s="14">
        <f t="shared" si="350"/>
        <v>0</v>
      </c>
      <c r="AB694" s="14">
        <f t="shared" si="351"/>
        <v>0</v>
      </c>
      <c r="AC694" s="14">
        <f t="shared" si="352"/>
        <v>0</v>
      </c>
      <c r="AD694" s="14">
        <f t="shared" si="353"/>
        <v>0</v>
      </c>
      <c r="AE694" s="13">
        <v>0</v>
      </c>
      <c r="AF694" s="14">
        <v>0</v>
      </c>
    </row>
    <row r="695" spans="2:32" ht="14.4" x14ac:dyDescent="0.3">
      <c r="B695" s="7"/>
      <c r="C695" s="39" t="s">
        <v>427</v>
      </c>
      <c r="D695" s="13">
        <f>SUMIFS('1. Output sheet'!$F$2:$F$5000,'1. Output sheet'!$AC$2:$AC$5000,$B$105,'1. Output sheet'!$C$2:$C$5000,D$138,'1. Output sheet'!$K$2:$K$5000,$C630,'1. Output sheet'!$O$2:$O$5000,"&gt;="&amp;$B$574,'1. Output sheet'!$O$2:$O$5000,"&lt;"&amp;$C$574)</f>
        <v>0</v>
      </c>
      <c r="E695" s="13">
        <f>SUMIFS('1. Output sheet'!$F$2:$F$5000,'1. Output sheet'!$AC$2:$AC$5000,$B$105,'1. Output sheet'!$C$2:$C$5000,E$138,'1. Output sheet'!$K$2:$K$5000,$C630,'1. Output sheet'!$O$2:$O$5000,"&gt;="&amp;$B$574,'1. Output sheet'!$O$2:$O$5000,"&lt;"&amp;$C$574)</f>
        <v>0</v>
      </c>
      <c r="F695" s="13">
        <f>SUMIFS('1. Output sheet'!$F$2:$F$5000,'1. Output sheet'!$AC$2:$AC$5000,$B$105,'1. Output sheet'!$C$2:$C$5000,F$138,'1. Output sheet'!$K$2:$K$5000,$C630,'1. Output sheet'!$O$2:$O$5000,"&gt;="&amp;$B$574,'1. Output sheet'!$O$2:$O$5000,"&lt;"&amp;$C$574)</f>
        <v>6650</v>
      </c>
      <c r="G695" s="13">
        <f>SUMIFS('1. Output sheet'!$F$2:$F$5000,'1. Output sheet'!$AC$2:$AC$5000,$B$105,'1. Output sheet'!$C$2:$C$5000,G$138,'1. Output sheet'!$K$2:$K$5000,$C630,'1. Output sheet'!$O$2:$O$5000,"&gt;="&amp;$B$574,'1. Output sheet'!$O$2:$O$5000,"&lt;"&amp;$C$574)</f>
        <v>0</v>
      </c>
      <c r="H695" s="13">
        <f>SUMIFS('1. Output sheet'!$F$2:$F$5000,'1. Output sheet'!$AC$2:$AC$5000,$B$105,'1. Output sheet'!$C$2:$C$5000,H$138,'1. Output sheet'!$K$2:$K$5000,$C630,'1. Output sheet'!$O$2:$O$5000,"&gt;="&amp;$B$574,'1. Output sheet'!$O$2:$O$5000,"&lt;"&amp;$C$574)</f>
        <v>0</v>
      </c>
      <c r="I695" s="13">
        <f>SUMIFS('1. Output sheet'!$F$2:$F$5000,'1. Output sheet'!$AC$2:$AC$5000,$B$105,'1. Output sheet'!$C$2:$C$5000,I$138,'1. Output sheet'!$K$2:$K$5000,$C630,'1. Output sheet'!$O$2:$O$5000,"&gt;="&amp;$B$574,'1. Output sheet'!$O$2:$O$5000,"&lt;"&amp;$C$574)</f>
        <v>0</v>
      </c>
      <c r="J695" s="13">
        <f>SUMIFS('1. Output sheet'!$F$2:$F$5000,'1. Output sheet'!$AC$2:$AC$5000,$B$105,'1. Output sheet'!$C$2:$C$5000,J$138,'1. Output sheet'!$K$2:$K$5000,$C630,'1. Output sheet'!$O$2:$O$5000,"&gt;="&amp;$B$574,'1. Output sheet'!$O$2:$O$5000,"&lt;"&amp;$C$574)</f>
        <v>0</v>
      </c>
      <c r="K695" s="13">
        <f>SUMIFS('1. Output sheet'!$F$2:$F$5000,'1. Output sheet'!$AC$2:$AC$5000,$B$105,'1. Output sheet'!$C$2:$C$5000,K$138,'1. Output sheet'!$K$2:$K$5000,$C630,'1. Output sheet'!$O$2:$O$5000,"&gt;="&amp;$B$574,'1. Output sheet'!$O$2:$O$5000,"&lt;"&amp;$C$574)</f>
        <v>0</v>
      </c>
      <c r="L695" s="13">
        <f>SUMIFS('1. Output sheet'!$F$2:$F$5000,'1. Output sheet'!$AC$2:$AC$5000,$B$105,'1. Output sheet'!$C$2:$C$5000,L$138,'1. Output sheet'!$K$2:$K$5000,$C630,'1. Output sheet'!$O$2:$O$5000,"&gt;="&amp;$B$574,'1. Output sheet'!$O$2:$O$5000,"&lt;"&amp;$C$574)</f>
        <v>0</v>
      </c>
      <c r="M695" s="13">
        <f>SUMIFS('1. Output sheet'!$F$2:$F$5000,'1. Output sheet'!$AC$2:$AC$5000,$B$105,'1. Output sheet'!$C$2:$C$5000,M$138,'1. Output sheet'!$K$2:$K$5000,$C630,'1. Output sheet'!$O$2:$O$5000,"&gt;="&amp;$B$574,'1. Output sheet'!$O$2:$O$5000,"&lt;"&amp;$C$574)</f>
        <v>0</v>
      </c>
      <c r="N695" s="13">
        <f>SUMIFS('1. Output sheet'!$F$2:$F$5000,'1. Output sheet'!$AC$2:$AC$5000,$B$105,'1. Output sheet'!$C$2:$C$5000,N$138,'1. Output sheet'!$K$2:$K$5000,$C630,'1. Output sheet'!$O$2:$O$5000,"&gt;="&amp;$B$574,'1. Output sheet'!$O$2:$O$5000,"&lt;"&amp;$C$574)</f>
        <v>0</v>
      </c>
      <c r="O695" s="13">
        <f>SUMIFS('1. Output sheet'!$F$2:$F$5000,'1. Output sheet'!$AC$2:$AC$5000,$B$105,'1. Output sheet'!$C$2:$C$5000,O$138,'1. Output sheet'!$K$2:$K$5000,$C630,'1. Output sheet'!$O$2:$O$5000,"&gt;="&amp;$B$574,'1. Output sheet'!$O$2:$O$5000,"&lt;"&amp;$C$574)</f>
        <v>0</v>
      </c>
      <c r="P695" s="14">
        <f t="shared" si="365"/>
        <v>6650</v>
      </c>
      <c r="R695" s="7"/>
      <c r="S695" s="39" t="s">
        <v>427</v>
      </c>
      <c r="T695" s="14">
        <f t="shared" si="366"/>
        <v>0</v>
      </c>
      <c r="U695" s="14">
        <f t="shared" si="344"/>
        <v>0</v>
      </c>
      <c r="V695" s="14">
        <f t="shared" si="345"/>
        <v>891.62409664400718</v>
      </c>
      <c r="W695" s="14">
        <f t="shared" si="346"/>
        <v>0</v>
      </c>
      <c r="X695" s="14">
        <f t="shared" si="347"/>
        <v>0</v>
      </c>
      <c r="Y695" s="14">
        <f t="shared" si="348"/>
        <v>0</v>
      </c>
      <c r="Z695" s="14">
        <f t="shared" si="349"/>
        <v>0</v>
      </c>
      <c r="AA695" s="14">
        <f t="shared" si="350"/>
        <v>0</v>
      </c>
      <c r="AB695" s="14">
        <f t="shared" si="351"/>
        <v>0</v>
      </c>
      <c r="AC695" s="14">
        <f t="shared" si="352"/>
        <v>0</v>
      </c>
      <c r="AD695" s="14">
        <f t="shared" si="353"/>
        <v>0</v>
      </c>
      <c r="AE695" s="13">
        <v>0</v>
      </c>
      <c r="AF695" s="14">
        <v>57113.416666666672</v>
      </c>
    </row>
    <row r="696" spans="2:32" ht="14.4" x14ac:dyDescent="0.3">
      <c r="B696" s="7"/>
      <c r="C696" s="39" t="s">
        <v>84</v>
      </c>
      <c r="D696" s="13">
        <f>SUMIFS('1. Output sheet'!$F$2:$F$5000,'1. Output sheet'!$AC$2:$AC$5000,$B$105,'1. Output sheet'!$C$2:$C$5000,D$138,'1. Output sheet'!$K$2:$K$5000,$C631,'1. Output sheet'!$O$2:$O$5000,"&gt;="&amp;$B$574,'1. Output sheet'!$O$2:$O$5000,"&lt;"&amp;$C$574)</f>
        <v>0</v>
      </c>
      <c r="E696" s="13">
        <f>SUMIFS('1. Output sheet'!$F$2:$F$5000,'1. Output sheet'!$AC$2:$AC$5000,$B$105,'1. Output sheet'!$C$2:$C$5000,E$138,'1. Output sheet'!$K$2:$K$5000,$C631,'1. Output sheet'!$O$2:$O$5000,"&gt;="&amp;$B$574,'1. Output sheet'!$O$2:$O$5000,"&lt;"&amp;$C$574)</f>
        <v>0</v>
      </c>
      <c r="F696" s="13">
        <f>SUMIFS('1. Output sheet'!$F$2:$F$5000,'1. Output sheet'!$AC$2:$AC$5000,$B$105,'1. Output sheet'!$C$2:$C$5000,F$138,'1. Output sheet'!$K$2:$K$5000,$C631,'1. Output sheet'!$O$2:$O$5000,"&gt;="&amp;$B$574,'1. Output sheet'!$O$2:$O$5000,"&lt;"&amp;$C$574)</f>
        <v>0</v>
      </c>
      <c r="G696" s="13">
        <f>SUMIFS('1. Output sheet'!$F$2:$F$5000,'1. Output sheet'!$AC$2:$AC$5000,$B$105,'1. Output sheet'!$C$2:$C$5000,G$138,'1. Output sheet'!$K$2:$K$5000,$C631,'1. Output sheet'!$O$2:$O$5000,"&gt;="&amp;$B$574,'1. Output sheet'!$O$2:$O$5000,"&lt;"&amp;$C$574)</f>
        <v>0</v>
      </c>
      <c r="H696" s="13">
        <f>SUMIFS('1. Output sheet'!$F$2:$F$5000,'1. Output sheet'!$AC$2:$AC$5000,$B$105,'1. Output sheet'!$C$2:$C$5000,H$138,'1. Output sheet'!$K$2:$K$5000,$C631,'1. Output sheet'!$O$2:$O$5000,"&gt;="&amp;$B$574,'1. Output sheet'!$O$2:$O$5000,"&lt;"&amp;$C$574)</f>
        <v>0</v>
      </c>
      <c r="I696" s="13">
        <f>SUMIFS('1. Output sheet'!$F$2:$F$5000,'1. Output sheet'!$AC$2:$AC$5000,$B$105,'1. Output sheet'!$C$2:$C$5000,I$138,'1. Output sheet'!$K$2:$K$5000,$C631,'1. Output sheet'!$O$2:$O$5000,"&gt;="&amp;$B$574,'1. Output sheet'!$O$2:$O$5000,"&lt;"&amp;$C$574)</f>
        <v>0</v>
      </c>
      <c r="J696" s="13">
        <f>SUMIFS('1. Output sheet'!$F$2:$F$5000,'1. Output sheet'!$AC$2:$AC$5000,$B$105,'1. Output sheet'!$C$2:$C$5000,J$138,'1. Output sheet'!$K$2:$K$5000,$C631,'1. Output sheet'!$O$2:$O$5000,"&gt;="&amp;$B$574,'1. Output sheet'!$O$2:$O$5000,"&lt;"&amp;$C$574)</f>
        <v>0</v>
      </c>
      <c r="K696" s="13">
        <f>SUMIFS('1. Output sheet'!$F$2:$F$5000,'1. Output sheet'!$AC$2:$AC$5000,$B$105,'1. Output sheet'!$C$2:$C$5000,K$138,'1. Output sheet'!$K$2:$K$5000,$C631,'1. Output sheet'!$O$2:$O$5000,"&gt;="&amp;$B$574,'1. Output sheet'!$O$2:$O$5000,"&lt;"&amp;$C$574)</f>
        <v>0</v>
      </c>
      <c r="L696" s="13">
        <f>SUMIFS('1. Output sheet'!$F$2:$F$5000,'1. Output sheet'!$AC$2:$AC$5000,$B$105,'1. Output sheet'!$C$2:$C$5000,L$138,'1. Output sheet'!$K$2:$K$5000,$C631,'1. Output sheet'!$O$2:$O$5000,"&gt;="&amp;$B$574,'1. Output sheet'!$O$2:$O$5000,"&lt;"&amp;$C$574)</f>
        <v>0</v>
      </c>
      <c r="M696" s="13">
        <f>SUMIFS('1. Output sheet'!$F$2:$F$5000,'1. Output sheet'!$AC$2:$AC$5000,$B$105,'1. Output sheet'!$C$2:$C$5000,M$138,'1. Output sheet'!$K$2:$K$5000,$C631,'1. Output sheet'!$O$2:$O$5000,"&gt;="&amp;$B$574,'1. Output sheet'!$O$2:$O$5000,"&lt;"&amp;$C$574)</f>
        <v>0</v>
      </c>
      <c r="N696" s="13">
        <f>SUMIFS('1. Output sheet'!$F$2:$F$5000,'1. Output sheet'!$AC$2:$AC$5000,$B$105,'1. Output sheet'!$C$2:$C$5000,N$138,'1. Output sheet'!$K$2:$K$5000,$C631,'1. Output sheet'!$O$2:$O$5000,"&gt;="&amp;$B$574,'1. Output sheet'!$O$2:$O$5000,"&lt;"&amp;$C$574)</f>
        <v>0</v>
      </c>
      <c r="O696" s="13">
        <f>SUMIFS('1. Output sheet'!$F$2:$F$5000,'1. Output sheet'!$AC$2:$AC$5000,$B$105,'1. Output sheet'!$C$2:$C$5000,O$138,'1. Output sheet'!$K$2:$K$5000,$C631,'1. Output sheet'!$O$2:$O$5000,"&gt;="&amp;$B$574,'1. Output sheet'!$O$2:$O$5000,"&lt;"&amp;$C$574)</f>
        <v>0</v>
      </c>
      <c r="P696" s="14">
        <f t="shared" si="365"/>
        <v>0</v>
      </c>
      <c r="R696" s="7"/>
      <c r="S696" s="39" t="s">
        <v>84</v>
      </c>
      <c r="T696" s="14">
        <f t="shared" si="366"/>
        <v>0</v>
      </c>
      <c r="U696" s="14">
        <f t="shared" si="344"/>
        <v>0</v>
      </c>
      <c r="V696" s="14">
        <f t="shared" si="345"/>
        <v>0</v>
      </c>
      <c r="W696" s="14">
        <f t="shared" si="346"/>
        <v>0</v>
      </c>
      <c r="X696" s="14">
        <f t="shared" si="347"/>
        <v>0</v>
      </c>
      <c r="Y696" s="14">
        <f t="shared" si="348"/>
        <v>0</v>
      </c>
      <c r="Z696" s="14">
        <f t="shared" si="349"/>
        <v>0</v>
      </c>
      <c r="AA696" s="14">
        <f t="shared" si="350"/>
        <v>0</v>
      </c>
      <c r="AB696" s="14">
        <f t="shared" si="351"/>
        <v>0</v>
      </c>
      <c r="AC696" s="14">
        <f t="shared" si="352"/>
        <v>0</v>
      </c>
      <c r="AD696" s="14">
        <f t="shared" si="353"/>
        <v>0</v>
      </c>
      <c r="AE696" s="13">
        <v>0</v>
      </c>
      <c r="AF696" s="14">
        <v>7624.3600000000006</v>
      </c>
    </row>
    <row r="697" spans="2:32" ht="14.4" x14ac:dyDescent="0.3">
      <c r="B697" s="7"/>
      <c r="C697" s="39" t="s">
        <v>204</v>
      </c>
      <c r="D697" s="13">
        <f>SUMIFS('1. Output sheet'!$F$2:$F$5000,'1. Output sheet'!$AC$2:$AC$5000,$B$105,'1. Output sheet'!$C$2:$C$5000,D$138,'1. Output sheet'!$K$2:$K$5000,$C632,'1. Output sheet'!$O$2:$O$5000,"&gt;="&amp;$B$574,'1. Output sheet'!$O$2:$O$5000,"&lt;"&amp;$C$574)</f>
        <v>0</v>
      </c>
      <c r="E697" s="13">
        <f>SUMIFS('1. Output sheet'!$F$2:$F$5000,'1. Output sheet'!$AC$2:$AC$5000,$B$105,'1. Output sheet'!$C$2:$C$5000,E$138,'1. Output sheet'!$K$2:$K$5000,$C632,'1. Output sheet'!$O$2:$O$5000,"&gt;="&amp;$B$574,'1. Output sheet'!$O$2:$O$5000,"&lt;"&amp;$C$574)</f>
        <v>0</v>
      </c>
      <c r="F697" s="13">
        <f>SUMIFS('1. Output sheet'!$F$2:$F$5000,'1. Output sheet'!$AC$2:$AC$5000,$B$105,'1. Output sheet'!$C$2:$C$5000,F$138,'1. Output sheet'!$K$2:$K$5000,$C632,'1. Output sheet'!$O$2:$O$5000,"&gt;="&amp;$B$574,'1. Output sheet'!$O$2:$O$5000,"&lt;"&amp;$C$574)</f>
        <v>0</v>
      </c>
      <c r="G697" s="13">
        <f>SUMIFS('1. Output sheet'!$F$2:$F$5000,'1. Output sheet'!$AC$2:$AC$5000,$B$105,'1. Output sheet'!$C$2:$C$5000,G$138,'1. Output sheet'!$K$2:$K$5000,$C632,'1. Output sheet'!$O$2:$O$5000,"&gt;="&amp;$B$574,'1. Output sheet'!$O$2:$O$5000,"&lt;"&amp;$C$574)</f>
        <v>0</v>
      </c>
      <c r="H697" s="13">
        <f>SUMIFS('1. Output sheet'!$F$2:$F$5000,'1. Output sheet'!$AC$2:$AC$5000,$B$105,'1. Output sheet'!$C$2:$C$5000,H$138,'1. Output sheet'!$K$2:$K$5000,$C632,'1. Output sheet'!$O$2:$O$5000,"&gt;="&amp;$B$574,'1. Output sheet'!$O$2:$O$5000,"&lt;"&amp;$C$574)</f>
        <v>0</v>
      </c>
      <c r="I697" s="13">
        <f>SUMIFS('1. Output sheet'!$F$2:$F$5000,'1. Output sheet'!$AC$2:$AC$5000,$B$105,'1. Output sheet'!$C$2:$C$5000,I$138,'1. Output sheet'!$K$2:$K$5000,$C632,'1. Output sheet'!$O$2:$O$5000,"&gt;="&amp;$B$574,'1. Output sheet'!$O$2:$O$5000,"&lt;"&amp;$C$574)</f>
        <v>0</v>
      </c>
      <c r="J697" s="13">
        <f>SUMIFS('1. Output sheet'!$F$2:$F$5000,'1. Output sheet'!$AC$2:$AC$5000,$B$105,'1. Output sheet'!$C$2:$C$5000,J$138,'1. Output sheet'!$K$2:$K$5000,$C632,'1. Output sheet'!$O$2:$O$5000,"&gt;="&amp;$B$574,'1. Output sheet'!$O$2:$O$5000,"&lt;"&amp;$C$574)</f>
        <v>0</v>
      </c>
      <c r="K697" s="13">
        <f>SUMIFS('1. Output sheet'!$F$2:$F$5000,'1. Output sheet'!$AC$2:$AC$5000,$B$105,'1. Output sheet'!$C$2:$C$5000,K$138,'1. Output sheet'!$K$2:$K$5000,$C632,'1. Output sheet'!$O$2:$O$5000,"&gt;="&amp;$B$574,'1. Output sheet'!$O$2:$O$5000,"&lt;"&amp;$C$574)</f>
        <v>0</v>
      </c>
      <c r="L697" s="13">
        <f>SUMIFS('1. Output sheet'!$F$2:$F$5000,'1. Output sheet'!$AC$2:$AC$5000,$B$105,'1. Output sheet'!$C$2:$C$5000,L$138,'1. Output sheet'!$K$2:$K$5000,$C632,'1. Output sheet'!$O$2:$O$5000,"&gt;="&amp;$B$574,'1. Output sheet'!$O$2:$O$5000,"&lt;"&amp;$C$574)</f>
        <v>0</v>
      </c>
      <c r="M697" s="13">
        <f>SUMIFS('1. Output sheet'!$F$2:$F$5000,'1. Output sheet'!$AC$2:$AC$5000,$B$105,'1. Output sheet'!$C$2:$C$5000,M$138,'1. Output sheet'!$K$2:$K$5000,$C632,'1. Output sheet'!$O$2:$O$5000,"&gt;="&amp;$B$574,'1. Output sheet'!$O$2:$O$5000,"&lt;"&amp;$C$574)</f>
        <v>0</v>
      </c>
      <c r="N697" s="13">
        <f>SUMIFS('1. Output sheet'!$F$2:$F$5000,'1. Output sheet'!$AC$2:$AC$5000,$B$105,'1. Output sheet'!$C$2:$C$5000,N$138,'1. Output sheet'!$K$2:$K$5000,$C632,'1. Output sheet'!$O$2:$O$5000,"&gt;="&amp;$B$574,'1. Output sheet'!$O$2:$O$5000,"&lt;"&amp;$C$574)</f>
        <v>0</v>
      </c>
      <c r="O697" s="13">
        <f>SUMIFS('1. Output sheet'!$F$2:$F$5000,'1. Output sheet'!$AC$2:$AC$5000,$B$105,'1. Output sheet'!$C$2:$C$5000,O$138,'1. Output sheet'!$K$2:$K$5000,$C632,'1. Output sheet'!$O$2:$O$5000,"&gt;="&amp;$B$574,'1. Output sheet'!$O$2:$O$5000,"&lt;"&amp;$C$574)</f>
        <v>0</v>
      </c>
      <c r="P697" s="14">
        <f t="shared" si="365"/>
        <v>0</v>
      </c>
      <c r="R697" s="7"/>
      <c r="S697" s="39" t="s">
        <v>204</v>
      </c>
      <c r="T697" s="14">
        <f t="shared" si="366"/>
        <v>0</v>
      </c>
      <c r="U697" s="14">
        <f t="shared" si="344"/>
        <v>0</v>
      </c>
      <c r="V697" s="14">
        <f t="shared" si="345"/>
        <v>0</v>
      </c>
      <c r="W697" s="14">
        <f t="shared" si="346"/>
        <v>0</v>
      </c>
      <c r="X697" s="14">
        <f t="shared" si="347"/>
        <v>0</v>
      </c>
      <c r="Y697" s="14">
        <f t="shared" si="348"/>
        <v>0</v>
      </c>
      <c r="Z697" s="14">
        <f t="shared" si="349"/>
        <v>0</v>
      </c>
      <c r="AA697" s="14">
        <f t="shared" si="350"/>
        <v>0</v>
      </c>
      <c r="AB697" s="14">
        <f t="shared" si="351"/>
        <v>0</v>
      </c>
      <c r="AC697" s="14">
        <f t="shared" si="352"/>
        <v>0</v>
      </c>
      <c r="AD697" s="14">
        <f t="shared" si="353"/>
        <v>0</v>
      </c>
      <c r="AE697" s="13">
        <v>0</v>
      </c>
      <c r="AF697" s="14">
        <v>103.9699999999998</v>
      </c>
    </row>
    <row r="698" spans="2:32" ht="14.4" x14ac:dyDescent="0.3">
      <c r="B698" s="7"/>
      <c r="C698" s="39" t="s">
        <v>216</v>
      </c>
      <c r="D698" s="13">
        <f>SUMIFS('1. Output sheet'!$F$2:$F$5000,'1. Output sheet'!$AC$2:$AC$5000,$B$105,'1. Output sheet'!$C$2:$C$5000,D$138,'1. Output sheet'!$K$2:$K$5000,$C633,'1. Output sheet'!$O$2:$O$5000,"&gt;="&amp;$B$574,'1. Output sheet'!$O$2:$O$5000,"&lt;"&amp;$C$574)</f>
        <v>0</v>
      </c>
      <c r="E698" s="13">
        <f>SUMIFS('1. Output sheet'!$F$2:$F$5000,'1. Output sheet'!$AC$2:$AC$5000,$B$105,'1. Output sheet'!$C$2:$C$5000,E$138,'1. Output sheet'!$K$2:$K$5000,$C633,'1. Output sheet'!$O$2:$O$5000,"&gt;="&amp;$B$574,'1. Output sheet'!$O$2:$O$5000,"&lt;"&amp;$C$574)</f>
        <v>0</v>
      </c>
      <c r="F698" s="13">
        <f>SUMIFS('1. Output sheet'!$F$2:$F$5000,'1. Output sheet'!$AC$2:$AC$5000,$B$105,'1. Output sheet'!$C$2:$C$5000,F$138,'1. Output sheet'!$K$2:$K$5000,$C633,'1. Output sheet'!$O$2:$O$5000,"&gt;="&amp;$B$574,'1. Output sheet'!$O$2:$O$5000,"&lt;"&amp;$C$574)</f>
        <v>-270</v>
      </c>
      <c r="G698" s="13">
        <f>SUMIFS('1. Output sheet'!$F$2:$F$5000,'1. Output sheet'!$AC$2:$AC$5000,$B$105,'1. Output sheet'!$C$2:$C$5000,G$138,'1. Output sheet'!$K$2:$K$5000,$C633,'1. Output sheet'!$O$2:$O$5000,"&gt;="&amp;$B$574,'1. Output sheet'!$O$2:$O$5000,"&lt;"&amp;$C$574)</f>
        <v>0</v>
      </c>
      <c r="H698" s="13">
        <f>SUMIFS('1. Output sheet'!$F$2:$F$5000,'1. Output sheet'!$AC$2:$AC$5000,$B$105,'1. Output sheet'!$C$2:$C$5000,H$138,'1. Output sheet'!$K$2:$K$5000,$C633,'1. Output sheet'!$O$2:$O$5000,"&gt;="&amp;$B$574,'1. Output sheet'!$O$2:$O$5000,"&lt;"&amp;$C$574)</f>
        <v>0</v>
      </c>
      <c r="I698" s="13">
        <f>SUMIFS('1. Output sheet'!$F$2:$F$5000,'1. Output sheet'!$AC$2:$AC$5000,$B$105,'1. Output sheet'!$C$2:$C$5000,I$138,'1. Output sheet'!$K$2:$K$5000,$C633,'1. Output sheet'!$O$2:$O$5000,"&gt;="&amp;$B$574,'1. Output sheet'!$O$2:$O$5000,"&lt;"&amp;$C$574)</f>
        <v>0</v>
      </c>
      <c r="J698" s="13">
        <f>SUMIFS('1. Output sheet'!$F$2:$F$5000,'1. Output sheet'!$AC$2:$AC$5000,$B$105,'1. Output sheet'!$C$2:$C$5000,J$138,'1. Output sheet'!$K$2:$K$5000,$C633,'1. Output sheet'!$O$2:$O$5000,"&gt;="&amp;$B$574,'1. Output sheet'!$O$2:$O$5000,"&lt;"&amp;$C$574)</f>
        <v>0</v>
      </c>
      <c r="K698" s="13">
        <f>SUMIFS('1. Output sheet'!$F$2:$F$5000,'1. Output sheet'!$AC$2:$AC$5000,$B$105,'1. Output sheet'!$C$2:$C$5000,K$138,'1. Output sheet'!$K$2:$K$5000,$C633,'1. Output sheet'!$O$2:$O$5000,"&gt;="&amp;$B$574,'1. Output sheet'!$O$2:$O$5000,"&lt;"&amp;$C$574)</f>
        <v>0</v>
      </c>
      <c r="L698" s="13">
        <f>SUMIFS('1. Output sheet'!$F$2:$F$5000,'1. Output sheet'!$AC$2:$AC$5000,$B$105,'1. Output sheet'!$C$2:$C$5000,L$138,'1. Output sheet'!$K$2:$K$5000,$C633,'1. Output sheet'!$O$2:$O$5000,"&gt;="&amp;$B$574,'1. Output sheet'!$O$2:$O$5000,"&lt;"&amp;$C$574)</f>
        <v>0</v>
      </c>
      <c r="M698" s="13">
        <f>SUMIFS('1. Output sheet'!$F$2:$F$5000,'1. Output sheet'!$AC$2:$AC$5000,$B$105,'1. Output sheet'!$C$2:$C$5000,M$138,'1. Output sheet'!$K$2:$K$5000,$C633,'1. Output sheet'!$O$2:$O$5000,"&gt;="&amp;$B$574,'1. Output sheet'!$O$2:$O$5000,"&lt;"&amp;$C$574)</f>
        <v>0</v>
      </c>
      <c r="N698" s="13">
        <f>SUMIFS('1. Output sheet'!$F$2:$F$5000,'1. Output sheet'!$AC$2:$AC$5000,$B$105,'1. Output sheet'!$C$2:$C$5000,N$138,'1. Output sheet'!$K$2:$K$5000,$C633,'1. Output sheet'!$O$2:$O$5000,"&gt;="&amp;$B$574,'1. Output sheet'!$O$2:$O$5000,"&lt;"&amp;$C$574)</f>
        <v>0</v>
      </c>
      <c r="O698" s="13">
        <f>SUMIFS('1. Output sheet'!$F$2:$F$5000,'1. Output sheet'!$AC$2:$AC$5000,$B$105,'1. Output sheet'!$C$2:$C$5000,O$138,'1. Output sheet'!$K$2:$K$5000,$C633,'1. Output sheet'!$O$2:$O$5000,"&gt;="&amp;$B$574,'1. Output sheet'!$O$2:$O$5000,"&lt;"&amp;$C$574)</f>
        <v>0</v>
      </c>
      <c r="P698" s="14">
        <f t="shared" si="365"/>
        <v>-270</v>
      </c>
      <c r="R698" s="7"/>
      <c r="S698" s="39" t="s">
        <v>216</v>
      </c>
      <c r="T698" s="14">
        <f t="shared" si="366"/>
        <v>0</v>
      </c>
      <c r="U698" s="14">
        <f t="shared" si="344"/>
        <v>0</v>
      </c>
      <c r="V698" s="14">
        <f t="shared" si="345"/>
        <v>-36.20127911186195</v>
      </c>
      <c r="W698" s="14">
        <f t="shared" si="346"/>
        <v>0</v>
      </c>
      <c r="X698" s="14">
        <f t="shared" si="347"/>
        <v>0</v>
      </c>
      <c r="Y698" s="14">
        <f t="shared" si="348"/>
        <v>0</v>
      </c>
      <c r="Z698" s="14">
        <f t="shared" si="349"/>
        <v>0</v>
      </c>
      <c r="AA698" s="14">
        <f t="shared" si="350"/>
        <v>0</v>
      </c>
      <c r="AB698" s="14">
        <f t="shared" si="351"/>
        <v>0</v>
      </c>
      <c r="AC698" s="14">
        <f t="shared" si="352"/>
        <v>0</v>
      </c>
      <c r="AD698" s="14">
        <f t="shared" si="353"/>
        <v>0</v>
      </c>
      <c r="AE698" s="13">
        <v>0</v>
      </c>
      <c r="AF698" s="14">
        <v>-29074.37</v>
      </c>
    </row>
    <row r="699" spans="2:32" ht="14.4" x14ac:dyDescent="0.3">
      <c r="B699" s="7"/>
      <c r="C699" s="39" t="s">
        <v>2425</v>
      </c>
      <c r="D699" s="13">
        <f>SUMIFS('1. Output sheet'!$F$2:$F$5000,'1. Output sheet'!$AC$2:$AC$5000,$B$105,'1. Output sheet'!$C$2:$C$5000,D$138,'1. Output sheet'!$K$2:$K$5000,$C634,'1. Output sheet'!$O$2:$O$5000,"&gt;="&amp;$B$574,'1. Output sheet'!$O$2:$O$5000,"&lt;"&amp;$C$574)</f>
        <v>0</v>
      </c>
      <c r="E699" s="13">
        <f>SUMIFS('1. Output sheet'!$F$2:$F$5000,'1. Output sheet'!$AC$2:$AC$5000,$B$105,'1. Output sheet'!$C$2:$C$5000,E$138,'1. Output sheet'!$K$2:$K$5000,$C634,'1. Output sheet'!$O$2:$O$5000,"&gt;="&amp;$B$574,'1. Output sheet'!$O$2:$O$5000,"&lt;"&amp;$C$574)</f>
        <v>0</v>
      </c>
      <c r="F699" s="13">
        <f>SUMIFS('1. Output sheet'!$F$2:$F$5000,'1. Output sheet'!$AC$2:$AC$5000,$B$105,'1. Output sheet'!$C$2:$C$5000,F$138,'1. Output sheet'!$K$2:$K$5000,$C634,'1. Output sheet'!$O$2:$O$5000,"&gt;="&amp;$B$574,'1. Output sheet'!$O$2:$O$5000,"&lt;"&amp;$C$574)</f>
        <v>0</v>
      </c>
      <c r="G699" s="13">
        <f>SUMIFS('1. Output sheet'!$F$2:$F$5000,'1. Output sheet'!$AC$2:$AC$5000,$B$105,'1. Output sheet'!$C$2:$C$5000,G$138,'1. Output sheet'!$K$2:$K$5000,$C634,'1. Output sheet'!$O$2:$O$5000,"&gt;="&amp;$B$574,'1. Output sheet'!$O$2:$O$5000,"&lt;"&amp;$C$574)</f>
        <v>0</v>
      </c>
      <c r="H699" s="13">
        <f>SUMIFS('1. Output sheet'!$F$2:$F$5000,'1. Output sheet'!$AC$2:$AC$5000,$B$105,'1. Output sheet'!$C$2:$C$5000,H$138,'1. Output sheet'!$K$2:$K$5000,$C634,'1. Output sheet'!$O$2:$O$5000,"&gt;="&amp;$B$574,'1. Output sheet'!$O$2:$O$5000,"&lt;"&amp;$C$574)</f>
        <v>0</v>
      </c>
      <c r="I699" s="13">
        <f>SUMIFS('1. Output sheet'!$F$2:$F$5000,'1. Output sheet'!$AC$2:$AC$5000,$B$105,'1. Output sheet'!$C$2:$C$5000,I$138,'1. Output sheet'!$K$2:$K$5000,$C634,'1. Output sheet'!$O$2:$O$5000,"&gt;="&amp;$B$574,'1. Output sheet'!$O$2:$O$5000,"&lt;"&amp;$C$574)</f>
        <v>0</v>
      </c>
      <c r="J699" s="13">
        <f>SUMIFS('1. Output sheet'!$F$2:$F$5000,'1. Output sheet'!$AC$2:$AC$5000,$B$105,'1. Output sheet'!$C$2:$C$5000,J$138,'1. Output sheet'!$K$2:$K$5000,$C634,'1. Output sheet'!$O$2:$O$5000,"&gt;="&amp;$B$574,'1. Output sheet'!$O$2:$O$5000,"&lt;"&amp;$C$574)</f>
        <v>0</v>
      </c>
      <c r="K699" s="13">
        <f>SUMIFS('1. Output sheet'!$F$2:$F$5000,'1. Output sheet'!$AC$2:$AC$5000,$B$105,'1. Output sheet'!$C$2:$C$5000,K$138,'1. Output sheet'!$K$2:$K$5000,$C634,'1. Output sheet'!$O$2:$O$5000,"&gt;="&amp;$B$574,'1. Output sheet'!$O$2:$O$5000,"&lt;"&amp;$C$574)</f>
        <v>0</v>
      </c>
      <c r="L699" s="13">
        <f>SUMIFS('1. Output sheet'!$F$2:$F$5000,'1. Output sheet'!$AC$2:$AC$5000,$B$105,'1. Output sheet'!$C$2:$C$5000,L$138,'1. Output sheet'!$K$2:$K$5000,$C634,'1. Output sheet'!$O$2:$O$5000,"&gt;="&amp;$B$574,'1. Output sheet'!$O$2:$O$5000,"&lt;"&amp;$C$574)</f>
        <v>0</v>
      </c>
      <c r="M699" s="13">
        <f>SUMIFS('1. Output sheet'!$F$2:$F$5000,'1. Output sheet'!$AC$2:$AC$5000,$B$105,'1. Output sheet'!$C$2:$C$5000,M$138,'1. Output sheet'!$K$2:$K$5000,$C634,'1. Output sheet'!$O$2:$O$5000,"&gt;="&amp;$B$574,'1. Output sheet'!$O$2:$O$5000,"&lt;"&amp;$C$574)</f>
        <v>0</v>
      </c>
      <c r="N699" s="13">
        <f>SUMIFS('1. Output sheet'!$F$2:$F$5000,'1. Output sheet'!$AC$2:$AC$5000,$B$105,'1. Output sheet'!$C$2:$C$5000,N$138,'1. Output sheet'!$K$2:$K$5000,$C634,'1. Output sheet'!$O$2:$O$5000,"&gt;="&amp;$B$574,'1. Output sheet'!$O$2:$O$5000,"&lt;"&amp;$C$574)</f>
        <v>0</v>
      </c>
      <c r="O699" s="13">
        <f>SUMIFS('1. Output sheet'!$F$2:$F$5000,'1. Output sheet'!$AC$2:$AC$5000,$B$105,'1. Output sheet'!$C$2:$C$5000,O$138,'1. Output sheet'!$K$2:$K$5000,$C634,'1. Output sheet'!$O$2:$O$5000,"&gt;="&amp;$B$574,'1. Output sheet'!$O$2:$O$5000,"&lt;"&amp;$C$574)</f>
        <v>0</v>
      </c>
      <c r="P699" s="14">
        <f t="shared" si="365"/>
        <v>0</v>
      </c>
      <c r="R699" s="7"/>
      <c r="S699" s="39" t="s">
        <v>2425</v>
      </c>
      <c r="T699" s="14">
        <f t="shared" si="366"/>
        <v>0</v>
      </c>
      <c r="U699" s="14">
        <f t="shared" si="344"/>
        <v>0</v>
      </c>
      <c r="V699" s="14">
        <f t="shared" si="345"/>
        <v>0</v>
      </c>
      <c r="W699" s="14">
        <f t="shared" si="346"/>
        <v>0</v>
      </c>
      <c r="X699" s="14">
        <f t="shared" si="347"/>
        <v>0</v>
      </c>
      <c r="Y699" s="14">
        <f t="shared" si="348"/>
        <v>0</v>
      </c>
      <c r="Z699" s="14">
        <f t="shared" si="349"/>
        <v>0</v>
      </c>
      <c r="AA699" s="14">
        <f t="shared" si="350"/>
        <v>0</v>
      </c>
      <c r="AB699" s="14">
        <f t="shared" si="351"/>
        <v>0</v>
      </c>
      <c r="AC699" s="14">
        <f t="shared" si="352"/>
        <v>0</v>
      </c>
      <c r="AD699" s="14">
        <f t="shared" si="353"/>
        <v>0</v>
      </c>
      <c r="AE699" s="13">
        <v>0</v>
      </c>
      <c r="AF699" s="14">
        <v>0</v>
      </c>
    </row>
    <row r="700" spans="2:32" ht="14.4" x14ac:dyDescent="0.3">
      <c r="B700" s="7"/>
      <c r="C700" s="39" t="s">
        <v>194</v>
      </c>
      <c r="D700" s="13">
        <f>SUMIFS('1. Output sheet'!$F$2:$F$5000,'1. Output sheet'!$AC$2:$AC$5000,$B$105,'1. Output sheet'!$C$2:$C$5000,D$138,'1. Output sheet'!$K$2:$K$5000,$C635,'1. Output sheet'!$O$2:$O$5000,"&gt;="&amp;$B$574,'1. Output sheet'!$O$2:$O$5000,"&lt;"&amp;$C$574)</f>
        <v>0</v>
      </c>
      <c r="E700" s="13">
        <f>SUMIFS('1. Output sheet'!$F$2:$F$5000,'1. Output sheet'!$AC$2:$AC$5000,$B$105,'1. Output sheet'!$C$2:$C$5000,E$138,'1. Output sheet'!$K$2:$K$5000,$C635,'1. Output sheet'!$O$2:$O$5000,"&gt;="&amp;$B$574,'1. Output sheet'!$O$2:$O$5000,"&lt;"&amp;$C$574)</f>
        <v>0</v>
      </c>
      <c r="F700" s="13">
        <f>SUMIFS('1. Output sheet'!$F$2:$F$5000,'1. Output sheet'!$AC$2:$AC$5000,$B$105,'1. Output sheet'!$C$2:$C$5000,F$138,'1. Output sheet'!$K$2:$K$5000,$C635,'1. Output sheet'!$O$2:$O$5000,"&gt;="&amp;$B$574,'1. Output sheet'!$O$2:$O$5000,"&lt;"&amp;$C$574)</f>
        <v>0</v>
      </c>
      <c r="G700" s="13">
        <f>SUMIFS('1. Output sheet'!$F$2:$F$5000,'1. Output sheet'!$AC$2:$AC$5000,$B$105,'1. Output sheet'!$C$2:$C$5000,G$138,'1. Output sheet'!$K$2:$K$5000,$C635,'1. Output sheet'!$O$2:$O$5000,"&gt;="&amp;$B$574,'1. Output sheet'!$O$2:$O$5000,"&lt;"&amp;$C$574)</f>
        <v>0</v>
      </c>
      <c r="H700" s="13">
        <f>SUMIFS('1. Output sheet'!$F$2:$F$5000,'1. Output sheet'!$AC$2:$AC$5000,$B$105,'1. Output sheet'!$C$2:$C$5000,H$138,'1. Output sheet'!$K$2:$K$5000,$C635,'1. Output sheet'!$O$2:$O$5000,"&gt;="&amp;$B$574,'1. Output sheet'!$O$2:$O$5000,"&lt;"&amp;$C$574)</f>
        <v>0</v>
      </c>
      <c r="I700" s="13">
        <f>SUMIFS('1. Output sheet'!$F$2:$F$5000,'1. Output sheet'!$AC$2:$AC$5000,$B$105,'1. Output sheet'!$C$2:$C$5000,I$138,'1. Output sheet'!$K$2:$K$5000,$C635,'1. Output sheet'!$O$2:$O$5000,"&gt;="&amp;$B$574,'1. Output sheet'!$O$2:$O$5000,"&lt;"&amp;$C$574)</f>
        <v>0</v>
      </c>
      <c r="J700" s="13">
        <f>SUMIFS('1. Output sheet'!$F$2:$F$5000,'1. Output sheet'!$AC$2:$AC$5000,$B$105,'1. Output sheet'!$C$2:$C$5000,J$138,'1. Output sheet'!$K$2:$K$5000,$C635,'1. Output sheet'!$O$2:$O$5000,"&gt;="&amp;$B$574,'1. Output sheet'!$O$2:$O$5000,"&lt;"&amp;$C$574)</f>
        <v>0</v>
      </c>
      <c r="K700" s="13">
        <f>SUMIFS('1. Output sheet'!$F$2:$F$5000,'1. Output sheet'!$AC$2:$AC$5000,$B$105,'1. Output sheet'!$C$2:$C$5000,K$138,'1. Output sheet'!$K$2:$K$5000,$C635,'1. Output sheet'!$O$2:$O$5000,"&gt;="&amp;$B$574,'1. Output sheet'!$O$2:$O$5000,"&lt;"&amp;$C$574)</f>
        <v>0</v>
      </c>
      <c r="L700" s="13">
        <f>SUMIFS('1. Output sheet'!$F$2:$F$5000,'1. Output sheet'!$AC$2:$AC$5000,$B$105,'1. Output sheet'!$C$2:$C$5000,L$138,'1. Output sheet'!$K$2:$K$5000,$C635,'1. Output sheet'!$O$2:$O$5000,"&gt;="&amp;$B$574,'1. Output sheet'!$O$2:$O$5000,"&lt;"&amp;$C$574)</f>
        <v>0</v>
      </c>
      <c r="M700" s="13">
        <f>SUMIFS('1. Output sheet'!$F$2:$F$5000,'1. Output sheet'!$AC$2:$AC$5000,$B$105,'1. Output sheet'!$C$2:$C$5000,M$138,'1. Output sheet'!$K$2:$K$5000,$C635,'1. Output sheet'!$O$2:$O$5000,"&gt;="&amp;$B$574,'1. Output sheet'!$O$2:$O$5000,"&lt;"&amp;$C$574)</f>
        <v>0</v>
      </c>
      <c r="N700" s="13">
        <f>SUMIFS('1. Output sheet'!$F$2:$F$5000,'1. Output sheet'!$AC$2:$AC$5000,$B$105,'1. Output sheet'!$C$2:$C$5000,N$138,'1. Output sheet'!$K$2:$K$5000,$C635,'1. Output sheet'!$O$2:$O$5000,"&gt;="&amp;$B$574,'1. Output sheet'!$O$2:$O$5000,"&lt;"&amp;$C$574)</f>
        <v>0</v>
      </c>
      <c r="O700" s="13">
        <f>SUMIFS('1. Output sheet'!$F$2:$F$5000,'1. Output sheet'!$AC$2:$AC$5000,$B$105,'1. Output sheet'!$C$2:$C$5000,O$138,'1. Output sheet'!$K$2:$K$5000,$C635,'1. Output sheet'!$O$2:$O$5000,"&gt;="&amp;$B$574,'1. Output sheet'!$O$2:$O$5000,"&lt;"&amp;$C$574)</f>
        <v>0</v>
      </c>
      <c r="P700" s="14">
        <f t="shared" si="365"/>
        <v>0</v>
      </c>
      <c r="R700" s="7"/>
      <c r="S700" s="39" t="s">
        <v>194</v>
      </c>
      <c r="T700" s="14">
        <f t="shared" si="366"/>
        <v>0</v>
      </c>
      <c r="U700" s="14">
        <f t="shared" si="344"/>
        <v>0</v>
      </c>
      <c r="V700" s="14">
        <f t="shared" si="345"/>
        <v>0</v>
      </c>
      <c r="W700" s="14">
        <f t="shared" si="346"/>
        <v>0</v>
      </c>
      <c r="X700" s="14">
        <f t="shared" si="347"/>
        <v>0</v>
      </c>
      <c r="Y700" s="14">
        <f t="shared" si="348"/>
        <v>0</v>
      </c>
      <c r="Z700" s="14">
        <f t="shared" si="349"/>
        <v>0</v>
      </c>
      <c r="AA700" s="14">
        <f t="shared" si="350"/>
        <v>0</v>
      </c>
      <c r="AB700" s="14">
        <f t="shared" si="351"/>
        <v>0</v>
      </c>
      <c r="AC700" s="14">
        <f t="shared" si="352"/>
        <v>0</v>
      </c>
      <c r="AD700" s="14">
        <f t="shared" si="353"/>
        <v>0</v>
      </c>
      <c r="AE700" s="13">
        <v>0</v>
      </c>
      <c r="AF700" s="14">
        <v>14437.619999999999</v>
      </c>
    </row>
    <row r="701" spans="2:32" ht="14.4" x14ac:dyDescent="0.3">
      <c r="B701" s="7"/>
      <c r="C701" s="39" t="s">
        <v>267</v>
      </c>
      <c r="D701" s="13">
        <f>SUMIFS('1. Output sheet'!$F$2:$F$5000,'1. Output sheet'!$AC$2:$AC$5000,$B$105,'1. Output sheet'!$C$2:$C$5000,D$138,'1. Output sheet'!$K$2:$K$5000,$C636,'1. Output sheet'!$O$2:$O$5000,"&gt;="&amp;$B$574,'1. Output sheet'!$O$2:$O$5000,"&lt;"&amp;$C$574)</f>
        <v>0</v>
      </c>
      <c r="E701" s="13">
        <f>SUMIFS('1. Output sheet'!$F$2:$F$5000,'1. Output sheet'!$AC$2:$AC$5000,$B$105,'1. Output sheet'!$C$2:$C$5000,E$138,'1. Output sheet'!$K$2:$K$5000,$C636,'1. Output sheet'!$O$2:$O$5000,"&gt;="&amp;$B$574,'1. Output sheet'!$O$2:$O$5000,"&lt;"&amp;$C$574)</f>
        <v>0</v>
      </c>
      <c r="F701" s="13">
        <f>SUMIFS('1. Output sheet'!$F$2:$F$5000,'1. Output sheet'!$AC$2:$AC$5000,$B$105,'1. Output sheet'!$C$2:$C$5000,F$138,'1. Output sheet'!$K$2:$K$5000,$C636,'1. Output sheet'!$O$2:$O$5000,"&gt;="&amp;$B$574,'1. Output sheet'!$O$2:$O$5000,"&lt;"&amp;$C$574)</f>
        <v>-231.95666666666691</v>
      </c>
      <c r="G701" s="13">
        <f>SUMIFS('1. Output sheet'!$F$2:$F$5000,'1. Output sheet'!$AC$2:$AC$5000,$B$105,'1. Output sheet'!$C$2:$C$5000,G$138,'1. Output sheet'!$K$2:$K$5000,$C636,'1. Output sheet'!$O$2:$O$5000,"&gt;="&amp;$B$574,'1. Output sheet'!$O$2:$O$5000,"&lt;"&amp;$C$574)</f>
        <v>0</v>
      </c>
      <c r="H701" s="13">
        <f>SUMIFS('1. Output sheet'!$F$2:$F$5000,'1. Output sheet'!$AC$2:$AC$5000,$B$105,'1. Output sheet'!$C$2:$C$5000,H$138,'1. Output sheet'!$K$2:$K$5000,$C636,'1. Output sheet'!$O$2:$O$5000,"&gt;="&amp;$B$574,'1. Output sheet'!$O$2:$O$5000,"&lt;"&amp;$C$574)</f>
        <v>0</v>
      </c>
      <c r="I701" s="13">
        <f>SUMIFS('1. Output sheet'!$F$2:$F$5000,'1. Output sheet'!$AC$2:$AC$5000,$B$105,'1. Output sheet'!$C$2:$C$5000,I$138,'1. Output sheet'!$K$2:$K$5000,$C636,'1. Output sheet'!$O$2:$O$5000,"&gt;="&amp;$B$574,'1. Output sheet'!$O$2:$O$5000,"&lt;"&amp;$C$574)</f>
        <v>0</v>
      </c>
      <c r="J701" s="13">
        <f>SUMIFS('1. Output sheet'!$F$2:$F$5000,'1. Output sheet'!$AC$2:$AC$5000,$B$105,'1. Output sheet'!$C$2:$C$5000,J$138,'1. Output sheet'!$K$2:$K$5000,$C636,'1. Output sheet'!$O$2:$O$5000,"&gt;="&amp;$B$574,'1. Output sheet'!$O$2:$O$5000,"&lt;"&amp;$C$574)</f>
        <v>0</v>
      </c>
      <c r="K701" s="13">
        <f>SUMIFS('1. Output sheet'!$F$2:$F$5000,'1. Output sheet'!$AC$2:$AC$5000,$B$105,'1. Output sheet'!$C$2:$C$5000,K$138,'1. Output sheet'!$K$2:$K$5000,$C636,'1. Output sheet'!$O$2:$O$5000,"&gt;="&amp;$B$574,'1. Output sheet'!$O$2:$O$5000,"&lt;"&amp;$C$574)</f>
        <v>0</v>
      </c>
      <c r="L701" s="13">
        <f>SUMIFS('1. Output sheet'!$F$2:$F$5000,'1. Output sheet'!$AC$2:$AC$5000,$B$105,'1. Output sheet'!$C$2:$C$5000,L$138,'1. Output sheet'!$K$2:$K$5000,$C636,'1. Output sheet'!$O$2:$O$5000,"&gt;="&amp;$B$574,'1. Output sheet'!$O$2:$O$5000,"&lt;"&amp;$C$574)</f>
        <v>0</v>
      </c>
      <c r="M701" s="13">
        <f>SUMIFS('1. Output sheet'!$F$2:$F$5000,'1. Output sheet'!$AC$2:$AC$5000,$B$105,'1. Output sheet'!$C$2:$C$5000,M$138,'1. Output sheet'!$K$2:$K$5000,$C636,'1. Output sheet'!$O$2:$O$5000,"&gt;="&amp;$B$574,'1. Output sheet'!$O$2:$O$5000,"&lt;"&amp;$C$574)</f>
        <v>0</v>
      </c>
      <c r="N701" s="13">
        <f>SUMIFS('1. Output sheet'!$F$2:$F$5000,'1. Output sheet'!$AC$2:$AC$5000,$B$105,'1. Output sheet'!$C$2:$C$5000,N$138,'1. Output sheet'!$K$2:$K$5000,$C636,'1. Output sheet'!$O$2:$O$5000,"&gt;="&amp;$B$574,'1. Output sheet'!$O$2:$O$5000,"&lt;"&amp;$C$574)</f>
        <v>0</v>
      </c>
      <c r="O701" s="13">
        <f>SUMIFS('1. Output sheet'!$F$2:$F$5000,'1. Output sheet'!$AC$2:$AC$5000,$B$105,'1. Output sheet'!$C$2:$C$5000,O$138,'1. Output sheet'!$K$2:$K$5000,$C636,'1. Output sheet'!$O$2:$O$5000,"&gt;="&amp;$B$574,'1. Output sheet'!$O$2:$O$5000,"&lt;"&amp;$C$574)</f>
        <v>0</v>
      </c>
      <c r="P701" s="14">
        <f t="shared" si="365"/>
        <v>-231.95666666666691</v>
      </c>
      <c r="R701" s="7"/>
      <c r="S701" s="39" t="s">
        <v>267</v>
      </c>
      <c r="T701" s="14">
        <f t="shared" si="366"/>
        <v>0</v>
      </c>
      <c r="U701" s="14">
        <f t="shared" si="344"/>
        <v>0</v>
      </c>
      <c r="V701" s="14">
        <f t="shared" si="345"/>
        <v>-31.100474192063455</v>
      </c>
      <c r="W701" s="14">
        <f t="shared" si="346"/>
        <v>0</v>
      </c>
      <c r="X701" s="14">
        <f t="shared" si="347"/>
        <v>0</v>
      </c>
      <c r="Y701" s="14">
        <f t="shared" si="348"/>
        <v>0</v>
      </c>
      <c r="Z701" s="14">
        <f t="shared" si="349"/>
        <v>0</v>
      </c>
      <c r="AA701" s="14">
        <f t="shared" si="350"/>
        <v>0</v>
      </c>
      <c r="AB701" s="14">
        <f t="shared" si="351"/>
        <v>0</v>
      </c>
      <c r="AC701" s="14">
        <f t="shared" si="352"/>
        <v>0</v>
      </c>
      <c r="AD701" s="14">
        <f t="shared" si="353"/>
        <v>0</v>
      </c>
      <c r="AE701" s="13">
        <v>0</v>
      </c>
      <c r="AF701" s="14">
        <v>-1771.5966666666668</v>
      </c>
    </row>
    <row r="702" spans="2:32" ht="14.4" x14ac:dyDescent="0.3">
      <c r="B702" s="7"/>
      <c r="C702" s="39" t="s">
        <v>710</v>
      </c>
      <c r="D702" s="13">
        <f>SUMIFS('1. Output sheet'!$F$2:$F$5000,'1. Output sheet'!$AC$2:$AC$5000,$B$105,'1. Output sheet'!$C$2:$C$5000,D$138,'1. Output sheet'!$K$2:$K$5000,$C637,'1. Output sheet'!$O$2:$O$5000,"&gt;="&amp;$B$574,'1. Output sheet'!$O$2:$O$5000,"&lt;"&amp;$C$574)</f>
        <v>0</v>
      </c>
      <c r="E702" s="13">
        <f>SUMIFS('1. Output sheet'!$F$2:$F$5000,'1. Output sheet'!$AC$2:$AC$5000,$B$105,'1. Output sheet'!$C$2:$C$5000,E$138,'1. Output sheet'!$K$2:$K$5000,$C637,'1. Output sheet'!$O$2:$O$5000,"&gt;="&amp;$B$574,'1. Output sheet'!$O$2:$O$5000,"&lt;"&amp;$C$574)</f>
        <v>0</v>
      </c>
      <c r="F702" s="13">
        <f>SUMIFS('1. Output sheet'!$F$2:$F$5000,'1. Output sheet'!$AC$2:$AC$5000,$B$105,'1. Output sheet'!$C$2:$C$5000,F$138,'1. Output sheet'!$K$2:$K$5000,$C637,'1. Output sheet'!$O$2:$O$5000,"&gt;="&amp;$B$574,'1. Output sheet'!$O$2:$O$5000,"&lt;"&amp;$C$574)</f>
        <v>0</v>
      </c>
      <c r="G702" s="13">
        <f>SUMIFS('1. Output sheet'!$F$2:$F$5000,'1. Output sheet'!$AC$2:$AC$5000,$B$105,'1. Output sheet'!$C$2:$C$5000,G$138,'1. Output sheet'!$K$2:$K$5000,$C637,'1. Output sheet'!$O$2:$O$5000,"&gt;="&amp;$B$574,'1. Output sheet'!$O$2:$O$5000,"&lt;"&amp;$C$574)</f>
        <v>0</v>
      </c>
      <c r="H702" s="13">
        <f>SUMIFS('1. Output sheet'!$F$2:$F$5000,'1. Output sheet'!$AC$2:$AC$5000,$B$105,'1. Output sheet'!$C$2:$C$5000,H$138,'1. Output sheet'!$K$2:$K$5000,$C637,'1. Output sheet'!$O$2:$O$5000,"&gt;="&amp;$B$574,'1. Output sheet'!$O$2:$O$5000,"&lt;"&amp;$C$574)</f>
        <v>0</v>
      </c>
      <c r="I702" s="13">
        <f>SUMIFS('1. Output sheet'!$F$2:$F$5000,'1. Output sheet'!$AC$2:$AC$5000,$B$105,'1. Output sheet'!$C$2:$C$5000,I$138,'1. Output sheet'!$K$2:$K$5000,$C637,'1. Output sheet'!$O$2:$O$5000,"&gt;="&amp;$B$574,'1. Output sheet'!$O$2:$O$5000,"&lt;"&amp;$C$574)</f>
        <v>0</v>
      </c>
      <c r="J702" s="13">
        <f>SUMIFS('1. Output sheet'!$F$2:$F$5000,'1. Output sheet'!$AC$2:$AC$5000,$B$105,'1. Output sheet'!$C$2:$C$5000,J$138,'1. Output sheet'!$K$2:$K$5000,$C637,'1. Output sheet'!$O$2:$O$5000,"&gt;="&amp;$B$574,'1. Output sheet'!$O$2:$O$5000,"&lt;"&amp;$C$574)</f>
        <v>0</v>
      </c>
      <c r="K702" s="13">
        <f>SUMIFS('1. Output sheet'!$F$2:$F$5000,'1. Output sheet'!$AC$2:$AC$5000,$B$105,'1. Output sheet'!$C$2:$C$5000,K$138,'1. Output sheet'!$K$2:$K$5000,$C637,'1. Output sheet'!$O$2:$O$5000,"&gt;="&amp;$B$574,'1. Output sheet'!$O$2:$O$5000,"&lt;"&amp;$C$574)</f>
        <v>0</v>
      </c>
      <c r="L702" s="13">
        <f>SUMIFS('1. Output sheet'!$F$2:$F$5000,'1. Output sheet'!$AC$2:$AC$5000,$B$105,'1. Output sheet'!$C$2:$C$5000,L$138,'1. Output sheet'!$K$2:$K$5000,$C637,'1. Output sheet'!$O$2:$O$5000,"&gt;="&amp;$B$574,'1. Output sheet'!$O$2:$O$5000,"&lt;"&amp;$C$574)</f>
        <v>0</v>
      </c>
      <c r="M702" s="13">
        <f>SUMIFS('1. Output sheet'!$F$2:$F$5000,'1. Output sheet'!$AC$2:$AC$5000,$B$105,'1. Output sheet'!$C$2:$C$5000,M$138,'1. Output sheet'!$K$2:$K$5000,$C637,'1. Output sheet'!$O$2:$O$5000,"&gt;="&amp;$B$574,'1. Output sheet'!$O$2:$O$5000,"&lt;"&amp;$C$574)</f>
        <v>0</v>
      </c>
      <c r="N702" s="13">
        <f>SUMIFS('1. Output sheet'!$F$2:$F$5000,'1. Output sheet'!$AC$2:$AC$5000,$B$105,'1. Output sheet'!$C$2:$C$5000,N$138,'1. Output sheet'!$K$2:$K$5000,$C637,'1. Output sheet'!$O$2:$O$5000,"&gt;="&amp;$B$574,'1. Output sheet'!$O$2:$O$5000,"&lt;"&amp;$C$574)</f>
        <v>0</v>
      </c>
      <c r="O702" s="13">
        <f>SUMIFS('1. Output sheet'!$F$2:$F$5000,'1. Output sheet'!$AC$2:$AC$5000,$B$105,'1. Output sheet'!$C$2:$C$5000,O$138,'1. Output sheet'!$K$2:$K$5000,$C637,'1. Output sheet'!$O$2:$O$5000,"&gt;="&amp;$B$574,'1. Output sheet'!$O$2:$O$5000,"&lt;"&amp;$C$574)</f>
        <v>0</v>
      </c>
      <c r="P702" s="14">
        <f t="shared" si="365"/>
        <v>0</v>
      </c>
      <c r="R702" s="7"/>
      <c r="S702" s="39" t="s">
        <v>710</v>
      </c>
      <c r="T702" s="14">
        <f t="shared" si="366"/>
        <v>0</v>
      </c>
      <c r="U702" s="14">
        <f t="shared" si="344"/>
        <v>0</v>
      </c>
      <c r="V702" s="14">
        <f t="shared" si="345"/>
        <v>0</v>
      </c>
      <c r="W702" s="14">
        <f t="shared" si="346"/>
        <v>0</v>
      </c>
      <c r="X702" s="14">
        <f t="shared" si="347"/>
        <v>0</v>
      </c>
      <c r="Y702" s="14">
        <f t="shared" si="348"/>
        <v>0</v>
      </c>
      <c r="Z702" s="14">
        <f t="shared" si="349"/>
        <v>0</v>
      </c>
      <c r="AA702" s="14">
        <f t="shared" si="350"/>
        <v>0</v>
      </c>
      <c r="AB702" s="14">
        <f t="shared" si="351"/>
        <v>0</v>
      </c>
      <c r="AC702" s="14">
        <f t="shared" si="352"/>
        <v>0</v>
      </c>
      <c r="AD702" s="14">
        <f t="shared" si="353"/>
        <v>0</v>
      </c>
      <c r="AE702" s="13">
        <v>0</v>
      </c>
      <c r="AF702" s="14">
        <v>-353.57000000000011</v>
      </c>
    </row>
    <row r="704" spans="2:32" x14ac:dyDescent="0.25">
      <c r="R704">
        <v>0.13407881152541462</v>
      </c>
    </row>
    <row r="705" spans="2:32" ht="14.4" x14ac:dyDescent="0.3">
      <c r="B705" s="5" t="s">
        <v>4372</v>
      </c>
      <c r="C705" s="5"/>
      <c r="D705" s="5"/>
      <c r="E705" s="5"/>
      <c r="F705" s="5"/>
      <c r="G705" s="5"/>
      <c r="H705" s="5"/>
      <c r="I705" s="5"/>
      <c r="J705" s="5"/>
      <c r="K705" s="5"/>
      <c r="L705" s="5"/>
      <c r="M705" s="5"/>
      <c r="N705" s="5"/>
      <c r="O705" s="5"/>
      <c r="P705" s="5"/>
      <c r="R705" s="5" t="s">
        <v>4372</v>
      </c>
      <c r="S705" s="5"/>
      <c r="T705" s="5"/>
      <c r="U705" s="5"/>
      <c r="V705" s="5"/>
      <c r="W705" s="5"/>
      <c r="X705" s="5"/>
      <c r="Y705" s="5"/>
      <c r="Z705" s="5"/>
      <c r="AA705" s="5"/>
      <c r="AB705" s="5"/>
      <c r="AC705" s="5"/>
      <c r="AD705" s="5"/>
      <c r="AE705" s="5"/>
      <c r="AF705" s="5"/>
    </row>
    <row r="706" spans="2:32" ht="43.2" x14ac:dyDescent="0.3">
      <c r="B706" s="6" t="s">
        <v>4363</v>
      </c>
      <c r="C706" s="6"/>
      <c r="D706" s="10" t="s">
        <v>705</v>
      </c>
      <c r="E706" s="10" t="s">
        <v>206</v>
      </c>
      <c r="F706" s="10" t="s">
        <v>198</v>
      </c>
      <c r="G706" s="11" t="s">
        <v>28</v>
      </c>
      <c r="H706" s="11" t="s">
        <v>795</v>
      </c>
      <c r="I706" s="11" t="s">
        <v>43</v>
      </c>
      <c r="J706" s="11" t="s">
        <v>104</v>
      </c>
      <c r="K706" s="11" t="s">
        <v>808</v>
      </c>
      <c r="L706" s="11" t="s">
        <v>755</v>
      </c>
      <c r="M706" s="11" t="s">
        <v>4353</v>
      </c>
      <c r="N706" s="11" t="s">
        <v>318</v>
      </c>
      <c r="O706" s="11" t="s">
        <v>71</v>
      </c>
      <c r="P706" s="29" t="s">
        <v>4354</v>
      </c>
      <c r="R706" s="6" t="s">
        <v>4364</v>
      </c>
      <c r="S706" s="6"/>
      <c r="T706" s="10" t="s">
        <v>705</v>
      </c>
      <c r="U706" s="10" t="s">
        <v>206</v>
      </c>
      <c r="V706" s="10" t="s">
        <v>198</v>
      </c>
      <c r="W706" s="11" t="s">
        <v>28</v>
      </c>
      <c r="X706" s="11" t="s">
        <v>795</v>
      </c>
      <c r="Y706" s="11" t="s">
        <v>43</v>
      </c>
      <c r="Z706" s="11" t="s">
        <v>104</v>
      </c>
      <c r="AA706" s="11" t="s">
        <v>808</v>
      </c>
      <c r="AB706" s="11" t="s">
        <v>755</v>
      </c>
      <c r="AC706" s="11" t="s">
        <v>4353</v>
      </c>
      <c r="AD706" s="11" t="s">
        <v>318</v>
      </c>
      <c r="AE706" s="11" t="s">
        <v>71</v>
      </c>
      <c r="AF706" s="29" t="s">
        <v>4354</v>
      </c>
    </row>
    <row r="707" spans="2:32" ht="14.4" x14ac:dyDescent="0.3">
      <c r="B707" s="37" t="s">
        <v>4373</v>
      </c>
      <c r="C707" s="12"/>
      <c r="D707" s="14">
        <f>SUM(D708:D736)</f>
        <v>4600</v>
      </c>
      <c r="E707" s="14">
        <f t="shared" ref="E707" si="378">SUM(E708:E736)</f>
        <v>86750</v>
      </c>
      <c r="F707" s="14">
        <f t="shared" ref="F707" si="379">SUM(F708:F736)</f>
        <v>22178.543333333335</v>
      </c>
      <c r="G707" s="14">
        <f t="shared" ref="G707" si="380">SUM(G708:G736)</f>
        <v>42164.5</v>
      </c>
      <c r="H707" s="14">
        <f t="shared" ref="H707" si="381">SUM(H708:H736)</f>
        <v>18614.5</v>
      </c>
      <c r="I707" s="14">
        <f t="shared" ref="I707" si="382">SUM(I708:I736)</f>
        <v>9490</v>
      </c>
      <c r="J707" s="14">
        <f t="shared" ref="J707" si="383">SUM(J708:J736)</f>
        <v>46651.253333333334</v>
      </c>
      <c r="K707" s="14">
        <f t="shared" ref="K707" si="384">SUM(K708:K736)</f>
        <v>0</v>
      </c>
      <c r="L707" s="14">
        <f t="shared" ref="L707" si="385">SUM(L708:L736)</f>
        <v>0</v>
      </c>
      <c r="M707" s="14">
        <f t="shared" ref="M707" si="386">SUM(M708:M736)</f>
        <v>0</v>
      </c>
      <c r="N707" s="14">
        <f t="shared" ref="N707" si="387">SUM(N708:N736)</f>
        <v>2047</v>
      </c>
      <c r="O707" s="14">
        <f t="shared" ref="O707" si="388">SUM(O708:O736)</f>
        <v>0</v>
      </c>
      <c r="P707" s="14">
        <f>SUM(D707:O707)</f>
        <v>232495.79666666666</v>
      </c>
      <c r="R707" s="37" t="s">
        <v>4373</v>
      </c>
      <c r="S707" s="12"/>
      <c r="T707" s="14">
        <f>D707*$R$201</f>
        <v>616.76253301690724</v>
      </c>
      <c r="U707" s="14">
        <f t="shared" ref="U707:U736" si="389">E707*$R$201</f>
        <v>11631.336899829719</v>
      </c>
      <c r="V707" s="14">
        <f t="shared" ref="V707:V736" si="390">F707*$R$201</f>
        <v>2973.6727314982413</v>
      </c>
      <c r="W707" s="14">
        <f t="shared" ref="W707:W736" si="391">G707*$R$201</f>
        <v>5653.3660485633445</v>
      </c>
      <c r="X707" s="14">
        <f t="shared" ref="X707:X736" si="392">H707*$R$201</f>
        <v>2495.8100371398305</v>
      </c>
      <c r="Y707" s="14">
        <f t="shared" ref="Y707:Y736" si="393">I707*$R$201</f>
        <v>1272.4079213761847</v>
      </c>
      <c r="Z707" s="14">
        <f t="shared" ref="Z707:Z736" si="394">J707*$R$201</f>
        <v>6254.9446031043708</v>
      </c>
      <c r="AA707" s="14">
        <f t="shared" ref="AA707:AA736" si="395">K707*$R$201</f>
        <v>0</v>
      </c>
      <c r="AB707" s="14">
        <f t="shared" ref="AB707:AB736" si="396">L707*$R$201</f>
        <v>0</v>
      </c>
      <c r="AC707" s="14">
        <f t="shared" ref="AC707:AC736" si="397">M707*$R$201</f>
        <v>0</v>
      </c>
      <c r="AD707" s="14">
        <f t="shared" ref="AD707:AD736" si="398">N707*$R$201</f>
        <v>274.45932719252374</v>
      </c>
      <c r="AE707" s="14">
        <f t="shared" ref="AE707:AE736" si="399">O707*$R$201</f>
        <v>0</v>
      </c>
      <c r="AF707" s="14">
        <f t="shared" ref="AF707:AF736" si="400">P707*$R$201</f>
        <v>31172.76010172112</v>
      </c>
    </row>
    <row r="708" spans="2:32" ht="14.4" x14ac:dyDescent="0.3">
      <c r="B708" s="39" t="s">
        <v>340</v>
      </c>
      <c r="C708" s="12"/>
      <c r="D708" s="13">
        <f>SUMIFS('1. Output sheet'!$F$2:$F$5000,'1. Output sheet'!$C$2:$C$5000,D$138,'1. Output sheet'!$K$2:$K$5000,$B708,'1. Output sheet'!$AC$2:$AC$5000,$B$140,'1. Output sheet'!$O$2:$O$5000,"&gt;="&amp;$B$574,'1. Output sheet'!$O$2:$O$5000,"&lt;"&amp;$C$574)+SUMIFS('1. Output sheet'!$F$2:$F$5000,'1. Output sheet'!$C$2:$C$5000,D$138,'1. Output sheet'!$K$2:$K$5000,$B708,'1. Output sheet'!$AC$2:$AC$5000,$B$170,'1. Output sheet'!$O$2:$O$5000,"&gt;="&amp;$B$574,'1. Output sheet'!$O$2:$O$5000,"&lt;"&amp;$C$574)</f>
        <v>4600</v>
      </c>
      <c r="E708" s="13">
        <f>SUMIFS('1. Output sheet'!$F$2:$F$5000,'1. Output sheet'!$C$2:$C$5000,E$138,'1. Output sheet'!$K$2:$K$5000,$B708,'1. Output sheet'!$AC$2:$AC$5000,$B$140,'1. Output sheet'!$O$2:$O$5000,"&gt;="&amp;$B$574,'1. Output sheet'!$O$2:$O$5000,"&lt;"&amp;$C$574)+SUMIFS('1. Output sheet'!$F$2:$F$5000,'1. Output sheet'!$C$2:$C$5000,E$138,'1. Output sheet'!$K$2:$K$5000,$B708,'1. Output sheet'!$AC$2:$AC$5000,$B$170,'1. Output sheet'!$O$2:$O$5000,"&gt;="&amp;$B$574,'1. Output sheet'!$O$2:$O$5000,"&lt;"&amp;$C$574)</f>
        <v>0</v>
      </c>
      <c r="F708" s="13">
        <f>SUMIFS('1. Output sheet'!$F$2:$F$5000,'1. Output sheet'!$C$2:$C$5000,F$138,'1. Output sheet'!$K$2:$K$5000,$B708,'1. Output sheet'!$AC$2:$AC$5000,$B$140,'1. Output sheet'!$O$2:$O$5000,"&gt;="&amp;$B$574,'1. Output sheet'!$O$2:$O$5000,"&lt;"&amp;$C$574)+SUMIFS('1. Output sheet'!$F$2:$F$5000,'1. Output sheet'!$C$2:$C$5000,F$138,'1. Output sheet'!$K$2:$K$5000,$B708,'1. Output sheet'!$AC$2:$AC$5000,$B$170,'1. Output sheet'!$O$2:$O$5000,"&gt;="&amp;$B$574,'1. Output sheet'!$O$2:$O$5000,"&lt;"&amp;$C$574)</f>
        <v>0</v>
      </c>
      <c r="G708" s="13">
        <f>SUMIFS('1. Output sheet'!$F$2:$F$5000,'1. Output sheet'!$C$2:$C$5000,G$138,'1. Output sheet'!$K$2:$K$5000,$B708,'1. Output sheet'!$AC$2:$AC$5000,$B$140,'1. Output sheet'!$O$2:$O$5000,"&gt;="&amp;$B$574,'1. Output sheet'!$O$2:$O$5000,"&lt;"&amp;$C$574)+SUMIFS('1. Output sheet'!$F$2:$F$5000,'1. Output sheet'!$C$2:$C$5000,G$138,'1. Output sheet'!$K$2:$K$5000,$B708,'1. Output sheet'!$AC$2:$AC$5000,$B$170,'1. Output sheet'!$O$2:$O$5000,"&gt;="&amp;$B$574,'1. Output sheet'!$O$2:$O$5000,"&lt;"&amp;$C$574)</f>
        <v>0</v>
      </c>
      <c r="H708" s="13">
        <f>SUMIFS('1. Output sheet'!$F$2:$F$5000,'1. Output sheet'!$C$2:$C$5000,H$138,'1. Output sheet'!$K$2:$K$5000,$B708,'1. Output sheet'!$AC$2:$AC$5000,$B$140,'1. Output sheet'!$O$2:$O$5000,"&gt;="&amp;$B$574,'1. Output sheet'!$O$2:$O$5000,"&lt;"&amp;$C$574)+SUMIFS('1. Output sheet'!$F$2:$F$5000,'1. Output sheet'!$C$2:$C$5000,H$138,'1. Output sheet'!$K$2:$K$5000,$B708,'1. Output sheet'!$AC$2:$AC$5000,$B$170,'1. Output sheet'!$O$2:$O$5000,"&gt;="&amp;$B$574,'1. Output sheet'!$O$2:$O$5000,"&lt;"&amp;$C$574)</f>
        <v>0</v>
      </c>
      <c r="I708" s="13">
        <f>SUMIFS('1. Output sheet'!$F$2:$F$5000,'1. Output sheet'!$C$2:$C$5000,I$138,'1. Output sheet'!$K$2:$K$5000,$B708,'1. Output sheet'!$AC$2:$AC$5000,$B$140,'1. Output sheet'!$O$2:$O$5000,"&gt;="&amp;$B$574,'1. Output sheet'!$O$2:$O$5000,"&lt;"&amp;$C$574)+SUMIFS('1. Output sheet'!$F$2:$F$5000,'1. Output sheet'!$C$2:$C$5000,I$138,'1. Output sheet'!$K$2:$K$5000,$B708,'1. Output sheet'!$AC$2:$AC$5000,$B$170,'1. Output sheet'!$O$2:$O$5000,"&gt;="&amp;$B$574,'1. Output sheet'!$O$2:$O$5000,"&lt;"&amp;$C$574)</f>
        <v>0</v>
      </c>
      <c r="J708" s="13">
        <f>SUMIFS('1. Output sheet'!$F$2:$F$5000,'1. Output sheet'!$C$2:$C$5000,J$138,'1. Output sheet'!$K$2:$K$5000,$B708,'1. Output sheet'!$AC$2:$AC$5000,$B$140,'1. Output sheet'!$O$2:$O$5000,"&gt;="&amp;$B$574,'1. Output sheet'!$O$2:$O$5000,"&lt;"&amp;$C$574)+SUMIFS('1. Output sheet'!$F$2:$F$5000,'1. Output sheet'!$C$2:$C$5000,J$138,'1. Output sheet'!$K$2:$K$5000,$B708,'1. Output sheet'!$AC$2:$AC$5000,$B$170,'1. Output sheet'!$O$2:$O$5000,"&gt;="&amp;$B$574,'1. Output sheet'!$O$2:$O$5000,"&lt;"&amp;$C$574)</f>
        <v>0</v>
      </c>
      <c r="K708" s="13">
        <f>SUMIFS('1. Output sheet'!$F$2:$F$5000,'1. Output sheet'!$C$2:$C$5000,K$138,'1. Output sheet'!$K$2:$K$5000,$B708,'1. Output sheet'!$AC$2:$AC$5000,$B$140,'1. Output sheet'!$O$2:$O$5000,"&gt;="&amp;$B$574,'1. Output sheet'!$O$2:$O$5000,"&lt;"&amp;$C$574)+SUMIFS('1. Output sheet'!$F$2:$F$5000,'1. Output sheet'!$C$2:$C$5000,K$138,'1. Output sheet'!$K$2:$K$5000,$B708,'1. Output sheet'!$AC$2:$AC$5000,$B$170,'1. Output sheet'!$O$2:$O$5000,"&gt;="&amp;$B$574,'1. Output sheet'!$O$2:$O$5000,"&lt;"&amp;$C$574)</f>
        <v>0</v>
      </c>
      <c r="L708" s="13">
        <f>SUMIFS('1. Output sheet'!$F$2:$F$5000,'1. Output sheet'!$C$2:$C$5000,L$138,'1. Output sheet'!$K$2:$K$5000,$B708,'1. Output sheet'!$AC$2:$AC$5000,$B$140,'1. Output sheet'!$O$2:$O$5000,"&gt;="&amp;$B$574,'1. Output sheet'!$O$2:$O$5000,"&lt;"&amp;$C$574)+SUMIFS('1. Output sheet'!$F$2:$F$5000,'1. Output sheet'!$C$2:$C$5000,L$138,'1. Output sheet'!$K$2:$K$5000,$B708,'1. Output sheet'!$AC$2:$AC$5000,$B$170,'1. Output sheet'!$O$2:$O$5000,"&gt;="&amp;$B$574,'1. Output sheet'!$O$2:$O$5000,"&lt;"&amp;$C$574)</f>
        <v>0</v>
      </c>
      <c r="M708" s="13">
        <f>SUMIFS('1. Output sheet'!$F$2:$F$5000,'1. Output sheet'!$C$2:$C$5000,M$138,'1. Output sheet'!$K$2:$K$5000,$B708,'1. Output sheet'!$AC$2:$AC$5000,$B$140,'1. Output sheet'!$O$2:$O$5000,"&gt;="&amp;$B$574,'1. Output sheet'!$O$2:$O$5000,"&lt;"&amp;$C$574)+SUMIFS('1. Output sheet'!$F$2:$F$5000,'1. Output sheet'!$C$2:$C$5000,M$138,'1. Output sheet'!$K$2:$K$5000,$B708,'1. Output sheet'!$AC$2:$AC$5000,$B$170,'1. Output sheet'!$O$2:$O$5000,"&gt;="&amp;$B$574,'1. Output sheet'!$O$2:$O$5000,"&lt;"&amp;$C$574)</f>
        <v>0</v>
      </c>
      <c r="N708" s="13">
        <f>SUMIFS('1. Output sheet'!$F$2:$F$5000,'1. Output sheet'!$C$2:$C$5000,N$138,'1. Output sheet'!$K$2:$K$5000,$B708,'1. Output sheet'!$AC$2:$AC$5000,$B$140,'1. Output sheet'!$O$2:$O$5000,"&gt;="&amp;$B$574,'1. Output sheet'!$O$2:$O$5000,"&lt;"&amp;$C$574)+SUMIFS('1. Output sheet'!$F$2:$F$5000,'1. Output sheet'!$C$2:$C$5000,N$138,'1. Output sheet'!$K$2:$K$5000,$B708,'1. Output sheet'!$AC$2:$AC$5000,$B$170,'1. Output sheet'!$O$2:$O$5000,"&gt;="&amp;$B$574,'1. Output sheet'!$O$2:$O$5000,"&lt;"&amp;$C$574)</f>
        <v>0</v>
      </c>
      <c r="O708" s="13">
        <f>SUMIFS('1. Output sheet'!$F$2:$F$5000,'1. Output sheet'!$C$2:$C$5000,O$138,'1. Output sheet'!$K$2:$K$5000,$B708,'1. Output sheet'!$AC$2:$AC$5000,$B$140,'1. Output sheet'!$O$2:$O$5000,"&gt;="&amp;$B$574,'1. Output sheet'!$O$2:$O$5000,"&lt;"&amp;$C$574)+SUMIFS('1. Output sheet'!$F$2:$F$5000,'1. Output sheet'!$C$2:$C$5000,O$138,'1. Output sheet'!$K$2:$K$5000,$B708,'1. Output sheet'!$AC$2:$AC$5000,$B$170,'1. Output sheet'!$O$2:$O$5000,"&gt;="&amp;$B$574,'1. Output sheet'!$O$2:$O$5000,"&lt;"&amp;$C$574)</f>
        <v>0</v>
      </c>
      <c r="P708" s="14"/>
      <c r="R708" s="39" t="s">
        <v>340</v>
      </c>
      <c r="S708" s="12"/>
      <c r="T708" s="13">
        <f t="shared" ref="T708:T736" si="401">D708*$R$201</f>
        <v>616.76253301690724</v>
      </c>
      <c r="U708" s="13">
        <f t="shared" si="389"/>
        <v>0</v>
      </c>
      <c r="V708" s="13">
        <f t="shared" si="390"/>
        <v>0</v>
      </c>
      <c r="W708" s="13">
        <f t="shared" si="391"/>
        <v>0</v>
      </c>
      <c r="X708" s="13">
        <f t="shared" si="392"/>
        <v>0</v>
      </c>
      <c r="Y708" s="13">
        <f t="shared" si="393"/>
        <v>0</v>
      </c>
      <c r="Z708" s="13">
        <f t="shared" si="394"/>
        <v>0</v>
      </c>
      <c r="AA708" s="13">
        <f t="shared" si="395"/>
        <v>0</v>
      </c>
      <c r="AB708" s="13">
        <f t="shared" si="396"/>
        <v>0</v>
      </c>
      <c r="AC708" s="13">
        <f t="shared" si="397"/>
        <v>0</v>
      </c>
      <c r="AD708" s="13">
        <f t="shared" si="398"/>
        <v>0</v>
      </c>
      <c r="AE708" s="13">
        <f t="shared" si="399"/>
        <v>0</v>
      </c>
      <c r="AF708" s="14">
        <f t="shared" si="400"/>
        <v>0</v>
      </c>
    </row>
    <row r="709" spans="2:32" ht="14.4" x14ac:dyDescent="0.3">
      <c r="B709" s="39" t="s">
        <v>2407</v>
      </c>
      <c r="C709" s="12"/>
      <c r="D709" s="13">
        <f>SUMIFS('1. Output sheet'!$F$2:$F$5000,'1. Output sheet'!$C$2:$C$5000,D$138,'1. Output sheet'!$K$2:$K$5000,$B709,'1. Output sheet'!$AC$2:$AC$5000,$B$140,'1. Output sheet'!$O$2:$O$5000,"&gt;="&amp;$B$574,'1. Output sheet'!$O$2:$O$5000,"&lt;"&amp;$C$574)+SUMIFS('1. Output sheet'!$F$2:$F$5000,'1. Output sheet'!$C$2:$C$5000,D$138,'1. Output sheet'!$K$2:$K$5000,$B709,'1. Output sheet'!$AC$2:$AC$5000,$B$170,'1. Output sheet'!$O$2:$O$5000,"&gt;="&amp;$B$574,'1. Output sheet'!$O$2:$O$5000,"&lt;"&amp;$C$574)</f>
        <v>0</v>
      </c>
      <c r="E709" s="13">
        <f>SUMIFS('1. Output sheet'!$F$2:$F$5000,'1. Output sheet'!$C$2:$C$5000,E$138,'1. Output sheet'!$K$2:$K$5000,$B709,'1. Output sheet'!$AC$2:$AC$5000,$B$140,'1. Output sheet'!$O$2:$O$5000,"&gt;="&amp;$B$574,'1. Output sheet'!$O$2:$O$5000,"&lt;"&amp;$C$574)+SUMIFS('1. Output sheet'!$F$2:$F$5000,'1. Output sheet'!$C$2:$C$5000,E$138,'1. Output sheet'!$K$2:$K$5000,$B709,'1. Output sheet'!$AC$2:$AC$5000,$B$170,'1. Output sheet'!$O$2:$O$5000,"&gt;="&amp;$B$574,'1. Output sheet'!$O$2:$O$5000,"&lt;"&amp;$C$574)</f>
        <v>0</v>
      </c>
      <c r="F709" s="13">
        <f>SUMIFS('1. Output sheet'!$F$2:$F$5000,'1. Output sheet'!$C$2:$C$5000,F$138,'1. Output sheet'!$K$2:$K$5000,$B709,'1. Output sheet'!$AC$2:$AC$5000,$B$140,'1. Output sheet'!$O$2:$O$5000,"&gt;="&amp;$B$574,'1. Output sheet'!$O$2:$O$5000,"&lt;"&amp;$C$574)+SUMIFS('1. Output sheet'!$F$2:$F$5000,'1. Output sheet'!$C$2:$C$5000,F$138,'1. Output sheet'!$K$2:$K$5000,$B709,'1. Output sheet'!$AC$2:$AC$5000,$B$170,'1. Output sheet'!$O$2:$O$5000,"&gt;="&amp;$B$574,'1. Output sheet'!$O$2:$O$5000,"&lt;"&amp;$C$574)</f>
        <v>0</v>
      </c>
      <c r="G709" s="13">
        <f>SUMIFS('1. Output sheet'!$F$2:$F$5000,'1. Output sheet'!$C$2:$C$5000,G$138,'1. Output sheet'!$K$2:$K$5000,$B709,'1. Output sheet'!$AC$2:$AC$5000,$B$140,'1. Output sheet'!$O$2:$O$5000,"&gt;="&amp;$B$574,'1. Output sheet'!$O$2:$O$5000,"&lt;"&amp;$C$574)+SUMIFS('1. Output sheet'!$F$2:$F$5000,'1. Output sheet'!$C$2:$C$5000,G$138,'1. Output sheet'!$K$2:$K$5000,$B709,'1. Output sheet'!$AC$2:$AC$5000,$B$170,'1. Output sheet'!$O$2:$O$5000,"&gt;="&amp;$B$574,'1. Output sheet'!$O$2:$O$5000,"&lt;"&amp;$C$574)</f>
        <v>0</v>
      </c>
      <c r="H709" s="13">
        <f>SUMIFS('1. Output sheet'!$F$2:$F$5000,'1. Output sheet'!$C$2:$C$5000,H$138,'1. Output sheet'!$K$2:$K$5000,$B709,'1. Output sheet'!$AC$2:$AC$5000,$B$140,'1. Output sheet'!$O$2:$O$5000,"&gt;="&amp;$B$574,'1. Output sheet'!$O$2:$O$5000,"&lt;"&amp;$C$574)+SUMIFS('1. Output sheet'!$F$2:$F$5000,'1. Output sheet'!$C$2:$C$5000,H$138,'1. Output sheet'!$K$2:$K$5000,$B709,'1. Output sheet'!$AC$2:$AC$5000,$B$170,'1. Output sheet'!$O$2:$O$5000,"&gt;="&amp;$B$574,'1. Output sheet'!$O$2:$O$5000,"&lt;"&amp;$C$574)</f>
        <v>0</v>
      </c>
      <c r="I709" s="13">
        <f>SUMIFS('1. Output sheet'!$F$2:$F$5000,'1. Output sheet'!$C$2:$C$5000,I$138,'1. Output sheet'!$K$2:$K$5000,$B709,'1. Output sheet'!$AC$2:$AC$5000,$B$140,'1. Output sheet'!$O$2:$O$5000,"&gt;="&amp;$B$574,'1. Output sheet'!$O$2:$O$5000,"&lt;"&amp;$C$574)+SUMIFS('1. Output sheet'!$F$2:$F$5000,'1. Output sheet'!$C$2:$C$5000,I$138,'1. Output sheet'!$K$2:$K$5000,$B709,'1. Output sheet'!$AC$2:$AC$5000,$B$170,'1. Output sheet'!$O$2:$O$5000,"&gt;="&amp;$B$574,'1. Output sheet'!$O$2:$O$5000,"&lt;"&amp;$C$574)</f>
        <v>0</v>
      </c>
      <c r="J709" s="13">
        <f>SUMIFS('1. Output sheet'!$F$2:$F$5000,'1. Output sheet'!$C$2:$C$5000,J$138,'1. Output sheet'!$K$2:$K$5000,$B709,'1. Output sheet'!$AC$2:$AC$5000,$B$140,'1. Output sheet'!$O$2:$O$5000,"&gt;="&amp;$B$574,'1. Output sheet'!$O$2:$O$5000,"&lt;"&amp;$C$574)+SUMIFS('1. Output sheet'!$F$2:$F$5000,'1. Output sheet'!$C$2:$C$5000,J$138,'1. Output sheet'!$K$2:$K$5000,$B709,'1. Output sheet'!$AC$2:$AC$5000,$B$170,'1. Output sheet'!$O$2:$O$5000,"&gt;="&amp;$B$574,'1. Output sheet'!$O$2:$O$5000,"&lt;"&amp;$C$574)</f>
        <v>0</v>
      </c>
      <c r="K709" s="13">
        <f>SUMIFS('1. Output sheet'!$F$2:$F$5000,'1. Output sheet'!$C$2:$C$5000,K$138,'1. Output sheet'!$K$2:$K$5000,$B709,'1. Output sheet'!$AC$2:$AC$5000,$B$140,'1. Output sheet'!$O$2:$O$5000,"&gt;="&amp;$B$574,'1. Output sheet'!$O$2:$O$5000,"&lt;"&amp;$C$574)+SUMIFS('1. Output sheet'!$F$2:$F$5000,'1. Output sheet'!$C$2:$C$5000,K$138,'1. Output sheet'!$K$2:$K$5000,$B709,'1. Output sheet'!$AC$2:$AC$5000,$B$170,'1. Output sheet'!$O$2:$O$5000,"&gt;="&amp;$B$574,'1. Output sheet'!$O$2:$O$5000,"&lt;"&amp;$C$574)</f>
        <v>0</v>
      </c>
      <c r="L709" s="13">
        <f>SUMIFS('1. Output sheet'!$F$2:$F$5000,'1. Output sheet'!$C$2:$C$5000,L$138,'1. Output sheet'!$K$2:$K$5000,$B709,'1. Output sheet'!$AC$2:$AC$5000,$B$140,'1. Output sheet'!$O$2:$O$5000,"&gt;="&amp;$B$574,'1. Output sheet'!$O$2:$O$5000,"&lt;"&amp;$C$574)+SUMIFS('1. Output sheet'!$F$2:$F$5000,'1. Output sheet'!$C$2:$C$5000,L$138,'1. Output sheet'!$K$2:$K$5000,$B709,'1. Output sheet'!$AC$2:$AC$5000,$B$170,'1. Output sheet'!$O$2:$O$5000,"&gt;="&amp;$B$574,'1. Output sheet'!$O$2:$O$5000,"&lt;"&amp;$C$574)</f>
        <v>0</v>
      </c>
      <c r="M709" s="13">
        <f>SUMIFS('1. Output sheet'!$F$2:$F$5000,'1. Output sheet'!$C$2:$C$5000,M$138,'1. Output sheet'!$K$2:$K$5000,$B709,'1. Output sheet'!$AC$2:$AC$5000,$B$140,'1. Output sheet'!$O$2:$O$5000,"&gt;="&amp;$B$574,'1. Output sheet'!$O$2:$O$5000,"&lt;"&amp;$C$574)+SUMIFS('1. Output sheet'!$F$2:$F$5000,'1. Output sheet'!$C$2:$C$5000,M$138,'1. Output sheet'!$K$2:$K$5000,$B709,'1. Output sheet'!$AC$2:$AC$5000,$B$170,'1. Output sheet'!$O$2:$O$5000,"&gt;="&amp;$B$574,'1. Output sheet'!$O$2:$O$5000,"&lt;"&amp;$C$574)</f>
        <v>0</v>
      </c>
      <c r="N709" s="13">
        <f>SUMIFS('1. Output sheet'!$F$2:$F$5000,'1. Output sheet'!$C$2:$C$5000,N$138,'1. Output sheet'!$K$2:$K$5000,$B709,'1. Output sheet'!$AC$2:$AC$5000,$B$140,'1. Output sheet'!$O$2:$O$5000,"&gt;="&amp;$B$574,'1. Output sheet'!$O$2:$O$5000,"&lt;"&amp;$C$574)+SUMIFS('1. Output sheet'!$F$2:$F$5000,'1. Output sheet'!$C$2:$C$5000,N$138,'1. Output sheet'!$K$2:$K$5000,$B709,'1. Output sheet'!$AC$2:$AC$5000,$B$170,'1. Output sheet'!$O$2:$O$5000,"&gt;="&amp;$B$574,'1. Output sheet'!$O$2:$O$5000,"&lt;"&amp;$C$574)</f>
        <v>0</v>
      </c>
      <c r="O709" s="13">
        <f>SUMIFS('1. Output sheet'!$F$2:$F$5000,'1. Output sheet'!$C$2:$C$5000,O$138,'1. Output sheet'!$K$2:$K$5000,$B709,'1. Output sheet'!$AC$2:$AC$5000,$B$140,'1. Output sheet'!$O$2:$O$5000,"&gt;="&amp;$B$574,'1. Output sheet'!$O$2:$O$5000,"&lt;"&amp;$C$574)+SUMIFS('1. Output sheet'!$F$2:$F$5000,'1. Output sheet'!$C$2:$C$5000,O$138,'1. Output sheet'!$K$2:$K$5000,$B709,'1. Output sheet'!$AC$2:$AC$5000,$B$170,'1. Output sheet'!$O$2:$O$5000,"&gt;="&amp;$B$574,'1. Output sheet'!$O$2:$O$5000,"&lt;"&amp;$C$574)</f>
        <v>0</v>
      </c>
      <c r="P709" s="14">
        <f t="shared" ref="P709:P736" si="402">SUM(D709:O709)</f>
        <v>0</v>
      </c>
      <c r="R709" s="39" t="s">
        <v>2407</v>
      </c>
      <c r="S709" s="12"/>
      <c r="T709" s="13">
        <f t="shared" si="401"/>
        <v>0</v>
      </c>
      <c r="U709" s="13">
        <f t="shared" si="389"/>
        <v>0</v>
      </c>
      <c r="V709" s="13">
        <f t="shared" si="390"/>
        <v>0</v>
      </c>
      <c r="W709" s="13">
        <f t="shared" si="391"/>
        <v>0</v>
      </c>
      <c r="X709" s="13">
        <f t="shared" si="392"/>
        <v>0</v>
      </c>
      <c r="Y709" s="13">
        <f t="shared" si="393"/>
        <v>0</v>
      </c>
      <c r="Z709" s="13">
        <f t="shared" si="394"/>
        <v>0</v>
      </c>
      <c r="AA709" s="13">
        <f t="shared" si="395"/>
        <v>0</v>
      </c>
      <c r="AB709" s="13">
        <f t="shared" si="396"/>
        <v>0</v>
      </c>
      <c r="AC709" s="13">
        <f t="shared" si="397"/>
        <v>0</v>
      </c>
      <c r="AD709" s="13">
        <f t="shared" si="398"/>
        <v>0</v>
      </c>
      <c r="AE709" s="13">
        <f t="shared" si="399"/>
        <v>0</v>
      </c>
      <c r="AF709" s="14">
        <f t="shared" si="400"/>
        <v>0</v>
      </c>
    </row>
    <row r="710" spans="2:32" ht="14.4" x14ac:dyDescent="0.3">
      <c r="B710" s="39" t="s">
        <v>557</v>
      </c>
      <c r="C710" s="12"/>
      <c r="D710" s="13">
        <f>SUMIFS('1. Output sheet'!$F$2:$F$5000,'1. Output sheet'!$C$2:$C$5000,D$138,'1. Output sheet'!$K$2:$K$5000,$B710,'1. Output sheet'!$AC$2:$AC$5000,$B$140,'1. Output sheet'!$O$2:$O$5000,"&gt;="&amp;$B$574,'1. Output sheet'!$O$2:$O$5000,"&lt;"&amp;$C$574)+SUMIFS('1. Output sheet'!$F$2:$F$5000,'1. Output sheet'!$C$2:$C$5000,D$138,'1. Output sheet'!$K$2:$K$5000,$B710,'1. Output sheet'!$AC$2:$AC$5000,$B$170,'1. Output sheet'!$O$2:$O$5000,"&gt;="&amp;$B$574,'1. Output sheet'!$O$2:$O$5000,"&lt;"&amp;$C$574)</f>
        <v>0</v>
      </c>
      <c r="E710" s="13">
        <f>SUMIFS('1. Output sheet'!$F$2:$F$5000,'1. Output sheet'!$C$2:$C$5000,E$138,'1. Output sheet'!$K$2:$K$5000,$B710,'1. Output sheet'!$AC$2:$AC$5000,$B$140,'1. Output sheet'!$O$2:$O$5000,"&gt;="&amp;$B$574,'1. Output sheet'!$O$2:$O$5000,"&lt;"&amp;$C$574)+SUMIFS('1. Output sheet'!$F$2:$F$5000,'1. Output sheet'!$C$2:$C$5000,E$138,'1. Output sheet'!$K$2:$K$5000,$B710,'1. Output sheet'!$AC$2:$AC$5000,$B$170,'1. Output sheet'!$O$2:$O$5000,"&gt;="&amp;$B$574,'1. Output sheet'!$O$2:$O$5000,"&lt;"&amp;$C$574)</f>
        <v>0</v>
      </c>
      <c r="F710" s="13">
        <f>SUMIFS('1. Output sheet'!$F$2:$F$5000,'1. Output sheet'!$C$2:$C$5000,F$138,'1. Output sheet'!$K$2:$K$5000,$B710,'1. Output sheet'!$AC$2:$AC$5000,$B$140,'1. Output sheet'!$O$2:$O$5000,"&gt;="&amp;$B$574,'1. Output sheet'!$O$2:$O$5000,"&lt;"&amp;$C$574)+SUMIFS('1. Output sheet'!$F$2:$F$5000,'1. Output sheet'!$C$2:$C$5000,F$138,'1. Output sheet'!$K$2:$K$5000,$B710,'1. Output sheet'!$AC$2:$AC$5000,$B$170,'1. Output sheet'!$O$2:$O$5000,"&gt;="&amp;$B$574,'1. Output sheet'!$O$2:$O$5000,"&lt;"&amp;$C$574)</f>
        <v>0</v>
      </c>
      <c r="G710" s="13">
        <f>SUMIFS('1. Output sheet'!$F$2:$F$5000,'1. Output sheet'!$C$2:$C$5000,G$138,'1. Output sheet'!$K$2:$K$5000,$B710,'1. Output sheet'!$AC$2:$AC$5000,$B$140,'1. Output sheet'!$O$2:$O$5000,"&gt;="&amp;$B$574,'1. Output sheet'!$O$2:$O$5000,"&lt;"&amp;$C$574)+SUMIFS('1. Output sheet'!$F$2:$F$5000,'1. Output sheet'!$C$2:$C$5000,G$138,'1. Output sheet'!$K$2:$K$5000,$B710,'1. Output sheet'!$AC$2:$AC$5000,$B$170,'1. Output sheet'!$O$2:$O$5000,"&gt;="&amp;$B$574,'1. Output sheet'!$O$2:$O$5000,"&lt;"&amp;$C$574)</f>
        <v>0</v>
      </c>
      <c r="H710" s="13">
        <f>SUMIFS('1. Output sheet'!$F$2:$F$5000,'1. Output sheet'!$C$2:$C$5000,H$138,'1. Output sheet'!$K$2:$K$5000,$B710,'1. Output sheet'!$AC$2:$AC$5000,$B$140,'1. Output sheet'!$O$2:$O$5000,"&gt;="&amp;$B$574,'1. Output sheet'!$O$2:$O$5000,"&lt;"&amp;$C$574)+SUMIFS('1. Output sheet'!$F$2:$F$5000,'1. Output sheet'!$C$2:$C$5000,H$138,'1. Output sheet'!$K$2:$K$5000,$B710,'1. Output sheet'!$AC$2:$AC$5000,$B$170,'1. Output sheet'!$O$2:$O$5000,"&gt;="&amp;$B$574,'1. Output sheet'!$O$2:$O$5000,"&lt;"&amp;$C$574)</f>
        <v>0</v>
      </c>
      <c r="I710" s="13">
        <f>SUMIFS('1. Output sheet'!$F$2:$F$5000,'1. Output sheet'!$C$2:$C$5000,I$138,'1. Output sheet'!$K$2:$K$5000,$B710,'1. Output sheet'!$AC$2:$AC$5000,$B$140,'1. Output sheet'!$O$2:$O$5000,"&gt;="&amp;$B$574,'1. Output sheet'!$O$2:$O$5000,"&lt;"&amp;$C$574)+SUMIFS('1. Output sheet'!$F$2:$F$5000,'1. Output sheet'!$C$2:$C$5000,I$138,'1. Output sheet'!$K$2:$K$5000,$B710,'1. Output sheet'!$AC$2:$AC$5000,$B$170,'1. Output sheet'!$O$2:$O$5000,"&gt;="&amp;$B$574,'1. Output sheet'!$O$2:$O$5000,"&lt;"&amp;$C$574)</f>
        <v>0</v>
      </c>
      <c r="J710" s="13">
        <f>SUMIFS('1. Output sheet'!$F$2:$F$5000,'1. Output sheet'!$C$2:$C$5000,J$138,'1. Output sheet'!$K$2:$K$5000,$B710,'1. Output sheet'!$AC$2:$AC$5000,$B$140,'1. Output sheet'!$O$2:$O$5000,"&gt;="&amp;$B$574,'1. Output sheet'!$O$2:$O$5000,"&lt;"&amp;$C$574)+SUMIFS('1. Output sheet'!$F$2:$F$5000,'1. Output sheet'!$C$2:$C$5000,J$138,'1. Output sheet'!$K$2:$K$5000,$B710,'1. Output sheet'!$AC$2:$AC$5000,$B$170,'1. Output sheet'!$O$2:$O$5000,"&gt;="&amp;$B$574,'1. Output sheet'!$O$2:$O$5000,"&lt;"&amp;$C$574)</f>
        <v>0</v>
      </c>
      <c r="K710" s="13">
        <f>SUMIFS('1. Output sheet'!$F$2:$F$5000,'1. Output sheet'!$C$2:$C$5000,K$138,'1. Output sheet'!$K$2:$K$5000,$B710,'1. Output sheet'!$AC$2:$AC$5000,$B$140,'1. Output sheet'!$O$2:$O$5000,"&gt;="&amp;$B$574,'1. Output sheet'!$O$2:$O$5000,"&lt;"&amp;$C$574)+SUMIFS('1. Output sheet'!$F$2:$F$5000,'1. Output sheet'!$C$2:$C$5000,K$138,'1. Output sheet'!$K$2:$K$5000,$B710,'1. Output sheet'!$AC$2:$AC$5000,$B$170,'1. Output sheet'!$O$2:$O$5000,"&gt;="&amp;$B$574,'1. Output sheet'!$O$2:$O$5000,"&lt;"&amp;$C$574)</f>
        <v>0</v>
      </c>
      <c r="L710" s="13">
        <f>SUMIFS('1. Output sheet'!$F$2:$F$5000,'1. Output sheet'!$C$2:$C$5000,L$138,'1. Output sheet'!$K$2:$K$5000,$B710,'1. Output sheet'!$AC$2:$AC$5000,$B$140,'1. Output sheet'!$O$2:$O$5000,"&gt;="&amp;$B$574,'1. Output sheet'!$O$2:$O$5000,"&lt;"&amp;$C$574)+SUMIFS('1. Output sheet'!$F$2:$F$5000,'1. Output sheet'!$C$2:$C$5000,L$138,'1. Output sheet'!$K$2:$K$5000,$B710,'1. Output sheet'!$AC$2:$AC$5000,$B$170,'1. Output sheet'!$O$2:$O$5000,"&gt;="&amp;$B$574,'1. Output sheet'!$O$2:$O$5000,"&lt;"&amp;$C$574)</f>
        <v>0</v>
      </c>
      <c r="M710" s="13">
        <f>SUMIFS('1. Output sheet'!$F$2:$F$5000,'1. Output sheet'!$C$2:$C$5000,M$138,'1. Output sheet'!$K$2:$K$5000,$B710,'1. Output sheet'!$AC$2:$AC$5000,$B$140,'1. Output sheet'!$O$2:$O$5000,"&gt;="&amp;$B$574,'1. Output sheet'!$O$2:$O$5000,"&lt;"&amp;$C$574)+SUMIFS('1. Output sheet'!$F$2:$F$5000,'1. Output sheet'!$C$2:$C$5000,M$138,'1. Output sheet'!$K$2:$K$5000,$B710,'1. Output sheet'!$AC$2:$AC$5000,$B$170,'1. Output sheet'!$O$2:$O$5000,"&gt;="&amp;$B$574,'1. Output sheet'!$O$2:$O$5000,"&lt;"&amp;$C$574)</f>
        <v>0</v>
      </c>
      <c r="N710" s="13">
        <f>SUMIFS('1. Output sheet'!$F$2:$F$5000,'1. Output sheet'!$C$2:$C$5000,N$138,'1. Output sheet'!$K$2:$K$5000,$B710,'1. Output sheet'!$AC$2:$AC$5000,$B$140,'1. Output sheet'!$O$2:$O$5000,"&gt;="&amp;$B$574,'1. Output sheet'!$O$2:$O$5000,"&lt;"&amp;$C$574)+SUMIFS('1. Output sheet'!$F$2:$F$5000,'1. Output sheet'!$C$2:$C$5000,N$138,'1. Output sheet'!$K$2:$K$5000,$B710,'1. Output sheet'!$AC$2:$AC$5000,$B$170,'1. Output sheet'!$O$2:$O$5000,"&gt;="&amp;$B$574,'1. Output sheet'!$O$2:$O$5000,"&lt;"&amp;$C$574)</f>
        <v>0</v>
      </c>
      <c r="O710" s="13">
        <f>SUMIFS('1. Output sheet'!$F$2:$F$5000,'1. Output sheet'!$C$2:$C$5000,O$138,'1. Output sheet'!$K$2:$K$5000,$B710,'1. Output sheet'!$AC$2:$AC$5000,$B$140,'1. Output sheet'!$O$2:$O$5000,"&gt;="&amp;$B$574,'1. Output sheet'!$O$2:$O$5000,"&lt;"&amp;$C$574)+SUMIFS('1. Output sheet'!$F$2:$F$5000,'1. Output sheet'!$C$2:$C$5000,O$138,'1. Output sheet'!$K$2:$K$5000,$B710,'1. Output sheet'!$AC$2:$AC$5000,$B$170,'1. Output sheet'!$O$2:$O$5000,"&gt;="&amp;$B$574,'1. Output sheet'!$O$2:$O$5000,"&lt;"&amp;$C$574)</f>
        <v>0</v>
      </c>
      <c r="P710" s="14">
        <f t="shared" si="402"/>
        <v>0</v>
      </c>
      <c r="R710" s="39" t="s">
        <v>557</v>
      </c>
      <c r="S710" s="12"/>
      <c r="T710" s="13">
        <f t="shared" si="401"/>
        <v>0</v>
      </c>
      <c r="U710" s="13">
        <f t="shared" si="389"/>
        <v>0</v>
      </c>
      <c r="V710" s="13">
        <f t="shared" si="390"/>
        <v>0</v>
      </c>
      <c r="W710" s="13">
        <f t="shared" si="391"/>
        <v>0</v>
      </c>
      <c r="X710" s="13">
        <f t="shared" si="392"/>
        <v>0</v>
      </c>
      <c r="Y710" s="13">
        <f t="shared" si="393"/>
        <v>0</v>
      </c>
      <c r="Z710" s="13">
        <f t="shared" si="394"/>
        <v>0</v>
      </c>
      <c r="AA710" s="13">
        <f t="shared" si="395"/>
        <v>0</v>
      </c>
      <c r="AB710" s="13">
        <f t="shared" si="396"/>
        <v>0</v>
      </c>
      <c r="AC710" s="13">
        <f t="shared" si="397"/>
        <v>0</v>
      </c>
      <c r="AD710" s="13">
        <f t="shared" si="398"/>
        <v>0</v>
      </c>
      <c r="AE710" s="13">
        <f t="shared" si="399"/>
        <v>0</v>
      </c>
      <c r="AF710" s="14">
        <f t="shared" si="400"/>
        <v>0</v>
      </c>
    </row>
    <row r="711" spans="2:32" ht="14.4" x14ac:dyDescent="0.3">
      <c r="B711" s="39" t="s">
        <v>1933</v>
      </c>
      <c r="C711" s="12"/>
      <c r="D711" s="13">
        <f>SUMIFS('1. Output sheet'!$F$2:$F$5000,'1. Output sheet'!$C$2:$C$5000,D$138,'1. Output sheet'!$K$2:$K$5000,$B711,'1. Output sheet'!$AC$2:$AC$5000,$B$140,'1. Output sheet'!$O$2:$O$5000,"&gt;="&amp;$B$574,'1. Output sheet'!$O$2:$O$5000,"&lt;"&amp;$C$574)+SUMIFS('1. Output sheet'!$F$2:$F$5000,'1. Output sheet'!$C$2:$C$5000,D$138,'1. Output sheet'!$K$2:$K$5000,$B711,'1. Output sheet'!$AC$2:$AC$5000,$B$170,'1. Output sheet'!$O$2:$O$5000,"&gt;="&amp;$B$574,'1. Output sheet'!$O$2:$O$5000,"&lt;"&amp;$C$574)</f>
        <v>0</v>
      </c>
      <c r="E711" s="13">
        <f>SUMIFS('1. Output sheet'!$F$2:$F$5000,'1. Output sheet'!$C$2:$C$5000,E$138,'1. Output sheet'!$K$2:$K$5000,$B711,'1. Output sheet'!$AC$2:$AC$5000,$B$140,'1. Output sheet'!$O$2:$O$5000,"&gt;="&amp;$B$574,'1. Output sheet'!$O$2:$O$5000,"&lt;"&amp;$C$574)+SUMIFS('1. Output sheet'!$F$2:$F$5000,'1. Output sheet'!$C$2:$C$5000,E$138,'1. Output sheet'!$K$2:$K$5000,$B711,'1. Output sheet'!$AC$2:$AC$5000,$B$170,'1. Output sheet'!$O$2:$O$5000,"&gt;="&amp;$B$574,'1. Output sheet'!$O$2:$O$5000,"&lt;"&amp;$C$574)</f>
        <v>0</v>
      </c>
      <c r="F711" s="13">
        <f>SUMIFS('1. Output sheet'!$F$2:$F$5000,'1. Output sheet'!$C$2:$C$5000,F$138,'1. Output sheet'!$K$2:$K$5000,$B711,'1. Output sheet'!$AC$2:$AC$5000,$B$140,'1. Output sheet'!$O$2:$O$5000,"&gt;="&amp;$B$574,'1. Output sheet'!$O$2:$O$5000,"&lt;"&amp;$C$574)+SUMIFS('1. Output sheet'!$F$2:$F$5000,'1. Output sheet'!$C$2:$C$5000,F$138,'1. Output sheet'!$K$2:$K$5000,$B711,'1. Output sheet'!$AC$2:$AC$5000,$B$170,'1. Output sheet'!$O$2:$O$5000,"&gt;="&amp;$B$574,'1. Output sheet'!$O$2:$O$5000,"&lt;"&amp;$C$574)</f>
        <v>0</v>
      </c>
      <c r="G711" s="13">
        <f>SUMIFS('1. Output sheet'!$F$2:$F$5000,'1. Output sheet'!$C$2:$C$5000,G$138,'1. Output sheet'!$K$2:$K$5000,$B711,'1. Output sheet'!$AC$2:$AC$5000,$B$140,'1. Output sheet'!$O$2:$O$5000,"&gt;="&amp;$B$574,'1. Output sheet'!$O$2:$O$5000,"&lt;"&amp;$C$574)+SUMIFS('1. Output sheet'!$F$2:$F$5000,'1. Output sheet'!$C$2:$C$5000,G$138,'1. Output sheet'!$K$2:$K$5000,$B711,'1. Output sheet'!$AC$2:$AC$5000,$B$170,'1. Output sheet'!$O$2:$O$5000,"&gt;="&amp;$B$574,'1. Output sheet'!$O$2:$O$5000,"&lt;"&amp;$C$574)</f>
        <v>0</v>
      </c>
      <c r="H711" s="13">
        <f>SUMIFS('1. Output sheet'!$F$2:$F$5000,'1. Output sheet'!$C$2:$C$5000,H$138,'1. Output sheet'!$K$2:$K$5000,$B711,'1. Output sheet'!$AC$2:$AC$5000,$B$140,'1. Output sheet'!$O$2:$O$5000,"&gt;="&amp;$B$574,'1. Output sheet'!$O$2:$O$5000,"&lt;"&amp;$C$574)+SUMIFS('1. Output sheet'!$F$2:$F$5000,'1. Output sheet'!$C$2:$C$5000,H$138,'1. Output sheet'!$K$2:$K$5000,$B711,'1. Output sheet'!$AC$2:$AC$5000,$B$170,'1. Output sheet'!$O$2:$O$5000,"&gt;="&amp;$B$574,'1. Output sheet'!$O$2:$O$5000,"&lt;"&amp;$C$574)</f>
        <v>0</v>
      </c>
      <c r="I711" s="13">
        <f>SUMIFS('1. Output sheet'!$F$2:$F$5000,'1. Output sheet'!$C$2:$C$5000,I$138,'1. Output sheet'!$K$2:$K$5000,$B711,'1. Output sheet'!$AC$2:$AC$5000,$B$140,'1. Output sheet'!$O$2:$O$5000,"&gt;="&amp;$B$574,'1. Output sheet'!$O$2:$O$5000,"&lt;"&amp;$C$574)+SUMIFS('1. Output sheet'!$F$2:$F$5000,'1. Output sheet'!$C$2:$C$5000,I$138,'1. Output sheet'!$K$2:$K$5000,$B711,'1. Output sheet'!$AC$2:$AC$5000,$B$170,'1. Output sheet'!$O$2:$O$5000,"&gt;="&amp;$B$574,'1. Output sheet'!$O$2:$O$5000,"&lt;"&amp;$C$574)</f>
        <v>0</v>
      </c>
      <c r="J711" s="13">
        <f>SUMIFS('1. Output sheet'!$F$2:$F$5000,'1. Output sheet'!$C$2:$C$5000,J$138,'1. Output sheet'!$K$2:$K$5000,$B711,'1. Output sheet'!$AC$2:$AC$5000,$B$140,'1. Output sheet'!$O$2:$O$5000,"&gt;="&amp;$B$574,'1. Output sheet'!$O$2:$O$5000,"&lt;"&amp;$C$574)+SUMIFS('1. Output sheet'!$F$2:$F$5000,'1. Output sheet'!$C$2:$C$5000,J$138,'1. Output sheet'!$K$2:$K$5000,$B711,'1. Output sheet'!$AC$2:$AC$5000,$B$170,'1. Output sheet'!$O$2:$O$5000,"&gt;="&amp;$B$574,'1. Output sheet'!$O$2:$O$5000,"&lt;"&amp;$C$574)</f>
        <v>0</v>
      </c>
      <c r="K711" s="13">
        <f>SUMIFS('1. Output sheet'!$F$2:$F$5000,'1. Output sheet'!$C$2:$C$5000,K$138,'1. Output sheet'!$K$2:$K$5000,$B711,'1. Output sheet'!$AC$2:$AC$5000,$B$140,'1. Output sheet'!$O$2:$O$5000,"&gt;="&amp;$B$574,'1. Output sheet'!$O$2:$O$5000,"&lt;"&amp;$C$574)+SUMIFS('1. Output sheet'!$F$2:$F$5000,'1. Output sheet'!$C$2:$C$5000,K$138,'1. Output sheet'!$K$2:$K$5000,$B711,'1. Output sheet'!$AC$2:$AC$5000,$B$170,'1. Output sheet'!$O$2:$O$5000,"&gt;="&amp;$B$574,'1. Output sheet'!$O$2:$O$5000,"&lt;"&amp;$C$574)</f>
        <v>0</v>
      </c>
      <c r="L711" s="13">
        <f>SUMIFS('1. Output sheet'!$F$2:$F$5000,'1. Output sheet'!$C$2:$C$5000,L$138,'1. Output sheet'!$K$2:$K$5000,$B711,'1. Output sheet'!$AC$2:$AC$5000,$B$140,'1. Output sheet'!$O$2:$O$5000,"&gt;="&amp;$B$574,'1. Output sheet'!$O$2:$O$5000,"&lt;"&amp;$C$574)+SUMIFS('1. Output sheet'!$F$2:$F$5000,'1. Output sheet'!$C$2:$C$5000,L$138,'1. Output sheet'!$K$2:$K$5000,$B711,'1. Output sheet'!$AC$2:$AC$5000,$B$170,'1. Output sheet'!$O$2:$O$5000,"&gt;="&amp;$B$574,'1. Output sheet'!$O$2:$O$5000,"&lt;"&amp;$C$574)</f>
        <v>0</v>
      </c>
      <c r="M711" s="13">
        <f>SUMIFS('1. Output sheet'!$F$2:$F$5000,'1. Output sheet'!$C$2:$C$5000,M$138,'1. Output sheet'!$K$2:$K$5000,$B711,'1. Output sheet'!$AC$2:$AC$5000,$B$140,'1. Output sheet'!$O$2:$O$5000,"&gt;="&amp;$B$574,'1. Output sheet'!$O$2:$O$5000,"&lt;"&amp;$C$574)+SUMIFS('1. Output sheet'!$F$2:$F$5000,'1. Output sheet'!$C$2:$C$5000,M$138,'1. Output sheet'!$K$2:$K$5000,$B711,'1. Output sheet'!$AC$2:$AC$5000,$B$170,'1. Output sheet'!$O$2:$O$5000,"&gt;="&amp;$B$574,'1. Output sheet'!$O$2:$O$5000,"&lt;"&amp;$C$574)</f>
        <v>0</v>
      </c>
      <c r="N711" s="13">
        <f>SUMIFS('1. Output sheet'!$F$2:$F$5000,'1. Output sheet'!$C$2:$C$5000,N$138,'1. Output sheet'!$K$2:$K$5000,$B711,'1. Output sheet'!$AC$2:$AC$5000,$B$140,'1. Output sheet'!$O$2:$O$5000,"&gt;="&amp;$B$574,'1. Output sheet'!$O$2:$O$5000,"&lt;"&amp;$C$574)+SUMIFS('1. Output sheet'!$F$2:$F$5000,'1. Output sheet'!$C$2:$C$5000,N$138,'1. Output sheet'!$K$2:$K$5000,$B711,'1. Output sheet'!$AC$2:$AC$5000,$B$170,'1. Output sheet'!$O$2:$O$5000,"&gt;="&amp;$B$574,'1. Output sheet'!$O$2:$O$5000,"&lt;"&amp;$C$574)</f>
        <v>0</v>
      </c>
      <c r="O711" s="13">
        <f>SUMIFS('1. Output sheet'!$F$2:$F$5000,'1. Output sheet'!$C$2:$C$5000,O$138,'1. Output sheet'!$K$2:$K$5000,$B711,'1. Output sheet'!$AC$2:$AC$5000,$B$140,'1. Output sheet'!$O$2:$O$5000,"&gt;="&amp;$B$574,'1. Output sheet'!$O$2:$O$5000,"&lt;"&amp;$C$574)+SUMIFS('1. Output sheet'!$F$2:$F$5000,'1. Output sheet'!$C$2:$C$5000,O$138,'1. Output sheet'!$K$2:$K$5000,$B711,'1. Output sheet'!$AC$2:$AC$5000,$B$170,'1. Output sheet'!$O$2:$O$5000,"&gt;="&amp;$B$574,'1. Output sheet'!$O$2:$O$5000,"&lt;"&amp;$C$574)</f>
        <v>0</v>
      </c>
      <c r="P711" s="14">
        <f t="shared" si="402"/>
        <v>0</v>
      </c>
      <c r="R711" s="39" t="s">
        <v>1933</v>
      </c>
      <c r="S711" s="12"/>
      <c r="T711" s="13">
        <f t="shared" si="401"/>
        <v>0</v>
      </c>
      <c r="U711" s="13">
        <f t="shared" si="389"/>
        <v>0</v>
      </c>
      <c r="V711" s="13">
        <f t="shared" si="390"/>
        <v>0</v>
      </c>
      <c r="W711" s="13">
        <f t="shared" si="391"/>
        <v>0</v>
      </c>
      <c r="X711" s="13">
        <f t="shared" si="392"/>
        <v>0</v>
      </c>
      <c r="Y711" s="13">
        <f t="shared" si="393"/>
        <v>0</v>
      </c>
      <c r="Z711" s="13">
        <f t="shared" si="394"/>
        <v>0</v>
      </c>
      <c r="AA711" s="13">
        <f t="shared" si="395"/>
        <v>0</v>
      </c>
      <c r="AB711" s="13">
        <f t="shared" si="396"/>
        <v>0</v>
      </c>
      <c r="AC711" s="13">
        <f t="shared" si="397"/>
        <v>0</v>
      </c>
      <c r="AD711" s="13">
        <f t="shared" si="398"/>
        <v>0</v>
      </c>
      <c r="AE711" s="13">
        <f t="shared" si="399"/>
        <v>0</v>
      </c>
      <c r="AF711" s="14">
        <f t="shared" si="400"/>
        <v>0</v>
      </c>
    </row>
    <row r="712" spans="2:32" ht="14.4" x14ac:dyDescent="0.3">
      <c r="B712" s="39" t="s">
        <v>530</v>
      </c>
      <c r="C712" s="12"/>
      <c r="D712" s="13">
        <f>SUMIFS('1. Output sheet'!$F$2:$F$5000,'1. Output sheet'!$C$2:$C$5000,D$138,'1. Output sheet'!$K$2:$K$5000,$B712,'1. Output sheet'!$AC$2:$AC$5000,$B$140,'1. Output sheet'!$O$2:$O$5000,"&gt;="&amp;$B$574,'1. Output sheet'!$O$2:$O$5000,"&lt;"&amp;$C$574)+SUMIFS('1. Output sheet'!$F$2:$F$5000,'1. Output sheet'!$C$2:$C$5000,D$138,'1. Output sheet'!$K$2:$K$5000,$B712,'1. Output sheet'!$AC$2:$AC$5000,$B$170,'1. Output sheet'!$O$2:$O$5000,"&gt;="&amp;$B$574,'1. Output sheet'!$O$2:$O$5000,"&lt;"&amp;$C$574)</f>
        <v>0</v>
      </c>
      <c r="E712" s="13">
        <f>SUMIFS('1. Output sheet'!$F$2:$F$5000,'1. Output sheet'!$C$2:$C$5000,E$138,'1. Output sheet'!$K$2:$K$5000,$B712,'1. Output sheet'!$AC$2:$AC$5000,$B$140,'1. Output sheet'!$O$2:$O$5000,"&gt;="&amp;$B$574,'1. Output sheet'!$O$2:$O$5000,"&lt;"&amp;$C$574)+SUMIFS('1. Output sheet'!$F$2:$F$5000,'1. Output sheet'!$C$2:$C$5000,E$138,'1. Output sheet'!$K$2:$K$5000,$B712,'1. Output sheet'!$AC$2:$AC$5000,$B$170,'1. Output sheet'!$O$2:$O$5000,"&gt;="&amp;$B$574,'1. Output sheet'!$O$2:$O$5000,"&lt;"&amp;$C$574)</f>
        <v>0</v>
      </c>
      <c r="F712" s="13">
        <f>SUMIFS('1. Output sheet'!$F$2:$F$5000,'1. Output sheet'!$C$2:$C$5000,F$138,'1. Output sheet'!$K$2:$K$5000,$B712,'1. Output sheet'!$AC$2:$AC$5000,$B$140,'1. Output sheet'!$O$2:$O$5000,"&gt;="&amp;$B$574,'1. Output sheet'!$O$2:$O$5000,"&lt;"&amp;$C$574)+SUMIFS('1. Output sheet'!$F$2:$F$5000,'1. Output sheet'!$C$2:$C$5000,F$138,'1. Output sheet'!$K$2:$K$5000,$B712,'1. Output sheet'!$AC$2:$AC$5000,$B$170,'1. Output sheet'!$O$2:$O$5000,"&gt;="&amp;$B$574,'1. Output sheet'!$O$2:$O$5000,"&lt;"&amp;$C$574)</f>
        <v>0</v>
      </c>
      <c r="G712" s="13">
        <f>SUMIFS('1. Output sheet'!$F$2:$F$5000,'1. Output sheet'!$C$2:$C$5000,G$138,'1. Output sheet'!$K$2:$K$5000,$B712,'1. Output sheet'!$AC$2:$AC$5000,$B$140,'1. Output sheet'!$O$2:$O$5000,"&gt;="&amp;$B$574,'1. Output sheet'!$O$2:$O$5000,"&lt;"&amp;$C$574)+SUMIFS('1. Output sheet'!$F$2:$F$5000,'1. Output sheet'!$C$2:$C$5000,G$138,'1. Output sheet'!$K$2:$K$5000,$B712,'1. Output sheet'!$AC$2:$AC$5000,$B$170,'1. Output sheet'!$O$2:$O$5000,"&gt;="&amp;$B$574,'1. Output sheet'!$O$2:$O$5000,"&lt;"&amp;$C$574)</f>
        <v>3300</v>
      </c>
      <c r="H712" s="13">
        <f>SUMIFS('1. Output sheet'!$F$2:$F$5000,'1. Output sheet'!$C$2:$C$5000,H$138,'1. Output sheet'!$K$2:$K$5000,$B712,'1. Output sheet'!$AC$2:$AC$5000,$B$140,'1. Output sheet'!$O$2:$O$5000,"&gt;="&amp;$B$574,'1. Output sheet'!$O$2:$O$5000,"&lt;"&amp;$C$574)+SUMIFS('1. Output sheet'!$F$2:$F$5000,'1. Output sheet'!$C$2:$C$5000,H$138,'1. Output sheet'!$K$2:$K$5000,$B712,'1. Output sheet'!$AC$2:$AC$5000,$B$170,'1. Output sheet'!$O$2:$O$5000,"&gt;="&amp;$B$574,'1. Output sheet'!$O$2:$O$5000,"&lt;"&amp;$C$574)</f>
        <v>0</v>
      </c>
      <c r="I712" s="13">
        <f>SUMIFS('1. Output sheet'!$F$2:$F$5000,'1. Output sheet'!$C$2:$C$5000,I$138,'1. Output sheet'!$K$2:$K$5000,$B712,'1. Output sheet'!$AC$2:$AC$5000,$B$140,'1. Output sheet'!$O$2:$O$5000,"&gt;="&amp;$B$574,'1. Output sheet'!$O$2:$O$5000,"&lt;"&amp;$C$574)+SUMIFS('1. Output sheet'!$F$2:$F$5000,'1. Output sheet'!$C$2:$C$5000,I$138,'1. Output sheet'!$K$2:$K$5000,$B712,'1. Output sheet'!$AC$2:$AC$5000,$B$170,'1. Output sheet'!$O$2:$O$5000,"&gt;="&amp;$B$574,'1. Output sheet'!$O$2:$O$5000,"&lt;"&amp;$C$574)</f>
        <v>0</v>
      </c>
      <c r="J712" s="13">
        <f>SUMIFS('1. Output sheet'!$F$2:$F$5000,'1. Output sheet'!$C$2:$C$5000,J$138,'1. Output sheet'!$K$2:$K$5000,$B712,'1. Output sheet'!$AC$2:$AC$5000,$B$140,'1. Output sheet'!$O$2:$O$5000,"&gt;="&amp;$B$574,'1. Output sheet'!$O$2:$O$5000,"&lt;"&amp;$C$574)+SUMIFS('1. Output sheet'!$F$2:$F$5000,'1. Output sheet'!$C$2:$C$5000,J$138,'1. Output sheet'!$K$2:$K$5000,$B712,'1. Output sheet'!$AC$2:$AC$5000,$B$170,'1. Output sheet'!$O$2:$O$5000,"&gt;="&amp;$B$574,'1. Output sheet'!$O$2:$O$5000,"&lt;"&amp;$C$574)</f>
        <v>0</v>
      </c>
      <c r="K712" s="13">
        <f>SUMIFS('1. Output sheet'!$F$2:$F$5000,'1. Output sheet'!$C$2:$C$5000,K$138,'1. Output sheet'!$K$2:$K$5000,$B712,'1. Output sheet'!$AC$2:$AC$5000,$B$140,'1. Output sheet'!$O$2:$O$5000,"&gt;="&amp;$B$574,'1. Output sheet'!$O$2:$O$5000,"&lt;"&amp;$C$574)+SUMIFS('1. Output sheet'!$F$2:$F$5000,'1. Output sheet'!$C$2:$C$5000,K$138,'1. Output sheet'!$K$2:$K$5000,$B712,'1. Output sheet'!$AC$2:$AC$5000,$B$170,'1. Output sheet'!$O$2:$O$5000,"&gt;="&amp;$B$574,'1. Output sheet'!$O$2:$O$5000,"&lt;"&amp;$C$574)</f>
        <v>0</v>
      </c>
      <c r="L712" s="13">
        <f>SUMIFS('1. Output sheet'!$F$2:$F$5000,'1. Output sheet'!$C$2:$C$5000,L$138,'1. Output sheet'!$K$2:$K$5000,$B712,'1. Output sheet'!$AC$2:$AC$5000,$B$140,'1. Output sheet'!$O$2:$O$5000,"&gt;="&amp;$B$574,'1. Output sheet'!$O$2:$O$5000,"&lt;"&amp;$C$574)+SUMIFS('1. Output sheet'!$F$2:$F$5000,'1. Output sheet'!$C$2:$C$5000,L$138,'1. Output sheet'!$K$2:$K$5000,$B712,'1. Output sheet'!$AC$2:$AC$5000,$B$170,'1. Output sheet'!$O$2:$O$5000,"&gt;="&amp;$B$574,'1. Output sheet'!$O$2:$O$5000,"&lt;"&amp;$C$574)</f>
        <v>0</v>
      </c>
      <c r="M712" s="13">
        <f>SUMIFS('1. Output sheet'!$F$2:$F$5000,'1. Output sheet'!$C$2:$C$5000,M$138,'1. Output sheet'!$K$2:$K$5000,$B712,'1. Output sheet'!$AC$2:$AC$5000,$B$140,'1. Output sheet'!$O$2:$O$5000,"&gt;="&amp;$B$574,'1. Output sheet'!$O$2:$O$5000,"&lt;"&amp;$C$574)+SUMIFS('1. Output sheet'!$F$2:$F$5000,'1. Output sheet'!$C$2:$C$5000,M$138,'1. Output sheet'!$K$2:$K$5000,$B712,'1. Output sheet'!$AC$2:$AC$5000,$B$170,'1. Output sheet'!$O$2:$O$5000,"&gt;="&amp;$B$574,'1. Output sheet'!$O$2:$O$5000,"&lt;"&amp;$C$574)</f>
        <v>0</v>
      </c>
      <c r="N712" s="13">
        <f>SUMIFS('1. Output sheet'!$F$2:$F$5000,'1. Output sheet'!$C$2:$C$5000,N$138,'1. Output sheet'!$K$2:$K$5000,$B712,'1. Output sheet'!$AC$2:$AC$5000,$B$140,'1. Output sheet'!$O$2:$O$5000,"&gt;="&amp;$B$574,'1. Output sheet'!$O$2:$O$5000,"&lt;"&amp;$C$574)+SUMIFS('1. Output sheet'!$F$2:$F$5000,'1. Output sheet'!$C$2:$C$5000,N$138,'1. Output sheet'!$K$2:$K$5000,$B712,'1. Output sheet'!$AC$2:$AC$5000,$B$170,'1. Output sheet'!$O$2:$O$5000,"&gt;="&amp;$B$574,'1. Output sheet'!$O$2:$O$5000,"&lt;"&amp;$C$574)</f>
        <v>0</v>
      </c>
      <c r="O712" s="13">
        <f>SUMIFS('1. Output sheet'!$F$2:$F$5000,'1. Output sheet'!$C$2:$C$5000,O$138,'1. Output sheet'!$K$2:$K$5000,$B712,'1. Output sheet'!$AC$2:$AC$5000,$B$140,'1. Output sheet'!$O$2:$O$5000,"&gt;="&amp;$B$574,'1. Output sheet'!$O$2:$O$5000,"&lt;"&amp;$C$574)+SUMIFS('1. Output sheet'!$F$2:$F$5000,'1. Output sheet'!$C$2:$C$5000,O$138,'1. Output sheet'!$K$2:$K$5000,$B712,'1. Output sheet'!$AC$2:$AC$5000,$B$170,'1. Output sheet'!$O$2:$O$5000,"&gt;="&amp;$B$574,'1. Output sheet'!$O$2:$O$5000,"&lt;"&amp;$C$574)</f>
        <v>0</v>
      </c>
      <c r="P712" s="14">
        <f t="shared" si="402"/>
        <v>3300</v>
      </c>
      <c r="R712" s="39" t="s">
        <v>530</v>
      </c>
      <c r="S712" s="12"/>
      <c r="T712" s="13">
        <f t="shared" si="401"/>
        <v>0</v>
      </c>
      <c r="U712" s="13">
        <f t="shared" si="389"/>
        <v>0</v>
      </c>
      <c r="V712" s="13">
        <f t="shared" si="390"/>
        <v>0</v>
      </c>
      <c r="W712" s="13">
        <f t="shared" si="391"/>
        <v>442.46007803386823</v>
      </c>
      <c r="X712" s="13">
        <f t="shared" si="392"/>
        <v>0</v>
      </c>
      <c r="Y712" s="13">
        <f t="shared" si="393"/>
        <v>0</v>
      </c>
      <c r="Z712" s="13">
        <f t="shared" si="394"/>
        <v>0</v>
      </c>
      <c r="AA712" s="13">
        <f t="shared" si="395"/>
        <v>0</v>
      </c>
      <c r="AB712" s="13">
        <f t="shared" si="396"/>
        <v>0</v>
      </c>
      <c r="AC712" s="13">
        <f t="shared" si="397"/>
        <v>0</v>
      </c>
      <c r="AD712" s="13">
        <f t="shared" si="398"/>
        <v>0</v>
      </c>
      <c r="AE712" s="13">
        <f t="shared" si="399"/>
        <v>0</v>
      </c>
      <c r="AF712" s="14">
        <f t="shared" si="400"/>
        <v>442.46007803386823</v>
      </c>
    </row>
    <row r="713" spans="2:32" ht="14.4" x14ac:dyDescent="0.3">
      <c r="B713" s="39" t="s">
        <v>34</v>
      </c>
      <c r="C713" s="12"/>
      <c r="D713" s="13">
        <f>SUMIFS('1. Output sheet'!$F$2:$F$5000,'1. Output sheet'!$C$2:$C$5000,D$138,'1. Output sheet'!$K$2:$K$5000,$B713,'1. Output sheet'!$AC$2:$AC$5000,$B$140,'1. Output sheet'!$O$2:$O$5000,"&gt;="&amp;$B$574,'1. Output sheet'!$O$2:$O$5000,"&lt;"&amp;$C$574)+SUMIFS('1. Output sheet'!$F$2:$F$5000,'1. Output sheet'!$C$2:$C$5000,D$138,'1. Output sheet'!$K$2:$K$5000,$B713,'1. Output sheet'!$AC$2:$AC$5000,$B$170,'1. Output sheet'!$O$2:$O$5000,"&gt;="&amp;$B$574,'1. Output sheet'!$O$2:$O$5000,"&lt;"&amp;$C$574)</f>
        <v>0</v>
      </c>
      <c r="E713" s="13">
        <f>SUMIFS('1. Output sheet'!$F$2:$F$5000,'1. Output sheet'!$C$2:$C$5000,E$138,'1. Output sheet'!$K$2:$K$5000,$B713,'1. Output sheet'!$AC$2:$AC$5000,$B$140,'1. Output sheet'!$O$2:$O$5000,"&gt;="&amp;$B$574,'1. Output sheet'!$O$2:$O$5000,"&lt;"&amp;$C$574)+SUMIFS('1. Output sheet'!$F$2:$F$5000,'1. Output sheet'!$C$2:$C$5000,E$138,'1. Output sheet'!$K$2:$K$5000,$B713,'1. Output sheet'!$AC$2:$AC$5000,$B$170,'1. Output sheet'!$O$2:$O$5000,"&gt;="&amp;$B$574,'1. Output sheet'!$O$2:$O$5000,"&lt;"&amp;$C$574)</f>
        <v>0</v>
      </c>
      <c r="F713" s="13">
        <f>SUMIFS('1. Output sheet'!$F$2:$F$5000,'1. Output sheet'!$C$2:$C$5000,F$138,'1. Output sheet'!$K$2:$K$5000,$B713,'1. Output sheet'!$AC$2:$AC$5000,$B$140,'1. Output sheet'!$O$2:$O$5000,"&gt;="&amp;$B$574,'1. Output sheet'!$O$2:$O$5000,"&lt;"&amp;$C$574)+SUMIFS('1. Output sheet'!$F$2:$F$5000,'1. Output sheet'!$C$2:$C$5000,F$138,'1. Output sheet'!$K$2:$K$5000,$B713,'1. Output sheet'!$AC$2:$AC$5000,$B$170,'1. Output sheet'!$O$2:$O$5000,"&gt;="&amp;$B$574,'1. Output sheet'!$O$2:$O$5000,"&lt;"&amp;$C$574)</f>
        <v>3835</v>
      </c>
      <c r="G713" s="13">
        <f>SUMIFS('1. Output sheet'!$F$2:$F$5000,'1. Output sheet'!$C$2:$C$5000,G$138,'1. Output sheet'!$K$2:$K$5000,$B713,'1. Output sheet'!$AC$2:$AC$5000,$B$140,'1. Output sheet'!$O$2:$O$5000,"&gt;="&amp;$B$574,'1. Output sheet'!$O$2:$O$5000,"&lt;"&amp;$C$574)+SUMIFS('1. Output sheet'!$F$2:$F$5000,'1. Output sheet'!$C$2:$C$5000,G$138,'1. Output sheet'!$K$2:$K$5000,$B713,'1. Output sheet'!$AC$2:$AC$5000,$B$170,'1. Output sheet'!$O$2:$O$5000,"&gt;="&amp;$B$574,'1. Output sheet'!$O$2:$O$5000,"&lt;"&amp;$C$574)</f>
        <v>0</v>
      </c>
      <c r="H713" s="13">
        <f>SUMIFS('1. Output sheet'!$F$2:$F$5000,'1. Output sheet'!$C$2:$C$5000,H$138,'1. Output sheet'!$K$2:$K$5000,$B713,'1. Output sheet'!$AC$2:$AC$5000,$B$140,'1. Output sheet'!$O$2:$O$5000,"&gt;="&amp;$B$574,'1. Output sheet'!$O$2:$O$5000,"&lt;"&amp;$C$574)+SUMIFS('1. Output sheet'!$F$2:$F$5000,'1. Output sheet'!$C$2:$C$5000,H$138,'1. Output sheet'!$K$2:$K$5000,$B713,'1. Output sheet'!$AC$2:$AC$5000,$B$170,'1. Output sheet'!$O$2:$O$5000,"&gt;="&amp;$B$574,'1. Output sheet'!$O$2:$O$5000,"&lt;"&amp;$C$574)</f>
        <v>0</v>
      </c>
      <c r="I713" s="13">
        <f>SUMIFS('1. Output sheet'!$F$2:$F$5000,'1. Output sheet'!$C$2:$C$5000,I$138,'1. Output sheet'!$K$2:$K$5000,$B713,'1. Output sheet'!$AC$2:$AC$5000,$B$140,'1. Output sheet'!$O$2:$O$5000,"&gt;="&amp;$B$574,'1. Output sheet'!$O$2:$O$5000,"&lt;"&amp;$C$574)+SUMIFS('1. Output sheet'!$F$2:$F$5000,'1. Output sheet'!$C$2:$C$5000,I$138,'1. Output sheet'!$K$2:$K$5000,$B713,'1. Output sheet'!$AC$2:$AC$5000,$B$170,'1. Output sheet'!$O$2:$O$5000,"&gt;="&amp;$B$574,'1. Output sheet'!$O$2:$O$5000,"&lt;"&amp;$C$574)</f>
        <v>0</v>
      </c>
      <c r="J713" s="13">
        <f>SUMIFS('1. Output sheet'!$F$2:$F$5000,'1. Output sheet'!$C$2:$C$5000,J$138,'1. Output sheet'!$K$2:$K$5000,$B713,'1. Output sheet'!$AC$2:$AC$5000,$B$140,'1. Output sheet'!$O$2:$O$5000,"&gt;="&amp;$B$574,'1. Output sheet'!$O$2:$O$5000,"&lt;"&amp;$C$574)+SUMIFS('1. Output sheet'!$F$2:$F$5000,'1. Output sheet'!$C$2:$C$5000,J$138,'1. Output sheet'!$K$2:$K$5000,$B713,'1. Output sheet'!$AC$2:$AC$5000,$B$170,'1. Output sheet'!$O$2:$O$5000,"&gt;="&amp;$B$574,'1. Output sheet'!$O$2:$O$5000,"&lt;"&amp;$C$574)</f>
        <v>0</v>
      </c>
      <c r="K713" s="13">
        <f>SUMIFS('1. Output sheet'!$F$2:$F$5000,'1. Output sheet'!$C$2:$C$5000,K$138,'1. Output sheet'!$K$2:$K$5000,$B713,'1. Output sheet'!$AC$2:$AC$5000,$B$140,'1. Output sheet'!$O$2:$O$5000,"&gt;="&amp;$B$574,'1. Output sheet'!$O$2:$O$5000,"&lt;"&amp;$C$574)+SUMIFS('1. Output sheet'!$F$2:$F$5000,'1. Output sheet'!$C$2:$C$5000,K$138,'1. Output sheet'!$K$2:$K$5000,$B713,'1. Output sheet'!$AC$2:$AC$5000,$B$170,'1. Output sheet'!$O$2:$O$5000,"&gt;="&amp;$B$574,'1. Output sheet'!$O$2:$O$5000,"&lt;"&amp;$C$574)</f>
        <v>0</v>
      </c>
      <c r="L713" s="13">
        <f>SUMIFS('1. Output sheet'!$F$2:$F$5000,'1. Output sheet'!$C$2:$C$5000,L$138,'1. Output sheet'!$K$2:$K$5000,$B713,'1. Output sheet'!$AC$2:$AC$5000,$B$140,'1. Output sheet'!$O$2:$O$5000,"&gt;="&amp;$B$574,'1. Output sheet'!$O$2:$O$5000,"&lt;"&amp;$C$574)+SUMIFS('1. Output sheet'!$F$2:$F$5000,'1. Output sheet'!$C$2:$C$5000,L$138,'1. Output sheet'!$K$2:$K$5000,$B713,'1. Output sheet'!$AC$2:$AC$5000,$B$170,'1. Output sheet'!$O$2:$O$5000,"&gt;="&amp;$B$574,'1. Output sheet'!$O$2:$O$5000,"&lt;"&amp;$C$574)</f>
        <v>0</v>
      </c>
      <c r="M713" s="13">
        <f>SUMIFS('1. Output sheet'!$F$2:$F$5000,'1. Output sheet'!$C$2:$C$5000,M$138,'1. Output sheet'!$K$2:$K$5000,$B713,'1. Output sheet'!$AC$2:$AC$5000,$B$140,'1. Output sheet'!$O$2:$O$5000,"&gt;="&amp;$B$574,'1. Output sheet'!$O$2:$O$5000,"&lt;"&amp;$C$574)+SUMIFS('1. Output sheet'!$F$2:$F$5000,'1. Output sheet'!$C$2:$C$5000,M$138,'1. Output sheet'!$K$2:$K$5000,$B713,'1. Output sheet'!$AC$2:$AC$5000,$B$170,'1. Output sheet'!$O$2:$O$5000,"&gt;="&amp;$B$574,'1. Output sheet'!$O$2:$O$5000,"&lt;"&amp;$C$574)</f>
        <v>0</v>
      </c>
      <c r="N713" s="13">
        <f>SUMIFS('1. Output sheet'!$F$2:$F$5000,'1. Output sheet'!$C$2:$C$5000,N$138,'1. Output sheet'!$K$2:$K$5000,$B713,'1. Output sheet'!$AC$2:$AC$5000,$B$140,'1. Output sheet'!$O$2:$O$5000,"&gt;="&amp;$B$574,'1. Output sheet'!$O$2:$O$5000,"&lt;"&amp;$C$574)+SUMIFS('1. Output sheet'!$F$2:$F$5000,'1. Output sheet'!$C$2:$C$5000,N$138,'1. Output sheet'!$K$2:$K$5000,$B713,'1. Output sheet'!$AC$2:$AC$5000,$B$170,'1. Output sheet'!$O$2:$O$5000,"&gt;="&amp;$B$574,'1. Output sheet'!$O$2:$O$5000,"&lt;"&amp;$C$574)</f>
        <v>0</v>
      </c>
      <c r="O713" s="13">
        <f>SUMIFS('1. Output sheet'!$F$2:$F$5000,'1. Output sheet'!$C$2:$C$5000,O$138,'1. Output sheet'!$K$2:$K$5000,$B713,'1. Output sheet'!$AC$2:$AC$5000,$B$140,'1. Output sheet'!$O$2:$O$5000,"&gt;="&amp;$B$574,'1. Output sheet'!$O$2:$O$5000,"&lt;"&amp;$C$574)+SUMIFS('1. Output sheet'!$F$2:$F$5000,'1. Output sheet'!$C$2:$C$5000,O$138,'1. Output sheet'!$K$2:$K$5000,$B713,'1. Output sheet'!$AC$2:$AC$5000,$B$170,'1. Output sheet'!$O$2:$O$5000,"&gt;="&amp;$B$574,'1. Output sheet'!$O$2:$O$5000,"&lt;"&amp;$C$574)</f>
        <v>0</v>
      </c>
      <c r="P713" s="14">
        <f t="shared" si="402"/>
        <v>3835</v>
      </c>
      <c r="R713" s="39" t="s">
        <v>34</v>
      </c>
      <c r="S713" s="12"/>
      <c r="T713" s="13">
        <f t="shared" si="401"/>
        <v>0</v>
      </c>
      <c r="U713" s="13">
        <f t="shared" si="389"/>
        <v>0</v>
      </c>
      <c r="V713" s="13">
        <f t="shared" si="390"/>
        <v>514.19224219996511</v>
      </c>
      <c r="W713" s="13">
        <f t="shared" si="391"/>
        <v>0</v>
      </c>
      <c r="X713" s="13">
        <f t="shared" si="392"/>
        <v>0</v>
      </c>
      <c r="Y713" s="13">
        <f t="shared" si="393"/>
        <v>0</v>
      </c>
      <c r="Z713" s="13">
        <f t="shared" si="394"/>
        <v>0</v>
      </c>
      <c r="AA713" s="13">
        <f t="shared" si="395"/>
        <v>0</v>
      </c>
      <c r="AB713" s="13">
        <f t="shared" si="396"/>
        <v>0</v>
      </c>
      <c r="AC713" s="13">
        <f t="shared" si="397"/>
        <v>0</v>
      </c>
      <c r="AD713" s="13">
        <f t="shared" si="398"/>
        <v>0</v>
      </c>
      <c r="AE713" s="13">
        <f t="shared" si="399"/>
        <v>0</v>
      </c>
      <c r="AF713" s="14">
        <f t="shared" si="400"/>
        <v>514.19224219996511</v>
      </c>
    </row>
    <row r="714" spans="2:32" ht="14.4" x14ac:dyDescent="0.3">
      <c r="B714" s="39" t="s">
        <v>473</v>
      </c>
      <c r="C714" s="12"/>
      <c r="D714" s="13">
        <f>SUMIFS('1. Output sheet'!$F$2:$F$5000,'1. Output sheet'!$C$2:$C$5000,D$138,'1. Output sheet'!$K$2:$K$5000,$B714,'1. Output sheet'!$AC$2:$AC$5000,$B$140,'1. Output sheet'!$O$2:$O$5000,"&gt;="&amp;$B$574,'1. Output sheet'!$O$2:$O$5000,"&lt;"&amp;$C$574)+SUMIFS('1. Output sheet'!$F$2:$F$5000,'1. Output sheet'!$C$2:$C$5000,D$138,'1. Output sheet'!$K$2:$K$5000,$B714,'1. Output sheet'!$AC$2:$AC$5000,$B$170,'1. Output sheet'!$O$2:$O$5000,"&gt;="&amp;$B$574,'1. Output sheet'!$O$2:$O$5000,"&lt;"&amp;$C$574)</f>
        <v>0</v>
      </c>
      <c r="E714" s="13">
        <f>SUMIFS('1. Output sheet'!$F$2:$F$5000,'1. Output sheet'!$C$2:$C$5000,E$138,'1. Output sheet'!$K$2:$K$5000,$B714,'1. Output sheet'!$AC$2:$AC$5000,$B$140,'1. Output sheet'!$O$2:$O$5000,"&gt;="&amp;$B$574,'1. Output sheet'!$O$2:$O$5000,"&lt;"&amp;$C$574)+SUMIFS('1. Output sheet'!$F$2:$F$5000,'1. Output sheet'!$C$2:$C$5000,E$138,'1. Output sheet'!$K$2:$K$5000,$B714,'1. Output sheet'!$AC$2:$AC$5000,$B$170,'1. Output sheet'!$O$2:$O$5000,"&gt;="&amp;$B$574,'1. Output sheet'!$O$2:$O$5000,"&lt;"&amp;$C$574)</f>
        <v>0</v>
      </c>
      <c r="F714" s="13">
        <f>SUMIFS('1. Output sheet'!$F$2:$F$5000,'1. Output sheet'!$C$2:$C$5000,F$138,'1. Output sheet'!$K$2:$K$5000,$B714,'1. Output sheet'!$AC$2:$AC$5000,$B$140,'1. Output sheet'!$O$2:$O$5000,"&gt;="&amp;$B$574,'1. Output sheet'!$O$2:$O$5000,"&lt;"&amp;$C$574)+SUMIFS('1. Output sheet'!$F$2:$F$5000,'1. Output sheet'!$C$2:$C$5000,F$138,'1. Output sheet'!$K$2:$K$5000,$B714,'1. Output sheet'!$AC$2:$AC$5000,$B$170,'1. Output sheet'!$O$2:$O$5000,"&gt;="&amp;$B$574,'1. Output sheet'!$O$2:$O$5000,"&lt;"&amp;$C$574)</f>
        <v>0</v>
      </c>
      <c r="G714" s="13">
        <f>SUMIFS('1. Output sheet'!$F$2:$F$5000,'1. Output sheet'!$C$2:$C$5000,G$138,'1. Output sheet'!$K$2:$K$5000,$B714,'1. Output sheet'!$AC$2:$AC$5000,$B$140,'1. Output sheet'!$O$2:$O$5000,"&gt;="&amp;$B$574,'1. Output sheet'!$O$2:$O$5000,"&lt;"&amp;$C$574)+SUMIFS('1. Output sheet'!$F$2:$F$5000,'1. Output sheet'!$C$2:$C$5000,G$138,'1. Output sheet'!$K$2:$K$5000,$B714,'1. Output sheet'!$AC$2:$AC$5000,$B$170,'1. Output sheet'!$O$2:$O$5000,"&gt;="&amp;$B$574,'1. Output sheet'!$O$2:$O$5000,"&lt;"&amp;$C$574)</f>
        <v>0</v>
      </c>
      <c r="H714" s="13">
        <f>SUMIFS('1. Output sheet'!$F$2:$F$5000,'1. Output sheet'!$C$2:$C$5000,H$138,'1. Output sheet'!$K$2:$K$5000,$B714,'1. Output sheet'!$AC$2:$AC$5000,$B$140,'1. Output sheet'!$O$2:$O$5000,"&gt;="&amp;$B$574,'1. Output sheet'!$O$2:$O$5000,"&lt;"&amp;$C$574)+SUMIFS('1. Output sheet'!$F$2:$F$5000,'1. Output sheet'!$C$2:$C$5000,H$138,'1. Output sheet'!$K$2:$K$5000,$B714,'1. Output sheet'!$AC$2:$AC$5000,$B$170,'1. Output sheet'!$O$2:$O$5000,"&gt;="&amp;$B$574,'1. Output sheet'!$O$2:$O$5000,"&lt;"&amp;$C$574)</f>
        <v>2885</v>
      </c>
      <c r="I714" s="13">
        <f>SUMIFS('1. Output sheet'!$F$2:$F$5000,'1. Output sheet'!$C$2:$C$5000,I$138,'1. Output sheet'!$K$2:$K$5000,$B714,'1. Output sheet'!$AC$2:$AC$5000,$B$140,'1. Output sheet'!$O$2:$O$5000,"&gt;="&amp;$B$574,'1. Output sheet'!$O$2:$O$5000,"&lt;"&amp;$C$574)+SUMIFS('1. Output sheet'!$F$2:$F$5000,'1. Output sheet'!$C$2:$C$5000,I$138,'1. Output sheet'!$K$2:$K$5000,$B714,'1. Output sheet'!$AC$2:$AC$5000,$B$170,'1. Output sheet'!$O$2:$O$5000,"&gt;="&amp;$B$574,'1. Output sheet'!$O$2:$O$5000,"&lt;"&amp;$C$574)</f>
        <v>0</v>
      </c>
      <c r="J714" s="13">
        <f>SUMIFS('1. Output sheet'!$F$2:$F$5000,'1. Output sheet'!$C$2:$C$5000,J$138,'1. Output sheet'!$K$2:$K$5000,$B714,'1. Output sheet'!$AC$2:$AC$5000,$B$140,'1. Output sheet'!$O$2:$O$5000,"&gt;="&amp;$B$574,'1. Output sheet'!$O$2:$O$5000,"&lt;"&amp;$C$574)+SUMIFS('1. Output sheet'!$F$2:$F$5000,'1. Output sheet'!$C$2:$C$5000,J$138,'1. Output sheet'!$K$2:$K$5000,$B714,'1. Output sheet'!$AC$2:$AC$5000,$B$170,'1. Output sheet'!$O$2:$O$5000,"&gt;="&amp;$B$574,'1. Output sheet'!$O$2:$O$5000,"&lt;"&amp;$C$574)</f>
        <v>1195</v>
      </c>
      <c r="K714" s="13">
        <f>SUMIFS('1. Output sheet'!$F$2:$F$5000,'1. Output sheet'!$C$2:$C$5000,K$138,'1. Output sheet'!$K$2:$K$5000,$B714,'1. Output sheet'!$AC$2:$AC$5000,$B$140,'1. Output sheet'!$O$2:$O$5000,"&gt;="&amp;$B$574,'1. Output sheet'!$O$2:$O$5000,"&lt;"&amp;$C$574)+SUMIFS('1. Output sheet'!$F$2:$F$5000,'1. Output sheet'!$C$2:$C$5000,K$138,'1. Output sheet'!$K$2:$K$5000,$B714,'1. Output sheet'!$AC$2:$AC$5000,$B$170,'1. Output sheet'!$O$2:$O$5000,"&gt;="&amp;$B$574,'1. Output sheet'!$O$2:$O$5000,"&lt;"&amp;$C$574)</f>
        <v>0</v>
      </c>
      <c r="L714" s="13">
        <f>SUMIFS('1. Output sheet'!$F$2:$F$5000,'1. Output sheet'!$C$2:$C$5000,L$138,'1. Output sheet'!$K$2:$K$5000,$B714,'1. Output sheet'!$AC$2:$AC$5000,$B$140,'1. Output sheet'!$O$2:$O$5000,"&gt;="&amp;$B$574,'1. Output sheet'!$O$2:$O$5000,"&lt;"&amp;$C$574)+SUMIFS('1. Output sheet'!$F$2:$F$5000,'1. Output sheet'!$C$2:$C$5000,L$138,'1. Output sheet'!$K$2:$K$5000,$B714,'1. Output sheet'!$AC$2:$AC$5000,$B$170,'1. Output sheet'!$O$2:$O$5000,"&gt;="&amp;$B$574,'1. Output sheet'!$O$2:$O$5000,"&lt;"&amp;$C$574)</f>
        <v>0</v>
      </c>
      <c r="M714" s="13">
        <f>SUMIFS('1. Output sheet'!$F$2:$F$5000,'1. Output sheet'!$C$2:$C$5000,M$138,'1. Output sheet'!$K$2:$K$5000,$B714,'1. Output sheet'!$AC$2:$AC$5000,$B$140,'1. Output sheet'!$O$2:$O$5000,"&gt;="&amp;$B$574,'1. Output sheet'!$O$2:$O$5000,"&lt;"&amp;$C$574)+SUMIFS('1. Output sheet'!$F$2:$F$5000,'1. Output sheet'!$C$2:$C$5000,M$138,'1. Output sheet'!$K$2:$K$5000,$B714,'1. Output sheet'!$AC$2:$AC$5000,$B$170,'1. Output sheet'!$O$2:$O$5000,"&gt;="&amp;$B$574,'1. Output sheet'!$O$2:$O$5000,"&lt;"&amp;$C$574)</f>
        <v>0</v>
      </c>
      <c r="N714" s="13">
        <f>SUMIFS('1. Output sheet'!$F$2:$F$5000,'1. Output sheet'!$C$2:$C$5000,N$138,'1. Output sheet'!$K$2:$K$5000,$B714,'1. Output sheet'!$AC$2:$AC$5000,$B$140,'1. Output sheet'!$O$2:$O$5000,"&gt;="&amp;$B$574,'1. Output sheet'!$O$2:$O$5000,"&lt;"&amp;$C$574)+SUMIFS('1. Output sheet'!$F$2:$F$5000,'1. Output sheet'!$C$2:$C$5000,N$138,'1. Output sheet'!$K$2:$K$5000,$B714,'1. Output sheet'!$AC$2:$AC$5000,$B$170,'1. Output sheet'!$O$2:$O$5000,"&gt;="&amp;$B$574,'1. Output sheet'!$O$2:$O$5000,"&lt;"&amp;$C$574)</f>
        <v>0</v>
      </c>
      <c r="O714" s="13">
        <f>SUMIFS('1. Output sheet'!$F$2:$F$5000,'1. Output sheet'!$C$2:$C$5000,O$138,'1. Output sheet'!$K$2:$K$5000,$B714,'1. Output sheet'!$AC$2:$AC$5000,$B$140,'1. Output sheet'!$O$2:$O$5000,"&gt;="&amp;$B$574,'1. Output sheet'!$O$2:$O$5000,"&lt;"&amp;$C$574)+SUMIFS('1. Output sheet'!$F$2:$F$5000,'1. Output sheet'!$C$2:$C$5000,O$138,'1. Output sheet'!$K$2:$K$5000,$B714,'1. Output sheet'!$AC$2:$AC$5000,$B$170,'1. Output sheet'!$O$2:$O$5000,"&gt;="&amp;$B$574,'1. Output sheet'!$O$2:$O$5000,"&lt;"&amp;$C$574)</f>
        <v>0</v>
      </c>
      <c r="P714" s="14">
        <f t="shared" si="402"/>
        <v>4080</v>
      </c>
      <c r="R714" s="39" t="s">
        <v>473</v>
      </c>
      <c r="S714" s="12"/>
      <c r="T714" s="13">
        <f t="shared" si="401"/>
        <v>0</v>
      </c>
      <c r="U714" s="13">
        <f t="shared" si="389"/>
        <v>0</v>
      </c>
      <c r="V714" s="13">
        <f t="shared" si="390"/>
        <v>0</v>
      </c>
      <c r="W714" s="13">
        <f t="shared" si="391"/>
        <v>0</v>
      </c>
      <c r="X714" s="13">
        <f t="shared" si="392"/>
        <v>386.81737125082117</v>
      </c>
      <c r="Y714" s="13">
        <f t="shared" si="393"/>
        <v>0</v>
      </c>
      <c r="Z714" s="13">
        <f t="shared" si="394"/>
        <v>160.22417977287049</v>
      </c>
      <c r="AA714" s="13">
        <f t="shared" si="395"/>
        <v>0</v>
      </c>
      <c r="AB714" s="13">
        <f t="shared" si="396"/>
        <v>0</v>
      </c>
      <c r="AC714" s="13">
        <f t="shared" si="397"/>
        <v>0</v>
      </c>
      <c r="AD714" s="13">
        <f t="shared" si="398"/>
        <v>0</v>
      </c>
      <c r="AE714" s="13">
        <f t="shared" si="399"/>
        <v>0</v>
      </c>
      <c r="AF714" s="14">
        <f t="shared" si="400"/>
        <v>547.04155102369168</v>
      </c>
    </row>
    <row r="715" spans="2:32" ht="14.4" x14ac:dyDescent="0.3">
      <c r="B715" s="39" t="s">
        <v>210</v>
      </c>
      <c r="C715" s="12"/>
      <c r="D715" s="13">
        <f>SUMIFS('1. Output sheet'!$F$2:$F$5000,'1. Output sheet'!$C$2:$C$5000,D$138,'1. Output sheet'!$K$2:$K$5000,$B715,'1. Output sheet'!$AC$2:$AC$5000,$B$140,'1. Output sheet'!$O$2:$O$5000,"&gt;="&amp;$B$574,'1. Output sheet'!$O$2:$O$5000,"&lt;"&amp;$C$574)+SUMIFS('1. Output sheet'!$F$2:$F$5000,'1. Output sheet'!$C$2:$C$5000,D$138,'1. Output sheet'!$K$2:$K$5000,$B715,'1. Output sheet'!$AC$2:$AC$5000,$B$170,'1. Output sheet'!$O$2:$O$5000,"&gt;="&amp;$B$574,'1. Output sheet'!$O$2:$O$5000,"&lt;"&amp;$C$574)</f>
        <v>0</v>
      </c>
      <c r="E715" s="13">
        <f>SUMIFS('1. Output sheet'!$F$2:$F$5000,'1. Output sheet'!$C$2:$C$5000,E$138,'1. Output sheet'!$K$2:$K$5000,$B715,'1. Output sheet'!$AC$2:$AC$5000,$B$140,'1. Output sheet'!$O$2:$O$5000,"&gt;="&amp;$B$574,'1. Output sheet'!$O$2:$O$5000,"&lt;"&amp;$C$574)+SUMIFS('1. Output sheet'!$F$2:$F$5000,'1. Output sheet'!$C$2:$C$5000,E$138,'1. Output sheet'!$K$2:$K$5000,$B715,'1. Output sheet'!$AC$2:$AC$5000,$B$170,'1. Output sheet'!$O$2:$O$5000,"&gt;="&amp;$B$574,'1. Output sheet'!$O$2:$O$5000,"&lt;"&amp;$C$574)</f>
        <v>0</v>
      </c>
      <c r="F715" s="13">
        <f>SUMIFS('1. Output sheet'!$F$2:$F$5000,'1. Output sheet'!$C$2:$C$5000,F$138,'1. Output sheet'!$K$2:$K$5000,$B715,'1. Output sheet'!$AC$2:$AC$5000,$B$140,'1. Output sheet'!$O$2:$O$5000,"&gt;="&amp;$B$574,'1. Output sheet'!$O$2:$O$5000,"&lt;"&amp;$C$574)+SUMIFS('1. Output sheet'!$F$2:$F$5000,'1. Output sheet'!$C$2:$C$5000,F$138,'1. Output sheet'!$K$2:$K$5000,$B715,'1. Output sheet'!$AC$2:$AC$5000,$B$170,'1. Output sheet'!$O$2:$O$5000,"&gt;="&amp;$B$574,'1. Output sheet'!$O$2:$O$5000,"&lt;"&amp;$C$574)</f>
        <v>0</v>
      </c>
      <c r="G715" s="13">
        <f>SUMIFS('1. Output sheet'!$F$2:$F$5000,'1. Output sheet'!$C$2:$C$5000,G$138,'1. Output sheet'!$K$2:$K$5000,$B715,'1. Output sheet'!$AC$2:$AC$5000,$B$140,'1. Output sheet'!$O$2:$O$5000,"&gt;="&amp;$B$574,'1. Output sheet'!$O$2:$O$5000,"&lt;"&amp;$C$574)+SUMIFS('1. Output sheet'!$F$2:$F$5000,'1. Output sheet'!$C$2:$C$5000,G$138,'1. Output sheet'!$K$2:$K$5000,$B715,'1. Output sheet'!$AC$2:$AC$5000,$B$170,'1. Output sheet'!$O$2:$O$5000,"&gt;="&amp;$B$574,'1. Output sheet'!$O$2:$O$5000,"&lt;"&amp;$C$574)</f>
        <v>0</v>
      </c>
      <c r="H715" s="13">
        <f>SUMIFS('1. Output sheet'!$F$2:$F$5000,'1. Output sheet'!$C$2:$C$5000,H$138,'1. Output sheet'!$K$2:$K$5000,$B715,'1. Output sheet'!$AC$2:$AC$5000,$B$140,'1. Output sheet'!$O$2:$O$5000,"&gt;="&amp;$B$574,'1. Output sheet'!$O$2:$O$5000,"&lt;"&amp;$C$574)+SUMIFS('1. Output sheet'!$F$2:$F$5000,'1. Output sheet'!$C$2:$C$5000,H$138,'1. Output sheet'!$K$2:$K$5000,$B715,'1. Output sheet'!$AC$2:$AC$5000,$B$170,'1. Output sheet'!$O$2:$O$5000,"&gt;="&amp;$B$574,'1. Output sheet'!$O$2:$O$5000,"&lt;"&amp;$C$574)</f>
        <v>0</v>
      </c>
      <c r="I715" s="13">
        <f>SUMIFS('1. Output sheet'!$F$2:$F$5000,'1. Output sheet'!$C$2:$C$5000,I$138,'1. Output sheet'!$K$2:$K$5000,$B715,'1. Output sheet'!$AC$2:$AC$5000,$B$140,'1. Output sheet'!$O$2:$O$5000,"&gt;="&amp;$B$574,'1. Output sheet'!$O$2:$O$5000,"&lt;"&amp;$C$574)+SUMIFS('1. Output sheet'!$F$2:$F$5000,'1. Output sheet'!$C$2:$C$5000,I$138,'1. Output sheet'!$K$2:$K$5000,$B715,'1. Output sheet'!$AC$2:$AC$5000,$B$170,'1. Output sheet'!$O$2:$O$5000,"&gt;="&amp;$B$574,'1. Output sheet'!$O$2:$O$5000,"&lt;"&amp;$C$574)</f>
        <v>0</v>
      </c>
      <c r="J715" s="13">
        <f>SUMIFS('1. Output sheet'!$F$2:$F$5000,'1. Output sheet'!$C$2:$C$5000,J$138,'1. Output sheet'!$K$2:$K$5000,$B715,'1. Output sheet'!$AC$2:$AC$5000,$B$140,'1. Output sheet'!$O$2:$O$5000,"&gt;="&amp;$B$574,'1. Output sheet'!$O$2:$O$5000,"&lt;"&amp;$C$574)+SUMIFS('1. Output sheet'!$F$2:$F$5000,'1. Output sheet'!$C$2:$C$5000,J$138,'1. Output sheet'!$K$2:$K$5000,$B715,'1. Output sheet'!$AC$2:$AC$5000,$B$170,'1. Output sheet'!$O$2:$O$5000,"&gt;="&amp;$B$574,'1. Output sheet'!$O$2:$O$5000,"&lt;"&amp;$C$574)</f>
        <v>0</v>
      </c>
      <c r="K715" s="13">
        <f>SUMIFS('1. Output sheet'!$F$2:$F$5000,'1. Output sheet'!$C$2:$C$5000,K$138,'1. Output sheet'!$K$2:$K$5000,$B715,'1. Output sheet'!$AC$2:$AC$5000,$B$140,'1. Output sheet'!$O$2:$O$5000,"&gt;="&amp;$B$574,'1. Output sheet'!$O$2:$O$5000,"&lt;"&amp;$C$574)+SUMIFS('1. Output sheet'!$F$2:$F$5000,'1. Output sheet'!$C$2:$C$5000,K$138,'1. Output sheet'!$K$2:$K$5000,$B715,'1. Output sheet'!$AC$2:$AC$5000,$B$170,'1. Output sheet'!$O$2:$O$5000,"&gt;="&amp;$B$574,'1. Output sheet'!$O$2:$O$5000,"&lt;"&amp;$C$574)</f>
        <v>0</v>
      </c>
      <c r="L715" s="13">
        <f>SUMIFS('1. Output sheet'!$F$2:$F$5000,'1. Output sheet'!$C$2:$C$5000,L$138,'1. Output sheet'!$K$2:$K$5000,$B715,'1. Output sheet'!$AC$2:$AC$5000,$B$140,'1. Output sheet'!$O$2:$O$5000,"&gt;="&amp;$B$574,'1. Output sheet'!$O$2:$O$5000,"&lt;"&amp;$C$574)+SUMIFS('1. Output sheet'!$F$2:$F$5000,'1. Output sheet'!$C$2:$C$5000,L$138,'1. Output sheet'!$K$2:$K$5000,$B715,'1. Output sheet'!$AC$2:$AC$5000,$B$170,'1. Output sheet'!$O$2:$O$5000,"&gt;="&amp;$B$574,'1. Output sheet'!$O$2:$O$5000,"&lt;"&amp;$C$574)</f>
        <v>0</v>
      </c>
      <c r="M715" s="13">
        <f>SUMIFS('1. Output sheet'!$F$2:$F$5000,'1. Output sheet'!$C$2:$C$5000,M$138,'1. Output sheet'!$K$2:$K$5000,$B715,'1. Output sheet'!$AC$2:$AC$5000,$B$140,'1. Output sheet'!$O$2:$O$5000,"&gt;="&amp;$B$574,'1. Output sheet'!$O$2:$O$5000,"&lt;"&amp;$C$574)+SUMIFS('1. Output sheet'!$F$2:$F$5000,'1. Output sheet'!$C$2:$C$5000,M$138,'1. Output sheet'!$K$2:$K$5000,$B715,'1. Output sheet'!$AC$2:$AC$5000,$B$170,'1. Output sheet'!$O$2:$O$5000,"&gt;="&amp;$B$574,'1. Output sheet'!$O$2:$O$5000,"&lt;"&amp;$C$574)</f>
        <v>0</v>
      </c>
      <c r="N715" s="13">
        <f>SUMIFS('1. Output sheet'!$F$2:$F$5000,'1. Output sheet'!$C$2:$C$5000,N$138,'1. Output sheet'!$K$2:$K$5000,$B715,'1. Output sheet'!$AC$2:$AC$5000,$B$140,'1. Output sheet'!$O$2:$O$5000,"&gt;="&amp;$B$574,'1. Output sheet'!$O$2:$O$5000,"&lt;"&amp;$C$574)+SUMIFS('1. Output sheet'!$F$2:$F$5000,'1. Output sheet'!$C$2:$C$5000,N$138,'1. Output sheet'!$K$2:$K$5000,$B715,'1. Output sheet'!$AC$2:$AC$5000,$B$170,'1. Output sheet'!$O$2:$O$5000,"&gt;="&amp;$B$574,'1. Output sheet'!$O$2:$O$5000,"&lt;"&amp;$C$574)</f>
        <v>0</v>
      </c>
      <c r="O715" s="13">
        <f>SUMIFS('1. Output sheet'!$F$2:$F$5000,'1. Output sheet'!$C$2:$C$5000,O$138,'1. Output sheet'!$K$2:$K$5000,$B715,'1. Output sheet'!$AC$2:$AC$5000,$B$140,'1. Output sheet'!$O$2:$O$5000,"&gt;="&amp;$B$574,'1. Output sheet'!$O$2:$O$5000,"&lt;"&amp;$C$574)+SUMIFS('1. Output sheet'!$F$2:$F$5000,'1. Output sheet'!$C$2:$C$5000,O$138,'1. Output sheet'!$K$2:$K$5000,$B715,'1. Output sheet'!$AC$2:$AC$5000,$B$170,'1. Output sheet'!$O$2:$O$5000,"&gt;="&amp;$B$574,'1. Output sheet'!$O$2:$O$5000,"&lt;"&amp;$C$574)</f>
        <v>0</v>
      </c>
      <c r="P715" s="14">
        <f t="shared" si="402"/>
        <v>0</v>
      </c>
      <c r="R715" s="39" t="s">
        <v>210</v>
      </c>
      <c r="S715" s="12"/>
      <c r="T715" s="13">
        <f t="shared" si="401"/>
        <v>0</v>
      </c>
      <c r="U715" s="13">
        <f t="shared" si="389"/>
        <v>0</v>
      </c>
      <c r="V715" s="13">
        <f t="shared" si="390"/>
        <v>0</v>
      </c>
      <c r="W715" s="13">
        <f t="shared" si="391"/>
        <v>0</v>
      </c>
      <c r="X715" s="13">
        <f t="shared" si="392"/>
        <v>0</v>
      </c>
      <c r="Y715" s="13">
        <f t="shared" si="393"/>
        <v>0</v>
      </c>
      <c r="Z715" s="13">
        <f t="shared" si="394"/>
        <v>0</v>
      </c>
      <c r="AA715" s="13">
        <f t="shared" si="395"/>
        <v>0</v>
      </c>
      <c r="AB715" s="13">
        <f t="shared" si="396"/>
        <v>0</v>
      </c>
      <c r="AC715" s="13">
        <f t="shared" si="397"/>
        <v>0</v>
      </c>
      <c r="AD715" s="13">
        <f t="shared" si="398"/>
        <v>0</v>
      </c>
      <c r="AE715" s="13">
        <f t="shared" si="399"/>
        <v>0</v>
      </c>
      <c r="AF715" s="14">
        <f t="shared" si="400"/>
        <v>0</v>
      </c>
    </row>
    <row r="716" spans="2:32" ht="14.4" x14ac:dyDescent="0.3">
      <c r="B716" s="39" t="s">
        <v>333</v>
      </c>
      <c r="C716" s="12"/>
      <c r="D716" s="13">
        <f>SUMIFS('1. Output sheet'!$F$2:$F$5000,'1. Output sheet'!$C$2:$C$5000,D$138,'1. Output sheet'!$K$2:$K$5000,$B716,'1. Output sheet'!$AC$2:$AC$5000,$B$140,'1. Output sheet'!$O$2:$O$5000,"&gt;="&amp;$B$574,'1. Output sheet'!$O$2:$O$5000,"&lt;"&amp;$C$574)+SUMIFS('1. Output sheet'!$F$2:$F$5000,'1. Output sheet'!$C$2:$C$5000,D$138,'1. Output sheet'!$K$2:$K$5000,$B716,'1. Output sheet'!$AC$2:$AC$5000,$B$170,'1. Output sheet'!$O$2:$O$5000,"&gt;="&amp;$B$574,'1. Output sheet'!$O$2:$O$5000,"&lt;"&amp;$C$574)</f>
        <v>0</v>
      </c>
      <c r="E716" s="13">
        <f>SUMIFS('1. Output sheet'!$F$2:$F$5000,'1. Output sheet'!$C$2:$C$5000,E$138,'1. Output sheet'!$K$2:$K$5000,$B716,'1. Output sheet'!$AC$2:$AC$5000,$B$140,'1. Output sheet'!$O$2:$O$5000,"&gt;="&amp;$B$574,'1. Output sheet'!$O$2:$O$5000,"&lt;"&amp;$C$574)+SUMIFS('1. Output sheet'!$F$2:$F$5000,'1. Output sheet'!$C$2:$C$5000,E$138,'1. Output sheet'!$K$2:$K$5000,$B716,'1. Output sheet'!$AC$2:$AC$5000,$B$170,'1. Output sheet'!$O$2:$O$5000,"&gt;="&amp;$B$574,'1. Output sheet'!$O$2:$O$5000,"&lt;"&amp;$C$574)</f>
        <v>0</v>
      </c>
      <c r="F716" s="13">
        <f>SUMIFS('1. Output sheet'!$F$2:$F$5000,'1. Output sheet'!$C$2:$C$5000,F$138,'1. Output sheet'!$K$2:$K$5000,$B716,'1. Output sheet'!$AC$2:$AC$5000,$B$140,'1. Output sheet'!$O$2:$O$5000,"&gt;="&amp;$B$574,'1. Output sheet'!$O$2:$O$5000,"&lt;"&amp;$C$574)+SUMIFS('1. Output sheet'!$F$2:$F$5000,'1. Output sheet'!$C$2:$C$5000,F$138,'1. Output sheet'!$K$2:$K$5000,$B716,'1. Output sheet'!$AC$2:$AC$5000,$B$170,'1. Output sheet'!$O$2:$O$5000,"&gt;="&amp;$B$574,'1. Output sheet'!$O$2:$O$5000,"&lt;"&amp;$C$574)</f>
        <v>0</v>
      </c>
      <c r="G716" s="13">
        <f>SUMIFS('1. Output sheet'!$F$2:$F$5000,'1. Output sheet'!$C$2:$C$5000,G$138,'1. Output sheet'!$K$2:$K$5000,$B716,'1. Output sheet'!$AC$2:$AC$5000,$B$140,'1. Output sheet'!$O$2:$O$5000,"&gt;="&amp;$B$574,'1. Output sheet'!$O$2:$O$5000,"&lt;"&amp;$C$574)+SUMIFS('1. Output sheet'!$F$2:$F$5000,'1. Output sheet'!$C$2:$C$5000,G$138,'1. Output sheet'!$K$2:$K$5000,$B716,'1. Output sheet'!$AC$2:$AC$5000,$B$170,'1. Output sheet'!$O$2:$O$5000,"&gt;="&amp;$B$574,'1. Output sheet'!$O$2:$O$5000,"&lt;"&amp;$C$574)</f>
        <v>0</v>
      </c>
      <c r="H716" s="13">
        <f>SUMIFS('1. Output sheet'!$F$2:$F$5000,'1. Output sheet'!$C$2:$C$5000,H$138,'1. Output sheet'!$K$2:$K$5000,$B716,'1. Output sheet'!$AC$2:$AC$5000,$B$140,'1. Output sheet'!$O$2:$O$5000,"&gt;="&amp;$B$574,'1. Output sheet'!$O$2:$O$5000,"&lt;"&amp;$C$574)+SUMIFS('1. Output sheet'!$F$2:$F$5000,'1. Output sheet'!$C$2:$C$5000,H$138,'1. Output sheet'!$K$2:$K$5000,$B716,'1. Output sheet'!$AC$2:$AC$5000,$B$170,'1. Output sheet'!$O$2:$O$5000,"&gt;="&amp;$B$574,'1. Output sheet'!$O$2:$O$5000,"&lt;"&amp;$C$574)</f>
        <v>0</v>
      </c>
      <c r="I716" s="13">
        <f>SUMIFS('1. Output sheet'!$F$2:$F$5000,'1. Output sheet'!$C$2:$C$5000,I$138,'1. Output sheet'!$K$2:$K$5000,$B716,'1. Output sheet'!$AC$2:$AC$5000,$B$140,'1. Output sheet'!$O$2:$O$5000,"&gt;="&amp;$B$574,'1. Output sheet'!$O$2:$O$5000,"&lt;"&amp;$C$574)+SUMIFS('1. Output sheet'!$F$2:$F$5000,'1. Output sheet'!$C$2:$C$5000,I$138,'1. Output sheet'!$K$2:$K$5000,$B716,'1. Output sheet'!$AC$2:$AC$5000,$B$170,'1. Output sheet'!$O$2:$O$5000,"&gt;="&amp;$B$574,'1. Output sheet'!$O$2:$O$5000,"&lt;"&amp;$C$574)</f>
        <v>0</v>
      </c>
      <c r="J716" s="13">
        <f>SUMIFS('1. Output sheet'!$F$2:$F$5000,'1. Output sheet'!$C$2:$C$5000,J$138,'1. Output sheet'!$K$2:$K$5000,$B716,'1. Output sheet'!$AC$2:$AC$5000,$B$140,'1. Output sheet'!$O$2:$O$5000,"&gt;="&amp;$B$574,'1. Output sheet'!$O$2:$O$5000,"&lt;"&amp;$C$574)+SUMIFS('1. Output sheet'!$F$2:$F$5000,'1. Output sheet'!$C$2:$C$5000,J$138,'1. Output sheet'!$K$2:$K$5000,$B716,'1. Output sheet'!$AC$2:$AC$5000,$B$170,'1. Output sheet'!$O$2:$O$5000,"&gt;="&amp;$B$574,'1. Output sheet'!$O$2:$O$5000,"&lt;"&amp;$C$574)</f>
        <v>0</v>
      </c>
      <c r="K716" s="13">
        <f>SUMIFS('1. Output sheet'!$F$2:$F$5000,'1. Output sheet'!$C$2:$C$5000,K$138,'1. Output sheet'!$K$2:$K$5000,$B716,'1. Output sheet'!$AC$2:$AC$5000,$B$140,'1. Output sheet'!$O$2:$O$5000,"&gt;="&amp;$B$574,'1. Output sheet'!$O$2:$O$5000,"&lt;"&amp;$C$574)+SUMIFS('1. Output sheet'!$F$2:$F$5000,'1. Output sheet'!$C$2:$C$5000,K$138,'1. Output sheet'!$K$2:$K$5000,$B716,'1. Output sheet'!$AC$2:$AC$5000,$B$170,'1. Output sheet'!$O$2:$O$5000,"&gt;="&amp;$B$574,'1. Output sheet'!$O$2:$O$5000,"&lt;"&amp;$C$574)</f>
        <v>0</v>
      </c>
      <c r="L716" s="13">
        <f>SUMIFS('1. Output sheet'!$F$2:$F$5000,'1. Output sheet'!$C$2:$C$5000,L$138,'1. Output sheet'!$K$2:$K$5000,$B716,'1. Output sheet'!$AC$2:$AC$5000,$B$140,'1. Output sheet'!$O$2:$O$5000,"&gt;="&amp;$B$574,'1. Output sheet'!$O$2:$O$5000,"&lt;"&amp;$C$574)+SUMIFS('1. Output sheet'!$F$2:$F$5000,'1. Output sheet'!$C$2:$C$5000,L$138,'1. Output sheet'!$K$2:$K$5000,$B716,'1. Output sheet'!$AC$2:$AC$5000,$B$170,'1. Output sheet'!$O$2:$O$5000,"&gt;="&amp;$B$574,'1. Output sheet'!$O$2:$O$5000,"&lt;"&amp;$C$574)</f>
        <v>0</v>
      </c>
      <c r="M716" s="13">
        <f>SUMIFS('1. Output sheet'!$F$2:$F$5000,'1. Output sheet'!$C$2:$C$5000,M$138,'1. Output sheet'!$K$2:$K$5000,$B716,'1. Output sheet'!$AC$2:$AC$5000,$B$140,'1. Output sheet'!$O$2:$O$5000,"&gt;="&amp;$B$574,'1. Output sheet'!$O$2:$O$5000,"&lt;"&amp;$C$574)+SUMIFS('1. Output sheet'!$F$2:$F$5000,'1. Output sheet'!$C$2:$C$5000,M$138,'1. Output sheet'!$K$2:$K$5000,$B716,'1. Output sheet'!$AC$2:$AC$5000,$B$170,'1. Output sheet'!$O$2:$O$5000,"&gt;="&amp;$B$574,'1. Output sheet'!$O$2:$O$5000,"&lt;"&amp;$C$574)</f>
        <v>0</v>
      </c>
      <c r="N716" s="13">
        <f>SUMIFS('1. Output sheet'!$F$2:$F$5000,'1. Output sheet'!$C$2:$C$5000,N$138,'1. Output sheet'!$K$2:$K$5000,$B716,'1. Output sheet'!$AC$2:$AC$5000,$B$140,'1. Output sheet'!$O$2:$O$5000,"&gt;="&amp;$B$574,'1. Output sheet'!$O$2:$O$5000,"&lt;"&amp;$C$574)+SUMIFS('1. Output sheet'!$F$2:$F$5000,'1. Output sheet'!$C$2:$C$5000,N$138,'1. Output sheet'!$K$2:$K$5000,$B716,'1. Output sheet'!$AC$2:$AC$5000,$B$170,'1. Output sheet'!$O$2:$O$5000,"&gt;="&amp;$B$574,'1. Output sheet'!$O$2:$O$5000,"&lt;"&amp;$C$574)</f>
        <v>0</v>
      </c>
      <c r="O716" s="13">
        <f>SUMIFS('1. Output sheet'!$F$2:$F$5000,'1. Output sheet'!$C$2:$C$5000,O$138,'1. Output sheet'!$K$2:$K$5000,$B716,'1. Output sheet'!$AC$2:$AC$5000,$B$140,'1. Output sheet'!$O$2:$O$5000,"&gt;="&amp;$B$574,'1. Output sheet'!$O$2:$O$5000,"&lt;"&amp;$C$574)+SUMIFS('1. Output sheet'!$F$2:$F$5000,'1. Output sheet'!$C$2:$C$5000,O$138,'1. Output sheet'!$K$2:$K$5000,$B716,'1. Output sheet'!$AC$2:$AC$5000,$B$170,'1. Output sheet'!$O$2:$O$5000,"&gt;="&amp;$B$574,'1. Output sheet'!$O$2:$O$5000,"&lt;"&amp;$C$574)</f>
        <v>0</v>
      </c>
      <c r="P716" s="14">
        <f t="shared" si="402"/>
        <v>0</v>
      </c>
      <c r="R716" s="39" t="s">
        <v>333</v>
      </c>
      <c r="S716" s="12"/>
      <c r="T716" s="13">
        <f t="shared" si="401"/>
        <v>0</v>
      </c>
      <c r="U716" s="13">
        <f t="shared" si="389"/>
        <v>0</v>
      </c>
      <c r="V716" s="13">
        <f t="shared" si="390"/>
        <v>0</v>
      </c>
      <c r="W716" s="13">
        <f t="shared" si="391"/>
        <v>0</v>
      </c>
      <c r="X716" s="13">
        <f t="shared" si="392"/>
        <v>0</v>
      </c>
      <c r="Y716" s="13">
        <f t="shared" si="393"/>
        <v>0</v>
      </c>
      <c r="Z716" s="13">
        <f t="shared" si="394"/>
        <v>0</v>
      </c>
      <c r="AA716" s="13">
        <f t="shared" si="395"/>
        <v>0</v>
      </c>
      <c r="AB716" s="13">
        <f t="shared" si="396"/>
        <v>0</v>
      </c>
      <c r="AC716" s="13">
        <f t="shared" si="397"/>
        <v>0</v>
      </c>
      <c r="AD716" s="13">
        <f t="shared" si="398"/>
        <v>0</v>
      </c>
      <c r="AE716" s="13">
        <f t="shared" si="399"/>
        <v>0</v>
      </c>
      <c r="AF716" s="14">
        <f t="shared" si="400"/>
        <v>0</v>
      </c>
    </row>
    <row r="717" spans="2:32" ht="14.4" x14ac:dyDescent="0.3">
      <c r="B717" s="39" t="s">
        <v>229</v>
      </c>
      <c r="C717" s="12"/>
      <c r="D717" s="13">
        <f>SUMIFS('1. Output sheet'!$F$2:$F$5000,'1. Output sheet'!$C$2:$C$5000,D$138,'1. Output sheet'!$K$2:$K$5000,$B717,'1. Output sheet'!$AC$2:$AC$5000,$B$140,'1. Output sheet'!$O$2:$O$5000,"&gt;="&amp;$B$574,'1. Output sheet'!$O$2:$O$5000,"&lt;"&amp;$C$574)+SUMIFS('1. Output sheet'!$F$2:$F$5000,'1. Output sheet'!$C$2:$C$5000,D$138,'1. Output sheet'!$K$2:$K$5000,$B717,'1. Output sheet'!$AC$2:$AC$5000,$B$170,'1. Output sheet'!$O$2:$O$5000,"&gt;="&amp;$B$574,'1. Output sheet'!$O$2:$O$5000,"&lt;"&amp;$C$574)</f>
        <v>0</v>
      </c>
      <c r="E717" s="13">
        <f>SUMIFS('1. Output sheet'!$F$2:$F$5000,'1. Output sheet'!$C$2:$C$5000,E$138,'1. Output sheet'!$K$2:$K$5000,$B717,'1. Output sheet'!$AC$2:$AC$5000,$B$140,'1. Output sheet'!$O$2:$O$5000,"&gt;="&amp;$B$574,'1. Output sheet'!$O$2:$O$5000,"&lt;"&amp;$C$574)+SUMIFS('1. Output sheet'!$F$2:$F$5000,'1. Output sheet'!$C$2:$C$5000,E$138,'1. Output sheet'!$K$2:$K$5000,$B717,'1. Output sheet'!$AC$2:$AC$5000,$B$170,'1. Output sheet'!$O$2:$O$5000,"&gt;="&amp;$B$574,'1. Output sheet'!$O$2:$O$5000,"&lt;"&amp;$C$574)</f>
        <v>0</v>
      </c>
      <c r="F717" s="13">
        <f>SUMIFS('1. Output sheet'!$F$2:$F$5000,'1. Output sheet'!$C$2:$C$5000,F$138,'1. Output sheet'!$K$2:$K$5000,$B717,'1. Output sheet'!$AC$2:$AC$5000,$B$140,'1. Output sheet'!$O$2:$O$5000,"&gt;="&amp;$B$574,'1. Output sheet'!$O$2:$O$5000,"&lt;"&amp;$C$574)+SUMIFS('1. Output sheet'!$F$2:$F$5000,'1. Output sheet'!$C$2:$C$5000,F$138,'1. Output sheet'!$K$2:$K$5000,$B717,'1. Output sheet'!$AC$2:$AC$5000,$B$170,'1. Output sheet'!$O$2:$O$5000,"&gt;="&amp;$B$574,'1. Output sheet'!$O$2:$O$5000,"&lt;"&amp;$C$574)</f>
        <v>0</v>
      </c>
      <c r="G717" s="13">
        <f>SUMIFS('1. Output sheet'!$F$2:$F$5000,'1. Output sheet'!$C$2:$C$5000,G$138,'1. Output sheet'!$K$2:$K$5000,$B717,'1. Output sheet'!$AC$2:$AC$5000,$B$140,'1. Output sheet'!$O$2:$O$5000,"&gt;="&amp;$B$574,'1. Output sheet'!$O$2:$O$5000,"&lt;"&amp;$C$574)+SUMIFS('1. Output sheet'!$F$2:$F$5000,'1. Output sheet'!$C$2:$C$5000,G$138,'1. Output sheet'!$K$2:$K$5000,$B717,'1. Output sheet'!$AC$2:$AC$5000,$B$170,'1. Output sheet'!$O$2:$O$5000,"&gt;="&amp;$B$574,'1. Output sheet'!$O$2:$O$5000,"&lt;"&amp;$C$574)</f>
        <v>0</v>
      </c>
      <c r="H717" s="13">
        <f>SUMIFS('1. Output sheet'!$F$2:$F$5000,'1. Output sheet'!$C$2:$C$5000,H$138,'1. Output sheet'!$K$2:$K$5000,$B717,'1. Output sheet'!$AC$2:$AC$5000,$B$140,'1. Output sheet'!$O$2:$O$5000,"&gt;="&amp;$B$574,'1. Output sheet'!$O$2:$O$5000,"&lt;"&amp;$C$574)+SUMIFS('1. Output sheet'!$F$2:$F$5000,'1. Output sheet'!$C$2:$C$5000,H$138,'1. Output sheet'!$K$2:$K$5000,$B717,'1. Output sheet'!$AC$2:$AC$5000,$B$170,'1. Output sheet'!$O$2:$O$5000,"&gt;="&amp;$B$574,'1. Output sheet'!$O$2:$O$5000,"&lt;"&amp;$C$574)</f>
        <v>0</v>
      </c>
      <c r="I717" s="13">
        <f>SUMIFS('1. Output sheet'!$F$2:$F$5000,'1. Output sheet'!$C$2:$C$5000,I$138,'1. Output sheet'!$K$2:$K$5000,$B717,'1. Output sheet'!$AC$2:$AC$5000,$B$140,'1. Output sheet'!$O$2:$O$5000,"&gt;="&amp;$B$574,'1. Output sheet'!$O$2:$O$5000,"&lt;"&amp;$C$574)+SUMIFS('1. Output sheet'!$F$2:$F$5000,'1. Output sheet'!$C$2:$C$5000,I$138,'1. Output sheet'!$K$2:$K$5000,$B717,'1. Output sheet'!$AC$2:$AC$5000,$B$170,'1. Output sheet'!$O$2:$O$5000,"&gt;="&amp;$B$574,'1. Output sheet'!$O$2:$O$5000,"&lt;"&amp;$C$574)</f>
        <v>0</v>
      </c>
      <c r="J717" s="13">
        <f>SUMIFS('1. Output sheet'!$F$2:$F$5000,'1. Output sheet'!$C$2:$C$5000,J$138,'1. Output sheet'!$K$2:$K$5000,$B717,'1. Output sheet'!$AC$2:$AC$5000,$B$140,'1. Output sheet'!$O$2:$O$5000,"&gt;="&amp;$B$574,'1. Output sheet'!$O$2:$O$5000,"&lt;"&amp;$C$574)+SUMIFS('1. Output sheet'!$F$2:$F$5000,'1. Output sheet'!$C$2:$C$5000,J$138,'1. Output sheet'!$K$2:$K$5000,$B717,'1. Output sheet'!$AC$2:$AC$5000,$B$170,'1. Output sheet'!$O$2:$O$5000,"&gt;="&amp;$B$574,'1. Output sheet'!$O$2:$O$5000,"&lt;"&amp;$C$574)</f>
        <v>11064.753333333334</v>
      </c>
      <c r="K717" s="13">
        <f>SUMIFS('1. Output sheet'!$F$2:$F$5000,'1. Output sheet'!$C$2:$C$5000,K$138,'1. Output sheet'!$K$2:$K$5000,$B717,'1. Output sheet'!$AC$2:$AC$5000,$B$140,'1. Output sheet'!$O$2:$O$5000,"&gt;="&amp;$B$574,'1. Output sheet'!$O$2:$O$5000,"&lt;"&amp;$C$574)+SUMIFS('1. Output sheet'!$F$2:$F$5000,'1. Output sheet'!$C$2:$C$5000,K$138,'1. Output sheet'!$K$2:$K$5000,$B717,'1. Output sheet'!$AC$2:$AC$5000,$B$170,'1. Output sheet'!$O$2:$O$5000,"&gt;="&amp;$B$574,'1. Output sheet'!$O$2:$O$5000,"&lt;"&amp;$C$574)</f>
        <v>0</v>
      </c>
      <c r="L717" s="13">
        <f>SUMIFS('1. Output sheet'!$F$2:$F$5000,'1. Output sheet'!$C$2:$C$5000,L$138,'1. Output sheet'!$K$2:$K$5000,$B717,'1. Output sheet'!$AC$2:$AC$5000,$B$140,'1. Output sheet'!$O$2:$O$5000,"&gt;="&amp;$B$574,'1. Output sheet'!$O$2:$O$5000,"&lt;"&amp;$C$574)+SUMIFS('1. Output sheet'!$F$2:$F$5000,'1. Output sheet'!$C$2:$C$5000,L$138,'1. Output sheet'!$K$2:$K$5000,$B717,'1. Output sheet'!$AC$2:$AC$5000,$B$170,'1. Output sheet'!$O$2:$O$5000,"&gt;="&amp;$B$574,'1. Output sheet'!$O$2:$O$5000,"&lt;"&amp;$C$574)</f>
        <v>0</v>
      </c>
      <c r="M717" s="13">
        <f>SUMIFS('1. Output sheet'!$F$2:$F$5000,'1. Output sheet'!$C$2:$C$5000,M$138,'1. Output sheet'!$K$2:$K$5000,$B717,'1. Output sheet'!$AC$2:$AC$5000,$B$140,'1. Output sheet'!$O$2:$O$5000,"&gt;="&amp;$B$574,'1. Output sheet'!$O$2:$O$5000,"&lt;"&amp;$C$574)+SUMIFS('1. Output sheet'!$F$2:$F$5000,'1. Output sheet'!$C$2:$C$5000,M$138,'1. Output sheet'!$K$2:$K$5000,$B717,'1. Output sheet'!$AC$2:$AC$5000,$B$170,'1. Output sheet'!$O$2:$O$5000,"&gt;="&amp;$B$574,'1. Output sheet'!$O$2:$O$5000,"&lt;"&amp;$C$574)</f>
        <v>0</v>
      </c>
      <c r="N717" s="13">
        <f>SUMIFS('1. Output sheet'!$F$2:$F$5000,'1. Output sheet'!$C$2:$C$5000,N$138,'1. Output sheet'!$K$2:$K$5000,$B717,'1. Output sheet'!$AC$2:$AC$5000,$B$140,'1. Output sheet'!$O$2:$O$5000,"&gt;="&amp;$B$574,'1. Output sheet'!$O$2:$O$5000,"&lt;"&amp;$C$574)+SUMIFS('1. Output sheet'!$F$2:$F$5000,'1. Output sheet'!$C$2:$C$5000,N$138,'1. Output sheet'!$K$2:$K$5000,$B717,'1. Output sheet'!$AC$2:$AC$5000,$B$170,'1. Output sheet'!$O$2:$O$5000,"&gt;="&amp;$B$574,'1. Output sheet'!$O$2:$O$5000,"&lt;"&amp;$C$574)</f>
        <v>0</v>
      </c>
      <c r="O717" s="13">
        <f>SUMIFS('1. Output sheet'!$F$2:$F$5000,'1. Output sheet'!$C$2:$C$5000,O$138,'1. Output sheet'!$K$2:$K$5000,$B717,'1. Output sheet'!$AC$2:$AC$5000,$B$140,'1. Output sheet'!$O$2:$O$5000,"&gt;="&amp;$B$574,'1. Output sheet'!$O$2:$O$5000,"&lt;"&amp;$C$574)+SUMIFS('1. Output sheet'!$F$2:$F$5000,'1. Output sheet'!$C$2:$C$5000,O$138,'1. Output sheet'!$K$2:$K$5000,$B717,'1. Output sheet'!$AC$2:$AC$5000,$B$170,'1. Output sheet'!$O$2:$O$5000,"&gt;="&amp;$B$574,'1. Output sheet'!$O$2:$O$5000,"&lt;"&amp;$C$574)</f>
        <v>0</v>
      </c>
      <c r="P717" s="14">
        <f t="shared" si="402"/>
        <v>11064.753333333334</v>
      </c>
      <c r="R717" s="39" t="s">
        <v>229</v>
      </c>
      <c r="S717" s="12"/>
      <c r="T717" s="13">
        <f t="shared" si="401"/>
        <v>0</v>
      </c>
      <c r="U717" s="13">
        <f t="shared" si="389"/>
        <v>0</v>
      </c>
      <c r="V717" s="13">
        <f t="shared" si="390"/>
        <v>0</v>
      </c>
      <c r="W717" s="13">
        <f t="shared" si="391"/>
        <v>0</v>
      </c>
      <c r="X717" s="13">
        <f t="shared" si="392"/>
        <v>0</v>
      </c>
      <c r="Y717" s="13">
        <f t="shared" si="393"/>
        <v>0</v>
      </c>
      <c r="Z717" s="13">
        <f t="shared" si="394"/>
        <v>1483.5489767552033</v>
      </c>
      <c r="AA717" s="13">
        <f t="shared" si="395"/>
        <v>0</v>
      </c>
      <c r="AB717" s="13">
        <f t="shared" si="396"/>
        <v>0</v>
      </c>
      <c r="AC717" s="13">
        <f t="shared" si="397"/>
        <v>0</v>
      </c>
      <c r="AD717" s="13">
        <f t="shared" si="398"/>
        <v>0</v>
      </c>
      <c r="AE717" s="13">
        <f t="shared" si="399"/>
        <v>0</v>
      </c>
      <c r="AF717" s="14">
        <f t="shared" si="400"/>
        <v>1483.5489767552033</v>
      </c>
    </row>
    <row r="718" spans="2:32" ht="14.4" x14ac:dyDescent="0.3">
      <c r="B718" s="39" t="s">
        <v>407</v>
      </c>
      <c r="C718" s="12"/>
      <c r="D718" s="13">
        <f>SUMIFS('1. Output sheet'!$F$2:$F$5000,'1. Output sheet'!$C$2:$C$5000,D$138,'1. Output sheet'!$K$2:$K$5000,$B718,'1. Output sheet'!$AC$2:$AC$5000,$B$140,'1. Output sheet'!$O$2:$O$5000,"&gt;="&amp;$B$574,'1. Output sheet'!$O$2:$O$5000,"&lt;"&amp;$C$574)+SUMIFS('1. Output sheet'!$F$2:$F$5000,'1. Output sheet'!$C$2:$C$5000,D$138,'1. Output sheet'!$K$2:$K$5000,$B718,'1. Output sheet'!$AC$2:$AC$5000,$B$170,'1. Output sheet'!$O$2:$O$5000,"&gt;="&amp;$B$574,'1. Output sheet'!$O$2:$O$5000,"&lt;"&amp;$C$574)</f>
        <v>0</v>
      </c>
      <c r="E718" s="13">
        <f>SUMIFS('1. Output sheet'!$F$2:$F$5000,'1. Output sheet'!$C$2:$C$5000,E$138,'1. Output sheet'!$K$2:$K$5000,$B718,'1. Output sheet'!$AC$2:$AC$5000,$B$140,'1. Output sheet'!$O$2:$O$5000,"&gt;="&amp;$B$574,'1. Output sheet'!$O$2:$O$5000,"&lt;"&amp;$C$574)+SUMIFS('1. Output sheet'!$F$2:$F$5000,'1. Output sheet'!$C$2:$C$5000,E$138,'1. Output sheet'!$K$2:$K$5000,$B718,'1. Output sheet'!$AC$2:$AC$5000,$B$170,'1. Output sheet'!$O$2:$O$5000,"&gt;="&amp;$B$574,'1. Output sheet'!$O$2:$O$5000,"&lt;"&amp;$C$574)</f>
        <v>0</v>
      </c>
      <c r="F718" s="13">
        <f>SUMIFS('1. Output sheet'!$F$2:$F$5000,'1. Output sheet'!$C$2:$C$5000,F$138,'1. Output sheet'!$K$2:$K$5000,$B718,'1. Output sheet'!$AC$2:$AC$5000,$B$140,'1. Output sheet'!$O$2:$O$5000,"&gt;="&amp;$B$574,'1. Output sheet'!$O$2:$O$5000,"&lt;"&amp;$C$574)+SUMIFS('1. Output sheet'!$F$2:$F$5000,'1. Output sheet'!$C$2:$C$5000,F$138,'1. Output sheet'!$K$2:$K$5000,$B718,'1. Output sheet'!$AC$2:$AC$5000,$B$170,'1. Output sheet'!$O$2:$O$5000,"&gt;="&amp;$B$574,'1. Output sheet'!$O$2:$O$5000,"&lt;"&amp;$C$574)</f>
        <v>0</v>
      </c>
      <c r="G718" s="13">
        <f>SUMIFS('1. Output sheet'!$F$2:$F$5000,'1. Output sheet'!$C$2:$C$5000,G$138,'1. Output sheet'!$K$2:$K$5000,$B718,'1. Output sheet'!$AC$2:$AC$5000,$B$140,'1. Output sheet'!$O$2:$O$5000,"&gt;="&amp;$B$574,'1. Output sheet'!$O$2:$O$5000,"&lt;"&amp;$C$574)+SUMIFS('1. Output sheet'!$F$2:$F$5000,'1. Output sheet'!$C$2:$C$5000,G$138,'1. Output sheet'!$K$2:$K$5000,$B718,'1. Output sheet'!$AC$2:$AC$5000,$B$170,'1. Output sheet'!$O$2:$O$5000,"&gt;="&amp;$B$574,'1. Output sheet'!$O$2:$O$5000,"&lt;"&amp;$C$574)</f>
        <v>0</v>
      </c>
      <c r="H718" s="13">
        <f>SUMIFS('1. Output sheet'!$F$2:$F$5000,'1. Output sheet'!$C$2:$C$5000,H$138,'1. Output sheet'!$K$2:$K$5000,$B718,'1. Output sheet'!$AC$2:$AC$5000,$B$140,'1. Output sheet'!$O$2:$O$5000,"&gt;="&amp;$B$574,'1. Output sheet'!$O$2:$O$5000,"&lt;"&amp;$C$574)+SUMIFS('1. Output sheet'!$F$2:$F$5000,'1. Output sheet'!$C$2:$C$5000,H$138,'1. Output sheet'!$K$2:$K$5000,$B718,'1. Output sheet'!$AC$2:$AC$5000,$B$170,'1. Output sheet'!$O$2:$O$5000,"&gt;="&amp;$B$574,'1. Output sheet'!$O$2:$O$5000,"&lt;"&amp;$C$574)</f>
        <v>0</v>
      </c>
      <c r="I718" s="13">
        <f>SUMIFS('1. Output sheet'!$F$2:$F$5000,'1. Output sheet'!$C$2:$C$5000,I$138,'1. Output sheet'!$K$2:$K$5000,$B718,'1. Output sheet'!$AC$2:$AC$5000,$B$140,'1. Output sheet'!$O$2:$O$5000,"&gt;="&amp;$B$574,'1. Output sheet'!$O$2:$O$5000,"&lt;"&amp;$C$574)+SUMIFS('1. Output sheet'!$F$2:$F$5000,'1. Output sheet'!$C$2:$C$5000,I$138,'1. Output sheet'!$K$2:$K$5000,$B718,'1. Output sheet'!$AC$2:$AC$5000,$B$170,'1. Output sheet'!$O$2:$O$5000,"&gt;="&amp;$B$574,'1. Output sheet'!$O$2:$O$5000,"&lt;"&amp;$C$574)</f>
        <v>0</v>
      </c>
      <c r="J718" s="13">
        <f>SUMIFS('1. Output sheet'!$F$2:$F$5000,'1. Output sheet'!$C$2:$C$5000,J$138,'1. Output sheet'!$K$2:$K$5000,$B718,'1. Output sheet'!$AC$2:$AC$5000,$B$140,'1. Output sheet'!$O$2:$O$5000,"&gt;="&amp;$B$574,'1. Output sheet'!$O$2:$O$5000,"&lt;"&amp;$C$574)+SUMIFS('1. Output sheet'!$F$2:$F$5000,'1. Output sheet'!$C$2:$C$5000,J$138,'1. Output sheet'!$K$2:$K$5000,$B718,'1. Output sheet'!$AC$2:$AC$5000,$B$170,'1. Output sheet'!$O$2:$O$5000,"&gt;="&amp;$B$574,'1. Output sheet'!$O$2:$O$5000,"&lt;"&amp;$C$574)</f>
        <v>0</v>
      </c>
      <c r="K718" s="13">
        <f>SUMIFS('1. Output sheet'!$F$2:$F$5000,'1. Output sheet'!$C$2:$C$5000,K$138,'1. Output sheet'!$K$2:$K$5000,$B718,'1. Output sheet'!$AC$2:$AC$5000,$B$140,'1. Output sheet'!$O$2:$O$5000,"&gt;="&amp;$B$574,'1. Output sheet'!$O$2:$O$5000,"&lt;"&amp;$C$574)+SUMIFS('1. Output sheet'!$F$2:$F$5000,'1. Output sheet'!$C$2:$C$5000,K$138,'1. Output sheet'!$K$2:$K$5000,$B718,'1. Output sheet'!$AC$2:$AC$5000,$B$170,'1. Output sheet'!$O$2:$O$5000,"&gt;="&amp;$B$574,'1. Output sheet'!$O$2:$O$5000,"&lt;"&amp;$C$574)</f>
        <v>0</v>
      </c>
      <c r="L718" s="13">
        <f>SUMIFS('1. Output sheet'!$F$2:$F$5000,'1. Output sheet'!$C$2:$C$5000,L$138,'1. Output sheet'!$K$2:$K$5000,$B718,'1. Output sheet'!$AC$2:$AC$5000,$B$140,'1. Output sheet'!$O$2:$O$5000,"&gt;="&amp;$B$574,'1. Output sheet'!$O$2:$O$5000,"&lt;"&amp;$C$574)+SUMIFS('1. Output sheet'!$F$2:$F$5000,'1. Output sheet'!$C$2:$C$5000,L$138,'1. Output sheet'!$K$2:$K$5000,$B718,'1. Output sheet'!$AC$2:$AC$5000,$B$170,'1. Output sheet'!$O$2:$O$5000,"&gt;="&amp;$B$574,'1. Output sheet'!$O$2:$O$5000,"&lt;"&amp;$C$574)</f>
        <v>0</v>
      </c>
      <c r="M718" s="13">
        <f>SUMIFS('1. Output sheet'!$F$2:$F$5000,'1. Output sheet'!$C$2:$C$5000,M$138,'1. Output sheet'!$K$2:$K$5000,$B718,'1. Output sheet'!$AC$2:$AC$5000,$B$140,'1. Output sheet'!$O$2:$O$5000,"&gt;="&amp;$B$574,'1. Output sheet'!$O$2:$O$5000,"&lt;"&amp;$C$574)+SUMIFS('1. Output sheet'!$F$2:$F$5000,'1. Output sheet'!$C$2:$C$5000,M$138,'1. Output sheet'!$K$2:$K$5000,$B718,'1. Output sheet'!$AC$2:$AC$5000,$B$170,'1. Output sheet'!$O$2:$O$5000,"&gt;="&amp;$B$574,'1. Output sheet'!$O$2:$O$5000,"&lt;"&amp;$C$574)</f>
        <v>0</v>
      </c>
      <c r="N718" s="13">
        <f>SUMIFS('1. Output sheet'!$F$2:$F$5000,'1. Output sheet'!$C$2:$C$5000,N$138,'1. Output sheet'!$K$2:$K$5000,$B718,'1. Output sheet'!$AC$2:$AC$5000,$B$140,'1. Output sheet'!$O$2:$O$5000,"&gt;="&amp;$B$574,'1. Output sheet'!$O$2:$O$5000,"&lt;"&amp;$C$574)+SUMIFS('1. Output sheet'!$F$2:$F$5000,'1. Output sheet'!$C$2:$C$5000,N$138,'1. Output sheet'!$K$2:$K$5000,$B718,'1. Output sheet'!$AC$2:$AC$5000,$B$170,'1. Output sheet'!$O$2:$O$5000,"&gt;="&amp;$B$574,'1. Output sheet'!$O$2:$O$5000,"&lt;"&amp;$C$574)</f>
        <v>0</v>
      </c>
      <c r="O718" s="13">
        <f>SUMIFS('1. Output sheet'!$F$2:$F$5000,'1. Output sheet'!$C$2:$C$5000,O$138,'1. Output sheet'!$K$2:$K$5000,$B718,'1. Output sheet'!$AC$2:$AC$5000,$B$140,'1. Output sheet'!$O$2:$O$5000,"&gt;="&amp;$B$574,'1. Output sheet'!$O$2:$O$5000,"&lt;"&amp;$C$574)+SUMIFS('1. Output sheet'!$F$2:$F$5000,'1. Output sheet'!$C$2:$C$5000,O$138,'1. Output sheet'!$K$2:$K$5000,$B718,'1. Output sheet'!$AC$2:$AC$5000,$B$170,'1. Output sheet'!$O$2:$O$5000,"&gt;="&amp;$B$574,'1. Output sheet'!$O$2:$O$5000,"&lt;"&amp;$C$574)</f>
        <v>0</v>
      </c>
      <c r="P718" s="14">
        <f t="shared" si="402"/>
        <v>0</v>
      </c>
      <c r="R718" s="39" t="s">
        <v>407</v>
      </c>
      <c r="S718" s="12"/>
      <c r="T718" s="13">
        <f t="shared" si="401"/>
        <v>0</v>
      </c>
      <c r="U718" s="13">
        <f t="shared" si="389"/>
        <v>0</v>
      </c>
      <c r="V718" s="13">
        <f t="shared" si="390"/>
        <v>0</v>
      </c>
      <c r="W718" s="13">
        <f t="shared" si="391"/>
        <v>0</v>
      </c>
      <c r="X718" s="13">
        <f t="shared" si="392"/>
        <v>0</v>
      </c>
      <c r="Y718" s="13">
        <f t="shared" si="393"/>
        <v>0</v>
      </c>
      <c r="Z718" s="13">
        <f t="shared" si="394"/>
        <v>0</v>
      </c>
      <c r="AA718" s="13">
        <f t="shared" si="395"/>
        <v>0</v>
      </c>
      <c r="AB718" s="13">
        <f t="shared" si="396"/>
        <v>0</v>
      </c>
      <c r="AC718" s="13">
        <f t="shared" si="397"/>
        <v>0</v>
      </c>
      <c r="AD718" s="13">
        <f t="shared" si="398"/>
        <v>0</v>
      </c>
      <c r="AE718" s="13">
        <f t="shared" si="399"/>
        <v>0</v>
      </c>
      <c r="AF718" s="14">
        <f t="shared" si="400"/>
        <v>0</v>
      </c>
    </row>
    <row r="719" spans="2:32" ht="14.4" x14ac:dyDescent="0.3">
      <c r="B719" s="39" t="s">
        <v>54</v>
      </c>
      <c r="C719" s="12"/>
      <c r="D719" s="13">
        <f>SUMIFS('1. Output sheet'!$F$2:$F$5000,'1. Output sheet'!$C$2:$C$5000,D$138,'1. Output sheet'!$K$2:$K$5000,$B719,'1. Output sheet'!$AC$2:$AC$5000,$B$140,'1. Output sheet'!$O$2:$O$5000,"&gt;="&amp;$B$574,'1. Output sheet'!$O$2:$O$5000,"&lt;"&amp;$C$574)+SUMIFS('1. Output sheet'!$F$2:$F$5000,'1. Output sheet'!$C$2:$C$5000,D$138,'1. Output sheet'!$K$2:$K$5000,$B719,'1. Output sheet'!$AC$2:$AC$5000,$B$170,'1. Output sheet'!$O$2:$O$5000,"&gt;="&amp;$B$574,'1. Output sheet'!$O$2:$O$5000,"&lt;"&amp;$C$574)</f>
        <v>0</v>
      </c>
      <c r="E719" s="13">
        <f>SUMIFS('1. Output sheet'!$F$2:$F$5000,'1. Output sheet'!$C$2:$C$5000,E$138,'1. Output sheet'!$K$2:$K$5000,$B719,'1. Output sheet'!$AC$2:$AC$5000,$B$140,'1. Output sheet'!$O$2:$O$5000,"&gt;="&amp;$B$574,'1. Output sheet'!$O$2:$O$5000,"&lt;"&amp;$C$574)+SUMIFS('1. Output sheet'!$F$2:$F$5000,'1. Output sheet'!$C$2:$C$5000,E$138,'1. Output sheet'!$K$2:$K$5000,$B719,'1. Output sheet'!$AC$2:$AC$5000,$B$170,'1. Output sheet'!$O$2:$O$5000,"&gt;="&amp;$B$574,'1. Output sheet'!$O$2:$O$5000,"&lt;"&amp;$C$574)</f>
        <v>0</v>
      </c>
      <c r="F719" s="13">
        <f>SUMIFS('1. Output sheet'!$F$2:$F$5000,'1. Output sheet'!$C$2:$C$5000,F$138,'1. Output sheet'!$K$2:$K$5000,$B719,'1. Output sheet'!$AC$2:$AC$5000,$B$140,'1. Output sheet'!$O$2:$O$5000,"&gt;="&amp;$B$574,'1. Output sheet'!$O$2:$O$5000,"&lt;"&amp;$C$574)+SUMIFS('1. Output sheet'!$F$2:$F$5000,'1. Output sheet'!$C$2:$C$5000,F$138,'1. Output sheet'!$K$2:$K$5000,$B719,'1. Output sheet'!$AC$2:$AC$5000,$B$170,'1. Output sheet'!$O$2:$O$5000,"&gt;="&amp;$B$574,'1. Output sheet'!$O$2:$O$5000,"&lt;"&amp;$C$574)</f>
        <v>0</v>
      </c>
      <c r="G719" s="13">
        <f>SUMIFS('1. Output sheet'!$F$2:$F$5000,'1. Output sheet'!$C$2:$C$5000,G$138,'1. Output sheet'!$K$2:$K$5000,$B719,'1. Output sheet'!$AC$2:$AC$5000,$B$140,'1. Output sheet'!$O$2:$O$5000,"&gt;="&amp;$B$574,'1. Output sheet'!$O$2:$O$5000,"&lt;"&amp;$C$574)+SUMIFS('1. Output sheet'!$F$2:$F$5000,'1. Output sheet'!$C$2:$C$5000,G$138,'1. Output sheet'!$K$2:$K$5000,$B719,'1. Output sheet'!$AC$2:$AC$5000,$B$170,'1. Output sheet'!$O$2:$O$5000,"&gt;="&amp;$B$574,'1. Output sheet'!$O$2:$O$5000,"&lt;"&amp;$C$574)</f>
        <v>2985</v>
      </c>
      <c r="H719" s="13">
        <f>SUMIFS('1. Output sheet'!$F$2:$F$5000,'1. Output sheet'!$C$2:$C$5000,H$138,'1. Output sheet'!$K$2:$K$5000,$B719,'1. Output sheet'!$AC$2:$AC$5000,$B$140,'1. Output sheet'!$O$2:$O$5000,"&gt;="&amp;$B$574,'1. Output sheet'!$O$2:$O$5000,"&lt;"&amp;$C$574)+SUMIFS('1. Output sheet'!$F$2:$F$5000,'1. Output sheet'!$C$2:$C$5000,H$138,'1. Output sheet'!$K$2:$K$5000,$B719,'1. Output sheet'!$AC$2:$AC$5000,$B$170,'1. Output sheet'!$O$2:$O$5000,"&gt;="&amp;$B$574,'1. Output sheet'!$O$2:$O$5000,"&lt;"&amp;$C$574)</f>
        <v>845</v>
      </c>
      <c r="I719" s="13">
        <f>SUMIFS('1. Output sheet'!$F$2:$F$5000,'1. Output sheet'!$C$2:$C$5000,I$138,'1. Output sheet'!$K$2:$K$5000,$B719,'1. Output sheet'!$AC$2:$AC$5000,$B$140,'1. Output sheet'!$O$2:$O$5000,"&gt;="&amp;$B$574,'1. Output sheet'!$O$2:$O$5000,"&lt;"&amp;$C$574)+SUMIFS('1. Output sheet'!$F$2:$F$5000,'1. Output sheet'!$C$2:$C$5000,I$138,'1. Output sheet'!$K$2:$K$5000,$B719,'1. Output sheet'!$AC$2:$AC$5000,$B$170,'1. Output sheet'!$O$2:$O$5000,"&gt;="&amp;$B$574,'1. Output sheet'!$O$2:$O$5000,"&lt;"&amp;$C$574)</f>
        <v>0</v>
      </c>
      <c r="J719" s="13">
        <f>SUMIFS('1. Output sheet'!$F$2:$F$5000,'1. Output sheet'!$C$2:$C$5000,J$138,'1. Output sheet'!$K$2:$K$5000,$B719,'1. Output sheet'!$AC$2:$AC$5000,$B$140,'1. Output sheet'!$O$2:$O$5000,"&gt;="&amp;$B$574,'1. Output sheet'!$O$2:$O$5000,"&lt;"&amp;$C$574)+SUMIFS('1. Output sheet'!$F$2:$F$5000,'1. Output sheet'!$C$2:$C$5000,J$138,'1. Output sheet'!$K$2:$K$5000,$B719,'1. Output sheet'!$AC$2:$AC$5000,$B$170,'1. Output sheet'!$O$2:$O$5000,"&gt;="&amp;$B$574,'1. Output sheet'!$O$2:$O$5000,"&lt;"&amp;$C$574)</f>
        <v>3280</v>
      </c>
      <c r="K719" s="13">
        <f>SUMIFS('1. Output sheet'!$F$2:$F$5000,'1. Output sheet'!$C$2:$C$5000,K$138,'1. Output sheet'!$K$2:$K$5000,$B719,'1. Output sheet'!$AC$2:$AC$5000,$B$140,'1. Output sheet'!$O$2:$O$5000,"&gt;="&amp;$B$574,'1. Output sheet'!$O$2:$O$5000,"&lt;"&amp;$C$574)+SUMIFS('1. Output sheet'!$F$2:$F$5000,'1. Output sheet'!$C$2:$C$5000,K$138,'1. Output sheet'!$K$2:$K$5000,$B719,'1. Output sheet'!$AC$2:$AC$5000,$B$170,'1. Output sheet'!$O$2:$O$5000,"&gt;="&amp;$B$574,'1. Output sheet'!$O$2:$O$5000,"&lt;"&amp;$C$574)</f>
        <v>0</v>
      </c>
      <c r="L719" s="13">
        <f>SUMIFS('1. Output sheet'!$F$2:$F$5000,'1. Output sheet'!$C$2:$C$5000,L$138,'1. Output sheet'!$K$2:$K$5000,$B719,'1. Output sheet'!$AC$2:$AC$5000,$B$140,'1. Output sheet'!$O$2:$O$5000,"&gt;="&amp;$B$574,'1. Output sheet'!$O$2:$O$5000,"&lt;"&amp;$C$574)+SUMIFS('1. Output sheet'!$F$2:$F$5000,'1. Output sheet'!$C$2:$C$5000,L$138,'1. Output sheet'!$K$2:$K$5000,$B719,'1. Output sheet'!$AC$2:$AC$5000,$B$170,'1. Output sheet'!$O$2:$O$5000,"&gt;="&amp;$B$574,'1. Output sheet'!$O$2:$O$5000,"&lt;"&amp;$C$574)</f>
        <v>0</v>
      </c>
      <c r="M719" s="13">
        <f>SUMIFS('1. Output sheet'!$F$2:$F$5000,'1. Output sheet'!$C$2:$C$5000,M$138,'1. Output sheet'!$K$2:$K$5000,$B719,'1. Output sheet'!$AC$2:$AC$5000,$B$140,'1. Output sheet'!$O$2:$O$5000,"&gt;="&amp;$B$574,'1. Output sheet'!$O$2:$O$5000,"&lt;"&amp;$C$574)+SUMIFS('1. Output sheet'!$F$2:$F$5000,'1. Output sheet'!$C$2:$C$5000,M$138,'1. Output sheet'!$K$2:$K$5000,$B719,'1. Output sheet'!$AC$2:$AC$5000,$B$170,'1. Output sheet'!$O$2:$O$5000,"&gt;="&amp;$B$574,'1. Output sheet'!$O$2:$O$5000,"&lt;"&amp;$C$574)</f>
        <v>0</v>
      </c>
      <c r="N719" s="13">
        <f>SUMIFS('1. Output sheet'!$F$2:$F$5000,'1. Output sheet'!$C$2:$C$5000,N$138,'1. Output sheet'!$K$2:$K$5000,$B719,'1. Output sheet'!$AC$2:$AC$5000,$B$140,'1. Output sheet'!$O$2:$O$5000,"&gt;="&amp;$B$574,'1. Output sheet'!$O$2:$O$5000,"&lt;"&amp;$C$574)+SUMIFS('1. Output sheet'!$F$2:$F$5000,'1. Output sheet'!$C$2:$C$5000,N$138,'1. Output sheet'!$K$2:$K$5000,$B719,'1. Output sheet'!$AC$2:$AC$5000,$B$170,'1. Output sheet'!$O$2:$O$5000,"&gt;="&amp;$B$574,'1. Output sheet'!$O$2:$O$5000,"&lt;"&amp;$C$574)</f>
        <v>0</v>
      </c>
      <c r="O719" s="13">
        <f>SUMIFS('1. Output sheet'!$F$2:$F$5000,'1. Output sheet'!$C$2:$C$5000,O$138,'1. Output sheet'!$K$2:$K$5000,$B719,'1. Output sheet'!$AC$2:$AC$5000,$B$140,'1. Output sheet'!$O$2:$O$5000,"&gt;="&amp;$B$574,'1. Output sheet'!$O$2:$O$5000,"&lt;"&amp;$C$574)+SUMIFS('1. Output sheet'!$F$2:$F$5000,'1. Output sheet'!$C$2:$C$5000,O$138,'1. Output sheet'!$K$2:$K$5000,$B719,'1. Output sheet'!$AC$2:$AC$5000,$B$170,'1. Output sheet'!$O$2:$O$5000,"&gt;="&amp;$B$574,'1. Output sheet'!$O$2:$O$5000,"&lt;"&amp;$C$574)</f>
        <v>0</v>
      </c>
      <c r="P719" s="14">
        <f t="shared" si="402"/>
        <v>7110</v>
      </c>
      <c r="R719" s="39" t="s">
        <v>54</v>
      </c>
      <c r="S719" s="12"/>
      <c r="T719" s="13">
        <f t="shared" si="401"/>
        <v>0</v>
      </c>
      <c r="U719" s="13">
        <f t="shared" si="389"/>
        <v>0</v>
      </c>
      <c r="V719" s="13">
        <f t="shared" si="390"/>
        <v>0</v>
      </c>
      <c r="W719" s="13">
        <f t="shared" si="391"/>
        <v>400.22525240336262</v>
      </c>
      <c r="X719" s="13">
        <f t="shared" si="392"/>
        <v>113.29659573897536</v>
      </c>
      <c r="Y719" s="13">
        <f t="shared" si="393"/>
        <v>0</v>
      </c>
      <c r="Z719" s="13">
        <f t="shared" si="394"/>
        <v>439.77850180335997</v>
      </c>
      <c r="AA719" s="13">
        <f t="shared" si="395"/>
        <v>0</v>
      </c>
      <c r="AB719" s="13">
        <f t="shared" si="396"/>
        <v>0</v>
      </c>
      <c r="AC719" s="13">
        <f t="shared" si="397"/>
        <v>0</v>
      </c>
      <c r="AD719" s="13">
        <f t="shared" si="398"/>
        <v>0</v>
      </c>
      <c r="AE719" s="13">
        <f t="shared" si="399"/>
        <v>0</v>
      </c>
      <c r="AF719" s="14">
        <f t="shared" si="400"/>
        <v>953.30034994569792</v>
      </c>
    </row>
    <row r="720" spans="2:32" ht="14.4" x14ac:dyDescent="0.3">
      <c r="B720" s="39" t="s">
        <v>126</v>
      </c>
      <c r="C720" s="12"/>
      <c r="D720" s="13">
        <f>SUMIFS('1. Output sheet'!$F$2:$F$5000,'1. Output sheet'!$C$2:$C$5000,D$138,'1. Output sheet'!$K$2:$K$5000,$B720,'1. Output sheet'!$AC$2:$AC$5000,$B$140,'1. Output sheet'!$O$2:$O$5000,"&gt;="&amp;$B$574,'1. Output sheet'!$O$2:$O$5000,"&lt;"&amp;$C$574)+SUMIFS('1. Output sheet'!$F$2:$F$5000,'1. Output sheet'!$C$2:$C$5000,D$138,'1. Output sheet'!$K$2:$K$5000,$B720,'1. Output sheet'!$AC$2:$AC$5000,$B$170,'1. Output sheet'!$O$2:$O$5000,"&gt;="&amp;$B$574,'1. Output sheet'!$O$2:$O$5000,"&lt;"&amp;$C$574)</f>
        <v>0</v>
      </c>
      <c r="E720" s="13">
        <f>SUMIFS('1. Output sheet'!$F$2:$F$5000,'1. Output sheet'!$C$2:$C$5000,E$138,'1. Output sheet'!$K$2:$K$5000,$B720,'1. Output sheet'!$AC$2:$AC$5000,$B$140,'1. Output sheet'!$O$2:$O$5000,"&gt;="&amp;$B$574,'1. Output sheet'!$O$2:$O$5000,"&lt;"&amp;$C$574)+SUMIFS('1. Output sheet'!$F$2:$F$5000,'1. Output sheet'!$C$2:$C$5000,E$138,'1. Output sheet'!$K$2:$K$5000,$B720,'1. Output sheet'!$AC$2:$AC$5000,$B$170,'1. Output sheet'!$O$2:$O$5000,"&gt;="&amp;$B$574,'1. Output sheet'!$O$2:$O$5000,"&lt;"&amp;$C$574)</f>
        <v>0</v>
      </c>
      <c r="F720" s="13">
        <f>SUMIFS('1. Output sheet'!$F$2:$F$5000,'1. Output sheet'!$C$2:$C$5000,F$138,'1. Output sheet'!$K$2:$K$5000,$B720,'1. Output sheet'!$AC$2:$AC$5000,$B$140,'1. Output sheet'!$O$2:$O$5000,"&gt;="&amp;$B$574,'1. Output sheet'!$O$2:$O$5000,"&lt;"&amp;$C$574)+SUMIFS('1. Output sheet'!$F$2:$F$5000,'1. Output sheet'!$C$2:$C$5000,F$138,'1. Output sheet'!$K$2:$K$5000,$B720,'1. Output sheet'!$AC$2:$AC$5000,$B$170,'1. Output sheet'!$O$2:$O$5000,"&gt;="&amp;$B$574,'1. Output sheet'!$O$2:$O$5000,"&lt;"&amp;$C$574)</f>
        <v>0</v>
      </c>
      <c r="G720" s="13">
        <f>SUMIFS('1. Output sheet'!$F$2:$F$5000,'1. Output sheet'!$C$2:$C$5000,G$138,'1. Output sheet'!$K$2:$K$5000,$B720,'1. Output sheet'!$AC$2:$AC$5000,$B$140,'1. Output sheet'!$O$2:$O$5000,"&gt;="&amp;$B$574,'1. Output sheet'!$O$2:$O$5000,"&lt;"&amp;$C$574)+SUMIFS('1. Output sheet'!$F$2:$F$5000,'1. Output sheet'!$C$2:$C$5000,G$138,'1. Output sheet'!$K$2:$K$5000,$B720,'1. Output sheet'!$AC$2:$AC$5000,$B$170,'1. Output sheet'!$O$2:$O$5000,"&gt;="&amp;$B$574,'1. Output sheet'!$O$2:$O$5000,"&lt;"&amp;$C$574)</f>
        <v>0</v>
      </c>
      <c r="H720" s="13">
        <f>SUMIFS('1. Output sheet'!$F$2:$F$5000,'1. Output sheet'!$C$2:$C$5000,H$138,'1. Output sheet'!$K$2:$K$5000,$B720,'1. Output sheet'!$AC$2:$AC$5000,$B$140,'1. Output sheet'!$O$2:$O$5000,"&gt;="&amp;$B$574,'1. Output sheet'!$O$2:$O$5000,"&lt;"&amp;$C$574)+SUMIFS('1. Output sheet'!$F$2:$F$5000,'1. Output sheet'!$C$2:$C$5000,H$138,'1. Output sheet'!$K$2:$K$5000,$B720,'1. Output sheet'!$AC$2:$AC$5000,$B$170,'1. Output sheet'!$O$2:$O$5000,"&gt;="&amp;$B$574,'1. Output sheet'!$O$2:$O$5000,"&lt;"&amp;$C$574)</f>
        <v>0</v>
      </c>
      <c r="I720" s="13">
        <f>SUMIFS('1. Output sheet'!$F$2:$F$5000,'1. Output sheet'!$C$2:$C$5000,I$138,'1. Output sheet'!$K$2:$K$5000,$B720,'1. Output sheet'!$AC$2:$AC$5000,$B$140,'1. Output sheet'!$O$2:$O$5000,"&gt;="&amp;$B$574,'1. Output sheet'!$O$2:$O$5000,"&lt;"&amp;$C$574)+SUMIFS('1. Output sheet'!$F$2:$F$5000,'1. Output sheet'!$C$2:$C$5000,I$138,'1. Output sheet'!$K$2:$K$5000,$B720,'1. Output sheet'!$AC$2:$AC$5000,$B$170,'1. Output sheet'!$O$2:$O$5000,"&gt;="&amp;$B$574,'1. Output sheet'!$O$2:$O$5000,"&lt;"&amp;$C$574)</f>
        <v>0</v>
      </c>
      <c r="J720" s="13">
        <f>SUMIFS('1. Output sheet'!$F$2:$F$5000,'1. Output sheet'!$C$2:$C$5000,J$138,'1. Output sheet'!$K$2:$K$5000,$B720,'1. Output sheet'!$AC$2:$AC$5000,$B$140,'1. Output sheet'!$O$2:$O$5000,"&gt;="&amp;$B$574,'1. Output sheet'!$O$2:$O$5000,"&lt;"&amp;$C$574)+SUMIFS('1. Output sheet'!$F$2:$F$5000,'1. Output sheet'!$C$2:$C$5000,J$138,'1. Output sheet'!$K$2:$K$5000,$B720,'1. Output sheet'!$AC$2:$AC$5000,$B$170,'1. Output sheet'!$O$2:$O$5000,"&gt;="&amp;$B$574,'1. Output sheet'!$O$2:$O$5000,"&lt;"&amp;$C$574)</f>
        <v>0</v>
      </c>
      <c r="K720" s="13">
        <f>SUMIFS('1. Output sheet'!$F$2:$F$5000,'1. Output sheet'!$C$2:$C$5000,K$138,'1. Output sheet'!$K$2:$K$5000,$B720,'1. Output sheet'!$AC$2:$AC$5000,$B$140,'1. Output sheet'!$O$2:$O$5000,"&gt;="&amp;$B$574,'1. Output sheet'!$O$2:$O$5000,"&lt;"&amp;$C$574)+SUMIFS('1. Output sheet'!$F$2:$F$5000,'1. Output sheet'!$C$2:$C$5000,K$138,'1. Output sheet'!$K$2:$K$5000,$B720,'1. Output sheet'!$AC$2:$AC$5000,$B$170,'1. Output sheet'!$O$2:$O$5000,"&gt;="&amp;$B$574,'1. Output sheet'!$O$2:$O$5000,"&lt;"&amp;$C$574)</f>
        <v>0</v>
      </c>
      <c r="L720" s="13">
        <f>SUMIFS('1. Output sheet'!$F$2:$F$5000,'1. Output sheet'!$C$2:$C$5000,L$138,'1. Output sheet'!$K$2:$K$5000,$B720,'1. Output sheet'!$AC$2:$AC$5000,$B$140,'1. Output sheet'!$O$2:$O$5000,"&gt;="&amp;$B$574,'1. Output sheet'!$O$2:$O$5000,"&lt;"&amp;$C$574)+SUMIFS('1. Output sheet'!$F$2:$F$5000,'1. Output sheet'!$C$2:$C$5000,L$138,'1. Output sheet'!$K$2:$K$5000,$B720,'1. Output sheet'!$AC$2:$AC$5000,$B$170,'1. Output sheet'!$O$2:$O$5000,"&gt;="&amp;$B$574,'1. Output sheet'!$O$2:$O$5000,"&lt;"&amp;$C$574)</f>
        <v>0</v>
      </c>
      <c r="M720" s="13">
        <f>SUMIFS('1. Output sheet'!$F$2:$F$5000,'1. Output sheet'!$C$2:$C$5000,M$138,'1. Output sheet'!$K$2:$K$5000,$B720,'1. Output sheet'!$AC$2:$AC$5000,$B$140,'1. Output sheet'!$O$2:$O$5000,"&gt;="&amp;$B$574,'1. Output sheet'!$O$2:$O$5000,"&lt;"&amp;$C$574)+SUMIFS('1. Output sheet'!$F$2:$F$5000,'1. Output sheet'!$C$2:$C$5000,M$138,'1. Output sheet'!$K$2:$K$5000,$B720,'1. Output sheet'!$AC$2:$AC$5000,$B$170,'1. Output sheet'!$O$2:$O$5000,"&gt;="&amp;$B$574,'1. Output sheet'!$O$2:$O$5000,"&lt;"&amp;$C$574)</f>
        <v>0</v>
      </c>
      <c r="N720" s="13">
        <f>SUMIFS('1. Output sheet'!$F$2:$F$5000,'1. Output sheet'!$C$2:$C$5000,N$138,'1. Output sheet'!$K$2:$K$5000,$B720,'1. Output sheet'!$AC$2:$AC$5000,$B$140,'1. Output sheet'!$O$2:$O$5000,"&gt;="&amp;$B$574,'1. Output sheet'!$O$2:$O$5000,"&lt;"&amp;$C$574)+SUMIFS('1. Output sheet'!$F$2:$F$5000,'1. Output sheet'!$C$2:$C$5000,N$138,'1. Output sheet'!$K$2:$K$5000,$B720,'1. Output sheet'!$AC$2:$AC$5000,$B$170,'1. Output sheet'!$O$2:$O$5000,"&gt;="&amp;$B$574,'1. Output sheet'!$O$2:$O$5000,"&lt;"&amp;$C$574)</f>
        <v>0</v>
      </c>
      <c r="O720" s="13">
        <f>SUMIFS('1. Output sheet'!$F$2:$F$5000,'1. Output sheet'!$C$2:$C$5000,O$138,'1. Output sheet'!$K$2:$K$5000,$B720,'1. Output sheet'!$AC$2:$AC$5000,$B$140,'1. Output sheet'!$O$2:$O$5000,"&gt;="&amp;$B$574,'1. Output sheet'!$O$2:$O$5000,"&lt;"&amp;$C$574)+SUMIFS('1. Output sheet'!$F$2:$F$5000,'1. Output sheet'!$C$2:$C$5000,O$138,'1. Output sheet'!$K$2:$K$5000,$B720,'1. Output sheet'!$AC$2:$AC$5000,$B$170,'1. Output sheet'!$O$2:$O$5000,"&gt;="&amp;$B$574,'1. Output sheet'!$O$2:$O$5000,"&lt;"&amp;$C$574)</f>
        <v>0</v>
      </c>
      <c r="P720" s="14">
        <f t="shared" si="402"/>
        <v>0</v>
      </c>
      <c r="R720" s="39" t="s">
        <v>126</v>
      </c>
      <c r="S720" s="12"/>
      <c r="T720" s="13">
        <f t="shared" si="401"/>
        <v>0</v>
      </c>
      <c r="U720" s="13">
        <f t="shared" si="389"/>
        <v>0</v>
      </c>
      <c r="V720" s="13">
        <f t="shared" si="390"/>
        <v>0</v>
      </c>
      <c r="W720" s="13">
        <f t="shared" si="391"/>
        <v>0</v>
      </c>
      <c r="X720" s="13">
        <f t="shared" si="392"/>
        <v>0</v>
      </c>
      <c r="Y720" s="13">
        <f t="shared" si="393"/>
        <v>0</v>
      </c>
      <c r="Z720" s="13">
        <f t="shared" si="394"/>
        <v>0</v>
      </c>
      <c r="AA720" s="13">
        <f t="shared" si="395"/>
        <v>0</v>
      </c>
      <c r="AB720" s="13">
        <f t="shared" si="396"/>
        <v>0</v>
      </c>
      <c r="AC720" s="13">
        <f t="shared" si="397"/>
        <v>0</v>
      </c>
      <c r="AD720" s="13">
        <f t="shared" si="398"/>
        <v>0</v>
      </c>
      <c r="AE720" s="13">
        <f t="shared" si="399"/>
        <v>0</v>
      </c>
      <c r="AF720" s="14">
        <f t="shared" si="400"/>
        <v>0</v>
      </c>
    </row>
    <row r="721" spans="2:32" ht="14.4" x14ac:dyDescent="0.3">
      <c r="B721" s="39" t="s">
        <v>737</v>
      </c>
      <c r="C721" s="12"/>
      <c r="D721" s="13">
        <f>SUMIFS('1. Output sheet'!$F$2:$F$5000,'1. Output sheet'!$C$2:$C$5000,D$138,'1. Output sheet'!$K$2:$K$5000,$B721,'1. Output sheet'!$AC$2:$AC$5000,$B$140,'1. Output sheet'!$O$2:$O$5000,"&gt;="&amp;$B$574,'1. Output sheet'!$O$2:$O$5000,"&lt;"&amp;$C$574)+SUMIFS('1. Output sheet'!$F$2:$F$5000,'1. Output sheet'!$C$2:$C$5000,D$138,'1. Output sheet'!$K$2:$K$5000,$B721,'1. Output sheet'!$AC$2:$AC$5000,$B$170,'1. Output sheet'!$O$2:$O$5000,"&gt;="&amp;$B$574,'1. Output sheet'!$O$2:$O$5000,"&lt;"&amp;$C$574)</f>
        <v>0</v>
      </c>
      <c r="E721" s="13">
        <f>SUMIFS('1. Output sheet'!$F$2:$F$5000,'1. Output sheet'!$C$2:$C$5000,E$138,'1. Output sheet'!$K$2:$K$5000,$B721,'1. Output sheet'!$AC$2:$AC$5000,$B$140,'1. Output sheet'!$O$2:$O$5000,"&gt;="&amp;$B$574,'1. Output sheet'!$O$2:$O$5000,"&lt;"&amp;$C$574)+SUMIFS('1. Output sheet'!$F$2:$F$5000,'1. Output sheet'!$C$2:$C$5000,E$138,'1. Output sheet'!$K$2:$K$5000,$B721,'1. Output sheet'!$AC$2:$AC$5000,$B$170,'1. Output sheet'!$O$2:$O$5000,"&gt;="&amp;$B$574,'1. Output sheet'!$O$2:$O$5000,"&lt;"&amp;$C$574)</f>
        <v>0</v>
      </c>
      <c r="F721" s="13">
        <f>SUMIFS('1. Output sheet'!$F$2:$F$5000,'1. Output sheet'!$C$2:$C$5000,F$138,'1. Output sheet'!$K$2:$K$5000,$B721,'1. Output sheet'!$AC$2:$AC$5000,$B$140,'1. Output sheet'!$O$2:$O$5000,"&gt;="&amp;$B$574,'1. Output sheet'!$O$2:$O$5000,"&lt;"&amp;$C$574)+SUMIFS('1. Output sheet'!$F$2:$F$5000,'1. Output sheet'!$C$2:$C$5000,F$138,'1. Output sheet'!$K$2:$K$5000,$B721,'1. Output sheet'!$AC$2:$AC$5000,$B$170,'1. Output sheet'!$O$2:$O$5000,"&gt;="&amp;$B$574,'1. Output sheet'!$O$2:$O$5000,"&lt;"&amp;$C$574)</f>
        <v>0</v>
      </c>
      <c r="G721" s="13">
        <f>SUMIFS('1. Output sheet'!$F$2:$F$5000,'1. Output sheet'!$C$2:$C$5000,G$138,'1. Output sheet'!$K$2:$K$5000,$B721,'1. Output sheet'!$AC$2:$AC$5000,$B$140,'1. Output sheet'!$O$2:$O$5000,"&gt;="&amp;$B$574,'1. Output sheet'!$O$2:$O$5000,"&lt;"&amp;$C$574)+SUMIFS('1. Output sheet'!$F$2:$F$5000,'1. Output sheet'!$C$2:$C$5000,G$138,'1. Output sheet'!$K$2:$K$5000,$B721,'1. Output sheet'!$AC$2:$AC$5000,$B$170,'1. Output sheet'!$O$2:$O$5000,"&gt;="&amp;$B$574,'1. Output sheet'!$O$2:$O$5000,"&lt;"&amp;$C$574)</f>
        <v>0</v>
      </c>
      <c r="H721" s="13">
        <f>SUMIFS('1. Output sheet'!$F$2:$F$5000,'1. Output sheet'!$C$2:$C$5000,H$138,'1. Output sheet'!$K$2:$K$5000,$B721,'1. Output sheet'!$AC$2:$AC$5000,$B$140,'1. Output sheet'!$O$2:$O$5000,"&gt;="&amp;$B$574,'1. Output sheet'!$O$2:$O$5000,"&lt;"&amp;$C$574)+SUMIFS('1. Output sheet'!$F$2:$F$5000,'1. Output sheet'!$C$2:$C$5000,H$138,'1. Output sheet'!$K$2:$K$5000,$B721,'1. Output sheet'!$AC$2:$AC$5000,$B$170,'1. Output sheet'!$O$2:$O$5000,"&gt;="&amp;$B$574,'1. Output sheet'!$O$2:$O$5000,"&lt;"&amp;$C$574)</f>
        <v>1295</v>
      </c>
      <c r="I721" s="13">
        <f>SUMIFS('1. Output sheet'!$F$2:$F$5000,'1. Output sheet'!$C$2:$C$5000,I$138,'1. Output sheet'!$K$2:$K$5000,$B721,'1. Output sheet'!$AC$2:$AC$5000,$B$140,'1. Output sheet'!$O$2:$O$5000,"&gt;="&amp;$B$574,'1. Output sheet'!$O$2:$O$5000,"&lt;"&amp;$C$574)+SUMIFS('1. Output sheet'!$F$2:$F$5000,'1. Output sheet'!$C$2:$C$5000,I$138,'1. Output sheet'!$K$2:$K$5000,$B721,'1. Output sheet'!$AC$2:$AC$5000,$B$170,'1. Output sheet'!$O$2:$O$5000,"&gt;="&amp;$B$574,'1. Output sheet'!$O$2:$O$5000,"&lt;"&amp;$C$574)</f>
        <v>1355</v>
      </c>
      <c r="J721" s="13">
        <f>SUMIFS('1. Output sheet'!$F$2:$F$5000,'1. Output sheet'!$C$2:$C$5000,J$138,'1. Output sheet'!$K$2:$K$5000,$B721,'1. Output sheet'!$AC$2:$AC$5000,$B$140,'1. Output sheet'!$O$2:$O$5000,"&gt;="&amp;$B$574,'1. Output sheet'!$O$2:$O$5000,"&lt;"&amp;$C$574)+SUMIFS('1. Output sheet'!$F$2:$F$5000,'1. Output sheet'!$C$2:$C$5000,J$138,'1. Output sheet'!$K$2:$K$5000,$B721,'1. Output sheet'!$AC$2:$AC$5000,$B$170,'1. Output sheet'!$O$2:$O$5000,"&gt;="&amp;$B$574,'1. Output sheet'!$O$2:$O$5000,"&lt;"&amp;$C$574)</f>
        <v>0</v>
      </c>
      <c r="K721" s="13">
        <f>SUMIFS('1. Output sheet'!$F$2:$F$5000,'1. Output sheet'!$C$2:$C$5000,K$138,'1. Output sheet'!$K$2:$K$5000,$B721,'1. Output sheet'!$AC$2:$AC$5000,$B$140,'1. Output sheet'!$O$2:$O$5000,"&gt;="&amp;$B$574,'1. Output sheet'!$O$2:$O$5000,"&lt;"&amp;$C$574)+SUMIFS('1. Output sheet'!$F$2:$F$5000,'1. Output sheet'!$C$2:$C$5000,K$138,'1. Output sheet'!$K$2:$K$5000,$B721,'1. Output sheet'!$AC$2:$AC$5000,$B$170,'1. Output sheet'!$O$2:$O$5000,"&gt;="&amp;$B$574,'1. Output sheet'!$O$2:$O$5000,"&lt;"&amp;$C$574)</f>
        <v>0</v>
      </c>
      <c r="L721" s="13">
        <f>SUMIFS('1. Output sheet'!$F$2:$F$5000,'1. Output sheet'!$C$2:$C$5000,L$138,'1. Output sheet'!$K$2:$K$5000,$B721,'1. Output sheet'!$AC$2:$AC$5000,$B$140,'1. Output sheet'!$O$2:$O$5000,"&gt;="&amp;$B$574,'1. Output sheet'!$O$2:$O$5000,"&lt;"&amp;$C$574)+SUMIFS('1. Output sheet'!$F$2:$F$5000,'1. Output sheet'!$C$2:$C$5000,L$138,'1. Output sheet'!$K$2:$K$5000,$B721,'1. Output sheet'!$AC$2:$AC$5000,$B$170,'1. Output sheet'!$O$2:$O$5000,"&gt;="&amp;$B$574,'1. Output sheet'!$O$2:$O$5000,"&lt;"&amp;$C$574)</f>
        <v>0</v>
      </c>
      <c r="M721" s="13">
        <f>SUMIFS('1. Output sheet'!$F$2:$F$5000,'1. Output sheet'!$C$2:$C$5000,M$138,'1. Output sheet'!$K$2:$K$5000,$B721,'1. Output sheet'!$AC$2:$AC$5000,$B$140,'1. Output sheet'!$O$2:$O$5000,"&gt;="&amp;$B$574,'1. Output sheet'!$O$2:$O$5000,"&lt;"&amp;$C$574)+SUMIFS('1. Output sheet'!$F$2:$F$5000,'1. Output sheet'!$C$2:$C$5000,M$138,'1. Output sheet'!$K$2:$K$5000,$B721,'1. Output sheet'!$AC$2:$AC$5000,$B$170,'1. Output sheet'!$O$2:$O$5000,"&gt;="&amp;$B$574,'1. Output sheet'!$O$2:$O$5000,"&lt;"&amp;$C$574)</f>
        <v>0</v>
      </c>
      <c r="N721" s="13">
        <f>SUMIFS('1. Output sheet'!$F$2:$F$5000,'1. Output sheet'!$C$2:$C$5000,N$138,'1. Output sheet'!$K$2:$K$5000,$B721,'1. Output sheet'!$AC$2:$AC$5000,$B$140,'1. Output sheet'!$O$2:$O$5000,"&gt;="&amp;$B$574,'1. Output sheet'!$O$2:$O$5000,"&lt;"&amp;$C$574)+SUMIFS('1. Output sheet'!$F$2:$F$5000,'1. Output sheet'!$C$2:$C$5000,N$138,'1. Output sheet'!$K$2:$K$5000,$B721,'1. Output sheet'!$AC$2:$AC$5000,$B$170,'1. Output sheet'!$O$2:$O$5000,"&gt;="&amp;$B$574,'1. Output sheet'!$O$2:$O$5000,"&lt;"&amp;$C$574)</f>
        <v>0</v>
      </c>
      <c r="O721" s="13">
        <f>SUMIFS('1. Output sheet'!$F$2:$F$5000,'1. Output sheet'!$C$2:$C$5000,O$138,'1. Output sheet'!$K$2:$K$5000,$B721,'1. Output sheet'!$AC$2:$AC$5000,$B$140,'1. Output sheet'!$O$2:$O$5000,"&gt;="&amp;$B$574,'1. Output sheet'!$O$2:$O$5000,"&lt;"&amp;$C$574)+SUMIFS('1. Output sheet'!$F$2:$F$5000,'1. Output sheet'!$C$2:$C$5000,O$138,'1. Output sheet'!$K$2:$K$5000,$B721,'1. Output sheet'!$AC$2:$AC$5000,$B$170,'1. Output sheet'!$O$2:$O$5000,"&gt;="&amp;$B$574,'1. Output sheet'!$O$2:$O$5000,"&lt;"&amp;$C$574)</f>
        <v>0</v>
      </c>
      <c r="P721" s="14">
        <f t="shared" si="402"/>
        <v>2650</v>
      </c>
      <c r="R721" s="39" t="s">
        <v>737</v>
      </c>
      <c r="S721" s="12"/>
      <c r="T721" s="13">
        <f t="shared" si="401"/>
        <v>0</v>
      </c>
      <c r="U721" s="13">
        <f t="shared" si="389"/>
        <v>0</v>
      </c>
      <c r="V721" s="13">
        <f t="shared" si="390"/>
        <v>0</v>
      </c>
      <c r="W721" s="13">
        <f t="shared" si="391"/>
        <v>0</v>
      </c>
      <c r="X721" s="13">
        <f t="shared" si="392"/>
        <v>173.63206092541193</v>
      </c>
      <c r="Y721" s="13">
        <f t="shared" si="393"/>
        <v>181.67678961693682</v>
      </c>
      <c r="Z721" s="13">
        <f t="shared" si="394"/>
        <v>0</v>
      </c>
      <c r="AA721" s="13">
        <f t="shared" si="395"/>
        <v>0</v>
      </c>
      <c r="AB721" s="13">
        <f t="shared" si="396"/>
        <v>0</v>
      </c>
      <c r="AC721" s="13">
        <f t="shared" si="397"/>
        <v>0</v>
      </c>
      <c r="AD721" s="13">
        <f t="shared" si="398"/>
        <v>0</v>
      </c>
      <c r="AE721" s="13">
        <f t="shared" si="399"/>
        <v>0</v>
      </c>
      <c r="AF721" s="14">
        <f t="shared" si="400"/>
        <v>355.30885054234875</v>
      </c>
    </row>
    <row r="722" spans="2:32" ht="14.4" x14ac:dyDescent="0.3">
      <c r="B722" s="39" t="s">
        <v>362</v>
      </c>
      <c r="C722" s="12"/>
      <c r="D722" s="13">
        <f>SUMIFS('1. Output sheet'!$F$2:$F$5000,'1. Output sheet'!$C$2:$C$5000,D$138,'1. Output sheet'!$K$2:$K$5000,$B722,'1. Output sheet'!$AC$2:$AC$5000,$B$140,'1. Output sheet'!$O$2:$O$5000,"&gt;="&amp;$B$574,'1. Output sheet'!$O$2:$O$5000,"&lt;"&amp;$C$574)+SUMIFS('1. Output sheet'!$F$2:$F$5000,'1. Output sheet'!$C$2:$C$5000,D$138,'1. Output sheet'!$K$2:$K$5000,$B722,'1. Output sheet'!$AC$2:$AC$5000,$B$170,'1. Output sheet'!$O$2:$O$5000,"&gt;="&amp;$B$574,'1. Output sheet'!$O$2:$O$5000,"&lt;"&amp;$C$574)</f>
        <v>0</v>
      </c>
      <c r="E722" s="13">
        <f>SUMIFS('1. Output sheet'!$F$2:$F$5000,'1. Output sheet'!$C$2:$C$5000,E$138,'1. Output sheet'!$K$2:$K$5000,$B722,'1. Output sheet'!$AC$2:$AC$5000,$B$140,'1. Output sheet'!$O$2:$O$5000,"&gt;="&amp;$B$574,'1. Output sheet'!$O$2:$O$5000,"&lt;"&amp;$C$574)+SUMIFS('1. Output sheet'!$F$2:$F$5000,'1. Output sheet'!$C$2:$C$5000,E$138,'1. Output sheet'!$K$2:$K$5000,$B722,'1. Output sheet'!$AC$2:$AC$5000,$B$170,'1. Output sheet'!$O$2:$O$5000,"&gt;="&amp;$B$574,'1. Output sheet'!$O$2:$O$5000,"&lt;"&amp;$C$574)</f>
        <v>0</v>
      </c>
      <c r="F722" s="13">
        <f>SUMIFS('1. Output sheet'!$F$2:$F$5000,'1. Output sheet'!$C$2:$C$5000,F$138,'1. Output sheet'!$K$2:$K$5000,$B722,'1. Output sheet'!$AC$2:$AC$5000,$B$140,'1. Output sheet'!$O$2:$O$5000,"&gt;="&amp;$B$574,'1. Output sheet'!$O$2:$O$5000,"&lt;"&amp;$C$574)+SUMIFS('1. Output sheet'!$F$2:$F$5000,'1. Output sheet'!$C$2:$C$5000,F$138,'1. Output sheet'!$K$2:$K$5000,$B722,'1. Output sheet'!$AC$2:$AC$5000,$B$170,'1. Output sheet'!$O$2:$O$5000,"&gt;="&amp;$B$574,'1. Output sheet'!$O$2:$O$5000,"&lt;"&amp;$C$574)</f>
        <v>0</v>
      </c>
      <c r="G722" s="13">
        <f>SUMIFS('1. Output sheet'!$F$2:$F$5000,'1. Output sheet'!$C$2:$C$5000,G$138,'1. Output sheet'!$K$2:$K$5000,$B722,'1. Output sheet'!$AC$2:$AC$5000,$B$140,'1. Output sheet'!$O$2:$O$5000,"&gt;="&amp;$B$574,'1. Output sheet'!$O$2:$O$5000,"&lt;"&amp;$C$574)+SUMIFS('1. Output sheet'!$F$2:$F$5000,'1. Output sheet'!$C$2:$C$5000,G$138,'1. Output sheet'!$K$2:$K$5000,$B722,'1. Output sheet'!$AC$2:$AC$5000,$B$170,'1. Output sheet'!$O$2:$O$5000,"&gt;="&amp;$B$574,'1. Output sheet'!$O$2:$O$5000,"&lt;"&amp;$C$574)</f>
        <v>0</v>
      </c>
      <c r="H722" s="13">
        <f>SUMIFS('1. Output sheet'!$F$2:$F$5000,'1. Output sheet'!$C$2:$C$5000,H$138,'1. Output sheet'!$K$2:$K$5000,$B722,'1. Output sheet'!$AC$2:$AC$5000,$B$140,'1. Output sheet'!$O$2:$O$5000,"&gt;="&amp;$B$574,'1. Output sheet'!$O$2:$O$5000,"&lt;"&amp;$C$574)+SUMIFS('1. Output sheet'!$F$2:$F$5000,'1. Output sheet'!$C$2:$C$5000,H$138,'1. Output sheet'!$K$2:$K$5000,$B722,'1. Output sheet'!$AC$2:$AC$5000,$B$170,'1. Output sheet'!$O$2:$O$5000,"&gt;="&amp;$B$574,'1. Output sheet'!$O$2:$O$5000,"&lt;"&amp;$C$574)</f>
        <v>0</v>
      </c>
      <c r="I722" s="13">
        <f>SUMIFS('1. Output sheet'!$F$2:$F$5000,'1. Output sheet'!$C$2:$C$5000,I$138,'1. Output sheet'!$K$2:$K$5000,$B722,'1. Output sheet'!$AC$2:$AC$5000,$B$140,'1. Output sheet'!$O$2:$O$5000,"&gt;="&amp;$B$574,'1. Output sheet'!$O$2:$O$5000,"&lt;"&amp;$C$574)+SUMIFS('1. Output sheet'!$F$2:$F$5000,'1. Output sheet'!$C$2:$C$5000,I$138,'1. Output sheet'!$K$2:$K$5000,$B722,'1. Output sheet'!$AC$2:$AC$5000,$B$170,'1. Output sheet'!$O$2:$O$5000,"&gt;="&amp;$B$574,'1. Output sheet'!$O$2:$O$5000,"&lt;"&amp;$C$574)</f>
        <v>0</v>
      </c>
      <c r="J722" s="13">
        <f>SUMIFS('1. Output sheet'!$F$2:$F$5000,'1. Output sheet'!$C$2:$C$5000,J$138,'1. Output sheet'!$K$2:$K$5000,$B722,'1. Output sheet'!$AC$2:$AC$5000,$B$140,'1. Output sheet'!$O$2:$O$5000,"&gt;="&amp;$B$574,'1. Output sheet'!$O$2:$O$5000,"&lt;"&amp;$C$574)+SUMIFS('1. Output sheet'!$F$2:$F$5000,'1. Output sheet'!$C$2:$C$5000,J$138,'1. Output sheet'!$K$2:$K$5000,$B722,'1. Output sheet'!$AC$2:$AC$5000,$B$170,'1. Output sheet'!$O$2:$O$5000,"&gt;="&amp;$B$574,'1. Output sheet'!$O$2:$O$5000,"&lt;"&amp;$C$574)</f>
        <v>0</v>
      </c>
      <c r="K722" s="13">
        <f>SUMIFS('1. Output sheet'!$F$2:$F$5000,'1. Output sheet'!$C$2:$C$5000,K$138,'1. Output sheet'!$K$2:$K$5000,$B722,'1. Output sheet'!$AC$2:$AC$5000,$B$140,'1. Output sheet'!$O$2:$O$5000,"&gt;="&amp;$B$574,'1. Output sheet'!$O$2:$O$5000,"&lt;"&amp;$C$574)+SUMIFS('1. Output sheet'!$F$2:$F$5000,'1. Output sheet'!$C$2:$C$5000,K$138,'1. Output sheet'!$K$2:$K$5000,$B722,'1. Output sheet'!$AC$2:$AC$5000,$B$170,'1. Output sheet'!$O$2:$O$5000,"&gt;="&amp;$B$574,'1. Output sheet'!$O$2:$O$5000,"&lt;"&amp;$C$574)</f>
        <v>0</v>
      </c>
      <c r="L722" s="13">
        <f>SUMIFS('1. Output sheet'!$F$2:$F$5000,'1. Output sheet'!$C$2:$C$5000,L$138,'1. Output sheet'!$K$2:$K$5000,$B722,'1. Output sheet'!$AC$2:$AC$5000,$B$140,'1. Output sheet'!$O$2:$O$5000,"&gt;="&amp;$B$574,'1. Output sheet'!$O$2:$O$5000,"&lt;"&amp;$C$574)+SUMIFS('1. Output sheet'!$F$2:$F$5000,'1. Output sheet'!$C$2:$C$5000,L$138,'1. Output sheet'!$K$2:$K$5000,$B722,'1. Output sheet'!$AC$2:$AC$5000,$B$170,'1. Output sheet'!$O$2:$O$5000,"&gt;="&amp;$B$574,'1. Output sheet'!$O$2:$O$5000,"&lt;"&amp;$C$574)</f>
        <v>0</v>
      </c>
      <c r="M722" s="13">
        <f>SUMIFS('1. Output sheet'!$F$2:$F$5000,'1. Output sheet'!$C$2:$C$5000,M$138,'1. Output sheet'!$K$2:$K$5000,$B722,'1. Output sheet'!$AC$2:$AC$5000,$B$140,'1. Output sheet'!$O$2:$O$5000,"&gt;="&amp;$B$574,'1. Output sheet'!$O$2:$O$5000,"&lt;"&amp;$C$574)+SUMIFS('1. Output sheet'!$F$2:$F$5000,'1. Output sheet'!$C$2:$C$5000,M$138,'1. Output sheet'!$K$2:$K$5000,$B722,'1. Output sheet'!$AC$2:$AC$5000,$B$170,'1. Output sheet'!$O$2:$O$5000,"&gt;="&amp;$B$574,'1. Output sheet'!$O$2:$O$5000,"&lt;"&amp;$C$574)</f>
        <v>0</v>
      </c>
      <c r="N722" s="13">
        <f>SUMIFS('1. Output sheet'!$F$2:$F$5000,'1. Output sheet'!$C$2:$C$5000,N$138,'1. Output sheet'!$K$2:$K$5000,$B722,'1. Output sheet'!$AC$2:$AC$5000,$B$140,'1. Output sheet'!$O$2:$O$5000,"&gt;="&amp;$B$574,'1. Output sheet'!$O$2:$O$5000,"&lt;"&amp;$C$574)+SUMIFS('1. Output sheet'!$F$2:$F$5000,'1. Output sheet'!$C$2:$C$5000,N$138,'1. Output sheet'!$K$2:$K$5000,$B722,'1. Output sheet'!$AC$2:$AC$5000,$B$170,'1. Output sheet'!$O$2:$O$5000,"&gt;="&amp;$B$574,'1. Output sheet'!$O$2:$O$5000,"&lt;"&amp;$C$574)</f>
        <v>0</v>
      </c>
      <c r="O722" s="13">
        <f>SUMIFS('1. Output sheet'!$F$2:$F$5000,'1. Output sheet'!$C$2:$C$5000,O$138,'1. Output sheet'!$K$2:$K$5000,$B722,'1. Output sheet'!$AC$2:$AC$5000,$B$140,'1. Output sheet'!$O$2:$O$5000,"&gt;="&amp;$B$574,'1. Output sheet'!$O$2:$O$5000,"&lt;"&amp;$C$574)+SUMIFS('1. Output sheet'!$F$2:$F$5000,'1. Output sheet'!$C$2:$C$5000,O$138,'1. Output sheet'!$K$2:$K$5000,$B722,'1. Output sheet'!$AC$2:$AC$5000,$B$170,'1. Output sheet'!$O$2:$O$5000,"&gt;="&amp;$B$574,'1. Output sheet'!$O$2:$O$5000,"&lt;"&amp;$C$574)</f>
        <v>0</v>
      </c>
      <c r="P722" s="14">
        <f t="shared" si="402"/>
        <v>0</v>
      </c>
      <c r="R722" s="39" t="s">
        <v>362</v>
      </c>
      <c r="S722" s="12"/>
      <c r="T722" s="13">
        <f t="shared" si="401"/>
        <v>0</v>
      </c>
      <c r="U722" s="13">
        <f t="shared" si="389"/>
        <v>0</v>
      </c>
      <c r="V722" s="13">
        <f t="shared" si="390"/>
        <v>0</v>
      </c>
      <c r="W722" s="13">
        <f t="shared" si="391"/>
        <v>0</v>
      </c>
      <c r="X722" s="13">
        <f t="shared" si="392"/>
        <v>0</v>
      </c>
      <c r="Y722" s="13">
        <f t="shared" si="393"/>
        <v>0</v>
      </c>
      <c r="Z722" s="13">
        <f t="shared" si="394"/>
        <v>0</v>
      </c>
      <c r="AA722" s="13">
        <f t="shared" si="395"/>
        <v>0</v>
      </c>
      <c r="AB722" s="13">
        <f t="shared" si="396"/>
        <v>0</v>
      </c>
      <c r="AC722" s="13">
        <f t="shared" si="397"/>
        <v>0</v>
      </c>
      <c r="AD722" s="13">
        <f t="shared" si="398"/>
        <v>0</v>
      </c>
      <c r="AE722" s="13">
        <f t="shared" si="399"/>
        <v>0</v>
      </c>
      <c r="AF722" s="14">
        <f t="shared" si="400"/>
        <v>0</v>
      </c>
    </row>
    <row r="723" spans="2:32" ht="14.4" x14ac:dyDescent="0.3">
      <c r="B723" s="39" t="s">
        <v>76</v>
      </c>
      <c r="C723" s="12"/>
      <c r="D723" s="13">
        <f>SUMIFS('1. Output sheet'!$F$2:$F$5000,'1. Output sheet'!$C$2:$C$5000,D$138,'1. Output sheet'!$K$2:$K$5000,$B723,'1. Output sheet'!$AC$2:$AC$5000,$B$140,'1. Output sheet'!$O$2:$O$5000,"&gt;="&amp;$B$574,'1. Output sheet'!$O$2:$O$5000,"&lt;"&amp;$C$574)+SUMIFS('1. Output sheet'!$F$2:$F$5000,'1. Output sheet'!$C$2:$C$5000,D$138,'1. Output sheet'!$K$2:$K$5000,$B723,'1. Output sheet'!$AC$2:$AC$5000,$B$170,'1. Output sheet'!$O$2:$O$5000,"&gt;="&amp;$B$574,'1. Output sheet'!$O$2:$O$5000,"&lt;"&amp;$C$574)</f>
        <v>0</v>
      </c>
      <c r="E723" s="13">
        <f>SUMIFS('1. Output sheet'!$F$2:$F$5000,'1. Output sheet'!$C$2:$C$5000,E$138,'1. Output sheet'!$K$2:$K$5000,$B723,'1. Output sheet'!$AC$2:$AC$5000,$B$140,'1. Output sheet'!$O$2:$O$5000,"&gt;="&amp;$B$574,'1. Output sheet'!$O$2:$O$5000,"&lt;"&amp;$C$574)+SUMIFS('1. Output sheet'!$F$2:$F$5000,'1. Output sheet'!$C$2:$C$5000,E$138,'1. Output sheet'!$K$2:$K$5000,$B723,'1. Output sheet'!$AC$2:$AC$5000,$B$170,'1. Output sheet'!$O$2:$O$5000,"&gt;="&amp;$B$574,'1. Output sheet'!$O$2:$O$5000,"&lt;"&amp;$C$574)</f>
        <v>0</v>
      </c>
      <c r="F723" s="13">
        <f>SUMIFS('1. Output sheet'!$F$2:$F$5000,'1. Output sheet'!$C$2:$C$5000,F$138,'1. Output sheet'!$K$2:$K$5000,$B723,'1. Output sheet'!$AC$2:$AC$5000,$B$140,'1. Output sheet'!$O$2:$O$5000,"&gt;="&amp;$B$574,'1. Output sheet'!$O$2:$O$5000,"&lt;"&amp;$C$574)+SUMIFS('1. Output sheet'!$F$2:$F$5000,'1. Output sheet'!$C$2:$C$5000,F$138,'1. Output sheet'!$K$2:$K$5000,$B723,'1. Output sheet'!$AC$2:$AC$5000,$B$170,'1. Output sheet'!$O$2:$O$5000,"&gt;="&amp;$B$574,'1. Output sheet'!$O$2:$O$5000,"&lt;"&amp;$C$574)</f>
        <v>0</v>
      </c>
      <c r="G723" s="13">
        <f>SUMIFS('1. Output sheet'!$F$2:$F$5000,'1. Output sheet'!$C$2:$C$5000,G$138,'1. Output sheet'!$K$2:$K$5000,$B723,'1. Output sheet'!$AC$2:$AC$5000,$B$140,'1. Output sheet'!$O$2:$O$5000,"&gt;="&amp;$B$574,'1. Output sheet'!$O$2:$O$5000,"&lt;"&amp;$C$574)+SUMIFS('1. Output sheet'!$F$2:$F$5000,'1. Output sheet'!$C$2:$C$5000,G$138,'1. Output sheet'!$K$2:$K$5000,$B723,'1. Output sheet'!$AC$2:$AC$5000,$B$170,'1. Output sheet'!$O$2:$O$5000,"&gt;="&amp;$B$574,'1. Output sheet'!$O$2:$O$5000,"&lt;"&amp;$C$574)</f>
        <v>0</v>
      </c>
      <c r="H723" s="13">
        <f>SUMIFS('1. Output sheet'!$F$2:$F$5000,'1. Output sheet'!$C$2:$C$5000,H$138,'1. Output sheet'!$K$2:$K$5000,$B723,'1. Output sheet'!$AC$2:$AC$5000,$B$140,'1. Output sheet'!$O$2:$O$5000,"&gt;="&amp;$B$574,'1. Output sheet'!$O$2:$O$5000,"&lt;"&amp;$C$574)+SUMIFS('1. Output sheet'!$F$2:$F$5000,'1. Output sheet'!$C$2:$C$5000,H$138,'1. Output sheet'!$K$2:$K$5000,$B723,'1. Output sheet'!$AC$2:$AC$5000,$B$170,'1. Output sheet'!$O$2:$O$5000,"&gt;="&amp;$B$574,'1. Output sheet'!$O$2:$O$5000,"&lt;"&amp;$C$574)</f>
        <v>0</v>
      </c>
      <c r="I723" s="13">
        <f>SUMIFS('1. Output sheet'!$F$2:$F$5000,'1. Output sheet'!$C$2:$C$5000,I$138,'1. Output sheet'!$K$2:$K$5000,$B723,'1. Output sheet'!$AC$2:$AC$5000,$B$140,'1. Output sheet'!$O$2:$O$5000,"&gt;="&amp;$B$574,'1. Output sheet'!$O$2:$O$5000,"&lt;"&amp;$C$574)+SUMIFS('1. Output sheet'!$F$2:$F$5000,'1. Output sheet'!$C$2:$C$5000,I$138,'1. Output sheet'!$K$2:$K$5000,$B723,'1. Output sheet'!$AC$2:$AC$5000,$B$170,'1. Output sheet'!$O$2:$O$5000,"&gt;="&amp;$B$574,'1. Output sheet'!$O$2:$O$5000,"&lt;"&amp;$C$574)</f>
        <v>0</v>
      </c>
      <c r="J723" s="13">
        <f>SUMIFS('1. Output sheet'!$F$2:$F$5000,'1. Output sheet'!$C$2:$C$5000,J$138,'1. Output sheet'!$K$2:$K$5000,$B723,'1. Output sheet'!$AC$2:$AC$5000,$B$140,'1. Output sheet'!$O$2:$O$5000,"&gt;="&amp;$B$574,'1. Output sheet'!$O$2:$O$5000,"&lt;"&amp;$C$574)+SUMIFS('1. Output sheet'!$F$2:$F$5000,'1. Output sheet'!$C$2:$C$5000,J$138,'1. Output sheet'!$K$2:$K$5000,$B723,'1. Output sheet'!$AC$2:$AC$5000,$B$170,'1. Output sheet'!$O$2:$O$5000,"&gt;="&amp;$B$574,'1. Output sheet'!$O$2:$O$5000,"&lt;"&amp;$C$574)</f>
        <v>0</v>
      </c>
      <c r="K723" s="13">
        <f>SUMIFS('1. Output sheet'!$F$2:$F$5000,'1. Output sheet'!$C$2:$C$5000,K$138,'1. Output sheet'!$K$2:$K$5000,$B723,'1. Output sheet'!$AC$2:$AC$5000,$B$140,'1. Output sheet'!$O$2:$O$5000,"&gt;="&amp;$B$574,'1. Output sheet'!$O$2:$O$5000,"&lt;"&amp;$C$574)+SUMIFS('1. Output sheet'!$F$2:$F$5000,'1. Output sheet'!$C$2:$C$5000,K$138,'1. Output sheet'!$K$2:$K$5000,$B723,'1. Output sheet'!$AC$2:$AC$5000,$B$170,'1. Output sheet'!$O$2:$O$5000,"&gt;="&amp;$B$574,'1. Output sheet'!$O$2:$O$5000,"&lt;"&amp;$C$574)</f>
        <v>0</v>
      </c>
      <c r="L723" s="13">
        <f>SUMIFS('1. Output sheet'!$F$2:$F$5000,'1. Output sheet'!$C$2:$C$5000,L$138,'1. Output sheet'!$K$2:$K$5000,$B723,'1. Output sheet'!$AC$2:$AC$5000,$B$140,'1. Output sheet'!$O$2:$O$5000,"&gt;="&amp;$B$574,'1. Output sheet'!$O$2:$O$5000,"&lt;"&amp;$C$574)+SUMIFS('1. Output sheet'!$F$2:$F$5000,'1. Output sheet'!$C$2:$C$5000,L$138,'1. Output sheet'!$K$2:$K$5000,$B723,'1. Output sheet'!$AC$2:$AC$5000,$B$170,'1. Output sheet'!$O$2:$O$5000,"&gt;="&amp;$B$574,'1. Output sheet'!$O$2:$O$5000,"&lt;"&amp;$C$574)</f>
        <v>0</v>
      </c>
      <c r="M723" s="13">
        <f>SUMIFS('1. Output sheet'!$F$2:$F$5000,'1. Output sheet'!$C$2:$C$5000,M$138,'1. Output sheet'!$K$2:$K$5000,$B723,'1. Output sheet'!$AC$2:$AC$5000,$B$140,'1. Output sheet'!$O$2:$O$5000,"&gt;="&amp;$B$574,'1. Output sheet'!$O$2:$O$5000,"&lt;"&amp;$C$574)+SUMIFS('1. Output sheet'!$F$2:$F$5000,'1. Output sheet'!$C$2:$C$5000,M$138,'1. Output sheet'!$K$2:$K$5000,$B723,'1. Output sheet'!$AC$2:$AC$5000,$B$170,'1. Output sheet'!$O$2:$O$5000,"&gt;="&amp;$B$574,'1. Output sheet'!$O$2:$O$5000,"&lt;"&amp;$C$574)</f>
        <v>0</v>
      </c>
      <c r="N723" s="13">
        <f>SUMIFS('1. Output sheet'!$F$2:$F$5000,'1. Output sheet'!$C$2:$C$5000,N$138,'1. Output sheet'!$K$2:$K$5000,$B723,'1. Output sheet'!$AC$2:$AC$5000,$B$140,'1. Output sheet'!$O$2:$O$5000,"&gt;="&amp;$B$574,'1. Output sheet'!$O$2:$O$5000,"&lt;"&amp;$C$574)+SUMIFS('1. Output sheet'!$F$2:$F$5000,'1. Output sheet'!$C$2:$C$5000,N$138,'1. Output sheet'!$K$2:$K$5000,$B723,'1. Output sheet'!$AC$2:$AC$5000,$B$170,'1. Output sheet'!$O$2:$O$5000,"&gt;="&amp;$B$574,'1. Output sheet'!$O$2:$O$5000,"&lt;"&amp;$C$574)</f>
        <v>0</v>
      </c>
      <c r="O723" s="13">
        <f>SUMIFS('1. Output sheet'!$F$2:$F$5000,'1. Output sheet'!$C$2:$C$5000,O$138,'1. Output sheet'!$K$2:$K$5000,$B723,'1. Output sheet'!$AC$2:$AC$5000,$B$140,'1. Output sheet'!$O$2:$O$5000,"&gt;="&amp;$B$574,'1. Output sheet'!$O$2:$O$5000,"&lt;"&amp;$C$574)+SUMIFS('1. Output sheet'!$F$2:$F$5000,'1. Output sheet'!$C$2:$C$5000,O$138,'1. Output sheet'!$K$2:$K$5000,$B723,'1. Output sheet'!$AC$2:$AC$5000,$B$170,'1. Output sheet'!$O$2:$O$5000,"&gt;="&amp;$B$574,'1. Output sheet'!$O$2:$O$5000,"&lt;"&amp;$C$574)</f>
        <v>0</v>
      </c>
      <c r="P723" s="14">
        <f t="shared" si="402"/>
        <v>0</v>
      </c>
      <c r="R723" s="39" t="s">
        <v>76</v>
      </c>
      <c r="S723" s="12"/>
      <c r="T723" s="13">
        <f t="shared" si="401"/>
        <v>0</v>
      </c>
      <c r="U723" s="13">
        <f t="shared" si="389"/>
        <v>0</v>
      </c>
      <c r="V723" s="13">
        <f t="shared" si="390"/>
        <v>0</v>
      </c>
      <c r="W723" s="13">
        <f t="shared" si="391"/>
        <v>0</v>
      </c>
      <c r="X723" s="13">
        <f t="shared" si="392"/>
        <v>0</v>
      </c>
      <c r="Y723" s="13">
        <f t="shared" si="393"/>
        <v>0</v>
      </c>
      <c r="Z723" s="13">
        <f t="shared" si="394"/>
        <v>0</v>
      </c>
      <c r="AA723" s="13">
        <f t="shared" si="395"/>
        <v>0</v>
      </c>
      <c r="AB723" s="13">
        <f t="shared" si="396"/>
        <v>0</v>
      </c>
      <c r="AC723" s="13">
        <f t="shared" si="397"/>
        <v>0</v>
      </c>
      <c r="AD723" s="13">
        <f t="shared" si="398"/>
        <v>0</v>
      </c>
      <c r="AE723" s="13">
        <f t="shared" si="399"/>
        <v>0</v>
      </c>
      <c r="AF723" s="14">
        <f t="shared" si="400"/>
        <v>0</v>
      </c>
    </row>
    <row r="724" spans="2:32" ht="14.4" x14ac:dyDescent="0.3">
      <c r="B724" s="39" t="s">
        <v>3770</v>
      </c>
      <c r="C724" s="12"/>
      <c r="D724" s="13">
        <f>SUMIFS('1. Output sheet'!$F$2:$F$5000,'1. Output sheet'!$C$2:$C$5000,D$138,'1. Output sheet'!$K$2:$K$5000,$B724,'1. Output sheet'!$AC$2:$AC$5000,$B$140,'1. Output sheet'!$O$2:$O$5000,"&gt;="&amp;$B$574,'1. Output sheet'!$O$2:$O$5000,"&lt;"&amp;$C$574)+SUMIFS('1. Output sheet'!$F$2:$F$5000,'1. Output sheet'!$C$2:$C$5000,D$138,'1. Output sheet'!$K$2:$K$5000,$B724,'1. Output sheet'!$AC$2:$AC$5000,$B$170,'1. Output sheet'!$O$2:$O$5000,"&gt;="&amp;$B$574,'1. Output sheet'!$O$2:$O$5000,"&lt;"&amp;$C$574)</f>
        <v>0</v>
      </c>
      <c r="E724" s="13">
        <f>SUMIFS('1. Output sheet'!$F$2:$F$5000,'1. Output sheet'!$C$2:$C$5000,E$138,'1. Output sheet'!$K$2:$K$5000,$B724,'1. Output sheet'!$AC$2:$AC$5000,$B$140,'1. Output sheet'!$O$2:$O$5000,"&gt;="&amp;$B$574,'1. Output sheet'!$O$2:$O$5000,"&lt;"&amp;$C$574)+SUMIFS('1. Output sheet'!$F$2:$F$5000,'1. Output sheet'!$C$2:$C$5000,E$138,'1. Output sheet'!$K$2:$K$5000,$B724,'1. Output sheet'!$AC$2:$AC$5000,$B$170,'1. Output sheet'!$O$2:$O$5000,"&gt;="&amp;$B$574,'1. Output sheet'!$O$2:$O$5000,"&lt;"&amp;$C$574)</f>
        <v>0</v>
      </c>
      <c r="F724" s="13">
        <f>SUMIFS('1. Output sheet'!$F$2:$F$5000,'1. Output sheet'!$C$2:$C$5000,F$138,'1. Output sheet'!$K$2:$K$5000,$B724,'1. Output sheet'!$AC$2:$AC$5000,$B$140,'1. Output sheet'!$O$2:$O$5000,"&gt;="&amp;$B$574,'1. Output sheet'!$O$2:$O$5000,"&lt;"&amp;$C$574)+SUMIFS('1. Output sheet'!$F$2:$F$5000,'1. Output sheet'!$C$2:$C$5000,F$138,'1. Output sheet'!$K$2:$K$5000,$B724,'1. Output sheet'!$AC$2:$AC$5000,$B$170,'1. Output sheet'!$O$2:$O$5000,"&gt;="&amp;$B$574,'1. Output sheet'!$O$2:$O$5000,"&lt;"&amp;$C$574)</f>
        <v>0</v>
      </c>
      <c r="G724" s="13">
        <f>SUMIFS('1. Output sheet'!$F$2:$F$5000,'1. Output sheet'!$C$2:$C$5000,G$138,'1. Output sheet'!$K$2:$K$5000,$B724,'1. Output sheet'!$AC$2:$AC$5000,$B$140,'1. Output sheet'!$O$2:$O$5000,"&gt;="&amp;$B$574,'1. Output sheet'!$O$2:$O$5000,"&lt;"&amp;$C$574)+SUMIFS('1. Output sheet'!$F$2:$F$5000,'1. Output sheet'!$C$2:$C$5000,G$138,'1. Output sheet'!$K$2:$K$5000,$B724,'1. Output sheet'!$AC$2:$AC$5000,$B$170,'1. Output sheet'!$O$2:$O$5000,"&gt;="&amp;$B$574,'1. Output sheet'!$O$2:$O$5000,"&lt;"&amp;$C$574)</f>
        <v>0</v>
      </c>
      <c r="H724" s="13">
        <f>SUMIFS('1. Output sheet'!$F$2:$F$5000,'1. Output sheet'!$C$2:$C$5000,H$138,'1. Output sheet'!$K$2:$K$5000,$B724,'1. Output sheet'!$AC$2:$AC$5000,$B$140,'1. Output sheet'!$O$2:$O$5000,"&gt;="&amp;$B$574,'1. Output sheet'!$O$2:$O$5000,"&lt;"&amp;$C$574)+SUMIFS('1. Output sheet'!$F$2:$F$5000,'1. Output sheet'!$C$2:$C$5000,H$138,'1. Output sheet'!$K$2:$K$5000,$B724,'1. Output sheet'!$AC$2:$AC$5000,$B$170,'1. Output sheet'!$O$2:$O$5000,"&gt;="&amp;$B$574,'1. Output sheet'!$O$2:$O$5000,"&lt;"&amp;$C$574)</f>
        <v>0</v>
      </c>
      <c r="I724" s="13">
        <f>SUMIFS('1. Output sheet'!$F$2:$F$5000,'1. Output sheet'!$C$2:$C$5000,I$138,'1. Output sheet'!$K$2:$K$5000,$B724,'1. Output sheet'!$AC$2:$AC$5000,$B$140,'1. Output sheet'!$O$2:$O$5000,"&gt;="&amp;$B$574,'1. Output sheet'!$O$2:$O$5000,"&lt;"&amp;$C$574)+SUMIFS('1. Output sheet'!$F$2:$F$5000,'1. Output sheet'!$C$2:$C$5000,I$138,'1. Output sheet'!$K$2:$K$5000,$B724,'1. Output sheet'!$AC$2:$AC$5000,$B$170,'1. Output sheet'!$O$2:$O$5000,"&gt;="&amp;$B$574,'1. Output sheet'!$O$2:$O$5000,"&lt;"&amp;$C$574)</f>
        <v>0</v>
      </c>
      <c r="J724" s="13">
        <f>SUMIFS('1. Output sheet'!$F$2:$F$5000,'1. Output sheet'!$C$2:$C$5000,J$138,'1. Output sheet'!$K$2:$K$5000,$B724,'1. Output sheet'!$AC$2:$AC$5000,$B$140,'1. Output sheet'!$O$2:$O$5000,"&gt;="&amp;$B$574,'1. Output sheet'!$O$2:$O$5000,"&lt;"&amp;$C$574)+SUMIFS('1. Output sheet'!$F$2:$F$5000,'1. Output sheet'!$C$2:$C$5000,J$138,'1. Output sheet'!$K$2:$K$5000,$B724,'1. Output sheet'!$AC$2:$AC$5000,$B$170,'1. Output sheet'!$O$2:$O$5000,"&gt;="&amp;$B$574,'1. Output sheet'!$O$2:$O$5000,"&lt;"&amp;$C$574)</f>
        <v>0</v>
      </c>
      <c r="K724" s="13">
        <f>SUMIFS('1. Output sheet'!$F$2:$F$5000,'1. Output sheet'!$C$2:$C$5000,K$138,'1. Output sheet'!$K$2:$K$5000,$B724,'1. Output sheet'!$AC$2:$AC$5000,$B$140,'1. Output sheet'!$O$2:$O$5000,"&gt;="&amp;$B$574,'1. Output sheet'!$O$2:$O$5000,"&lt;"&amp;$C$574)+SUMIFS('1. Output sheet'!$F$2:$F$5000,'1. Output sheet'!$C$2:$C$5000,K$138,'1. Output sheet'!$K$2:$K$5000,$B724,'1. Output sheet'!$AC$2:$AC$5000,$B$170,'1. Output sheet'!$O$2:$O$5000,"&gt;="&amp;$B$574,'1. Output sheet'!$O$2:$O$5000,"&lt;"&amp;$C$574)</f>
        <v>0</v>
      </c>
      <c r="L724" s="13">
        <f>SUMIFS('1. Output sheet'!$F$2:$F$5000,'1. Output sheet'!$C$2:$C$5000,L$138,'1. Output sheet'!$K$2:$K$5000,$B724,'1. Output sheet'!$AC$2:$AC$5000,$B$140,'1. Output sheet'!$O$2:$O$5000,"&gt;="&amp;$B$574,'1. Output sheet'!$O$2:$O$5000,"&lt;"&amp;$C$574)+SUMIFS('1. Output sheet'!$F$2:$F$5000,'1. Output sheet'!$C$2:$C$5000,L$138,'1. Output sheet'!$K$2:$K$5000,$B724,'1. Output sheet'!$AC$2:$AC$5000,$B$170,'1. Output sheet'!$O$2:$O$5000,"&gt;="&amp;$B$574,'1. Output sheet'!$O$2:$O$5000,"&lt;"&amp;$C$574)</f>
        <v>0</v>
      </c>
      <c r="M724" s="13">
        <f>SUMIFS('1. Output sheet'!$F$2:$F$5000,'1. Output sheet'!$C$2:$C$5000,M$138,'1. Output sheet'!$K$2:$K$5000,$B724,'1. Output sheet'!$AC$2:$AC$5000,$B$140,'1. Output sheet'!$O$2:$O$5000,"&gt;="&amp;$B$574,'1. Output sheet'!$O$2:$O$5000,"&lt;"&amp;$C$574)+SUMIFS('1. Output sheet'!$F$2:$F$5000,'1. Output sheet'!$C$2:$C$5000,M$138,'1. Output sheet'!$K$2:$K$5000,$B724,'1. Output sheet'!$AC$2:$AC$5000,$B$170,'1. Output sheet'!$O$2:$O$5000,"&gt;="&amp;$B$574,'1. Output sheet'!$O$2:$O$5000,"&lt;"&amp;$C$574)</f>
        <v>0</v>
      </c>
      <c r="N724" s="13">
        <f>SUMIFS('1. Output sheet'!$F$2:$F$5000,'1. Output sheet'!$C$2:$C$5000,N$138,'1. Output sheet'!$K$2:$K$5000,$B724,'1. Output sheet'!$AC$2:$AC$5000,$B$140,'1. Output sheet'!$O$2:$O$5000,"&gt;="&amp;$B$574,'1. Output sheet'!$O$2:$O$5000,"&lt;"&amp;$C$574)+SUMIFS('1. Output sheet'!$F$2:$F$5000,'1. Output sheet'!$C$2:$C$5000,N$138,'1. Output sheet'!$K$2:$K$5000,$B724,'1. Output sheet'!$AC$2:$AC$5000,$B$170,'1. Output sheet'!$O$2:$O$5000,"&gt;="&amp;$B$574,'1. Output sheet'!$O$2:$O$5000,"&lt;"&amp;$C$574)</f>
        <v>0</v>
      </c>
      <c r="O724" s="13">
        <f>SUMIFS('1. Output sheet'!$F$2:$F$5000,'1. Output sheet'!$C$2:$C$5000,O$138,'1. Output sheet'!$K$2:$K$5000,$B724,'1. Output sheet'!$AC$2:$AC$5000,$B$140,'1. Output sheet'!$O$2:$O$5000,"&gt;="&amp;$B$574,'1. Output sheet'!$O$2:$O$5000,"&lt;"&amp;$C$574)+SUMIFS('1. Output sheet'!$F$2:$F$5000,'1. Output sheet'!$C$2:$C$5000,O$138,'1. Output sheet'!$K$2:$K$5000,$B724,'1. Output sheet'!$AC$2:$AC$5000,$B$170,'1. Output sheet'!$O$2:$O$5000,"&gt;="&amp;$B$574,'1. Output sheet'!$O$2:$O$5000,"&lt;"&amp;$C$574)</f>
        <v>0</v>
      </c>
      <c r="P724" s="14">
        <f t="shared" si="402"/>
        <v>0</v>
      </c>
      <c r="R724" s="39" t="s">
        <v>3770</v>
      </c>
      <c r="S724" s="12"/>
      <c r="T724" s="13">
        <f t="shared" si="401"/>
        <v>0</v>
      </c>
      <c r="U724" s="13">
        <f t="shared" si="389"/>
        <v>0</v>
      </c>
      <c r="V724" s="13">
        <f t="shared" si="390"/>
        <v>0</v>
      </c>
      <c r="W724" s="13">
        <f t="shared" si="391"/>
        <v>0</v>
      </c>
      <c r="X724" s="13">
        <f t="shared" si="392"/>
        <v>0</v>
      </c>
      <c r="Y724" s="13">
        <f t="shared" si="393"/>
        <v>0</v>
      </c>
      <c r="Z724" s="13">
        <f t="shared" si="394"/>
        <v>0</v>
      </c>
      <c r="AA724" s="13">
        <f t="shared" si="395"/>
        <v>0</v>
      </c>
      <c r="AB724" s="13">
        <f t="shared" si="396"/>
        <v>0</v>
      </c>
      <c r="AC724" s="13">
        <f t="shared" si="397"/>
        <v>0</v>
      </c>
      <c r="AD724" s="13">
        <f t="shared" si="398"/>
        <v>0</v>
      </c>
      <c r="AE724" s="13">
        <f t="shared" si="399"/>
        <v>0</v>
      </c>
      <c r="AF724" s="14">
        <f t="shared" si="400"/>
        <v>0</v>
      </c>
    </row>
    <row r="725" spans="2:32" ht="14.4" x14ac:dyDescent="0.3">
      <c r="B725" s="39" t="s">
        <v>724</v>
      </c>
      <c r="C725" s="12"/>
      <c r="D725" s="13">
        <f>SUMIFS('1. Output sheet'!$F$2:$F$5000,'1. Output sheet'!$C$2:$C$5000,D$138,'1. Output sheet'!$K$2:$K$5000,$B725,'1. Output sheet'!$AC$2:$AC$5000,$B$140,'1. Output sheet'!$O$2:$O$5000,"&gt;="&amp;$B$574,'1. Output sheet'!$O$2:$O$5000,"&lt;"&amp;$C$574)+SUMIFS('1. Output sheet'!$F$2:$F$5000,'1. Output sheet'!$C$2:$C$5000,D$138,'1. Output sheet'!$K$2:$K$5000,$B725,'1. Output sheet'!$AC$2:$AC$5000,$B$170,'1. Output sheet'!$O$2:$O$5000,"&gt;="&amp;$B$574,'1. Output sheet'!$O$2:$O$5000,"&lt;"&amp;$C$574)</f>
        <v>0</v>
      </c>
      <c r="E725" s="13">
        <f>SUMIFS('1. Output sheet'!$F$2:$F$5000,'1. Output sheet'!$C$2:$C$5000,E$138,'1. Output sheet'!$K$2:$K$5000,$B725,'1. Output sheet'!$AC$2:$AC$5000,$B$140,'1. Output sheet'!$O$2:$O$5000,"&gt;="&amp;$B$574,'1. Output sheet'!$O$2:$O$5000,"&lt;"&amp;$C$574)+SUMIFS('1. Output sheet'!$F$2:$F$5000,'1. Output sheet'!$C$2:$C$5000,E$138,'1. Output sheet'!$K$2:$K$5000,$B725,'1. Output sheet'!$AC$2:$AC$5000,$B$170,'1. Output sheet'!$O$2:$O$5000,"&gt;="&amp;$B$574,'1. Output sheet'!$O$2:$O$5000,"&lt;"&amp;$C$574)</f>
        <v>0</v>
      </c>
      <c r="F725" s="13">
        <f>SUMIFS('1. Output sheet'!$F$2:$F$5000,'1. Output sheet'!$C$2:$C$5000,F$138,'1. Output sheet'!$K$2:$K$5000,$B725,'1. Output sheet'!$AC$2:$AC$5000,$B$140,'1. Output sheet'!$O$2:$O$5000,"&gt;="&amp;$B$574,'1. Output sheet'!$O$2:$O$5000,"&lt;"&amp;$C$574)+SUMIFS('1. Output sheet'!$F$2:$F$5000,'1. Output sheet'!$C$2:$C$5000,F$138,'1. Output sheet'!$K$2:$K$5000,$B725,'1. Output sheet'!$AC$2:$AC$5000,$B$170,'1. Output sheet'!$O$2:$O$5000,"&gt;="&amp;$B$574,'1. Output sheet'!$O$2:$O$5000,"&lt;"&amp;$C$574)</f>
        <v>0</v>
      </c>
      <c r="G725" s="13">
        <f>SUMIFS('1. Output sheet'!$F$2:$F$5000,'1. Output sheet'!$C$2:$C$5000,G$138,'1. Output sheet'!$K$2:$K$5000,$B725,'1. Output sheet'!$AC$2:$AC$5000,$B$140,'1. Output sheet'!$O$2:$O$5000,"&gt;="&amp;$B$574,'1. Output sheet'!$O$2:$O$5000,"&lt;"&amp;$C$574)+SUMIFS('1. Output sheet'!$F$2:$F$5000,'1. Output sheet'!$C$2:$C$5000,G$138,'1. Output sheet'!$K$2:$K$5000,$B725,'1. Output sheet'!$AC$2:$AC$5000,$B$170,'1. Output sheet'!$O$2:$O$5000,"&gt;="&amp;$B$574,'1. Output sheet'!$O$2:$O$5000,"&lt;"&amp;$C$574)</f>
        <v>3245</v>
      </c>
      <c r="H725" s="13">
        <f>SUMIFS('1. Output sheet'!$F$2:$F$5000,'1. Output sheet'!$C$2:$C$5000,H$138,'1. Output sheet'!$K$2:$K$5000,$B725,'1. Output sheet'!$AC$2:$AC$5000,$B$140,'1. Output sheet'!$O$2:$O$5000,"&gt;="&amp;$B$574,'1. Output sheet'!$O$2:$O$5000,"&lt;"&amp;$C$574)+SUMIFS('1. Output sheet'!$F$2:$F$5000,'1. Output sheet'!$C$2:$C$5000,H$138,'1. Output sheet'!$K$2:$K$5000,$B725,'1. Output sheet'!$AC$2:$AC$5000,$B$170,'1. Output sheet'!$O$2:$O$5000,"&gt;="&amp;$B$574,'1. Output sheet'!$O$2:$O$5000,"&lt;"&amp;$C$574)</f>
        <v>5835</v>
      </c>
      <c r="I725" s="13">
        <f>SUMIFS('1. Output sheet'!$F$2:$F$5000,'1. Output sheet'!$C$2:$C$5000,I$138,'1. Output sheet'!$K$2:$K$5000,$B725,'1. Output sheet'!$AC$2:$AC$5000,$B$140,'1. Output sheet'!$O$2:$O$5000,"&gt;="&amp;$B$574,'1. Output sheet'!$O$2:$O$5000,"&lt;"&amp;$C$574)+SUMIFS('1. Output sheet'!$F$2:$F$5000,'1. Output sheet'!$C$2:$C$5000,I$138,'1. Output sheet'!$K$2:$K$5000,$B725,'1. Output sheet'!$AC$2:$AC$5000,$B$170,'1. Output sheet'!$O$2:$O$5000,"&gt;="&amp;$B$574,'1. Output sheet'!$O$2:$O$5000,"&lt;"&amp;$C$574)</f>
        <v>4455</v>
      </c>
      <c r="J725" s="13">
        <f>SUMIFS('1. Output sheet'!$F$2:$F$5000,'1. Output sheet'!$C$2:$C$5000,J$138,'1. Output sheet'!$K$2:$K$5000,$B725,'1. Output sheet'!$AC$2:$AC$5000,$B$140,'1. Output sheet'!$O$2:$O$5000,"&gt;="&amp;$B$574,'1. Output sheet'!$O$2:$O$5000,"&lt;"&amp;$C$574)+SUMIFS('1. Output sheet'!$F$2:$F$5000,'1. Output sheet'!$C$2:$C$5000,J$138,'1. Output sheet'!$K$2:$K$5000,$B725,'1. Output sheet'!$AC$2:$AC$5000,$B$170,'1. Output sheet'!$O$2:$O$5000,"&gt;="&amp;$B$574,'1. Output sheet'!$O$2:$O$5000,"&lt;"&amp;$C$574)</f>
        <v>2095</v>
      </c>
      <c r="K725" s="13">
        <f>SUMIFS('1. Output sheet'!$F$2:$F$5000,'1. Output sheet'!$C$2:$C$5000,K$138,'1. Output sheet'!$K$2:$K$5000,$B725,'1. Output sheet'!$AC$2:$AC$5000,$B$140,'1. Output sheet'!$O$2:$O$5000,"&gt;="&amp;$B$574,'1. Output sheet'!$O$2:$O$5000,"&lt;"&amp;$C$574)+SUMIFS('1. Output sheet'!$F$2:$F$5000,'1. Output sheet'!$C$2:$C$5000,K$138,'1. Output sheet'!$K$2:$K$5000,$B725,'1. Output sheet'!$AC$2:$AC$5000,$B$170,'1. Output sheet'!$O$2:$O$5000,"&gt;="&amp;$B$574,'1. Output sheet'!$O$2:$O$5000,"&lt;"&amp;$C$574)</f>
        <v>0</v>
      </c>
      <c r="L725" s="13">
        <f>SUMIFS('1. Output sheet'!$F$2:$F$5000,'1. Output sheet'!$C$2:$C$5000,L$138,'1. Output sheet'!$K$2:$K$5000,$B725,'1. Output sheet'!$AC$2:$AC$5000,$B$140,'1. Output sheet'!$O$2:$O$5000,"&gt;="&amp;$B$574,'1. Output sheet'!$O$2:$O$5000,"&lt;"&amp;$C$574)+SUMIFS('1. Output sheet'!$F$2:$F$5000,'1. Output sheet'!$C$2:$C$5000,L$138,'1. Output sheet'!$K$2:$K$5000,$B725,'1. Output sheet'!$AC$2:$AC$5000,$B$170,'1. Output sheet'!$O$2:$O$5000,"&gt;="&amp;$B$574,'1. Output sheet'!$O$2:$O$5000,"&lt;"&amp;$C$574)</f>
        <v>0</v>
      </c>
      <c r="M725" s="13">
        <f>SUMIFS('1. Output sheet'!$F$2:$F$5000,'1. Output sheet'!$C$2:$C$5000,M$138,'1. Output sheet'!$K$2:$K$5000,$B725,'1. Output sheet'!$AC$2:$AC$5000,$B$140,'1. Output sheet'!$O$2:$O$5000,"&gt;="&amp;$B$574,'1. Output sheet'!$O$2:$O$5000,"&lt;"&amp;$C$574)+SUMIFS('1. Output sheet'!$F$2:$F$5000,'1. Output sheet'!$C$2:$C$5000,M$138,'1. Output sheet'!$K$2:$K$5000,$B725,'1. Output sheet'!$AC$2:$AC$5000,$B$170,'1. Output sheet'!$O$2:$O$5000,"&gt;="&amp;$B$574,'1. Output sheet'!$O$2:$O$5000,"&lt;"&amp;$C$574)</f>
        <v>0</v>
      </c>
      <c r="N725" s="13">
        <f>SUMIFS('1. Output sheet'!$F$2:$F$5000,'1. Output sheet'!$C$2:$C$5000,N$138,'1. Output sheet'!$K$2:$K$5000,$B725,'1. Output sheet'!$AC$2:$AC$5000,$B$140,'1. Output sheet'!$O$2:$O$5000,"&gt;="&amp;$B$574,'1. Output sheet'!$O$2:$O$5000,"&lt;"&amp;$C$574)+SUMIFS('1. Output sheet'!$F$2:$F$5000,'1. Output sheet'!$C$2:$C$5000,N$138,'1. Output sheet'!$K$2:$K$5000,$B725,'1. Output sheet'!$AC$2:$AC$5000,$B$170,'1. Output sheet'!$O$2:$O$5000,"&gt;="&amp;$B$574,'1. Output sheet'!$O$2:$O$5000,"&lt;"&amp;$C$574)</f>
        <v>0</v>
      </c>
      <c r="O725" s="13">
        <f>SUMIFS('1. Output sheet'!$F$2:$F$5000,'1. Output sheet'!$C$2:$C$5000,O$138,'1. Output sheet'!$K$2:$K$5000,$B725,'1. Output sheet'!$AC$2:$AC$5000,$B$140,'1. Output sheet'!$O$2:$O$5000,"&gt;="&amp;$B$574,'1. Output sheet'!$O$2:$O$5000,"&lt;"&amp;$C$574)+SUMIFS('1. Output sheet'!$F$2:$F$5000,'1. Output sheet'!$C$2:$C$5000,O$138,'1. Output sheet'!$K$2:$K$5000,$B725,'1. Output sheet'!$AC$2:$AC$5000,$B$170,'1. Output sheet'!$O$2:$O$5000,"&gt;="&amp;$B$574,'1. Output sheet'!$O$2:$O$5000,"&lt;"&amp;$C$574)</f>
        <v>0</v>
      </c>
      <c r="P725" s="14">
        <f t="shared" si="402"/>
        <v>15630</v>
      </c>
      <c r="R725" s="39" t="s">
        <v>724</v>
      </c>
      <c r="S725" s="12"/>
      <c r="T725" s="13">
        <f t="shared" si="401"/>
        <v>0</v>
      </c>
      <c r="U725" s="13">
        <f t="shared" si="389"/>
        <v>0</v>
      </c>
      <c r="V725" s="13">
        <f t="shared" si="390"/>
        <v>0</v>
      </c>
      <c r="W725" s="13">
        <f t="shared" si="391"/>
        <v>435.08574339997045</v>
      </c>
      <c r="X725" s="13">
        <f t="shared" si="392"/>
        <v>782.34986525079432</v>
      </c>
      <c r="Y725" s="13">
        <f t="shared" si="393"/>
        <v>597.32110534572212</v>
      </c>
      <c r="Z725" s="13">
        <f t="shared" si="394"/>
        <v>280.89511014574362</v>
      </c>
      <c r="AA725" s="13">
        <f t="shared" si="395"/>
        <v>0</v>
      </c>
      <c r="AB725" s="13">
        <f t="shared" si="396"/>
        <v>0</v>
      </c>
      <c r="AC725" s="13">
        <f t="shared" si="397"/>
        <v>0</v>
      </c>
      <c r="AD725" s="13">
        <f t="shared" si="398"/>
        <v>0</v>
      </c>
      <c r="AE725" s="13">
        <f t="shared" si="399"/>
        <v>0</v>
      </c>
      <c r="AF725" s="14">
        <f t="shared" si="400"/>
        <v>2095.6518241422305</v>
      </c>
    </row>
    <row r="726" spans="2:32" ht="14.4" x14ac:dyDescent="0.3">
      <c r="B726" s="39" t="s">
        <v>285</v>
      </c>
      <c r="C726" s="12"/>
      <c r="D726" s="13">
        <f>SUMIFS('1. Output sheet'!$F$2:$F$5000,'1. Output sheet'!$C$2:$C$5000,D$138,'1. Output sheet'!$K$2:$K$5000,$B726,'1. Output sheet'!$AC$2:$AC$5000,$B$140,'1. Output sheet'!$O$2:$O$5000,"&gt;="&amp;$B$574,'1. Output sheet'!$O$2:$O$5000,"&lt;"&amp;$C$574)+SUMIFS('1. Output sheet'!$F$2:$F$5000,'1. Output sheet'!$C$2:$C$5000,D$138,'1. Output sheet'!$K$2:$K$5000,$B726,'1. Output sheet'!$AC$2:$AC$5000,$B$170,'1. Output sheet'!$O$2:$O$5000,"&gt;="&amp;$B$574,'1. Output sheet'!$O$2:$O$5000,"&lt;"&amp;$C$574)</f>
        <v>0</v>
      </c>
      <c r="E726" s="13">
        <f>SUMIFS('1. Output sheet'!$F$2:$F$5000,'1. Output sheet'!$C$2:$C$5000,E$138,'1. Output sheet'!$K$2:$K$5000,$B726,'1. Output sheet'!$AC$2:$AC$5000,$B$140,'1. Output sheet'!$O$2:$O$5000,"&gt;="&amp;$B$574,'1. Output sheet'!$O$2:$O$5000,"&lt;"&amp;$C$574)+SUMIFS('1. Output sheet'!$F$2:$F$5000,'1. Output sheet'!$C$2:$C$5000,E$138,'1. Output sheet'!$K$2:$K$5000,$B726,'1. Output sheet'!$AC$2:$AC$5000,$B$170,'1. Output sheet'!$O$2:$O$5000,"&gt;="&amp;$B$574,'1. Output sheet'!$O$2:$O$5000,"&lt;"&amp;$C$574)</f>
        <v>0</v>
      </c>
      <c r="F726" s="13">
        <f>SUMIFS('1. Output sheet'!$F$2:$F$5000,'1. Output sheet'!$C$2:$C$5000,F$138,'1. Output sheet'!$K$2:$K$5000,$B726,'1. Output sheet'!$AC$2:$AC$5000,$B$140,'1. Output sheet'!$O$2:$O$5000,"&gt;="&amp;$B$574,'1. Output sheet'!$O$2:$O$5000,"&lt;"&amp;$C$574)+SUMIFS('1. Output sheet'!$F$2:$F$5000,'1. Output sheet'!$C$2:$C$5000,F$138,'1. Output sheet'!$K$2:$K$5000,$B726,'1. Output sheet'!$AC$2:$AC$5000,$B$170,'1. Output sheet'!$O$2:$O$5000,"&gt;="&amp;$B$574,'1. Output sheet'!$O$2:$O$5000,"&lt;"&amp;$C$574)</f>
        <v>0</v>
      </c>
      <c r="G726" s="13">
        <f>SUMIFS('1. Output sheet'!$F$2:$F$5000,'1. Output sheet'!$C$2:$C$5000,G$138,'1. Output sheet'!$K$2:$K$5000,$B726,'1. Output sheet'!$AC$2:$AC$5000,$B$140,'1. Output sheet'!$O$2:$O$5000,"&gt;="&amp;$B$574,'1. Output sheet'!$O$2:$O$5000,"&lt;"&amp;$C$574)+SUMIFS('1. Output sheet'!$F$2:$F$5000,'1. Output sheet'!$C$2:$C$5000,G$138,'1. Output sheet'!$K$2:$K$5000,$B726,'1. Output sheet'!$AC$2:$AC$5000,$B$170,'1. Output sheet'!$O$2:$O$5000,"&gt;="&amp;$B$574,'1. Output sheet'!$O$2:$O$5000,"&lt;"&amp;$C$574)</f>
        <v>0</v>
      </c>
      <c r="H726" s="13">
        <f>SUMIFS('1. Output sheet'!$F$2:$F$5000,'1. Output sheet'!$C$2:$C$5000,H$138,'1. Output sheet'!$K$2:$K$5000,$B726,'1. Output sheet'!$AC$2:$AC$5000,$B$140,'1. Output sheet'!$O$2:$O$5000,"&gt;="&amp;$B$574,'1. Output sheet'!$O$2:$O$5000,"&lt;"&amp;$C$574)+SUMIFS('1. Output sheet'!$F$2:$F$5000,'1. Output sheet'!$C$2:$C$5000,H$138,'1. Output sheet'!$K$2:$K$5000,$B726,'1. Output sheet'!$AC$2:$AC$5000,$B$170,'1. Output sheet'!$O$2:$O$5000,"&gt;="&amp;$B$574,'1. Output sheet'!$O$2:$O$5000,"&lt;"&amp;$C$574)</f>
        <v>0</v>
      </c>
      <c r="I726" s="13">
        <f>SUMIFS('1. Output sheet'!$F$2:$F$5000,'1. Output sheet'!$C$2:$C$5000,I$138,'1. Output sheet'!$K$2:$K$5000,$B726,'1. Output sheet'!$AC$2:$AC$5000,$B$140,'1. Output sheet'!$O$2:$O$5000,"&gt;="&amp;$B$574,'1. Output sheet'!$O$2:$O$5000,"&lt;"&amp;$C$574)+SUMIFS('1. Output sheet'!$F$2:$F$5000,'1. Output sheet'!$C$2:$C$5000,I$138,'1. Output sheet'!$K$2:$K$5000,$B726,'1. Output sheet'!$AC$2:$AC$5000,$B$170,'1. Output sheet'!$O$2:$O$5000,"&gt;="&amp;$B$574,'1. Output sheet'!$O$2:$O$5000,"&lt;"&amp;$C$574)</f>
        <v>0</v>
      </c>
      <c r="J726" s="13">
        <f>SUMIFS('1. Output sheet'!$F$2:$F$5000,'1. Output sheet'!$C$2:$C$5000,J$138,'1. Output sheet'!$K$2:$K$5000,$B726,'1. Output sheet'!$AC$2:$AC$5000,$B$140,'1. Output sheet'!$O$2:$O$5000,"&gt;="&amp;$B$574,'1. Output sheet'!$O$2:$O$5000,"&lt;"&amp;$C$574)+SUMIFS('1. Output sheet'!$F$2:$F$5000,'1. Output sheet'!$C$2:$C$5000,J$138,'1. Output sheet'!$K$2:$K$5000,$B726,'1. Output sheet'!$AC$2:$AC$5000,$B$170,'1. Output sheet'!$O$2:$O$5000,"&gt;="&amp;$B$574,'1. Output sheet'!$O$2:$O$5000,"&lt;"&amp;$C$574)</f>
        <v>0</v>
      </c>
      <c r="K726" s="13">
        <f>SUMIFS('1. Output sheet'!$F$2:$F$5000,'1. Output sheet'!$C$2:$C$5000,K$138,'1. Output sheet'!$K$2:$K$5000,$B726,'1. Output sheet'!$AC$2:$AC$5000,$B$140,'1. Output sheet'!$O$2:$O$5000,"&gt;="&amp;$B$574,'1. Output sheet'!$O$2:$O$5000,"&lt;"&amp;$C$574)+SUMIFS('1. Output sheet'!$F$2:$F$5000,'1. Output sheet'!$C$2:$C$5000,K$138,'1. Output sheet'!$K$2:$K$5000,$B726,'1. Output sheet'!$AC$2:$AC$5000,$B$170,'1. Output sheet'!$O$2:$O$5000,"&gt;="&amp;$B$574,'1. Output sheet'!$O$2:$O$5000,"&lt;"&amp;$C$574)</f>
        <v>0</v>
      </c>
      <c r="L726" s="13">
        <f>SUMIFS('1. Output sheet'!$F$2:$F$5000,'1. Output sheet'!$C$2:$C$5000,L$138,'1. Output sheet'!$K$2:$K$5000,$B726,'1. Output sheet'!$AC$2:$AC$5000,$B$140,'1. Output sheet'!$O$2:$O$5000,"&gt;="&amp;$B$574,'1. Output sheet'!$O$2:$O$5000,"&lt;"&amp;$C$574)+SUMIFS('1. Output sheet'!$F$2:$F$5000,'1. Output sheet'!$C$2:$C$5000,L$138,'1. Output sheet'!$K$2:$K$5000,$B726,'1. Output sheet'!$AC$2:$AC$5000,$B$170,'1. Output sheet'!$O$2:$O$5000,"&gt;="&amp;$B$574,'1. Output sheet'!$O$2:$O$5000,"&lt;"&amp;$C$574)</f>
        <v>0</v>
      </c>
      <c r="M726" s="13">
        <f>SUMIFS('1. Output sheet'!$F$2:$F$5000,'1. Output sheet'!$C$2:$C$5000,M$138,'1. Output sheet'!$K$2:$K$5000,$B726,'1. Output sheet'!$AC$2:$AC$5000,$B$140,'1. Output sheet'!$O$2:$O$5000,"&gt;="&amp;$B$574,'1. Output sheet'!$O$2:$O$5000,"&lt;"&amp;$C$574)+SUMIFS('1. Output sheet'!$F$2:$F$5000,'1. Output sheet'!$C$2:$C$5000,M$138,'1. Output sheet'!$K$2:$K$5000,$B726,'1. Output sheet'!$AC$2:$AC$5000,$B$170,'1. Output sheet'!$O$2:$O$5000,"&gt;="&amp;$B$574,'1. Output sheet'!$O$2:$O$5000,"&lt;"&amp;$C$574)</f>
        <v>0</v>
      </c>
      <c r="N726" s="13">
        <f>SUMIFS('1. Output sheet'!$F$2:$F$5000,'1. Output sheet'!$C$2:$C$5000,N$138,'1. Output sheet'!$K$2:$K$5000,$B726,'1. Output sheet'!$AC$2:$AC$5000,$B$140,'1. Output sheet'!$O$2:$O$5000,"&gt;="&amp;$B$574,'1. Output sheet'!$O$2:$O$5000,"&lt;"&amp;$C$574)+SUMIFS('1. Output sheet'!$F$2:$F$5000,'1. Output sheet'!$C$2:$C$5000,N$138,'1. Output sheet'!$K$2:$K$5000,$B726,'1. Output sheet'!$AC$2:$AC$5000,$B$170,'1. Output sheet'!$O$2:$O$5000,"&gt;="&amp;$B$574,'1. Output sheet'!$O$2:$O$5000,"&lt;"&amp;$C$574)</f>
        <v>0</v>
      </c>
      <c r="O726" s="13">
        <f>SUMIFS('1. Output sheet'!$F$2:$F$5000,'1. Output sheet'!$C$2:$C$5000,O$138,'1. Output sheet'!$K$2:$K$5000,$B726,'1. Output sheet'!$AC$2:$AC$5000,$B$140,'1. Output sheet'!$O$2:$O$5000,"&gt;="&amp;$B$574,'1. Output sheet'!$O$2:$O$5000,"&lt;"&amp;$C$574)+SUMIFS('1. Output sheet'!$F$2:$F$5000,'1. Output sheet'!$C$2:$C$5000,O$138,'1. Output sheet'!$K$2:$K$5000,$B726,'1. Output sheet'!$AC$2:$AC$5000,$B$170,'1. Output sheet'!$O$2:$O$5000,"&gt;="&amp;$B$574,'1. Output sheet'!$O$2:$O$5000,"&lt;"&amp;$C$574)</f>
        <v>0</v>
      </c>
      <c r="P726" s="14">
        <f t="shared" si="402"/>
        <v>0</v>
      </c>
      <c r="R726" s="39" t="s">
        <v>285</v>
      </c>
      <c r="S726" s="12"/>
      <c r="T726" s="13">
        <f t="shared" si="401"/>
        <v>0</v>
      </c>
      <c r="U726" s="13">
        <f t="shared" si="389"/>
        <v>0</v>
      </c>
      <c r="V726" s="13">
        <f t="shared" si="390"/>
        <v>0</v>
      </c>
      <c r="W726" s="13">
        <f t="shared" si="391"/>
        <v>0</v>
      </c>
      <c r="X726" s="13">
        <f t="shared" si="392"/>
        <v>0</v>
      </c>
      <c r="Y726" s="13">
        <f t="shared" si="393"/>
        <v>0</v>
      </c>
      <c r="Z726" s="13">
        <f t="shared" si="394"/>
        <v>0</v>
      </c>
      <c r="AA726" s="13">
        <f t="shared" si="395"/>
        <v>0</v>
      </c>
      <c r="AB726" s="13">
        <f t="shared" si="396"/>
        <v>0</v>
      </c>
      <c r="AC726" s="13">
        <f t="shared" si="397"/>
        <v>0</v>
      </c>
      <c r="AD726" s="13">
        <f t="shared" si="398"/>
        <v>0</v>
      </c>
      <c r="AE726" s="13">
        <f t="shared" si="399"/>
        <v>0</v>
      </c>
      <c r="AF726" s="14">
        <f t="shared" si="400"/>
        <v>0</v>
      </c>
    </row>
    <row r="727" spans="2:32" ht="14.4" x14ac:dyDescent="0.3">
      <c r="B727" s="39" t="s">
        <v>717</v>
      </c>
      <c r="C727" s="12"/>
      <c r="D727" s="13">
        <f>SUMIFS('1. Output sheet'!$F$2:$F$5000,'1. Output sheet'!$C$2:$C$5000,D$138,'1. Output sheet'!$K$2:$K$5000,$B727,'1. Output sheet'!$AC$2:$AC$5000,$B$140,'1. Output sheet'!$O$2:$O$5000,"&gt;="&amp;$B$574,'1. Output sheet'!$O$2:$O$5000,"&lt;"&amp;$C$574)+SUMIFS('1. Output sheet'!$F$2:$F$5000,'1. Output sheet'!$C$2:$C$5000,D$138,'1. Output sheet'!$K$2:$K$5000,$B727,'1. Output sheet'!$AC$2:$AC$5000,$B$170,'1. Output sheet'!$O$2:$O$5000,"&gt;="&amp;$B$574,'1. Output sheet'!$O$2:$O$5000,"&lt;"&amp;$C$574)</f>
        <v>0</v>
      </c>
      <c r="E727" s="13">
        <f>SUMIFS('1. Output sheet'!$F$2:$F$5000,'1. Output sheet'!$C$2:$C$5000,E$138,'1. Output sheet'!$K$2:$K$5000,$B727,'1. Output sheet'!$AC$2:$AC$5000,$B$140,'1. Output sheet'!$O$2:$O$5000,"&gt;="&amp;$B$574,'1. Output sheet'!$O$2:$O$5000,"&lt;"&amp;$C$574)+SUMIFS('1. Output sheet'!$F$2:$F$5000,'1. Output sheet'!$C$2:$C$5000,E$138,'1. Output sheet'!$K$2:$K$5000,$B727,'1. Output sheet'!$AC$2:$AC$5000,$B$170,'1. Output sheet'!$O$2:$O$5000,"&gt;="&amp;$B$574,'1. Output sheet'!$O$2:$O$5000,"&lt;"&amp;$C$574)</f>
        <v>0</v>
      </c>
      <c r="F727" s="13">
        <f>SUMIFS('1. Output sheet'!$F$2:$F$5000,'1. Output sheet'!$C$2:$C$5000,F$138,'1. Output sheet'!$K$2:$K$5000,$B727,'1. Output sheet'!$AC$2:$AC$5000,$B$140,'1. Output sheet'!$O$2:$O$5000,"&gt;="&amp;$B$574,'1. Output sheet'!$O$2:$O$5000,"&lt;"&amp;$C$574)+SUMIFS('1. Output sheet'!$F$2:$F$5000,'1. Output sheet'!$C$2:$C$5000,F$138,'1. Output sheet'!$K$2:$K$5000,$B727,'1. Output sheet'!$AC$2:$AC$5000,$B$170,'1. Output sheet'!$O$2:$O$5000,"&gt;="&amp;$B$574,'1. Output sheet'!$O$2:$O$5000,"&lt;"&amp;$C$574)</f>
        <v>2960</v>
      </c>
      <c r="G727" s="13">
        <f>SUMIFS('1. Output sheet'!$F$2:$F$5000,'1. Output sheet'!$C$2:$C$5000,G$138,'1. Output sheet'!$K$2:$K$5000,$B727,'1. Output sheet'!$AC$2:$AC$5000,$B$140,'1. Output sheet'!$O$2:$O$5000,"&gt;="&amp;$B$574,'1. Output sheet'!$O$2:$O$5000,"&lt;"&amp;$C$574)+SUMIFS('1. Output sheet'!$F$2:$F$5000,'1. Output sheet'!$C$2:$C$5000,G$138,'1. Output sheet'!$K$2:$K$5000,$B727,'1. Output sheet'!$AC$2:$AC$5000,$B$170,'1. Output sheet'!$O$2:$O$5000,"&gt;="&amp;$B$574,'1. Output sheet'!$O$2:$O$5000,"&lt;"&amp;$C$574)</f>
        <v>1595</v>
      </c>
      <c r="H727" s="13">
        <f>SUMIFS('1. Output sheet'!$F$2:$F$5000,'1. Output sheet'!$C$2:$C$5000,H$138,'1. Output sheet'!$K$2:$K$5000,$B727,'1. Output sheet'!$AC$2:$AC$5000,$B$140,'1. Output sheet'!$O$2:$O$5000,"&gt;="&amp;$B$574,'1. Output sheet'!$O$2:$O$5000,"&lt;"&amp;$C$574)+SUMIFS('1. Output sheet'!$F$2:$F$5000,'1. Output sheet'!$C$2:$C$5000,H$138,'1. Output sheet'!$K$2:$K$5000,$B727,'1. Output sheet'!$AC$2:$AC$5000,$B$170,'1. Output sheet'!$O$2:$O$5000,"&gt;="&amp;$B$574,'1. Output sheet'!$O$2:$O$5000,"&lt;"&amp;$C$574)</f>
        <v>952</v>
      </c>
      <c r="I727" s="13">
        <f>SUMIFS('1. Output sheet'!$F$2:$F$5000,'1. Output sheet'!$C$2:$C$5000,I$138,'1. Output sheet'!$K$2:$K$5000,$B727,'1. Output sheet'!$AC$2:$AC$5000,$B$140,'1. Output sheet'!$O$2:$O$5000,"&gt;="&amp;$B$574,'1. Output sheet'!$O$2:$O$5000,"&lt;"&amp;$C$574)+SUMIFS('1. Output sheet'!$F$2:$F$5000,'1. Output sheet'!$C$2:$C$5000,I$138,'1. Output sheet'!$K$2:$K$5000,$B727,'1. Output sheet'!$AC$2:$AC$5000,$B$170,'1. Output sheet'!$O$2:$O$5000,"&gt;="&amp;$B$574,'1. Output sheet'!$O$2:$O$5000,"&lt;"&amp;$C$574)</f>
        <v>0</v>
      </c>
      <c r="J727" s="13">
        <f>SUMIFS('1. Output sheet'!$F$2:$F$5000,'1. Output sheet'!$C$2:$C$5000,J$138,'1. Output sheet'!$K$2:$K$5000,$B727,'1. Output sheet'!$AC$2:$AC$5000,$B$140,'1. Output sheet'!$O$2:$O$5000,"&gt;="&amp;$B$574,'1. Output sheet'!$O$2:$O$5000,"&lt;"&amp;$C$574)+SUMIFS('1. Output sheet'!$F$2:$F$5000,'1. Output sheet'!$C$2:$C$5000,J$138,'1. Output sheet'!$K$2:$K$5000,$B727,'1. Output sheet'!$AC$2:$AC$5000,$B$170,'1. Output sheet'!$O$2:$O$5000,"&gt;="&amp;$B$574,'1. Output sheet'!$O$2:$O$5000,"&lt;"&amp;$C$574)</f>
        <v>6403</v>
      </c>
      <c r="K727" s="13">
        <f>SUMIFS('1. Output sheet'!$F$2:$F$5000,'1. Output sheet'!$C$2:$C$5000,K$138,'1. Output sheet'!$K$2:$K$5000,$B727,'1. Output sheet'!$AC$2:$AC$5000,$B$140,'1. Output sheet'!$O$2:$O$5000,"&gt;="&amp;$B$574,'1. Output sheet'!$O$2:$O$5000,"&lt;"&amp;$C$574)+SUMIFS('1. Output sheet'!$F$2:$F$5000,'1. Output sheet'!$C$2:$C$5000,K$138,'1. Output sheet'!$K$2:$K$5000,$B727,'1. Output sheet'!$AC$2:$AC$5000,$B$170,'1. Output sheet'!$O$2:$O$5000,"&gt;="&amp;$B$574,'1. Output sheet'!$O$2:$O$5000,"&lt;"&amp;$C$574)</f>
        <v>0</v>
      </c>
      <c r="L727" s="13">
        <f>SUMIFS('1. Output sheet'!$F$2:$F$5000,'1. Output sheet'!$C$2:$C$5000,L$138,'1. Output sheet'!$K$2:$K$5000,$B727,'1. Output sheet'!$AC$2:$AC$5000,$B$140,'1. Output sheet'!$O$2:$O$5000,"&gt;="&amp;$B$574,'1. Output sheet'!$O$2:$O$5000,"&lt;"&amp;$C$574)+SUMIFS('1. Output sheet'!$F$2:$F$5000,'1. Output sheet'!$C$2:$C$5000,L$138,'1. Output sheet'!$K$2:$K$5000,$B727,'1. Output sheet'!$AC$2:$AC$5000,$B$170,'1. Output sheet'!$O$2:$O$5000,"&gt;="&amp;$B$574,'1. Output sheet'!$O$2:$O$5000,"&lt;"&amp;$C$574)</f>
        <v>0</v>
      </c>
      <c r="M727" s="13">
        <f>SUMIFS('1. Output sheet'!$F$2:$F$5000,'1. Output sheet'!$C$2:$C$5000,M$138,'1. Output sheet'!$K$2:$K$5000,$B727,'1. Output sheet'!$AC$2:$AC$5000,$B$140,'1. Output sheet'!$O$2:$O$5000,"&gt;="&amp;$B$574,'1. Output sheet'!$O$2:$O$5000,"&lt;"&amp;$C$574)+SUMIFS('1. Output sheet'!$F$2:$F$5000,'1. Output sheet'!$C$2:$C$5000,M$138,'1. Output sheet'!$K$2:$K$5000,$B727,'1. Output sheet'!$AC$2:$AC$5000,$B$170,'1. Output sheet'!$O$2:$O$5000,"&gt;="&amp;$B$574,'1. Output sheet'!$O$2:$O$5000,"&lt;"&amp;$C$574)</f>
        <v>0</v>
      </c>
      <c r="N727" s="13">
        <f>SUMIFS('1. Output sheet'!$F$2:$F$5000,'1. Output sheet'!$C$2:$C$5000,N$138,'1. Output sheet'!$K$2:$K$5000,$B727,'1. Output sheet'!$AC$2:$AC$5000,$B$140,'1. Output sheet'!$O$2:$O$5000,"&gt;="&amp;$B$574,'1. Output sheet'!$O$2:$O$5000,"&lt;"&amp;$C$574)+SUMIFS('1. Output sheet'!$F$2:$F$5000,'1. Output sheet'!$C$2:$C$5000,N$138,'1. Output sheet'!$K$2:$K$5000,$B727,'1. Output sheet'!$AC$2:$AC$5000,$B$170,'1. Output sheet'!$O$2:$O$5000,"&gt;="&amp;$B$574,'1. Output sheet'!$O$2:$O$5000,"&lt;"&amp;$C$574)</f>
        <v>0</v>
      </c>
      <c r="O727" s="13">
        <f>SUMIFS('1. Output sheet'!$F$2:$F$5000,'1. Output sheet'!$C$2:$C$5000,O$138,'1. Output sheet'!$K$2:$K$5000,$B727,'1. Output sheet'!$AC$2:$AC$5000,$B$140,'1. Output sheet'!$O$2:$O$5000,"&gt;="&amp;$B$574,'1. Output sheet'!$O$2:$O$5000,"&lt;"&amp;$C$574)+SUMIFS('1. Output sheet'!$F$2:$F$5000,'1. Output sheet'!$C$2:$C$5000,O$138,'1. Output sheet'!$K$2:$K$5000,$B727,'1. Output sheet'!$AC$2:$AC$5000,$B$170,'1. Output sheet'!$O$2:$O$5000,"&gt;="&amp;$B$574,'1. Output sheet'!$O$2:$O$5000,"&lt;"&amp;$C$574)</f>
        <v>0</v>
      </c>
      <c r="P727" s="14">
        <f t="shared" si="402"/>
        <v>11910</v>
      </c>
      <c r="R727" s="39" t="s">
        <v>717</v>
      </c>
      <c r="S727" s="12"/>
      <c r="T727" s="13">
        <f t="shared" si="401"/>
        <v>0</v>
      </c>
      <c r="U727" s="13">
        <f t="shared" si="389"/>
        <v>0</v>
      </c>
      <c r="V727" s="13">
        <f t="shared" si="390"/>
        <v>396.87328211522725</v>
      </c>
      <c r="W727" s="13">
        <f t="shared" si="391"/>
        <v>213.85570438303631</v>
      </c>
      <c r="X727" s="13">
        <f t="shared" si="392"/>
        <v>127.64302857219472</v>
      </c>
      <c r="Y727" s="13">
        <f t="shared" si="393"/>
        <v>0</v>
      </c>
      <c r="Z727" s="13">
        <f t="shared" si="394"/>
        <v>858.50663019722981</v>
      </c>
      <c r="AA727" s="13">
        <f t="shared" si="395"/>
        <v>0</v>
      </c>
      <c r="AB727" s="13">
        <f t="shared" si="396"/>
        <v>0</v>
      </c>
      <c r="AC727" s="13">
        <f t="shared" si="397"/>
        <v>0</v>
      </c>
      <c r="AD727" s="13">
        <f t="shared" si="398"/>
        <v>0</v>
      </c>
      <c r="AE727" s="13">
        <f t="shared" si="399"/>
        <v>0</v>
      </c>
      <c r="AF727" s="14">
        <f t="shared" si="400"/>
        <v>1596.8786452676882</v>
      </c>
    </row>
    <row r="728" spans="2:32" ht="14.4" x14ac:dyDescent="0.3">
      <c r="B728" s="39" t="s">
        <v>1095</v>
      </c>
      <c r="C728" s="12"/>
      <c r="D728" s="13">
        <f>SUMIFS('1. Output sheet'!$F$2:$F$5000,'1. Output sheet'!$C$2:$C$5000,D$138,'1. Output sheet'!$K$2:$K$5000,$B728,'1. Output sheet'!$AC$2:$AC$5000,$B$140,'1. Output sheet'!$O$2:$O$5000,"&gt;="&amp;$B$574,'1. Output sheet'!$O$2:$O$5000,"&lt;"&amp;$C$574)+SUMIFS('1. Output sheet'!$F$2:$F$5000,'1. Output sheet'!$C$2:$C$5000,D$138,'1. Output sheet'!$K$2:$K$5000,$B728,'1. Output sheet'!$AC$2:$AC$5000,$B$170,'1. Output sheet'!$O$2:$O$5000,"&gt;="&amp;$B$574,'1. Output sheet'!$O$2:$O$5000,"&lt;"&amp;$C$574)</f>
        <v>0</v>
      </c>
      <c r="E728" s="13">
        <f>SUMIFS('1. Output sheet'!$F$2:$F$5000,'1. Output sheet'!$C$2:$C$5000,E$138,'1. Output sheet'!$K$2:$K$5000,$B728,'1. Output sheet'!$AC$2:$AC$5000,$B$140,'1. Output sheet'!$O$2:$O$5000,"&gt;="&amp;$B$574,'1. Output sheet'!$O$2:$O$5000,"&lt;"&amp;$C$574)+SUMIFS('1. Output sheet'!$F$2:$F$5000,'1. Output sheet'!$C$2:$C$5000,E$138,'1. Output sheet'!$K$2:$K$5000,$B728,'1. Output sheet'!$AC$2:$AC$5000,$B$170,'1. Output sheet'!$O$2:$O$5000,"&gt;="&amp;$B$574,'1. Output sheet'!$O$2:$O$5000,"&lt;"&amp;$C$574)</f>
        <v>0</v>
      </c>
      <c r="F728" s="13">
        <f>SUMIFS('1. Output sheet'!$F$2:$F$5000,'1. Output sheet'!$C$2:$C$5000,F$138,'1. Output sheet'!$K$2:$K$5000,$B728,'1. Output sheet'!$AC$2:$AC$5000,$B$140,'1. Output sheet'!$O$2:$O$5000,"&gt;="&amp;$B$574,'1. Output sheet'!$O$2:$O$5000,"&lt;"&amp;$C$574)+SUMIFS('1. Output sheet'!$F$2:$F$5000,'1. Output sheet'!$C$2:$C$5000,F$138,'1. Output sheet'!$K$2:$K$5000,$B728,'1. Output sheet'!$AC$2:$AC$5000,$B$170,'1. Output sheet'!$O$2:$O$5000,"&gt;="&amp;$B$574,'1. Output sheet'!$O$2:$O$5000,"&lt;"&amp;$C$574)</f>
        <v>0</v>
      </c>
      <c r="G728" s="13">
        <f>SUMIFS('1. Output sheet'!$F$2:$F$5000,'1. Output sheet'!$C$2:$C$5000,G$138,'1. Output sheet'!$K$2:$K$5000,$B728,'1. Output sheet'!$AC$2:$AC$5000,$B$140,'1. Output sheet'!$O$2:$O$5000,"&gt;="&amp;$B$574,'1. Output sheet'!$O$2:$O$5000,"&lt;"&amp;$C$574)+SUMIFS('1. Output sheet'!$F$2:$F$5000,'1. Output sheet'!$C$2:$C$5000,G$138,'1. Output sheet'!$K$2:$K$5000,$B728,'1. Output sheet'!$AC$2:$AC$5000,$B$170,'1. Output sheet'!$O$2:$O$5000,"&gt;="&amp;$B$574,'1. Output sheet'!$O$2:$O$5000,"&lt;"&amp;$C$574)</f>
        <v>0</v>
      </c>
      <c r="H728" s="13">
        <f>SUMIFS('1. Output sheet'!$F$2:$F$5000,'1. Output sheet'!$C$2:$C$5000,H$138,'1. Output sheet'!$K$2:$K$5000,$B728,'1. Output sheet'!$AC$2:$AC$5000,$B$140,'1. Output sheet'!$O$2:$O$5000,"&gt;="&amp;$B$574,'1. Output sheet'!$O$2:$O$5000,"&lt;"&amp;$C$574)+SUMIFS('1. Output sheet'!$F$2:$F$5000,'1. Output sheet'!$C$2:$C$5000,H$138,'1. Output sheet'!$K$2:$K$5000,$B728,'1. Output sheet'!$AC$2:$AC$5000,$B$170,'1. Output sheet'!$O$2:$O$5000,"&gt;="&amp;$B$574,'1. Output sheet'!$O$2:$O$5000,"&lt;"&amp;$C$574)</f>
        <v>0</v>
      </c>
      <c r="I728" s="13">
        <f>SUMIFS('1. Output sheet'!$F$2:$F$5000,'1. Output sheet'!$C$2:$C$5000,I$138,'1. Output sheet'!$K$2:$K$5000,$B728,'1. Output sheet'!$AC$2:$AC$5000,$B$140,'1. Output sheet'!$O$2:$O$5000,"&gt;="&amp;$B$574,'1. Output sheet'!$O$2:$O$5000,"&lt;"&amp;$C$574)+SUMIFS('1. Output sheet'!$F$2:$F$5000,'1. Output sheet'!$C$2:$C$5000,I$138,'1. Output sheet'!$K$2:$K$5000,$B728,'1. Output sheet'!$AC$2:$AC$5000,$B$170,'1. Output sheet'!$O$2:$O$5000,"&gt;="&amp;$B$574,'1. Output sheet'!$O$2:$O$5000,"&lt;"&amp;$C$574)</f>
        <v>0</v>
      </c>
      <c r="J728" s="13">
        <f>SUMIFS('1. Output sheet'!$F$2:$F$5000,'1. Output sheet'!$C$2:$C$5000,J$138,'1. Output sheet'!$K$2:$K$5000,$B728,'1. Output sheet'!$AC$2:$AC$5000,$B$140,'1. Output sheet'!$O$2:$O$5000,"&gt;="&amp;$B$574,'1. Output sheet'!$O$2:$O$5000,"&lt;"&amp;$C$574)+SUMIFS('1. Output sheet'!$F$2:$F$5000,'1. Output sheet'!$C$2:$C$5000,J$138,'1. Output sheet'!$K$2:$K$5000,$B728,'1. Output sheet'!$AC$2:$AC$5000,$B$170,'1. Output sheet'!$O$2:$O$5000,"&gt;="&amp;$B$574,'1. Output sheet'!$O$2:$O$5000,"&lt;"&amp;$C$574)</f>
        <v>0</v>
      </c>
      <c r="K728" s="13">
        <f>SUMIFS('1. Output sheet'!$F$2:$F$5000,'1. Output sheet'!$C$2:$C$5000,K$138,'1. Output sheet'!$K$2:$K$5000,$B728,'1. Output sheet'!$AC$2:$AC$5000,$B$140,'1. Output sheet'!$O$2:$O$5000,"&gt;="&amp;$B$574,'1. Output sheet'!$O$2:$O$5000,"&lt;"&amp;$C$574)+SUMIFS('1. Output sheet'!$F$2:$F$5000,'1. Output sheet'!$C$2:$C$5000,K$138,'1. Output sheet'!$K$2:$K$5000,$B728,'1. Output sheet'!$AC$2:$AC$5000,$B$170,'1. Output sheet'!$O$2:$O$5000,"&gt;="&amp;$B$574,'1. Output sheet'!$O$2:$O$5000,"&lt;"&amp;$C$574)</f>
        <v>0</v>
      </c>
      <c r="L728" s="13">
        <f>SUMIFS('1. Output sheet'!$F$2:$F$5000,'1. Output sheet'!$C$2:$C$5000,L$138,'1. Output sheet'!$K$2:$K$5000,$B728,'1. Output sheet'!$AC$2:$AC$5000,$B$140,'1. Output sheet'!$O$2:$O$5000,"&gt;="&amp;$B$574,'1. Output sheet'!$O$2:$O$5000,"&lt;"&amp;$C$574)+SUMIFS('1. Output sheet'!$F$2:$F$5000,'1. Output sheet'!$C$2:$C$5000,L$138,'1. Output sheet'!$K$2:$K$5000,$B728,'1. Output sheet'!$AC$2:$AC$5000,$B$170,'1. Output sheet'!$O$2:$O$5000,"&gt;="&amp;$B$574,'1. Output sheet'!$O$2:$O$5000,"&lt;"&amp;$C$574)</f>
        <v>0</v>
      </c>
      <c r="M728" s="13">
        <f>SUMIFS('1. Output sheet'!$F$2:$F$5000,'1. Output sheet'!$C$2:$C$5000,M$138,'1. Output sheet'!$K$2:$K$5000,$B728,'1. Output sheet'!$AC$2:$AC$5000,$B$140,'1. Output sheet'!$O$2:$O$5000,"&gt;="&amp;$B$574,'1. Output sheet'!$O$2:$O$5000,"&lt;"&amp;$C$574)+SUMIFS('1. Output sheet'!$F$2:$F$5000,'1. Output sheet'!$C$2:$C$5000,M$138,'1. Output sheet'!$K$2:$K$5000,$B728,'1. Output sheet'!$AC$2:$AC$5000,$B$170,'1. Output sheet'!$O$2:$O$5000,"&gt;="&amp;$B$574,'1. Output sheet'!$O$2:$O$5000,"&lt;"&amp;$C$574)</f>
        <v>0</v>
      </c>
      <c r="N728" s="13">
        <f>SUMIFS('1. Output sheet'!$F$2:$F$5000,'1. Output sheet'!$C$2:$C$5000,N$138,'1. Output sheet'!$K$2:$K$5000,$B728,'1. Output sheet'!$AC$2:$AC$5000,$B$140,'1. Output sheet'!$O$2:$O$5000,"&gt;="&amp;$B$574,'1. Output sheet'!$O$2:$O$5000,"&lt;"&amp;$C$574)+SUMIFS('1. Output sheet'!$F$2:$F$5000,'1. Output sheet'!$C$2:$C$5000,N$138,'1. Output sheet'!$K$2:$K$5000,$B728,'1. Output sheet'!$AC$2:$AC$5000,$B$170,'1. Output sheet'!$O$2:$O$5000,"&gt;="&amp;$B$574,'1. Output sheet'!$O$2:$O$5000,"&lt;"&amp;$C$574)</f>
        <v>0</v>
      </c>
      <c r="O728" s="13">
        <f>SUMIFS('1. Output sheet'!$F$2:$F$5000,'1. Output sheet'!$C$2:$C$5000,O$138,'1. Output sheet'!$K$2:$K$5000,$B728,'1. Output sheet'!$AC$2:$AC$5000,$B$140,'1. Output sheet'!$O$2:$O$5000,"&gt;="&amp;$B$574,'1. Output sheet'!$O$2:$O$5000,"&lt;"&amp;$C$574)+SUMIFS('1. Output sheet'!$F$2:$F$5000,'1. Output sheet'!$C$2:$C$5000,O$138,'1. Output sheet'!$K$2:$K$5000,$B728,'1. Output sheet'!$AC$2:$AC$5000,$B$170,'1. Output sheet'!$O$2:$O$5000,"&gt;="&amp;$B$574,'1. Output sheet'!$O$2:$O$5000,"&lt;"&amp;$C$574)</f>
        <v>0</v>
      </c>
      <c r="P728" s="14">
        <f t="shared" si="402"/>
        <v>0</v>
      </c>
      <c r="R728" s="39" t="s">
        <v>1095</v>
      </c>
      <c r="S728" s="12"/>
      <c r="T728" s="13">
        <f t="shared" si="401"/>
        <v>0</v>
      </c>
      <c r="U728" s="13">
        <f t="shared" si="389"/>
        <v>0</v>
      </c>
      <c r="V728" s="13">
        <f t="shared" si="390"/>
        <v>0</v>
      </c>
      <c r="W728" s="13">
        <f t="shared" si="391"/>
        <v>0</v>
      </c>
      <c r="X728" s="13">
        <f t="shared" si="392"/>
        <v>0</v>
      </c>
      <c r="Y728" s="13">
        <f t="shared" si="393"/>
        <v>0</v>
      </c>
      <c r="Z728" s="13">
        <f t="shared" si="394"/>
        <v>0</v>
      </c>
      <c r="AA728" s="13">
        <f t="shared" si="395"/>
        <v>0</v>
      </c>
      <c r="AB728" s="13">
        <f t="shared" si="396"/>
        <v>0</v>
      </c>
      <c r="AC728" s="13">
        <f t="shared" si="397"/>
        <v>0</v>
      </c>
      <c r="AD728" s="13">
        <f t="shared" si="398"/>
        <v>0</v>
      </c>
      <c r="AE728" s="13">
        <f t="shared" si="399"/>
        <v>0</v>
      </c>
      <c r="AF728" s="14">
        <f t="shared" si="400"/>
        <v>0</v>
      </c>
    </row>
    <row r="729" spans="2:32" ht="14.4" x14ac:dyDescent="0.3">
      <c r="B729" s="39" t="s">
        <v>427</v>
      </c>
      <c r="C729" s="12"/>
      <c r="D729" s="13">
        <f>SUMIFS('1. Output sheet'!$F$2:$F$5000,'1. Output sheet'!$C$2:$C$5000,D$138,'1. Output sheet'!$K$2:$K$5000,$B729,'1. Output sheet'!$AC$2:$AC$5000,$B$140,'1. Output sheet'!$O$2:$O$5000,"&gt;="&amp;$B$574,'1. Output sheet'!$O$2:$O$5000,"&lt;"&amp;$C$574)+SUMIFS('1. Output sheet'!$F$2:$F$5000,'1. Output sheet'!$C$2:$C$5000,D$138,'1. Output sheet'!$K$2:$K$5000,$B729,'1. Output sheet'!$AC$2:$AC$5000,$B$170,'1. Output sheet'!$O$2:$O$5000,"&gt;="&amp;$B$574,'1. Output sheet'!$O$2:$O$5000,"&lt;"&amp;$C$574)</f>
        <v>0</v>
      </c>
      <c r="E729" s="13">
        <f>SUMIFS('1. Output sheet'!$F$2:$F$5000,'1. Output sheet'!$C$2:$C$5000,E$138,'1. Output sheet'!$K$2:$K$5000,$B729,'1. Output sheet'!$AC$2:$AC$5000,$B$140,'1. Output sheet'!$O$2:$O$5000,"&gt;="&amp;$B$574,'1. Output sheet'!$O$2:$O$5000,"&lt;"&amp;$C$574)+SUMIFS('1. Output sheet'!$F$2:$F$5000,'1. Output sheet'!$C$2:$C$5000,E$138,'1. Output sheet'!$K$2:$K$5000,$B729,'1. Output sheet'!$AC$2:$AC$5000,$B$170,'1. Output sheet'!$O$2:$O$5000,"&gt;="&amp;$B$574,'1. Output sheet'!$O$2:$O$5000,"&lt;"&amp;$C$574)</f>
        <v>0</v>
      </c>
      <c r="F729" s="13">
        <f>SUMIFS('1. Output sheet'!$F$2:$F$5000,'1. Output sheet'!$C$2:$C$5000,F$138,'1. Output sheet'!$K$2:$K$5000,$B729,'1. Output sheet'!$AC$2:$AC$5000,$B$140,'1. Output sheet'!$O$2:$O$5000,"&gt;="&amp;$B$574,'1. Output sheet'!$O$2:$O$5000,"&lt;"&amp;$C$574)+SUMIFS('1. Output sheet'!$F$2:$F$5000,'1. Output sheet'!$C$2:$C$5000,F$138,'1. Output sheet'!$K$2:$K$5000,$B729,'1. Output sheet'!$AC$2:$AC$5000,$B$170,'1. Output sheet'!$O$2:$O$5000,"&gt;="&amp;$B$574,'1. Output sheet'!$O$2:$O$5000,"&lt;"&amp;$C$574)</f>
        <v>6982</v>
      </c>
      <c r="G729" s="13">
        <f>SUMIFS('1. Output sheet'!$F$2:$F$5000,'1. Output sheet'!$C$2:$C$5000,G$138,'1. Output sheet'!$K$2:$K$5000,$B729,'1. Output sheet'!$AC$2:$AC$5000,$B$140,'1. Output sheet'!$O$2:$O$5000,"&gt;="&amp;$B$574,'1. Output sheet'!$O$2:$O$5000,"&lt;"&amp;$C$574)+SUMIFS('1. Output sheet'!$F$2:$F$5000,'1. Output sheet'!$C$2:$C$5000,G$138,'1. Output sheet'!$K$2:$K$5000,$B729,'1. Output sheet'!$AC$2:$AC$5000,$B$170,'1. Output sheet'!$O$2:$O$5000,"&gt;="&amp;$B$574,'1. Output sheet'!$O$2:$O$5000,"&lt;"&amp;$C$574)</f>
        <v>5072.5</v>
      </c>
      <c r="H729" s="13">
        <f>SUMIFS('1. Output sheet'!$F$2:$F$5000,'1. Output sheet'!$C$2:$C$5000,H$138,'1. Output sheet'!$K$2:$K$5000,$B729,'1. Output sheet'!$AC$2:$AC$5000,$B$140,'1. Output sheet'!$O$2:$O$5000,"&gt;="&amp;$B$574,'1. Output sheet'!$O$2:$O$5000,"&lt;"&amp;$C$574)+SUMIFS('1. Output sheet'!$F$2:$F$5000,'1. Output sheet'!$C$2:$C$5000,H$138,'1. Output sheet'!$K$2:$K$5000,$B729,'1. Output sheet'!$AC$2:$AC$5000,$B$170,'1. Output sheet'!$O$2:$O$5000,"&gt;="&amp;$B$574,'1. Output sheet'!$O$2:$O$5000,"&lt;"&amp;$C$574)</f>
        <v>252.5</v>
      </c>
      <c r="I729" s="13">
        <f>SUMIFS('1. Output sheet'!$F$2:$F$5000,'1. Output sheet'!$C$2:$C$5000,I$138,'1. Output sheet'!$K$2:$K$5000,$B729,'1. Output sheet'!$AC$2:$AC$5000,$B$140,'1. Output sheet'!$O$2:$O$5000,"&gt;="&amp;$B$574,'1. Output sheet'!$O$2:$O$5000,"&lt;"&amp;$C$574)+SUMIFS('1. Output sheet'!$F$2:$F$5000,'1. Output sheet'!$C$2:$C$5000,I$138,'1. Output sheet'!$K$2:$K$5000,$B729,'1. Output sheet'!$AC$2:$AC$5000,$B$170,'1. Output sheet'!$O$2:$O$5000,"&gt;="&amp;$B$574,'1. Output sheet'!$O$2:$O$5000,"&lt;"&amp;$C$574)</f>
        <v>2020</v>
      </c>
      <c r="J729" s="13">
        <f>SUMIFS('1. Output sheet'!$F$2:$F$5000,'1. Output sheet'!$C$2:$C$5000,J$138,'1. Output sheet'!$K$2:$K$5000,$B729,'1. Output sheet'!$AC$2:$AC$5000,$B$140,'1. Output sheet'!$O$2:$O$5000,"&gt;="&amp;$B$574,'1. Output sheet'!$O$2:$O$5000,"&lt;"&amp;$C$574)+SUMIFS('1. Output sheet'!$F$2:$F$5000,'1. Output sheet'!$C$2:$C$5000,J$138,'1. Output sheet'!$K$2:$K$5000,$B729,'1. Output sheet'!$AC$2:$AC$5000,$B$170,'1. Output sheet'!$O$2:$O$5000,"&gt;="&amp;$B$574,'1. Output sheet'!$O$2:$O$5000,"&lt;"&amp;$C$574)</f>
        <v>3810</v>
      </c>
      <c r="K729" s="13">
        <f>SUMIFS('1. Output sheet'!$F$2:$F$5000,'1. Output sheet'!$C$2:$C$5000,K$138,'1. Output sheet'!$K$2:$K$5000,$B729,'1. Output sheet'!$AC$2:$AC$5000,$B$140,'1. Output sheet'!$O$2:$O$5000,"&gt;="&amp;$B$574,'1. Output sheet'!$O$2:$O$5000,"&lt;"&amp;$C$574)+SUMIFS('1. Output sheet'!$F$2:$F$5000,'1. Output sheet'!$C$2:$C$5000,K$138,'1. Output sheet'!$K$2:$K$5000,$B729,'1. Output sheet'!$AC$2:$AC$5000,$B$170,'1. Output sheet'!$O$2:$O$5000,"&gt;="&amp;$B$574,'1. Output sheet'!$O$2:$O$5000,"&lt;"&amp;$C$574)</f>
        <v>0</v>
      </c>
      <c r="L729" s="13">
        <f>SUMIFS('1. Output sheet'!$F$2:$F$5000,'1. Output sheet'!$C$2:$C$5000,L$138,'1. Output sheet'!$K$2:$K$5000,$B729,'1. Output sheet'!$AC$2:$AC$5000,$B$140,'1. Output sheet'!$O$2:$O$5000,"&gt;="&amp;$B$574,'1. Output sheet'!$O$2:$O$5000,"&lt;"&amp;$C$574)+SUMIFS('1. Output sheet'!$F$2:$F$5000,'1. Output sheet'!$C$2:$C$5000,L$138,'1. Output sheet'!$K$2:$K$5000,$B729,'1. Output sheet'!$AC$2:$AC$5000,$B$170,'1. Output sheet'!$O$2:$O$5000,"&gt;="&amp;$B$574,'1. Output sheet'!$O$2:$O$5000,"&lt;"&amp;$C$574)</f>
        <v>0</v>
      </c>
      <c r="M729" s="13">
        <f>SUMIFS('1. Output sheet'!$F$2:$F$5000,'1. Output sheet'!$C$2:$C$5000,M$138,'1. Output sheet'!$K$2:$K$5000,$B729,'1. Output sheet'!$AC$2:$AC$5000,$B$140,'1. Output sheet'!$O$2:$O$5000,"&gt;="&amp;$B$574,'1. Output sheet'!$O$2:$O$5000,"&lt;"&amp;$C$574)+SUMIFS('1. Output sheet'!$F$2:$F$5000,'1. Output sheet'!$C$2:$C$5000,M$138,'1. Output sheet'!$K$2:$K$5000,$B729,'1. Output sheet'!$AC$2:$AC$5000,$B$170,'1. Output sheet'!$O$2:$O$5000,"&gt;="&amp;$B$574,'1. Output sheet'!$O$2:$O$5000,"&lt;"&amp;$C$574)</f>
        <v>0</v>
      </c>
      <c r="N729" s="13">
        <f>SUMIFS('1. Output sheet'!$F$2:$F$5000,'1. Output sheet'!$C$2:$C$5000,N$138,'1. Output sheet'!$K$2:$K$5000,$B729,'1. Output sheet'!$AC$2:$AC$5000,$B$140,'1. Output sheet'!$O$2:$O$5000,"&gt;="&amp;$B$574,'1. Output sheet'!$O$2:$O$5000,"&lt;"&amp;$C$574)+SUMIFS('1. Output sheet'!$F$2:$F$5000,'1. Output sheet'!$C$2:$C$5000,N$138,'1. Output sheet'!$K$2:$K$5000,$B729,'1. Output sheet'!$AC$2:$AC$5000,$B$170,'1. Output sheet'!$O$2:$O$5000,"&gt;="&amp;$B$574,'1. Output sheet'!$O$2:$O$5000,"&lt;"&amp;$C$574)</f>
        <v>0</v>
      </c>
      <c r="O729" s="13">
        <f>SUMIFS('1. Output sheet'!$F$2:$F$5000,'1. Output sheet'!$C$2:$C$5000,O$138,'1. Output sheet'!$K$2:$K$5000,$B729,'1. Output sheet'!$AC$2:$AC$5000,$B$140,'1. Output sheet'!$O$2:$O$5000,"&gt;="&amp;$B$574,'1. Output sheet'!$O$2:$O$5000,"&lt;"&amp;$C$574)+SUMIFS('1. Output sheet'!$F$2:$F$5000,'1. Output sheet'!$C$2:$C$5000,O$138,'1. Output sheet'!$K$2:$K$5000,$B729,'1. Output sheet'!$AC$2:$AC$5000,$B$170,'1. Output sheet'!$O$2:$O$5000,"&gt;="&amp;$B$574,'1. Output sheet'!$O$2:$O$5000,"&lt;"&amp;$C$574)</f>
        <v>0</v>
      </c>
      <c r="P729" s="14">
        <f t="shared" si="402"/>
        <v>18137</v>
      </c>
      <c r="R729" s="39" t="s">
        <v>427</v>
      </c>
      <c r="S729" s="12"/>
      <c r="T729" s="13">
        <f t="shared" si="401"/>
        <v>0</v>
      </c>
      <c r="U729" s="13">
        <f t="shared" si="389"/>
        <v>0</v>
      </c>
      <c r="V729" s="13">
        <f t="shared" si="390"/>
        <v>936.13826207044485</v>
      </c>
      <c r="W729" s="13">
        <f t="shared" si="391"/>
        <v>680.11477146266566</v>
      </c>
      <c r="X729" s="13">
        <f t="shared" si="392"/>
        <v>33.854899910167191</v>
      </c>
      <c r="Y729" s="13">
        <f t="shared" si="393"/>
        <v>270.83919928133753</v>
      </c>
      <c r="Z729" s="13">
        <f t="shared" si="394"/>
        <v>510.84027191182969</v>
      </c>
      <c r="AA729" s="13">
        <f t="shared" si="395"/>
        <v>0</v>
      </c>
      <c r="AB729" s="13">
        <f t="shared" si="396"/>
        <v>0</v>
      </c>
      <c r="AC729" s="13">
        <f t="shared" si="397"/>
        <v>0</v>
      </c>
      <c r="AD729" s="13">
        <f t="shared" si="398"/>
        <v>0</v>
      </c>
      <c r="AE729" s="13">
        <f t="shared" si="399"/>
        <v>0</v>
      </c>
      <c r="AF729" s="14">
        <f t="shared" si="400"/>
        <v>2431.787404636445</v>
      </c>
    </row>
    <row r="730" spans="2:32" ht="14.4" x14ac:dyDescent="0.3">
      <c r="B730" s="39" t="s">
        <v>84</v>
      </c>
      <c r="C730" s="12"/>
      <c r="D730" s="13">
        <f>SUMIFS('1. Output sheet'!$F$2:$F$5000,'1. Output sheet'!$C$2:$C$5000,D$138,'1. Output sheet'!$K$2:$K$5000,$B730,'1. Output sheet'!$AC$2:$AC$5000,$B$140,'1. Output sheet'!$O$2:$O$5000,"&gt;="&amp;$B$574,'1. Output sheet'!$O$2:$O$5000,"&lt;"&amp;$C$574)+SUMIFS('1. Output sheet'!$F$2:$F$5000,'1. Output sheet'!$C$2:$C$5000,D$138,'1. Output sheet'!$K$2:$K$5000,$B730,'1. Output sheet'!$AC$2:$AC$5000,$B$170,'1. Output sheet'!$O$2:$O$5000,"&gt;="&amp;$B$574,'1. Output sheet'!$O$2:$O$5000,"&lt;"&amp;$C$574)</f>
        <v>0</v>
      </c>
      <c r="E730" s="13">
        <f>SUMIFS('1. Output sheet'!$F$2:$F$5000,'1. Output sheet'!$C$2:$C$5000,E$138,'1. Output sheet'!$K$2:$K$5000,$B730,'1. Output sheet'!$AC$2:$AC$5000,$B$140,'1. Output sheet'!$O$2:$O$5000,"&gt;="&amp;$B$574,'1. Output sheet'!$O$2:$O$5000,"&lt;"&amp;$C$574)+SUMIFS('1. Output sheet'!$F$2:$F$5000,'1. Output sheet'!$C$2:$C$5000,E$138,'1. Output sheet'!$K$2:$K$5000,$B730,'1. Output sheet'!$AC$2:$AC$5000,$B$170,'1. Output sheet'!$O$2:$O$5000,"&gt;="&amp;$B$574,'1. Output sheet'!$O$2:$O$5000,"&lt;"&amp;$C$574)</f>
        <v>0</v>
      </c>
      <c r="F730" s="13">
        <f>SUMIFS('1. Output sheet'!$F$2:$F$5000,'1. Output sheet'!$C$2:$C$5000,F$138,'1. Output sheet'!$K$2:$K$5000,$B730,'1. Output sheet'!$AC$2:$AC$5000,$B$140,'1. Output sheet'!$O$2:$O$5000,"&gt;="&amp;$B$574,'1. Output sheet'!$O$2:$O$5000,"&lt;"&amp;$C$574)+SUMIFS('1. Output sheet'!$F$2:$F$5000,'1. Output sheet'!$C$2:$C$5000,F$138,'1. Output sheet'!$K$2:$K$5000,$B730,'1. Output sheet'!$AC$2:$AC$5000,$B$170,'1. Output sheet'!$O$2:$O$5000,"&gt;="&amp;$B$574,'1. Output sheet'!$O$2:$O$5000,"&lt;"&amp;$C$574)</f>
        <v>0</v>
      </c>
      <c r="G730" s="13">
        <f>SUMIFS('1. Output sheet'!$F$2:$F$5000,'1. Output sheet'!$C$2:$C$5000,G$138,'1. Output sheet'!$K$2:$K$5000,$B730,'1. Output sheet'!$AC$2:$AC$5000,$B$140,'1. Output sheet'!$O$2:$O$5000,"&gt;="&amp;$B$574,'1. Output sheet'!$O$2:$O$5000,"&lt;"&amp;$C$574)+SUMIFS('1. Output sheet'!$F$2:$F$5000,'1. Output sheet'!$C$2:$C$5000,G$138,'1. Output sheet'!$K$2:$K$5000,$B730,'1. Output sheet'!$AC$2:$AC$5000,$B$170,'1. Output sheet'!$O$2:$O$5000,"&gt;="&amp;$B$574,'1. Output sheet'!$O$2:$O$5000,"&lt;"&amp;$C$574)</f>
        <v>3345</v>
      </c>
      <c r="H730" s="13">
        <f>SUMIFS('1. Output sheet'!$F$2:$F$5000,'1. Output sheet'!$C$2:$C$5000,H$138,'1. Output sheet'!$K$2:$K$5000,$B730,'1. Output sheet'!$AC$2:$AC$5000,$B$140,'1. Output sheet'!$O$2:$O$5000,"&gt;="&amp;$B$574,'1. Output sheet'!$O$2:$O$5000,"&lt;"&amp;$C$574)+SUMIFS('1. Output sheet'!$F$2:$F$5000,'1. Output sheet'!$C$2:$C$5000,H$138,'1. Output sheet'!$K$2:$K$5000,$B730,'1. Output sheet'!$AC$2:$AC$5000,$B$170,'1. Output sheet'!$O$2:$O$5000,"&gt;="&amp;$B$574,'1. Output sheet'!$O$2:$O$5000,"&lt;"&amp;$C$574)</f>
        <v>0</v>
      </c>
      <c r="I730" s="13">
        <f>SUMIFS('1. Output sheet'!$F$2:$F$5000,'1. Output sheet'!$C$2:$C$5000,I$138,'1. Output sheet'!$K$2:$K$5000,$B730,'1. Output sheet'!$AC$2:$AC$5000,$B$140,'1. Output sheet'!$O$2:$O$5000,"&gt;="&amp;$B$574,'1. Output sheet'!$O$2:$O$5000,"&lt;"&amp;$C$574)+SUMIFS('1. Output sheet'!$F$2:$F$5000,'1. Output sheet'!$C$2:$C$5000,I$138,'1. Output sheet'!$K$2:$K$5000,$B730,'1. Output sheet'!$AC$2:$AC$5000,$B$170,'1. Output sheet'!$O$2:$O$5000,"&gt;="&amp;$B$574,'1. Output sheet'!$O$2:$O$5000,"&lt;"&amp;$C$574)</f>
        <v>0</v>
      </c>
      <c r="J730" s="13">
        <f>SUMIFS('1. Output sheet'!$F$2:$F$5000,'1. Output sheet'!$C$2:$C$5000,J$138,'1. Output sheet'!$K$2:$K$5000,$B730,'1. Output sheet'!$AC$2:$AC$5000,$B$140,'1. Output sheet'!$O$2:$O$5000,"&gt;="&amp;$B$574,'1. Output sheet'!$O$2:$O$5000,"&lt;"&amp;$C$574)+SUMIFS('1. Output sheet'!$F$2:$F$5000,'1. Output sheet'!$C$2:$C$5000,J$138,'1. Output sheet'!$K$2:$K$5000,$B730,'1. Output sheet'!$AC$2:$AC$5000,$B$170,'1. Output sheet'!$O$2:$O$5000,"&gt;="&amp;$B$574,'1. Output sheet'!$O$2:$O$5000,"&lt;"&amp;$C$574)</f>
        <v>0</v>
      </c>
      <c r="K730" s="13">
        <f>SUMIFS('1. Output sheet'!$F$2:$F$5000,'1. Output sheet'!$C$2:$C$5000,K$138,'1. Output sheet'!$K$2:$K$5000,$B730,'1. Output sheet'!$AC$2:$AC$5000,$B$140,'1. Output sheet'!$O$2:$O$5000,"&gt;="&amp;$B$574,'1. Output sheet'!$O$2:$O$5000,"&lt;"&amp;$C$574)+SUMIFS('1. Output sheet'!$F$2:$F$5000,'1. Output sheet'!$C$2:$C$5000,K$138,'1. Output sheet'!$K$2:$K$5000,$B730,'1. Output sheet'!$AC$2:$AC$5000,$B$170,'1. Output sheet'!$O$2:$O$5000,"&gt;="&amp;$B$574,'1. Output sheet'!$O$2:$O$5000,"&lt;"&amp;$C$574)</f>
        <v>0</v>
      </c>
      <c r="L730" s="13">
        <f>SUMIFS('1. Output sheet'!$F$2:$F$5000,'1. Output sheet'!$C$2:$C$5000,L$138,'1. Output sheet'!$K$2:$K$5000,$B730,'1. Output sheet'!$AC$2:$AC$5000,$B$140,'1. Output sheet'!$O$2:$O$5000,"&gt;="&amp;$B$574,'1. Output sheet'!$O$2:$O$5000,"&lt;"&amp;$C$574)+SUMIFS('1. Output sheet'!$F$2:$F$5000,'1. Output sheet'!$C$2:$C$5000,L$138,'1. Output sheet'!$K$2:$K$5000,$B730,'1. Output sheet'!$AC$2:$AC$5000,$B$170,'1. Output sheet'!$O$2:$O$5000,"&gt;="&amp;$B$574,'1. Output sheet'!$O$2:$O$5000,"&lt;"&amp;$C$574)</f>
        <v>0</v>
      </c>
      <c r="M730" s="13">
        <f>SUMIFS('1. Output sheet'!$F$2:$F$5000,'1. Output sheet'!$C$2:$C$5000,M$138,'1. Output sheet'!$K$2:$K$5000,$B730,'1. Output sheet'!$AC$2:$AC$5000,$B$140,'1. Output sheet'!$O$2:$O$5000,"&gt;="&amp;$B$574,'1. Output sheet'!$O$2:$O$5000,"&lt;"&amp;$C$574)+SUMIFS('1. Output sheet'!$F$2:$F$5000,'1. Output sheet'!$C$2:$C$5000,M$138,'1. Output sheet'!$K$2:$K$5000,$B730,'1. Output sheet'!$AC$2:$AC$5000,$B$170,'1. Output sheet'!$O$2:$O$5000,"&gt;="&amp;$B$574,'1. Output sheet'!$O$2:$O$5000,"&lt;"&amp;$C$574)</f>
        <v>0</v>
      </c>
      <c r="N730" s="13">
        <f>SUMIFS('1. Output sheet'!$F$2:$F$5000,'1. Output sheet'!$C$2:$C$5000,N$138,'1. Output sheet'!$K$2:$K$5000,$B730,'1. Output sheet'!$AC$2:$AC$5000,$B$140,'1. Output sheet'!$O$2:$O$5000,"&gt;="&amp;$B$574,'1. Output sheet'!$O$2:$O$5000,"&lt;"&amp;$C$574)+SUMIFS('1. Output sheet'!$F$2:$F$5000,'1. Output sheet'!$C$2:$C$5000,N$138,'1. Output sheet'!$K$2:$K$5000,$B730,'1. Output sheet'!$AC$2:$AC$5000,$B$170,'1. Output sheet'!$O$2:$O$5000,"&gt;="&amp;$B$574,'1. Output sheet'!$O$2:$O$5000,"&lt;"&amp;$C$574)</f>
        <v>0</v>
      </c>
      <c r="O730" s="13">
        <f>SUMIFS('1. Output sheet'!$F$2:$F$5000,'1. Output sheet'!$C$2:$C$5000,O$138,'1. Output sheet'!$K$2:$K$5000,$B730,'1. Output sheet'!$AC$2:$AC$5000,$B$140,'1. Output sheet'!$O$2:$O$5000,"&gt;="&amp;$B$574,'1. Output sheet'!$O$2:$O$5000,"&lt;"&amp;$C$574)+SUMIFS('1. Output sheet'!$F$2:$F$5000,'1. Output sheet'!$C$2:$C$5000,O$138,'1. Output sheet'!$K$2:$K$5000,$B730,'1. Output sheet'!$AC$2:$AC$5000,$B$170,'1. Output sheet'!$O$2:$O$5000,"&gt;="&amp;$B$574,'1. Output sheet'!$O$2:$O$5000,"&lt;"&amp;$C$574)</f>
        <v>0</v>
      </c>
      <c r="P730" s="14">
        <f t="shared" si="402"/>
        <v>3345</v>
      </c>
      <c r="R730" s="39" t="s">
        <v>84</v>
      </c>
      <c r="S730" s="12"/>
      <c r="T730" s="13">
        <f t="shared" si="401"/>
        <v>0</v>
      </c>
      <c r="U730" s="13">
        <f t="shared" si="389"/>
        <v>0</v>
      </c>
      <c r="V730" s="13">
        <f t="shared" si="390"/>
        <v>0</v>
      </c>
      <c r="W730" s="13">
        <f t="shared" si="391"/>
        <v>448.4936245525119</v>
      </c>
      <c r="X730" s="13">
        <f t="shared" si="392"/>
        <v>0</v>
      </c>
      <c r="Y730" s="13">
        <f t="shared" si="393"/>
        <v>0</v>
      </c>
      <c r="Z730" s="13">
        <f t="shared" si="394"/>
        <v>0</v>
      </c>
      <c r="AA730" s="13">
        <f t="shared" si="395"/>
        <v>0</v>
      </c>
      <c r="AB730" s="13">
        <f t="shared" si="396"/>
        <v>0</v>
      </c>
      <c r="AC730" s="13">
        <f t="shared" si="397"/>
        <v>0</v>
      </c>
      <c r="AD730" s="13">
        <f t="shared" si="398"/>
        <v>0</v>
      </c>
      <c r="AE730" s="13">
        <f t="shared" si="399"/>
        <v>0</v>
      </c>
      <c r="AF730" s="14">
        <f t="shared" si="400"/>
        <v>448.4936245525119</v>
      </c>
    </row>
    <row r="731" spans="2:32" ht="14.4" x14ac:dyDescent="0.3">
      <c r="B731" s="39" t="s">
        <v>204</v>
      </c>
      <c r="C731" s="12"/>
      <c r="D731" s="13">
        <f>SUMIFS('1. Output sheet'!$F$2:$F$5000,'1. Output sheet'!$C$2:$C$5000,D$138,'1. Output sheet'!$K$2:$K$5000,$B731,'1. Output sheet'!$AC$2:$AC$5000,$B$140,'1. Output sheet'!$O$2:$O$5000,"&gt;="&amp;$B$574,'1. Output sheet'!$O$2:$O$5000,"&lt;"&amp;$C$574)+SUMIFS('1. Output sheet'!$F$2:$F$5000,'1. Output sheet'!$C$2:$C$5000,D$138,'1. Output sheet'!$K$2:$K$5000,$B731,'1. Output sheet'!$AC$2:$AC$5000,$B$170,'1. Output sheet'!$O$2:$O$5000,"&gt;="&amp;$B$574,'1. Output sheet'!$O$2:$O$5000,"&lt;"&amp;$C$574)</f>
        <v>0</v>
      </c>
      <c r="E731" s="13">
        <f>SUMIFS('1. Output sheet'!$F$2:$F$5000,'1. Output sheet'!$C$2:$C$5000,E$138,'1. Output sheet'!$K$2:$K$5000,$B731,'1. Output sheet'!$AC$2:$AC$5000,$B$140,'1. Output sheet'!$O$2:$O$5000,"&gt;="&amp;$B$574,'1. Output sheet'!$O$2:$O$5000,"&lt;"&amp;$C$574)+SUMIFS('1. Output sheet'!$F$2:$F$5000,'1. Output sheet'!$C$2:$C$5000,E$138,'1. Output sheet'!$K$2:$K$5000,$B731,'1. Output sheet'!$AC$2:$AC$5000,$B$170,'1. Output sheet'!$O$2:$O$5000,"&gt;="&amp;$B$574,'1. Output sheet'!$O$2:$O$5000,"&lt;"&amp;$C$574)</f>
        <v>86750</v>
      </c>
      <c r="F731" s="13">
        <f>SUMIFS('1. Output sheet'!$F$2:$F$5000,'1. Output sheet'!$C$2:$C$5000,F$138,'1. Output sheet'!$K$2:$K$5000,$B731,'1. Output sheet'!$AC$2:$AC$5000,$B$140,'1. Output sheet'!$O$2:$O$5000,"&gt;="&amp;$B$574,'1. Output sheet'!$O$2:$O$5000,"&lt;"&amp;$C$574)+SUMIFS('1. Output sheet'!$F$2:$F$5000,'1. Output sheet'!$C$2:$C$5000,F$138,'1. Output sheet'!$K$2:$K$5000,$B731,'1. Output sheet'!$AC$2:$AC$5000,$B$170,'1. Output sheet'!$O$2:$O$5000,"&gt;="&amp;$B$574,'1. Output sheet'!$O$2:$O$5000,"&lt;"&amp;$C$574)</f>
        <v>1700</v>
      </c>
      <c r="G731" s="13">
        <f>SUMIFS('1. Output sheet'!$F$2:$F$5000,'1. Output sheet'!$C$2:$C$5000,G$138,'1. Output sheet'!$K$2:$K$5000,$B731,'1. Output sheet'!$AC$2:$AC$5000,$B$140,'1. Output sheet'!$O$2:$O$5000,"&gt;="&amp;$B$574,'1. Output sheet'!$O$2:$O$5000,"&lt;"&amp;$C$574)+SUMIFS('1. Output sheet'!$F$2:$F$5000,'1. Output sheet'!$C$2:$C$5000,G$138,'1. Output sheet'!$K$2:$K$5000,$B731,'1. Output sheet'!$AC$2:$AC$5000,$B$170,'1. Output sheet'!$O$2:$O$5000,"&gt;="&amp;$B$574,'1. Output sheet'!$O$2:$O$5000,"&lt;"&amp;$C$574)</f>
        <v>6678</v>
      </c>
      <c r="H731" s="13">
        <f>SUMIFS('1. Output sheet'!$F$2:$F$5000,'1. Output sheet'!$C$2:$C$5000,H$138,'1. Output sheet'!$K$2:$K$5000,$B731,'1. Output sheet'!$AC$2:$AC$5000,$B$140,'1. Output sheet'!$O$2:$O$5000,"&gt;="&amp;$B$574,'1. Output sheet'!$O$2:$O$5000,"&lt;"&amp;$C$574)+SUMIFS('1. Output sheet'!$F$2:$F$5000,'1. Output sheet'!$C$2:$C$5000,H$138,'1. Output sheet'!$K$2:$K$5000,$B731,'1. Output sheet'!$AC$2:$AC$5000,$B$170,'1. Output sheet'!$O$2:$O$5000,"&gt;="&amp;$B$574,'1. Output sheet'!$O$2:$O$5000,"&lt;"&amp;$C$574)</f>
        <v>0</v>
      </c>
      <c r="I731" s="13">
        <f>SUMIFS('1. Output sheet'!$F$2:$F$5000,'1. Output sheet'!$C$2:$C$5000,I$138,'1. Output sheet'!$K$2:$K$5000,$B731,'1. Output sheet'!$AC$2:$AC$5000,$B$140,'1. Output sheet'!$O$2:$O$5000,"&gt;="&amp;$B$574,'1. Output sheet'!$O$2:$O$5000,"&lt;"&amp;$C$574)+SUMIFS('1. Output sheet'!$F$2:$F$5000,'1. Output sheet'!$C$2:$C$5000,I$138,'1. Output sheet'!$K$2:$K$5000,$B731,'1. Output sheet'!$AC$2:$AC$5000,$B$170,'1. Output sheet'!$O$2:$O$5000,"&gt;="&amp;$B$574,'1. Output sheet'!$O$2:$O$5000,"&lt;"&amp;$C$574)</f>
        <v>0</v>
      </c>
      <c r="J731" s="13">
        <f>SUMIFS('1. Output sheet'!$F$2:$F$5000,'1. Output sheet'!$C$2:$C$5000,J$138,'1. Output sheet'!$K$2:$K$5000,$B731,'1. Output sheet'!$AC$2:$AC$5000,$B$140,'1. Output sheet'!$O$2:$O$5000,"&gt;="&amp;$B$574,'1. Output sheet'!$O$2:$O$5000,"&lt;"&amp;$C$574)+SUMIFS('1. Output sheet'!$F$2:$F$5000,'1. Output sheet'!$C$2:$C$5000,J$138,'1. Output sheet'!$K$2:$K$5000,$B731,'1. Output sheet'!$AC$2:$AC$5000,$B$170,'1. Output sheet'!$O$2:$O$5000,"&gt;="&amp;$B$574,'1. Output sheet'!$O$2:$O$5000,"&lt;"&amp;$C$574)</f>
        <v>979</v>
      </c>
      <c r="K731" s="13">
        <f>SUMIFS('1. Output sheet'!$F$2:$F$5000,'1. Output sheet'!$C$2:$C$5000,K$138,'1. Output sheet'!$K$2:$K$5000,$B731,'1. Output sheet'!$AC$2:$AC$5000,$B$140,'1. Output sheet'!$O$2:$O$5000,"&gt;="&amp;$B$574,'1. Output sheet'!$O$2:$O$5000,"&lt;"&amp;$C$574)+SUMIFS('1. Output sheet'!$F$2:$F$5000,'1. Output sheet'!$C$2:$C$5000,K$138,'1. Output sheet'!$K$2:$K$5000,$B731,'1. Output sheet'!$AC$2:$AC$5000,$B$170,'1. Output sheet'!$O$2:$O$5000,"&gt;="&amp;$B$574,'1. Output sheet'!$O$2:$O$5000,"&lt;"&amp;$C$574)</f>
        <v>0</v>
      </c>
      <c r="L731" s="13">
        <f>SUMIFS('1. Output sheet'!$F$2:$F$5000,'1. Output sheet'!$C$2:$C$5000,L$138,'1. Output sheet'!$K$2:$K$5000,$B731,'1. Output sheet'!$AC$2:$AC$5000,$B$140,'1. Output sheet'!$O$2:$O$5000,"&gt;="&amp;$B$574,'1. Output sheet'!$O$2:$O$5000,"&lt;"&amp;$C$574)+SUMIFS('1. Output sheet'!$F$2:$F$5000,'1. Output sheet'!$C$2:$C$5000,L$138,'1. Output sheet'!$K$2:$K$5000,$B731,'1. Output sheet'!$AC$2:$AC$5000,$B$170,'1. Output sheet'!$O$2:$O$5000,"&gt;="&amp;$B$574,'1. Output sheet'!$O$2:$O$5000,"&lt;"&amp;$C$574)</f>
        <v>0</v>
      </c>
      <c r="M731" s="13">
        <f>SUMIFS('1. Output sheet'!$F$2:$F$5000,'1. Output sheet'!$C$2:$C$5000,M$138,'1. Output sheet'!$K$2:$K$5000,$B731,'1. Output sheet'!$AC$2:$AC$5000,$B$140,'1. Output sheet'!$O$2:$O$5000,"&gt;="&amp;$B$574,'1. Output sheet'!$O$2:$O$5000,"&lt;"&amp;$C$574)+SUMIFS('1. Output sheet'!$F$2:$F$5000,'1. Output sheet'!$C$2:$C$5000,M$138,'1. Output sheet'!$K$2:$K$5000,$B731,'1. Output sheet'!$AC$2:$AC$5000,$B$170,'1. Output sheet'!$O$2:$O$5000,"&gt;="&amp;$B$574,'1. Output sheet'!$O$2:$O$5000,"&lt;"&amp;$C$574)</f>
        <v>0</v>
      </c>
      <c r="N731" s="13">
        <f>SUMIFS('1. Output sheet'!$F$2:$F$5000,'1. Output sheet'!$C$2:$C$5000,N$138,'1. Output sheet'!$K$2:$K$5000,$B731,'1. Output sheet'!$AC$2:$AC$5000,$B$140,'1. Output sheet'!$O$2:$O$5000,"&gt;="&amp;$B$574,'1. Output sheet'!$O$2:$O$5000,"&lt;"&amp;$C$574)+SUMIFS('1. Output sheet'!$F$2:$F$5000,'1. Output sheet'!$C$2:$C$5000,N$138,'1. Output sheet'!$K$2:$K$5000,$B731,'1. Output sheet'!$AC$2:$AC$5000,$B$170,'1. Output sheet'!$O$2:$O$5000,"&gt;="&amp;$B$574,'1. Output sheet'!$O$2:$O$5000,"&lt;"&amp;$C$574)</f>
        <v>0</v>
      </c>
      <c r="O731" s="13">
        <f>SUMIFS('1. Output sheet'!$F$2:$F$5000,'1. Output sheet'!$C$2:$C$5000,O$138,'1. Output sheet'!$K$2:$K$5000,$B731,'1. Output sheet'!$AC$2:$AC$5000,$B$140,'1. Output sheet'!$O$2:$O$5000,"&gt;="&amp;$B$574,'1. Output sheet'!$O$2:$O$5000,"&lt;"&amp;$C$574)+SUMIFS('1. Output sheet'!$F$2:$F$5000,'1. Output sheet'!$C$2:$C$5000,O$138,'1. Output sheet'!$K$2:$K$5000,$B731,'1. Output sheet'!$AC$2:$AC$5000,$B$170,'1. Output sheet'!$O$2:$O$5000,"&gt;="&amp;$B$574,'1. Output sheet'!$O$2:$O$5000,"&lt;"&amp;$C$574)</f>
        <v>0</v>
      </c>
      <c r="P731" s="14">
        <f t="shared" si="402"/>
        <v>96107</v>
      </c>
      <c r="R731" s="39" t="s">
        <v>204</v>
      </c>
      <c r="S731" s="12"/>
      <c r="T731" s="13">
        <f t="shared" si="401"/>
        <v>0</v>
      </c>
      <c r="U731" s="13">
        <f t="shared" si="389"/>
        <v>11631.336899829719</v>
      </c>
      <c r="V731" s="13">
        <f t="shared" si="390"/>
        <v>227.93397959320487</v>
      </c>
      <c r="W731" s="13">
        <f t="shared" si="391"/>
        <v>895.3783033667188</v>
      </c>
      <c r="X731" s="13">
        <f t="shared" si="392"/>
        <v>0</v>
      </c>
      <c r="Y731" s="13">
        <f t="shared" si="393"/>
        <v>0</v>
      </c>
      <c r="Z731" s="13">
        <f t="shared" si="394"/>
        <v>131.26315648338093</v>
      </c>
      <c r="AA731" s="13">
        <f t="shared" si="395"/>
        <v>0</v>
      </c>
      <c r="AB731" s="13">
        <f t="shared" si="396"/>
        <v>0</v>
      </c>
      <c r="AC731" s="13">
        <f t="shared" si="397"/>
        <v>0</v>
      </c>
      <c r="AD731" s="13">
        <f t="shared" si="398"/>
        <v>0</v>
      </c>
      <c r="AE731" s="13">
        <f t="shared" si="399"/>
        <v>0</v>
      </c>
      <c r="AF731" s="14">
        <f t="shared" si="400"/>
        <v>12885.912339273023</v>
      </c>
    </row>
    <row r="732" spans="2:32" ht="14.4" x14ac:dyDescent="0.3">
      <c r="B732" s="39" t="s">
        <v>216</v>
      </c>
      <c r="C732" s="12"/>
      <c r="D732" s="13">
        <f>SUMIFS('1. Output sheet'!$F$2:$F$5000,'1. Output sheet'!$C$2:$C$5000,D$138,'1. Output sheet'!$K$2:$K$5000,$B732,'1. Output sheet'!$AC$2:$AC$5000,$B$140,'1. Output sheet'!$O$2:$O$5000,"&gt;="&amp;$B$574,'1. Output sheet'!$O$2:$O$5000,"&lt;"&amp;$C$574)+SUMIFS('1. Output sheet'!$F$2:$F$5000,'1. Output sheet'!$C$2:$C$5000,D$138,'1. Output sheet'!$K$2:$K$5000,$B732,'1. Output sheet'!$AC$2:$AC$5000,$B$170,'1. Output sheet'!$O$2:$O$5000,"&gt;="&amp;$B$574,'1. Output sheet'!$O$2:$O$5000,"&lt;"&amp;$C$574)</f>
        <v>0</v>
      </c>
      <c r="E732" s="13">
        <f>SUMIFS('1. Output sheet'!$F$2:$F$5000,'1. Output sheet'!$C$2:$C$5000,E$138,'1. Output sheet'!$K$2:$K$5000,$B732,'1. Output sheet'!$AC$2:$AC$5000,$B$140,'1. Output sheet'!$O$2:$O$5000,"&gt;="&amp;$B$574,'1. Output sheet'!$O$2:$O$5000,"&lt;"&amp;$C$574)+SUMIFS('1. Output sheet'!$F$2:$F$5000,'1. Output sheet'!$C$2:$C$5000,E$138,'1. Output sheet'!$K$2:$K$5000,$B732,'1. Output sheet'!$AC$2:$AC$5000,$B$170,'1. Output sheet'!$O$2:$O$5000,"&gt;="&amp;$B$574,'1. Output sheet'!$O$2:$O$5000,"&lt;"&amp;$C$574)</f>
        <v>0</v>
      </c>
      <c r="F732" s="13">
        <f>SUMIFS('1. Output sheet'!$F$2:$F$5000,'1. Output sheet'!$C$2:$C$5000,F$138,'1. Output sheet'!$K$2:$K$5000,$B732,'1. Output sheet'!$AC$2:$AC$5000,$B$140,'1. Output sheet'!$O$2:$O$5000,"&gt;="&amp;$B$574,'1. Output sheet'!$O$2:$O$5000,"&lt;"&amp;$C$574)+SUMIFS('1. Output sheet'!$F$2:$F$5000,'1. Output sheet'!$C$2:$C$5000,F$138,'1. Output sheet'!$K$2:$K$5000,$B732,'1. Output sheet'!$AC$2:$AC$5000,$B$170,'1. Output sheet'!$O$2:$O$5000,"&gt;="&amp;$B$574,'1. Output sheet'!$O$2:$O$5000,"&lt;"&amp;$C$574)</f>
        <v>30</v>
      </c>
      <c r="G732" s="13">
        <f>SUMIFS('1. Output sheet'!$F$2:$F$5000,'1. Output sheet'!$C$2:$C$5000,G$138,'1. Output sheet'!$K$2:$K$5000,$B732,'1. Output sheet'!$AC$2:$AC$5000,$B$140,'1. Output sheet'!$O$2:$O$5000,"&gt;="&amp;$B$574,'1. Output sheet'!$O$2:$O$5000,"&lt;"&amp;$C$574)+SUMIFS('1. Output sheet'!$F$2:$F$5000,'1. Output sheet'!$C$2:$C$5000,G$138,'1. Output sheet'!$K$2:$K$5000,$B732,'1. Output sheet'!$AC$2:$AC$5000,$B$170,'1. Output sheet'!$O$2:$O$5000,"&gt;="&amp;$B$574,'1. Output sheet'!$O$2:$O$5000,"&lt;"&amp;$C$574)</f>
        <v>0</v>
      </c>
      <c r="H732" s="13">
        <f>SUMIFS('1. Output sheet'!$F$2:$F$5000,'1. Output sheet'!$C$2:$C$5000,H$138,'1. Output sheet'!$K$2:$K$5000,$B732,'1. Output sheet'!$AC$2:$AC$5000,$B$140,'1. Output sheet'!$O$2:$O$5000,"&gt;="&amp;$B$574,'1. Output sheet'!$O$2:$O$5000,"&lt;"&amp;$C$574)+SUMIFS('1. Output sheet'!$F$2:$F$5000,'1. Output sheet'!$C$2:$C$5000,H$138,'1. Output sheet'!$K$2:$K$5000,$B732,'1. Output sheet'!$AC$2:$AC$5000,$B$170,'1. Output sheet'!$O$2:$O$5000,"&gt;="&amp;$B$574,'1. Output sheet'!$O$2:$O$5000,"&lt;"&amp;$C$574)</f>
        <v>0</v>
      </c>
      <c r="I732" s="13">
        <f>SUMIFS('1. Output sheet'!$F$2:$F$5000,'1. Output sheet'!$C$2:$C$5000,I$138,'1. Output sheet'!$K$2:$K$5000,$B732,'1. Output sheet'!$AC$2:$AC$5000,$B$140,'1. Output sheet'!$O$2:$O$5000,"&gt;="&amp;$B$574,'1. Output sheet'!$O$2:$O$5000,"&lt;"&amp;$C$574)+SUMIFS('1. Output sheet'!$F$2:$F$5000,'1. Output sheet'!$C$2:$C$5000,I$138,'1. Output sheet'!$K$2:$K$5000,$B732,'1. Output sheet'!$AC$2:$AC$5000,$B$170,'1. Output sheet'!$O$2:$O$5000,"&gt;="&amp;$B$574,'1. Output sheet'!$O$2:$O$5000,"&lt;"&amp;$C$574)</f>
        <v>0</v>
      </c>
      <c r="J732" s="13">
        <f>SUMIFS('1. Output sheet'!$F$2:$F$5000,'1. Output sheet'!$C$2:$C$5000,J$138,'1. Output sheet'!$K$2:$K$5000,$B732,'1. Output sheet'!$AC$2:$AC$5000,$B$140,'1. Output sheet'!$O$2:$O$5000,"&gt;="&amp;$B$574,'1. Output sheet'!$O$2:$O$5000,"&lt;"&amp;$C$574)+SUMIFS('1. Output sheet'!$F$2:$F$5000,'1. Output sheet'!$C$2:$C$5000,J$138,'1. Output sheet'!$K$2:$K$5000,$B732,'1. Output sheet'!$AC$2:$AC$5000,$B$170,'1. Output sheet'!$O$2:$O$5000,"&gt;="&amp;$B$574,'1. Output sheet'!$O$2:$O$5000,"&lt;"&amp;$C$574)</f>
        <v>0</v>
      </c>
      <c r="K732" s="13">
        <f>SUMIFS('1. Output sheet'!$F$2:$F$5000,'1. Output sheet'!$C$2:$C$5000,K$138,'1. Output sheet'!$K$2:$K$5000,$B732,'1. Output sheet'!$AC$2:$AC$5000,$B$140,'1. Output sheet'!$O$2:$O$5000,"&gt;="&amp;$B$574,'1. Output sheet'!$O$2:$O$5000,"&lt;"&amp;$C$574)+SUMIFS('1. Output sheet'!$F$2:$F$5000,'1. Output sheet'!$C$2:$C$5000,K$138,'1. Output sheet'!$K$2:$K$5000,$B732,'1. Output sheet'!$AC$2:$AC$5000,$B$170,'1. Output sheet'!$O$2:$O$5000,"&gt;="&amp;$B$574,'1. Output sheet'!$O$2:$O$5000,"&lt;"&amp;$C$574)</f>
        <v>0</v>
      </c>
      <c r="L732" s="13">
        <f>SUMIFS('1. Output sheet'!$F$2:$F$5000,'1. Output sheet'!$C$2:$C$5000,L$138,'1. Output sheet'!$K$2:$K$5000,$B732,'1. Output sheet'!$AC$2:$AC$5000,$B$140,'1. Output sheet'!$O$2:$O$5000,"&gt;="&amp;$B$574,'1. Output sheet'!$O$2:$O$5000,"&lt;"&amp;$C$574)+SUMIFS('1. Output sheet'!$F$2:$F$5000,'1. Output sheet'!$C$2:$C$5000,L$138,'1. Output sheet'!$K$2:$K$5000,$B732,'1. Output sheet'!$AC$2:$AC$5000,$B$170,'1. Output sheet'!$O$2:$O$5000,"&gt;="&amp;$B$574,'1. Output sheet'!$O$2:$O$5000,"&lt;"&amp;$C$574)</f>
        <v>0</v>
      </c>
      <c r="M732" s="13">
        <f>SUMIFS('1. Output sheet'!$F$2:$F$5000,'1. Output sheet'!$C$2:$C$5000,M$138,'1. Output sheet'!$K$2:$K$5000,$B732,'1. Output sheet'!$AC$2:$AC$5000,$B$140,'1. Output sheet'!$O$2:$O$5000,"&gt;="&amp;$B$574,'1. Output sheet'!$O$2:$O$5000,"&lt;"&amp;$C$574)+SUMIFS('1. Output sheet'!$F$2:$F$5000,'1. Output sheet'!$C$2:$C$5000,M$138,'1. Output sheet'!$K$2:$K$5000,$B732,'1. Output sheet'!$AC$2:$AC$5000,$B$170,'1. Output sheet'!$O$2:$O$5000,"&gt;="&amp;$B$574,'1. Output sheet'!$O$2:$O$5000,"&lt;"&amp;$C$574)</f>
        <v>0</v>
      </c>
      <c r="N732" s="13">
        <f>SUMIFS('1. Output sheet'!$F$2:$F$5000,'1. Output sheet'!$C$2:$C$5000,N$138,'1. Output sheet'!$K$2:$K$5000,$B732,'1. Output sheet'!$AC$2:$AC$5000,$B$140,'1. Output sheet'!$O$2:$O$5000,"&gt;="&amp;$B$574,'1. Output sheet'!$O$2:$O$5000,"&lt;"&amp;$C$574)+SUMIFS('1. Output sheet'!$F$2:$F$5000,'1. Output sheet'!$C$2:$C$5000,N$138,'1. Output sheet'!$K$2:$K$5000,$B732,'1. Output sheet'!$AC$2:$AC$5000,$B$170,'1. Output sheet'!$O$2:$O$5000,"&gt;="&amp;$B$574,'1. Output sheet'!$O$2:$O$5000,"&lt;"&amp;$C$574)</f>
        <v>0</v>
      </c>
      <c r="O732" s="13">
        <f>SUMIFS('1. Output sheet'!$F$2:$F$5000,'1. Output sheet'!$C$2:$C$5000,O$138,'1. Output sheet'!$K$2:$K$5000,$B732,'1. Output sheet'!$AC$2:$AC$5000,$B$140,'1. Output sheet'!$O$2:$O$5000,"&gt;="&amp;$B$574,'1. Output sheet'!$O$2:$O$5000,"&lt;"&amp;$C$574)+SUMIFS('1. Output sheet'!$F$2:$F$5000,'1. Output sheet'!$C$2:$C$5000,O$138,'1. Output sheet'!$K$2:$K$5000,$B732,'1. Output sheet'!$AC$2:$AC$5000,$B$170,'1. Output sheet'!$O$2:$O$5000,"&gt;="&amp;$B$574,'1. Output sheet'!$O$2:$O$5000,"&lt;"&amp;$C$574)</f>
        <v>0</v>
      </c>
      <c r="P732" s="14">
        <f t="shared" si="402"/>
        <v>30</v>
      </c>
      <c r="R732" s="39" t="s">
        <v>216</v>
      </c>
      <c r="S732" s="12"/>
      <c r="T732" s="13">
        <f t="shared" si="401"/>
        <v>0</v>
      </c>
      <c r="U732" s="13">
        <f t="shared" si="389"/>
        <v>0</v>
      </c>
      <c r="V732" s="13">
        <f t="shared" si="390"/>
        <v>4.0223643457624387</v>
      </c>
      <c r="W732" s="13">
        <f t="shared" si="391"/>
        <v>0</v>
      </c>
      <c r="X732" s="13">
        <f t="shared" si="392"/>
        <v>0</v>
      </c>
      <c r="Y732" s="13">
        <f t="shared" si="393"/>
        <v>0</v>
      </c>
      <c r="Z732" s="13">
        <f t="shared" si="394"/>
        <v>0</v>
      </c>
      <c r="AA732" s="13">
        <f t="shared" si="395"/>
        <v>0</v>
      </c>
      <c r="AB732" s="13">
        <f t="shared" si="396"/>
        <v>0</v>
      </c>
      <c r="AC732" s="13">
        <f t="shared" si="397"/>
        <v>0</v>
      </c>
      <c r="AD732" s="13">
        <f t="shared" si="398"/>
        <v>0</v>
      </c>
      <c r="AE732" s="13">
        <f t="shared" si="399"/>
        <v>0</v>
      </c>
      <c r="AF732" s="14">
        <f t="shared" si="400"/>
        <v>4.0223643457624387</v>
      </c>
    </row>
    <row r="733" spans="2:32" ht="14.4" x14ac:dyDescent="0.3">
      <c r="B733" s="39" t="s">
        <v>2425</v>
      </c>
      <c r="C733" s="12"/>
      <c r="D733" s="13">
        <f>SUMIFS('1. Output sheet'!$F$2:$F$5000,'1. Output sheet'!$C$2:$C$5000,D$138,'1. Output sheet'!$K$2:$K$5000,$B733,'1. Output sheet'!$AC$2:$AC$5000,$B$140,'1. Output sheet'!$O$2:$O$5000,"&gt;="&amp;$B$574,'1. Output sheet'!$O$2:$O$5000,"&lt;"&amp;$C$574)+SUMIFS('1. Output sheet'!$F$2:$F$5000,'1. Output sheet'!$C$2:$C$5000,D$138,'1. Output sheet'!$K$2:$K$5000,$B733,'1. Output sheet'!$AC$2:$AC$5000,$B$170,'1. Output sheet'!$O$2:$O$5000,"&gt;="&amp;$B$574,'1. Output sheet'!$O$2:$O$5000,"&lt;"&amp;$C$574)</f>
        <v>0</v>
      </c>
      <c r="E733" s="13">
        <f>SUMIFS('1. Output sheet'!$F$2:$F$5000,'1. Output sheet'!$C$2:$C$5000,E$138,'1. Output sheet'!$K$2:$K$5000,$B733,'1. Output sheet'!$AC$2:$AC$5000,$B$140,'1. Output sheet'!$O$2:$O$5000,"&gt;="&amp;$B$574,'1. Output sheet'!$O$2:$O$5000,"&lt;"&amp;$C$574)+SUMIFS('1. Output sheet'!$F$2:$F$5000,'1. Output sheet'!$C$2:$C$5000,E$138,'1. Output sheet'!$K$2:$K$5000,$B733,'1. Output sheet'!$AC$2:$AC$5000,$B$170,'1. Output sheet'!$O$2:$O$5000,"&gt;="&amp;$B$574,'1. Output sheet'!$O$2:$O$5000,"&lt;"&amp;$C$574)</f>
        <v>0</v>
      </c>
      <c r="F733" s="13">
        <f>SUMIFS('1. Output sheet'!$F$2:$F$5000,'1. Output sheet'!$C$2:$C$5000,F$138,'1. Output sheet'!$K$2:$K$5000,$B733,'1. Output sheet'!$AC$2:$AC$5000,$B$140,'1. Output sheet'!$O$2:$O$5000,"&gt;="&amp;$B$574,'1. Output sheet'!$O$2:$O$5000,"&lt;"&amp;$C$574)+SUMIFS('1. Output sheet'!$F$2:$F$5000,'1. Output sheet'!$C$2:$C$5000,F$138,'1. Output sheet'!$K$2:$K$5000,$B733,'1. Output sheet'!$AC$2:$AC$5000,$B$170,'1. Output sheet'!$O$2:$O$5000,"&gt;="&amp;$B$574,'1. Output sheet'!$O$2:$O$5000,"&lt;"&amp;$C$574)</f>
        <v>0</v>
      </c>
      <c r="G733" s="13">
        <f>SUMIFS('1. Output sheet'!$F$2:$F$5000,'1. Output sheet'!$C$2:$C$5000,G$138,'1. Output sheet'!$K$2:$K$5000,$B733,'1. Output sheet'!$AC$2:$AC$5000,$B$140,'1. Output sheet'!$O$2:$O$5000,"&gt;="&amp;$B$574,'1. Output sheet'!$O$2:$O$5000,"&lt;"&amp;$C$574)+SUMIFS('1. Output sheet'!$F$2:$F$5000,'1. Output sheet'!$C$2:$C$5000,G$138,'1. Output sheet'!$K$2:$K$5000,$B733,'1. Output sheet'!$AC$2:$AC$5000,$B$170,'1. Output sheet'!$O$2:$O$5000,"&gt;="&amp;$B$574,'1. Output sheet'!$O$2:$O$5000,"&lt;"&amp;$C$574)</f>
        <v>0</v>
      </c>
      <c r="H733" s="13">
        <f>SUMIFS('1. Output sheet'!$F$2:$F$5000,'1. Output sheet'!$C$2:$C$5000,H$138,'1. Output sheet'!$K$2:$K$5000,$B733,'1. Output sheet'!$AC$2:$AC$5000,$B$140,'1. Output sheet'!$O$2:$O$5000,"&gt;="&amp;$B$574,'1. Output sheet'!$O$2:$O$5000,"&lt;"&amp;$C$574)+SUMIFS('1. Output sheet'!$F$2:$F$5000,'1. Output sheet'!$C$2:$C$5000,H$138,'1. Output sheet'!$K$2:$K$5000,$B733,'1. Output sheet'!$AC$2:$AC$5000,$B$170,'1. Output sheet'!$O$2:$O$5000,"&gt;="&amp;$B$574,'1. Output sheet'!$O$2:$O$5000,"&lt;"&amp;$C$574)</f>
        <v>0</v>
      </c>
      <c r="I733" s="13">
        <f>SUMIFS('1. Output sheet'!$F$2:$F$5000,'1. Output sheet'!$C$2:$C$5000,I$138,'1. Output sheet'!$K$2:$K$5000,$B733,'1. Output sheet'!$AC$2:$AC$5000,$B$140,'1. Output sheet'!$O$2:$O$5000,"&gt;="&amp;$B$574,'1. Output sheet'!$O$2:$O$5000,"&lt;"&amp;$C$574)+SUMIFS('1. Output sheet'!$F$2:$F$5000,'1. Output sheet'!$C$2:$C$5000,I$138,'1. Output sheet'!$K$2:$K$5000,$B733,'1. Output sheet'!$AC$2:$AC$5000,$B$170,'1. Output sheet'!$O$2:$O$5000,"&gt;="&amp;$B$574,'1. Output sheet'!$O$2:$O$5000,"&lt;"&amp;$C$574)</f>
        <v>0</v>
      </c>
      <c r="J733" s="13">
        <f>SUMIFS('1. Output sheet'!$F$2:$F$5000,'1. Output sheet'!$C$2:$C$5000,J$138,'1. Output sheet'!$K$2:$K$5000,$B733,'1. Output sheet'!$AC$2:$AC$5000,$B$140,'1. Output sheet'!$O$2:$O$5000,"&gt;="&amp;$B$574,'1. Output sheet'!$O$2:$O$5000,"&lt;"&amp;$C$574)+SUMIFS('1. Output sheet'!$F$2:$F$5000,'1. Output sheet'!$C$2:$C$5000,J$138,'1. Output sheet'!$K$2:$K$5000,$B733,'1. Output sheet'!$AC$2:$AC$5000,$B$170,'1. Output sheet'!$O$2:$O$5000,"&gt;="&amp;$B$574,'1. Output sheet'!$O$2:$O$5000,"&lt;"&amp;$C$574)</f>
        <v>0</v>
      </c>
      <c r="K733" s="13">
        <f>SUMIFS('1. Output sheet'!$F$2:$F$5000,'1. Output sheet'!$C$2:$C$5000,K$138,'1. Output sheet'!$K$2:$K$5000,$B733,'1. Output sheet'!$AC$2:$AC$5000,$B$140,'1. Output sheet'!$O$2:$O$5000,"&gt;="&amp;$B$574,'1. Output sheet'!$O$2:$O$5000,"&lt;"&amp;$C$574)+SUMIFS('1. Output sheet'!$F$2:$F$5000,'1. Output sheet'!$C$2:$C$5000,K$138,'1. Output sheet'!$K$2:$K$5000,$B733,'1. Output sheet'!$AC$2:$AC$5000,$B$170,'1. Output sheet'!$O$2:$O$5000,"&gt;="&amp;$B$574,'1. Output sheet'!$O$2:$O$5000,"&lt;"&amp;$C$574)</f>
        <v>0</v>
      </c>
      <c r="L733" s="13">
        <f>SUMIFS('1. Output sheet'!$F$2:$F$5000,'1. Output sheet'!$C$2:$C$5000,L$138,'1. Output sheet'!$K$2:$K$5000,$B733,'1. Output sheet'!$AC$2:$AC$5000,$B$140,'1. Output sheet'!$O$2:$O$5000,"&gt;="&amp;$B$574,'1. Output sheet'!$O$2:$O$5000,"&lt;"&amp;$C$574)+SUMIFS('1. Output sheet'!$F$2:$F$5000,'1. Output sheet'!$C$2:$C$5000,L$138,'1. Output sheet'!$K$2:$K$5000,$B733,'1. Output sheet'!$AC$2:$AC$5000,$B$170,'1. Output sheet'!$O$2:$O$5000,"&gt;="&amp;$B$574,'1. Output sheet'!$O$2:$O$5000,"&lt;"&amp;$C$574)</f>
        <v>0</v>
      </c>
      <c r="M733" s="13">
        <f>SUMIFS('1. Output sheet'!$F$2:$F$5000,'1. Output sheet'!$C$2:$C$5000,M$138,'1. Output sheet'!$K$2:$K$5000,$B733,'1. Output sheet'!$AC$2:$AC$5000,$B$140,'1. Output sheet'!$O$2:$O$5000,"&gt;="&amp;$B$574,'1. Output sheet'!$O$2:$O$5000,"&lt;"&amp;$C$574)+SUMIFS('1. Output sheet'!$F$2:$F$5000,'1. Output sheet'!$C$2:$C$5000,M$138,'1. Output sheet'!$K$2:$K$5000,$B733,'1. Output sheet'!$AC$2:$AC$5000,$B$170,'1. Output sheet'!$O$2:$O$5000,"&gt;="&amp;$B$574,'1. Output sheet'!$O$2:$O$5000,"&lt;"&amp;$C$574)</f>
        <v>0</v>
      </c>
      <c r="N733" s="13">
        <f>SUMIFS('1. Output sheet'!$F$2:$F$5000,'1. Output sheet'!$C$2:$C$5000,N$138,'1. Output sheet'!$K$2:$K$5000,$B733,'1. Output sheet'!$AC$2:$AC$5000,$B$140,'1. Output sheet'!$O$2:$O$5000,"&gt;="&amp;$B$574,'1. Output sheet'!$O$2:$O$5000,"&lt;"&amp;$C$574)+SUMIFS('1. Output sheet'!$F$2:$F$5000,'1. Output sheet'!$C$2:$C$5000,N$138,'1. Output sheet'!$K$2:$K$5000,$B733,'1. Output sheet'!$AC$2:$AC$5000,$B$170,'1. Output sheet'!$O$2:$O$5000,"&gt;="&amp;$B$574,'1. Output sheet'!$O$2:$O$5000,"&lt;"&amp;$C$574)</f>
        <v>0</v>
      </c>
      <c r="O733" s="13">
        <f>SUMIFS('1. Output sheet'!$F$2:$F$5000,'1. Output sheet'!$C$2:$C$5000,O$138,'1. Output sheet'!$K$2:$K$5000,$B733,'1. Output sheet'!$AC$2:$AC$5000,$B$140,'1. Output sheet'!$O$2:$O$5000,"&gt;="&amp;$B$574,'1. Output sheet'!$O$2:$O$5000,"&lt;"&amp;$C$574)+SUMIFS('1. Output sheet'!$F$2:$F$5000,'1. Output sheet'!$C$2:$C$5000,O$138,'1. Output sheet'!$K$2:$K$5000,$B733,'1. Output sheet'!$AC$2:$AC$5000,$B$170,'1. Output sheet'!$O$2:$O$5000,"&gt;="&amp;$B$574,'1. Output sheet'!$O$2:$O$5000,"&lt;"&amp;$C$574)</f>
        <v>0</v>
      </c>
      <c r="P733" s="14">
        <f t="shared" si="402"/>
        <v>0</v>
      </c>
      <c r="R733" s="39" t="s">
        <v>2425</v>
      </c>
      <c r="S733" s="12"/>
      <c r="T733" s="13">
        <f t="shared" si="401"/>
        <v>0</v>
      </c>
      <c r="U733" s="13">
        <f t="shared" si="389"/>
        <v>0</v>
      </c>
      <c r="V733" s="13">
        <f t="shared" si="390"/>
        <v>0</v>
      </c>
      <c r="W733" s="13">
        <f t="shared" si="391"/>
        <v>0</v>
      </c>
      <c r="X733" s="13">
        <f t="shared" si="392"/>
        <v>0</v>
      </c>
      <c r="Y733" s="13">
        <f t="shared" si="393"/>
        <v>0</v>
      </c>
      <c r="Z733" s="13">
        <f t="shared" si="394"/>
        <v>0</v>
      </c>
      <c r="AA733" s="13">
        <f t="shared" si="395"/>
        <v>0</v>
      </c>
      <c r="AB733" s="13">
        <f t="shared" si="396"/>
        <v>0</v>
      </c>
      <c r="AC733" s="13">
        <f t="shared" si="397"/>
        <v>0</v>
      </c>
      <c r="AD733" s="13">
        <f t="shared" si="398"/>
        <v>0</v>
      </c>
      <c r="AE733" s="13">
        <f t="shared" si="399"/>
        <v>0</v>
      </c>
      <c r="AF733" s="14">
        <f t="shared" si="400"/>
        <v>0</v>
      </c>
    </row>
    <row r="734" spans="2:32" ht="14.4" x14ac:dyDescent="0.3">
      <c r="B734" s="39" t="s">
        <v>194</v>
      </c>
      <c r="C734" s="12"/>
      <c r="D734" s="13">
        <f>SUMIFS('1. Output sheet'!$F$2:$F$5000,'1. Output sheet'!$C$2:$C$5000,D$138,'1. Output sheet'!$K$2:$K$5000,$B734,'1. Output sheet'!$AC$2:$AC$5000,$B$140,'1. Output sheet'!$O$2:$O$5000,"&gt;="&amp;$B$574,'1. Output sheet'!$O$2:$O$5000,"&lt;"&amp;$C$574)+SUMIFS('1. Output sheet'!$F$2:$F$5000,'1. Output sheet'!$C$2:$C$5000,D$138,'1. Output sheet'!$K$2:$K$5000,$B734,'1. Output sheet'!$AC$2:$AC$5000,$B$170,'1. Output sheet'!$O$2:$O$5000,"&gt;="&amp;$B$574,'1. Output sheet'!$O$2:$O$5000,"&lt;"&amp;$C$574)</f>
        <v>0</v>
      </c>
      <c r="E734" s="13">
        <f>SUMIFS('1. Output sheet'!$F$2:$F$5000,'1. Output sheet'!$C$2:$C$5000,E$138,'1. Output sheet'!$K$2:$K$5000,$B734,'1. Output sheet'!$AC$2:$AC$5000,$B$140,'1. Output sheet'!$O$2:$O$5000,"&gt;="&amp;$B$574,'1. Output sheet'!$O$2:$O$5000,"&lt;"&amp;$C$574)+SUMIFS('1. Output sheet'!$F$2:$F$5000,'1. Output sheet'!$C$2:$C$5000,E$138,'1. Output sheet'!$K$2:$K$5000,$B734,'1. Output sheet'!$AC$2:$AC$5000,$B$170,'1. Output sheet'!$O$2:$O$5000,"&gt;="&amp;$B$574,'1. Output sheet'!$O$2:$O$5000,"&lt;"&amp;$C$574)</f>
        <v>0</v>
      </c>
      <c r="F734" s="13">
        <f>SUMIFS('1. Output sheet'!$F$2:$F$5000,'1. Output sheet'!$C$2:$C$5000,F$138,'1. Output sheet'!$K$2:$K$5000,$B734,'1. Output sheet'!$AC$2:$AC$5000,$B$140,'1. Output sheet'!$O$2:$O$5000,"&gt;="&amp;$B$574,'1. Output sheet'!$O$2:$O$5000,"&lt;"&amp;$C$574)+SUMIFS('1. Output sheet'!$F$2:$F$5000,'1. Output sheet'!$C$2:$C$5000,F$138,'1. Output sheet'!$K$2:$K$5000,$B734,'1. Output sheet'!$AC$2:$AC$5000,$B$170,'1. Output sheet'!$O$2:$O$5000,"&gt;="&amp;$B$574,'1. Output sheet'!$O$2:$O$5000,"&lt;"&amp;$C$574)</f>
        <v>1512</v>
      </c>
      <c r="G734" s="13">
        <f>SUMIFS('1. Output sheet'!$F$2:$F$5000,'1. Output sheet'!$C$2:$C$5000,G$138,'1. Output sheet'!$K$2:$K$5000,$B734,'1. Output sheet'!$AC$2:$AC$5000,$B$140,'1. Output sheet'!$O$2:$O$5000,"&gt;="&amp;$B$574,'1. Output sheet'!$O$2:$O$5000,"&lt;"&amp;$C$574)+SUMIFS('1. Output sheet'!$F$2:$F$5000,'1. Output sheet'!$C$2:$C$5000,G$138,'1. Output sheet'!$K$2:$K$5000,$B734,'1. Output sheet'!$AC$2:$AC$5000,$B$170,'1. Output sheet'!$O$2:$O$5000,"&gt;="&amp;$B$574,'1. Output sheet'!$O$2:$O$5000,"&lt;"&amp;$C$574)</f>
        <v>1230</v>
      </c>
      <c r="H734" s="13">
        <f>SUMIFS('1. Output sheet'!$F$2:$F$5000,'1. Output sheet'!$C$2:$C$5000,H$138,'1. Output sheet'!$K$2:$K$5000,$B734,'1. Output sheet'!$AC$2:$AC$5000,$B$140,'1. Output sheet'!$O$2:$O$5000,"&gt;="&amp;$B$574,'1. Output sheet'!$O$2:$O$5000,"&lt;"&amp;$C$574)+SUMIFS('1. Output sheet'!$F$2:$F$5000,'1. Output sheet'!$C$2:$C$5000,H$138,'1. Output sheet'!$K$2:$K$5000,$B734,'1. Output sheet'!$AC$2:$AC$5000,$B$170,'1. Output sheet'!$O$2:$O$5000,"&gt;="&amp;$B$574,'1. Output sheet'!$O$2:$O$5000,"&lt;"&amp;$C$574)</f>
        <v>6550</v>
      </c>
      <c r="I734" s="13">
        <f>SUMIFS('1. Output sheet'!$F$2:$F$5000,'1. Output sheet'!$C$2:$C$5000,I$138,'1. Output sheet'!$K$2:$K$5000,$B734,'1. Output sheet'!$AC$2:$AC$5000,$B$140,'1. Output sheet'!$O$2:$O$5000,"&gt;="&amp;$B$574,'1. Output sheet'!$O$2:$O$5000,"&lt;"&amp;$C$574)+SUMIFS('1. Output sheet'!$F$2:$F$5000,'1. Output sheet'!$C$2:$C$5000,I$138,'1. Output sheet'!$K$2:$K$5000,$B734,'1. Output sheet'!$AC$2:$AC$5000,$B$170,'1. Output sheet'!$O$2:$O$5000,"&gt;="&amp;$B$574,'1. Output sheet'!$O$2:$O$5000,"&lt;"&amp;$C$574)</f>
        <v>1660</v>
      </c>
      <c r="J734" s="13">
        <f>SUMIFS('1. Output sheet'!$F$2:$F$5000,'1. Output sheet'!$C$2:$C$5000,J$138,'1. Output sheet'!$K$2:$K$5000,$B734,'1. Output sheet'!$AC$2:$AC$5000,$B$140,'1. Output sheet'!$O$2:$O$5000,"&gt;="&amp;$B$574,'1. Output sheet'!$O$2:$O$5000,"&lt;"&amp;$C$574)+SUMIFS('1. Output sheet'!$F$2:$F$5000,'1. Output sheet'!$C$2:$C$5000,J$138,'1. Output sheet'!$K$2:$K$5000,$B734,'1. Output sheet'!$AC$2:$AC$5000,$B$170,'1. Output sheet'!$O$2:$O$5000,"&gt;="&amp;$B$574,'1. Output sheet'!$O$2:$O$5000,"&lt;"&amp;$C$574)</f>
        <v>16764.5</v>
      </c>
      <c r="K734" s="13">
        <f>SUMIFS('1. Output sheet'!$F$2:$F$5000,'1. Output sheet'!$C$2:$C$5000,K$138,'1. Output sheet'!$K$2:$K$5000,$B734,'1. Output sheet'!$AC$2:$AC$5000,$B$140,'1. Output sheet'!$O$2:$O$5000,"&gt;="&amp;$B$574,'1. Output sheet'!$O$2:$O$5000,"&lt;"&amp;$C$574)+SUMIFS('1. Output sheet'!$F$2:$F$5000,'1. Output sheet'!$C$2:$C$5000,K$138,'1. Output sheet'!$K$2:$K$5000,$B734,'1. Output sheet'!$AC$2:$AC$5000,$B$170,'1. Output sheet'!$O$2:$O$5000,"&gt;="&amp;$B$574,'1. Output sheet'!$O$2:$O$5000,"&lt;"&amp;$C$574)</f>
        <v>0</v>
      </c>
      <c r="L734" s="13">
        <f>SUMIFS('1. Output sheet'!$F$2:$F$5000,'1. Output sheet'!$C$2:$C$5000,L$138,'1. Output sheet'!$K$2:$K$5000,$B734,'1. Output sheet'!$AC$2:$AC$5000,$B$140,'1. Output sheet'!$O$2:$O$5000,"&gt;="&amp;$B$574,'1. Output sheet'!$O$2:$O$5000,"&lt;"&amp;$C$574)+SUMIFS('1. Output sheet'!$F$2:$F$5000,'1. Output sheet'!$C$2:$C$5000,L$138,'1. Output sheet'!$K$2:$K$5000,$B734,'1. Output sheet'!$AC$2:$AC$5000,$B$170,'1. Output sheet'!$O$2:$O$5000,"&gt;="&amp;$B$574,'1. Output sheet'!$O$2:$O$5000,"&lt;"&amp;$C$574)</f>
        <v>0</v>
      </c>
      <c r="M734" s="13">
        <f>SUMIFS('1. Output sheet'!$F$2:$F$5000,'1. Output sheet'!$C$2:$C$5000,M$138,'1. Output sheet'!$K$2:$K$5000,$B734,'1. Output sheet'!$AC$2:$AC$5000,$B$140,'1. Output sheet'!$O$2:$O$5000,"&gt;="&amp;$B$574,'1. Output sheet'!$O$2:$O$5000,"&lt;"&amp;$C$574)+SUMIFS('1. Output sheet'!$F$2:$F$5000,'1. Output sheet'!$C$2:$C$5000,M$138,'1. Output sheet'!$K$2:$K$5000,$B734,'1. Output sheet'!$AC$2:$AC$5000,$B$170,'1. Output sheet'!$O$2:$O$5000,"&gt;="&amp;$B$574,'1. Output sheet'!$O$2:$O$5000,"&lt;"&amp;$C$574)</f>
        <v>0</v>
      </c>
      <c r="N734" s="13">
        <f>SUMIFS('1. Output sheet'!$F$2:$F$5000,'1. Output sheet'!$C$2:$C$5000,N$138,'1. Output sheet'!$K$2:$K$5000,$B734,'1. Output sheet'!$AC$2:$AC$5000,$B$140,'1. Output sheet'!$O$2:$O$5000,"&gt;="&amp;$B$574,'1. Output sheet'!$O$2:$O$5000,"&lt;"&amp;$C$574)+SUMIFS('1. Output sheet'!$F$2:$F$5000,'1. Output sheet'!$C$2:$C$5000,N$138,'1. Output sheet'!$K$2:$K$5000,$B734,'1. Output sheet'!$AC$2:$AC$5000,$B$170,'1. Output sheet'!$O$2:$O$5000,"&gt;="&amp;$B$574,'1. Output sheet'!$O$2:$O$5000,"&lt;"&amp;$C$574)</f>
        <v>0</v>
      </c>
      <c r="O734" s="13">
        <f>SUMIFS('1. Output sheet'!$F$2:$F$5000,'1. Output sheet'!$C$2:$C$5000,O$138,'1. Output sheet'!$K$2:$K$5000,$B734,'1. Output sheet'!$AC$2:$AC$5000,$B$140,'1. Output sheet'!$O$2:$O$5000,"&gt;="&amp;$B$574,'1. Output sheet'!$O$2:$O$5000,"&lt;"&amp;$C$574)+SUMIFS('1. Output sheet'!$F$2:$F$5000,'1. Output sheet'!$C$2:$C$5000,O$138,'1. Output sheet'!$K$2:$K$5000,$B734,'1. Output sheet'!$AC$2:$AC$5000,$B$170,'1. Output sheet'!$O$2:$O$5000,"&gt;="&amp;$B$574,'1. Output sheet'!$O$2:$O$5000,"&lt;"&amp;$C$574)</f>
        <v>0</v>
      </c>
      <c r="P734" s="14">
        <f t="shared" si="402"/>
        <v>27716.5</v>
      </c>
      <c r="R734" s="39" t="s">
        <v>194</v>
      </c>
      <c r="S734" s="12"/>
      <c r="T734" s="13">
        <f t="shared" si="401"/>
        <v>0</v>
      </c>
      <c r="U734" s="13">
        <f t="shared" si="389"/>
        <v>0</v>
      </c>
      <c r="V734" s="13">
        <f t="shared" si="390"/>
        <v>202.72716302642689</v>
      </c>
      <c r="W734" s="13">
        <f t="shared" si="391"/>
        <v>164.91693817625998</v>
      </c>
      <c r="X734" s="13">
        <f t="shared" si="392"/>
        <v>878.21621549146573</v>
      </c>
      <c r="Y734" s="13">
        <f t="shared" si="393"/>
        <v>222.57082713218827</v>
      </c>
      <c r="Z734" s="13">
        <f t="shared" si="394"/>
        <v>2247.7642358178132</v>
      </c>
      <c r="AA734" s="13">
        <f t="shared" si="395"/>
        <v>0</v>
      </c>
      <c r="AB734" s="13">
        <f t="shared" si="396"/>
        <v>0</v>
      </c>
      <c r="AC734" s="13">
        <f t="shared" si="397"/>
        <v>0</v>
      </c>
      <c r="AD734" s="13">
        <f t="shared" si="398"/>
        <v>0</v>
      </c>
      <c r="AE734" s="13">
        <f t="shared" si="399"/>
        <v>0</v>
      </c>
      <c r="AF734" s="14">
        <f t="shared" si="400"/>
        <v>3716.1953796441544</v>
      </c>
    </row>
    <row r="735" spans="2:32" ht="14.4" x14ac:dyDescent="0.3">
      <c r="B735" s="39" t="s">
        <v>267</v>
      </c>
      <c r="C735" s="12"/>
      <c r="D735" s="13">
        <f>SUMIFS('1. Output sheet'!$F$2:$F$5000,'1. Output sheet'!$C$2:$C$5000,D$138,'1. Output sheet'!$K$2:$K$5000,$B735,'1. Output sheet'!$AC$2:$AC$5000,$B$140,'1. Output sheet'!$O$2:$O$5000,"&gt;="&amp;$B$574,'1. Output sheet'!$O$2:$O$5000,"&lt;"&amp;$C$574)+SUMIFS('1. Output sheet'!$F$2:$F$5000,'1. Output sheet'!$C$2:$C$5000,D$138,'1. Output sheet'!$K$2:$K$5000,$B735,'1. Output sheet'!$AC$2:$AC$5000,$B$170,'1. Output sheet'!$O$2:$O$5000,"&gt;="&amp;$B$574,'1. Output sheet'!$O$2:$O$5000,"&lt;"&amp;$C$574)</f>
        <v>0</v>
      </c>
      <c r="E735" s="13">
        <f>SUMIFS('1. Output sheet'!$F$2:$F$5000,'1. Output sheet'!$C$2:$C$5000,E$138,'1. Output sheet'!$K$2:$K$5000,$B735,'1. Output sheet'!$AC$2:$AC$5000,$B$140,'1. Output sheet'!$O$2:$O$5000,"&gt;="&amp;$B$574,'1. Output sheet'!$O$2:$O$5000,"&lt;"&amp;$C$574)+SUMIFS('1. Output sheet'!$F$2:$F$5000,'1. Output sheet'!$C$2:$C$5000,E$138,'1. Output sheet'!$K$2:$K$5000,$B735,'1. Output sheet'!$AC$2:$AC$5000,$B$170,'1. Output sheet'!$O$2:$O$5000,"&gt;="&amp;$B$574,'1. Output sheet'!$O$2:$O$5000,"&lt;"&amp;$C$574)</f>
        <v>0</v>
      </c>
      <c r="F735" s="13">
        <f>SUMIFS('1. Output sheet'!$F$2:$F$5000,'1. Output sheet'!$C$2:$C$5000,F$138,'1. Output sheet'!$K$2:$K$5000,$B735,'1. Output sheet'!$AC$2:$AC$5000,$B$140,'1. Output sheet'!$O$2:$O$5000,"&gt;="&amp;$B$574,'1. Output sheet'!$O$2:$O$5000,"&lt;"&amp;$C$574)+SUMIFS('1. Output sheet'!$F$2:$F$5000,'1. Output sheet'!$C$2:$C$5000,F$138,'1. Output sheet'!$K$2:$K$5000,$B735,'1. Output sheet'!$AC$2:$AC$5000,$B$170,'1. Output sheet'!$O$2:$O$5000,"&gt;="&amp;$B$574,'1. Output sheet'!$O$2:$O$5000,"&lt;"&amp;$C$574)</f>
        <v>-231.95666666666691</v>
      </c>
      <c r="G735" s="13">
        <f>SUMIFS('1. Output sheet'!$F$2:$F$5000,'1. Output sheet'!$C$2:$C$5000,G$138,'1. Output sheet'!$K$2:$K$5000,$B735,'1. Output sheet'!$AC$2:$AC$5000,$B$140,'1. Output sheet'!$O$2:$O$5000,"&gt;="&amp;$B$574,'1. Output sheet'!$O$2:$O$5000,"&lt;"&amp;$C$574)+SUMIFS('1. Output sheet'!$F$2:$F$5000,'1. Output sheet'!$C$2:$C$5000,G$138,'1. Output sheet'!$K$2:$K$5000,$B735,'1. Output sheet'!$AC$2:$AC$5000,$B$170,'1. Output sheet'!$O$2:$O$5000,"&gt;="&amp;$B$574,'1. Output sheet'!$O$2:$O$5000,"&lt;"&amp;$C$574)</f>
        <v>14714</v>
      </c>
      <c r="H735" s="13">
        <f>SUMIFS('1. Output sheet'!$F$2:$F$5000,'1. Output sheet'!$C$2:$C$5000,H$138,'1. Output sheet'!$K$2:$K$5000,$B735,'1. Output sheet'!$AC$2:$AC$5000,$B$140,'1. Output sheet'!$O$2:$O$5000,"&gt;="&amp;$B$574,'1. Output sheet'!$O$2:$O$5000,"&lt;"&amp;$C$574)+SUMIFS('1. Output sheet'!$F$2:$F$5000,'1. Output sheet'!$C$2:$C$5000,H$138,'1. Output sheet'!$K$2:$K$5000,$B735,'1. Output sheet'!$AC$2:$AC$5000,$B$170,'1. Output sheet'!$O$2:$O$5000,"&gt;="&amp;$B$574,'1. Output sheet'!$O$2:$O$5000,"&lt;"&amp;$C$574)</f>
        <v>0</v>
      </c>
      <c r="I735" s="13">
        <f>SUMIFS('1. Output sheet'!$F$2:$F$5000,'1. Output sheet'!$C$2:$C$5000,I$138,'1. Output sheet'!$K$2:$K$5000,$B735,'1. Output sheet'!$AC$2:$AC$5000,$B$140,'1. Output sheet'!$O$2:$O$5000,"&gt;="&amp;$B$574,'1. Output sheet'!$O$2:$O$5000,"&lt;"&amp;$C$574)+SUMIFS('1. Output sheet'!$F$2:$F$5000,'1. Output sheet'!$C$2:$C$5000,I$138,'1. Output sheet'!$K$2:$K$5000,$B735,'1. Output sheet'!$AC$2:$AC$5000,$B$170,'1. Output sheet'!$O$2:$O$5000,"&gt;="&amp;$B$574,'1. Output sheet'!$O$2:$O$5000,"&lt;"&amp;$C$574)</f>
        <v>0</v>
      </c>
      <c r="J735" s="13">
        <f>SUMIFS('1. Output sheet'!$F$2:$F$5000,'1. Output sheet'!$C$2:$C$5000,J$138,'1. Output sheet'!$K$2:$K$5000,$B735,'1. Output sheet'!$AC$2:$AC$5000,$B$140,'1. Output sheet'!$O$2:$O$5000,"&gt;="&amp;$B$574,'1. Output sheet'!$O$2:$O$5000,"&lt;"&amp;$C$574)+SUMIFS('1. Output sheet'!$F$2:$F$5000,'1. Output sheet'!$C$2:$C$5000,J$138,'1. Output sheet'!$K$2:$K$5000,$B735,'1. Output sheet'!$AC$2:$AC$5000,$B$170,'1. Output sheet'!$O$2:$O$5000,"&gt;="&amp;$B$574,'1. Output sheet'!$O$2:$O$5000,"&lt;"&amp;$C$574)</f>
        <v>0</v>
      </c>
      <c r="K735" s="13">
        <f>SUMIFS('1. Output sheet'!$F$2:$F$5000,'1. Output sheet'!$C$2:$C$5000,K$138,'1. Output sheet'!$K$2:$K$5000,$B735,'1. Output sheet'!$AC$2:$AC$5000,$B$140,'1. Output sheet'!$O$2:$O$5000,"&gt;="&amp;$B$574,'1. Output sheet'!$O$2:$O$5000,"&lt;"&amp;$C$574)+SUMIFS('1. Output sheet'!$F$2:$F$5000,'1. Output sheet'!$C$2:$C$5000,K$138,'1. Output sheet'!$K$2:$K$5000,$B735,'1. Output sheet'!$AC$2:$AC$5000,$B$170,'1. Output sheet'!$O$2:$O$5000,"&gt;="&amp;$B$574,'1. Output sheet'!$O$2:$O$5000,"&lt;"&amp;$C$574)</f>
        <v>0</v>
      </c>
      <c r="L735" s="13">
        <f>SUMIFS('1. Output sheet'!$F$2:$F$5000,'1. Output sheet'!$C$2:$C$5000,L$138,'1. Output sheet'!$K$2:$K$5000,$B735,'1. Output sheet'!$AC$2:$AC$5000,$B$140,'1. Output sheet'!$O$2:$O$5000,"&gt;="&amp;$B$574,'1. Output sheet'!$O$2:$O$5000,"&lt;"&amp;$C$574)+SUMIFS('1. Output sheet'!$F$2:$F$5000,'1. Output sheet'!$C$2:$C$5000,L$138,'1. Output sheet'!$K$2:$K$5000,$B735,'1. Output sheet'!$AC$2:$AC$5000,$B$170,'1. Output sheet'!$O$2:$O$5000,"&gt;="&amp;$B$574,'1. Output sheet'!$O$2:$O$5000,"&lt;"&amp;$C$574)</f>
        <v>0</v>
      </c>
      <c r="M735" s="13">
        <f>SUMIFS('1. Output sheet'!$F$2:$F$5000,'1. Output sheet'!$C$2:$C$5000,M$138,'1. Output sheet'!$K$2:$K$5000,$B735,'1. Output sheet'!$AC$2:$AC$5000,$B$140,'1. Output sheet'!$O$2:$O$5000,"&gt;="&amp;$B$574,'1. Output sheet'!$O$2:$O$5000,"&lt;"&amp;$C$574)+SUMIFS('1. Output sheet'!$F$2:$F$5000,'1. Output sheet'!$C$2:$C$5000,M$138,'1. Output sheet'!$K$2:$K$5000,$B735,'1. Output sheet'!$AC$2:$AC$5000,$B$170,'1. Output sheet'!$O$2:$O$5000,"&gt;="&amp;$B$574,'1. Output sheet'!$O$2:$O$5000,"&lt;"&amp;$C$574)</f>
        <v>0</v>
      </c>
      <c r="N735" s="13">
        <f>SUMIFS('1. Output sheet'!$F$2:$F$5000,'1. Output sheet'!$C$2:$C$5000,N$138,'1. Output sheet'!$K$2:$K$5000,$B735,'1. Output sheet'!$AC$2:$AC$5000,$B$140,'1. Output sheet'!$O$2:$O$5000,"&gt;="&amp;$B$574,'1. Output sheet'!$O$2:$O$5000,"&lt;"&amp;$C$574)+SUMIFS('1. Output sheet'!$F$2:$F$5000,'1. Output sheet'!$C$2:$C$5000,N$138,'1. Output sheet'!$K$2:$K$5000,$B735,'1. Output sheet'!$AC$2:$AC$5000,$B$170,'1. Output sheet'!$O$2:$O$5000,"&gt;="&amp;$B$574,'1. Output sheet'!$O$2:$O$5000,"&lt;"&amp;$C$574)</f>
        <v>2047</v>
      </c>
      <c r="O735" s="13">
        <f>SUMIFS('1. Output sheet'!$F$2:$F$5000,'1. Output sheet'!$C$2:$C$5000,O$138,'1. Output sheet'!$K$2:$K$5000,$B735,'1. Output sheet'!$AC$2:$AC$5000,$B$140,'1. Output sheet'!$O$2:$O$5000,"&gt;="&amp;$B$574,'1. Output sheet'!$O$2:$O$5000,"&lt;"&amp;$C$574)+SUMIFS('1. Output sheet'!$F$2:$F$5000,'1. Output sheet'!$C$2:$C$5000,O$138,'1. Output sheet'!$K$2:$K$5000,$B735,'1. Output sheet'!$AC$2:$AC$5000,$B$170,'1. Output sheet'!$O$2:$O$5000,"&gt;="&amp;$B$574,'1. Output sheet'!$O$2:$O$5000,"&lt;"&amp;$C$574)</f>
        <v>0</v>
      </c>
      <c r="P735" s="14">
        <f t="shared" si="402"/>
        <v>16529.043333333335</v>
      </c>
      <c r="R735" s="39" t="s">
        <v>267</v>
      </c>
      <c r="S735" s="12"/>
      <c r="T735" s="13">
        <f t="shared" si="401"/>
        <v>0</v>
      </c>
      <c r="U735" s="13">
        <f t="shared" si="389"/>
        <v>0</v>
      </c>
      <c r="V735" s="13">
        <f t="shared" si="390"/>
        <v>-31.100474192063455</v>
      </c>
      <c r="W735" s="13">
        <f t="shared" si="391"/>
        <v>1972.8356327849508</v>
      </c>
      <c r="X735" s="13">
        <f t="shared" si="392"/>
        <v>0</v>
      </c>
      <c r="Y735" s="13">
        <f t="shared" si="393"/>
        <v>0</v>
      </c>
      <c r="Z735" s="13">
        <f t="shared" si="394"/>
        <v>0</v>
      </c>
      <c r="AA735" s="13">
        <f t="shared" si="395"/>
        <v>0</v>
      </c>
      <c r="AB735" s="13">
        <f t="shared" si="396"/>
        <v>0</v>
      </c>
      <c r="AC735" s="13">
        <f t="shared" si="397"/>
        <v>0</v>
      </c>
      <c r="AD735" s="13">
        <f t="shared" si="398"/>
        <v>274.45932719252374</v>
      </c>
      <c r="AE735" s="13">
        <f t="shared" si="399"/>
        <v>0</v>
      </c>
      <c r="AF735" s="14">
        <f t="shared" si="400"/>
        <v>2216.1944857854114</v>
      </c>
    </row>
    <row r="736" spans="2:32" ht="14.4" x14ac:dyDescent="0.3">
      <c r="B736" s="39" t="s">
        <v>710</v>
      </c>
      <c r="C736" s="12"/>
      <c r="D736" s="13">
        <f>SUMIFS('1. Output sheet'!$F$2:$F$5000,'1. Output sheet'!$C$2:$C$5000,D$138,'1. Output sheet'!$K$2:$K$5000,$B736,'1. Output sheet'!$AC$2:$AC$5000,$B$140,'1. Output sheet'!$O$2:$O$5000,"&gt;="&amp;$B$574,'1. Output sheet'!$O$2:$O$5000,"&lt;"&amp;$C$574)+SUMIFS('1. Output sheet'!$F$2:$F$5000,'1. Output sheet'!$C$2:$C$5000,D$138,'1. Output sheet'!$K$2:$K$5000,$B736,'1. Output sheet'!$AC$2:$AC$5000,$B$170,'1. Output sheet'!$O$2:$O$5000,"&gt;="&amp;$B$574,'1. Output sheet'!$O$2:$O$5000,"&lt;"&amp;$C$574)</f>
        <v>0</v>
      </c>
      <c r="E736" s="13">
        <f>SUMIFS('1. Output sheet'!$F$2:$F$5000,'1. Output sheet'!$C$2:$C$5000,E$138,'1. Output sheet'!$K$2:$K$5000,$B736,'1. Output sheet'!$AC$2:$AC$5000,$B$140,'1. Output sheet'!$O$2:$O$5000,"&gt;="&amp;$B$574,'1. Output sheet'!$O$2:$O$5000,"&lt;"&amp;$C$574)+SUMIFS('1. Output sheet'!$F$2:$F$5000,'1. Output sheet'!$C$2:$C$5000,E$138,'1. Output sheet'!$K$2:$K$5000,$B736,'1. Output sheet'!$AC$2:$AC$5000,$B$170,'1. Output sheet'!$O$2:$O$5000,"&gt;="&amp;$B$574,'1. Output sheet'!$O$2:$O$5000,"&lt;"&amp;$C$574)</f>
        <v>0</v>
      </c>
      <c r="F736" s="13">
        <f>SUMIFS('1. Output sheet'!$F$2:$F$5000,'1. Output sheet'!$C$2:$C$5000,F$138,'1. Output sheet'!$K$2:$K$5000,$B736,'1. Output sheet'!$AC$2:$AC$5000,$B$140,'1. Output sheet'!$O$2:$O$5000,"&gt;="&amp;$B$574,'1. Output sheet'!$O$2:$O$5000,"&lt;"&amp;$C$574)+SUMIFS('1. Output sheet'!$F$2:$F$5000,'1. Output sheet'!$C$2:$C$5000,F$138,'1. Output sheet'!$K$2:$K$5000,$B736,'1. Output sheet'!$AC$2:$AC$5000,$B$170,'1. Output sheet'!$O$2:$O$5000,"&gt;="&amp;$B$574,'1. Output sheet'!$O$2:$O$5000,"&lt;"&amp;$C$574)</f>
        <v>5391.5</v>
      </c>
      <c r="G736" s="13">
        <f>SUMIFS('1. Output sheet'!$F$2:$F$5000,'1. Output sheet'!$C$2:$C$5000,G$138,'1. Output sheet'!$K$2:$K$5000,$B736,'1. Output sheet'!$AC$2:$AC$5000,$B$140,'1. Output sheet'!$O$2:$O$5000,"&gt;="&amp;$B$574,'1. Output sheet'!$O$2:$O$5000,"&lt;"&amp;$C$574)+SUMIFS('1. Output sheet'!$F$2:$F$5000,'1. Output sheet'!$C$2:$C$5000,G$138,'1. Output sheet'!$K$2:$K$5000,$B736,'1. Output sheet'!$AC$2:$AC$5000,$B$170,'1. Output sheet'!$O$2:$O$5000,"&gt;="&amp;$B$574,'1. Output sheet'!$O$2:$O$5000,"&lt;"&amp;$C$574)</f>
        <v>0</v>
      </c>
      <c r="H736" s="13">
        <f>SUMIFS('1. Output sheet'!$F$2:$F$5000,'1. Output sheet'!$C$2:$C$5000,H$138,'1. Output sheet'!$K$2:$K$5000,$B736,'1. Output sheet'!$AC$2:$AC$5000,$B$140,'1. Output sheet'!$O$2:$O$5000,"&gt;="&amp;$B$574,'1. Output sheet'!$O$2:$O$5000,"&lt;"&amp;$C$574)+SUMIFS('1. Output sheet'!$F$2:$F$5000,'1. Output sheet'!$C$2:$C$5000,H$138,'1. Output sheet'!$K$2:$K$5000,$B736,'1. Output sheet'!$AC$2:$AC$5000,$B$170,'1. Output sheet'!$O$2:$O$5000,"&gt;="&amp;$B$574,'1. Output sheet'!$O$2:$O$5000,"&lt;"&amp;$C$574)</f>
        <v>0</v>
      </c>
      <c r="I736" s="13">
        <f>SUMIFS('1. Output sheet'!$F$2:$F$5000,'1. Output sheet'!$C$2:$C$5000,I$138,'1. Output sheet'!$K$2:$K$5000,$B736,'1. Output sheet'!$AC$2:$AC$5000,$B$140,'1. Output sheet'!$O$2:$O$5000,"&gt;="&amp;$B$574,'1. Output sheet'!$O$2:$O$5000,"&lt;"&amp;$C$574)+SUMIFS('1. Output sheet'!$F$2:$F$5000,'1. Output sheet'!$C$2:$C$5000,I$138,'1. Output sheet'!$K$2:$K$5000,$B736,'1. Output sheet'!$AC$2:$AC$5000,$B$170,'1. Output sheet'!$O$2:$O$5000,"&gt;="&amp;$B$574,'1. Output sheet'!$O$2:$O$5000,"&lt;"&amp;$C$574)</f>
        <v>0</v>
      </c>
      <c r="J736" s="13">
        <f>SUMIFS('1. Output sheet'!$F$2:$F$5000,'1. Output sheet'!$C$2:$C$5000,J$138,'1. Output sheet'!$K$2:$K$5000,$B736,'1. Output sheet'!$AC$2:$AC$5000,$B$140,'1. Output sheet'!$O$2:$O$5000,"&gt;="&amp;$B$574,'1. Output sheet'!$O$2:$O$5000,"&lt;"&amp;$C$574)+SUMIFS('1. Output sheet'!$F$2:$F$5000,'1. Output sheet'!$C$2:$C$5000,J$138,'1. Output sheet'!$K$2:$K$5000,$B736,'1. Output sheet'!$AC$2:$AC$5000,$B$170,'1. Output sheet'!$O$2:$O$5000,"&gt;="&amp;$B$574,'1. Output sheet'!$O$2:$O$5000,"&lt;"&amp;$C$574)</f>
        <v>1060</v>
      </c>
      <c r="K736" s="13">
        <f>SUMIFS('1. Output sheet'!$F$2:$F$5000,'1. Output sheet'!$C$2:$C$5000,K$138,'1. Output sheet'!$K$2:$K$5000,$B736,'1. Output sheet'!$AC$2:$AC$5000,$B$140,'1. Output sheet'!$O$2:$O$5000,"&gt;="&amp;$B$574,'1. Output sheet'!$O$2:$O$5000,"&lt;"&amp;$C$574)+SUMIFS('1. Output sheet'!$F$2:$F$5000,'1. Output sheet'!$C$2:$C$5000,K$138,'1. Output sheet'!$K$2:$K$5000,$B736,'1. Output sheet'!$AC$2:$AC$5000,$B$170,'1. Output sheet'!$O$2:$O$5000,"&gt;="&amp;$B$574,'1. Output sheet'!$O$2:$O$5000,"&lt;"&amp;$C$574)</f>
        <v>0</v>
      </c>
      <c r="L736" s="13">
        <f>SUMIFS('1. Output sheet'!$F$2:$F$5000,'1. Output sheet'!$C$2:$C$5000,L$138,'1. Output sheet'!$K$2:$K$5000,$B736,'1. Output sheet'!$AC$2:$AC$5000,$B$140,'1. Output sheet'!$O$2:$O$5000,"&gt;="&amp;$B$574,'1. Output sheet'!$O$2:$O$5000,"&lt;"&amp;$C$574)+SUMIFS('1. Output sheet'!$F$2:$F$5000,'1. Output sheet'!$C$2:$C$5000,L$138,'1. Output sheet'!$K$2:$K$5000,$B736,'1. Output sheet'!$AC$2:$AC$5000,$B$170,'1. Output sheet'!$O$2:$O$5000,"&gt;="&amp;$B$574,'1. Output sheet'!$O$2:$O$5000,"&lt;"&amp;$C$574)</f>
        <v>0</v>
      </c>
      <c r="M736" s="13">
        <f>SUMIFS('1. Output sheet'!$F$2:$F$5000,'1. Output sheet'!$C$2:$C$5000,M$138,'1. Output sheet'!$K$2:$K$5000,$B736,'1. Output sheet'!$AC$2:$AC$5000,$B$140,'1. Output sheet'!$O$2:$O$5000,"&gt;="&amp;$B$574,'1. Output sheet'!$O$2:$O$5000,"&lt;"&amp;$C$574)+SUMIFS('1. Output sheet'!$F$2:$F$5000,'1. Output sheet'!$C$2:$C$5000,M$138,'1. Output sheet'!$K$2:$K$5000,$B736,'1. Output sheet'!$AC$2:$AC$5000,$B$170,'1. Output sheet'!$O$2:$O$5000,"&gt;="&amp;$B$574,'1. Output sheet'!$O$2:$O$5000,"&lt;"&amp;$C$574)</f>
        <v>0</v>
      </c>
      <c r="N736" s="13">
        <f>SUMIFS('1. Output sheet'!$F$2:$F$5000,'1. Output sheet'!$C$2:$C$5000,N$138,'1. Output sheet'!$K$2:$K$5000,$B736,'1. Output sheet'!$AC$2:$AC$5000,$B$140,'1. Output sheet'!$O$2:$O$5000,"&gt;="&amp;$B$574,'1. Output sheet'!$O$2:$O$5000,"&lt;"&amp;$C$574)+SUMIFS('1. Output sheet'!$F$2:$F$5000,'1. Output sheet'!$C$2:$C$5000,N$138,'1. Output sheet'!$K$2:$K$5000,$B736,'1. Output sheet'!$AC$2:$AC$5000,$B$170,'1. Output sheet'!$O$2:$O$5000,"&gt;="&amp;$B$574,'1. Output sheet'!$O$2:$O$5000,"&lt;"&amp;$C$574)</f>
        <v>0</v>
      </c>
      <c r="O736" s="13">
        <f>SUMIFS('1. Output sheet'!$F$2:$F$5000,'1. Output sheet'!$C$2:$C$5000,O$138,'1. Output sheet'!$K$2:$K$5000,$B736,'1. Output sheet'!$AC$2:$AC$5000,$B$140,'1. Output sheet'!$O$2:$O$5000,"&gt;="&amp;$B$574,'1. Output sheet'!$O$2:$O$5000,"&lt;"&amp;$C$574)+SUMIFS('1. Output sheet'!$F$2:$F$5000,'1. Output sheet'!$C$2:$C$5000,O$138,'1. Output sheet'!$K$2:$K$5000,$B736,'1. Output sheet'!$AC$2:$AC$5000,$B$170,'1. Output sheet'!$O$2:$O$5000,"&gt;="&amp;$B$574,'1. Output sheet'!$O$2:$O$5000,"&lt;"&amp;$C$574)</f>
        <v>0</v>
      </c>
      <c r="P736" s="14">
        <f t="shared" si="402"/>
        <v>6451.5</v>
      </c>
      <c r="R736" s="39" t="s">
        <v>710</v>
      </c>
      <c r="S736" s="12"/>
      <c r="T736" s="13">
        <f t="shared" si="401"/>
        <v>0</v>
      </c>
      <c r="U736" s="13">
        <f t="shared" si="389"/>
        <v>0</v>
      </c>
      <c r="V736" s="13">
        <f t="shared" si="390"/>
        <v>722.88591233927298</v>
      </c>
      <c r="W736" s="13">
        <f t="shared" si="391"/>
        <v>0</v>
      </c>
      <c r="X736" s="13">
        <f t="shared" si="392"/>
        <v>0</v>
      </c>
      <c r="Y736" s="13">
        <f t="shared" si="393"/>
        <v>0</v>
      </c>
      <c r="Z736" s="13">
        <f t="shared" si="394"/>
        <v>142.12354021693949</v>
      </c>
      <c r="AA736" s="13">
        <f t="shared" si="395"/>
        <v>0</v>
      </c>
      <c r="AB736" s="13">
        <f t="shared" si="396"/>
        <v>0</v>
      </c>
      <c r="AC736" s="13">
        <f t="shared" si="397"/>
        <v>0</v>
      </c>
      <c r="AD736" s="13">
        <f t="shared" si="398"/>
        <v>0</v>
      </c>
      <c r="AE736" s="13">
        <f t="shared" si="399"/>
        <v>0</v>
      </c>
      <c r="AF736" s="14">
        <f t="shared" si="400"/>
        <v>865.00945255621241</v>
      </c>
    </row>
    <row r="739" spans="1:36" x14ac:dyDescent="0.25">
      <c r="A739" s="36" t="s">
        <v>4370</v>
      </c>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row>
    <row r="740" spans="1:36" x14ac:dyDescent="0.25">
      <c r="A740" s="34" t="s">
        <v>12</v>
      </c>
      <c r="B740" s="8">
        <v>45870</v>
      </c>
      <c r="C740" s="8">
        <v>45901</v>
      </c>
    </row>
    <row r="741" spans="1:36" ht="14.4" x14ac:dyDescent="0.3">
      <c r="B741" s="5" t="s">
        <v>4352</v>
      </c>
      <c r="C741" s="5"/>
      <c r="D741" s="5"/>
      <c r="E741" s="5"/>
      <c r="F741" s="5"/>
      <c r="G741" s="5"/>
      <c r="H741" s="5"/>
      <c r="I741" s="5"/>
      <c r="J741" s="5"/>
      <c r="K741" s="5"/>
      <c r="L741" s="5"/>
      <c r="M741" s="5"/>
      <c r="N741" s="5"/>
      <c r="O741" s="5"/>
      <c r="P741" s="5"/>
    </row>
    <row r="742" spans="1:36" ht="43.2" x14ac:dyDescent="0.3">
      <c r="B742" s="6"/>
      <c r="C742" s="6"/>
      <c r="D742" s="10" t="s">
        <v>705</v>
      </c>
      <c r="E742" s="10" t="s">
        <v>206</v>
      </c>
      <c r="F742" s="10" t="s">
        <v>198</v>
      </c>
      <c r="G742" s="11" t="s">
        <v>28</v>
      </c>
      <c r="H742" s="11" t="s">
        <v>795</v>
      </c>
      <c r="I742" s="11" t="s">
        <v>43</v>
      </c>
      <c r="J742" s="11" t="s">
        <v>104</v>
      </c>
      <c r="K742" s="11" t="s">
        <v>808</v>
      </c>
      <c r="L742" s="11" t="s">
        <v>755</v>
      </c>
      <c r="M742" s="11" t="s">
        <v>4353</v>
      </c>
      <c r="N742" s="11" t="s">
        <v>318</v>
      </c>
      <c r="O742" s="11" t="s">
        <v>71</v>
      </c>
      <c r="P742" s="29" t="s">
        <v>4354</v>
      </c>
    </row>
    <row r="743" spans="1:36" ht="14.4" x14ac:dyDescent="0.3">
      <c r="B743" s="37" t="s">
        <v>4357</v>
      </c>
      <c r="C743" s="37" t="s">
        <v>4348</v>
      </c>
      <c r="D743" s="14">
        <f>D744+D774</f>
        <v>3</v>
      </c>
      <c r="E743" s="14">
        <f t="shared" ref="E743" si="403">E744+E774</f>
        <v>42</v>
      </c>
      <c r="F743" s="14">
        <f t="shared" ref="F743" si="404">F744+F774</f>
        <v>45</v>
      </c>
      <c r="G743" s="14">
        <f t="shared" ref="G743" si="405">G744+G774</f>
        <v>10</v>
      </c>
      <c r="H743" s="14">
        <f t="shared" ref="H743" si="406">H744+H774</f>
        <v>4</v>
      </c>
      <c r="I743" s="14">
        <f t="shared" ref="I743" si="407">I744+I774</f>
        <v>56</v>
      </c>
      <c r="J743" s="14">
        <f t="shared" ref="J743" si="408">J744+J774</f>
        <v>9</v>
      </c>
      <c r="K743" s="14">
        <f t="shared" ref="K743" si="409">K744+K774</f>
        <v>0</v>
      </c>
      <c r="L743" s="14">
        <f t="shared" ref="L743" si="410">L744+L774</f>
        <v>1</v>
      </c>
      <c r="M743" s="14">
        <f t="shared" ref="M743" si="411">M744+M774</f>
        <v>0</v>
      </c>
      <c r="N743" s="14">
        <f t="shared" ref="N743" si="412">N744+N774</f>
        <v>2</v>
      </c>
      <c r="O743" s="14">
        <f t="shared" ref="O743" si="413">O744+O774</f>
        <v>2</v>
      </c>
      <c r="P743" s="14">
        <f>SUM(D743:O743)</f>
        <v>174</v>
      </c>
    </row>
    <row r="744" spans="1:36" ht="14.4" x14ac:dyDescent="0.3">
      <c r="B744" s="38" t="s">
        <v>41</v>
      </c>
      <c r="C744" s="37" t="s">
        <v>4348</v>
      </c>
      <c r="D744" s="14">
        <f>SUM(D745:D773)</f>
        <v>3</v>
      </c>
      <c r="E744" s="14">
        <f t="shared" ref="E744" si="414">SUM(E745:E773)</f>
        <v>42</v>
      </c>
      <c r="F744" s="14">
        <f t="shared" ref="F744" si="415">SUM(F745:F773)</f>
        <v>35</v>
      </c>
      <c r="G744" s="14">
        <f t="shared" ref="G744" si="416">SUM(G745:G773)</f>
        <v>10</v>
      </c>
      <c r="H744" s="14">
        <f t="shared" ref="H744" si="417">SUM(H745:H773)</f>
        <v>4</v>
      </c>
      <c r="I744" s="14">
        <f t="shared" ref="I744" si="418">SUM(I745:I773)</f>
        <v>56</v>
      </c>
      <c r="J744" s="14">
        <f t="shared" ref="J744" si="419">SUM(J745:J773)</f>
        <v>9</v>
      </c>
      <c r="K744" s="14">
        <f t="shared" ref="K744" si="420">SUM(K745:K773)</f>
        <v>0</v>
      </c>
      <c r="L744" s="14">
        <f t="shared" ref="L744" si="421">SUM(L745:L773)</f>
        <v>1</v>
      </c>
      <c r="M744" s="14">
        <f t="shared" ref="M744" si="422">SUM(M745:M773)</f>
        <v>0</v>
      </c>
      <c r="N744" s="14">
        <f t="shared" ref="N744" si="423">SUM(N745:N773)</f>
        <v>2</v>
      </c>
      <c r="O744" s="14">
        <f t="shared" ref="O744" si="424">SUM(O745:O773)</f>
        <v>2</v>
      </c>
      <c r="P744" s="14">
        <f t="shared" ref="P744:P803" si="425">SUM(D744:O744)</f>
        <v>164</v>
      </c>
    </row>
    <row r="745" spans="1:36" ht="14.4" x14ac:dyDescent="0.3">
      <c r="B745" s="7"/>
      <c r="C745" s="39" t="s">
        <v>340</v>
      </c>
      <c r="D745" s="13">
        <f>COUNTIFS('1. Output sheet'!$AC$2:$AC$5000,$B$75,'1. Output sheet'!$C$2:$C$5000,D$73,'1. Output sheet'!$K$2:$K$5000,$C745,'1. Output sheet'!$O$2:$O$5000,"&gt;="&amp;$B$740,'1. Output sheet'!$O$2:$O$5000,"&lt;"&amp;$C$740)</f>
        <v>0</v>
      </c>
      <c r="E745" s="13">
        <f>COUNTIFS('1. Output sheet'!$AC$2:$AC$5000,$B$75,'1. Output sheet'!$C$2:$C$5000,E$73,'1. Output sheet'!$K$2:$K$5000,$C745,'1. Output sheet'!$O$2:$O$5000,"&gt;="&amp;$B$740,'1. Output sheet'!$O$2:$O$5000,"&lt;"&amp;$C$740)</f>
        <v>0</v>
      </c>
      <c r="F745" s="13">
        <f>COUNTIFS('1. Output sheet'!$AC$2:$AC$5000,$B$75,'1. Output sheet'!$C$2:$C$5000,F$73,'1. Output sheet'!$K$2:$K$5000,$C745,'1. Output sheet'!$O$2:$O$5000,"&gt;="&amp;$B$740,'1. Output sheet'!$O$2:$O$5000,"&lt;"&amp;$C$740)</f>
        <v>2</v>
      </c>
      <c r="G745" s="13">
        <f>COUNTIFS('1. Output sheet'!$AC$2:$AC$5000,$B$75,'1. Output sheet'!$C$2:$C$5000,G$73,'1. Output sheet'!$K$2:$K$5000,$C745,'1. Output sheet'!$O$2:$O$5000,"&gt;="&amp;$B$740,'1. Output sheet'!$O$2:$O$5000,"&lt;"&amp;$C$740)</f>
        <v>0</v>
      </c>
      <c r="H745" s="13">
        <f>COUNTIFS('1. Output sheet'!$AC$2:$AC$5000,$B$75,'1. Output sheet'!$C$2:$C$5000,H$73,'1. Output sheet'!$K$2:$K$5000,$C745,'1. Output sheet'!$O$2:$O$5000,"&gt;="&amp;$B$740,'1. Output sheet'!$O$2:$O$5000,"&lt;"&amp;$C$740)</f>
        <v>0</v>
      </c>
      <c r="I745" s="13">
        <f>COUNTIFS('1. Output sheet'!$AC$2:$AC$5000,$B$75,'1. Output sheet'!$C$2:$C$5000,I$73,'1. Output sheet'!$K$2:$K$5000,$C745,'1. Output sheet'!$O$2:$O$5000,"&gt;="&amp;$B$740,'1. Output sheet'!$O$2:$O$5000,"&lt;"&amp;$C$740)</f>
        <v>0</v>
      </c>
      <c r="J745" s="13">
        <f>COUNTIFS('1. Output sheet'!$AC$2:$AC$5000,$B$75,'1. Output sheet'!$C$2:$C$5000,J$73,'1. Output sheet'!$K$2:$K$5000,$C745,'1. Output sheet'!$O$2:$O$5000,"&gt;="&amp;$B$740,'1. Output sheet'!$O$2:$O$5000,"&lt;"&amp;$C$740)</f>
        <v>0</v>
      </c>
      <c r="K745" s="13">
        <f>COUNTIFS('1. Output sheet'!$AC$2:$AC$5000,$B$75,'1. Output sheet'!$C$2:$C$5000,K$73,'1. Output sheet'!$K$2:$K$5000,$C745,'1. Output sheet'!$O$2:$O$5000,"&gt;="&amp;$B$740,'1. Output sheet'!$O$2:$O$5000,"&lt;"&amp;$C$740)</f>
        <v>0</v>
      </c>
      <c r="L745" s="13">
        <f>COUNTIFS('1. Output sheet'!$AC$2:$AC$5000,$B$75,'1. Output sheet'!$C$2:$C$5000,L$73,'1. Output sheet'!$K$2:$K$5000,$C745,'1. Output sheet'!$O$2:$O$5000,"&gt;="&amp;$B$740,'1. Output sheet'!$O$2:$O$5000,"&lt;"&amp;$C$740)</f>
        <v>0</v>
      </c>
      <c r="M745" s="13">
        <f>COUNTIFS('1. Output sheet'!$AC$2:$AC$5000,$B$75,'1. Output sheet'!$C$2:$C$5000,M$73,'1. Output sheet'!$K$2:$K$5000,$C745,'1. Output sheet'!$O$2:$O$5000,"&gt;="&amp;$B$740,'1. Output sheet'!$O$2:$O$5000,"&lt;"&amp;$C$740)</f>
        <v>0</v>
      </c>
      <c r="N745" s="13">
        <f>COUNTIFS('1. Output sheet'!$AC$2:$AC$5000,$B$75,'1. Output sheet'!$C$2:$C$5000,N$73,'1. Output sheet'!$K$2:$K$5000,$C745,'1. Output sheet'!$O$2:$O$5000,"&gt;="&amp;$B$740,'1. Output sheet'!$O$2:$O$5000,"&lt;"&amp;$C$740)</f>
        <v>0</v>
      </c>
      <c r="O745" s="13">
        <f>COUNTIFS('1. Output sheet'!$AC$2:$AC$5000,$B$75,'1. Output sheet'!$C$2:$C$5000,O$73,'1. Output sheet'!$K$2:$K$5000,$C745,'1. Output sheet'!$O$2:$O$5000,"&gt;="&amp;$B$740,'1. Output sheet'!$O$2:$O$5000,"&lt;"&amp;$C$740)</f>
        <v>0</v>
      </c>
      <c r="P745" s="14">
        <f t="shared" si="425"/>
        <v>2</v>
      </c>
    </row>
    <row r="746" spans="1:36" ht="14.4" x14ac:dyDescent="0.3">
      <c r="B746" s="7"/>
      <c r="C746" s="39" t="s">
        <v>2407</v>
      </c>
      <c r="D746" s="13">
        <f>COUNTIFS('1. Output sheet'!$AC$2:$AC$5000,$B$75,'1. Output sheet'!$C$2:$C$5000,D$73,'1. Output sheet'!$K$2:$K$5000,$C746,'1. Output sheet'!$O$2:$O$5000,"&gt;="&amp;$B$740,'1. Output sheet'!$O$2:$O$5000,"&lt;"&amp;$C$740)</f>
        <v>0</v>
      </c>
      <c r="E746" s="13">
        <f>COUNTIFS('1. Output sheet'!$AC$2:$AC$5000,$B$75,'1. Output sheet'!$C$2:$C$5000,E$73,'1. Output sheet'!$K$2:$K$5000,$C746,'1. Output sheet'!$O$2:$O$5000,"&gt;="&amp;$B$740,'1. Output sheet'!$O$2:$O$5000,"&lt;"&amp;$C$740)</f>
        <v>0</v>
      </c>
      <c r="F746" s="13">
        <f>COUNTIFS('1. Output sheet'!$AC$2:$AC$5000,$B$75,'1. Output sheet'!$C$2:$C$5000,F$73,'1. Output sheet'!$K$2:$K$5000,$C746,'1. Output sheet'!$O$2:$O$5000,"&gt;="&amp;$B$740,'1. Output sheet'!$O$2:$O$5000,"&lt;"&amp;$C$740)</f>
        <v>0</v>
      </c>
      <c r="G746" s="13">
        <f>COUNTIFS('1. Output sheet'!$AC$2:$AC$5000,$B$75,'1. Output sheet'!$C$2:$C$5000,G$73,'1. Output sheet'!$K$2:$K$5000,$C746,'1. Output sheet'!$O$2:$O$5000,"&gt;="&amp;$B$740,'1. Output sheet'!$O$2:$O$5000,"&lt;"&amp;$C$740)</f>
        <v>0</v>
      </c>
      <c r="H746" s="13">
        <f>COUNTIFS('1. Output sheet'!$AC$2:$AC$5000,$B$75,'1. Output sheet'!$C$2:$C$5000,H$73,'1. Output sheet'!$K$2:$K$5000,$C746,'1. Output sheet'!$O$2:$O$5000,"&gt;="&amp;$B$740,'1. Output sheet'!$O$2:$O$5000,"&lt;"&amp;$C$740)</f>
        <v>0</v>
      </c>
      <c r="I746" s="13">
        <f>COUNTIFS('1. Output sheet'!$AC$2:$AC$5000,$B$75,'1. Output sheet'!$C$2:$C$5000,I$73,'1. Output sheet'!$K$2:$K$5000,$C746,'1. Output sheet'!$O$2:$O$5000,"&gt;="&amp;$B$740,'1. Output sheet'!$O$2:$O$5000,"&lt;"&amp;$C$740)</f>
        <v>0</v>
      </c>
      <c r="J746" s="13">
        <f>COUNTIFS('1. Output sheet'!$AC$2:$AC$5000,$B$75,'1. Output sheet'!$C$2:$C$5000,J$73,'1. Output sheet'!$K$2:$K$5000,$C746,'1. Output sheet'!$O$2:$O$5000,"&gt;="&amp;$B$740,'1. Output sheet'!$O$2:$O$5000,"&lt;"&amp;$C$740)</f>
        <v>0</v>
      </c>
      <c r="K746" s="13">
        <f>COUNTIFS('1. Output sheet'!$AC$2:$AC$5000,$B$75,'1. Output sheet'!$C$2:$C$5000,K$73,'1. Output sheet'!$K$2:$K$5000,$C746,'1. Output sheet'!$O$2:$O$5000,"&gt;="&amp;$B$740,'1. Output sheet'!$O$2:$O$5000,"&lt;"&amp;$C$740)</f>
        <v>0</v>
      </c>
      <c r="L746" s="13">
        <f>COUNTIFS('1. Output sheet'!$AC$2:$AC$5000,$B$75,'1. Output sheet'!$C$2:$C$5000,L$73,'1. Output sheet'!$K$2:$K$5000,$C746,'1. Output sheet'!$O$2:$O$5000,"&gt;="&amp;$B$740,'1. Output sheet'!$O$2:$O$5000,"&lt;"&amp;$C$740)</f>
        <v>0</v>
      </c>
      <c r="M746" s="13">
        <f>COUNTIFS('1. Output sheet'!$AC$2:$AC$5000,$B$75,'1. Output sheet'!$C$2:$C$5000,M$73,'1. Output sheet'!$K$2:$K$5000,$C746,'1. Output sheet'!$O$2:$O$5000,"&gt;="&amp;$B$740,'1. Output sheet'!$O$2:$O$5000,"&lt;"&amp;$C$740)</f>
        <v>0</v>
      </c>
      <c r="N746" s="13">
        <f>COUNTIFS('1. Output sheet'!$AC$2:$AC$5000,$B$75,'1. Output sheet'!$C$2:$C$5000,N$73,'1. Output sheet'!$K$2:$K$5000,$C746,'1. Output sheet'!$O$2:$O$5000,"&gt;="&amp;$B$740,'1. Output sheet'!$O$2:$O$5000,"&lt;"&amp;$C$740)</f>
        <v>0</v>
      </c>
      <c r="O746" s="13">
        <f>COUNTIFS('1. Output sheet'!$AC$2:$AC$5000,$B$75,'1. Output sheet'!$C$2:$C$5000,O$73,'1. Output sheet'!$K$2:$K$5000,$C746,'1. Output sheet'!$O$2:$O$5000,"&gt;="&amp;$B$740,'1. Output sheet'!$O$2:$O$5000,"&lt;"&amp;$C$740)</f>
        <v>0</v>
      </c>
      <c r="P746" s="14">
        <f t="shared" si="425"/>
        <v>0</v>
      </c>
    </row>
    <row r="747" spans="1:36" ht="14.4" x14ac:dyDescent="0.3">
      <c r="B747" s="7"/>
      <c r="C747" s="39" t="s">
        <v>557</v>
      </c>
      <c r="D747" s="13">
        <f>COUNTIFS('1. Output sheet'!$AC$2:$AC$5000,$B$75,'1. Output sheet'!$C$2:$C$5000,D$73,'1. Output sheet'!$K$2:$K$5000,$C747,'1. Output sheet'!$O$2:$O$5000,"&gt;="&amp;$B$740,'1. Output sheet'!$O$2:$O$5000,"&lt;"&amp;$C$740)</f>
        <v>0</v>
      </c>
      <c r="E747" s="13">
        <f>COUNTIFS('1. Output sheet'!$AC$2:$AC$5000,$B$75,'1. Output sheet'!$C$2:$C$5000,E$73,'1. Output sheet'!$K$2:$K$5000,$C747,'1. Output sheet'!$O$2:$O$5000,"&gt;="&amp;$B$740,'1. Output sheet'!$O$2:$O$5000,"&lt;"&amp;$C$740)</f>
        <v>0</v>
      </c>
      <c r="F747" s="13">
        <f>COUNTIFS('1. Output sheet'!$AC$2:$AC$5000,$B$75,'1. Output sheet'!$C$2:$C$5000,F$73,'1. Output sheet'!$K$2:$K$5000,$C747,'1. Output sheet'!$O$2:$O$5000,"&gt;="&amp;$B$740,'1. Output sheet'!$O$2:$O$5000,"&lt;"&amp;$C$740)</f>
        <v>0</v>
      </c>
      <c r="G747" s="13">
        <f>COUNTIFS('1. Output sheet'!$AC$2:$AC$5000,$B$75,'1. Output sheet'!$C$2:$C$5000,G$73,'1. Output sheet'!$K$2:$K$5000,$C747,'1. Output sheet'!$O$2:$O$5000,"&gt;="&amp;$B$740,'1. Output sheet'!$O$2:$O$5000,"&lt;"&amp;$C$740)</f>
        <v>0</v>
      </c>
      <c r="H747" s="13">
        <f>COUNTIFS('1. Output sheet'!$AC$2:$AC$5000,$B$75,'1. Output sheet'!$C$2:$C$5000,H$73,'1. Output sheet'!$K$2:$K$5000,$C747,'1. Output sheet'!$O$2:$O$5000,"&gt;="&amp;$B$740,'1. Output sheet'!$O$2:$O$5000,"&lt;"&amp;$C$740)</f>
        <v>0</v>
      </c>
      <c r="I747" s="13">
        <f>COUNTIFS('1. Output sheet'!$AC$2:$AC$5000,$B$75,'1. Output sheet'!$C$2:$C$5000,I$73,'1. Output sheet'!$K$2:$K$5000,$C747,'1. Output sheet'!$O$2:$O$5000,"&gt;="&amp;$B$740,'1. Output sheet'!$O$2:$O$5000,"&lt;"&amp;$C$740)</f>
        <v>0</v>
      </c>
      <c r="J747" s="13">
        <f>COUNTIFS('1. Output sheet'!$AC$2:$AC$5000,$B$75,'1. Output sheet'!$C$2:$C$5000,J$73,'1. Output sheet'!$K$2:$K$5000,$C747,'1. Output sheet'!$O$2:$O$5000,"&gt;="&amp;$B$740,'1. Output sheet'!$O$2:$O$5000,"&lt;"&amp;$C$740)</f>
        <v>0</v>
      </c>
      <c r="K747" s="13">
        <f>COUNTIFS('1. Output sheet'!$AC$2:$AC$5000,$B$75,'1. Output sheet'!$C$2:$C$5000,K$73,'1. Output sheet'!$K$2:$K$5000,$C747,'1. Output sheet'!$O$2:$O$5000,"&gt;="&amp;$B$740,'1. Output sheet'!$O$2:$O$5000,"&lt;"&amp;$C$740)</f>
        <v>0</v>
      </c>
      <c r="L747" s="13">
        <f>COUNTIFS('1. Output sheet'!$AC$2:$AC$5000,$B$75,'1. Output sheet'!$C$2:$C$5000,L$73,'1. Output sheet'!$K$2:$K$5000,$C747,'1. Output sheet'!$O$2:$O$5000,"&gt;="&amp;$B$740,'1. Output sheet'!$O$2:$O$5000,"&lt;"&amp;$C$740)</f>
        <v>0</v>
      </c>
      <c r="M747" s="13">
        <f>COUNTIFS('1. Output sheet'!$AC$2:$AC$5000,$B$75,'1. Output sheet'!$C$2:$C$5000,M$73,'1. Output sheet'!$K$2:$K$5000,$C747,'1. Output sheet'!$O$2:$O$5000,"&gt;="&amp;$B$740,'1. Output sheet'!$O$2:$O$5000,"&lt;"&amp;$C$740)</f>
        <v>0</v>
      </c>
      <c r="N747" s="13">
        <f>COUNTIFS('1. Output sheet'!$AC$2:$AC$5000,$B$75,'1. Output sheet'!$C$2:$C$5000,N$73,'1. Output sheet'!$K$2:$K$5000,$C747,'1. Output sheet'!$O$2:$O$5000,"&gt;="&amp;$B$740,'1. Output sheet'!$O$2:$O$5000,"&lt;"&amp;$C$740)</f>
        <v>0</v>
      </c>
      <c r="O747" s="13">
        <f>COUNTIFS('1. Output sheet'!$AC$2:$AC$5000,$B$75,'1. Output sheet'!$C$2:$C$5000,O$73,'1. Output sheet'!$K$2:$K$5000,$C747,'1. Output sheet'!$O$2:$O$5000,"&gt;="&amp;$B$740,'1. Output sheet'!$O$2:$O$5000,"&lt;"&amp;$C$740)</f>
        <v>0</v>
      </c>
      <c r="P747" s="14">
        <f t="shared" si="425"/>
        <v>0</v>
      </c>
    </row>
    <row r="748" spans="1:36" ht="14.4" x14ac:dyDescent="0.3">
      <c r="B748" s="7"/>
      <c r="C748" s="39" t="s">
        <v>1933</v>
      </c>
      <c r="D748" s="13">
        <f>COUNTIFS('1. Output sheet'!$AC$2:$AC$5000,$B$75,'1. Output sheet'!$C$2:$C$5000,D$73,'1. Output sheet'!$K$2:$K$5000,$C748,'1. Output sheet'!$O$2:$O$5000,"&gt;="&amp;$B$740,'1. Output sheet'!$O$2:$O$5000,"&lt;"&amp;$C$740)</f>
        <v>0</v>
      </c>
      <c r="E748" s="13">
        <f>COUNTIFS('1. Output sheet'!$AC$2:$AC$5000,$B$75,'1. Output sheet'!$C$2:$C$5000,E$73,'1. Output sheet'!$K$2:$K$5000,$C748,'1. Output sheet'!$O$2:$O$5000,"&gt;="&amp;$B$740,'1. Output sheet'!$O$2:$O$5000,"&lt;"&amp;$C$740)</f>
        <v>0</v>
      </c>
      <c r="F748" s="13">
        <f>COUNTIFS('1. Output sheet'!$AC$2:$AC$5000,$B$75,'1. Output sheet'!$C$2:$C$5000,F$73,'1. Output sheet'!$K$2:$K$5000,$C748,'1. Output sheet'!$O$2:$O$5000,"&gt;="&amp;$B$740,'1. Output sheet'!$O$2:$O$5000,"&lt;"&amp;$C$740)</f>
        <v>2</v>
      </c>
      <c r="G748" s="13">
        <f>COUNTIFS('1. Output sheet'!$AC$2:$AC$5000,$B$75,'1. Output sheet'!$C$2:$C$5000,G$73,'1. Output sheet'!$K$2:$K$5000,$C748,'1. Output sheet'!$O$2:$O$5000,"&gt;="&amp;$B$740,'1. Output sheet'!$O$2:$O$5000,"&lt;"&amp;$C$740)</f>
        <v>0</v>
      </c>
      <c r="H748" s="13">
        <f>COUNTIFS('1. Output sheet'!$AC$2:$AC$5000,$B$75,'1. Output sheet'!$C$2:$C$5000,H$73,'1. Output sheet'!$K$2:$K$5000,$C748,'1. Output sheet'!$O$2:$O$5000,"&gt;="&amp;$B$740,'1. Output sheet'!$O$2:$O$5000,"&lt;"&amp;$C$740)</f>
        <v>0</v>
      </c>
      <c r="I748" s="13">
        <f>COUNTIFS('1. Output sheet'!$AC$2:$AC$5000,$B$75,'1. Output sheet'!$C$2:$C$5000,I$73,'1. Output sheet'!$K$2:$K$5000,$C748,'1. Output sheet'!$O$2:$O$5000,"&gt;="&amp;$B$740,'1. Output sheet'!$O$2:$O$5000,"&lt;"&amp;$C$740)</f>
        <v>0</v>
      </c>
      <c r="J748" s="13">
        <f>COUNTIFS('1. Output sheet'!$AC$2:$AC$5000,$B$75,'1. Output sheet'!$C$2:$C$5000,J$73,'1. Output sheet'!$K$2:$K$5000,$C748,'1. Output sheet'!$O$2:$O$5000,"&gt;="&amp;$B$740,'1. Output sheet'!$O$2:$O$5000,"&lt;"&amp;$C$740)</f>
        <v>0</v>
      </c>
      <c r="K748" s="13">
        <f>COUNTIFS('1. Output sheet'!$AC$2:$AC$5000,$B$75,'1. Output sheet'!$C$2:$C$5000,K$73,'1. Output sheet'!$K$2:$K$5000,$C748,'1. Output sheet'!$O$2:$O$5000,"&gt;="&amp;$B$740,'1. Output sheet'!$O$2:$O$5000,"&lt;"&amp;$C$740)</f>
        <v>0</v>
      </c>
      <c r="L748" s="13">
        <f>COUNTIFS('1. Output sheet'!$AC$2:$AC$5000,$B$75,'1. Output sheet'!$C$2:$C$5000,L$73,'1. Output sheet'!$K$2:$K$5000,$C748,'1. Output sheet'!$O$2:$O$5000,"&gt;="&amp;$B$740,'1. Output sheet'!$O$2:$O$5000,"&lt;"&amp;$C$740)</f>
        <v>0</v>
      </c>
      <c r="M748" s="13">
        <f>COUNTIFS('1. Output sheet'!$AC$2:$AC$5000,$B$75,'1. Output sheet'!$C$2:$C$5000,M$73,'1. Output sheet'!$K$2:$K$5000,$C748,'1. Output sheet'!$O$2:$O$5000,"&gt;="&amp;$B$740,'1. Output sheet'!$O$2:$O$5000,"&lt;"&amp;$C$740)</f>
        <v>0</v>
      </c>
      <c r="N748" s="13">
        <f>COUNTIFS('1. Output sheet'!$AC$2:$AC$5000,$B$75,'1. Output sheet'!$C$2:$C$5000,N$73,'1. Output sheet'!$K$2:$K$5000,$C748,'1. Output sheet'!$O$2:$O$5000,"&gt;="&amp;$B$740,'1. Output sheet'!$O$2:$O$5000,"&lt;"&amp;$C$740)</f>
        <v>0</v>
      </c>
      <c r="O748" s="13">
        <f>COUNTIFS('1. Output sheet'!$AC$2:$AC$5000,$B$75,'1. Output sheet'!$C$2:$C$5000,O$73,'1. Output sheet'!$K$2:$K$5000,$C748,'1. Output sheet'!$O$2:$O$5000,"&gt;="&amp;$B$740,'1. Output sheet'!$O$2:$O$5000,"&lt;"&amp;$C$740)</f>
        <v>0</v>
      </c>
      <c r="P748" s="14">
        <f t="shared" si="425"/>
        <v>2</v>
      </c>
    </row>
    <row r="749" spans="1:36" ht="14.4" x14ac:dyDescent="0.3">
      <c r="B749" s="7"/>
      <c r="C749" s="39" t="s">
        <v>530</v>
      </c>
      <c r="D749" s="13">
        <f>COUNTIFS('1. Output sheet'!$AC$2:$AC$5000,$B$75,'1. Output sheet'!$C$2:$C$5000,D$73,'1. Output sheet'!$K$2:$K$5000,$C749,'1. Output sheet'!$O$2:$O$5000,"&gt;="&amp;$B$740,'1. Output sheet'!$O$2:$O$5000,"&lt;"&amp;$C$740)</f>
        <v>0</v>
      </c>
      <c r="E749" s="13">
        <f>COUNTIFS('1. Output sheet'!$AC$2:$AC$5000,$B$75,'1. Output sheet'!$C$2:$C$5000,E$73,'1. Output sheet'!$K$2:$K$5000,$C749,'1. Output sheet'!$O$2:$O$5000,"&gt;="&amp;$B$740,'1. Output sheet'!$O$2:$O$5000,"&lt;"&amp;$C$740)</f>
        <v>0</v>
      </c>
      <c r="F749" s="13">
        <f>COUNTIFS('1. Output sheet'!$AC$2:$AC$5000,$B$75,'1. Output sheet'!$C$2:$C$5000,F$73,'1. Output sheet'!$K$2:$K$5000,$C749,'1. Output sheet'!$O$2:$O$5000,"&gt;="&amp;$B$740,'1. Output sheet'!$O$2:$O$5000,"&lt;"&amp;$C$740)</f>
        <v>0</v>
      </c>
      <c r="G749" s="13">
        <f>COUNTIFS('1. Output sheet'!$AC$2:$AC$5000,$B$75,'1. Output sheet'!$C$2:$C$5000,G$73,'1. Output sheet'!$K$2:$K$5000,$C749,'1. Output sheet'!$O$2:$O$5000,"&gt;="&amp;$B$740,'1. Output sheet'!$O$2:$O$5000,"&lt;"&amp;$C$740)</f>
        <v>0</v>
      </c>
      <c r="H749" s="13">
        <f>COUNTIFS('1. Output sheet'!$AC$2:$AC$5000,$B$75,'1. Output sheet'!$C$2:$C$5000,H$73,'1. Output sheet'!$K$2:$K$5000,$C749,'1. Output sheet'!$O$2:$O$5000,"&gt;="&amp;$B$740,'1. Output sheet'!$O$2:$O$5000,"&lt;"&amp;$C$740)</f>
        <v>0</v>
      </c>
      <c r="I749" s="13">
        <f>COUNTIFS('1. Output sheet'!$AC$2:$AC$5000,$B$75,'1. Output sheet'!$C$2:$C$5000,I$73,'1. Output sheet'!$K$2:$K$5000,$C749,'1. Output sheet'!$O$2:$O$5000,"&gt;="&amp;$B$740,'1. Output sheet'!$O$2:$O$5000,"&lt;"&amp;$C$740)</f>
        <v>0</v>
      </c>
      <c r="J749" s="13">
        <f>COUNTIFS('1. Output sheet'!$AC$2:$AC$5000,$B$75,'1. Output sheet'!$C$2:$C$5000,J$73,'1. Output sheet'!$K$2:$K$5000,$C749,'1. Output sheet'!$O$2:$O$5000,"&gt;="&amp;$B$740,'1. Output sheet'!$O$2:$O$5000,"&lt;"&amp;$C$740)</f>
        <v>0</v>
      </c>
      <c r="K749" s="13">
        <f>COUNTIFS('1. Output sheet'!$AC$2:$AC$5000,$B$75,'1. Output sheet'!$C$2:$C$5000,K$73,'1. Output sheet'!$K$2:$K$5000,$C749,'1. Output sheet'!$O$2:$O$5000,"&gt;="&amp;$B$740,'1. Output sheet'!$O$2:$O$5000,"&lt;"&amp;$C$740)</f>
        <v>0</v>
      </c>
      <c r="L749" s="13">
        <f>COUNTIFS('1. Output sheet'!$AC$2:$AC$5000,$B$75,'1. Output sheet'!$C$2:$C$5000,L$73,'1. Output sheet'!$K$2:$K$5000,$C749,'1. Output sheet'!$O$2:$O$5000,"&gt;="&amp;$B$740,'1. Output sheet'!$O$2:$O$5000,"&lt;"&amp;$C$740)</f>
        <v>0</v>
      </c>
      <c r="M749" s="13">
        <f>COUNTIFS('1. Output sheet'!$AC$2:$AC$5000,$B$75,'1. Output sheet'!$C$2:$C$5000,M$73,'1. Output sheet'!$K$2:$K$5000,$C749,'1. Output sheet'!$O$2:$O$5000,"&gt;="&amp;$B$740,'1. Output sheet'!$O$2:$O$5000,"&lt;"&amp;$C$740)</f>
        <v>0</v>
      </c>
      <c r="N749" s="13">
        <f>COUNTIFS('1. Output sheet'!$AC$2:$AC$5000,$B$75,'1. Output sheet'!$C$2:$C$5000,N$73,'1. Output sheet'!$K$2:$K$5000,$C749,'1. Output sheet'!$O$2:$O$5000,"&gt;="&amp;$B$740,'1. Output sheet'!$O$2:$O$5000,"&lt;"&amp;$C$740)</f>
        <v>0</v>
      </c>
      <c r="O749" s="13">
        <f>COUNTIFS('1. Output sheet'!$AC$2:$AC$5000,$B$75,'1. Output sheet'!$C$2:$C$5000,O$73,'1. Output sheet'!$K$2:$K$5000,$C749,'1. Output sheet'!$O$2:$O$5000,"&gt;="&amp;$B$740,'1. Output sheet'!$O$2:$O$5000,"&lt;"&amp;$C$740)</f>
        <v>0</v>
      </c>
      <c r="P749" s="14">
        <f t="shared" si="425"/>
        <v>0</v>
      </c>
    </row>
    <row r="750" spans="1:36" ht="14.4" x14ac:dyDescent="0.3">
      <c r="B750" s="7"/>
      <c r="C750" s="39" t="s">
        <v>34</v>
      </c>
      <c r="D750" s="13">
        <f>COUNTIFS('1. Output sheet'!$AC$2:$AC$5000,$B$75,'1. Output sheet'!$C$2:$C$5000,D$73,'1. Output sheet'!$K$2:$K$5000,$C750,'1. Output sheet'!$O$2:$O$5000,"&gt;="&amp;$B$740,'1. Output sheet'!$O$2:$O$5000,"&lt;"&amp;$C$740)</f>
        <v>0</v>
      </c>
      <c r="E750" s="13">
        <f>COUNTIFS('1. Output sheet'!$AC$2:$AC$5000,$B$75,'1. Output sheet'!$C$2:$C$5000,E$73,'1. Output sheet'!$K$2:$K$5000,$C750,'1. Output sheet'!$O$2:$O$5000,"&gt;="&amp;$B$740,'1. Output sheet'!$O$2:$O$5000,"&lt;"&amp;$C$740)</f>
        <v>0</v>
      </c>
      <c r="F750" s="13">
        <f>COUNTIFS('1. Output sheet'!$AC$2:$AC$5000,$B$75,'1. Output sheet'!$C$2:$C$5000,F$73,'1. Output sheet'!$K$2:$K$5000,$C750,'1. Output sheet'!$O$2:$O$5000,"&gt;="&amp;$B$740,'1. Output sheet'!$O$2:$O$5000,"&lt;"&amp;$C$740)</f>
        <v>0</v>
      </c>
      <c r="G750" s="13">
        <f>COUNTIFS('1. Output sheet'!$AC$2:$AC$5000,$B$75,'1. Output sheet'!$C$2:$C$5000,G$73,'1. Output sheet'!$K$2:$K$5000,$C750,'1. Output sheet'!$O$2:$O$5000,"&gt;="&amp;$B$740,'1. Output sheet'!$O$2:$O$5000,"&lt;"&amp;$C$740)</f>
        <v>0</v>
      </c>
      <c r="H750" s="13">
        <f>COUNTIFS('1. Output sheet'!$AC$2:$AC$5000,$B$75,'1. Output sheet'!$C$2:$C$5000,H$73,'1. Output sheet'!$K$2:$K$5000,$C750,'1. Output sheet'!$O$2:$O$5000,"&gt;="&amp;$B$740,'1. Output sheet'!$O$2:$O$5000,"&lt;"&amp;$C$740)</f>
        <v>0</v>
      </c>
      <c r="I750" s="13">
        <f>COUNTIFS('1. Output sheet'!$AC$2:$AC$5000,$B$75,'1. Output sheet'!$C$2:$C$5000,I$73,'1. Output sheet'!$K$2:$K$5000,$C750,'1. Output sheet'!$O$2:$O$5000,"&gt;="&amp;$B$740,'1. Output sheet'!$O$2:$O$5000,"&lt;"&amp;$C$740)</f>
        <v>0</v>
      </c>
      <c r="J750" s="13">
        <f>COUNTIFS('1. Output sheet'!$AC$2:$AC$5000,$B$75,'1. Output sheet'!$C$2:$C$5000,J$73,'1. Output sheet'!$K$2:$K$5000,$C750,'1. Output sheet'!$O$2:$O$5000,"&gt;="&amp;$B$740,'1. Output sheet'!$O$2:$O$5000,"&lt;"&amp;$C$740)</f>
        <v>0</v>
      </c>
      <c r="K750" s="13">
        <f>COUNTIFS('1. Output sheet'!$AC$2:$AC$5000,$B$75,'1. Output sheet'!$C$2:$C$5000,K$73,'1. Output sheet'!$K$2:$K$5000,$C750,'1. Output sheet'!$O$2:$O$5000,"&gt;="&amp;$B$740,'1. Output sheet'!$O$2:$O$5000,"&lt;"&amp;$C$740)</f>
        <v>0</v>
      </c>
      <c r="L750" s="13">
        <f>COUNTIFS('1. Output sheet'!$AC$2:$AC$5000,$B$75,'1. Output sheet'!$C$2:$C$5000,L$73,'1. Output sheet'!$K$2:$K$5000,$C750,'1. Output sheet'!$O$2:$O$5000,"&gt;="&amp;$B$740,'1. Output sheet'!$O$2:$O$5000,"&lt;"&amp;$C$740)</f>
        <v>0</v>
      </c>
      <c r="M750" s="13">
        <f>COUNTIFS('1. Output sheet'!$AC$2:$AC$5000,$B$75,'1. Output sheet'!$C$2:$C$5000,M$73,'1. Output sheet'!$K$2:$K$5000,$C750,'1. Output sheet'!$O$2:$O$5000,"&gt;="&amp;$B$740,'1. Output sheet'!$O$2:$O$5000,"&lt;"&amp;$C$740)</f>
        <v>0</v>
      </c>
      <c r="N750" s="13">
        <f>COUNTIFS('1. Output sheet'!$AC$2:$AC$5000,$B$75,'1. Output sheet'!$C$2:$C$5000,N$73,'1. Output sheet'!$K$2:$K$5000,$C750,'1. Output sheet'!$O$2:$O$5000,"&gt;="&amp;$B$740,'1. Output sheet'!$O$2:$O$5000,"&lt;"&amp;$C$740)</f>
        <v>0</v>
      </c>
      <c r="O750" s="13">
        <f>COUNTIFS('1. Output sheet'!$AC$2:$AC$5000,$B$75,'1. Output sheet'!$C$2:$C$5000,O$73,'1. Output sheet'!$K$2:$K$5000,$C750,'1. Output sheet'!$O$2:$O$5000,"&gt;="&amp;$B$740,'1. Output sheet'!$O$2:$O$5000,"&lt;"&amp;$C$740)</f>
        <v>0</v>
      </c>
      <c r="P750" s="14">
        <f t="shared" si="425"/>
        <v>0</v>
      </c>
    </row>
    <row r="751" spans="1:36" ht="14.4" x14ac:dyDescent="0.3">
      <c r="B751" s="7"/>
      <c r="C751" s="39" t="s">
        <v>473</v>
      </c>
      <c r="D751" s="13">
        <f>COUNTIFS('1. Output sheet'!$AC$2:$AC$5000,$B$75,'1. Output sheet'!$C$2:$C$5000,D$73,'1. Output sheet'!$K$2:$K$5000,$C751,'1. Output sheet'!$O$2:$O$5000,"&gt;="&amp;$B$740,'1. Output sheet'!$O$2:$O$5000,"&lt;"&amp;$C$740)</f>
        <v>0</v>
      </c>
      <c r="E751" s="13">
        <f>COUNTIFS('1. Output sheet'!$AC$2:$AC$5000,$B$75,'1. Output sheet'!$C$2:$C$5000,E$73,'1. Output sheet'!$K$2:$K$5000,$C751,'1. Output sheet'!$O$2:$O$5000,"&gt;="&amp;$B$740,'1. Output sheet'!$O$2:$O$5000,"&lt;"&amp;$C$740)</f>
        <v>0</v>
      </c>
      <c r="F751" s="13">
        <f>COUNTIFS('1. Output sheet'!$AC$2:$AC$5000,$B$75,'1. Output sheet'!$C$2:$C$5000,F$73,'1. Output sheet'!$K$2:$K$5000,$C751,'1. Output sheet'!$O$2:$O$5000,"&gt;="&amp;$B$740,'1. Output sheet'!$O$2:$O$5000,"&lt;"&amp;$C$740)</f>
        <v>0</v>
      </c>
      <c r="G751" s="13">
        <f>COUNTIFS('1. Output sheet'!$AC$2:$AC$5000,$B$75,'1. Output sheet'!$C$2:$C$5000,G$73,'1. Output sheet'!$K$2:$K$5000,$C751,'1. Output sheet'!$O$2:$O$5000,"&gt;="&amp;$B$740,'1. Output sheet'!$O$2:$O$5000,"&lt;"&amp;$C$740)</f>
        <v>1</v>
      </c>
      <c r="H751" s="13">
        <f>COUNTIFS('1. Output sheet'!$AC$2:$AC$5000,$B$75,'1. Output sheet'!$C$2:$C$5000,H$73,'1. Output sheet'!$K$2:$K$5000,$C751,'1. Output sheet'!$O$2:$O$5000,"&gt;="&amp;$B$740,'1. Output sheet'!$O$2:$O$5000,"&lt;"&amp;$C$740)</f>
        <v>2</v>
      </c>
      <c r="I751" s="13">
        <f>COUNTIFS('1. Output sheet'!$AC$2:$AC$5000,$B$75,'1. Output sheet'!$C$2:$C$5000,I$73,'1. Output sheet'!$K$2:$K$5000,$C751,'1. Output sheet'!$O$2:$O$5000,"&gt;="&amp;$B$740,'1. Output sheet'!$O$2:$O$5000,"&lt;"&amp;$C$740)</f>
        <v>1</v>
      </c>
      <c r="J751" s="13">
        <f>COUNTIFS('1. Output sheet'!$AC$2:$AC$5000,$B$75,'1. Output sheet'!$C$2:$C$5000,J$73,'1. Output sheet'!$K$2:$K$5000,$C751,'1. Output sheet'!$O$2:$O$5000,"&gt;="&amp;$B$740,'1. Output sheet'!$O$2:$O$5000,"&lt;"&amp;$C$740)</f>
        <v>0</v>
      </c>
      <c r="K751" s="13">
        <f>COUNTIFS('1. Output sheet'!$AC$2:$AC$5000,$B$75,'1. Output sheet'!$C$2:$C$5000,K$73,'1. Output sheet'!$K$2:$K$5000,$C751,'1. Output sheet'!$O$2:$O$5000,"&gt;="&amp;$B$740,'1. Output sheet'!$O$2:$O$5000,"&lt;"&amp;$C$740)</f>
        <v>0</v>
      </c>
      <c r="L751" s="13">
        <f>COUNTIFS('1. Output sheet'!$AC$2:$AC$5000,$B$75,'1. Output sheet'!$C$2:$C$5000,L$73,'1. Output sheet'!$K$2:$K$5000,$C751,'1. Output sheet'!$O$2:$O$5000,"&gt;="&amp;$B$740,'1. Output sheet'!$O$2:$O$5000,"&lt;"&amp;$C$740)</f>
        <v>0</v>
      </c>
      <c r="M751" s="13">
        <f>COUNTIFS('1. Output sheet'!$AC$2:$AC$5000,$B$75,'1. Output sheet'!$C$2:$C$5000,M$73,'1. Output sheet'!$K$2:$K$5000,$C751,'1. Output sheet'!$O$2:$O$5000,"&gt;="&amp;$B$740,'1. Output sheet'!$O$2:$O$5000,"&lt;"&amp;$C$740)</f>
        <v>0</v>
      </c>
      <c r="N751" s="13">
        <f>COUNTIFS('1. Output sheet'!$AC$2:$AC$5000,$B$75,'1. Output sheet'!$C$2:$C$5000,N$73,'1. Output sheet'!$K$2:$K$5000,$C751,'1. Output sheet'!$O$2:$O$5000,"&gt;="&amp;$B$740,'1. Output sheet'!$O$2:$O$5000,"&lt;"&amp;$C$740)</f>
        <v>0</v>
      </c>
      <c r="O751" s="13">
        <f>COUNTIFS('1. Output sheet'!$AC$2:$AC$5000,$B$75,'1. Output sheet'!$C$2:$C$5000,O$73,'1. Output sheet'!$K$2:$K$5000,$C751,'1. Output sheet'!$O$2:$O$5000,"&gt;="&amp;$B$740,'1. Output sheet'!$O$2:$O$5000,"&lt;"&amp;$C$740)</f>
        <v>0</v>
      </c>
      <c r="P751" s="14">
        <f t="shared" si="425"/>
        <v>4</v>
      </c>
    </row>
    <row r="752" spans="1:36" ht="14.4" x14ac:dyDescent="0.3">
      <c r="B752" s="7"/>
      <c r="C752" s="39" t="s">
        <v>210</v>
      </c>
      <c r="D752" s="13">
        <f>COUNTIFS('1. Output sheet'!$AC$2:$AC$5000,$B$75,'1. Output sheet'!$C$2:$C$5000,D$73,'1. Output sheet'!$K$2:$K$5000,$C752,'1. Output sheet'!$O$2:$O$5000,"&gt;="&amp;$B$740,'1. Output sheet'!$O$2:$O$5000,"&lt;"&amp;$C$740)</f>
        <v>0</v>
      </c>
      <c r="E752" s="13">
        <f>COUNTIFS('1. Output sheet'!$AC$2:$AC$5000,$B$75,'1. Output sheet'!$C$2:$C$5000,E$73,'1. Output sheet'!$K$2:$K$5000,$C752,'1. Output sheet'!$O$2:$O$5000,"&gt;="&amp;$B$740,'1. Output sheet'!$O$2:$O$5000,"&lt;"&amp;$C$740)</f>
        <v>0</v>
      </c>
      <c r="F752" s="13">
        <f>COUNTIFS('1. Output sheet'!$AC$2:$AC$5000,$B$75,'1. Output sheet'!$C$2:$C$5000,F$73,'1. Output sheet'!$K$2:$K$5000,$C752,'1. Output sheet'!$O$2:$O$5000,"&gt;="&amp;$B$740,'1. Output sheet'!$O$2:$O$5000,"&lt;"&amp;$C$740)</f>
        <v>0</v>
      </c>
      <c r="G752" s="13">
        <f>COUNTIFS('1. Output sheet'!$AC$2:$AC$5000,$B$75,'1. Output sheet'!$C$2:$C$5000,G$73,'1. Output sheet'!$K$2:$K$5000,$C752,'1. Output sheet'!$O$2:$O$5000,"&gt;="&amp;$B$740,'1. Output sheet'!$O$2:$O$5000,"&lt;"&amp;$C$740)</f>
        <v>0</v>
      </c>
      <c r="H752" s="13">
        <f>COUNTIFS('1. Output sheet'!$AC$2:$AC$5000,$B$75,'1. Output sheet'!$C$2:$C$5000,H$73,'1. Output sheet'!$K$2:$K$5000,$C752,'1. Output sheet'!$O$2:$O$5000,"&gt;="&amp;$B$740,'1. Output sheet'!$O$2:$O$5000,"&lt;"&amp;$C$740)</f>
        <v>0</v>
      </c>
      <c r="I752" s="13">
        <f>COUNTIFS('1. Output sheet'!$AC$2:$AC$5000,$B$75,'1. Output sheet'!$C$2:$C$5000,I$73,'1. Output sheet'!$K$2:$K$5000,$C752,'1. Output sheet'!$O$2:$O$5000,"&gt;="&amp;$B$740,'1. Output sheet'!$O$2:$O$5000,"&lt;"&amp;$C$740)</f>
        <v>0</v>
      </c>
      <c r="J752" s="13">
        <f>COUNTIFS('1. Output sheet'!$AC$2:$AC$5000,$B$75,'1. Output sheet'!$C$2:$C$5000,J$73,'1. Output sheet'!$K$2:$K$5000,$C752,'1. Output sheet'!$O$2:$O$5000,"&gt;="&amp;$B$740,'1. Output sheet'!$O$2:$O$5000,"&lt;"&amp;$C$740)</f>
        <v>0</v>
      </c>
      <c r="K752" s="13">
        <f>COUNTIFS('1. Output sheet'!$AC$2:$AC$5000,$B$75,'1. Output sheet'!$C$2:$C$5000,K$73,'1. Output sheet'!$K$2:$K$5000,$C752,'1. Output sheet'!$O$2:$O$5000,"&gt;="&amp;$B$740,'1. Output sheet'!$O$2:$O$5000,"&lt;"&amp;$C$740)</f>
        <v>0</v>
      </c>
      <c r="L752" s="13">
        <f>COUNTIFS('1. Output sheet'!$AC$2:$AC$5000,$B$75,'1. Output sheet'!$C$2:$C$5000,L$73,'1. Output sheet'!$K$2:$K$5000,$C752,'1. Output sheet'!$O$2:$O$5000,"&gt;="&amp;$B$740,'1. Output sheet'!$O$2:$O$5000,"&lt;"&amp;$C$740)</f>
        <v>0</v>
      </c>
      <c r="M752" s="13">
        <f>COUNTIFS('1. Output sheet'!$AC$2:$AC$5000,$B$75,'1. Output sheet'!$C$2:$C$5000,M$73,'1. Output sheet'!$K$2:$K$5000,$C752,'1. Output sheet'!$O$2:$O$5000,"&gt;="&amp;$B$740,'1. Output sheet'!$O$2:$O$5000,"&lt;"&amp;$C$740)</f>
        <v>0</v>
      </c>
      <c r="N752" s="13">
        <f>COUNTIFS('1. Output sheet'!$AC$2:$AC$5000,$B$75,'1. Output sheet'!$C$2:$C$5000,N$73,'1. Output sheet'!$K$2:$K$5000,$C752,'1. Output sheet'!$O$2:$O$5000,"&gt;="&amp;$B$740,'1. Output sheet'!$O$2:$O$5000,"&lt;"&amp;$C$740)</f>
        <v>0</v>
      </c>
      <c r="O752" s="13">
        <f>COUNTIFS('1. Output sheet'!$AC$2:$AC$5000,$B$75,'1. Output sheet'!$C$2:$C$5000,O$73,'1. Output sheet'!$K$2:$K$5000,$C752,'1. Output sheet'!$O$2:$O$5000,"&gt;="&amp;$B$740,'1. Output sheet'!$O$2:$O$5000,"&lt;"&amp;$C$740)</f>
        <v>0</v>
      </c>
      <c r="P752" s="14">
        <f t="shared" si="425"/>
        <v>0</v>
      </c>
    </row>
    <row r="753" spans="2:16" ht="14.4" x14ac:dyDescent="0.3">
      <c r="B753" s="7"/>
      <c r="C753" s="39" t="s">
        <v>333</v>
      </c>
      <c r="D753" s="13">
        <f>COUNTIFS('1. Output sheet'!$AC$2:$AC$5000,$B$75,'1. Output sheet'!$C$2:$C$5000,D$73,'1. Output sheet'!$K$2:$K$5000,$C753,'1. Output sheet'!$O$2:$O$5000,"&gt;="&amp;$B$740,'1. Output sheet'!$O$2:$O$5000,"&lt;"&amp;$C$740)</f>
        <v>0</v>
      </c>
      <c r="E753" s="13">
        <f>COUNTIFS('1. Output sheet'!$AC$2:$AC$5000,$B$75,'1. Output sheet'!$C$2:$C$5000,E$73,'1. Output sheet'!$K$2:$K$5000,$C753,'1. Output sheet'!$O$2:$O$5000,"&gt;="&amp;$B$740,'1. Output sheet'!$O$2:$O$5000,"&lt;"&amp;$C$740)</f>
        <v>0</v>
      </c>
      <c r="F753" s="13">
        <f>COUNTIFS('1. Output sheet'!$AC$2:$AC$5000,$B$75,'1. Output sheet'!$C$2:$C$5000,F$73,'1. Output sheet'!$K$2:$K$5000,$C753,'1. Output sheet'!$O$2:$O$5000,"&gt;="&amp;$B$740,'1. Output sheet'!$O$2:$O$5000,"&lt;"&amp;$C$740)</f>
        <v>0</v>
      </c>
      <c r="G753" s="13">
        <f>COUNTIFS('1. Output sheet'!$AC$2:$AC$5000,$B$75,'1. Output sheet'!$C$2:$C$5000,G$73,'1. Output sheet'!$K$2:$K$5000,$C753,'1. Output sheet'!$O$2:$O$5000,"&gt;="&amp;$B$740,'1. Output sheet'!$O$2:$O$5000,"&lt;"&amp;$C$740)</f>
        <v>0</v>
      </c>
      <c r="H753" s="13">
        <f>COUNTIFS('1. Output sheet'!$AC$2:$AC$5000,$B$75,'1. Output sheet'!$C$2:$C$5000,H$73,'1. Output sheet'!$K$2:$K$5000,$C753,'1. Output sheet'!$O$2:$O$5000,"&gt;="&amp;$B$740,'1. Output sheet'!$O$2:$O$5000,"&lt;"&amp;$C$740)</f>
        <v>0</v>
      </c>
      <c r="I753" s="13">
        <f>COUNTIFS('1. Output sheet'!$AC$2:$AC$5000,$B$75,'1. Output sheet'!$C$2:$C$5000,I$73,'1. Output sheet'!$K$2:$K$5000,$C753,'1. Output sheet'!$O$2:$O$5000,"&gt;="&amp;$B$740,'1. Output sheet'!$O$2:$O$5000,"&lt;"&amp;$C$740)</f>
        <v>0</v>
      </c>
      <c r="J753" s="13">
        <f>COUNTIFS('1. Output sheet'!$AC$2:$AC$5000,$B$75,'1. Output sheet'!$C$2:$C$5000,J$73,'1. Output sheet'!$K$2:$K$5000,$C753,'1. Output sheet'!$O$2:$O$5000,"&gt;="&amp;$B$740,'1. Output sheet'!$O$2:$O$5000,"&lt;"&amp;$C$740)</f>
        <v>0</v>
      </c>
      <c r="K753" s="13">
        <f>COUNTIFS('1. Output sheet'!$AC$2:$AC$5000,$B$75,'1. Output sheet'!$C$2:$C$5000,K$73,'1. Output sheet'!$K$2:$K$5000,$C753,'1. Output sheet'!$O$2:$O$5000,"&gt;="&amp;$B$740,'1. Output sheet'!$O$2:$O$5000,"&lt;"&amp;$C$740)</f>
        <v>0</v>
      </c>
      <c r="L753" s="13">
        <f>COUNTIFS('1. Output sheet'!$AC$2:$AC$5000,$B$75,'1. Output sheet'!$C$2:$C$5000,L$73,'1. Output sheet'!$K$2:$K$5000,$C753,'1. Output sheet'!$O$2:$O$5000,"&gt;="&amp;$B$740,'1. Output sheet'!$O$2:$O$5000,"&lt;"&amp;$C$740)</f>
        <v>0</v>
      </c>
      <c r="M753" s="13">
        <f>COUNTIFS('1. Output sheet'!$AC$2:$AC$5000,$B$75,'1. Output sheet'!$C$2:$C$5000,M$73,'1. Output sheet'!$K$2:$K$5000,$C753,'1. Output sheet'!$O$2:$O$5000,"&gt;="&amp;$B$740,'1. Output sheet'!$O$2:$O$5000,"&lt;"&amp;$C$740)</f>
        <v>0</v>
      </c>
      <c r="N753" s="13">
        <f>COUNTIFS('1. Output sheet'!$AC$2:$AC$5000,$B$75,'1. Output sheet'!$C$2:$C$5000,N$73,'1. Output sheet'!$K$2:$K$5000,$C753,'1. Output sheet'!$O$2:$O$5000,"&gt;="&amp;$B$740,'1. Output sheet'!$O$2:$O$5000,"&lt;"&amp;$C$740)</f>
        <v>0</v>
      </c>
      <c r="O753" s="13">
        <f>COUNTIFS('1. Output sheet'!$AC$2:$AC$5000,$B$75,'1. Output sheet'!$C$2:$C$5000,O$73,'1. Output sheet'!$K$2:$K$5000,$C753,'1. Output sheet'!$O$2:$O$5000,"&gt;="&amp;$B$740,'1. Output sheet'!$O$2:$O$5000,"&lt;"&amp;$C$740)</f>
        <v>0</v>
      </c>
      <c r="P753" s="14">
        <f t="shared" si="425"/>
        <v>0</v>
      </c>
    </row>
    <row r="754" spans="2:16" ht="14.4" x14ac:dyDescent="0.3">
      <c r="B754" s="7"/>
      <c r="C754" s="39" t="s">
        <v>229</v>
      </c>
      <c r="D754" s="13">
        <f>COUNTIFS('1. Output sheet'!$AC$2:$AC$5000,$B$75,'1. Output sheet'!$C$2:$C$5000,D$73,'1. Output sheet'!$K$2:$K$5000,$C754,'1. Output sheet'!$O$2:$O$5000,"&gt;="&amp;$B$740,'1. Output sheet'!$O$2:$O$5000,"&lt;"&amp;$C$740)</f>
        <v>0</v>
      </c>
      <c r="E754" s="13">
        <f>COUNTIFS('1. Output sheet'!$AC$2:$AC$5000,$B$75,'1. Output sheet'!$C$2:$C$5000,E$73,'1. Output sheet'!$K$2:$K$5000,$C754,'1. Output sheet'!$O$2:$O$5000,"&gt;="&amp;$B$740,'1. Output sheet'!$O$2:$O$5000,"&lt;"&amp;$C$740)</f>
        <v>0</v>
      </c>
      <c r="F754" s="13">
        <f>COUNTIFS('1. Output sheet'!$AC$2:$AC$5000,$B$75,'1. Output sheet'!$C$2:$C$5000,F$73,'1. Output sheet'!$K$2:$K$5000,$C754,'1. Output sheet'!$O$2:$O$5000,"&gt;="&amp;$B$740,'1. Output sheet'!$O$2:$O$5000,"&lt;"&amp;$C$740)</f>
        <v>0</v>
      </c>
      <c r="G754" s="13">
        <f>COUNTIFS('1. Output sheet'!$AC$2:$AC$5000,$B$75,'1. Output sheet'!$C$2:$C$5000,G$73,'1. Output sheet'!$K$2:$K$5000,$C754,'1. Output sheet'!$O$2:$O$5000,"&gt;="&amp;$B$740,'1. Output sheet'!$O$2:$O$5000,"&lt;"&amp;$C$740)</f>
        <v>0</v>
      </c>
      <c r="H754" s="13">
        <f>COUNTIFS('1. Output sheet'!$AC$2:$AC$5000,$B$75,'1. Output sheet'!$C$2:$C$5000,H$73,'1. Output sheet'!$K$2:$K$5000,$C754,'1. Output sheet'!$O$2:$O$5000,"&gt;="&amp;$B$740,'1. Output sheet'!$O$2:$O$5000,"&lt;"&amp;$C$740)</f>
        <v>0</v>
      </c>
      <c r="I754" s="13">
        <f>COUNTIFS('1. Output sheet'!$AC$2:$AC$5000,$B$75,'1. Output sheet'!$C$2:$C$5000,I$73,'1. Output sheet'!$K$2:$K$5000,$C754,'1. Output sheet'!$O$2:$O$5000,"&gt;="&amp;$B$740,'1. Output sheet'!$O$2:$O$5000,"&lt;"&amp;$C$740)</f>
        <v>0</v>
      </c>
      <c r="J754" s="13">
        <f>COUNTIFS('1. Output sheet'!$AC$2:$AC$5000,$B$75,'1. Output sheet'!$C$2:$C$5000,J$73,'1. Output sheet'!$K$2:$K$5000,$C754,'1. Output sheet'!$O$2:$O$5000,"&gt;="&amp;$B$740,'1. Output sheet'!$O$2:$O$5000,"&lt;"&amp;$C$740)</f>
        <v>2</v>
      </c>
      <c r="K754" s="13">
        <f>COUNTIFS('1. Output sheet'!$AC$2:$AC$5000,$B$75,'1. Output sheet'!$C$2:$C$5000,K$73,'1. Output sheet'!$K$2:$K$5000,$C754,'1. Output sheet'!$O$2:$O$5000,"&gt;="&amp;$B$740,'1. Output sheet'!$O$2:$O$5000,"&lt;"&amp;$C$740)</f>
        <v>0</v>
      </c>
      <c r="L754" s="13">
        <f>COUNTIFS('1. Output sheet'!$AC$2:$AC$5000,$B$75,'1. Output sheet'!$C$2:$C$5000,L$73,'1. Output sheet'!$K$2:$K$5000,$C754,'1. Output sheet'!$O$2:$O$5000,"&gt;="&amp;$B$740,'1. Output sheet'!$O$2:$O$5000,"&lt;"&amp;$C$740)</f>
        <v>0</v>
      </c>
      <c r="M754" s="13">
        <f>COUNTIFS('1. Output sheet'!$AC$2:$AC$5000,$B$75,'1. Output sheet'!$C$2:$C$5000,M$73,'1. Output sheet'!$K$2:$K$5000,$C754,'1. Output sheet'!$O$2:$O$5000,"&gt;="&amp;$B$740,'1. Output sheet'!$O$2:$O$5000,"&lt;"&amp;$C$740)</f>
        <v>0</v>
      </c>
      <c r="N754" s="13">
        <f>COUNTIFS('1. Output sheet'!$AC$2:$AC$5000,$B$75,'1. Output sheet'!$C$2:$C$5000,N$73,'1. Output sheet'!$K$2:$K$5000,$C754,'1. Output sheet'!$O$2:$O$5000,"&gt;="&amp;$B$740,'1. Output sheet'!$O$2:$O$5000,"&lt;"&amp;$C$740)</f>
        <v>2</v>
      </c>
      <c r="O754" s="13">
        <f>COUNTIFS('1. Output sheet'!$AC$2:$AC$5000,$B$75,'1. Output sheet'!$C$2:$C$5000,O$73,'1. Output sheet'!$K$2:$K$5000,$C754,'1. Output sheet'!$O$2:$O$5000,"&gt;="&amp;$B$740,'1. Output sheet'!$O$2:$O$5000,"&lt;"&amp;$C$740)</f>
        <v>2</v>
      </c>
      <c r="P754" s="14">
        <f t="shared" si="425"/>
        <v>6</v>
      </c>
    </row>
    <row r="755" spans="2:16" ht="14.4" x14ac:dyDescent="0.3">
      <c r="B755" s="7"/>
      <c r="C755" s="39" t="s">
        <v>407</v>
      </c>
      <c r="D755" s="13">
        <f>COUNTIFS('1. Output sheet'!$AC$2:$AC$5000,$B$75,'1. Output sheet'!$C$2:$C$5000,D$73,'1. Output sheet'!$K$2:$K$5000,$C755,'1. Output sheet'!$O$2:$O$5000,"&gt;="&amp;$B$740,'1. Output sheet'!$O$2:$O$5000,"&lt;"&amp;$C$740)</f>
        <v>0</v>
      </c>
      <c r="E755" s="13">
        <f>COUNTIFS('1. Output sheet'!$AC$2:$AC$5000,$B$75,'1. Output sheet'!$C$2:$C$5000,E$73,'1. Output sheet'!$K$2:$K$5000,$C755,'1. Output sheet'!$O$2:$O$5000,"&gt;="&amp;$B$740,'1. Output sheet'!$O$2:$O$5000,"&lt;"&amp;$C$740)</f>
        <v>0</v>
      </c>
      <c r="F755" s="13">
        <f>COUNTIFS('1. Output sheet'!$AC$2:$AC$5000,$B$75,'1. Output sheet'!$C$2:$C$5000,F$73,'1. Output sheet'!$K$2:$K$5000,$C755,'1. Output sheet'!$O$2:$O$5000,"&gt;="&amp;$B$740,'1. Output sheet'!$O$2:$O$5000,"&lt;"&amp;$C$740)</f>
        <v>0</v>
      </c>
      <c r="G755" s="13">
        <f>COUNTIFS('1. Output sheet'!$AC$2:$AC$5000,$B$75,'1. Output sheet'!$C$2:$C$5000,G$73,'1. Output sheet'!$K$2:$K$5000,$C755,'1. Output sheet'!$O$2:$O$5000,"&gt;="&amp;$B$740,'1. Output sheet'!$O$2:$O$5000,"&lt;"&amp;$C$740)</f>
        <v>0</v>
      </c>
      <c r="H755" s="13">
        <f>COUNTIFS('1. Output sheet'!$AC$2:$AC$5000,$B$75,'1. Output sheet'!$C$2:$C$5000,H$73,'1. Output sheet'!$K$2:$K$5000,$C755,'1. Output sheet'!$O$2:$O$5000,"&gt;="&amp;$B$740,'1. Output sheet'!$O$2:$O$5000,"&lt;"&amp;$C$740)</f>
        <v>0</v>
      </c>
      <c r="I755" s="13">
        <f>COUNTIFS('1. Output sheet'!$AC$2:$AC$5000,$B$75,'1. Output sheet'!$C$2:$C$5000,I$73,'1. Output sheet'!$K$2:$K$5000,$C755,'1. Output sheet'!$O$2:$O$5000,"&gt;="&amp;$B$740,'1. Output sheet'!$O$2:$O$5000,"&lt;"&amp;$C$740)</f>
        <v>0</v>
      </c>
      <c r="J755" s="13">
        <f>COUNTIFS('1. Output sheet'!$AC$2:$AC$5000,$B$75,'1. Output sheet'!$C$2:$C$5000,J$73,'1. Output sheet'!$K$2:$K$5000,$C755,'1. Output sheet'!$O$2:$O$5000,"&gt;="&amp;$B$740,'1. Output sheet'!$O$2:$O$5000,"&lt;"&amp;$C$740)</f>
        <v>0</v>
      </c>
      <c r="K755" s="13">
        <f>COUNTIFS('1. Output sheet'!$AC$2:$AC$5000,$B$75,'1. Output sheet'!$C$2:$C$5000,K$73,'1. Output sheet'!$K$2:$K$5000,$C755,'1. Output sheet'!$O$2:$O$5000,"&gt;="&amp;$B$740,'1. Output sheet'!$O$2:$O$5000,"&lt;"&amp;$C$740)</f>
        <v>0</v>
      </c>
      <c r="L755" s="13">
        <f>COUNTIFS('1. Output sheet'!$AC$2:$AC$5000,$B$75,'1. Output sheet'!$C$2:$C$5000,L$73,'1. Output sheet'!$K$2:$K$5000,$C755,'1. Output sheet'!$O$2:$O$5000,"&gt;="&amp;$B$740,'1. Output sheet'!$O$2:$O$5000,"&lt;"&amp;$C$740)</f>
        <v>0</v>
      </c>
      <c r="M755" s="13">
        <f>COUNTIFS('1. Output sheet'!$AC$2:$AC$5000,$B$75,'1. Output sheet'!$C$2:$C$5000,M$73,'1. Output sheet'!$K$2:$K$5000,$C755,'1. Output sheet'!$O$2:$O$5000,"&gt;="&amp;$B$740,'1. Output sheet'!$O$2:$O$5000,"&lt;"&amp;$C$740)</f>
        <v>0</v>
      </c>
      <c r="N755" s="13">
        <f>COUNTIFS('1. Output sheet'!$AC$2:$AC$5000,$B$75,'1. Output sheet'!$C$2:$C$5000,N$73,'1. Output sheet'!$K$2:$K$5000,$C755,'1. Output sheet'!$O$2:$O$5000,"&gt;="&amp;$B$740,'1. Output sheet'!$O$2:$O$5000,"&lt;"&amp;$C$740)</f>
        <v>0</v>
      </c>
      <c r="O755" s="13">
        <f>COUNTIFS('1. Output sheet'!$AC$2:$AC$5000,$B$75,'1. Output sheet'!$C$2:$C$5000,O$73,'1. Output sheet'!$K$2:$K$5000,$C755,'1. Output sheet'!$O$2:$O$5000,"&gt;="&amp;$B$740,'1. Output sheet'!$O$2:$O$5000,"&lt;"&amp;$C$740)</f>
        <v>0</v>
      </c>
      <c r="P755" s="14">
        <f t="shared" si="425"/>
        <v>0</v>
      </c>
    </row>
    <row r="756" spans="2:16" ht="14.4" x14ac:dyDescent="0.3">
      <c r="B756" s="7"/>
      <c r="C756" s="39" t="s">
        <v>54</v>
      </c>
      <c r="D756" s="13">
        <f>COUNTIFS('1. Output sheet'!$AC$2:$AC$5000,$B$75,'1. Output sheet'!$C$2:$C$5000,D$73,'1. Output sheet'!$K$2:$K$5000,$C756,'1. Output sheet'!$O$2:$O$5000,"&gt;="&amp;$B$740,'1. Output sheet'!$O$2:$O$5000,"&lt;"&amp;$C$740)</f>
        <v>0</v>
      </c>
      <c r="E756" s="13">
        <f>COUNTIFS('1. Output sheet'!$AC$2:$AC$5000,$B$75,'1. Output sheet'!$C$2:$C$5000,E$73,'1. Output sheet'!$K$2:$K$5000,$C756,'1. Output sheet'!$O$2:$O$5000,"&gt;="&amp;$B$740,'1. Output sheet'!$O$2:$O$5000,"&lt;"&amp;$C$740)</f>
        <v>0</v>
      </c>
      <c r="F756" s="13">
        <f>COUNTIFS('1. Output sheet'!$AC$2:$AC$5000,$B$75,'1. Output sheet'!$C$2:$C$5000,F$73,'1. Output sheet'!$K$2:$K$5000,$C756,'1. Output sheet'!$O$2:$O$5000,"&gt;="&amp;$B$740,'1. Output sheet'!$O$2:$O$5000,"&lt;"&amp;$C$740)</f>
        <v>0</v>
      </c>
      <c r="G756" s="13">
        <f>COUNTIFS('1. Output sheet'!$AC$2:$AC$5000,$B$75,'1. Output sheet'!$C$2:$C$5000,G$73,'1. Output sheet'!$K$2:$K$5000,$C756,'1. Output sheet'!$O$2:$O$5000,"&gt;="&amp;$B$740,'1. Output sheet'!$O$2:$O$5000,"&lt;"&amp;$C$740)</f>
        <v>1</v>
      </c>
      <c r="H756" s="13">
        <f>COUNTIFS('1. Output sheet'!$AC$2:$AC$5000,$B$75,'1. Output sheet'!$C$2:$C$5000,H$73,'1. Output sheet'!$K$2:$K$5000,$C756,'1. Output sheet'!$O$2:$O$5000,"&gt;="&amp;$B$740,'1. Output sheet'!$O$2:$O$5000,"&lt;"&amp;$C$740)</f>
        <v>0</v>
      </c>
      <c r="I756" s="13">
        <f>COUNTIFS('1. Output sheet'!$AC$2:$AC$5000,$B$75,'1. Output sheet'!$C$2:$C$5000,I$73,'1. Output sheet'!$K$2:$K$5000,$C756,'1. Output sheet'!$O$2:$O$5000,"&gt;="&amp;$B$740,'1. Output sheet'!$O$2:$O$5000,"&lt;"&amp;$C$740)</f>
        <v>0</v>
      </c>
      <c r="J756" s="13">
        <f>COUNTIFS('1. Output sheet'!$AC$2:$AC$5000,$B$75,'1. Output sheet'!$C$2:$C$5000,J$73,'1. Output sheet'!$K$2:$K$5000,$C756,'1. Output sheet'!$O$2:$O$5000,"&gt;="&amp;$B$740,'1. Output sheet'!$O$2:$O$5000,"&lt;"&amp;$C$740)</f>
        <v>0</v>
      </c>
      <c r="K756" s="13">
        <f>COUNTIFS('1. Output sheet'!$AC$2:$AC$5000,$B$75,'1. Output sheet'!$C$2:$C$5000,K$73,'1. Output sheet'!$K$2:$K$5000,$C756,'1. Output sheet'!$O$2:$O$5000,"&gt;="&amp;$B$740,'1. Output sheet'!$O$2:$O$5000,"&lt;"&amp;$C$740)</f>
        <v>0</v>
      </c>
      <c r="L756" s="13">
        <f>COUNTIFS('1. Output sheet'!$AC$2:$AC$5000,$B$75,'1. Output sheet'!$C$2:$C$5000,L$73,'1. Output sheet'!$K$2:$K$5000,$C756,'1. Output sheet'!$O$2:$O$5000,"&gt;="&amp;$B$740,'1. Output sheet'!$O$2:$O$5000,"&lt;"&amp;$C$740)</f>
        <v>0</v>
      </c>
      <c r="M756" s="13">
        <f>COUNTIFS('1. Output sheet'!$AC$2:$AC$5000,$B$75,'1. Output sheet'!$C$2:$C$5000,M$73,'1. Output sheet'!$K$2:$K$5000,$C756,'1. Output sheet'!$O$2:$O$5000,"&gt;="&amp;$B$740,'1. Output sheet'!$O$2:$O$5000,"&lt;"&amp;$C$740)</f>
        <v>0</v>
      </c>
      <c r="N756" s="13">
        <f>COUNTIFS('1. Output sheet'!$AC$2:$AC$5000,$B$75,'1. Output sheet'!$C$2:$C$5000,N$73,'1. Output sheet'!$K$2:$K$5000,$C756,'1. Output sheet'!$O$2:$O$5000,"&gt;="&amp;$B$740,'1. Output sheet'!$O$2:$O$5000,"&lt;"&amp;$C$740)</f>
        <v>0</v>
      </c>
      <c r="O756" s="13">
        <f>COUNTIFS('1. Output sheet'!$AC$2:$AC$5000,$B$75,'1. Output sheet'!$C$2:$C$5000,O$73,'1. Output sheet'!$K$2:$K$5000,$C756,'1. Output sheet'!$O$2:$O$5000,"&gt;="&amp;$B$740,'1. Output sheet'!$O$2:$O$5000,"&lt;"&amp;$C$740)</f>
        <v>0</v>
      </c>
      <c r="P756" s="14">
        <f t="shared" si="425"/>
        <v>1</v>
      </c>
    </row>
    <row r="757" spans="2:16" ht="14.4" x14ac:dyDescent="0.3">
      <c r="B757" s="7"/>
      <c r="C757" s="39" t="s">
        <v>126</v>
      </c>
      <c r="D757" s="13">
        <f>COUNTIFS('1. Output sheet'!$AC$2:$AC$5000,$B$75,'1. Output sheet'!$C$2:$C$5000,D$73,'1. Output sheet'!$K$2:$K$5000,$C757,'1. Output sheet'!$O$2:$O$5000,"&gt;="&amp;$B$740,'1. Output sheet'!$O$2:$O$5000,"&lt;"&amp;$C$740)</f>
        <v>0</v>
      </c>
      <c r="E757" s="13">
        <f>COUNTIFS('1. Output sheet'!$AC$2:$AC$5000,$B$75,'1. Output sheet'!$C$2:$C$5000,E$73,'1. Output sheet'!$K$2:$K$5000,$C757,'1. Output sheet'!$O$2:$O$5000,"&gt;="&amp;$B$740,'1. Output sheet'!$O$2:$O$5000,"&lt;"&amp;$C$740)</f>
        <v>0</v>
      </c>
      <c r="F757" s="13">
        <f>COUNTIFS('1. Output sheet'!$AC$2:$AC$5000,$B$75,'1. Output sheet'!$C$2:$C$5000,F$73,'1. Output sheet'!$K$2:$K$5000,$C757,'1. Output sheet'!$O$2:$O$5000,"&gt;="&amp;$B$740,'1. Output sheet'!$O$2:$O$5000,"&lt;"&amp;$C$740)</f>
        <v>1</v>
      </c>
      <c r="G757" s="13">
        <f>COUNTIFS('1. Output sheet'!$AC$2:$AC$5000,$B$75,'1. Output sheet'!$C$2:$C$5000,G$73,'1. Output sheet'!$K$2:$K$5000,$C757,'1. Output sheet'!$O$2:$O$5000,"&gt;="&amp;$B$740,'1. Output sheet'!$O$2:$O$5000,"&lt;"&amp;$C$740)</f>
        <v>1</v>
      </c>
      <c r="H757" s="13">
        <f>COUNTIFS('1. Output sheet'!$AC$2:$AC$5000,$B$75,'1. Output sheet'!$C$2:$C$5000,H$73,'1. Output sheet'!$K$2:$K$5000,$C757,'1. Output sheet'!$O$2:$O$5000,"&gt;="&amp;$B$740,'1. Output sheet'!$O$2:$O$5000,"&lt;"&amp;$C$740)</f>
        <v>1</v>
      </c>
      <c r="I757" s="13">
        <f>COUNTIFS('1. Output sheet'!$AC$2:$AC$5000,$B$75,'1. Output sheet'!$C$2:$C$5000,I$73,'1. Output sheet'!$K$2:$K$5000,$C757,'1. Output sheet'!$O$2:$O$5000,"&gt;="&amp;$B$740,'1. Output sheet'!$O$2:$O$5000,"&lt;"&amp;$C$740)</f>
        <v>54</v>
      </c>
      <c r="J757" s="13">
        <f>COUNTIFS('1. Output sheet'!$AC$2:$AC$5000,$B$75,'1. Output sheet'!$C$2:$C$5000,J$73,'1. Output sheet'!$K$2:$K$5000,$C757,'1. Output sheet'!$O$2:$O$5000,"&gt;="&amp;$B$740,'1. Output sheet'!$O$2:$O$5000,"&lt;"&amp;$C$740)</f>
        <v>1</v>
      </c>
      <c r="K757" s="13">
        <f>COUNTIFS('1. Output sheet'!$AC$2:$AC$5000,$B$75,'1. Output sheet'!$C$2:$C$5000,K$73,'1. Output sheet'!$K$2:$K$5000,$C757,'1. Output sheet'!$O$2:$O$5000,"&gt;="&amp;$B$740,'1. Output sheet'!$O$2:$O$5000,"&lt;"&amp;$C$740)</f>
        <v>0</v>
      </c>
      <c r="L757" s="13">
        <f>COUNTIFS('1. Output sheet'!$AC$2:$AC$5000,$B$75,'1. Output sheet'!$C$2:$C$5000,L$73,'1. Output sheet'!$K$2:$K$5000,$C757,'1. Output sheet'!$O$2:$O$5000,"&gt;="&amp;$B$740,'1. Output sheet'!$O$2:$O$5000,"&lt;"&amp;$C$740)</f>
        <v>1</v>
      </c>
      <c r="M757" s="13">
        <f>COUNTIFS('1. Output sheet'!$AC$2:$AC$5000,$B$75,'1. Output sheet'!$C$2:$C$5000,M$73,'1. Output sheet'!$K$2:$K$5000,$C757,'1. Output sheet'!$O$2:$O$5000,"&gt;="&amp;$B$740,'1. Output sheet'!$O$2:$O$5000,"&lt;"&amp;$C$740)</f>
        <v>0</v>
      </c>
      <c r="N757" s="13">
        <f>COUNTIFS('1. Output sheet'!$AC$2:$AC$5000,$B$75,'1. Output sheet'!$C$2:$C$5000,N$73,'1. Output sheet'!$K$2:$K$5000,$C757,'1. Output sheet'!$O$2:$O$5000,"&gt;="&amp;$B$740,'1. Output sheet'!$O$2:$O$5000,"&lt;"&amp;$C$740)</f>
        <v>0</v>
      </c>
      <c r="O757" s="13">
        <f>COUNTIFS('1. Output sheet'!$AC$2:$AC$5000,$B$75,'1. Output sheet'!$C$2:$C$5000,O$73,'1. Output sheet'!$K$2:$K$5000,$C757,'1. Output sheet'!$O$2:$O$5000,"&gt;="&amp;$B$740,'1. Output sheet'!$O$2:$O$5000,"&lt;"&amp;$C$740)</f>
        <v>0</v>
      </c>
      <c r="P757" s="14">
        <f t="shared" si="425"/>
        <v>59</v>
      </c>
    </row>
    <row r="758" spans="2:16" ht="14.4" x14ac:dyDescent="0.3">
      <c r="B758" s="7"/>
      <c r="C758" s="39" t="s">
        <v>737</v>
      </c>
      <c r="D758" s="13">
        <f>COUNTIFS('1. Output sheet'!$AC$2:$AC$5000,$B$75,'1. Output sheet'!$C$2:$C$5000,D$73,'1. Output sheet'!$K$2:$K$5000,$C758,'1. Output sheet'!$O$2:$O$5000,"&gt;="&amp;$B$740,'1. Output sheet'!$O$2:$O$5000,"&lt;"&amp;$C$740)</f>
        <v>0</v>
      </c>
      <c r="E758" s="13">
        <f>COUNTIFS('1. Output sheet'!$AC$2:$AC$5000,$B$75,'1. Output sheet'!$C$2:$C$5000,E$73,'1. Output sheet'!$K$2:$K$5000,$C758,'1. Output sheet'!$O$2:$O$5000,"&gt;="&amp;$B$740,'1. Output sheet'!$O$2:$O$5000,"&lt;"&amp;$C$740)</f>
        <v>0</v>
      </c>
      <c r="F758" s="13">
        <f>COUNTIFS('1. Output sheet'!$AC$2:$AC$5000,$B$75,'1. Output sheet'!$C$2:$C$5000,F$73,'1. Output sheet'!$K$2:$K$5000,$C758,'1. Output sheet'!$O$2:$O$5000,"&gt;="&amp;$B$740,'1. Output sheet'!$O$2:$O$5000,"&lt;"&amp;$C$740)</f>
        <v>0</v>
      </c>
      <c r="G758" s="13">
        <f>COUNTIFS('1. Output sheet'!$AC$2:$AC$5000,$B$75,'1. Output sheet'!$C$2:$C$5000,G$73,'1. Output sheet'!$K$2:$K$5000,$C758,'1. Output sheet'!$O$2:$O$5000,"&gt;="&amp;$B$740,'1. Output sheet'!$O$2:$O$5000,"&lt;"&amp;$C$740)</f>
        <v>0</v>
      </c>
      <c r="H758" s="13">
        <f>COUNTIFS('1. Output sheet'!$AC$2:$AC$5000,$B$75,'1. Output sheet'!$C$2:$C$5000,H$73,'1. Output sheet'!$K$2:$K$5000,$C758,'1. Output sheet'!$O$2:$O$5000,"&gt;="&amp;$B$740,'1. Output sheet'!$O$2:$O$5000,"&lt;"&amp;$C$740)</f>
        <v>1</v>
      </c>
      <c r="I758" s="13">
        <f>COUNTIFS('1. Output sheet'!$AC$2:$AC$5000,$B$75,'1. Output sheet'!$C$2:$C$5000,I$73,'1. Output sheet'!$K$2:$K$5000,$C758,'1. Output sheet'!$O$2:$O$5000,"&gt;="&amp;$B$740,'1. Output sheet'!$O$2:$O$5000,"&lt;"&amp;$C$740)</f>
        <v>0</v>
      </c>
      <c r="J758" s="13">
        <f>COUNTIFS('1. Output sheet'!$AC$2:$AC$5000,$B$75,'1. Output sheet'!$C$2:$C$5000,J$73,'1. Output sheet'!$K$2:$K$5000,$C758,'1. Output sheet'!$O$2:$O$5000,"&gt;="&amp;$B$740,'1. Output sheet'!$O$2:$O$5000,"&lt;"&amp;$C$740)</f>
        <v>0</v>
      </c>
      <c r="K758" s="13">
        <f>COUNTIFS('1. Output sheet'!$AC$2:$AC$5000,$B$75,'1. Output sheet'!$C$2:$C$5000,K$73,'1. Output sheet'!$K$2:$K$5000,$C758,'1. Output sheet'!$O$2:$O$5000,"&gt;="&amp;$B$740,'1. Output sheet'!$O$2:$O$5000,"&lt;"&amp;$C$740)</f>
        <v>0</v>
      </c>
      <c r="L758" s="13">
        <f>COUNTIFS('1. Output sheet'!$AC$2:$AC$5000,$B$75,'1. Output sheet'!$C$2:$C$5000,L$73,'1. Output sheet'!$K$2:$K$5000,$C758,'1. Output sheet'!$O$2:$O$5000,"&gt;="&amp;$B$740,'1. Output sheet'!$O$2:$O$5000,"&lt;"&amp;$C$740)</f>
        <v>0</v>
      </c>
      <c r="M758" s="13">
        <f>COUNTIFS('1. Output sheet'!$AC$2:$AC$5000,$B$75,'1. Output sheet'!$C$2:$C$5000,M$73,'1. Output sheet'!$K$2:$K$5000,$C758,'1. Output sheet'!$O$2:$O$5000,"&gt;="&amp;$B$740,'1. Output sheet'!$O$2:$O$5000,"&lt;"&amp;$C$740)</f>
        <v>0</v>
      </c>
      <c r="N758" s="13">
        <f>COUNTIFS('1. Output sheet'!$AC$2:$AC$5000,$B$75,'1. Output sheet'!$C$2:$C$5000,N$73,'1. Output sheet'!$K$2:$K$5000,$C758,'1. Output sheet'!$O$2:$O$5000,"&gt;="&amp;$B$740,'1. Output sheet'!$O$2:$O$5000,"&lt;"&amp;$C$740)</f>
        <v>0</v>
      </c>
      <c r="O758" s="13">
        <f>COUNTIFS('1. Output sheet'!$AC$2:$AC$5000,$B$75,'1. Output sheet'!$C$2:$C$5000,O$73,'1. Output sheet'!$K$2:$K$5000,$C758,'1. Output sheet'!$O$2:$O$5000,"&gt;="&amp;$B$740,'1. Output sheet'!$O$2:$O$5000,"&lt;"&amp;$C$740)</f>
        <v>0</v>
      </c>
      <c r="P758" s="14">
        <f t="shared" si="425"/>
        <v>1</v>
      </c>
    </row>
    <row r="759" spans="2:16" ht="14.4" x14ac:dyDescent="0.3">
      <c r="B759" s="7"/>
      <c r="C759" s="39" t="s">
        <v>362</v>
      </c>
      <c r="D759" s="13">
        <f>COUNTIFS('1. Output sheet'!$AC$2:$AC$5000,$B$75,'1. Output sheet'!$C$2:$C$5000,D$73,'1. Output sheet'!$K$2:$K$5000,$C759,'1. Output sheet'!$O$2:$O$5000,"&gt;="&amp;$B$740,'1. Output sheet'!$O$2:$O$5000,"&lt;"&amp;$C$740)</f>
        <v>0</v>
      </c>
      <c r="E759" s="13">
        <f>COUNTIFS('1. Output sheet'!$AC$2:$AC$5000,$B$75,'1. Output sheet'!$C$2:$C$5000,E$73,'1. Output sheet'!$K$2:$K$5000,$C759,'1. Output sheet'!$O$2:$O$5000,"&gt;="&amp;$B$740,'1. Output sheet'!$O$2:$O$5000,"&lt;"&amp;$C$740)</f>
        <v>0</v>
      </c>
      <c r="F759" s="13">
        <f>COUNTIFS('1. Output sheet'!$AC$2:$AC$5000,$B$75,'1. Output sheet'!$C$2:$C$5000,F$73,'1. Output sheet'!$K$2:$K$5000,$C759,'1. Output sheet'!$O$2:$O$5000,"&gt;="&amp;$B$740,'1. Output sheet'!$O$2:$O$5000,"&lt;"&amp;$C$740)</f>
        <v>0</v>
      </c>
      <c r="G759" s="13">
        <f>COUNTIFS('1. Output sheet'!$AC$2:$AC$5000,$B$75,'1. Output sheet'!$C$2:$C$5000,G$73,'1. Output sheet'!$K$2:$K$5000,$C759,'1. Output sheet'!$O$2:$O$5000,"&gt;="&amp;$B$740,'1. Output sheet'!$O$2:$O$5000,"&lt;"&amp;$C$740)</f>
        <v>0</v>
      </c>
      <c r="H759" s="13">
        <f>COUNTIFS('1. Output sheet'!$AC$2:$AC$5000,$B$75,'1. Output sheet'!$C$2:$C$5000,H$73,'1. Output sheet'!$K$2:$K$5000,$C759,'1. Output sheet'!$O$2:$O$5000,"&gt;="&amp;$B$740,'1. Output sheet'!$O$2:$O$5000,"&lt;"&amp;$C$740)</f>
        <v>0</v>
      </c>
      <c r="I759" s="13">
        <f>COUNTIFS('1. Output sheet'!$AC$2:$AC$5000,$B$75,'1. Output sheet'!$C$2:$C$5000,I$73,'1. Output sheet'!$K$2:$K$5000,$C759,'1. Output sheet'!$O$2:$O$5000,"&gt;="&amp;$B$740,'1. Output sheet'!$O$2:$O$5000,"&lt;"&amp;$C$740)</f>
        <v>0</v>
      </c>
      <c r="J759" s="13">
        <f>COUNTIFS('1. Output sheet'!$AC$2:$AC$5000,$B$75,'1. Output sheet'!$C$2:$C$5000,J$73,'1. Output sheet'!$K$2:$K$5000,$C759,'1. Output sheet'!$O$2:$O$5000,"&gt;="&amp;$B$740,'1. Output sheet'!$O$2:$O$5000,"&lt;"&amp;$C$740)</f>
        <v>0</v>
      </c>
      <c r="K759" s="13">
        <f>COUNTIFS('1. Output sheet'!$AC$2:$AC$5000,$B$75,'1. Output sheet'!$C$2:$C$5000,K$73,'1. Output sheet'!$K$2:$K$5000,$C759,'1. Output sheet'!$O$2:$O$5000,"&gt;="&amp;$B$740,'1. Output sheet'!$O$2:$O$5000,"&lt;"&amp;$C$740)</f>
        <v>0</v>
      </c>
      <c r="L759" s="13">
        <f>COUNTIFS('1. Output sheet'!$AC$2:$AC$5000,$B$75,'1. Output sheet'!$C$2:$C$5000,L$73,'1. Output sheet'!$K$2:$K$5000,$C759,'1. Output sheet'!$O$2:$O$5000,"&gt;="&amp;$B$740,'1. Output sheet'!$O$2:$O$5000,"&lt;"&amp;$C$740)</f>
        <v>0</v>
      </c>
      <c r="M759" s="13">
        <f>COUNTIFS('1. Output sheet'!$AC$2:$AC$5000,$B$75,'1. Output sheet'!$C$2:$C$5000,M$73,'1. Output sheet'!$K$2:$K$5000,$C759,'1. Output sheet'!$O$2:$O$5000,"&gt;="&amp;$B$740,'1. Output sheet'!$O$2:$O$5000,"&lt;"&amp;$C$740)</f>
        <v>0</v>
      </c>
      <c r="N759" s="13">
        <f>COUNTIFS('1. Output sheet'!$AC$2:$AC$5000,$B$75,'1. Output sheet'!$C$2:$C$5000,N$73,'1. Output sheet'!$K$2:$K$5000,$C759,'1. Output sheet'!$O$2:$O$5000,"&gt;="&amp;$B$740,'1. Output sheet'!$O$2:$O$5000,"&lt;"&amp;$C$740)</f>
        <v>0</v>
      </c>
      <c r="O759" s="13">
        <f>COUNTIFS('1. Output sheet'!$AC$2:$AC$5000,$B$75,'1. Output sheet'!$C$2:$C$5000,O$73,'1. Output sheet'!$K$2:$K$5000,$C759,'1. Output sheet'!$O$2:$O$5000,"&gt;="&amp;$B$740,'1. Output sheet'!$O$2:$O$5000,"&lt;"&amp;$C$740)</f>
        <v>0</v>
      </c>
      <c r="P759" s="14">
        <f t="shared" si="425"/>
        <v>0</v>
      </c>
    </row>
    <row r="760" spans="2:16" ht="14.4" x14ac:dyDescent="0.3">
      <c r="B760" s="7"/>
      <c r="C760" s="39" t="s">
        <v>76</v>
      </c>
      <c r="D760" s="13">
        <f>COUNTIFS('1. Output sheet'!$AC$2:$AC$5000,$B$75,'1. Output sheet'!$C$2:$C$5000,D$73,'1. Output sheet'!$K$2:$K$5000,$C760,'1. Output sheet'!$O$2:$O$5000,"&gt;="&amp;$B$740,'1. Output sheet'!$O$2:$O$5000,"&lt;"&amp;$C$740)</f>
        <v>0</v>
      </c>
      <c r="E760" s="13">
        <f>COUNTIFS('1. Output sheet'!$AC$2:$AC$5000,$B$75,'1. Output sheet'!$C$2:$C$5000,E$73,'1. Output sheet'!$K$2:$K$5000,$C760,'1. Output sheet'!$O$2:$O$5000,"&gt;="&amp;$B$740,'1. Output sheet'!$O$2:$O$5000,"&lt;"&amp;$C$740)</f>
        <v>0</v>
      </c>
      <c r="F760" s="13">
        <f>COUNTIFS('1. Output sheet'!$AC$2:$AC$5000,$B$75,'1. Output sheet'!$C$2:$C$5000,F$73,'1. Output sheet'!$K$2:$K$5000,$C760,'1. Output sheet'!$O$2:$O$5000,"&gt;="&amp;$B$740,'1. Output sheet'!$O$2:$O$5000,"&lt;"&amp;$C$740)</f>
        <v>0</v>
      </c>
      <c r="G760" s="13">
        <f>COUNTIFS('1. Output sheet'!$AC$2:$AC$5000,$B$75,'1. Output sheet'!$C$2:$C$5000,G$73,'1. Output sheet'!$K$2:$K$5000,$C760,'1. Output sheet'!$O$2:$O$5000,"&gt;="&amp;$B$740,'1. Output sheet'!$O$2:$O$5000,"&lt;"&amp;$C$740)</f>
        <v>0</v>
      </c>
      <c r="H760" s="13">
        <f>COUNTIFS('1. Output sheet'!$AC$2:$AC$5000,$B$75,'1. Output sheet'!$C$2:$C$5000,H$73,'1. Output sheet'!$K$2:$K$5000,$C760,'1. Output sheet'!$O$2:$O$5000,"&gt;="&amp;$B$740,'1. Output sheet'!$O$2:$O$5000,"&lt;"&amp;$C$740)</f>
        <v>0</v>
      </c>
      <c r="I760" s="13">
        <f>COUNTIFS('1. Output sheet'!$AC$2:$AC$5000,$B$75,'1. Output sheet'!$C$2:$C$5000,I$73,'1. Output sheet'!$K$2:$K$5000,$C760,'1. Output sheet'!$O$2:$O$5000,"&gt;="&amp;$B$740,'1. Output sheet'!$O$2:$O$5000,"&lt;"&amp;$C$740)</f>
        <v>0</v>
      </c>
      <c r="J760" s="13">
        <f>COUNTIFS('1. Output sheet'!$AC$2:$AC$5000,$B$75,'1. Output sheet'!$C$2:$C$5000,J$73,'1. Output sheet'!$K$2:$K$5000,$C760,'1. Output sheet'!$O$2:$O$5000,"&gt;="&amp;$B$740,'1. Output sheet'!$O$2:$O$5000,"&lt;"&amp;$C$740)</f>
        <v>2</v>
      </c>
      <c r="K760" s="13">
        <f>COUNTIFS('1. Output sheet'!$AC$2:$AC$5000,$B$75,'1. Output sheet'!$C$2:$C$5000,K$73,'1. Output sheet'!$K$2:$K$5000,$C760,'1. Output sheet'!$O$2:$O$5000,"&gt;="&amp;$B$740,'1. Output sheet'!$O$2:$O$5000,"&lt;"&amp;$C$740)</f>
        <v>0</v>
      </c>
      <c r="L760" s="13">
        <f>COUNTIFS('1. Output sheet'!$AC$2:$AC$5000,$B$75,'1. Output sheet'!$C$2:$C$5000,L$73,'1. Output sheet'!$K$2:$K$5000,$C760,'1. Output sheet'!$O$2:$O$5000,"&gt;="&amp;$B$740,'1. Output sheet'!$O$2:$O$5000,"&lt;"&amp;$C$740)</f>
        <v>0</v>
      </c>
      <c r="M760" s="13">
        <f>COUNTIFS('1. Output sheet'!$AC$2:$AC$5000,$B$75,'1. Output sheet'!$C$2:$C$5000,M$73,'1. Output sheet'!$K$2:$K$5000,$C760,'1. Output sheet'!$O$2:$O$5000,"&gt;="&amp;$B$740,'1. Output sheet'!$O$2:$O$5000,"&lt;"&amp;$C$740)</f>
        <v>0</v>
      </c>
      <c r="N760" s="13">
        <f>COUNTIFS('1. Output sheet'!$AC$2:$AC$5000,$B$75,'1. Output sheet'!$C$2:$C$5000,N$73,'1. Output sheet'!$K$2:$K$5000,$C760,'1. Output sheet'!$O$2:$O$5000,"&gt;="&amp;$B$740,'1. Output sheet'!$O$2:$O$5000,"&lt;"&amp;$C$740)</f>
        <v>0</v>
      </c>
      <c r="O760" s="13">
        <f>COUNTIFS('1. Output sheet'!$AC$2:$AC$5000,$B$75,'1. Output sheet'!$C$2:$C$5000,O$73,'1. Output sheet'!$K$2:$K$5000,$C760,'1. Output sheet'!$O$2:$O$5000,"&gt;="&amp;$B$740,'1. Output sheet'!$O$2:$O$5000,"&lt;"&amp;$C$740)</f>
        <v>0</v>
      </c>
      <c r="P760" s="14">
        <f t="shared" si="425"/>
        <v>2</v>
      </c>
    </row>
    <row r="761" spans="2:16" ht="14.4" x14ac:dyDescent="0.3">
      <c r="B761" s="7"/>
      <c r="C761" s="39" t="s">
        <v>3770</v>
      </c>
      <c r="D761" s="13">
        <f>COUNTIFS('1. Output sheet'!$AC$2:$AC$5000,$B$75,'1. Output sheet'!$C$2:$C$5000,D$73,'1. Output sheet'!$K$2:$K$5000,$C761,'1. Output sheet'!$O$2:$O$5000,"&gt;="&amp;$B$740,'1. Output sheet'!$O$2:$O$5000,"&lt;"&amp;$C$740)</f>
        <v>0</v>
      </c>
      <c r="E761" s="13">
        <f>COUNTIFS('1. Output sheet'!$AC$2:$AC$5000,$B$75,'1. Output sheet'!$C$2:$C$5000,E$73,'1. Output sheet'!$K$2:$K$5000,$C761,'1. Output sheet'!$O$2:$O$5000,"&gt;="&amp;$B$740,'1. Output sheet'!$O$2:$O$5000,"&lt;"&amp;$C$740)</f>
        <v>0</v>
      </c>
      <c r="F761" s="13">
        <f>COUNTIFS('1. Output sheet'!$AC$2:$AC$5000,$B$75,'1. Output sheet'!$C$2:$C$5000,F$73,'1. Output sheet'!$K$2:$K$5000,$C761,'1. Output sheet'!$O$2:$O$5000,"&gt;="&amp;$B$740,'1. Output sheet'!$O$2:$O$5000,"&lt;"&amp;$C$740)</f>
        <v>0</v>
      </c>
      <c r="G761" s="13">
        <f>COUNTIFS('1. Output sheet'!$AC$2:$AC$5000,$B$75,'1. Output sheet'!$C$2:$C$5000,G$73,'1. Output sheet'!$K$2:$K$5000,$C761,'1. Output sheet'!$O$2:$O$5000,"&gt;="&amp;$B$740,'1. Output sheet'!$O$2:$O$5000,"&lt;"&amp;$C$740)</f>
        <v>0</v>
      </c>
      <c r="H761" s="13">
        <f>COUNTIFS('1. Output sheet'!$AC$2:$AC$5000,$B$75,'1. Output sheet'!$C$2:$C$5000,H$73,'1. Output sheet'!$K$2:$K$5000,$C761,'1. Output sheet'!$O$2:$O$5000,"&gt;="&amp;$B$740,'1. Output sheet'!$O$2:$O$5000,"&lt;"&amp;$C$740)</f>
        <v>0</v>
      </c>
      <c r="I761" s="13">
        <f>COUNTIFS('1. Output sheet'!$AC$2:$AC$5000,$B$75,'1. Output sheet'!$C$2:$C$5000,I$73,'1. Output sheet'!$K$2:$K$5000,$C761,'1. Output sheet'!$O$2:$O$5000,"&gt;="&amp;$B$740,'1. Output sheet'!$O$2:$O$5000,"&lt;"&amp;$C$740)</f>
        <v>0</v>
      </c>
      <c r="J761" s="13">
        <f>COUNTIFS('1. Output sheet'!$AC$2:$AC$5000,$B$75,'1. Output sheet'!$C$2:$C$5000,J$73,'1. Output sheet'!$K$2:$K$5000,$C761,'1. Output sheet'!$O$2:$O$5000,"&gt;="&amp;$B$740,'1. Output sheet'!$O$2:$O$5000,"&lt;"&amp;$C$740)</f>
        <v>0</v>
      </c>
      <c r="K761" s="13">
        <f>COUNTIFS('1. Output sheet'!$AC$2:$AC$5000,$B$75,'1. Output sheet'!$C$2:$C$5000,K$73,'1. Output sheet'!$K$2:$K$5000,$C761,'1. Output sheet'!$O$2:$O$5000,"&gt;="&amp;$B$740,'1. Output sheet'!$O$2:$O$5000,"&lt;"&amp;$C$740)</f>
        <v>0</v>
      </c>
      <c r="L761" s="13">
        <f>COUNTIFS('1. Output sheet'!$AC$2:$AC$5000,$B$75,'1. Output sheet'!$C$2:$C$5000,L$73,'1. Output sheet'!$K$2:$K$5000,$C761,'1. Output sheet'!$O$2:$O$5000,"&gt;="&amp;$B$740,'1. Output sheet'!$O$2:$O$5000,"&lt;"&amp;$C$740)</f>
        <v>0</v>
      </c>
      <c r="M761" s="13">
        <f>COUNTIFS('1. Output sheet'!$AC$2:$AC$5000,$B$75,'1. Output sheet'!$C$2:$C$5000,M$73,'1. Output sheet'!$K$2:$K$5000,$C761,'1. Output sheet'!$O$2:$O$5000,"&gt;="&amp;$B$740,'1. Output sheet'!$O$2:$O$5000,"&lt;"&amp;$C$740)</f>
        <v>0</v>
      </c>
      <c r="N761" s="13">
        <f>COUNTIFS('1. Output sheet'!$AC$2:$AC$5000,$B$75,'1. Output sheet'!$C$2:$C$5000,N$73,'1. Output sheet'!$K$2:$K$5000,$C761,'1. Output sheet'!$O$2:$O$5000,"&gt;="&amp;$B$740,'1. Output sheet'!$O$2:$O$5000,"&lt;"&amp;$C$740)</f>
        <v>0</v>
      </c>
      <c r="O761" s="13">
        <f>COUNTIFS('1. Output sheet'!$AC$2:$AC$5000,$B$75,'1. Output sheet'!$C$2:$C$5000,O$73,'1. Output sheet'!$K$2:$K$5000,$C761,'1. Output sheet'!$O$2:$O$5000,"&gt;="&amp;$B$740,'1. Output sheet'!$O$2:$O$5000,"&lt;"&amp;$C$740)</f>
        <v>0</v>
      </c>
      <c r="P761" s="14">
        <f t="shared" si="425"/>
        <v>0</v>
      </c>
    </row>
    <row r="762" spans="2:16" ht="14.4" x14ac:dyDescent="0.3">
      <c r="B762" s="7"/>
      <c r="C762" s="39" t="s">
        <v>724</v>
      </c>
      <c r="D762" s="13">
        <f>COUNTIFS('1. Output sheet'!$AC$2:$AC$5000,$B$75,'1. Output sheet'!$C$2:$C$5000,D$73,'1. Output sheet'!$K$2:$K$5000,$C762,'1. Output sheet'!$O$2:$O$5000,"&gt;="&amp;$B$740,'1. Output sheet'!$O$2:$O$5000,"&lt;"&amp;$C$740)</f>
        <v>0</v>
      </c>
      <c r="E762" s="13">
        <f>COUNTIFS('1. Output sheet'!$AC$2:$AC$5000,$B$75,'1. Output sheet'!$C$2:$C$5000,E$73,'1. Output sheet'!$K$2:$K$5000,$C762,'1. Output sheet'!$O$2:$O$5000,"&gt;="&amp;$B$740,'1. Output sheet'!$O$2:$O$5000,"&lt;"&amp;$C$740)</f>
        <v>0</v>
      </c>
      <c r="F762" s="13">
        <f>COUNTIFS('1. Output sheet'!$AC$2:$AC$5000,$B$75,'1. Output sheet'!$C$2:$C$5000,F$73,'1. Output sheet'!$K$2:$K$5000,$C762,'1. Output sheet'!$O$2:$O$5000,"&gt;="&amp;$B$740,'1. Output sheet'!$O$2:$O$5000,"&lt;"&amp;$C$740)</f>
        <v>0</v>
      </c>
      <c r="G762" s="13">
        <f>COUNTIFS('1. Output sheet'!$AC$2:$AC$5000,$B$75,'1. Output sheet'!$C$2:$C$5000,G$73,'1. Output sheet'!$K$2:$K$5000,$C762,'1. Output sheet'!$O$2:$O$5000,"&gt;="&amp;$B$740,'1. Output sheet'!$O$2:$O$5000,"&lt;"&amp;$C$740)</f>
        <v>0</v>
      </c>
      <c r="H762" s="13">
        <f>COUNTIFS('1. Output sheet'!$AC$2:$AC$5000,$B$75,'1. Output sheet'!$C$2:$C$5000,H$73,'1. Output sheet'!$K$2:$K$5000,$C762,'1. Output sheet'!$O$2:$O$5000,"&gt;="&amp;$B$740,'1. Output sheet'!$O$2:$O$5000,"&lt;"&amp;$C$740)</f>
        <v>0</v>
      </c>
      <c r="I762" s="13">
        <f>COUNTIFS('1. Output sheet'!$AC$2:$AC$5000,$B$75,'1. Output sheet'!$C$2:$C$5000,I$73,'1. Output sheet'!$K$2:$K$5000,$C762,'1. Output sheet'!$O$2:$O$5000,"&gt;="&amp;$B$740,'1. Output sheet'!$O$2:$O$5000,"&lt;"&amp;$C$740)</f>
        <v>0</v>
      </c>
      <c r="J762" s="13">
        <f>COUNTIFS('1. Output sheet'!$AC$2:$AC$5000,$B$75,'1. Output sheet'!$C$2:$C$5000,J$73,'1. Output sheet'!$K$2:$K$5000,$C762,'1. Output sheet'!$O$2:$O$5000,"&gt;="&amp;$B$740,'1. Output sheet'!$O$2:$O$5000,"&lt;"&amp;$C$740)</f>
        <v>0</v>
      </c>
      <c r="K762" s="13">
        <f>COUNTIFS('1. Output sheet'!$AC$2:$AC$5000,$B$75,'1. Output sheet'!$C$2:$C$5000,K$73,'1. Output sheet'!$K$2:$K$5000,$C762,'1. Output sheet'!$O$2:$O$5000,"&gt;="&amp;$B$740,'1. Output sheet'!$O$2:$O$5000,"&lt;"&amp;$C$740)</f>
        <v>0</v>
      </c>
      <c r="L762" s="13">
        <f>COUNTIFS('1. Output sheet'!$AC$2:$AC$5000,$B$75,'1. Output sheet'!$C$2:$C$5000,L$73,'1. Output sheet'!$K$2:$K$5000,$C762,'1. Output sheet'!$O$2:$O$5000,"&gt;="&amp;$B$740,'1. Output sheet'!$O$2:$O$5000,"&lt;"&amp;$C$740)</f>
        <v>0</v>
      </c>
      <c r="M762" s="13">
        <f>COUNTIFS('1. Output sheet'!$AC$2:$AC$5000,$B$75,'1. Output sheet'!$C$2:$C$5000,M$73,'1. Output sheet'!$K$2:$K$5000,$C762,'1. Output sheet'!$O$2:$O$5000,"&gt;="&amp;$B$740,'1. Output sheet'!$O$2:$O$5000,"&lt;"&amp;$C$740)</f>
        <v>0</v>
      </c>
      <c r="N762" s="13">
        <f>COUNTIFS('1. Output sheet'!$AC$2:$AC$5000,$B$75,'1. Output sheet'!$C$2:$C$5000,N$73,'1. Output sheet'!$K$2:$K$5000,$C762,'1. Output sheet'!$O$2:$O$5000,"&gt;="&amp;$B$740,'1. Output sheet'!$O$2:$O$5000,"&lt;"&amp;$C$740)</f>
        <v>0</v>
      </c>
      <c r="O762" s="13">
        <f>COUNTIFS('1. Output sheet'!$AC$2:$AC$5000,$B$75,'1. Output sheet'!$C$2:$C$5000,O$73,'1. Output sheet'!$K$2:$K$5000,$C762,'1. Output sheet'!$O$2:$O$5000,"&gt;="&amp;$B$740,'1. Output sheet'!$O$2:$O$5000,"&lt;"&amp;$C$740)</f>
        <v>0</v>
      </c>
      <c r="P762" s="14">
        <f t="shared" si="425"/>
        <v>0</v>
      </c>
    </row>
    <row r="763" spans="2:16" ht="14.4" x14ac:dyDescent="0.3">
      <c r="B763" s="7"/>
      <c r="C763" s="39" t="s">
        <v>285</v>
      </c>
      <c r="D763" s="13">
        <f>COUNTIFS('1. Output sheet'!$AC$2:$AC$5000,$B$75,'1. Output sheet'!$C$2:$C$5000,D$73,'1. Output sheet'!$K$2:$K$5000,$C763,'1. Output sheet'!$O$2:$O$5000,"&gt;="&amp;$B$740,'1. Output sheet'!$O$2:$O$5000,"&lt;"&amp;$C$740)</f>
        <v>0</v>
      </c>
      <c r="E763" s="13">
        <f>COUNTIFS('1. Output sheet'!$AC$2:$AC$5000,$B$75,'1. Output sheet'!$C$2:$C$5000,E$73,'1. Output sheet'!$K$2:$K$5000,$C763,'1. Output sheet'!$O$2:$O$5000,"&gt;="&amp;$B$740,'1. Output sheet'!$O$2:$O$5000,"&lt;"&amp;$C$740)</f>
        <v>0</v>
      </c>
      <c r="F763" s="13">
        <f>COUNTIFS('1. Output sheet'!$AC$2:$AC$5000,$B$75,'1. Output sheet'!$C$2:$C$5000,F$73,'1. Output sheet'!$K$2:$K$5000,$C763,'1. Output sheet'!$O$2:$O$5000,"&gt;="&amp;$B$740,'1. Output sheet'!$O$2:$O$5000,"&lt;"&amp;$C$740)</f>
        <v>0</v>
      </c>
      <c r="G763" s="13">
        <f>COUNTIFS('1. Output sheet'!$AC$2:$AC$5000,$B$75,'1. Output sheet'!$C$2:$C$5000,G$73,'1. Output sheet'!$K$2:$K$5000,$C763,'1. Output sheet'!$O$2:$O$5000,"&gt;="&amp;$B$740,'1. Output sheet'!$O$2:$O$5000,"&lt;"&amp;$C$740)</f>
        <v>0</v>
      </c>
      <c r="H763" s="13">
        <f>COUNTIFS('1. Output sheet'!$AC$2:$AC$5000,$B$75,'1. Output sheet'!$C$2:$C$5000,H$73,'1. Output sheet'!$K$2:$K$5000,$C763,'1. Output sheet'!$O$2:$O$5000,"&gt;="&amp;$B$740,'1. Output sheet'!$O$2:$O$5000,"&lt;"&amp;$C$740)</f>
        <v>0</v>
      </c>
      <c r="I763" s="13">
        <f>COUNTIFS('1. Output sheet'!$AC$2:$AC$5000,$B$75,'1. Output sheet'!$C$2:$C$5000,I$73,'1. Output sheet'!$K$2:$K$5000,$C763,'1. Output sheet'!$O$2:$O$5000,"&gt;="&amp;$B$740,'1. Output sheet'!$O$2:$O$5000,"&lt;"&amp;$C$740)</f>
        <v>0</v>
      </c>
      <c r="J763" s="13">
        <f>COUNTIFS('1. Output sheet'!$AC$2:$AC$5000,$B$75,'1. Output sheet'!$C$2:$C$5000,J$73,'1. Output sheet'!$K$2:$K$5000,$C763,'1. Output sheet'!$O$2:$O$5000,"&gt;="&amp;$B$740,'1. Output sheet'!$O$2:$O$5000,"&lt;"&amp;$C$740)</f>
        <v>0</v>
      </c>
      <c r="K763" s="13">
        <f>COUNTIFS('1. Output sheet'!$AC$2:$AC$5000,$B$75,'1. Output sheet'!$C$2:$C$5000,K$73,'1. Output sheet'!$K$2:$K$5000,$C763,'1. Output sheet'!$O$2:$O$5000,"&gt;="&amp;$B$740,'1. Output sheet'!$O$2:$O$5000,"&lt;"&amp;$C$740)</f>
        <v>0</v>
      </c>
      <c r="L763" s="13">
        <f>COUNTIFS('1. Output sheet'!$AC$2:$AC$5000,$B$75,'1. Output sheet'!$C$2:$C$5000,L$73,'1. Output sheet'!$K$2:$K$5000,$C763,'1. Output sheet'!$O$2:$O$5000,"&gt;="&amp;$B$740,'1. Output sheet'!$O$2:$O$5000,"&lt;"&amp;$C$740)</f>
        <v>0</v>
      </c>
      <c r="M763" s="13">
        <f>COUNTIFS('1. Output sheet'!$AC$2:$AC$5000,$B$75,'1. Output sheet'!$C$2:$C$5000,M$73,'1. Output sheet'!$K$2:$K$5000,$C763,'1. Output sheet'!$O$2:$O$5000,"&gt;="&amp;$B$740,'1. Output sheet'!$O$2:$O$5000,"&lt;"&amp;$C$740)</f>
        <v>0</v>
      </c>
      <c r="N763" s="13">
        <f>COUNTIFS('1. Output sheet'!$AC$2:$AC$5000,$B$75,'1. Output sheet'!$C$2:$C$5000,N$73,'1. Output sheet'!$K$2:$K$5000,$C763,'1. Output sheet'!$O$2:$O$5000,"&gt;="&amp;$B$740,'1. Output sheet'!$O$2:$O$5000,"&lt;"&amp;$C$740)</f>
        <v>0</v>
      </c>
      <c r="O763" s="13">
        <f>COUNTIFS('1. Output sheet'!$AC$2:$AC$5000,$B$75,'1. Output sheet'!$C$2:$C$5000,O$73,'1. Output sheet'!$K$2:$K$5000,$C763,'1. Output sheet'!$O$2:$O$5000,"&gt;="&amp;$B$740,'1. Output sheet'!$O$2:$O$5000,"&lt;"&amp;$C$740)</f>
        <v>0</v>
      </c>
      <c r="P763" s="14">
        <f t="shared" si="425"/>
        <v>0</v>
      </c>
    </row>
    <row r="764" spans="2:16" ht="14.4" x14ac:dyDescent="0.3">
      <c r="B764" s="7"/>
      <c r="C764" s="39" t="s">
        <v>717</v>
      </c>
      <c r="D764" s="13">
        <f>COUNTIFS('1. Output sheet'!$AC$2:$AC$5000,$B$75,'1. Output sheet'!$C$2:$C$5000,D$73,'1. Output sheet'!$K$2:$K$5000,$C764,'1. Output sheet'!$O$2:$O$5000,"&gt;="&amp;$B$740,'1. Output sheet'!$O$2:$O$5000,"&lt;"&amp;$C$740)</f>
        <v>0</v>
      </c>
      <c r="E764" s="13">
        <f>COUNTIFS('1. Output sheet'!$AC$2:$AC$5000,$B$75,'1. Output sheet'!$C$2:$C$5000,E$73,'1. Output sheet'!$K$2:$K$5000,$C764,'1. Output sheet'!$O$2:$O$5000,"&gt;="&amp;$B$740,'1. Output sheet'!$O$2:$O$5000,"&lt;"&amp;$C$740)</f>
        <v>0</v>
      </c>
      <c r="F764" s="13">
        <f>COUNTIFS('1. Output sheet'!$AC$2:$AC$5000,$B$75,'1. Output sheet'!$C$2:$C$5000,F$73,'1. Output sheet'!$K$2:$K$5000,$C764,'1. Output sheet'!$O$2:$O$5000,"&gt;="&amp;$B$740,'1. Output sheet'!$O$2:$O$5000,"&lt;"&amp;$C$740)</f>
        <v>1</v>
      </c>
      <c r="G764" s="13">
        <f>COUNTIFS('1. Output sheet'!$AC$2:$AC$5000,$B$75,'1. Output sheet'!$C$2:$C$5000,G$73,'1. Output sheet'!$K$2:$K$5000,$C764,'1. Output sheet'!$O$2:$O$5000,"&gt;="&amp;$B$740,'1. Output sheet'!$O$2:$O$5000,"&lt;"&amp;$C$740)</f>
        <v>5</v>
      </c>
      <c r="H764" s="13">
        <f>COUNTIFS('1. Output sheet'!$AC$2:$AC$5000,$B$75,'1. Output sheet'!$C$2:$C$5000,H$73,'1. Output sheet'!$K$2:$K$5000,$C764,'1. Output sheet'!$O$2:$O$5000,"&gt;="&amp;$B$740,'1. Output sheet'!$O$2:$O$5000,"&lt;"&amp;$C$740)</f>
        <v>0</v>
      </c>
      <c r="I764" s="13">
        <f>COUNTIFS('1. Output sheet'!$AC$2:$AC$5000,$B$75,'1. Output sheet'!$C$2:$C$5000,I$73,'1. Output sheet'!$K$2:$K$5000,$C764,'1. Output sheet'!$O$2:$O$5000,"&gt;="&amp;$B$740,'1. Output sheet'!$O$2:$O$5000,"&lt;"&amp;$C$740)</f>
        <v>0</v>
      </c>
      <c r="J764" s="13">
        <f>COUNTIFS('1. Output sheet'!$AC$2:$AC$5000,$B$75,'1. Output sheet'!$C$2:$C$5000,J$73,'1. Output sheet'!$K$2:$K$5000,$C764,'1. Output sheet'!$O$2:$O$5000,"&gt;="&amp;$B$740,'1. Output sheet'!$O$2:$O$5000,"&lt;"&amp;$C$740)</f>
        <v>1</v>
      </c>
      <c r="K764" s="13">
        <f>COUNTIFS('1. Output sheet'!$AC$2:$AC$5000,$B$75,'1. Output sheet'!$C$2:$C$5000,K$73,'1. Output sheet'!$K$2:$K$5000,$C764,'1. Output sheet'!$O$2:$O$5000,"&gt;="&amp;$B$740,'1. Output sheet'!$O$2:$O$5000,"&lt;"&amp;$C$740)</f>
        <v>0</v>
      </c>
      <c r="L764" s="13">
        <f>COUNTIFS('1. Output sheet'!$AC$2:$AC$5000,$B$75,'1. Output sheet'!$C$2:$C$5000,L$73,'1. Output sheet'!$K$2:$K$5000,$C764,'1. Output sheet'!$O$2:$O$5000,"&gt;="&amp;$B$740,'1. Output sheet'!$O$2:$O$5000,"&lt;"&amp;$C$740)</f>
        <v>0</v>
      </c>
      <c r="M764" s="13">
        <f>COUNTIFS('1. Output sheet'!$AC$2:$AC$5000,$B$75,'1. Output sheet'!$C$2:$C$5000,M$73,'1. Output sheet'!$K$2:$K$5000,$C764,'1. Output sheet'!$O$2:$O$5000,"&gt;="&amp;$B$740,'1. Output sheet'!$O$2:$O$5000,"&lt;"&amp;$C$740)</f>
        <v>0</v>
      </c>
      <c r="N764" s="13">
        <f>COUNTIFS('1. Output sheet'!$AC$2:$AC$5000,$B$75,'1. Output sheet'!$C$2:$C$5000,N$73,'1. Output sheet'!$K$2:$K$5000,$C764,'1. Output sheet'!$O$2:$O$5000,"&gt;="&amp;$B$740,'1. Output sheet'!$O$2:$O$5000,"&lt;"&amp;$C$740)</f>
        <v>0</v>
      </c>
      <c r="O764" s="13">
        <f>COUNTIFS('1. Output sheet'!$AC$2:$AC$5000,$B$75,'1. Output sheet'!$C$2:$C$5000,O$73,'1. Output sheet'!$K$2:$K$5000,$C764,'1. Output sheet'!$O$2:$O$5000,"&gt;="&amp;$B$740,'1. Output sheet'!$O$2:$O$5000,"&lt;"&amp;$C$740)</f>
        <v>0</v>
      </c>
      <c r="P764" s="14">
        <f t="shared" si="425"/>
        <v>7</v>
      </c>
    </row>
    <row r="765" spans="2:16" ht="14.4" x14ac:dyDescent="0.3">
      <c r="B765" s="7"/>
      <c r="C765" s="39" t="s">
        <v>1095</v>
      </c>
      <c r="D765" s="13">
        <f>COUNTIFS('1. Output sheet'!$AC$2:$AC$5000,$B$75,'1. Output sheet'!$C$2:$C$5000,D$73,'1. Output sheet'!$K$2:$K$5000,$C765,'1. Output sheet'!$O$2:$O$5000,"&gt;="&amp;$B$740,'1. Output sheet'!$O$2:$O$5000,"&lt;"&amp;$C$740)</f>
        <v>0</v>
      </c>
      <c r="E765" s="13">
        <f>COUNTIFS('1. Output sheet'!$AC$2:$AC$5000,$B$75,'1. Output sheet'!$C$2:$C$5000,E$73,'1. Output sheet'!$K$2:$K$5000,$C765,'1. Output sheet'!$O$2:$O$5000,"&gt;="&amp;$B$740,'1. Output sheet'!$O$2:$O$5000,"&lt;"&amp;$C$740)</f>
        <v>0</v>
      </c>
      <c r="F765" s="13">
        <f>COUNTIFS('1. Output sheet'!$AC$2:$AC$5000,$B$75,'1. Output sheet'!$C$2:$C$5000,F$73,'1. Output sheet'!$K$2:$K$5000,$C765,'1. Output sheet'!$O$2:$O$5000,"&gt;="&amp;$B$740,'1. Output sheet'!$O$2:$O$5000,"&lt;"&amp;$C$740)</f>
        <v>0</v>
      </c>
      <c r="G765" s="13">
        <f>COUNTIFS('1. Output sheet'!$AC$2:$AC$5000,$B$75,'1. Output sheet'!$C$2:$C$5000,G$73,'1. Output sheet'!$K$2:$K$5000,$C765,'1. Output sheet'!$O$2:$O$5000,"&gt;="&amp;$B$740,'1. Output sheet'!$O$2:$O$5000,"&lt;"&amp;$C$740)</f>
        <v>1</v>
      </c>
      <c r="H765" s="13">
        <f>COUNTIFS('1. Output sheet'!$AC$2:$AC$5000,$B$75,'1. Output sheet'!$C$2:$C$5000,H$73,'1. Output sheet'!$K$2:$K$5000,$C765,'1. Output sheet'!$O$2:$O$5000,"&gt;="&amp;$B$740,'1. Output sheet'!$O$2:$O$5000,"&lt;"&amp;$C$740)</f>
        <v>0</v>
      </c>
      <c r="I765" s="13">
        <f>COUNTIFS('1. Output sheet'!$AC$2:$AC$5000,$B$75,'1. Output sheet'!$C$2:$C$5000,I$73,'1. Output sheet'!$K$2:$K$5000,$C765,'1. Output sheet'!$O$2:$O$5000,"&gt;="&amp;$B$740,'1. Output sheet'!$O$2:$O$5000,"&lt;"&amp;$C$740)</f>
        <v>0</v>
      </c>
      <c r="J765" s="13">
        <f>COUNTIFS('1. Output sheet'!$AC$2:$AC$5000,$B$75,'1. Output sheet'!$C$2:$C$5000,J$73,'1. Output sheet'!$K$2:$K$5000,$C765,'1. Output sheet'!$O$2:$O$5000,"&gt;="&amp;$B$740,'1. Output sheet'!$O$2:$O$5000,"&lt;"&amp;$C$740)</f>
        <v>0</v>
      </c>
      <c r="K765" s="13">
        <f>COUNTIFS('1. Output sheet'!$AC$2:$AC$5000,$B$75,'1. Output sheet'!$C$2:$C$5000,K$73,'1. Output sheet'!$K$2:$K$5000,$C765,'1. Output sheet'!$O$2:$O$5000,"&gt;="&amp;$B$740,'1. Output sheet'!$O$2:$O$5000,"&lt;"&amp;$C$740)</f>
        <v>0</v>
      </c>
      <c r="L765" s="13">
        <f>COUNTIFS('1. Output sheet'!$AC$2:$AC$5000,$B$75,'1. Output sheet'!$C$2:$C$5000,L$73,'1. Output sheet'!$K$2:$K$5000,$C765,'1. Output sheet'!$O$2:$O$5000,"&gt;="&amp;$B$740,'1. Output sheet'!$O$2:$O$5000,"&lt;"&amp;$C$740)</f>
        <v>0</v>
      </c>
      <c r="M765" s="13">
        <f>COUNTIFS('1. Output sheet'!$AC$2:$AC$5000,$B$75,'1. Output sheet'!$C$2:$C$5000,M$73,'1. Output sheet'!$K$2:$K$5000,$C765,'1. Output sheet'!$O$2:$O$5000,"&gt;="&amp;$B$740,'1. Output sheet'!$O$2:$O$5000,"&lt;"&amp;$C$740)</f>
        <v>0</v>
      </c>
      <c r="N765" s="13">
        <f>COUNTIFS('1. Output sheet'!$AC$2:$AC$5000,$B$75,'1. Output sheet'!$C$2:$C$5000,N$73,'1. Output sheet'!$K$2:$K$5000,$C765,'1. Output sheet'!$O$2:$O$5000,"&gt;="&amp;$B$740,'1. Output sheet'!$O$2:$O$5000,"&lt;"&amp;$C$740)</f>
        <v>0</v>
      </c>
      <c r="O765" s="13">
        <f>COUNTIFS('1. Output sheet'!$AC$2:$AC$5000,$B$75,'1. Output sheet'!$C$2:$C$5000,O$73,'1. Output sheet'!$K$2:$K$5000,$C765,'1. Output sheet'!$O$2:$O$5000,"&gt;="&amp;$B$740,'1. Output sheet'!$O$2:$O$5000,"&lt;"&amp;$C$740)</f>
        <v>0</v>
      </c>
      <c r="P765" s="14">
        <f t="shared" si="425"/>
        <v>1</v>
      </c>
    </row>
    <row r="766" spans="2:16" ht="14.4" x14ac:dyDescent="0.3">
      <c r="B766" s="7"/>
      <c r="C766" s="39" t="s">
        <v>427</v>
      </c>
      <c r="D766" s="13">
        <f>COUNTIFS('1. Output sheet'!$AC$2:$AC$5000,$B$75,'1. Output sheet'!$C$2:$C$5000,D$73,'1. Output sheet'!$K$2:$K$5000,$C766,'1. Output sheet'!$O$2:$O$5000,"&gt;="&amp;$B$740,'1. Output sheet'!$O$2:$O$5000,"&lt;"&amp;$C$740)</f>
        <v>0</v>
      </c>
      <c r="E766" s="13">
        <f>COUNTIFS('1. Output sheet'!$AC$2:$AC$5000,$B$75,'1. Output sheet'!$C$2:$C$5000,E$73,'1. Output sheet'!$K$2:$K$5000,$C766,'1. Output sheet'!$O$2:$O$5000,"&gt;="&amp;$B$740,'1. Output sheet'!$O$2:$O$5000,"&lt;"&amp;$C$740)</f>
        <v>0</v>
      </c>
      <c r="F766" s="13">
        <f>COUNTIFS('1. Output sheet'!$AC$2:$AC$5000,$B$75,'1. Output sheet'!$C$2:$C$5000,F$73,'1. Output sheet'!$K$2:$K$5000,$C766,'1. Output sheet'!$O$2:$O$5000,"&gt;="&amp;$B$740,'1. Output sheet'!$O$2:$O$5000,"&lt;"&amp;$C$740)</f>
        <v>2</v>
      </c>
      <c r="G766" s="13">
        <f>COUNTIFS('1. Output sheet'!$AC$2:$AC$5000,$B$75,'1. Output sheet'!$C$2:$C$5000,G$73,'1. Output sheet'!$K$2:$K$5000,$C766,'1. Output sheet'!$O$2:$O$5000,"&gt;="&amp;$B$740,'1. Output sheet'!$O$2:$O$5000,"&lt;"&amp;$C$740)</f>
        <v>1</v>
      </c>
      <c r="H766" s="13">
        <f>COUNTIFS('1. Output sheet'!$AC$2:$AC$5000,$B$75,'1. Output sheet'!$C$2:$C$5000,H$73,'1. Output sheet'!$K$2:$K$5000,$C766,'1. Output sheet'!$O$2:$O$5000,"&gt;="&amp;$B$740,'1. Output sheet'!$O$2:$O$5000,"&lt;"&amp;$C$740)</f>
        <v>0</v>
      </c>
      <c r="I766" s="13">
        <f>COUNTIFS('1. Output sheet'!$AC$2:$AC$5000,$B$75,'1. Output sheet'!$C$2:$C$5000,I$73,'1. Output sheet'!$K$2:$K$5000,$C766,'1. Output sheet'!$O$2:$O$5000,"&gt;="&amp;$B$740,'1. Output sheet'!$O$2:$O$5000,"&lt;"&amp;$C$740)</f>
        <v>0</v>
      </c>
      <c r="J766" s="13">
        <f>COUNTIFS('1. Output sheet'!$AC$2:$AC$5000,$B$75,'1. Output sheet'!$C$2:$C$5000,J$73,'1. Output sheet'!$K$2:$K$5000,$C766,'1. Output sheet'!$O$2:$O$5000,"&gt;="&amp;$B$740,'1. Output sheet'!$O$2:$O$5000,"&lt;"&amp;$C$740)</f>
        <v>0</v>
      </c>
      <c r="K766" s="13">
        <f>COUNTIFS('1. Output sheet'!$AC$2:$AC$5000,$B$75,'1. Output sheet'!$C$2:$C$5000,K$73,'1. Output sheet'!$K$2:$K$5000,$C766,'1. Output sheet'!$O$2:$O$5000,"&gt;="&amp;$B$740,'1. Output sheet'!$O$2:$O$5000,"&lt;"&amp;$C$740)</f>
        <v>0</v>
      </c>
      <c r="L766" s="13">
        <f>COUNTIFS('1. Output sheet'!$AC$2:$AC$5000,$B$75,'1. Output sheet'!$C$2:$C$5000,L$73,'1. Output sheet'!$K$2:$K$5000,$C766,'1. Output sheet'!$O$2:$O$5000,"&gt;="&amp;$B$740,'1. Output sheet'!$O$2:$O$5000,"&lt;"&amp;$C$740)</f>
        <v>0</v>
      </c>
      <c r="M766" s="13">
        <f>COUNTIFS('1. Output sheet'!$AC$2:$AC$5000,$B$75,'1. Output sheet'!$C$2:$C$5000,M$73,'1. Output sheet'!$K$2:$K$5000,$C766,'1. Output sheet'!$O$2:$O$5000,"&gt;="&amp;$B$740,'1. Output sheet'!$O$2:$O$5000,"&lt;"&amp;$C$740)</f>
        <v>0</v>
      </c>
      <c r="N766" s="13">
        <f>COUNTIFS('1. Output sheet'!$AC$2:$AC$5000,$B$75,'1. Output sheet'!$C$2:$C$5000,N$73,'1. Output sheet'!$K$2:$K$5000,$C766,'1. Output sheet'!$O$2:$O$5000,"&gt;="&amp;$B$740,'1. Output sheet'!$O$2:$O$5000,"&lt;"&amp;$C$740)</f>
        <v>0</v>
      </c>
      <c r="O766" s="13">
        <f>COUNTIFS('1. Output sheet'!$AC$2:$AC$5000,$B$75,'1. Output sheet'!$C$2:$C$5000,O$73,'1. Output sheet'!$K$2:$K$5000,$C766,'1. Output sheet'!$O$2:$O$5000,"&gt;="&amp;$B$740,'1. Output sheet'!$O$2:$O$5000,"&lt;"&amp;$C$740)</f>
        <v>0</v>
      </c>
      <c r="P766" s="14">
        <f t="shared" si="425"/>
        <v>3</v>
      </c>
    </row>
    <row r="767" spans="2:16" ht="14.4" x14ac:dyDescent="0.3">
      <c r="B767" s="7"/>
      <c r="C767" s="39" t="s">
        <v>84</v>
      </c>
      <c r="D767" s="13">
        <f>COUNTIFS('1. Output sheet'!$AC$2:$AC$5000,$B$75,'1. Output sheet'!$C$2:$C$5000,D$73,'1. Output sheet'!$K$2:$K$5000,$C767,'1. Output sheet'!$O$2:$O$5000,"&gt;="&amp;$B$740,'1. Output sheet'!$O$2:$O$5000,"&lt;"&amp;$C$740)</f>
        <v>0</v>
      </c>
      <c r="E767" s="13">
        <f>COUNTIFS('1. Output sheet'!$AC$2:$AC$5000,$B$75,'1. Output sheet'!$C$2:$C$5000,E$73,'1. Output sheet'!$K$2:$K$5000,$C767,'1. Output sheet'!$O$2:$O$5000,"&gt;="&amp;$B$740,'1. Output sheet'!$O$2:$O$5000,"&lt;"&amp;$C$740)</f>
        <v>0</v>
      </c>
      <c r="F767" s="13">
        <f>COUNTIFS('1. Output sheet'!$AC$2:$AC$5000,$B$75,'1. Output sheet'!$C$2:$C$5000,F$73,'1. Output sheet'!$K$2:$K$5000,$C767,'1. Output sheet'!$O$2:$O$5000,"&gt;="&amp;$B$740,'1. Output sheet'!$O$2:$O$5000,"&lt;"&amp;$C$740)</f>
        <v>0</v>
      </c>
      <c r="G767" s="13">
        <f>COUNTIFS('1. Output sheet'!$AC$2:$AC$5000,$B$75,'1. Output sheet'!$C$2:$C$5000,G$73,'1. Output sheet'!$K$2:$K$5000,$C767,'1. Output sheet'!$O$2:$O$5000,"&gt;="&amp;$B$740,'1. Output sheet'!$O$2:$O$5000,"&lt;"&amp;$C$740)</f>
        <v>0</v>
      </c>
      <c r="H767" s="13">
        <f>COUNTIFS('1. Output sheet'!$AC$2:$AC$5000,$B$75,'1. Output sheet'!$C$2:$C$5000,H$73,'1. Output sheet'!$K$2:$K$5000,$C767,'1. Output sheet'!$O$2:$O$5000,"&gt;="&amp;$B$740,'1. Output sheet'!$O$2:$O$5000,"&lt;"&amp;$C$740)</f>
        <v>0</v>
      </c>
      <c r="I767" s="13">
        <f>COUNTIFS('1. Output sheet'!$AC$2:$AC$5000,$B$75,'1. Output sheet'!$C$2:$C$5000,I$73,'1. Output sheet'!$K$2:$K$5000,$C767,'1. Output sheet'!$O$2:$O$5000,"&gt;="&amp;$B$740,'1. Output sheet'!$O$2:$O$5000,"&lt;"&amp;$C$740)</f>
        <v>0</v>
      </c>
      <c r="J767" s="13">
        <f>COUNTIFS('1. Output sheet'!$AC$2:$AC$5000,$B$75,'1. Output sheet'!$C$2:$C$5000,J$73,'1. Output sheet'!$K$2:$K$5000,$C767,'1. Output sheet'!$O$2:$O$5000,"&gt;="&amp;$B$740,'1. Output sheet'!$O$2:$O$5000,"&lt;"&amp;$C$740)</f>
        <v>0</v>
      </c>
      <c r="K767" s="13">
        <f>COUNTIFS('1. Output sheet'!$AC$2:$AC$5000,$B$75,'1. Output sheet'!$C$2:$C$5000,K$73,'1. Output sheet'!$K$2:$K$5000,$C767,'1. Output sheet'!$O$2:$O$5000,"&gt;="&amp;$B$740,'1. Output sheet'!$O$2:$O$5000,"&lt;"&amp;$C$740)</f>
        <v>0</v>
      </c>
      <c r="L767" s="13">
        <f>COUNTIFS('1. Output sheet'!$AC$2:$AC$5000,$B$75,'1. Output sheet'!$C$2:$C$5000,L$73,'1. Output sheet'!$K$2:$K$5000,$C767,'1. Output sheet'!$O$2:$O$5000,"&gt;="&amp;$B$740,'1. Output sheet'!$O$2:$O$5000,"&lt;"&amp;$C$740)</f>
        <v>0</v>
      </c>
      <c r="M767" s="13">
        <f>COUNTIFS('1. Output sheet'!$AC$2:$AC$5000,$B$75,'1. Output sheet'!$C$2:$C$5000,M$73,'1. Output sheet'!$K$2:$K$5000,$C767,'1. Output sheet'!$O$2:$O$5000,"&gt;="&amp;$B$740,'1. Output sheet'!$O$2:$O$5000,"&lt;"&amp;$C$740)</f>
        <v>0</v>
      </c>
      <c r="N767" s="13">
        <f>COUNTIFS('1. Output sheet'!$AC$2:$AC$5000,$B$75,'1. Output sheet'!$C$2:$C$5000,N$73,'1. Output sheet'!$K$2:$K$5000,$C767,'1. Output sheet'!$O$2:$O$5000,"&gt;="&amp;$B$740,'1. Output sheet'!$O$2:$O$5000,"&lt;"&amp;$C$740)</f>
        <v>0</v>
      </c>
      <c r="O767" s="13">
        <f>COUNTIFS('1. Output sheet'!$AC$2:$AC$5000,$B$75,'1. Output sheet'!$C$2:$C$5000,O$73,'1. Output sheet'!$K$2:$K$5000,$C767,'1. Output sheet'!$O$2:$O$5000,"&gt;="&amp;$B$740,'1. Output sheet'!$O$2:$O$5000,"&lt;"&amp;$C$740)</f>
        <v>0</v>
      </c>
      <c r="P767" s="14">
        <f t="shared" si="425"/>
        <v>0</v>
      </c>
    </row>
    <row r="768" spans="2:16" ht="14.4" x14ac:dyDescent="0.3">
      <c r="B768" s="7"/>
      <c r="C768" s="39" t="s">
        <v>204</v>
      </c>
      <c r="D768" s="13">
        <f>COUNTIFS('1. Output sheet'!$AC$2:$AC$5000,$B$75,'1. Output sheet'!$C$2:$C$5000,D$73,'1. Output sheet'!$K$2:$K$5000,$C768,'1. Output sheet'!$O$2:$O$5000,"&gt;="&amp;$B$740,'1. Output sheet'!$O$2:$O$5000,"&lt;"&amp;$C$740)</f>
        <v>1</v>
      </c>
      <c r="E768" s="13">
        <f>COUNTIFS('1. Output sheet'!$AC$2:$AC$5000,$B$75,'1. Output sheet'!$C$2:$C$5000,E$73,'1. Output sheet'!$K$2:$K$5000,$C768,'1. Output sheet'!$O$2:$O$5000,"&gt;="&amp;$B$740,'1. Output sheet'!$O$2:$O$5000,"&lt;"&amp;$C$740)</f>
        <v>42</v>
      </c>
      <c r="F768" s="13">
        <f>COUNTIFS('1. Output sheet'!$AC$2:$AC$5000,$B$75,'1. Output sheet'!$C$2:$C$5000,F$73,'1. Output sheet'!$K$2:$K$5000,$C768,'1. Output sheet'!$O$2:$O$5000,"&gt;="&amp;$B$740,'1. Output sheet'!$O$2:$O$5000,"&lt;"&amp;$C$740)</f>
        <v>1</v>
      </c>
      <c r="G768" s="13">
        <f>COUNTIFS('1. Output sheet'!$AC$2:$AC$5000,$B$75,'1. Output sheet'!$C$2:$C$5000,G$73,'1. Output sheet'!$K$2:$K$5000,$C768,'1. Output sheet'!$O$2:$O$5000,"&gt;="&amp;$B$740,'1. Output sheet'!$O$2:$O$5000,"&lt;"&amp;$C$740)</f>
        <v>0</v>
      </c>
      <c r="H768" s="13">
        <f>COUNTIFS('1. Output sheet'!$AC$2:$AC$5000,$B$75,'1. Output sheet'!$C$2:$C$5000,H$73,'1. Output sheet'!$K$2:$K$5000,$C768,'1. Output sheet'!$O$2:$O$5000,"&gt;="&amp;$B$740,'1. Output sheet'!$O$2:$O$5000,"&lt;"&amp;$C$740)</f>
        <v>0</v>
      </c>
      <c r="I768" s="13">
        <f>COUNTIFS('1. Output sheet'!$AC$2:$AC$5000,$B$75,'1. Output sheet'!$C$2:$C$5000,I$73,'1. Output sheet'!$K$2:$K$5000,$C768,'1. Output sheet'!$O$2:$O$5000,"&gt;="&amp;$B$740,'1. Output sheet'!$O$2:$O$5000,"&lt;"&amp;$C$740)</f>
        <v>1</v>
      </c>
      <c r="J768" s="13">
        <f>COUNTIFS('1. Output sheet'!$AC$2:$AC$5000,$B$75,'1. Output sheet'!$C$2:$C$5000,J$73,'1. Output sheet'!$K$2:$K$5000,$C768,'1. Output sheet'!$O$2:$O$5000,"&gt;="&amp;$B$740,'1. Output sheet'!$O$2:$O$5000,"&lt;"&amp;$C$740)</f>
        <v>0</v>
      </c>
      <c r="K768" s="13">
        <f>COUNTIFS('1. Output sheet'!$AC$2:$AC$5000,$B$75,'1. Output sheet'!$C$2:$C$5000,K$73,'1. Output sheet'!$K$2:$K$5000,$C768,'1. Output sheet'!$O$2:$O$5000,"&gt;="&amp;$B$740,'1. Output sheet'!$O$2:$O$5000,"&lt;"&amp;$C$740)</f>
        <v>0</v>
      </c>
      <c r="L768" s="13">
        <f>COUNTIFS('1. Output sheet'!$AC$2:$AC$5000,$B$75,'1. Output sheet'!$C$2:$C$5000,L$73,'1. Output sheet'!$K$2:$K$5000,$C768,'1. Output sheet'!$O$2:$O$5000,"&gt;="&amp;$B$740,'1. Output sheet'!$O$2:$O$5000,"&lt;"&amp;$C$740)</f>
        <v>0</v>
      </c>
      <c r="M768" s="13">
        <f>COUNTIFS('1. Output sheet'!$AC$2:$AC$5000,$B$75,'1. Output sheet'!$C$2:$C$5000,M$73,'1. Output sheet'!$K$2:$K$5000,$C768,'1. Output sheet'!$O$2:$O$5000,"&gt;="&amp;$B$740,'1. Output sheet'!$O$2:$O$5000,"&lt;"&amp;$C$740)</f>
        <v>0</v>
      </c>
      <c r="N768" s="13">
        <f>COUNTIFS('1. Output sheet'!$AC$2:$AC$5000,$B$75,'1. Output sheet'!$C$2:$C$5000,N$73,'1. Output sheet'!$K$2:$K$5000,$C768,'1. Output sheet'!$O$2:$O$5000,"&gt;="&amp;$B$740,'1. Output sheet'!$O$2:$O$5000,"&lt;"&amp;$C$740)</f>
        <v>0</v>
      </c>
      <c r="O768" s="13">
        <f>COUNTIFS('1. Output sheet'!$AC$2:$AC$5000,$B$75,'1. Output sheet'!$C$2:$C$5000,O$73,'1. Output sheet'!$K$2:$K$5000,$C768,'1. Output sheet'!$O$2:$O$5000,"&gt;="&amp;$B$740,'1. Output sheet'!$O$2:$O$5000,"&lt;"&amp;$C$740)</f>
        <v>0</v>
      </c>
      <c r="P768" s="14">
        <f t="shared" si="425"/>
        <v>45</v>
      </c>
    </row>
    <row r="769" spans="2:16" ht="14.4" x14ac:dyDescent="0.3">
      <c r="B769" s="7"/>
      <c r="C769" s="39" t="s">
        <v>216</v>
      </c>
      <c r="D769" s="13">
        <f>COUNTIFS('1. Output sheet'!$AC$2:$AC$5000,$B$75,'1. Output sheet'!$C$2:$C$5000,D$73,'1. Output sheet'!$K$2:$K$5000,$C769,'1. Output sheet'!$O$2:$O$5000,"&gt;="&amp;$B$740,'1. Output sheet'!$O$2:$O$5000,"&lt;"&amp;$C$740)</f>
        <v>0</v>
      </c>
      <c r="E769" s="13">
        <f>COUNTIFS('1. Output sheet'!$AC$2:$AC$5000,$B$75,'1. Output sheet'!$C$2:$C$5000,E$73,'1. Output sheet'!$K$2:$K$5000,$C769,'1. Output sheet'!$O$2:$O$5000,"&gt;="&amp;$B$740,'1. Output sheet'!$O$2:$O$5000,"&lt;"&amp;$C$740)</f>
        <v>0</v>
      </c>
      <c r="F769" s="13">
        <f>COUNTIFS('1. Output sheet'!$AC$2:$AC$5000,$B$75,'1. Output sheet'!$C$2:$C$5000,F$73,'1. Output sheet'!$K$2:$K$5000,$C769,'1. Output sheet'!$O$2:$O$5000,"&gt;="&amp;$B$740,'1. Output sheet'!$O$2:$O$5000,"&lt;"&amp;$C$740)</f>
        <v>20</v>
      </c>
      <c r="G769" s="13">
        <f>COUNTIFS('1. Output sheet'!$AC$2:$AC$5000,$B$75,'1. Output sheet'!$C$2:$C$5000,G$73,'1. Output sheet'!$K$2:$K$5000,$C769,'1. Output sheet'!$O$2:$O$5000,"&gt;="&amp;$B$740,'1. Output sheet'!$O$2:$O$5000,"&lt;"&amp;$C$740)</f>
        <v>0</v>
      </c>
      <c r="H769" s="13">
        <f>COUNTIFS('1. Output sheet'!$AC$2:$AC$5000,$B$75,'1. Output sheet'!$C$2:$C$5000,H$73,'1. Output sheet'!$K$2:$K$5000,$C769,'1. Output sheet'!$O$2:$O$5000,"&gt;="&amp;$B$740,'1. Output sheet'!$O$2:$O$5000,"&lt;"&amp;$C$740)</f>
        <v>0</v>
      </c>
      <c r="I769" s="13">
        <f>COUNTIFS('1. Output sheet'!$AC$2:$AC$5000,$B$75,'1. Output sheet'!$C$2:$C$5000,I$73,'1. Output sheet'!$K$2:$K$5000,$C769,'1. Output sheet'!$O$2:$O$5000,"&gt;="&amp;$B$740,'1. Output sheet'!$O$2:$O$5000,"&lt;"&amp;$C$740)</f>
        <v>0</v>
      </c>
      <c r="J769" s="13">
        <f>COUNTIFS('1. Output sheet'!$AC$2:$AC$5000,$B$75,'1. Output sheet'!$C$2:$C$5000,J$73,'1. Output sheet'!$K$2:$K$5000,$C769,'1. Output sheet'!$O$2:$O$5000,"&gt;="&amp;$B$740,'1. Output sheet'!$O$2:$O$5000,"&lt;"&amp;$C$740)</f>
        <v>0</v>
      </c>
      <c r="K769" s="13">
        <f>COUNTIFS('1. Output sheet'!$AC$2:$AC$5000,$B$75,'1. Output sheet'!$C$2:$C$5000,K$73,'1. Output sheet'!$K$2:$K$5000,$C769,'1. Output sheet'!$O$2:$O$5000,"&gt;="&amp;$B$740,'1. Output sheet'!$O$2:$O$5000,"&lt;"&amp;$C$740)</f>
        <v>0</v>
      </c>
      <c r="L769" s="13">
        <f>COUNTIFS('1. Output sheet'!$AC$2:$AC$5000,$B$75,'1. Output sheet'!$C$2:$C$5000,L$73,'1. Output sheet'!$K$2:$K$5000,$C769,'1. Output sheet'!$O$2:$O$5000,"&gt;="&amp;$B$740,'1. Output sheet'!$O$2:$O$5000,"&lt;"&amp;$C$740)</f>
        <v>0</v>
      </c>
      <c r="M769" s="13">
        <f>COUNTIFS('1. Output sheet'!$AC$2:$AC$5000,$B$75,'1. Output sheet'!$C$2:$C$5000,M$73,'1. Output sheet'!$K$2:$K$5000,$C769,'1. Output sheet'!$O$2:$O$5000,"&gt;="&amp;$B$740,'1. Output sheet'!$O$2:$O$5000,"&lt;"&amp;$C$740)</f>
        <v>0</v>
      </c>
      <c r="N769" s="13">
        <f>COUNTIFS('1. Output sheet'!$AC$2:$AC$5000,$B$75,'1. Output sheet'!$C$2:$C$5000,N$73,'1. Output sheet'!$K$2:$K$5000,$C769,'1. Output sheet'!$O$2:$O$5000,"&gt;="&amp;$B$740,'1. Output sheet'!$O$2:$O$5000,"&lt;"&amp;$C$740)</f>
        <v>0</v>
      </c>
      <c r="O769" s="13">
        <f>COUNTIFS('1. Output sheet'!$AC$2:$AC$5000,$B$75,'1. Output sheet'!$C$2:$C$5000,O$73,'1. Output sheet'!$K$2:$K$5000,$C769,'1. Output sheet'!$O$2:$O$5000,"&gt;="&amp;$B$740,'1. Output sheet'!$O$2:$O$5000,"&lt;"&amp;$C$740)</f>
        <v>0</v>
      </c>
      <c r="P769" s="14">
        <f t="shared" si="425"/>
        <v>20</v>
      </c>
    </row>
    <row r="770" spans="2:16" ht="14.4" x14ac:dyDescent="0.3">
      <c r="B770" s="7"/>
      <c r="C770" s="39" t="s">
        <v>2425</v>
      </c>
      <c r="D770" s="13">
        <f>COUNTIFS('1. Output sheet'!$AC$2:$AC$5000,$B$75,'1. Output sheet'!$C$2:$C$5000,D$73,'1. Output sheet'!$K$2:$K$5000,$C770,'1. Output sheet'!$O$2:$O$5000,"&gt;="&amp;$B$740,'1. Output sheet'!$O$2:$O$5000,"&lt;"&amp;$C$740)</f>
        <v>0</v>
      </c>
      <c r="E770" s="13">
        <f>COUNTIFS('1. Output sheet'!$AC$2:$AC$5000,$B$75,'1. Output sheet'!$C$2:$C$5000,E$73,'1. Output sheet'!$K$2:$K$5000,$C770,'1. Output sheet'!$O$2:$O$5000,"&gt;="&amp;$B$740,'1. Output sheet'!$O$2:$O$5000,"&lt;"&amp;$C$740)</f>
        <v>0</v>
      </c>
      <c r="F770" s="13">
        <f>COUNTIFS('1. Output sheet'!$AC$2:$AC$5000,$B$75,'1. Output sheet'!$C$2:$C$5000,F$73,'1. Output sheet'!$K$2:$K$5000,$C770,'1. Output sheet'!$O$2:$O$5000,"&gt;="&amp;$B$740,'1. Output sheet'!$O$2:$O$5000,"&lt;"&amp;$C$740)</f>
        <v>0</v>
      </c>
      <c r="G770" s="13">
        <f>COUNTIFS('1. Output sheet'!$AC$2:$AC$5000,$B$75,'1. Output sheet'!$C$2:$C$5000,G$73,'1. Output sheet'!$K$2:$K$5000,$C770,'1. Output sheet'!$O$2:$O$5000,"&gt;="&amp;$B$740,'1. Output sheet'!$O$2:$O$5000,"&lt;"&amp;$C$740)</f>
        <v>0</v>
      </c>
      <c r="H770" s="13">
        <f>COUNTIFS('1. Output sheet'!$AC$2:$AC$5000,$B$75,'1. Output sheet'!$C$2:$C$5000,H$73,'1. Output sheet'!$K$2:$K$5000,$C770,'1. Output sheet'!$O$2:$O$5000,"&gt;="&amp;$B$740,'1. Output sheet'!$O$2:$O$5000,"&lt;"&amp;$C$740)</f>
        <v>0</v>
      </c>
      <c r="I770" s="13">
        <f>COUNTIFS('1. Output sheet'!$AC$2:$AC$5000,$B$75,'1. Output sheet'!$C$2:$C$5000,I$73,'1. Output sheet'!$K$2:$K$5000,$C770,'1. Output sheet'!$O$2:$O$5000,"&gt;="&amp;$B$740,'1. Output sheet'!$O$2:$O$5000,"&lt;"&amp;$C$740)</f>
        <v>0</v>
      </c>
      <c r="J770" s="13">
        <f>COUNTIFS('1. Output sheet'!$AC$2:$AC$5000,$B$75,'1. Output sheet'!$C$2:$C$5000,J$73,'1. Output sheet'!$K$2:$K$5000,$C770,'1. Output sheet'!$O$2:$O$5000,"&gt;="&amp;$B$740,'1. Output sheet'!$O$2:$O$5000,"&lt;"&amp;$C$740)</f>
        <v>0</v>
      </c>
      <c r="K770" s="13">
        <f>COUNTIFS('1. Output sheet'!$AC$2:$AC$5000,$B$75,'1. Output sheet'!$C$2:$C$5000,K$73,'1. Output sheet'!$K$2:$K$5000,$C770,'1. Output sheet'!$O$2:$O$5000,"&gt;="&amp;$B$740,'1. Output sheet'!$O$2:$O$5000,"&lt;"&amp;$C$740)</f>
        <v>0</v>
      </c>
      <c r="L770" s="13">
        <f>COUNTIFS('1. Output sheet'!$AC$2:$AC$5000,$B$75,'1. Output sheet'!$C$2:$C$5000,L$73,'1. Output sheet'!$K$2:$K$5000,$C770,'1. Output sheet'!$O$2:$O$5000,"&gt;="&amp;$B$740,'1. Output sheet'!$O$2:$O$5000,"&lt;"&amp;$C$740)</f>
        <v>0</v>
      </c>
      <c r="M770" s="13">
        <f>COUNTIFS('1. Output sheet'!$AC$2:$AC$5000,$B$75,'1. Output sheet'!$C$2:$C$5000,M$73,'1. Output sheet'!$K$2:$K$5000,$C770,'1. Output sheet'!$O$2:$O$5000,"&gt;="&amp;$B$740,'1. Output sheet'!$O$2:$O$5000,"&lt;"&amp;$C$740)</f>
        <v>0</v>
      </c>
      <c r="N770" s="13">
        <f>COUNTIFS('1. Output sheet'!$AC$2:$AC$5000,$B$75,'1. Output sheet'!$C$2:$C$5000,N$73,'1. Output sheet'!$K$2:$K$5000,$C770,'1. Output sheet'!$O$2:$O$5000,"&gt;="&amp;$B$740,'1. Output sheet'!$O$2:$O$5000,"&lt;"&amp;$C$740)</f>
        <v>0</v>
      </c>
      <c r="O770" s="13">
        <f>COUNTIFS('1. Output sheet'!$AC$2:$AC$5000,$B$75,'1. Output sheet'!$C$2:$C$5000,O$73,'1. Output sheet'!$K$2:$K$5000,$C770,'1. Output sheet'!$O$2:$O$5000,"&gt;="&amp;$B$740,'1. Output sheet'!$O$2:$O$5000,"&lt;"&amp;$C$740)</f>
        <v>0</v>
      </c>
      <c r="P770" s="14">
        <f t="shared" si="425"/>
        <v>0</v>
      </c>
    </row>
    <row r="771" spans="2:16" ht="14.4" x14ac:dyDescent="0.3">
      <c r="B771" s="7"/>
      <c r="C771" s="39" t="s">
        <v>194</v>
      </c>
      <c r="D771" s="13">
        <f>COUNTIFS('1. Output sheet'!$AC$2:$AC$5000,$B$75,'1. Output sheet'!$C$2:$C$5000,D$73,'1. Output sheet'!$K$2:$K$5000,$C771,'1. Output sheet'!$O$2:$O$5000,"&gt;="&amp;$B$740,'1. Output sheet'!$O$2:$O$5000,"&lt;"&amp;$C$740)</f>
        <v>0</v>
      </c>
      <c r="E771" s="13">
        <f>COUNTIFS('1. Output sheet'!$AC$2:$AC$5000,$B$75,'1. Output sheet'!$C$2:$C$5000,E$73,'1. Output sheet'!$K$2:$K$5000,$C771,'1. Output sheet'!$O$2:$O$5000,"&gt;="&amp;$B$740,'1. Output sheet'!$O$2:$O$5000,"&lt;"&amp;$C$740)</f>
        <v>0</v>
      </c>
      <c r="F771" s="13">
        <f>COUNTIFS('1. Output sheet'!$AC$2:$AC$5000,$B$75,'1. Output sheet'!$C$2:$C$5000,F$73,'1. Output sheet'!$K$2:$K$5000,$C771,'1. Output sheet'!$O$2:$O$5000,"&gt;="&amp;$B$740,'1. Output sheet'!$O$2:$O$5000,"&lt;"&amp;$C$740)</f>
        <v>2</v>
      </c>
      <c r="G771" s="13">
        <f>COUNTIFS('1. Output sheet'!$AC$2:$AC$5000,$B$75,'1. Output sheet'!$C$2:$C$5000,G$73,'1. Output sheet'!$K$2:$K$5000,$C771,'1. Output sheet'!$O$2:$O$5000,"&gt;="&amp;$B$740,'1. Output sheet'!$O$2:$O$5000,"&lt;"&amp;$C$740)</f>
        <v>0</v>
      </c>
      <c r="H771" s="13">
        <f>COUNTIFS('1. Output sheet'!$AC$2:$AC$5000,$B$75,'1. Output sheet'!$C$2:$C$5000,H$73,'1. Output sheet'!$K$2:$K$5000,$C771,'1. Output sheet'!$O$2:$O$5000,"&gt;="&amp;$B$740,'1. Output sheet'!$O$2:$O$5000,"&lt;"&amp;$C$740)</f>
        <v>0</v>
      </c>
      <c r="I771" s="13">
        <f>COUNTIFS('1. Output sheet'!$AC$2:$AC$5000,$B$75,'1. Output sheet'!$C$2:$C$5000,I$73,'1. Output sheet'!$K$2:$K$5000,$C771,'1. Output sheet'!$O$2:$O$5000,"&gt;="&amp;$B$740,'1. Output sheet'!$O$2:$O$5000,"&lt;"&amp;$C$740)</f>
        <v>0</v>
      </c>
      <c r="J771" s="13">
        <f>COUNTIFS('1. Output sheet'!$AC$2:$AC$5000,$B$75,'1. Output sheet'!$C$2:$C$5000,J$73,'1. Output sheet'!$K$2:$K$5000,$C771,'1. Output sheet'!$O$2:$O$5000,"&gt;="&amp;$B$740,'1. Output sheet'!$O$2:$O$5000,"&lt;"&amp;$C$740)</f>
        <v>3</v>
      </c>
      <c r="K771" s="13">
        <f>COUNTIFS('1. Output sheet'!$AC$2:$AC$5000,$B$75,'1. Output sheet'!$C$2:$C$5000,K$73,'1. Output sheet'!$K$2:$K$5000,$C771,'1. Output sheet'!$O$2:$O$5000,"&gt;="&amp;$B$740,'1. Output sheet'!$O$2:$O$5000,"&lt;"&amp;$C$740)</f>
        <v>0</v>
      </c>
      <c r="L771" s="13">
        <f>COUNTIFS('1. Output sheet'!$AC$2:$AC$5000,$B$75,'1. Output sheet'!$C$2:$C$5000,L$73,'1. Output sheet'!$K$2:$K$5000,$C771,'1. Output sheet'!$O$2:$O$5000,"&gt;="&amp;$B$740,'1. Output sheet'!$O$2:$O$5000,"&lt;"&amp;$C$740)</f>
        <v>0</v>
      </c>
      <c r="M771" s="13">
        <f>COUNTIFS('1. Output sheet'!$AC$2:$AC$5000,$B$75,'1. Output sheet'!$C$2:$C$5000,M$73,'1. Output sheet'!$K$2:$K$5000,$C771,'1. Output sheet'!$O$2:$O$5000,"&gt;="&amp;$B$740,'1. Output sheet'!$O$2:$O$5000,"&lt;"&amp;$C$740)</f>
        <v>0</v>
      </c>
      <c r="N771" s="13">
        <f>COUNTIFS('1. Output sheet'!$AC$2:$AC$5000,$B$75,'1. Output sheet'!$C$2:$C$5000,N$73,'1. Output sheet'!$K$2:$K$5000,$C771,'1. Output sheet'!$O$2:$O$5000,"&gt;="&amp;$B$740,'1. Output sheet'!$O$2:$O$5000,"&lt;"&amp;$C$740)</f>
        <v>0</v>
      </c>
      <c r="O771" s="13">
        <f>COUNTIFS('1. Output sheet'!$AC$2:$AC$5000,$B$75,'1. Output sheet'!$C$2:$C$5000,O$73,'1. Output sheet'!$K$2:$K$5000,$C771,'1. Output sheet'!$O$2:$O$5000,"&gt;="&amp;$B$740,'1. Output sheet'!$O$2:$O$5000,"&lt;"&amp;$C$740)</f>
        <v>0</v>
      </c>
      <c r="P771" s="14">
        <f t="shared" si="425"/>
        <v>5</v>
      </c>
    </row>
    <row r="772" spans="2:16" ht="14.4" x14ac:dyDescent="0.3">
      <c r="B772" s="7"/>
      <c r="C772" s="39" t="s">
        <v>267</v>
      </c>
      <c r="D772" s="13">
        <f>COUNTIFS('1. Output sheet'!$AC$2:$AC$5000,$B$75,'1. Output sheet'!$C$2:$C$5000,D$73,'1. Output sheet'!$K$2:$K$5000,$C772,'1. Output sheet'!$O$2:$O$5000,"&gt;="&amp;$B$740,'1. Output sheet'!$O$2:$O$5000,"&lt;"&amp;$C$740)</f>
        <v>2</v>
      </c>
      <c r="E772" s="13">
        <f>COUNTIFS('1. Output sheet'!$AC$2:$AC$5000,$B$75,'1. Output sheet'!$C$2:$C$5000,E$73,'1. Output sheet'!$K$2:$K$5000,$C772,'1. Output sheet'!$O$2:$O$5000,"&gt;="&amp;$B$740,'1. Output sheet'!$O$2:$O$5000,"&lt;"&amp;$C$740)</f>
        <v>0</v>
      </c>
      <c r="F772" s="13">
        <f>COUNTIFS('1. Output sheet'!$AC$2:$AC$5000,$B$75,'1. Output sheet'!$C$2:$C$5000,F$73,'1. Output sheet'!$K$2:$K$5000,$C772,'1. Output sheet'!$O$2:$O$5000,"&gt;="&amp;$B$740,'1. Output sheet'!$O$2:$O$5000,"&lt;"&amp;$C$740)</f>
        <v>1</v>
      </c>
      <c r="G772" s="13">
        <f>COUNTIFS('1. Output sheet'!$AC$2:$AC$5000,$B$75,'1. Output sheet'!$C$2:$C$5000,G$73,'1. Output sheet'!$K$2:$K$5000,$C772,'1. Output sheet'!$O$2:$O$5000,"&gt;="&amp;$B$740,'1. Output sheet'!$O$2:$O$5000,"&lt;"&amp;$C$740)</f>
        <v>0</v>
      </c>
      <c r="H772" s="13">
        <f>COUNTIFS('1. Output sheet'!$AC$2:$AC$5000,$B$75,'1. Output sheet'!$C$2:$C$5000,H$73,'1. Output sheet'!$K$2:$K$5000,$C772,'1. Output sheet'!$O$2:$O$5000,"&gt;="&amp;$B$740,'1. Output sheet'!$O$2:$O$5000,"&lt;"&amp;$C$740)</f>
        <v>0</v>
      </c>
      <c r="I772" s="13">
        <f>COUNTIFS('1. Output sheet'!$AC$2:$AC$5000,$B$75,'1. Output sheet'!$C$2:$C$5000,I$73,'1. Output sheet'!$K$2:$K$5000,$C772,'1. Output sheet'!$O$2:$O$5000,"&gt;="&amp;$B$740,'1. Output sheet'!$O$2:$O$5000,"&lt;"&amp;$C$740)</f>
        <v>0</v>
      </c>
      <c r="J772" s="13">
        <f>COUNTIFS('1. Output sheet'!$AC$2:$AC$5000,$B$75,'1. Output sheet'!$C$2:$C$5000,J$73,'1. Output sheet'!$K$2:$K$5000,$C772,'1. Output sheet'!$O$2:$O$5000,"&gt;="&amp;$B$740,'1. Output sheet'!$O$2:$O$5000,"&lt;"&amp;$C$740)</f>
        <v>0</v>
      </c>
      <c r="K772" s="13">
        <f>COUNTIFS('1. Output sheet'!$AC$2:$AC$5000,$B$75,'1. Output sheet'!$C$2:$C$5000,K$73,'1. Output sheet'!$K$2:$K$5000,$C772,'1. Output sheet'!$O$2:$O$5000,"&gt;="&amp;$B$740,'1. Output sheet'!$O$2:$O$5000,"&lt;"&amp;$C$740)</f>
        <v>0</v>
      </c>
      <c r="L772" s="13">
        <f>COUNTIFS('1. Output sheet'!$AC$2:$AC$5000,$B$75,'1. Output sheet'!$C$2:$C$5000,L$73,'1. Output sheet'!$K$2:$K$5000,$C772,'1. Output sheet'!$O$2:$O$5000,"&gt;="&amp;$B$740,'1. Output sheet'!$O$2:$O$5000,"&lt;"&amp;$C$740)</f>
        <v>0</v>
      </c>
      <c r="M772" s="13">
        <f>COUNTIFS('1. Output sheet'!$AC$2:$AC$5000,$B$75,'1. Output sheet'!$C$2:$C$5000,M$73,'1. Output sheet'!$K$2:$K$5000,$C772,'1. Output sheet'!$O$2:$O$5000,"&gt;="&amp;$B$740,'1. Output sheet'!$O$2:$O$5000,"&lt;"&amp;$C$740)</f>
        <v>0</v>
      </c>
      <c r="N772" s="13">
        <f>COUNTIFS('1. Output sheet'!$AC$2:$AC$5000,$B$75,'1. Output sheet'!$C$2:$C$5000,N$73,'1. Output sheet'!$K$2:$K$5000,$C772,'1. Output sheet'!$O$2:$O$5000,"&gt;="&amp;$B$740,'1. Output sheet'!$O$2:$O$5000,"&lt;"&amp;$C$740)</f>
        <v>0</v>
      </c>
      <c r="O772" s="13">
        <f>COUNTIFS('1. Output sheet'!$AC$2:$AC$5000,$B$75,'1. Output sheet'!$C$2:$C$5000,O$73,'1. Output sheet'!$K$2:$K$5000,$C772,'1. Output sheet'!$O$2:$O$5000,"&gt;="&amp;$B$740,'1. Output sheet'!$O$2:$O$5000,"&lt;"&amp;$C$740)</f>
        <v>0</v>
      </c>
      <c r="P772" s="14">
        <f t="shared" si="425"/>
        <v>3</v>
      </c>
    </row>
    <row r="773" spans="2:16" ht="14.4" x14ac:dyDescent="0.3">
      <c r="B773" s="7"/>
      <c r="C773" s="39" t="s">
        <v>710</v>
      </c>
      <c r="D773" s="13">
        <f>COUNTIFS('1. Output sheet'!$AC$2:$AC$5000,$B$75,'1. Output sheet'!$C$2:$C$5000,D$73,'1. Output sheet'!$K$2:$K$5000,$C773,'1. Output sheet'!$O$2:$O$5000,"&gt;="&amp;$B$740,'1. Output sheet'!$O$2:$O$5000,"&lt;"&amp;$C$740)</f>
        <v>0</v>
      </c>
      <c r="E773" s="13">
        <f>COUNTIFS('1. Output sheet'!$AC$2:$AC$5000,$B$75,'1. Output sheet'!$C$2:$C$5000,E$73,'1. Output sheet'!$K$2:$K$5000,$C773,'1. Output sheet'!$O$2:$O$5000,"&gt;="&amp;$B$740,'1. Output sheet'!$O$2:$O$5000,"&lt;"&amp;$C$740)</f>
        <v>0</v>
      </c>
      <c r="F773" s="13">
        <f>COUNTIFS('1. Output sheet'!$AC$2:$AC$5000,$B$75,'1. Output sheet'!$C$2:$C$5000,F$73,'1. Output sheet'!$K$2:$K$5000,$C773,'1. Output sheet'!$O$2:$O$5000,"&gt;="&amp;$B$740,'1. Output sheet'!$O$2:$O$5000,"&lt;"&amp;$C$740)</f>
        <v>3</v>
      </c>
      <c r="G773" s="13">
        <f>COUNTIFS('1. Output sheet'!$AC$2:$AC$5000,$B$75,'1. Output sheet'!$C$2:$C$5000,G$73,'1. Output sheet'!$K$2:$K$5000,$C773,'1. Output sheet'!$O$2:$O$5000,"&gt;="&amp;$B$740,'1. Output sheet'!$O$2:$O$5000,"&lt;"&amp;$C$740)</f>
        <v>0</v>
      </c>
      <c r="H773" s="13">
        <f>COUNTIFS('1. Output sheet'!$AC$2:$AC$5000,$B$75,'1. Output sheet'!$C$2:$C$5000,H$73,'1. Output sheet'!$K$2:$K$5000,$C773,'1. Output sheet'!$O$2:$O$5000,"&gt;="&amp;$B$740,'1. Output sheet'!$O$2:$O$5000,"&lt;"&amp;$C$740)</f>
        <v>0</v>
      </c>
      <c r="I773" s="13">
        <f>COUNTIFS('1. Output sheet'!$AC$2:$AC$5000,$B$75,'1. Output sheet'!$C$2:$C$5000,I$73,'1. Output sheet'!$K$2:$K$5000,$C773,'1. Output sheet'!$O$2:$O$5000,"&gt;="&amp;$B$740,'1. Output sheet'!$O$2:$O$5000,"&lt;"&amp;$C$740)</f>
        <v>0</v>
      </c>
      <c r="J773" s="13">
        <f>COUNTIFS('1. Output sheet'!$AC$2:$AC$5000,$B$75,'1. Output sheet'!$C$2:$C$5000,J$73,'1. Output sheet'!$K$2:$K$5000,$C773,'1. Output sheet'!$O$2:$O$5000,"&gt;="&amp;$B$740,'1. Output sheet'!$O$2:$O$5000,"&lt;"&amp;$C$740)</f>
        <v>0</v>
      </c>
      <c r="K773" s="13">
        <f>COUNTIFS('1. Output sheet'!$AC$2:$AC$5000,$B$75,'1. Output sheet'!$C$2:$C$5000,K$73,'1. Output sheet'!$K$2:$K$5000,$C773,'1. Output sheet'!$O$2:$O$5000,"&gt;="&amp;$B$740,'1. Output sheet'!$O$2:$O$5000,"&lt;"&amp;$C$740)</f>
        <v>0</v>
      </c>
      <c r="L773" s="13">
        <f>COUNTIFS('1. Output sheet'!$AC$2:$AC$5000,$B$75,'1. Output sheet'!$C$2:$C$5000,L$73,'1. Output sheet'!$K$2:$K$5000,$C773,'1. Output sheet'!$O$2:$O$5000,"&gt;="&amp;$B$740,'1. Output sheet'!$O$2:$O$5000,"&lt;"&amp;$C$740)</f>
        <v>0</v>
      </c>
      <c r="M773" s="13">
        <f>COUNTIFS('1. Output sheet'!$AC$2:$AC$5000,$B$75,'1. Output sheet'!$C$2:$C$5000,M$73,'1. Output sheet'!$K$2:$K$5000,$C773,'1. Output sheet'!$O$2:$O$5000,"&gt;="&amp;$B$740,'1. Output sheet'!$O$2:$O$5000,"&lt;"&amp;$C$740)</f>
        <v>0</v>
      </c>
      <c r="N773" s="13">
        <f>COUNTIFS('1. Output sheet'!$AC$2:$AC$5000,$B$75,'1. Output sheet'!$C$2:$C$5000,N$73,'1. Output sheet'!$K$2:$K$5000,$C773,'1. Output sheet'!$O$2:$O$5000,"&gt;="&amp;$B$740,'1. Output sheet'!$O$2:$O$5000,"&lt;"&amp;$C$740)</f>
        <v>0</v>
      </c>
      <c r="O773" s="13">
        <f>COUNTIFS('1. Output sheet'!$AC$2:$AC$5000,$B$75,'1. Output sheet'!$C$2:$C$5000,O$73,'1. Output sheet'!$K$2:$K$5000,$C773,'1. Output sheet'!$O$2:$O$5000,"&gt;="&amp;$B$740,'1. Output sheet'!$O$2:$O$5000,"&lt;"&amp;$C$740)</f>
        <v>0</v>
      </c>
      <c r="P773" s="14">
        <f t="shared" si="425"/>
        <v>3</v>
      </c>
    </row>
    <row r="774" spans="2:16" ht="14.4" x14ac:dyDescent="0.3">
      <c r="B774" s="38" t="s">
        <v>64</v>
      </c>
      <c r="C774" s="37" t="s">
        <v>4348</v>
      </c>
      <c r="D774" s="14">
        <f>SUM(D775:D803)</f>
        <v>0</v>
      </c>
      <c r="E774" s="14">
        <f t="shared" ref="E774" si="426">SUM(E775:E803)</f>
        <v>0</v>
      </c>
      <c r="F774" s="14">
        <f t="shared" ref="F774" si="427">SUM(F775:F803)</f>
        <v>10</v>
      </c>
      <c r="G774" s="14">
        <f t="shared" ref="G774" si="428">SUM(G775:G803)</f>
        <v>0</v>
      </c>
      <c r="H774" s="14">
        <f t="shared" ref="H774" si="429">SUM(H775:H803)</f>
        <v>0</v>
      </c>
      <c r="I774" s="14">
        <f t="shared" ref="I774" si="430">SUM(I775:I803)</f>
        <v>0</v>
      </c>
      <c r="J774" s="14">
        <f t="shared" ref="J774" si="431">SUM(J775:J803)</f>
        <v>0</v>
      </c>
      <c r="K774" s="14">
        <f t="shared" ref="K774" si="432">SUM(K775:K803)</f>
        <v>0</v>
      </c>
      <c r="L774" s="14">
        <f t="shared" ref="L774" si="433">SUM(L775:L803)</f>
        <v>0</v>
      </c>
      <c r="M774" s="14">
        <f t="shared" ref="M774" si="434">SUM(M775:M803)</f>
        <v>0</v>
      </c>
      <c r="N774" s="14">
        <f t="shared" ref="N774" si="435">SUM(N775:N803)</f>
        <v>0</v>
      </c>
      <c r="O774" s="14">
        <f t="shared" ref="O774" si="436">SUM(O775:O803)</f>
        <v>0</v>
      </c>
      <c r="P774" s="14">
        <f t="shared" si="425"/>
        <v>10</v>
      </c>
    </row>
    <row r="775" spans="2:16" ht="14.4" x14ac:dyDescent="0.3">
      <c r="B775" s="7"/>
      <c r="C775" s="39" t="s">
        <v>340</v>
      </c>
      <c r="D775" s="13">
        <f>COUNTIFS('1. Output sheet'!$AC$2:$AC$5000,$B$105,'1. Output sheet'!$C$2:$C$5000,D$73,'1. Output sheet'!$K$2:$K$5000,$C775,'1. Output sheet'!$O$2:$O$5000,"&gt;="&amp;$B$740,'1. Output sheet'!$O$2:$O$5000,"&lt;"&amp;$C$740)</f>
        <v>0</v>
      </c>
      <c r="E775" s="13">
        <f>COUNTIFS('1. Output sheet'!$AC$2:$AC$5000,$B$105,'1. Output sheet'!$C$2:$C$5000,E$73,'1. Output sheet'!$K$2:$K$5000,$C775,'1. Output sheet'!$O$2:$O$5000,"&gt;="&amp;$B$740,'1. Output sheet'!$O$2:$O$5000,"&lt;"&amp;$C$740)</f>
        <v>0</v>
      </c>
      <c r="F775" s="13">
        <f>COUNTIFS('1. Output sheet'!$AC$2:$AC$5000,$B$105,'1. Output sheet'!$C$2:$C$5000,F$73,'1. Output sheet'!$K$2:$K$5000,$C775,'1. Output sheet'!$O$2:$O$5000,"&gt;="&amp;$B$740,'1. Output sheet'!$O$2:$O$5000,"&lt;"&amp;$C$740)</f>
        <v>0</v>
      </c>
      <c r="G775" s="13">
        <f>COUNTIFS('1. Output sheet'!$AC$2:$AC$5000,$B$105,'1. Output sheet'!$C$2:$C$5000,G$73,'1. Output sheet'!$K$2:$K$5000,$C775,'1. Output sheet'!$O$2:$O$5000,"&gt;="&amp;$B$740,'1. Output sheet'!$O$2:$O$5000,"&lt;"&amp;$C$740)</f>
        <v>0</v>
      </c>
      <c r="H775" s="13">
        <f>COUNTIFS('1. Output sheet'!$AC$2:$AC$5000,$B$105,'1. Output sheet'!$C$2:$C$5000,H$73,'1. Output sheet'!$K$2:$K$5000,$C775,'1. Output sheet'!$O$2:$O$5000,"&gt;="&amp;$B$740,'1. Output sheet'!$O$2:$O$5000,"&lt;"&amp;$C$740)</f>
        <v>0</v>
      </c>
      <c r="I775" s="13">
        <f>COUNTIFS('1. Output sheet'!$AC$2:$AC$5000,$B$105,'1. Output sheet'!$C$2:$C$5000,I$73,'1. Output sheet'!$K$2:$K$5000,$C775,'1. Output sheet'!$O$2:$O$5000,"&gt;="&amp;$B$740,'1. Output sheet'!$O$2:$O$5000,"&lt;"&amp;$C$740)</f>
        <v>0</v>
      </c>
      <c r="J775" s="13">
        <f>COUNTIFS('1. Output sheet'!$AC$2:$AC$5000,$B$105,'1. Output sheet'!$C$2:$C$5000,J$73,'1. Output sheet'!$K$2:$K$5000,$C775,'1. Output sheet'!$O$2:$O$5000,"&gt;="&amp;$B$740,'1. Output sheet'!$O$2:$O$5000,"&lt;"&amp;$C$740)</f>
        <v>0</v>
      </c>
      <c r="K775" s="13">
        <f>COUNTIFS('1. Output sheet'!$AC$2:$AC$5000,$B$105,'1. Output sheet'!$C$2:$C$5000,K$73,'1. Output sheet'!$K$2:$K$5000,$C775,'1. Output sheet'!$O$2:$O$5000,"&gt;="&amp;$B$740,'1. Output sheet'!$O$2:$O$5000,"&lt;"&amp;$C$740)</f>
        <v>0</v>
      </c>
      <c r="L775" s="13">
        <f>COUNTIFS('1. Output sheet'!$AC$2:$AC$5000,$B$105,'1. Output sheet'!$C$2:$C$5000,L$73,'1. Output sheet'!$K$2:$K$5000,$C775,'1. Output sheet'!$O$2:$O$5000,"&gt;="&amp;$B$740,'1. Output sheet'!$O$2:$O$5000,"&lt;"&amp;$C$740)</f>
        <v>0</v>
      </c>
      <c r="M775" s="13">
        <f>COUNTIFS('1. Output sheet'!$AC$2:$AC$5000,$B$105,'1. Output sheet'!$C$2:$C$5000,M$73,'1. Output sheet'!$K$2:$K$5000,$C775,'1. Output sheet'!$O$2:$O$5000,"&gt;="&amp;$B$740,'1. Output sheet'!$O$2:$O$5000,"&lt;"&amp;$C$740)</f>
        <v>0</v>
      </c>
      <c r="N775" s="13">
        <f>COUNTIFS('1. Output sheet'!$AC$2:$AC$5000,$B$105,'1. Output sheet'!$C$2:$C$5000,N$73,'1. Output sheet'!$K$2:$K$5000,$C775,'1. Output sheet'!$O$2:$O$5000,"&gt;="&amp;$B$740,'1. Output sheet'!$O$2:$O$5000,"&lt;"&amp;$C$740)</f>
        <v>0</v>
      </c>
      <c r="O775" s="13">
        <f>COUNTIFS('1. Output sheet'!$AC$2:$AC$5000,$B$105,'1. Output sheet'!$C$2:$C$5000,O$73,'1. Output sheet'!$K$2:$K$5000,$C775,'1. Output sheet'!$O$2:$O$5000,"&gt;="&amp;$B$740,'1. Output sheet'!$O$2:$O$5000,"&lt;"&amp;$C$740)</f>
        <v>0</v>
      </c>
      <c r="P775" s="14">
        <f t="shared" si="425"/>
        <v>0</v>
      </c>
    </row>
    <row r="776" spans="2:16" ht="14.4" x14ac:dyDescent="0.3">
      <c r="B776" s="7"/>
      <c r="C776" s="39" t="s">
        <v>2407</v>
      </c>
      <c r="D776" s="13">
        <f>COUNTIFS('1. Output sheet'!$AC$2:$AC$5000,$B$105,'1. Output sheet'!$C$2:$C$5000,D$73,'1. Output sheet'!$K$2:$K$5000,$C776,'1. Output sheet'!$O$2:$O$5000,"&gt;="&amp;$B$740,'1. Output sheet'!$O$2:$O$5000,"&lt;"&amp;$C$740)</f>
        <v>0</v>
      </c>
      <c r="E776" s="13">
        <f>COUNTIFS('1. Output sheet'!$AC$2:$AC$5000,$B$105,'1. Output sheet'!$C$2:$C$5000,E$73,'1. Output sheet'!$K$2:$K$5000,$C776,'1. Output sheet'!$O$2:$O$5000,"&gt;="&amp;$B$740,'1. Output sheet'!$O$2:$O$5000,"&lt;"&amp;$C$740)</f>
        <v>0</v>
      </c>
      <c r="F776" s="13">
        <f>COUNTIFS('1. Output sheet'!$AC$2:$AC$5000,$B$105,'1. Output sheet'!$C$2:$C$5000,F$73,'1. Output sheet'!$K$2:$K$5000,$C776,'1. Output sheet'!$O$2:$O$5000,"&gt;="&amp;$B$740,'1. Output sheet'!$O$2:$O$5000,"&lt;"&amp;$C$740)</f>
        <v>0</v>
      </c>
      <c r="G776" s="13">
        <f>COUNTIFS('1. Output sheet'!$AC$2:$AC$5000,$B$105,'1. Output sheet'!$C$2:$C$5000,G$73,'1. Output sheet'!$K$2:$K$5000,$C776,'1. Output sheet'!$O$2:$O$5000,"&gt;="&amp;$B$740,'1. Output sheet'!$O$2:$O$5000,"&lt;"&amp;$C$740)</f>
        <v>0</v>
      </c>
      <c r="H776" s="13">
        <f>COUNTIFS('1. Output sheet'!$AC$2:$AC$5000,$B$105,'1. Output sheet'!$C$2:$C$5000,H$73,'1. Output sheet'!$K$2:$K$5000,$C776,'1. Output sheet'!$O$2:$O$5000,"&gt;="&amp;$B$740,'1. Output sheet'!$O$2:$O$5000,"&lt;"&amp;$C$740)</f>
        <v>0</v>
      </c>
      <c r="I776" s="13">
        <f>COUNTIFS('1. Output sheet'!$AC$2:$AC$5000,$B$105,'1. Output sheet'!$C$2:$C$5000,I$73,'1. Output sheet'!$K$2:$K$5000,$C776,'1. Output sheet'!$O$2:$O$5000,"&gt;="&amp;$B$740,'1. Output sheet'!$O$2:$O$5000,"&lt;"&amp;$C$740)</f>
        <v>0</v>
      </c>
      <c r="J776" s="13">
        <f>COUNTIFS('1. Output sheet'!$AC$2:$AC$5000,$B$105,'1. Output sheet'!$C$2:$C$5000,J$73,'1. Output sheet'!$K$2:$K$5000,$C776,'1. Output sheet'!$O$2:$O$5000,"&gt;="&amp;$B$740,'1. Output sheet'!$O$2:$O$5000,"&lt;"&amp;$C$740)</f>
        <v>0</v>
      </c>
      <c r="K776" s="13">
        <f>COUNTIFS('1. Output sheet'!$AC$2:$AC$5000,$B$105,'1. Output sheet'!$C$2:$C$5000,K$73,'1. Output sheet'!$K$2:$K$5000,$C776,'1. Output sheet'!$O$2:$O$5000,"&gt;="&amp;$B$740,'1. Output sheet'!$O$2:$O$5000,"&lt;"&amp;$C$740)</f>
        <v>0</v>
      </c>
      <c r="L776" s="13">
        <f>COUNTIFS('1. Output sheet'!$AC$2:$AC$5000,$B$105,'1. Output sheet'!$C$2:$C$5000,L$73,'1. Output sheet'!$K$2:$K$5000,$C776,'1. Output sheet'!$O$2:$O$5000,"&gt;="&amp;$B$740,'1. Output sheet'!$O$2:$O$5000,"&lt;"&amp;$C$740)</f>
        <v>0</v>
      </c>
      <c r="M776" s="13">
        <f>COUNTIFS('1. Output sheet'!$AC$2:$AC$5000,$B$105,'1. Output sheet'!$C$2:$C$5000,M$73,'1. Output sheet'!$K$2:$K$5000,$C776,'1. Output sheet'!$O$2:$O$5000,"&gt;="&amp;$B$740,'1. Output sheet'!$O$2:$O$5000,"&lt;"&amp;$C$740)</f>
        <v>0</v>
      </c>
      <c r="N776" s="13">
        <f>COUNTIFS('1. Output sheet'!$AC$2:$AC$5000,$B$105,'1. Output sheet'!$C$2:$C$5000,N$73,'1. Output sheet'!$K$2:$K$5000,$C776,'1. Output sheet'!$O$2:$O$5000,"&gt;="&amp;$B$740,'1. Output sheet'!$O$2:$O$5000,"&lt;"&amp;$C$740)</f>
        <v>0</v>
      </c>
      <c r="O776" s="13">
        <f>COUNTIFS('1. Output sheet'!$AC$2:$AC$5000,$B$105,'1. Output sheet'!$C$2:$C$5000,O$73,'1. Output sheet'!$K$2:$K$5000,$C776,'1. Output sheet'!$O$2:$O$5000,"&gt;="&amp;$B$740,'1. Output sheet'!$O$2:$O$5000,"&lt;"&amp;$C$740)</f>
        <v>0</v>
      </c>
      <c r="P776" s="14">
        <f t="shared" si="425"/>
        <v>0</v>
      </c>
    </row>
    <row r="777" spans="2:16" ht="14.4" x14ac:dyDescent="0.3">
      <c r="B777" s="7"/>
      <c r="C777" s="39" t="s">
        <v>557</v>
      </c>
      <c r="D777" s="13">
        <f>COUNTIFS('1. Output sheet'!$AC$2:$AC$5000,$B$105,'1. Output sheet'!$C$2:$C$5000,D$73,'1. Output sheet'!$K$2:$K$5000,$C777,'1. Output sheet'!$O$2:$O$5000,"&gt;="&amp;$B$740,'1. Output sheet'!$O$2:$O$5000,"&lt;"&amp;$C$740)</f>
        <v>0</v>
      </c>
      <c r="E777" s="13">
        <f>COUNTIFS('1. Output sheet'!$AC$2:$AC$5000,$B$105,'1. Output sheet'!$C$2:$C$5000,E$73,'1. Output sheet'!$K$2:$K$5000,$C777,'1. Output sheet'!$O$2:$O$5000,"&gt;="&amp;$B$740,'1. Output sheet'!$O$2:$O$5000,"&lt;"&amp;$C$740)</f>
        <v>0</v>
      </c>
      <c r="F777" s="13">
        <f>COUNTIFS('1. Output sheet'!$AC$2:$AC$5000,$B$105,'1. Output sheet'!$C$2:$C$5000,F$73,'1. Output sheet'!$K$2:$K$5000,$C777,'1. Output sheet'!$O$2:$O$5000,"&gt;="&amp;$B$740,'1. Output sheet'!$O$2:$O$5000,"&lt;"&amp;$C$740)</f>
        <v>0</v>
      </c>
      <c r="G777" s="13">
        <f>COUNTIFS('1. Output sheet'!$AC$2:$AC$5000,$B$105,'1. Output sheet'!$C$2:$C$5000,G$73,'1. Output sheet'!$K$2:$K$5000,$C777,'1. Output sheet'!$O$2:$O$5000,"&gt;="&amp;$B$740,'1. Output sheet'!$O$2:$O$5000,"&lt;"&amp;$C$740)</f>
        <v>0</v>
      </c>
      <c r="H777" s="13">
        <f>COUNTIFS('1. Output sheet'!$AC$2:$AC$5000,$B$105,'1. Output sheet'!$C$2:$C$5000,H$73,'1. Output sheet'!$K$2:$K$5000,$C777,'1. Output sheet'!$O$2:$O$5000,"&gt;="&amp;$B$740,'1. Output sheet'!$O$2:$O$5000,"&lt;"&amp;$C$740)</f>
        <v>0</v>
      </c>
      <c r="I777" s="13">
        <f>COUNTIFS('1. Output sheet'!$AC$2:$AC$5000,$B$105,'1. Output sheet'!$C$2:$C$5000,I$73,'1. Output sheet'!$K$2:$K$5000,$C777,'1. Output sheet'!$O$2:$O$5000,"&gt;="&amp;$B$740,'1. Output sheet'!$O$2:$O$5000,"&lt;"&amp;$C$740)</f>
        <v>0</v>
      </c>
      <c r="J777" s="13">
        <f>COUNTIFS('1. Output sheet'!$AC$2:$AC$5000,$B$105,'1. Output sheet'!$C$2:$C$5000,J$73,'1. Output sheet'!$K$2:$K$5000,$C777,'1. Output sheet'!$O$2:$O$5000,"&gt;="&amp;$B$740,'1. Output sheet'!$O$2:$O$5000,"&lt;"&amp;$C$740)</f>
        <v>0</v>
      </c>
      <c r="K777" s="13">
        <f>COUNTIFS('1. Output sheet'!$AC$2:$AC$5000,$B$105,'1. Output sheet'!$C$2:$C$5000,K$73,'1. Output sheet'!$K$2:$K$5000,$C777,'1. Output sheet'!$O$2:$O$5000,"&gt;="&amp;$B$740,'1. Output sheet'!$O$2:$O$5000,"&lt;"&amp;$C$740)</f>
        <v>0</v>
      </c>
      <c r="L777" s="13">
        <f>COUNTIFS('1. Output sheet'!$AC$2:$AC$5000,$B$105,'1. Output sheet'!$C$2:$C$5000,L$73,'1. Output sheet'!$K$2:$K$5000,$C777,'1. Output sheet'!$O$2:$O$5000,"&gt;="&amp;$B$740,'1. Output sheet'!$O$2:$O$5000,"&lt;"&amp;$C$740)</f>
        <v>0</v>
      </c>
      <c r="M777" s="13">
        <f>COUNTIFS('1. Output sheet'!$AC$2:$AC$5000,$B$105,'1. Output sheet'!$C$2:$C$5000,M$73,'1. Output sheet'!$K$2:$K$5000,$C777,'1. Output sheet'!$O$2:$O$5000,"&gt;="&amp;$B$740,'1. Output sheet'!$O$2:$O$5000,"&lt;"&amp;$C$740)</f>
        <v>0</v>
      </c>
      <c r="N777" s="13">
        <f>COUNTIFS('1. Output sheet'!$AC$2:$AC$5000,$B$105,'1. Output sheet'!$C$2:$C$5000,N$73,'1. Output sheet'!$K$2:$K$5000,$C777,'1. Output sheet'!$O$2:$O$5000,"&gt;="&amp;$B$740,'1. Output sheet'!$O$2:$O$5000,"&lt;"&amp;$C$740)</f>
        <v>0</v>
      </c>
      <c r="O777" s="13">
        <f>COUNTIFS('1. Output sheet'!$AC$2:$AC$5000,$B$105,'1. Output sheet'!$C$2:$C$5000,O$73,'1. Output sheet'!$K$2:$K$5000,$C777,'1. Output sheet'!$O$2:$O$5000,"&gt;="&amp;$B$740,'1. Output sheet'!$O$2:$O$5000,"&lt;"&amp;$C$740)</f>
        <v>0</v>
      </c>
      <c r="P777" s="14">
        <f t="shared" si="425"/>
        <v>0</v>
      </c>
    </row>
    <row r="778" spans="2:16" ht="14.4" x14ac:dyDescent="0.3">
      <c r="B778" s="7"/>
      <c r="C778" s="39" t="s">
        <v>1933</v>
      </c>
      <c r="D778" s="13">
        <f>COUNTIFS('1. Output sheet'!$AC$2:$AC$5000,$B$105,'1. Output sheet'!$C$2:$C$5000,D$73,'1. Output sheet'!$K$2:$K$5000,$C778,'1. Output sheet'!$O$2:$O$5000,"&gt;="&amp;$B$740,'1. Output sheet'!$O$2:$O$5000,"&lt;"&amp;$C$740)</f>
        <v>0</v>
      </c>
      <c r="E778" s="13">
        <f>COUNTIFS('1. Output sheet'!$AC$2:$AC$5000,$B$105,'1. Output sheet'!$C$2:$C$5000,E$73,'1. Output sheet'!$K$2:$K$5000,$C778,'1. Output sheet'!$O$2:$O$5000,"&gt;="&amp;$B$740,'1. Output sheet'!$O$2:$O$5000,"&lt;"&amp;$C$740)</f>
        <v>0</v>
      </c>
      <c r="F778" s="13">
        <f>COUNTIFS('1. Output sheet'!$AC$2:$AC$5000,$B$105,'1. Output sheet'!$C$2:$C$5000,F$73,'1. Output sheet'!$K$2:$K$5000,$C778,'1. Output sheet'!$O$2:$O$5000,"&gt;="&amp;$B$740,'1. Output sheet'!$O$2:$O$5000,"&lt;"&amp;$C$740)</f>
        <v>0</v>
      </c>
      <c r="G778" s="13">
        <f>COUNTIFS('1. Output sheet'!$AC$2:$AC$5000,$B$105,'1. Output sheet'!$C$2:$C$5000,G$73,'1. Output sheet'!$K$2:$K$5000,$C778,'1. Output sheet'!$O$2:$O$5000,"&gt;="&amp;$B$740,'1. Output sheet'!$O$2:$O$5000,"&lt;"&amp;$C$740)</f>
        <v>0</v>
      </c>
      <c r="H778" s="13">
        <f>COUNTIFS('1. Output sheet'!$AC$2:$AC$5000,$B$105,'1. Output sheet'!$C$2:$C$5000,H$73,'1. Output sheet'!$K$2:$K$5000,$C778,'1. Output sheet'!$O$2:$O$5000,"&gt;="&amp;$B$740,'1. Output sheet'!$O$2:$O$5000,"&lt;"&amp;$C$740)</f>
        <v>0</v>
      </c>
      <c r="I778" s="13">
        <f>COUNTIFS('1. Output sheet'!$AC$2:$AC$5000,$B$105,'1. Output sheet'!$C$2:$C$5000,I$73,'1. Output sheet'!$K$2:$K$5000,$C778,'1. Output sheet'!$O$2:$O$5000,"&gt;="&amp;$B$740,'1. Output sheet'!$O$2:$O$5000,"&lt;"&amp;$C$740)</f>
        <v>0</v>
      </c>
      <c r="J778" s="13">
        <f>COUNTIFS('1. Output sheet'!$AC$2:$AC$5000,$B$105,'1. Output sheet'!$C$2:$C$5000,J$73,'1. Output sheet'!$K$2:$K$5000,$C778,'1. Output sheet'!$O$2:$O$5000,"&gt;="&amp;$B$740,'1. Output sheet'!$O$2:$O$5000,"&lt;"&amp;$C$740)</f>
        <v>0</v>
      </c>
      <c r="K778" s="13">
        <f>COUNTIFS('1. Output sheet'!$AC$2:$AC$5000,$B$105,'1. Output sheet'!$C$2:$C$5000,K$73,'1. Output sheet'!$K$2:$K$5000,$C778,'1. Output sheet'!$O$2:$O$5000,"&gt;="&amp;$B$740,'1. Output sheet'!$O$2:$O$5000,"&lt;"&amp;$C$740)</f>
        <v>0</v>
      </c>
      <c r="L778" s="13">
        <f>COUNTIFS('1. Output sheet'!$AC$2:$AC$5000,$B$105,'1. Output sheet'!$C$2:$C$5000,L$73,'1. Output sheet'!$K$2:$K$5000,$C778,'1. Output sheet'!$O$2:$O$5000,"&gt;="&amp;$B$740,'1. Output sheet'!$O$2:$O$5000,"&lt;"&amp;$C$740)</f>
        <v>0</v>
      </c>
      <c r="M778" s="13">
        <f>COUNTIFS('1. Output sheet'!$AC$2:$AC$5000,$B$105,'1. Output sheet'!$C$2:$C$5000,M$73,'1. Output sheet'!$K$2:$K$5000,$C778,'1. Output sheet'!$O$2:$O$5000,"&gt;="&amp;$B$740,'1. Output sheet'!$O$2:$O$5000,"&lt;"&amp;$C$740)</f>
        <v>0</v>
      </c>
      <c r="N778" s="13">
        <f>COUNTIFS('1. Output sheet'!$AC$2:$AC$5000,$B$105,'1. Output sheet'!$C$2:$C$5000,N$73,'1. Output sheet'!$K$2:$K$5000,$C778,'1. Output sheet'!$O$2:$O$5000,"&gt;="&amp;$B$740,'1. Output sheet'!$O$2:$O$5000,"&lt;"&amp;$C$740)</f>
        <v>0</v>
      </c>
      <c r="O778" s="13">
        <f>COUNTIFS('1. Output sheet'!$AC$2:$AC$5000,$B$105,'1. Output sheet'!$C$2:$C$5000,O$73,'1. Output sheet'!$K$2:$K$5000,$C778,'1. Output sheet'!$O$2:$O$5000,"&gt;="&amp;$B$740,'1. Output sheet'!$O$2:$O$5000,"&lt;"&amp;$C$740)</f>
        <v>0</v>
      </c>
      <c r="P778" s="14">
        <f t="shared" si="425"/>
        <v>0</v>
      </c>
    </row>
    <row r="779" spans="2:16" ht="14.4" x14ac:dyDescent="0.3">
      <c r="B779" s="7"/>
      <c r="C779" s="39" t="s">
        <v>530</v>
      </c>
      <c r="D779" s="13">
        <f>COUNTIFS('1. Output sheet'!$AC$2:$AC$5000,$B$105,'1. Output sheet'!$C$2:$C$5000,D$73,'1. Output sheet'!$K$2:$K$5000,$C779,'1. Output sheet'!$O$2:$O$5000,"&gt;="&amp;$B$740,'1. Output sheet'!$O$2:$O$5000,"&lt;"&amp;$C$740)</f>
        <v>0</v>
      </c>
      <c r="E779" s="13">
        <f>COUNTIFS('1. Output sheet'!$AC$2:$AC$5000,$B$105,'1. Output sheet'!$C$2:$C$5000,E$73,'1. Output sheet'!$K$2:$K$5000,$C779,'1. Output sheet'!$O$2:$O$5000,"&gt;="&amp;$B$740,'1. Output sheet'!$O$2:$O$5000,"&lt;"&amp;$C$740)</f>
        <v>0</v>
      </c>
      <c r="F779" s="13">
        <f>COUNTIFS('1. Output sheet'!$AC$2:$AC$5000,$B$105,'1. Output sheet'!$C$2:$C$5000,F$73,'1. Output sheet'!$K$2:$K$5000,$C779,'1. Output sheet'!$O$2:$O$5000,"&gt;="&amp;$B$740,'1. Output sheet'!$O$2:$O$5000,"&lt;"&amp;$C$740)</f>
        <v>0</v>
      </c>
      <c r="G779" s="13">
        <f>COUNTIFS('1. Output sheet'!$AC$2:$AC$5000,$B$105,'1. Output sheet'!$C$2:$C$5000,G$73,'1. Output sheet'!$K$2:$K$5000,$C779,'1. Output sheet'!$O$2:$O$5000,"&gt;="&amp;$B$740,'1. Output sheet'!$O$2:$O$5000,"&lt;"&amp;$C$740)</f>
        <v>0</v>
      </c>
      <c r="H779" s="13">
        <f>COUNTIFS('1. Output sheet'!$AC$2:$AC$5000,$B$105,'1. Output sheet'!$C$2:$C$5000,H$73,'1. Output sheet'!$K$2:$K$5000,$C779,'1. Output sheet'!$O$2:$O$5000,"&gt;="&amp;$B$740,'1. Output sheet'!$O$2:$O$5000,"&lt;"&amp;$C$740)</f>
        <v>0</v>
      </c>
      <c r="I779" s="13">
        <f>COUNTIFS('1. Output sheet'!$AC$2:$AC$5000,$B$105,'1. Output sheet'!$C$2:$C$5000,I$73,'1. Output sheet'!$K$2:$K$5000,$C779,'1. Output sheet'!$O$2:$O$5000,"&gt;="&amp;$B$740,'1. Output sheet'!$O$2:$O$5000,"&lt;"&amp;$C$740)</f>
        <v>0</v>
      </c>
      <c r="J779" s="13">
        <f>COUNTIFS('1. Output sheet'!$AC$2:$AC$5000,$B$105,'1. Output sheet'!$C$2:$C$5000,J$73,'1. Output sheet'!$K$2:$K$5000,$C779,'1. Output sheet'!$O$2:$O$5000,"&gt;="&amp;$B$740,'1. Output sheet'!$O$2:$O$5000,"&lt;"&amp;$C$740)</f>
        <v>0</v>
      </c>
      <c r="K779" s="13">
        <f>COUNTIFS('1. Output sheet'!$AC$2:$AC$5000,$B$105,'1. Output sheet'!$C$2:$C$5000,K$73,'1. Output sheet'!$K$2:$K$5000,$C779,'1. Output sheet'!$O$2:$O$5000,"&gt;="&amp;$B$740,'1. Output sheet'!$O$2:$O$5000,"&lt;"&amp;$C$740)</f>
        <v>0</v>
      </c>
      <c r="L779" s="13">
        <f>COUNTIFS('1. Output sheet'!$AC$2:$AC$5000,$B$105,'1. Output sheet'!$C$2:$C$5000,L$73,'1. Output sheet'!$K$2:$K$5000,$C779,'1. Output sheet'!$O$2:$O$5000,"&gt;="&amp;$B$740,'1. Output sheet'!$O$2:$O$5000,"&lt;"&amp;$C$740)</f>
        <v>0</v>
      </c>
      <c r="M779" s="13">
        <f>COUNTIFS('1. Output sheet'!$AC$2:$AC$5000,$B$105,'1. Output sheet'!$C$2:$C$5000,M$73,'1. Output sheet'!$K$2:$K$5000,$C779,'1. Output sheet'!$O$2:$O$5000,"&gt;="&amp;$B$740,'1. Output sheet'!$O$2:$O$5000,"&lt;"&amp;$C$740)</f>
        <v>0</v>
      </c>
      <c r="N779" s="13">
        <f>COUNTIFS('1. Output sheet'!$AC$2:$AC$5000,$B$105,'1. Output sheet'!$C$2:$C$5000,N$73,'1. Output sheet'!$K$2:$K$5000,$C779,'1. Output sheet'!$O$2:$O$5000,"&gt;="&amp;$B$740,'1. Output sheet'!$O$2:$O$5000,"&lt;"&amp;$C$740)</f>
        <v>0</v>
      </c>
      <c r="O779" s="13">
        <f>COUNTIFS('1. Output sheet'!$AC$2:$AC$5000,$B$105,'1. Output sheet'!$C$2:$C$5000,O$73,'1. Output sheet'!$K$2:$K$5000,$C779,'1. Output sheet'!$O$2:$O$5000,"&gt;="&amp;$B$740,'1. Output sheet'!$O$2:$O$5000,"&lt;"&amp;$C$740)</f>
        <v>0</v>
      </c>
      <c r="P779" s="14">
        <f t="shared" si="425"/>
        <v>0</v>
      </c>
    </row>
    <row r="780" spans="2:16" ht="14.4" x14ac:dyDescent="0.3">
      <c r="B780" s="7"/>
      <c r="C780" s="39" t="s">
        <v>34</v>
      </c>
      <c r="D780" s="13">
        <f>COUNTIFS('1. Output sheet'!$AC$2:$AC$5000,$B$105,'1. Output sheet'!$C$2:$C$5000,D$73,'1. Output sheet'!$K$2:$K$5000,$C780,'1. Output sheet'!$O$2:$O$5000,"&gt;="&amp;$B$740,'1. Output sheet'!$O$2:$O$5000,"&lt;"&amp;$C$740)</f>
        <v>0</v>
      </c>
      <c r="E780" s="13">
        <f>COUNTIFS('1. Output sheet'!$AC$2:$AC$5000,$B$105,'1. Output sheet'!$C$2:$C$5000,E$73,'1. Output sheet'!$K$2:$K$5000,$C780,'1. Output sheet'!$O$2:$O$5000,"&gt;="&amp;$B$740,'1. Output sheet'!$O$2:$O$5000,"&lt;"&amp;$C$740)</f>
        <v>0</v>
      </c>
      <c r="F780" s="13">
        <f>COUNTIFS('1. Output sheet'!$AC$2:$AC$5000,$B$105,'1. Output sheet'!$C$2:$C$5000,F$73,'1. Output sheet'!$K$2:$K$5000,$C780,'1. Output sheet'!$O$2:$O$5000,"&gt;="&amp;$B$740,'1. Output sheet'!$O$2:$O$5000,"&lt;"&amp;$C$740)</f>
        <v>0</v>
      </c>
      <c r="G780" s="13">
        <f>COUNTIFS('1. Output sheet'!$AC$2:$AC$5000,$B$105,'1. Output sheet'!$C$2:$C$5000,G$73,'1. Output sheet'!$K$2:$K$5000,$C780,'1. Output sheet'!$O$2:$O$5000,"&gt;="&amp;$B$740,'1. Output sheet'!$O$2:$O$5000,"&lt;"&amp;$C$740)</f>
        <v>0</v>
      </c>
      <c r="H780" s="13">
        <f>COUNTIFS('1. Output sheet'!$AC$2:$AC$5000,$B$105,'1. Output sheet'!$C$2:$C$5000,H$73,'1. Output sheet'!$K$2:$K$5000,$C780,'1. Output sheet'!$O$2:$O$5000,"&gt;="&amp;$B$740,'1. Output sheet'!$O$2:$O$5000,"&lt;"&amp;$C$740)</f>
        <v>0</v>
      </c>
      <c r="I780" s="13">
        <f>COUNTIFS('1. Output sheet'!$AC$2:$AC$5000,$B$105,'1. Output sheet'!$C$2:$C$5000,I$73,'1. Output sheet'!$K$2:$K$5000,$C780,'1. Output sheet'!$O$2:$O$5000,"&gt;="&amp;$B$740,'1. Output sheet'!$O$2:$O$5000,"&lt;"&amp;$C$740)</f>
        <v>0</v>
      </c>
      <c r="J780" s="13">
        <f>COUNTIFS('1. Output sheet'!$AC$2:$AC$5000,$B$105,'1. Output sheet'!$C$2:$C$5000,J$73,'1. Output sheet'!$K$2:$K$5000,$C780,'1. Output sheet'!$O$2:$O$5000,"&gt;="&amp;$B$740,'1. Output sheet'!$O$2:$O$5000,"&lt;"&amp;$C$740)</f>
        <v>0</v>
      </c>
      <c r="K780" s="13">
        <f>COUNTIFS('1. Output sheet'!$AC$2:$AC$5000,$B$105,'1. Output sheet'!$C$2:$C$5000,K$73,'1. Output sheet'!$K$2:$K$5000,$C780,'1. Output sheet'!$O$2:$O$5000,"&gt;="&amp;$B$740,'1. Output sheet'!$O$2:$O$5000,"&lt;"&amp;$C$740)</f>
        <v>0</v>
      </c>
      <c r="L780" s="13">
        <f>COUNTIFS('1. Output sheet'!$AC$2:$AC$5000,$B$105,'1. Output sheet'!$C$2:$C$5000,L$73,'1. Output sheet'!$K$2:$K$5000,$C780,'1. Output sheet'!$O$2:$O$5000,"&gt;="&amp;$B$740,'1. Output sheet'!$O$2:$O$5000,"&lt;"&amp;$C$740)</f>
        <v>0</v>
      </c>
      <c r="M780" s="13">
        <f>COUNTIFS('1. Output sheet'!$AC$2:$AC$5000,$B$105,'1. Output sheet'!$C$2:$C$5000,M$73,'1. Output sheet'!$K$2:$K$5000,$C780,'1. Output sheet'!$O$2:$O$5000,"&gt;="&amp;$B$740,'1. Output sheet'!$O$2:$O$5000,"&lt;"&amp;$C$740)</f>
        <v>0</v>
      </c>
      <c r="N780" s="13">
        <f>COUNTIFS('1. Output sheet'!$AC$2:$AC$5000,$B$105,'1. Output sheet'!$C$2:$C$5000,N$73,'1. Output sheet'!$K$2:$K$5000,$C780,'1. Output sheet'!$O$2:$O$5000,"&gt;="&amp;$B$740,'1. Output sheet'!$O$2:$O$5000,"&lt;"&amp;$C$740)</f>
        <v>0</v>
      </c>
      <c r="O780" s="13">
        <f>COUNTIFS('1. Output sheet'!$AC$2:$AC$5000,$B$105,'1. Output sheet'!$C$2:$C$5000,O$73,'1. Output sheet'!$K$2:$K$5000,$C780,'1. Output sheet'!$O$2:$O$5000,"&gt;="&amp;$B$740,'1. Output sheet'!$O$2:$O$5000,"&lt;"&amp;$C$740)</f>
        <v>0</v>
      </c>
      <c r="P780" s="14">
        <f t="shared" si="425"/>
        <v>0</v>
      </c>
    </row>
    <row r="781" spans="2:16" ht="14.4" x14ac:dyDescent="0.3">
      <c r="B781" s="7"/>
      <c r="C781" s="39" t="s">
        <v>473</v>
      </c>
      <c r="D781" s="13">
        <f>COUNTIFS('1. Output sheet'!$AC$2:$AC$5000,$B$105,'1. Output sheet'!$C$2:$C$5000,D$73,'1. Output sheet'!$K$2:$K$5000,$C781,'1. Output sheet'!$O$2:$O$5000,"&gt;="&amp;$B$740,'1. Output sheet'!$O$2:$O$5000,"&lt;"&amp;$C$740)</f>
        <v>0</v>
      </c>
      <c r="E781" s="13">
        <f>COUNTIFS('1. Output sheet'!$AC$2:$AC$5000,$B$105,'1. Output sheet'!$C$2:$C$5000,E$73,'1. Output sheet'!$K$2:$K$5000,$C781,'1. Output sheet'!$O$2:$O$5000,"&gt;="&amp;$B$740,'1. Output sheet'!$O$2:$O$5000,"&lt;"&amp;$C$740)</f>
        <v>0</v>
      </c>
      <c r="F781" s="13">
        <f>COUNTIFS('1. Output sheet'!$AC$2:$AC$5000,$B$105,'1. Output sheet'!$C$2:$C$5000,F$73,'1. Output sheet'!$K$2:$K$5000,$C781,'1. Output sheet'!$O$2:$O$5000,"&gt;="&amp;$B$740,'1. Output sheet'!$O$2:$O$5000,"&lt;"&amp;$C$740)</f>
        <v>0</v>
      </c>
      <c r="G781" s="13">
        <f>COUNTIFS('1. Output sheet'!$AC$2:$AC$5000,$B$105,'1. Output sheet'!$C$2:$C$5000,G$73,'1. Output sheet'!$K$2:$K$5000,$C781,'1. Output sheet'!$O$2:$O$5000,"&gt;="&amp;$B$740,'1. Output sheet'!$O$2:$O$5000,"&lt;"&amp;$C$740)</f>
        <v>0</v>
      </c>
      <c r="H781" s="13">
        <f>COUNTIFS('1. Output sheet'!$AC$2:$AC$5000,$B$105,'1. Output sheet'!$C$2:$C$5000,H$73,'1. Output sheet'!$K$2:$K$5000,$C781,'1. Output sheet'!$O$2:$O$5000,"&gt;="&amp;$B$740,'1. Output sheet'!$O$2:$O$5000,"&lt;"&amp;$C$740)</f>
        <v>0</v>
      </c>
      <c r="I781" s="13">
        <f>COUNTIFS('1. Output sheet'!$AC$2:$AC$5000,$B$105,'1. Output sheet'!$C$2:$C$5000,I$73,'1. Output sheet'!$K$2:$K$5000,$C781,'1. Output sheet'!$O$2:$O$5000,"&gt;="&amp;$B$740,'1. Output sheet'!$O$2:$O$5000,"&lt;"&amp;$C$740)</f>
        <v>0</v>
      </c>
      <c r="J781" s="13">
        <f>COUNTIFS('1. Output sheet'!$AC$2:$AC$5000,$B$105,'1. Output sheet'!$C$2:$C$5000,J$73,'1. Output sheet'!$K$2:$K$5000,$C781,'1. Output sheet'!$O$2:$O$5000,"&gt;="&amp;$B$740,'1. Output sheet'!$O$2:$O$5000,"&lt;"&amp;$C$740)</f>
        <v>0</v>
      </c>
      <c r="K781" s="13">
        <f>COUNTIFS('1. Output sheet'!$AC$2:$AC$5000,$B$105,'1. Output sheet'!$C$2:$C$5000,K$73,'1. Output sheet'!$K$2:$K$5000,$C781,'1. Output sheet'!$O$2:$O$5000,"&gt;="&amp;$B$740,'1. Output sheet'!$O$2:$O$5000,"&lt;"&amp;$C$740)</f>
        <v>0</v>
      </c>
      <c r="L781" s="13">
        <f>COUNTIFS('1. Output sheet'!$AC$2:$AC$5000,$B$105,'1. Output sheet'!$C$2:$C$5000,L$73,'1. Output sheet'!$K$2:$K$5000,$C781,'1. Output sheet'!$O$2:$O$5000,"&gt;="&amp;$B$740,'1. Output sheet'!$O$2:$O$5000,"&lt;"&amp;$C$740)</f>
        <v>0</v>
      </c>
      <c r="M781" s="13">
        <f>COUNTIFS('1. Output sheet'!$AC$2:$AC$5000,$B$105,'1. Output sheet'!$C$2:$C$5000,M$73,'1. Output sheet'!$K$2:$K$5000,$C781,'1. Output sheet'!$O$2:$O$5000,"&gt;="&amp;$B$740,'1. Output sheet'!$O$2:$O$5000,"&lt;"&amp;$C$740)</f>
        <v>0</v>
      </c>
      <c r="N781" s="13">
        <f>COUNTIFS('1. Output sheet'!$AC$2:$AC$5000,$B$105,'1. Output sheet'!$C$2:$C$5000,N$73,'1. Output sheet'!$K$2:$K$5000,$C781,'1. Output sheet'!$O$2:$O$5000,"&gt;="&amp;$B$740,'1. Output sheet'!$O$2:$O$5000,"&lt;"&amp;$C$740)</f>
        <v>0</v>
      </c>
      <c r="O781" s="13">
        <f>COUNTIFS('1. Output sheet'!$AC$2:$AC$5000,$B$105,'1. Output sheet'!$C$2:$C$5000,O$73,'1. Output sheet'!$K$2:$K$5000,$C781,'1. Output sheet'!$O$2:$O$5000,"&gt;="&amp;$B$740,'1. Output sheet'!$O$2:$O$5000,"&lt;"&amp;$C$740)</f>
        <v>0</v>
      </c>
      <c r="P781" s="14">
        <f t="shared" si="425"/>
        <v>0</v>
      </c>
    </row>
    <row r="782" spans="2:16" ht="14.4" x14ac:dyDescent="0.3">
      <c r="B782" s="7"/>
      <c r="C782" s="39" t="s">
        <v>210</v>
      </c>
      <c r="D782" s="13">
        <f>COUNTIFS('1. Output sheet'!$AC$2:$AC$5000,$B$105,'1. Output sheet'!$C$2:$C$5000,D$73,'1. Output sheet'!$K$2:$K$5000,$C782,'1. Output sheet'!$O$2:$O$5000,"&gt;="&amp;$B$740,'1. Output sheet'!$O$2:$O$5000,"&lt;"&amp;$C$740)</f>
        <v>0</v>
      </c>
      <c r="E782" s="13">
        <f>COUNTIFS('1. Output sheet'!$AC$2:$AC$5000,$B$105,'1. Output sheet'!$C$2:$C$5000,E$73,'1. Output sheet'!$K$2:$K$5000,$C782,'1. Output sheet'!$O$2:$O$5000,"&gt;="&amp;$B$740,'1. Output sheet'!$O$2:$O$5000,"&lt;"&amp;$C$740)</f>
        <v>0</v>
      </c>
      <c r="F782" s="13">
        <f>COUNTIFS('1. Output sheet'!$AC$2:$AC$5000,$B$105,'1. Output sheet'!$C$2:$C$5000,F$73,'1. Output sheet'!$K$2:$K$5000,$C782,'1. Output sheet'!$O$2:$O$5000,"&gt;="&amp;$B$740,'1. Output sheet'!$O$2:$O$5000,"&lt;"&amp;$C$740)</f>
        <v>0</v>
      </c>
      <c r="G782" s="13">
        <f>COUNTIFS('1. Output sheet'!$AC$2:$AC$5000,$B$105,'1. Output sheet'!$C$2:$C$5000,G$73,'1. Output sheet'!$K$2:$K$5000,$C782,'1. Output sheet'!$O$2:$O$5000,"&gt;="&amp;$B$740,'1. Output sheet'!$O$2:$O$5000,"&lt;"&amp;$C$740)</f>
        <v>0</v>
      </c>
      <c r="H782" s="13">
        <f>COUNTIFS('1. Output sheet'!$AC$2:$AC$5000,$B$105,'1. Output sheet'!$C$2:$C$5000,H$73,'1. Output sheet'!$K$2:$K$5000,$C782,'1. Output sheet'!$O$2:$O$5000,"&gt;="&amp;$B$740,'1. Output sheet'!$O$2:$O$5000,"&lt;"&amp;$C$740)</f>
        <v>0</v>
      </c>
      <c r="I782" s="13">
        <f>COUNTIFS('1. Output sheet'!$AC$2:$AC$5000,$B$105,'1. Output sheet'!$C$2:$C$5000,I$73,'1. Output sheet'!$K$2:$K$5000,$C782,'1. Output sheet'!$O$2:$O$5000,"&gt;="&amp;$B$740,'1. Output sheet'!$O$2:$O$5000,"&lt;"&amp;$C$740)</f>
        <v>0</v>
      </c>
      <c r="J782" s="13">
        <f>COUNTIFS('1. Output sheet'!$AC$2:$AC$5000,$B$105,'1. Output sheet'!$C$2:$C$5000,J$73,'1. Output sheet'!$K$2:$K$5000,$C782,'1. Output sheet'!$O$2:$O$5000,"&gt;="&amp;$B$740,'1. Output sheet'!$O$2:$O$5000,"&lt;"&amp;$C$740)</f>
        <v>0</v>
      </c>
      <c r="K782" s="13">
        <f>COUNTIFS('1. Output sheet'!$AC$2:$AC$5000,$B$105,'1. Output sheet'!$C$2:$C$5000,K$73,'1. Output sheet'!$K$2:$K$5000,$C782,'1. Output sheet'!$O$2:$O$5000,"&gt;="&amp;$B$740,'1. Output sheet'!$O$2:$O$5000,"&lt;"&amp;$C$740)</f>
        <v>0</v>
      </c>
      <c r="L782" s="13">
        <f>COUNTIFS('1. Output sheet'!$AC$2:$AC$5000,$B$105,'1. Output sheet'!$C$2:$C$5000,L$73,'1. Output sheet'!$K$2:$K$5000,$C782,'1. Output sheet'!$O$2:$O$5000,"&gt;="&amp;$B$740,'1. Output sheet'!$O$2:$O$5000,"&lt;"&amp;$C$740)</f>
        <v>0</v>
      </c>
      <c r="M782" s="13">
        <f>COUNTIFS('1. Output sheet'!$AC$2:$AC$5000,$B$105,'1. Output sheet'!$C$2:$C$5000,M$73,'1. Output sheet'!$K$2:$K$5000,$C782,'1. Output sheet'!$O$2:$O$5000,"&gt;="&amp;$B$740,'1. Output sheet'!$O$2:$O$5000,"&lt;"&amp;$C$740)</f>
        <v>0</v>
      </c>
      <c r="N782" s="13">
        <f>COUNTIFS('1. Output sheet'!$AC$2:$AC$5000,$B$105,'1. Output sheet'!$C$2:$C$5000,N$73,'1. Output sheet'!$K$2:$K$5000,$C782,'1. Output sheet'!$O$2:$O$5000,"&gt;="&amp;$B$740,'1. Output sheet'!$O$2:$O$5000,"&lt;"&amp;$C$740)</f>
        <v>0</v>
      </c>
      <c r="O782" s="13">
        <f>COUNTIFS('1. Output sheet'!$AC$2:$AC$5000,$B$105,'1. Output sheet'!$C$2:$C$5000,O$73,'1. Output sheet'!$K$2:$K$5000,$C782,'1. Output sheet'!$O$2:$O$5000,"&gt;="&amp;$B$740,'1. Output sheet'!$O$2:$O$5000,"&lt;"&amp;$C$740)</f>
        <v>0</v>
      </c>
      <c r="P782" s="14">
        <f t="shared" si="425"/>
        <v>0</v>
      </c>
    </row>
    <row r="783" spans="2:16" ht="14.4" x14ac:dyDescent="0.3">
      <c r="B783" s="7"/>
      <c r="C783" s="39" t="s">
        <v>333</v>
      </c>
      <c r="D783" s="13">
        <f>COUNTIFS('1. Output sheet'!$AC$2:$AC$5000,$B$105,'1. Output sheet'!$C$2:$C$5000,D$73,'1. Output sheet'!$K$2:$K$5000,$C783,'1. Output sheet'!$O$2:$O$5000,"&gt;="&amp;$B$740,'1. Output sheet'!$O$2:$O$5000,"&lt;"&amp;$C$740)</f>
        <v>0</v>
      </c>
      <c r="E783" s="13">
        <f>COUNTIFS('1. Output sheet'!$AC$2:$AC$5000,$B$105,'1. Output sheet'!$C$2:$C$5000,E$73,'1. Output sheet'!$K$2:$K$5000,$C783,'1. Output sheet'!$O$2:$O$5000,"&gt;="&amp;$B$740,'1. Output sheet'!$O$2:$O$5000,"&lt;"&amp;$C$740)</f>
        <v>0</v>
      </c>
      <c r="F783" s="13">
        <f>COUNTIFS('1. Output sheet'!$AC$2:$AC$5000,$B$105,'1. Output sheet'!$C$2:$C$5000,F$73,'1. Output sheet'!$K$2:$K$5000,$C783,'1. Output sheet'!$O$2:$O$5000,"&gt;="&amp;$B$740,'1. Output sheet'!$O$2:$O$5000,"&lt;"&amp;$C$740)</f>
        <v>0</v>
      </c>
      <c r="G783" s="13">
        <f>COUNTIFS('1. Output sheet'!$AC$2:$AC$5000,$B$105,'1. Output sheet'!$C$2:$C$5000,G$73,'1. Output sheet'!$K$2:$K$5000,$C783,'1. Output sheet'!$O$2:$O$5000,"&gt;="&amp;$B$740,'1. Output sheet'!$O$2:$O$5000,"&lt;"&amp;$C$740)</f>
        <v>0</v>
      </c>
      <c r="H783" s="13">
        <f>COUNTIFS('1. Output sheet'!$AC$2:$AC$5000,$B$105,'1. Output sheet'!$C$2:$C$5000,H$73,'1. Output sheet'!$K$2:$K$5000,$C783,'1. Output sheet'!$O$2:$O$5000,"&gt;="&amp;$B$740,'1. Output sheet'!$O$2:$O$5000,"&lt;"&amp;$C$740)</f>
        <v>0</v>
      </c>
      <c r="I783" s="13">
        <f>COUNTIFS('1. Output sheet'!$AC$2:$AC$5000,$B$105,'1. Output sheet'!$C$2:$C$5000,I$73,'1. Output sheet'!$K$2:$K$5000,$C783,'1. Output sheet'!$O$2:$O$5000,"&gt;="&amp;$B$740,'1. Output sheet'!$O$2:$O$5000,"&lt;"&amp;$C$740)</f>
        <v>0</v>
      </c>
      <c r="J783" s="13">
        <f>COUNTIFS('1. Output sheet'!$AC$2:$AC$5000,$B$105,'1. Output sheet'!$C$2:$C$5000,J$73,'1. Output sheet'!$K$2:$K$5000,$C783,'1. Output sheet'!$O$2:$O$5000,"&gt;="&amp;$B$740,'1. Output sheet'!$O$2:$O$5000,"&lt;"&amp;$C$740)</f>
        <v>0</v>
      </c>
      <c r="K783" s="13">
        <f>COUNTIFS('1. Output sheet'!$AC$2:$AC$5000,$B$105,'1. Output sheet'!$C$2:$C$5000,K$73,'1. Output sheet'!$K$2:$K$5000,$C783,'1. Output sheet'!$O$2:$O$5000,"&gt;="&amp;$B$740,'1. Output sheet'!$O$2:$O$5000,"&lt;"&amp;$C$740)</f>
        <v>0</v>
      </c>
      <c r="L783" s="13">
        <f>COUNTIFS('1. Output sheet'!$AC$2:$AC$5000,$B$105,'1. Output sheet'!$C$2:$C$5000,L$73,'1. Output sheet'!$K$2:$K$5000,$C783,'1. Output sheet'!$O$2:$O$5000,"&gt;="&amp;$B$740,'1. Output sheet'!$O$2:$O$5000,"&lt;"&amp;$C$740)</f>
        <v>0</v>
      </c>
      <c r="M783" s="13">
        <f>COUNTIFS('1. Output sheet'!$AC$2:$AC$5000,$B$105,'1. Output sheet'!$C$2:$C$5000,M$73,'1. Output sheet'!$K$2:$K$5000,$C783,'1. Output sheet'!$O$2:$O$5000,"&gt;="&amp;$B$740,'1. Output sheet'!$O$2:$O$5000,"&lt;"&amp;$C$740)</f>
        <v>0</v>
      </c>
      <c r="N783" s="13">
        <f>COUNTIFS('1. Output sheet'!$AC$2:$AC$5000,$B$105,'1. Output sheet'!$C$2:$C$5000,N$73,'1. Output sheet'!$K$2:$K$5000,$C783,'1. Output sheet'!$O$2:$O$5000,"&gt;="&amp;$B$740,'1. Output sheet'!$O$2:$O$5000,"&lt;"&amp;$C$740)</f>
        <v>0</v>
      </c>
      <c r="O783" s="13">
        <f>COUNTIFS('1. Output sheet'!$AC$2:$AC$5000,$B$105,'1. Output sheet'!$C$2:$C$5000,O$73,'1. Output sheet'!$K$2:$K$5000,$C783,'1. Output sheet'!$O$2:$O$5000,"&gt;="&amp;$B$740,'1. Output sheet'!$O$2:$O$5000,"&lt;"&amp;$C$740)</f>
        <v>0</v>
      </c>
      <c r="P783" s="14">
        <f t="shared" si="425"/>
        <v>0</v>
      </c>
    </row>
    <row r="784" spans="2:16" ht="14.4" x14ac:dyDescent="0.3">
      <c r="B784" s="7"/>
      <c r="C784" s="39" t="s">
        <v>229</v>
      </c>
      <c r="D784" s="13">
        <f>COUNTIFS('1. Output sheet'!$AC$2:$AC$5000,$B$105,'1. Output sheet'!$C$2:$C$5000,D$73,'1. Output sheet'!$K$2:$K$5000,$C784,'1. Output sheet'!$O$2:$O$5000,"&gt;="&amp;$B$740,'1. Output sheet'!$O$2:$O$5000,"&lt;"&amp;$C$740)</f>
        <v>0</v>
      </c>
      <c r="E784" s="13">
        <f>COUNTIFS('1. Output sheet'!$AC$2:$AC$5000,$B$105,'1. Output sheet'!$C$2:$C$5000,E$73,'1. Output sheet'!$K$2:$K$5000,$C784,'1. Output sheet'!$O$2:$O$5000,"&gt;="&amp;$B$740,'1. Output sheet'!$O$2:$O$5000,"&lt;"&amp;$C$740)</f>
        <v>0</v>
      </c>
      <c r="F784" s="13">
        <f>COUNTIFS('1. Output sheet'!$AC$2:$AC$5000,$B$105,'1. Output sheet'!$C$2:$C$5000,F$73,'1. Output sheet'!$K$2:$K$5000,$C784,'1. Output sheet'!$O$2:$O$5000,"&gt;="&amp;$B$740,'1. Output sheet'!$O$2:$O$5000,"&lt;"&amp;$C$740)</f>
        <v>0</v>
      </c>
      <c r="G784" s="13">
        <f>COUNTIFS('1. Output sheet'!$AC$2:$AC$5000,$B$105,'1. Output sheet'!$C$2:$C$5000,G$73,'1. Output sheet'!$K$2:$K$5000,$C784,'1. Output sheet'!$O$2:$O$5000,"&gt;="&amp;$B$740,'1. Output sheet'!$O$2:$O$5000,"&lt;"&amp;$C$740)</f>
        <v>0</v>
      </c>
      <c r="H784" s="13">
        <f>COUNTIFS('1. Output sheet'!$AC$2:$AC$5000,$B$105,'1. Output sheet'!$C$2:$C$5000,H$73,'1. Output sheet'!$K$2:$K$5000,$C784,'1. Output sheet'!$O$2:$O$5000,"&gt;="&amp;$B$740,'1. Output sheet'!$O$2:$O$5000,"&lt;"&amp;$C$740)</f>
        <v>0</v>
      </c>
      <c r="I784" s="13">
        <f>COUNTIFS('1. Output sheet'!$AC$2:$AC$5000,$B$105,'1. Output sheet'!$C$2:$C$5000,I$73,'1. Output sheet'!$K$2:$K$5000,$C784,'1. Output sheet'!$O$2:$O$5000,"&gt;="&amp;$B$740,'1. Output sheet'!$O$2:$O$5000,"&lt;"&amp;$C$740)</f>
        <v>0</v>
      </c>
      <c r="J784" s="13">
        <f>COUNTIFS('1. Output sheet'!$AC$2:$AC$5000,$B$105,'1. Output sheet'!$C$2:$C$5000,J$73,'1. Output sheet'!$K$2:$K$5000,$C784,'1. Output sheet'!$O$2:$O$5000,"&gt;="&amp;$B$740,'1. Output sheet'!$O$2:$O$5000,"&lt;"&amp;$C$740)</f>
        <v>0</v>
      </c>
      <c r="K784" s="13">
        <f>COUNTIFS('1. Output sheet'!$AC$2:$AC$5000,$B$105,'1. Output sheet'!$C$2:$C$5000,K$73,'1. Output sheet'!$K$2:$K$5000,$C784,'1. Output sheet'!$O$2:$O$5000,"&gt;="&amp;$B$740,'1. Output sheet'!$O$2:$O$5000,"&lt;"&amp;$C$740)</f>
        <v>0</v>
      </c>
      <c r="L784" s="13">
        <f>COUNTIFS('1. Output sheet'!$AC$2:$AC$5000,$B$105,'1. Output sheet'!$C$2:$C$5000,L$73,'1. Output sheet'!$K$2:$K$5000,$C784,'1. Output sheet'!$O$2:$O$5000,"&gt;="&amp;$B$740,'1. Output sheet'!$O$2:$O$5000,"&lt;"&amp;$C$740)</f>
        <v>0</v>
      </c>
      <c r="M784" s="13">
        <f>COUNTIFS('1. Output sheet'!$AC$2:$AC$5000,$B$105,'1. Output sheet'!$C$2:$C$5000,M$73,'1. Output sheet'!$K$2:$K$5000,$C784,'1. Output sheet'!$O$2:$O$5000,"&gt;="&amp;$B$740,'1. Output sheet'!$O$2:$O$5000,"&lt;"&amp;$C$740)</f>
        <v>0</v>
      </c>
      <c r="N784" s="13">
        <f>COUNTIFS('1. Output sheet'!$AC$2:$AC$5000,$B$105,'1. Output sheet'!$C$2:$C$5000,N$73,'1. Output sheet'!$K$2:$K$5000,$C784,'1. Output sheet'!$O$2:$O$5000,"&gt;="&amp;$B$740,'1. Output sheet'!$O$2:$O$5000,"&lt;"&amp;$C$740)</f>
        <v>0</v>
      </c>
      <c r="O784" s="13">
        <f>COUNTIFS('1. Output sheet'!$AC$2:$AC$5000,$B$105,'1. Output sheet'!$C$2:$C$5000,O$73,'1. Output sheet'!$K$2:$K$5000,$C784,'1. Output sheet'!$O$2:$O$5000,"&gt;="&amp;$B$740,'1. Output sheet'!$O$2:$O$5000,"&lt;"&amp;$C$740)</f>
        <v>0</v>
      </c>
      <c r="P784" s="14">
        <f t="shared" si="425"/>
        <v>0</v>
      </c>
    </row>
    <row r="785" spans="2:16" ht="14.4" x14ac:dyDescent="0.3">
      <c r="B785" s="7"/>
      <c r="C785" s="39" t="s">
        <v>407</v>
      </c>
      <c r="D785" s="13">
        <f>COUNTIFS('1. Output sheet'!$AC$2:$AC$5000,$B$105,'1. Output sheet'!$C$2:$C$5000,D$73,'1. Output sheet'!$K$2:$K$5000,$C785,'1. Output sheet'!$O$2:$O$5000,"&gt;="&amp;$B$740,'1. Output sheet'!$O$2:$O$5000,"&lt;"&amp;$C$740)</f>
        <v>0</v>
      </c>
      <c r="E785" s="13">
        <f>COUNTIFS('1. Output sheet'!$AC$2:$AC$5000,$B$105,'1. Output sheet'!$C$2:$C$5000,E$73,'1. Output sheet'!$K$2:$K$5000,$C785,'1. Output sheet'!$O$2:$O$5000,"&gt;="&amp;$B$740,'1. Output sheet'!$O$2:$O$5000,"&lt;"&amp;$C$740)</f>
        <v>0</v>
      </c>
      <c r="F785" s="13">
        <f>COUNTIFS('1. Output sheet'!$AC$2:$AC$5000,$B$105,'1. Output sheet'!$C$2:$C$5000,F$73,'1. Output sheet'!$K$2:$K$5000,$C785,'1. Output sheet'!$O$2:$O$5000,"&gt;="&amp;$B$740,'1. Output sheet'!$O$2:$O$5000,"&lt;"&amp;$C$740)</f>
        <v>0</v>
      </c>
      <c r="G785" s="13">
        <f>COUNTIFS('1. Output sheet'!$AC$2:$AC$5000,$B$105,'1. Output sheet'!$C$2:$C$5000,G$73,'1. Output sheet'!$K$2:$K$5000,$C785,'1. Output sheet'!$O$2:$O$5000,"&gt;="&amp;$B$740,'1. Output sheet'!$O$2:$O$5000,"&lt;"&amp;$C$740)</f>
        <v>0</v>
      </c>
      <c r="H785" s="13">
        <f>COUNTIFS('1. Output sheet'!$AC$2:$AC$5000,$B$105,'1. Output sheet'!$C$2:$C$5000,H$73,'1. Output sheet'!$K$2:$K$5000,$C785,'1. Output sheet'!$O$2:$O$5000,"&gt;="&amp;$B$740,'1. Output sheet'!$O$2:$O$5000,"&lt;"&amp;$C$740)</f>
        <v>0</v>
      </c>
      <c r="I785" s="13">
        <f>COUNTIFS('1. Output sheet'!$AC$2:$AC$5000,$B$105,'1. Output sheet'!$C$2:$C$5000,I$73,'1. Output sheet'!$K$2:$K$5000,$C785,'1. Output sheet'!$O$2:$O$5000,"&gt;="&amp;$B$740,'1. Output sheet'!$O$2:$O$5000,"&lt;"&amp;$C$740)</f>
        <v>0</v>
      </c>
      <c r="J785" s="13">
        <f>COUNTIFS('1. Output sheet'!$AC$2:$AC$5000,$B$105,'1. Output sheet'!$C$2:$C$5000,J$73,'1. Output sheet'!$K$2:$K$5000,$C785,'1. Output sheet'!$O$2:$O$5000,"&gt;="&amp;$B$740,'1. Output sheet'!$O$2:$O$5000,"&lt;"&amp;$C$740)</f>
        <v>0</v>
      </c>
      <c r="K785" s="13">
        <f>COUNTIFS('1. Output sheet'!$AC$2:$AC$5000,$B$105,'1. Output sheet'!$C$2:$C$5000,K$73,'1. Output sheet'!$K$2:$K$5000,$C785,'1. Output sheet'!$O$2:$O$5000,"&gt;="&amp;$B$740,'1. Output sheet'!$O$2:$O$5000,"&lt;"&amp;$C$740)</f>
        <v>0</v>
      </c>
      <c r="L785" s="13">
        <f>COUNTIFS('1. Output sheet'!$AC$2:$AC$5000,$B$105,'1. Output sheet'!$C$2:$C$5000,L$73,'1. Output sheet'!$K$2:$K$5000,$C785,'1. Output sheet'!$O$2:$O$5000,"&gt;="&amp;$B$740,'1. Output sheet'!$O$2:$O$5000,"&lt;"&amp;$C$740)</f>
        <v>0</v>
      </c>
      <c r="M785" s="13">
        <f>COUNTIFS('1. Output sheet'!$AC$2:$AC$5000,$B$105,'1. Output sheet'!$C$2:$C$5000,M$73,'1. Output sheet'!$K$2:$K$5000,$C785,'1. Output sheet'!$O$2:$O$5000,"&gt;="&amp;$B$740,'1. Output sheet'!$O$2:$O$5000,"&lt;"&amp;$C$740)</f>
        <v>0</v>
      </c>
      <c r="N785" s="13">
        <f>COUNTIFS('1. Output sheet'!$AC$2:$AC$5000,$B$105,'1. Output sheet'!$C$2:$C$5000,N$73,'1. Output sheet'!$K$2:$K$5000,$C785,'1. Output sheet'!$O$2:$O$5000,"&gt;="&amp;$B$740,'1. Output sheet'!$O$2:$O$5000,"&lt;"&amp;$C$740)</f>
        <v>0</v>
      </c>
      <c r="O785" s="13">
        <f>COUNTIFS('1. Output sheet'!$AC$2:$AC$5000,$B$105,'1. Output sheet'!$C$2:$C$5000,O$73,'1. Output sheet'!$K$2:$K$5000,$C785,'1. Output sheet'!$O$2:$O$5000,"&gt;="&amp;$B$740,'1. Output sheet'!$O$2:$O$5000,"&lt;"&amp;$C$740)</f>
        <v>0</v>
      </c>
      <c r="P785" s="14">
        <f t="shared" si="425"/>
        <v>0</v>
      </c>
    </row>
    <row r="786" spans="2:16" ht="14.4" x14ac:dyDescent="0.3">
      <c r="B786" s="7"/>
      <c r="C786" s="39" t="s">
        <v>54</v>
      </c>
      <c r="D786" s="13">
        <f>COUNTIFS('1. Output sheet'!$AC$2:$AC$5000,$B$105,'1. Output sheet'!$C$2:$C$5000,D$73,'1. Output sheet'!$K$2:$K$5000,$C786,'1. Output sheet'!$O$2:$O$5000,"&gt;="&amp;$B$740,'1. Output sheet'!$O$2:$O$5000,"&lt;"&amp;$C$740)</f>
        <v>0</v>
      </c>
      <c r="E786" s="13">
        <f>COUNTIFS('1. Output sheet'!$AC$2:$AC$5000,$B$105,'1. Output sheet'!$C$2:$C$5000,E$73,'1. Output sheet'!$K$2:$K$5000,$C786,'1. Output sheet'!$O$2:$O$5000,"&gt;="&amp;$B$740,'1. Output sheet'!$O$2:$O$5000,"&lt;"&amp;$C$740)</f>
        <v>0</v>
      </c>
      <c r="F786" s="13">
        <f>COUNTIFS('1. Output sheet'!$AC$2:$AC$5000,$B$105,'1. Output sheet'!$C$2:$C$5000,F$73,'1. Output sheet'!$K$2:$K$5000,$C786,'1. Output sheet'!$O$2:$O$5000,"&gt;="&amp;$B$740,'1. Output sheet'!$O$2:$O$5000,"&lt;"&amp;$C$740)</f>
        <v>0</v>
      </c>
      <c r="G786" s="13">
        <f>COUNTIFS('1. Output sheet'!$AC$2:$AC$5000,$B$105,'1. Output sheet'!$C$2:$C$5000,G$73,'1. Output sheet'!$K$2:$K$5000,$C786,'1. Output sheet'!$O$2:$O$5000,"&gt;="&amp;$B$740,'1. Output sheet'!$O$2:$O$5000,"&lt;"&amp;$C$740)</f>
        <v>0</v>
      </c>
      <c r="H786" s="13">
        <f>COUNTIFS('1. Output sheet'!$AC$2:$AC$5000,$B$105,'1. Output sheet'!$C$2:$C$5000,H$73,'1. Output sheet'!$K$2:$K$5000,$C786,'1. Output sheet'!$O$2:$O$5000,"&gt;="&amp;$B$740,'1. Output sheet'!$O$2:$O$5000,"&lt;"&amp;$C$740)</f>
        <v>0</v>
      </c>
      <c r="I786" s="13">
        <f>COUNTIFS('1. Output sheet'!$AC$2:$AC$5000,$B$105,'1. Output sheet'!$C$2:$C$5000,I$73,'1. Output sheet'!$K$2:$K$5000,$C786,'1. Output sheet'!$O$2:$O$5000,"&gt;="&amp;$B$740,'1. Output sheet'!$O$2:$O$5000,"&lt;"&amp;$C$740)</f>
        <v>0</v>
      </c>
      <c r="J786" s="13">
        <f>COUNTIFS('1. Output sheet'!$AC$2:$AC$5000,$B$105,'1. Output sheet'!$C$2:$C$5000,J$73,'1. Output sheet'!$K$2:$K$5000,$C786,'1. Output sheet'!$O$2:$O$5000,"&gt;="&amp;$B$740,'1. Output sheet'!$O$2:$O$5000,"&lt;"&amp;$C$740)</f>
        <v>0</v>
      </c>
      <c r="K786" s="13">
        <f>COUNTIFS('1. Output sheet'!$AC$2:$AC$5000,$B$105,'1. Output sheet'!$C$2:$C$5000,K$73,'1. Output sheet'!$K$2:$K$5000,$C786,'1. Output sheet'!$O$2:$O$5000,"&gt;="&amp;$B$740,'1. Output sheet'!$O$2:$O$5000,"&lt;"&amp;$C$740)</f>
        <v>0</v>
      </c>
      <c r="L786" s="13">
        <f>COUNTIFS('1. Output sheet'!$AC$2:$AC$5000,$B$105,'1. Output sheet'!$C$2:$C$5000,L$73,'1. Output sheet'!$K$2:$K$5000,$C786,'1. Output sheet'!$O$2:$O$5000,"&gt;="&amp;$B$740,'1. Output sheet'!$O$2:$O$5000,"&lt;"&amp;$C$740)</f>
        <v>0</v>
      </c>
      <c r="M786" s="13">
        <f>COUNTIFS('1. Output sheet'!$AC$2:$AC$5000,$B$105,'1. Output sheet'!$C$2:$C$5000,M$73,'1. Output sheet'!$K$2:$K$5000,$C786,'1. Output sheet'!$O$2:$O$5000,"&gt;="&amp;$B$740,'1. Output sheet'!$O$2:$O$5000,"&lt;"&amp;$C$740)</f>
        <v>0</v>
      </c>
      <c r="N786" s="13">
        <f>COUNTIFS('1. Output sheet'!$AC$2:$AC$5000,$B$105,'1. Output sheet'!$C$2:$C$5000,N$73,'1. Output sheet'!$K$2:$K$5000,$C786,'1. Output sheet'!$O$2:$O$5000,"&gt;="&amp;$B$740,'1. Output sheet'!$O$2:$O$5000,"&lt;"&amp;$C$740)</f>
        <v>0</v>
      </c>
      <c r="O786" s="13">
        <f>COUNTIFS('1. Output sheet'!$AC$2:$AC$5000,$B$105,'1. Output sheet'!$C$2:$C$5000,O$73,'1. Output sheet'!$K$2:$K$5000,$C786,'1. Output sheet'!$O$2:$O$5000,"&gt;="&amp;$B$740,'1. Output sheet'!$O$2:$O$5000,"&lt;"&amp;$C$740)</f>
        <v>0</v>
      </c>
      <c r="P786" s="14">
        <f t="shared" si="425"/>
        <v>0</v>
      </c>
    </row>
    <row r="787" spans="2:16" ht="14.4" x14ac:dyDescent="0.3">
      <c r="B787" s="7"/>
      <c r="C787" s="39" t="s">
        <v>126</v>
      </c>
      <c r="D787" s="13">
        <f>COUNTIFS('1. Output sheet'!$AC$2:$AC$5000,$B$105,'1. Output sheet'!$C$2:$C$5000,D$73,'1. Output sheet'!$K$2:$K$5000,$C787,'1. Output sheet'!$O$2:$O$5000,"&gt;="&amp;$B$740,'1. Output sheet'!$O$2:$O$5000,"&lt;"&amp;$C$740)</f>
        <v>0</v>
      </c>
      <c r="E787" s="13">
        <f>COUNTIFS('1. Output sheet'!$AC$2:$AC$5000,$B$105,'1. Output sheet'!$C$2:$C$5000,E$73,'1. Output sheet'!$K$2:$K$5000,$C787,'1. Output sheet'!$O$2:$O$5000,"&gt;="&amp;$B$740,'1. Output sheet'!$O$2:$O$5000,"&lt;"&amp;$C$740)</f>
        <v>0</v>
      </c>
      <c r="F787" s="13">
        <f>COUNTIFS('1. Output sheet'!$AC$2:$AC$5000,$B$105,'1. Output sheet'!$C$2:$C$5000,F$73,'1. Output sheet'!$K$2:$K$5000,$C787,'1. Output sheet'!$O$2:$O$5000,"&gt;="&amp;$B$740,'1. Output sheet'!$O$2:$O$5000,"&lt;"&amp;$C$740)</f>
        <v>0</v>
      </c>
      <c r="G787" s="13">
        <f>COUNTIFS('1. Output sheet'!$AC$2:$AC$5000,$B$105,'1. Output sheet'!$C$2:$C$5000,G$73,'1. Output sheet'!$K$2:$K$5000,$C787,'1. Output sheet'!$O$2:$O$5000,"&gt;="&amp;$B$740,'1. Output sheet'!$O$2:$O$5000,"&lt;"&amp;$C$740)</f>
        <v>0</v>
      </c>
      <c r="H787" s="13">
        <f>COUNTIFS('1. Output sheet'!$AC$2:$AC$5000,$B$105,'1. Output sheet'!$C$2:$C$5000,H$73,'1. Output sheet'!$K$2:$K$5000,$C787,'1. Output sheet'!$O$2:$O$5000,"&gt;="&amp;$B$740,'1. Output sheet'!$O$2:$O$5000,"&lt;"&amp;$C$740)</f>
        <v>0</v>
      </c>
      <c r="I787" s="13">
        <f>COUNTIFS('1. Output sheet'!$AC$2:$AC$5000,$B$105,'1. Output sheet'!$C$2:$C$5000,I$73,'1. Output sheet'!$K$2:$K$5000,$C787,'1. Output sheet'!$O$2:$O$5000,"&gt;="&amp;$B$740,'1. Output sheet'!$O$2:$O$5000,"&lt;"&amp;$C$740)</f>
        <v>0</v>
      </c>
      <c r="J787" s="13">
        <f>COUNTIFS('1. Output sheet'!$AC$2:$AC$5000,$B$105,'1. Output sheet'!$C$2:$C$5000,J$73,'1. Output sheet'!$K$2:$K$5000,$C787,'1. Output sheet'!$O$2:$O$5000,"&gt;="&amp;$B$740,'1. Output sheet'!$O$2:$O$5000,"&lt;"&amp;$C$740)</f>
        <v>0</v>
      </c>
      <c r="K787" s="13">
        <f>COUNTIFS('1. Output sheet'!$AC$2:$AC$5000,$B$105,'1. Output sheet'!$C$2:$C$5000,K$73,'1. Output sheet'!$K$2:$K$5000,$C787,'1. Output sheet'!$O$2:$O$5000,"&gt;="&amp;$B$740,'1. Output sheet'!$O$2:$O$5000,"&lt;"&amp;$C$740)</f>
        <v>0</v>
      </c>
      <c r="L787" s="13">
        <f>COUNTIFS('1. Output sheet'!$AC$2:$AC$5000,$B$105,'1. Output sheet'!$C$2:$C$5000,L$73,'1. Output sheet'!$K$2:$K$5000,$C787,'1. Output sheet'!$O$2:$O$5000,"&gt;="&amp;$B$740,'1. Output sheet'!$O$2:$O$5000,"&lt;"&amp;$C$740)</f>
        <v>0</v>
      </c>
      <c r="M787" s="13">
        <f>COUNTIFS('1. Output sheet'!$AC$2:$AC$5000,$B$105,'1. Output sheet'!$C$2:$C$5000,M$73,'1. Output sheet'!$K$2:$K$5000,$C787,'1. Output sheet'!$O$2:$O$5000,"&gt;="&amp;$B$740,'1. Output sheet'!$O$2:$O$5000,"&lt;"&amp;$C$740)</f>
        <v>0</v>
      </c>
      <c r="N787" s="13">
        <f>COUNTIFS('1. Output sheet'!$AC$2:$AC$5000,$B$105,'1. Output sheet'!$C$2:$C$5000,N$73,'1. Output sheet'!$K$2:$K$5000,$C787,'1. Output sheet'!$O$2:$O$5000,"&gt;="&amp;$B$740,'1. Output sheet'!$O$2:$O$5000,"&lt;"&amp;$C$740)</f>
        <v>0</v>
      </c>
      <c r="O787" s="13">
        <f>COUNTIFS('1. Output sheet'!$AC$2:$AC$5000,$B$105,'1. Output sheet'!$C$2:$C$5000,O$73,'1. Output sheet'!$K$2:$K$5000,$C787,'1. Output sheet'!$O$2:$O$5000,"&gt;="&amp;$B$740,'1. Output sheet'!$O$2:$O$5000,"&lt;"&amp;$C$740)</f>
        <v>0</v>
      </c>
      <c r="P787" s="14">
        <f t="shared" si="425"/>
        <v>0</v>
      </c>
    </row>
    <row r="788" spans="2:16" ht="14.4" x14ac:dyDescent="0.3">
      <c r="B788" s="7"/>
      <c r="C788" s="39" t="s">
        <v>737</v>
      </c>
      <c r="D788" s="13">
        <f>COUNTIFS('1. Output sheet'!$AC$2:$AC$5000,$B$105,'1. Output sheet'!$C$2:$C$5000,D$73,'1. Output sheet'!$K$2:$K$5000,$C788,'1. Output sheet'!$O$2:$O$5000,"&gt;="&amp;$B$740,'1. Output sheet'!$O$2:$O$5000,"&lt;"&amp;$C$740)</f>
        <v>0</v>
      </c>
      <c r="E788" s="13">
        <f>COUNTIFS('1. Output sheet'!$AC$2:$AC$5000,$B$105,'1. Output sheet'!$C$2:$C$5000,E$73,'1. Output sheet'!$K$2:$K$5000,$C788,'1. Output sheet'!$O$2:$O$5000,"&gt;="&amp;$B$740,'1. Output sheet'!$O$2:$O$5000,"&lt;"&amp;$C$740)</f>
        <v>0</v>
      </c>
      <c r="F788" s="13">
        <f>COUNTIFS('1. Output sheet'!$AC$2:$AC$5000,$B$105,'1. Output sheet'!$C$2:$C$5000,F$73,'1. Output sheet'!$K$2:$K$5000,$C788,'1. Output sheet'!$O$2:$O$5000,"&gt;="&amp;$B$740,'1. Output sheet'!$O$2:$O$5000,"&lt;"&amp;$C$740)</f>
        <v>0</v>
      </c>
      <c r="G788" s="13">
        <f>COUNTIFS('1. Output sheet'!$AC$2:$AC$5000,$B$105,'1. Output sheet'!$C$2:$C$5000,G$73,'1. Output sheet'!$K$2:$K$5000,$C788,'1. Output sheet'!$O$2:$O$5000,"&gt;="&amp;$B$740,'1. Output sheet'!$O$2:$O$5000,"&lt;"&amp;$C$740)</f>
        <v>0</v>
      </c>
      <c r="H788" s="13">
        <f>COUNTIFS('1. Output sheet'!$AC$2:$AC$5000,$B$105,'1. Output sheet'!$C$2:$C$5000,H$73,'1. Output sheet'!$K$2:$K$5000,$C788,'1. Output sheet'!$O$2:$O$5000,"&gt;="&amp;$B$740,'1. Output sheet'!$O$2:$O$5000,"&lt;"&amp;$C$740)</f>
        <v>0</v>
      </c>
      <c r="I788" s="13">
        <f>COUNTIFS('1. Output sheet'!$AC$2:$AC$5000,$B$105,'1. Output sheet'!$C$2:$C$5000,I$73,'1. Output sheet'!$K$2:$K$5000,$C788,'1. Output sheet'!$O$2:$O$5000,"&gt;="&amp;$B$740,'1. Output sheet'!$O$2:$O$5000,"&lt;"&amp;$C$740)</f>
        <v>0</v>
      </c>
      <c r="J788" s="13">
        <f>COUNTIFS('1. Output sheet'!$AC$2:$AC$5000,$B$105,'1. Output sheet'!$C$2:$C$5000,J$73,'1. Output sheet'!$K$2:$K$5000,$C788,'1. Output sheet'!$O$2:$O$5000,"&gt;="&amp;$B$740,'1. Output sheet'!$O$2:$O$5000,"&lt;"&amp;$C$740)</f>
        <v>0</v>
      </c>
      <c r="K788" s="13">
        <f>COUNTIFS('1. Output sheet'!$AC$2:$AC$5000,$B$105,'1. Output sheet'!$C$2:$C$5000,K$73,'1. Output sheet'!$K$2:$K$5000,$C788,'1. Output sheet'!$O$2:$O$5000,"&gt;="&amp;$B$740,'1. Output sheet'!$O$2:$O$5000,"&lt;"&amp;$C$740)</f>
        <v>0</v>
      </c>
      <c r="L788" s="13">
        <f>COUNTIFS('1. Output sheet'!$AC$2:$AC$5000,$B$105,'1. Output sheet'!$C$2:$C$5000,L$73,'1. Output sheet'!$K$2:$K$5000,$C788,'1. Output sheet'!$O$2:$O$5000,"&gt;="&amp;$B$740,'1. Output sheet'!$O$2:$O$5000,"&lt;"&amp;$C$740)</f>
        <v>0</v>
      </c>
      <c r="M788" s="13">
        <f>COUNTIFS('1. Output sheet'!$AC$2:$AC$5000,$B$105,'1. Output sheet'!$C$2:$C$5000,M$73,'1. Output sheet'!$K$2:$K$5000,$C788,'1. Output sheet'!$O$2:$O$5000,"&gt;="&amp;$B$740,'1. Output sheet'!$O$2:$O$5000,"&lt;"&amp;$C$740)</f>
        <v>0</v>
      </c>
      <c r="N788" s="13">
        <f>COUNTIFS('1. Output sheet'!$AC$2:$AC$5000,$B$105,'1. Output sheet'!$C$2:$C$5000,N$73,'1. Output sheet'!$K$2:$K$5000,$C788,'1. Output sheet'!$O$2:$O$5000,"&gt;="&amp;$B$740,'1. Output sheet'!$O$2:$O$5000,"&lt;"&amp;$C$740)</f>
        <v>0</v>
      </c>
      <c r="O788" s="13">
        <f>COUNTIFS('1. Output sheet'!$AC$2:$AC$5000,$B$105,'1. Output sheet'!$C$2:$C$5000,O$73,'1. Output sheet'!$K$2:$K$5000,$C788,'1. Output sheet'!$O$2:$O$5000,"&gt;="&amp;$B$740,'1. Output sheet'!$O$2:$O$5000,"&lt;"&amp;$C$740)</f>
        <v>0</v>
      </c>
      <c r="P788" s="14">
        <f t="shared" si="425"/>
        <v>0</v>
      </c>
    </row>
    <row r="789" spans="2:16" ht="14.4" x14ac:dyDescent="0.3">
      <c r="B789" s="7"/>
      <c r="C789" s="39" t="s">
        <v>362</v>
      </c>
      <c r="D789" s="13">
        <f>COUNTIFS('1. Output sheet'!$AC$2:$AC$5000,$B$105,'1. Output sheet'!$C$2:$C$5000,D$73,'1. Output sheet'!$K$2:$K$5000,$C789,'1. Output sheet'!$O$2:$O$5000,"&gt;="&amp;$B$740,'1. Output sheet'!$O$2:$O$5000,"&lt;"&amp;$C$740)</f>
        <v>0</v>
      </c>
      <c r="E789" s="13">
        <f>COUNTIFS('1. Output sheet'!$AC$2:$AC$5000,$B$105,'1. Output sheet'!$C$2:$C$5000,E$73,'1. Output sheet'!$K$2:$K$5000,$C789,'1. Output sheet'!$O$2:$O$5000,"&gt;="&amp;$B$740,'1. Output sheet'!$O$2:$O$5000,"&lt;"&amp;$C$740)</f>
        <v>0</v>
      </c>
      <c r="F789" s="13">
        <f>COUNTIFS('1. Output sheet'!$AC$2:$AC$5000,$B$105,'1. Output sheet'!$C$2:$C$5000,F$73,'1. Output sheet'!$K$2:$K$5000,$C789,'1. Output sheet'!$O$2:$O$5000,"&gt;="&amp;$B$740,'1. Output sheet'!$O$2:$O$5000,"&lt;"&amp;$C$740)</f>
        <v>0</v>
      </c>
      <c r="G789" s="13">
        <f>COUNTIFS('1. Output sheet'!$AC$2:$AC$5000,$B$105,'1. Output sheet'!$C$2:$C$5000,G$73,'1. Output sheet'!$K$2:$K$5000,$C789,'1. Output sheet'!$O$2:$O$5000,"&gt;="&amp;$B$740,'1. Output sheet'!$O$2:$O$5000,"&lt;"&amp;$C$740)</f>
        <v>0</v>
      </c>
      <c r="H789" s="13">
        <f>COUNTIFS('1. Output sheet'!$AC$2:$AC$5000,$B$105,'1. Output sheet'!$C$2:$C$5000,H$73,'1. Output sheet'!$K$2:$K$5000,$C789,'1. Output sheet'!$O$2:$O$5000,"&gt;="&amp;$B$740,'1. Output sheet'!$O$2:$O$5000,"&lt;"&amp;$C$740)</f>
        <v>0</v>
      </c>
      <c r="I789" s="13">
        <f>COUNTIFS('1. Output sheet'!$AC$2:$AC$5000,$B$105,'1. Output sheet'!$C$2:$C$5000,I$73,'1. Output sheet'!$K$2:$K$5000,$C789,'1. Output sheet'!$O$2:$O$5000,"&gt;="&amp;$B$740,'1. Output sheet'!$O$2:$O$5000,"&lt;"&amp;$C$740)</f>
        <v>0</v>
      </c>
      <c r="J789" s="13">
        <f>COUNTIFS('1. Output sheet'!$AC$2:$AC$5000,$B$105,'1. Output sheet'!$C$2:$C$5000,J$73,'1. Output sheet'!$K$2:$K$5000,$C789,'1. Output sheet'!$O$2:$O$5000,"&gt;="&amp;$B$740,'1. Output sheet'!$O$2:$O$5000,"&lt;"&amp;$C$740)</f>
        <v>0</v>
      </c>
      <c r="K789" s="13">
        <f>COUNTIFS('1. Output sheet'!$AC$2:$AC$5000,$B$105,'1. Output sheet'!$C$2:$C$5000,K$73,'1. Output sheet'!$K$2:$K$5000,$C789,'1. Output sheet'!$O$2:$O$5000,"&gt;="&amp;$B$740,'1. Output sheet'!$O$2:$O$5000,"&lt;"&amp;$C$740)</f>
        <v>0</v>
      </c>
      <c r="L789" s="13">
        <f>COUNTIFS('1. Output sheet'!$AC$2:$AC$5000,$B$105,'1. Output sheet'!$C$2:$C$5000,L$73,'1. Output sheet'!$K$2:$K$5000,$C789,'1. Output sheet'!$O$2:$O$5000,"&gt;="&amp;$B$740,'1. Output sheet'!$O$2:$O$5000,"&lt;"&amp;$C$740)</f>
        <v>0</v>
      </c>
      <c r="M789" s="13">
        <f>COUNTIFS('1. Output sheet'!$AC$2:$AC$5000,$B$105,'1. Output sheet'!$C$2:$C$5000,M$73,'1. Output sheet'!$K$2:$K$5000,$C789,'1. Output sheet'!$O$2:$O$5000,"&gt;="&amp;$B$740,'1. Output sheet'!$O$2:$O$5000,"&lt;"&amp;$C$740)</f>
        <v>0</v>
      </c>
      <c r="N789" s="13">
        <f>COUNTIFS('1. Output sheet'!$AC$2:$AC$5000,$B$105,'1. Output sheet'!$C$2:$C$5000,N$73,'1. Output sheet'!$K$2:$K$5000,$C789,'1. Output sheet'!$O$2:$O$5000,"&gt;="&amp;$B$740,'1. Output sheet'!$O$2:$O$5000,"&lt;"&amp;$C$740)</f>
        <v>0</v>
      </c>
      <c r="O789" s="13">
        <f>COUNTIFS('1. Output sheet'!$AC$2:$AC$5000,$B$105,'1. Output sheet'!$C$2:$C$5000,O$73,'1. Output sheet'!$K$2:$K$5000,$C789,'1. Output sheet'!$O$2:$O$5000,"&gt;="&amp;$B$740,'1. Output sheet'!$O$2:$O$5000,"&lt;"&amp;$C$740)</f>
        <v>0</v>
      </c>
      <c r="P789" s="14">
        <f t="shared" si="425"/>
        <v>0</v>
      </c>
    </row>
    <row r="790" spans="2:16" ht="14.4" x14ac:dyDescent="0.3">
      <c r="B790" s="7"/>
      <c r="C790" s="39" t="s">
        <v>76</v>
      </c>
      <c r="D790" s="13">
        <f>COUNTIFS('1. Output sheet'!$AC$2:$AC$5000,$B$105,'1. Output sheet'!$C$2:$C$5000,D$73,'1. Output sheet'!$K$2:$K$5000,$C790,'1. Output sheet'!$O$2:$O$5000,"&gt;="&amp;$B$740,'1. Output sheet'!$O$2:$O$5000,"&lt;"&amp;$C$740)</f>
        <v>0</v>
      </c>
      <c r="E790" s="13">
        <f>COUNTIFS('1. Output sheet'!$AC$2:$AC$5000,$B$105,'1. Output sheet'!$C$2:$C$5000,E$73,'1. Output sheet'!$K$2:$K$5000,$C790,'1. Output sheet'!$O$2:$O$5000,"&gt;="&amp;$B$740,'1. Output sheet'!$O$2:$O$5000,"&lt;"&amp;$C$740)</f>
        <v>0</v>
      </c>
      <c r="F790" s="13">
        <f>COUNTIFS('1. Output sheet'!$AC$2:$AC$5000,$B$105,'1. Output sheet'!$C$2:$C$5000,F$73,'1. Output sheet'!$K$2:$K$5000,$C790,'1. Output sheet'!$O$2:$O$5000,"&gt;="&amp;$B$740,'1. Output sheet'!$O$2:$O$5000,"&lt;"&amp;$C$740)</f>
        <v>0</v>
      </c>
      <c r="G790" s="13">
        <f>COUNTIFS('1. Output sheet'!$AC$2:$AC$5000,$B$105,'1. Output sheet'!$C$2:$C$5000,G$73,'1. Output sheet'!$K$2:$K$5000,$C790,'1. Output sheet'!$O$2:$O$5000,"&gt;="&amp;$B$740,'1. Output sheet'!$O$2:$O$5000,"&lt;"&amp;$C$740)</f>
        <v>0</v>
      </c>
      <c r="H790" s="13">
        <f>COUNTIFS('1. Output sheet'!$AC$2:$AC$5000,$B$105,'1. Output sheet'!$C$2:$C$5000,H$73,'1. Output sheet'!$K$2:$K$5000,$C790,'1. Output sheet'!$O$2:$O$5000,"&gt;="&amp;$B$740,'1. Output sheet'!$O$2:$O$5000,"&lt;"&amp;$C$740)</f>
        <v>0</v>
      </c>
      <c r="I790" s="13">
        <f>COUNTIFS('1. Output sheet'!$AC$2:$AC$5000,$B$105,'1. Output sheet'!$C$2:$C$5000,I$73,'1. Output sheet'!$K$2:$K$5000,$C790,'1. Output sheet'!$O$2:$O$5000,"&gt;="&amp;$B$740,'1. Output sheet'!$O$2:$O$5000,"&lt;"&amp;$C$740)</f>
        <v>0</v>
      </c>
      <c r="J790" s="13">
        <f>COUNTIFS('1. Output sheet'!$AC$2:$AC$5000,$B$105,'1. Output sheet'!$C$2:$C$5000,J$73,'1. Output sheet'!$K$2:$K$5000,$C790,'1. Output sheet'!$O$2:$O$5000,"&gt;="&amp;$B$740,'1. Output sheet'!$O$2:$O$5000,"&lt;"&amp;$C$740)</f>
        <v>0</v>
      </c>
      <c r="K790" s="13">
        <f>COUNTIFS('1. Output sheet'!$AC$2:$AC$5000,$B$105,'1. Output sheet'!$C$2:$C$5000,K$73,'1. Output sheet'!$K$2:$K$5000,$C790,'1. Output sheet'!$O$2:$O$5000,"&gt;="&amp;$B$740,'1. Output sheet'!$O$2:$O$5000,"&lt;"&amp;$C$740)</f>
        <v>0</v>
      </c>
      <c r="L790" s="13">
        <f>COUNTIFS('1. Output sheet'!$AC$2:$AC$5000,$B$105,'1. Output sheet'!$C$2:$C$5000,L$73,'1. Output sheet'!$K$2:$K$5000,$C790,'1. Output sheet'!$O$2:$O$5000,"&gt;="&amp;$B$740,'1. Output sheet'!$O$2:$O$5000,"&lt;"&amp;$C$740)</f>
        <v>0</v>
      </c>
      <c r="M790" s="13">
        <f>COUNTIFS('1. Output sheet'!$AC$2:$AC$5000,$B$105,'1. Output sheet'!$C$2:$C$5000,M$73,'1. Output sheet'!$K$2:$K$5000,$C790,'1. Output sheet'!$O$2:$O$5000,"&gt;="&amp;$B$740,'1. Output sheet'!$O$2:$O$5000,"&lt;"&amp;$C$740)</f>
        <v>0</v>
      </c>
      <c r="N790" s="13">
        <f>COUNTIFS('1. Output sheet'!$AC$2:$AC$5000,$B$105,'1. Output sheet'!$C$2:$C$5000,N$73,'1. Output sheet'!$K$2:$K$5000,$C790,'1. Output sheet'!$O$2:$O$5000,"&gt;="&amp;$B$740,'1. Output sheet'!$O$2:$O$5000,"&lt;"&amp;$C$740)</f>
        <v>0</v>
      </c>
      <c r="O790" s="13">
        <f>COUNTIFS('1. Output sheet'!$AC$2:$AC$5000,$B$105,'1. Output sheet'!$C$2:$C$5000,O$73,'1. Output sheet'!$K$2:$K$5000,$C790,'1. Output sheet'!$O$2:$O$5000,"&gt;="&amp;$B$740,'1. Output sheet'!$O$2:$O$5000,"&lt;"&amp;$C$740)</f>
        <v>0</v>
      </c>
      <c r="P790" s="14">
        <f t="shared" si="425"/>
        <v>0</v>
      </c>
    </row>
    <row r="791" spans="2:16" ht="14.4" x14ac:dyDescent="0.3">
      <c r="B791" s="7"/>
      <c r="C791" s="39" t="s">
        <v>3770</v>
      </c>
      <c r="D791" s="13">
        <f>COUNTIFS('1. Output sheet'!$AC$2:$AC$5000,$B$105,'1. Output sheet'!$C$2:$C$5000,D$73,'1. Output sheet'!$K$2:$K$5000,$C791,'1. Output sheet'!$O$2:$O$5000,"&gt;="&amp;$B$740,'1. Output sheet'!$O$2:$O$5000,"&lt;"&amp;$C$740)</f>
        <v>0</v>
      </c>
      <c r="E791" s="13">
        <f>COUNTIFS('1. Output sheet'!$AC$2:$AC$5000,$B$105,'1. Output sheet'!$C$2:$C$5000,E$73,'1. Output sheet'!$K$2:$K$5000,$C791,'1. Output sheet'!$O$2:$O$5000,"&gt;="&amp;$B$740,'1. Output sheet'!$O$2:$O$5000,"&lt;"&amp;$C$740)</f>
        <v>0</v>
      </c>
      <c r="F791" s="13">
        <f>COUNTIFS('1. Output sheet'!$AC$2:$AC$5000,$B$105,'1. Output sheet'!$C$2:$C$5000,F$73,'1. Output sheet'!$K$2:$K$5000,$C791,'1. Output sheet'!$O$2:$O$5000,"&gt;="&amp;$B$740,'1. Output sheet'!$O$2:$O$5000,"&lt;"&amp;$C$740)</f>
        <v>0</v>
      </c>
      <c r="G791" s="13">
        <f>COUNTIFS('1. Output sheet'!$AC$2:$AC$5000,$B$105,'1. Output sheet'!$C$2:$C$5000,G$73,'1. Output sheet'!$K$2:$K$5000,$C791,'1. Output sheet'!$O$2:$O$5000,"&gt;="&amp;$B$740,'1. Output sheet'!$O$2:$O$5000,"&lt;"&amp;$C$740)</f>
        <v>0</v>
      </c>
      <c r="H791" s="13">
        <f>COUNTIFS('1. Output sheet'!$AC$2:$AC$5000,$B$105,'1. Output sheet'!$C$2:$C$5000,H$73,'1. Output sheet'!$K$2:$K$5000,$C791,'1. Output sheet'!$O$2:$O$5000,"&gt;="&amp;$B$740,'1. Output sheet'!$O$2:$O$5000,"&lt;"&amp;$C$740)</f>
        <v>0</v>
      </c>
      <c r="I791" s="13">
        <f>COUNTIFS('1. Output sheet'!$AC$2:$AC$5000,$B$105,'1. Output sheet'!$C$2:$C$5000,I$73,'1. Output sheet'!$K$2:$K$5000,$C791,'1. Output sheet'!$O$2:$O$5000,"&gt;="&amp;$B$740,'1. Output sheet'!$O$2:$O$5000,"&lt;"&amp;$C$740)</f>
        <v>0</v>
      </c>
      <c r="J791" s="13">
        <f>COUNTIFS('1. Output sheet'!$AC$2:$AC$5000,$B$105,'1. Output sheet'!$C$2:$C$5000,J$73,'1. Output sheet'!$K$2:$K$5000,$C791,'1. Output sheet'!$O$2:$O$5000,"&gt;="&amp;$B$740,'1. Output sheet'!$O$2:$O$5000,"&lt;"&amp;$C$740)</f>
        <v>0</v>
      </c>
      <c r="K791" s="13">
        <f>COUNTIFS('1. Output sheet'!$AC$2:$AC$5000,$B$105,'1. Output sheet'!$C$2:$C$5000,K$73,'1. Output sheet'!$K$2:$K$5000,$C791,'1. Output sheet'!$O$2:$O$5000,"&gt;="&amp;$B$740,'1. Output sheet'!$O$2:$O$5000,"&lt;"&amp;$C$740)</f>
        <v>0</v>
      </c>
      <c r="L791" s="13">
        <f>COUNTIFS('1. Output sheet'!$AC$2:$AC$5000,$B$105,'1. Output sheet'!$C$2:$C$5000,L$73,'1. Output sheet'!$K$2:$K$5000,$C791,'1. Output sheet'!$O$2:$O$5000,"&gt;="&amp;$B$740,'1. Output sheet'!$O$2:$O$5000,"&lt;"&amp;$C$740)</f>
        <v>0</v>
      </c>
      <c r="M791" s="13">
        <f>COUNTIFS('1. Output sheet'!$AC$2:$AC$5000,$B$105,'1. Output sheet'!$C$2:$C$5000,M$73,'1. Output sheet'!$K$2:$K$5000,$C791,'1. Output sheet'!$O$2:$O$5000,"&gt;="&amp;$B$740,'1. Output sheet'!$O$2:$O$5000,"&lt;"&amp;$C$740)</f>
        <v>0</v>
      </c>
      <c r="N791" s="13">
        <f>COUNTIFS('1. Output sheet'!$AC$2:$AC$5000,$B$105,'1. Output sheet'!$C$2:$C$5000,N$73,'1. Output sheet'!$K$2:$K$5000,$C791,'1. Output sheet'!$O$2:$O$5000,"&gt;="&amp;$B$740,'1. Output sheet'!$O$2:$O$5000,"&lt;"&amp;$C$740)</f>
        <v>0</v>
      </c>
      <c r="O791" s="13">
        <f>COUNTIFS('1. Output sheet'!$AC$2:$AC$5000,$B$105,'1. Output sheet'!$C$2:$C$5000,O$73,'1. Output sheet'!$K$2:$K$5000,$C791,'1. Output sheet'!$O$2:$O$5000,"&gt;="&amp;$B$740,'1. Output sheet'!$O$2:$O$5000,"&lt;"&amp;$C$740)</f>
        <v>0</v>
      </c>
      <c r="P791" s="14">
        <f t="shared" si="425"/>
        <v>0</v>
      </c>
    </row>
    <row r="792" spans="2:16" ht="14.4" x14ac:dyDescent="0.3">
      <c r="B792" s="7"/>
      <c r="C792" s="39" t="s">
        <v>724</v>
      </c>
      <c r="D792" s="13">
        <f>COUNTIFS('1. Output sheet'!$AC$2:$AC$5000,$B$105,'1. Output sheet'!$C$2:$C$5000,D$73,'1. Output sheet'!$K$2:$K$5000,$C792,'1. Output sheet'!$O$2:$O$5000,"&gt;="&amp;$B$740,'1. Output sheet'!$O$2:$O$5000,"&lt;"&amp;$C$740)</f>
        <v>0</v>
      </c>
      <c r="E792" s="13">
        <f>COUNTIFS('1. Output sheet'!$AC$2:$AC$5000,$B$105,'1. Output sheet'!$C$2:$C$5000,E$73,'1. Output sheet'!$K$2:$K$5000,$C792,'1. Output sheet'!$O$2:$O$5000,"&gt;="&amp;$B$740,'1. Output sheet'!$O$2:$O$5000,"&lt;"&amp;$C$740)</f>
        <v>0</v>
      </c>
      <c r="F792" s="13">
        <f>COUNTIFS('1. Output sheet'!$AC$2:$AC$5000,$B$105,'1. Output sheet'!$C$2:$C$5000,F$73,'1. Output sheet'!$K$2:$K$5000,$C792,'1. Output sheet'!$O$2:$O$5000,"&gt;="&amp;$B$740,'1. Output sheet'!$O$2:$O$5000,"&lt;"&amp;$C$740)</f>
        <v>0</v>
      </c>
      <c r="G792" s="13">
        <f>COUNTIFS('1. Output sheet'!$AC$2:$AC$5000,$B$105,'1. Output sheet'!$C$2:$C$5000,G$73,'1. Output sheet'!$K$2:$K$5000,$C792,'1. Output sheet'!$O$2:$O$5000,"&gt;="&amp;$B$740,'1. Output sheet'!$O$2:$O$5000,"&lt;"&amp;$C$740)</f>
        <v>0</v>
      </c>
      <c r="H792" s="13">
        <f>COUNTIFS('1. Output sheet'!$AC$2:$AC$5000,$B$105,'1. Output sheet'!$C$2:$C$5000,H$73,'1. Output sheet'!$K$2:$K$5000,$C792,'1. Output sheet'!$O$2:$O$5000,"&gt;="&amp;$B$740,'1. Output sheet'!$O$2:$O$5000,"&lt;"&amp;$C$740)</f>
        <v>0</v>
      </c>
      <c r="I792" s="13">
        <f>COUNTIFS('1. Output sheet'!$AC$2:$AC$5000,$B$105,'1. Output sheet'!$C$2:$C$5000,I$73,'1. Output sheet'!$K$2:$K$5000,$C792,'1. Output sheet'!$O$2:$O$5000,"&gt;="&amp;$B$740,'1. Output sheet'!$O$2:$O$5000,"&lt;"&amp;$C$740)</f>
        <v>0</v>
      </c>
      <c r="J792" s="13">
        <f>COUNTIFS('1. Output sheet'!$AC$2:$AC$5000,$B$105,'1. Output sheet'!$C$2:$C$5000,J$73,'1. Output sheet'!$K$2:$K$5000,$C792,'1. Output sheet'!$O$2:$O$5000,"&gt;="&amp;$B$740,'1. Output sheet'!$O$2:$O$5000,"&lt;"&amp;$C$740)</f>
        <v>0</v>
      </c>
      <c r="K792" s="13">
        <f>COUNTIFS('1. Output sheet'!$AC$2:$AC$5000,$B$105,'1. Output sheet'!$C$2:$C$5000,K$73,'1. Output sheet'!$K$2:$K$5000,$C792,'1. Output sheet'!$O$2:$O$5000,"&gt;="&amp;$B$740,'1. Output sheet'!$O$2:$O$5000,"&lt;"&amp;$C$740)</f>
        <v>0</v>
      </c>
      <c r="L792" s="13">
        <f>COUNTIFS('1. Output sheet'!$AC$2:$AC$5000,$B$105,'1. Output sheet'!$C$2:$C$5000,L$73,'1. Output sheet'!$K$2:$K$5000,$C792,'1. Output sheet'!$O$2:$O$5000,"&gt;="&amp;$B$740,'1. Output sheet'!$O$2:$O$5000,"&lt;"&amp;$C$740)</f>
        <v>0</v>
      </c>
      <c r="M792" s="13">
        <f>COUNTIFS('1. Output sheet'!$AC$2:$AC$5000,$B$105,'1. Output sheet'!$C$2:$C$5000,M$73,'1. Output sheet'!$K$2:$K$5000,$C792,'1. Output sheet'!$O$2:$O$5000,"&gt;="&amp;$B$740,'1. Output sheet'!$O$2:$O$5000,"&lt;"&amp;$C$740)</f>
        <v>0</v>
      </c>
      <c r="N792" s="13">
        <f>COUNTIFS('1. Output sheet'!$AC$2:$AC$5000,$B$105,'1. Output sheet'!$C$2:$C$5000,N$73,'1. Output sheet'!$K$2:$K$5000,$C792,'1. Output sheet'!$O$2:$O$5000,"&gt;="&amp;$B$740,'1. Output sheet'!$O$2:$O$5000,"&lt;"&amp;$C$740)</f>
        <v>0</v>
      </c>
      <c r="O792" s="13">
        <f>COUNTIFS('1. Output sheet'!$AC$2:$AC$5000,$B$105,'1. Output sheet'!$C$2:$C$5000,O$73,'1. Output sheet'!$K$2:$K$5000,$C792,'1. Output sheet'!$O$2:$O$5000,"&gt;="&amp;$B$740,'1. Output sheet'!$O$2:$O$5000,"&lt;"&amp;$C$740)</f>
        <v>0</v>
      </c>
      <c r="P792" s="14">
        <f t="shared" si="425"/>
        <v>0</v>
      </c>
    </row>
    <row r="793" spans="2:16" ht="14.4" x14ac:dyDescent="0.3">
      <c r="B793" s="7"/>
      <c r="C793" s="39" t="s">
        <v>285</v>
      </c>
      <c r="D793" s="13">
        <f>COUNTIFS('1. Output sheet'!$AC$2:$AC$5000,$B$105,'1. Output sheet'!$C$2:$C$5000,D$73,'1. Output sheet'!$K$2:$K$5000,$C793,'1. Output sheet'!$O$2:$O$5000,"&gt;="&amp;$B$740,'1. Output sheet'!$O$2:$O$5000,"&lt;"&amp;$C$740)</f>
        <v>0</v>
      </c>
      <c r="E793" s="13">
        <f>COUNTIFS('1. Output sheet'!$AC$2:$AC$5000,$B$105,'1. Output sheet'!$C$2:$C$5000,E$73,'1. Output sheet'!$K$2:$K$5000,$C793,'1. Output sheet'!$O$2:$O$5000,"&gt;="&amp;$B$740,'1. Output sheet'!$O$2:$O$5000,"&lt;"&amp;$C$740)</f>
        <v>0</v>
      </c>
      <c r="F793" s="13">
        <f>COUNTIFS('1. Output sheet'!$AC$2:$AC$5000,$B$105,'1. Output sheet'!$C$2:$C$5000,F$73,'1. Output sheet'!$K$2:$K$5000,$C793,'1. Output sheet'!$O$2:$O$5000,"&gt;="&amp;$B$740,'1. Output sheet'!$O$2:$O$5000,"&lt;"&amp;$C$740)</f>
        <v>0</v>
      </c>
      <c r="G793" s="13">
        <f>COUNTIFS('1. Output sheet'!$AC$2:$AC$5000,$B$105,'1. Output sheet'!$C$2:$C$5000,G$73,'1. Output sheet'!$K$2:$K$5000,$C793,'1. Output sheet'!$O$2:$O$5000,"&gt;="&amp;$B$740,'1. Output sheet'!$O$2:$O$5000,"&lt;"&amp;$C$740)</f>
        <v>0</v>
      </c>
      <c r="H793" s="13">
        <f>COUNTIFS('1. Output sheet'!$AC$2:$AC$5000,$B$105,'1. Output sheet'!$C$2:$C$5000,H$73,'1. Output sheet'!$K$2:$K$5000,$C793,'1. Output sheet'!$O$2:$O$5000,"&gt;="&amp;$B$740,'1. Output sheet'!$O$2:$O$5000,"&lt;"&amp;$C$740)</f>
        <v>0</v>
      </c>
      <c r="I793" s="13">
        <f>COUNTIFS('1. Output sheet'!$AC$2:$AC$5000,$B$105,'1. Output sheet'!$C$2:$C$5000,I$73,'1. Output sheet'!$K$2:$K$5000,$C793,'1. Output sheet'!$O$2:$O$5000,"&gt;="&amp;$B$740,'1. Output sheet'!$O$2:$O$5000,"&lt;"&amp;$C$740)</f>
        <v>0</v>
      </c>
      <c r="J793" s="13">
        <f>COUNTIFS('1. Output sheet'!$AC$2:$AC$5000,$B$105,'1. Output sheet'!$C$2:$C$5000,J$73,'1. Output sheet'!$K$2:$K$5000,$C793,'1. Output sheet'!$O$2:$O$5000,"&gt;="&amp;$B$740,'1. Output sheet'!$O$2:$O$5000,"&lt;"&amp;$C$740)</f>
        <v>0</v>
      </c>
      <c r="K793" s="13">
        <f>COUNTIFS('1. Output sheet'!$AC$2:$AC$5000,$B$105,'1. Output sheet'!$C$2:$C$5000,K$73,'1. Output sheet'!$K$2:$K$5000,$C793,'1. Output sheet'!$O$2:$O$5000,"&gt;="&amp;$B$740,'1. Output sheet'!$O$2:$O$5000,"&lt;"&amp;$C$740)</f>
        <v>0</v>
      </c>
      <c r="L793" s="13">
        <f>COUNTIFS('1. Output sheet'!$AC$2:$AC$5000,$B$105,'1. Output sheet'!$C$2:$C$5000,L$73,'1. Output sheet'!$K$2:$K$5000,$C793,'1. Output sheet'!$O$2:$O$5000,"&gt;="&amp;$B$740,'1. Output sheet'!$O$2:$O$5000,"&lt;"&amp;$C$740)</f>
        <v>0</v>
      </c>
      <c r="M793" s="13">
        <f>COUNTIFS('1. Output sheet'!$AC$2:$AC$5000,$B$105,'1. Output sheet'!$C$2:$C$5000,M$73,'1. Output sheet'!$K$2:$K$5000,$C793,'1. Output sheet'!$O$2:$O$5000,"&gt;="&amp;$B$740,'1. Output sheet'!$O$2:$O$5000,"&lt;"&amp;$C$740)</f>
        <v>0</v>
      </c>
      <c r="N793" s="13">
        <f>COUNTIFS('1. Output sheet'!$AC$2:$AC$5000,$B$105,'1. Output sheet'!$C$2:$C$5000,N$73,'1. Output sheet'!$K$2:$K$5000,$C793,'1. Output sheet'!$O$2:$O$5000,"&gt;="&amp;$B$740,'1. Output sheet'!$O$2:$O$5000,"&lt;"&amp;$C$740)</f>
        <v>0</v>
      </c>
      <c r="O793" s="13">
        <f>COUNTIFS('1. Output sheet'!$AC$2:$AC$5000,$B$105,'1. Output sheet'!$C$2:$C$5000,O$73,'1. Output sheet'!$K$2:$K$5000,$C793,'1. Output sheet'!$O$2:$O$5000,"&gt;="&amp;$B$740,'1. Output sheet'!$O$2:$O$5000,"&lt;"&amp;$C$740)</f>
        <v>0</v>
      </c>
      <c r="P793" s="14">
        <f t="shared" si="425"/>
        <v>0</v>
      </c>
    </row>
    <row r="794" spans="2:16" ht="14.4" x14ac:dyDescent="0.3">
      <c r="B794" s="7"/>
      <c r="C794" s="39" t="s">
        <v>717</v>
      </c>
      <c r="D794" s="13">
        <f>COUNTIFS('1. Output sheet'!$AC$2:$AC$5000,$B$105,'1. Output sheet'!$C$2:$C$5000,D$73,'1. Output sheet'!$K$2:$K$5000,$C794,'1. Output sheet'!$O$2:$O$5000,"&gt;="&amp;$B$740,'1. Output sheet'!$O$2:$O$5000,"&lt;"&amp;$C$740)</f>
        <v>0</v>
      </c>
      <c r="E794" s="13">
        <f>COUNTIFS('1. Output sheet'!$AC$2:$AC$5000,$B$105,'1. Output sheet'!$C$2:$C$5000,E$73,'1. Output sheet'!$K$2:$K$5000,$C794,'1. Output sheet'!$O$2:$O$5000,"&gt;="&amp;$B$740,'1. Output sheet'!$O$2:$O$5000,"&lt;"&amp;$C$740)</f>
        <v>0</v>
      </c>
      <c r="F794" s="13">
        <f>COUNTIFS('1. Output sheet'!$AC$2:$AC$5000,$B$105,'1. Output sheet'!$C$2:$C$5000,F$73,'1. Output sheet'!$K$2:$K$5000,$C794,'1. Output sheet'!$O$2:$O$5000,"&gt;="&amp;$B$740,'1. Output sheet'!$O$2:$O$5000,"&lt;"&amp;$C$740)</f>
        <v>0</v>
      </c>
      <c r="G794" s="13">
        <f>COUNTIFS('1. Output sheet'!$AC$2:$AC$5000,$B$105,'1. Output sheet'!$C$2:$C$5000,G$73,'1. Output sheet'!$K$2:$K$5000,$C794,'1. Output sheet'!$O$2:$O$5000,"&gt;="&amp;$B$740,'1. Output sheet'!$O$2:$O$5000,"&lt;"&amp;$C$740)</f>
        <v>0</v>
      </c>
      <c r="H794" s="13">
        <f>COUNTIFS('1. Output sheet'!$AC$2:$AC$5000,$B$105,'1. Output sheet'!$C$2:$C$5000,H$73,'1. Output sheet'!$K$2:$K$5000,$C794,'1. Output sheet'!$O$2:$O$5000,"&gt;="&amp;$B$740,'1. Output sheet'!$O$2:$O$5000,"&lt;"&amp;$C$740)</f>
        <v>0</v>
      </c>
      <c r="I794" s="13">
        <f>COUNTIFS('1. Output sheet'!$AC$2:$AC$5000,$B$105,'1. Output sheet'!$C$2:$C$5000,I$73,'1. Output sheet'!$K$2:$K$5000,$C794,'1. Output sheet'!$O$2:$O$5000,"&gt;="&amp;$B$740,'1. Output sheet'!$O$2:$O$5000,"&lt;"&amp;$C$740)</f>
        <v>0</v>
      </c>
      <c r="J794" s="13">
        <f>COUNTIFS('1. Output sheet'!$AC$2:$AC$5000,$B$105,'1. Output sheet'!$C$2:$C$5000,J$73,'1. Output sheet'!$K$2:$K$5000,$C794,'1. Output sheet'!$O$2:$O$5000,"&gt;="&amp;$B$740,'1. Output sheet'!$O$2:$O$5000,"&lt;"&amp;$C$740)</f>
        <v>0</v>
      </c>
      <c r="K794" s="13">
        <f>COUNTIFS('1. Output sheet'!$AC$2:$AC$5000,$B$105,'1. Output sheet'!$C$2:$C$5000,K$73,'1. Output sheet'!$K$2:$K$5000,$C794,'1. Output sheet'!$O$2:$O$5000,"&gt;="&amp;$B$740,'1. Output sheet'!$O$2:$O$5000,"&lt;"&amp;$C$740)</f>
        <v>0</v>
      </c>
      <c r="L794" s="13">
        <f>COUNTIFS('1. Output sheet'!$AC$2:$AC$5000,$B$105,'1. Output sheet'!$C$2:$C$5000,L$73,'1. Output sheet'!$K$2:$K$5000,$C794,'1. Output sheet'!$O$2:$O$5000,"&gt;="&amp;$B$740,'1. Output sheet'!$O$2:$O$5000,"&lt;"&amp;$C$740)</f>
        <v>0</v>
      </c>
      <c r="M794" s="13">
        <f>COUNTIFS('1. Output sheet'!$AC$2:$AC$5000,$B$105,'1. Output sheet'!$C$2:$C$5000,M$73,'1. Output sheet'!$K$2:$K$5000,$C794,'1. Output sheet'!$O$2:$O$5000,"&gt;="&amp;$B$740,'1. Output sheet'!$O$2:$O$5000,"&lt;"&amp;$C$740)</f>
        <v>0</v>
      </c>
      <c r="N794" s="13">
        <f>COUNTIFS('1. Output sheet'!$AC$2:$AC$5000,$B$105,'1. Output sheet'!$C$2:$C$5000,N$73,'1. Output sheet'!$K$2:$K$5000,$C794,'1. Output sheet'!$O$2:$O$5000,"&gt;="&amp;$B$740,'1. Output sheet'!$O$2:$O$5000,"&lt;"&amp;$C$740)</f>
        <v>0</v>
      </c>
      <c r="O794" s="13">
        <f>COUNTIFS('1. Output sheet'!$AC$2:$AC$5000,$B$105,'1. Output sheet'!$C$2:$C$5000,O$73,'1. Output sheet'!$K$2:$K$5000,$C794,'1. Output sheet'!$O$2:$O$5000,"&gt;="&amp;$B$740,'1. Output sheet'!$O$2:$O$5000,"&lt;"&amp;$C$740)</f>
        <v>0</v>
      </c>
      <c r="P794" s="14">
        <f t="shared" si="425"/>
        <v>0</v>
      </c>
    </row>
    <row r="795" spans="2:16" ht="14.4" x14ac:dyDescent="0.3">
      <c r="B795" s="7"/>
      <c r="C795" s="39" t="s">
        <v>1095</v>
      </c>
      <c r="D795" s="13">
        <f>COUNTIFS('1. Output sheet'!$AC$2:$AC$5000,$B$105,'1. Output sheet'!$C$2:$C$5000,D$73,'1. Output sheet'!$K$2:$K$5000,$C795,'1. Output sheet'!$O$2:$O$5000,"&gt;="&amp;$B$740,'1. Output sheet'!$O$2:$O$5000,"&lt;"&amp;$C$740)</f>
        <v>0</v>
      </c>
      <c r="E795" s="13">
        <f>COUNTIFS('1. Output sheet'!$AC$2:$AC$5000,$B$105,'1. Output sheet'!$C$2:$C$5000,E$73,'1. Output sheet'!$K$2:$K$5000,$C795,'1. Output sheet'!$O$2:$O$5000,"&gt;="&amp;$B$740,'1. Output sheet'!$O$2:$O$5000,"&lt;"&amp;$C$740)</f>
        <v>0</v>
      </c>
      <c r="F795" s="13">
        <f>COUNTIFS('1. Output sheet'!$AC$2:$AC$5000,$B$105,'1. Output sheet'!$C$2:$C$5000,F$73,'1. Output sheet'!$K$2:$K$5000,$C795,'1. Output sheet'!$O$2:$O$5000,"&gt;="&amp;$B$740,'1. Output sheet'!$O$2:$O$5000,"&lt;"&amp;$C$740)</f>
        <v>0</v>
      </c>
      <c r="G795" s="13">
        <f>COUNTIFS('1. Output sheet'!$AC$2:$AC$5000,$B$105,'1. Output sheet'!$C$2:$C$5000,G$73,'1. Output sheet'!$K$2:$K$5000,$C795,'1. Output sheet'!$O$2:$O$5000,"&gt;="&amp;$B$740,'1. Output sheet'!$O$2:$O$5000,"&lt;"&amp;$C$740)</f>
        <v>0</v>
      </c>
      <c r="H795" s="13">
        <f>COUNTIFS('1. Output sheet'!$AC$2:$AC$5000,$B$105,'1. Output sheet'!$C$2:$C$5000,H$73,'1. Output sheet'!$K$2:$K$5000,$C795,'1. Output sheet'!$O$2:$O$5000,"&gt;="&amp;$B$740,'1. Output sheet'!$O$2:$O$5000,"&lt;"&amp;$C$740)</f>
        <v>0</v>
      </c>
      <c r="I795" s="13">
        <f>COUNTIFS('1. Output sheet'!$AC$2:$AC$5000,$B$105,'1. Output sheet'!$C$2:$C$5000,I$73,'1. Output sheet'!$K$2:$K$5000,$C795,'1. Output sheet'!$O$2:$O$5000,"&gt;="&amp;$B$740,'1. Output sheet'!$O$2:$O$5000,"&lt;"&amp;$C$740)</f>
        <v>0</v>
      </c>
      <c r="J795" s="13">
        <f>COUNTIFS('1. Output sheet'!$AC$2:$AC$5000,$B$105,'1. Output sheet'!$C$2:$C$5000,J$73,'1. Output sheet'!$K$2:$K$5000,$C795,'1. Output sheet'!$O$2:$O$5000,"&gt;="&amp;$B$740,'1. Output sheet'!$O$2:$O$5000,"&lt;"&amp;$C$740)</f>
        <v>0</v>
      </c>
      <c r="K795" s="13">
        <f>COUNTIFS('1. Output sheet'!$AC$2:$AC$5000,$B$105,'1. Output sheet'!$C$2:$C$5000,K$73,'1. Output sheet'!$K$2:$K$5000,$C795,'1. Output sheet'!$O$2:$O$5000,"&gt;="&amp;$B$740,'1. Output sheet'!$O$2:$O$5000,"&lt;"&amp;$C$740)</f>
        <v>0</v>
      </c>
      <c r="L795" s="13">
        <f>COUNTIFS('1. Output sheet'!$AC$2:$AC$5000,$B$105,'1. Output sheet'!$C$2:$C$5000,L$73,'1. Output sheet'!$K$2:$K$5000,$C795,'1. Output sheet'!$O$2:$O$5000,"&gt;="&amp;$B$740,'1. Output sheet'!$O$2:$O$5000,"&lt;"&amp;$C$740)</f>
        <v>0</v>
      </c>
      <c r="M795" s="13">
        <f>COUNTIFS('1. Output sheet'!$AC$2:$AC$5000,$B$105,'1. Output sheet'!$C$2:$C$5000,M$73,'1. Output sheet'!$K$2:$K$5000,$C795,'1. Output sheet'!$O$2:$O$5000,"&gt;="&amp;$B$740,'1. Output sheet'!$O$2:$O$5000,"&lt;"&amp;$C$740)</f>
        <v>0</v>
      </c>
      <c r="N795" s="13">
        <f>COUNTIFS('1. Output sheet'!$AC$2:$AC$5000,$B$105,'1. Output sheet'!$C$2:$C$5000,N$73,'1. Output sheet'!$K$2:$K$5000,$C795,'1. Output sheet'!$O$2:$O$5000,"&gt;="&amp;$B$740,'1. Output sheet'!$O$2:$O$5000,"&lt;"&amp;$C$740)</f>
        <v>0</v>
      </c>
      <c r="O795" s="13">
        <f>COUNTIFS('1. Output sheet'!$AC$2:$AC$5000,$B$105,'1. Output sheet'!$C$2:$C$5000,O$73,'1. Output sheet'!$K$2:$K$5000,$C795,'1. Output sheet'!$O$2:$O$5000,"&gt;="&amp;$B$740,'1. Output sheet'!$O$2:$O$5000,"&lt;"&amp;$C$740)</f>
        <v>0</v>
      </c>
      <c r="P795" s="14">
        <f t="shared" si="425"/>
        <v>0</v>
      </c>
    </row>
    <row r="796" spans="2:16" ht="14.4" x14ac:dyDescent="0.3">
      <c r="B796" s="7"/>
      <c r="C796" s="39" t="s">
        <v>427</v>
      </c>
      <c r="D796" s="13">
        <f>COUNTIFS('1. Output sheet'!$AC$2:$AC$5000,$B$105,'1. Output sheet'!$C$2:$C$5000,D$73,'1. Output sheet'!$K$2:$K$5000,$C796,'1. Output sheet'!$O$2:$O$5000,"&gt;="&amp;$B$740,'1. Output sheet'!$O$2:$O$5000,"&lt;"&amp;$C$740)</f>
        <v>0</v>
      </c>
      <c r="E796" s="13">
        <f>COUNTIFS('1. Output sheet'!$AC$2:$AC$5000,$B$105,'1. Output sheet'!$C$2:$C$5000,E$73,'1. Output sheet'!$K$2:$K$5000,$C796,'1. Output sheet'!$O$2:$O$5000,"&gt;="&amp;$B$740,'1. Output sheet'!$O$2:$O$5000,"&lt;"&amp;$C$740)</f>
        <v>0</v>
      </c>
      <c r="F796" s="13">
        <f>COUNTIFS('1. Output sheet'!$AC$2:$AC$5000,$B$105,'1. Output sheet'!$C$2:$C$5000,F$73,'1. Output sheet'!$K$2:$K$5000,$C796,'1. Output sheet'!$O$2:$O$5000,"&gt;="&amp;$B$740,'1. Output sheet'!$O$2:$O$5000,"&lt;"&amp;$C$740)</f>
        <v>0</v>
      </c>
      <c r="G796" s="13">
        <f>COUNTIFS('1. Output sheet'!$AC$2:$AC$5000,$B$105,'1. Output sheet'!$C$2:$C$5000,G$73,'1. Output sheet'!$K$2:$K$5000,$C796,'1. Output sheet'!$O$2:$O$5000,"&gt;="&amp;$B$740,'1. Output sheet'!$O$2:$O$5000,"&lt;"&amp;$C$740)</f>
        <v>0</v>
      </c>
      <c r="H796" s="13">
        <f>COUNTIFS('1. Output sheet'!$AC$2:$AC$5000,$B$105,'1. Output sheet'!$C$2:$C$5000,H$73,'1. Output sheet'!$K$2:$K$5000,$C796,'1. Output sheet'!$O$2:$O$5000,"&gt;="&amp;$B$740,'1. Output sheet'!$O$2:$O$5000,"&lt;"&amp;$C$740)</f>
        <v>0</v>
      </c>
      <c r="I796" s="13">
        <f>COUNTIFS('1. Output sheet'!$AC$2:$AC$5000,$B$105,'1. Output sheet'!$C$2:$C$5000,I$73,'1. Output sheet'!$K$2:$K$5000,$C796,'1. Output sheet'!$O$2:$O$5000,"&gt;="&amp;$B$740,'1. Output sheet'!$O$2:$O$5000,"&lt;"&amp;$C$740)</f>
        <v>0</v>
      </c>
      <c r="J796" s="13">
        <f>COUNTIFS('1. Output sheet'!$AC$2:$AC$5000,$B$105,'1. Output sheet'!$C$2:$C$5000,J$73,'1. Output sheet'!$K$2:$K$5000,$C796,'1. Output sheet'!$O$2:$O$5000,"&gt;="&amp;$B$740,'1. Output sheet'!$O$2:$O$5000,"&lt;"&amp;$C$740)</f>
        <v>0</v>
      </c>
      <c r="K796" s="13">
        <f>COUNTIFS('1. Output sheet'!$AC$2:$AC$5000,$B$105,'1. Output sheet'!$C$2:$C$5000,K$73,'1. Output sheet'!$K$2:$K$5000,$C796,'1. Output sheet'!$O$2:$O$5000,"&gt;="&amp;$B$740,'1. Output sheet'!$O$2:$O$5000,"&lt;"&amp;$C$740)</f>
        <v>0</v>
      </c>
      <c r="L796" s="13">
        <f>COUNTIFS('1. Output sheet'!$AC$2:$AC$5000,$B$105,'1. Output sheet'!$C$2:$C$5000,L$73,'1. Output sheet'!$K$2:$K$5000,$C796,'1. Output sheet'!$O$2:$O$5000,"&gt;="&amp;$B$740,'1. Output sheet'!$O$2:$O$5000,"&lt;"&amp;$C$740)</f>
        <v>0</v>
      </c>
      <c r="M796" s="13">
        <f>COUNTIFS('1. Output sheet'!$AC$2:$AC$5000,$B$105,'1. Output sheet'!$C$2:$C$5000,M$73,'1. Output sheet'!$K$2:$K$5000,$C796,'1. Output sheet'!$O$2:$O$5000,"&gt;="&amp;$B$740,'1. Output sheet'!$O$2:$O$5000,"&lt;"&amp;$C$740)</f>
        <v>0</v>
      </c>
      <c r="N796" s="13">
        <f>COUNTIFS('1. Output sheet'!$AC$2:$AC$5000,$B$105,'1. Output sheet'!$C$2:$C$5000,N$73,'1. Output sheet'!$K$2:$K$5000,$C796,'1. Output sheet'!$O$2:$O$5000,"&gt;="&amp;$B$740,'1. Output sheet'!$O$2:$O$5000,"&lt;"&amp;$C$740)</f>
        <v>0</v>
      </c>
      <c r="O796" s="13">
        <f>COUNTIFS('1. Output sheet'!$AC$2:$AC$5000,$B$105,'1. Output sheet'!$C$2:$C$5000,O$73,'1. Output sheet'!$K$2:$K$5000,$C796,'1. Output sheet'!$O$2:$O$5000,"&gt;="&amp;$B$740,'1. Output sheet'!$O$2:$O$5000,"&lt;"&amp;$C$740)</f>
        <v>0</v>
      </c>
      <c r="P796" s="14">
        <f t="shared" si="425"/>
        <v>0</v>
      </c>
    </row>
    <row r="797" spans="2:16" ht="14.4" x14ac:dyDescent="0.3">
      <c r="B797" s="7"/>
      <c r="C797" s="39" t="s">
        <v>84</v>
      </c>
      <c r="D797" s="13">
        <f>COUNTIFS('1. Output sheet'!$AC$2:$AC$5000,$B$105,'1. Output sheet'!$C$2:$C$5000,D$73,'1. Output sheet'!$K$2:$K$5000,$C797,'1. Output sheet'!$O$2:$O$5000,"&gt;="&amp;$B$740,'1. Output sheet'!$O$2:$O$5000,"&lt;"&amp;$C$740)</f>
        <v>0</v>
      </c>
      <c r="E797" s="13">
        <f>COUNTIFS('1. Output sheet'!$AC$2:$AC$5000,$B$105,'1. Output sheet'!$C$2:$C$5000,E$73,'1. Output sheet'!$K$2:$K$5000,$C797,'1. Output sheet'!$O$2:$O$5000,"&gt;="&amp;$B$740,'1. Output sheet'!$O$2:$O$5000,"&lt;"&amp;$C$740)</f>
        <v>0</v>
      </c>
      <c r="F797" s="13">
        <f>COUNTIFS('1. Output sheet'!$AC$2:$AC$5000,$B$105,'1. Output sheet'!$C$2:$C$5000,F$73,'1. Output sheet'!$K$2:$K$5000,$C797,'1. Output sheet'!$O$2:$O$5000,"&gt;="&amp;$B$740,'1. Output sheet'!$O$2:$O$5000,"&lt;"&amp;$C$740)</f>
        <v>0</v>
      </c>
      <c r="G797" s="13">
        <f>COUNTIFS('1. Output sheet'!$AC$2:$AC$5000,$B$105,'1. Output sheet'!$C$2:$C$5000,G$73,'1. Output sheet'!$K$2:$K$5000,$C797,'1. Output sheet'!$O$2:$O$5000,"&gt;="&amp;$B$740,'1. Output sheet'!$O$2:$O$5000,"&lt;"&amp;$C$740)</f>
        <v>0</v>
      </c>
      <c r="H797" s="13">
        <f>COUNTIFS('1. Output sheet'!$AC$2:$AC$5000,$B$105,'1. Output sheet'!$C$2:$C$5000,H$73,'1. Output sheet'!$K$2:$K$5000,$C797,'1. Output sheet'!$O$2:$O$5000,"&gt;="&amp;$B$740,'1. Output sheet'!$O$2:$O$5000,"&lt;"&amp;$C$740)</f>
        <v>0</v>
      </c>
      <c r="I797" s="13">
        <f>COUNTIFS('1. Output sheet'!$AC$2:$AC$5000,$B$105,'1. Output sheet'!$C$2:$C$5000,I$73,'1. Output sheet'!$K$2:$K$5000,$C797,'1. Output sheet'!$O$2:$O$5000,"&gt;="&amp;$B$740,'1. Output sheet'!$O$2:$O$5000,"&lt;"&amp;$C$740)</f>
        <v>0</v>
      </c>
      <c r="J797" s="13">
        <f>COUNTIFS('1. Output sheet'!$AC$2:$AC$5000,$B$105,'1. Output sheet'!$C$2:$C$5000,J$73,'1. Output sheet'!$K$2:$K$5000,$C797,'1. Output sheet'!$O$2:$O$5000,"&gt;="&amp;$B$740,'1. Output sheet'!$O$2:$O$5000,"&lt;"&amp;$C$740)</f>
        <v>0</v>
      </c>
      <c r="K797" s="13">
        <f>COUNTIFS('1. Output sheet'!$AC$2:$AC$5000,$B$105,'1. Output sheet'!$C$2:$C$5000,K$73,'1. Output sheet'!$K$2:$K$5000,$C797,'1. Output sheet'!$O$2:$O$5000,"&gt;="&amp;$B$740,'1. Output sheet'!$O$2:$O$5000,"&lt;"&amp;$C$740)</f>
        <v>0</v>
      </c>
      <c r="L797" s="13">
        <f>COUNTIFS('1. Output sheet'!$AC$2:$AC$5000,$B$105,'1. Output sheet'!$C$2:$C$5000,L$73,'1. Output sheet'!$K$2:$K$5000,$C797,'1. Output sheet'!$O$2:$O$5000,"&gt;="&amp;$B$740,'1. Output sheet'!$O$2:$O$5000,"&lt;"&amp;$C$740)</f>
        <v>0</v>
      </c>
      <c r="M797" s="13">
        <f>COUNTIFS('1. Output sheet'!$AC$2:$AC$5000,$B$105,'1. Output sheet'!$C$2:$C$5000,M$73,'1. Output sheet'!$K$2:$K$5000,$C797,'1. Output sheet'!$O$2:$O$5000,"&gt;="&amp;$B$740,'1. Output sheet'!$O$2:$O$5000,"&lt;"&amp;$C$740)</f>
        <v>0</v>
      </c>
      <c r="N797" s="13">
        <f>COUNTIFS('1. Output sheet'!$AC$2:$AC$5000,$B$105,'1. Output sheet'!$C$2:$C$5000,N$73,'1. Output sheet'!$K$2:$K$5000,$C797,'1. Output sheet'!$O$2:$O$5000,"&gt;="&amp;$B$740,'1. Output sheet'!$O$2:$O$5000,"&lt;"&amp;$C$740)</f>
        <v>0</v>
      </c>
      <c r="O797" s="13">
        <f>COUNTIFS('1. Output sheet'!$AC$2:$AC$5000,$B$105,'1. Output sheet'!$C$2:$C$5000,O$73,'1. Output sheet'!$K$2:$K$5000,$C797,'1. Output sheet'!$O$2:$O$5000,"&gt;="&amp;$B$740,'1. Output sheet'!$O$2:$O$5000,"&lt;"&amp;$C$740)</f>
        <v>0</v>
      </c>
      <c r="P797" s="14">
        <f t="shared" si="425"/>
        <v>0</v>
      </c>
    </row>
    <row r="798" spans="2:16" ht="14.4" x14ac:dyDescent="0.3">
      <c r="B798" s="7"/>
      <c r="C798" s="39" t="s">
        <v>204</v>
      </c>
      <c r="D798" s="13">
        <f>COUNTIFS('1. Output sheet'!$AC$2:$AC$5000,$B$105,'1. Output sheet'!$C$2:$C$5000,D$73,'1. Output sheet'!$K$2:$K$5000,$C798,'1. Output sheet'!$O$2:$O$5000,"&gt;="&amp;$B$740,'1. Output sheet'!$O$2:$O$5000,"&lt;"&amp;$C$740)</f>
        <v>0</v>
      </c>
      <c r="E798" s="13">
        <f>COUNTIFS('1. Output sheet'!$AC$2:$AC$5000,$B$105,'1. Output sheet'!$C$2:$C$5000,E$73,'1. Output sheet'!$K$2:$K$5000,$C798,'1. Output sheet'!$O$2:$O$5000,"&gt;="&amp;$B$740,'1. Output sheet'!$O$2:$O$5000,"&lt;"&amp;$C$740)</f>
        <v>0</v>
      </c>
      <c r="F798" s="13">
        <f>COUNTIFS('1. Output sheet'!$AC$2:$AC$5000,$B$105,'1. Output sheet'!$C$2:$C$5000,F$73,'1. Output sheet'!$K$2:$K$5000,$C798,'1. Output sheet'!$O$2:$O$5000,"&gt;="&amp;$B$740,'1. Output sheet'!$O$2:$O$5000,"&lt;"&amp;$C$740)</f>
        <v>0</v>
      </c>
      <c r="G798" s="13">
        <f>COUNTIFS('1. Output sheet'!$AC$2:$AC$5000,$B$105,'1. Output sheet'!$C$2:$C$5000,G$73,'1. Output sheet'!$K$2:$K$5000,$C798,'1. Output sheet'!$O$2:$O$5000,"&gt;="&amp;$B$740,'1. Output sheet'!$O$2:$O$5000,"&lt;"&amp;$C$740)</f>
        <v>0</v>
      </c>
      <c r="H798" s="13">
        <f>COUNTIFS('1. Output sheet'!$AC$2:$AC$5000,$B$105,'1. Output sheet'!$C$2:$C$5000,H$73,'1. Output sheet'!$K$2:$K$5000,$C798,'1. Output sheet'!$O$2:$O$5000,"&gt;="&amp;$B$740,'1. Output sheet'!$O$2:$O$5000,"&lt;"&amp;$C$740)</f>
        <v>0</v>
      </c>
      <c r="I798" s="13">
        <f>COUNTIFS('1. Output sheet'!$AC$2:$AC$5000,$B$105,'1. Output sheet'!$C$2:$C$5000,I$73,'1. Output sheet'!$K$2:$K$5000,$C798,'1. Output sheet'!$O$2:$O$5000,"&gt;="&amp;$B$740,'1. Output sheet'!$O$2:$O$5000,"&lt;"&amp;$C$740)</f>
        <v>0</v>
      </c>
      <c r="J798" s="13">
        <f>COUNTIFS('1. Output sheet'!$AC$2:$AC$5000,$B$105,'1. Output sheet'!$C$2:$C$5000,J$73,'1. Output sheet'!$K$2:$K$5000,$C798,'1. Output sheet'!$O$2:$O$5000,"&gt;="&amp;$B$740,'1. Output sheet'!$O$2:$O$5000,"&lt;"&amp;$C$740)</f>
        <v>0</v>
      </c>
      <c r="K798" s="13">
        <f>COUNTIFS('1. Output sheet'!$AC$2:$AC$5000,$B$105,'1. Output sheet'!$C$2:$C$5000,K$73,'1. Output sheet'!$K$2:$K$5000,$C798,'1. Output sheet'!$O$2:$O$5000,"&gt;="&amp;$B$740,'1. Output sheet'!$O$2:$O$5000,"&lt;"&amp;$C$740)</f>
        <v>0</v>
      </c>
      <c r="L798" s="13">
        <f>COUNTIFS('1. Output sheet'!$AC$2:$AC$5000,$B$105,'1. Output sheet'!$C$2:$C$5000,L$73,'1. Output sheet'!$K$2:$K$5000,$C798,'1. Output sheet'!$O$2:$O$5000,"&gt;="&amp;$B$740,'1. Output sheet'!$O$2:$O$5000,"&lt;"&amp;$C$740)</f>
        <v>0</v>
      </c>
      <c r="M798" s="13">
        <f>COUNTIFS('1. Output sheet'!$AC$2:$AC$5000,$B$105,'1. Output sheet'!$C$2:$C$5000,M$73,'1. Output sheet'!$K$2:$K$5000,$C798,'1. Output sheet'!$O$2:$O$5000,"&gt;="&amp;$B$740,'1. Output sheet'!$O$2:$O$5000,"&lt;"&amp;$C$740)</f>
        <v>0</v>
      </c>
      <c r="N798" s="13">
        <f>COUNTIFS('1. Output sheet'!$AC$2:$AC$5000,$B$105,'1. Output sheet'!$C$2:$C$5000,N$73,'1. Output sheet'!$K$2:$K$5000,$C798,'1. Output sheet'!$O$2:$O$5000,"&gt;="&amp;$B$740,'1. Output sheet'!$O$2:$O$5000,"&lt;"&amp;$C$740)</f>
        <v>0</v>
      </c>
      <c r="O798" s="13">
        <f>COUNTIFS('1. Output sheet'!$AC$2:$AC$5000,$B$105,'1. Output sheet'!$C$2:$C$5000,O$73,'1. Output sheet'!$K$2:$K$5000,$C798,'1. Output sheet'!$O$2:$O$5000,"&gt;="&amp;$B$740,'1. Output sheet'!$O$2:$O$5000,"&lt;"&amp;$C$740)</f>
        <v>0</v>
      </c>
      <c r="P798" s="14">
        <f t="shared" si="425"/>
        <v>0</v>
      </c>
    </row>
    <row r="799" spans="2:16" ht="14.4" x14ac:dyDescent="0.3">
      <c r="B799" s="7"/>
      <c r="C799" s="39" t="s">
        <v>216</v>
      </c>
      <c r="D799" s="13">
        <f>COUNTIFS('1. Output sheet'!$AC$2:$AC$5000,$B$105,'1. Output sheet'!$C$2:$C$5000,D$73,'1. Output sheet'!$K$2:$K$5000,$C799,'1. Output sheet'!$O$2:$O$5000,"&gt;="&amp;$B$740,'1. Output sheet'!$O$2:$O$5000,"&lt;"&amp;$C$740)</f>
        <v>0</v>
      </c>
      <c r="E799" s="13">
        <f>COUNTIFS('1. Output sheet'!$AC$2:$AC$5000,$B$105,'1. Output sheet'!$C$2:$C$5000,E$73,'1. Output sheet'!$K$2:$K$5000,$C799,'1. Output sheet'!$O$2:$O$5000,"&gt;="&amp;$B$740,'1. Output sheet'!$O$2:$O$5000,"&lt;"&amp;$C$740)</f>
        <v>0</v>
      </c>
      <c r="F799" s="13">
        <f>COUNTIFS('1. Output sheet'!$AC$2:$AC$5000,$B$105,'1. Output sheet'!$C$2:$C$5000,F$73,'1. Output sheet'!$K$2:$K$5000,$C799,'1. Output sheet'!$O$2:$O$5000,"&gt;="&amp;$B$740,'1. Output sheet'!$O$2:$O$5000,"&lt;"&amp;$C$740)</f>
        <v>6</v>
      </c>
      <c r="G799" s="13">
        <f>COUNTIFS('1. Output sheet'!$AC$2:$AC$5000,$B$105,'1. Output sheet'!$C$2:$C$5000,G$73,'1. Output sheet'!$K$2:$K$5000,$C799,'1. Output sheet'!$O$2:$O$5000,"&gt;="&amp;$B$740,'1. Output sheet'!$O$2:$O$5000,"&lt;"&amp;$C$740)</f>
        <v>0</v>
      </c>
      <c r="H799" s="13">
        <f>COUNTIFS('1. Output sheet'!$AC$2:$AC$5000,$B$105,'1. Output sheet'!$C$2:$C$5000,H$73,'1. Output sheet'!$K$2:$K$5000,$C799,'1. Output sheet'!$O$2:$O$5000,"&gt;="&amp;$B$740,'1. Output sheet'!$O$2:$O$5000,"&lt;"&amp;$C$740)</f>
        <v>0</v>
      </c>
      <c r="I799" s="13">
        <f>COUNTIFS('1. Output sheet'!$AC$2:$AC$5000,$B$105,'1. Output sheet'!$C$2:$C$5000,I$73,'1. Output sheet'!$K$2:$K$5000,$C799,'1. Output sheet'!$O$2:$O$5000,"&gt;="&amp;$B$740,'1. Output sheet'!$O$2:$O$5000,"&lt;"&amp;$C$740)</f>
        <v>0</v>
      </c>
      <c r="J799" s="13">
        <f>COUNTIFS('1. Output sheet'!$AC$2:$AC$5000,$B$105,'1. Output sheet'!$C$2:$C$5000,J$73,'1. Output sheet'!$K$2:$K$5000,$C799,'1. Output sheet'!$O$2:$O$5000,"&gt;="&amp;$B$740,'1. Output sheet'!$O$2:$O$5000,"&lt;"&amp;$C$740)</f>
        <v>0</v>
      </c>
      <c r="K799" s="13">
        <f>COUNTIFS('1. Output sheet'!$AC$2:$AC$5000,$B$105,'1. Output sheet'!$C$2:$C$5000,K$73,'1. Output sheet'!$K$2:$K$5000,$C799,'1. Output sheet'!$O$2:$O$5000,"&gt;="&amp;$B$740,'1. Output sheet'!$O$2:$O$5000,"&lt;"&amp;$C$740)</f>
        <v>0</v>
      </c>
      <c r="L799" s="13">
        <f>COUNTIFS('1. Output sheet'!$AC$2:$AC$5000,$B$105,'1. Output sheet'!$C$2:$C$5000,L$73,'1. Output sheet'!$K$2:$K$5000,$C799,'1. Output sheet'!$O$2:$O$5000,"&gt;="&amp;$B$740,'1. Output sheet'!$O$2:$O$5000,"&lt;"&amp;$C$740)</f>
        <v>0</v>
      </c>
      <c r="M799" s="13">
        <f>COUNTIFS('1. Output sheet'!$AC$2:$AC$5000,$B$105,'1. Output sheet'!$C$2:$C$5000,M$73,'1. Output sheet'!$K$2:$K$5000,$C799,'1. Output sheet'!$O$2:$O$5000,"&gt;="&amp;$B$740,'1. Output sheet'!$O$2:$O$5000,"&lt;"&amp;$C$740)</f>
        <v>0</v>
      </c>
      <c r="N799" s="13">
        <f>COUNTIFS('1. Output sheet'!$AC$2:$AC$5000,$B$105,'1. Output sheet'!$C$2:$C$5000,N$73,'1. Output sheet'!$K$2:$K$5000,$C799,'1. Output sheet'!$O$2:$O$5000,"&gt;="&amp;$B$740,'1. Output sheet'!$O$2:$O$5000,"&lt;"&amp;$C$740)</f>
        <v>0</v>
      </c>
      <c r="O799" s="13">
        <f>COUNTIFS('1. Output sheet'!$AC$2:$AC$5000,$B$105,'1. Output sheet'!$C$2:$C$5000,O$73,'1. Output sheet'!$K$2:$K$5000,$C799,'1. Output sheet'!$O$2:$O$5000,"&gt;="&amp;$B$740,'1. Output sheet'!$O$2:$O$5000,"&lt;"&amp;$C$740)</f>
        <v>0</v>
      </c>
      <c r="P799" s="14">
        <f t="shared" si="425"/>
        <v>6</v>
      </c>
    </row>
    <row r="800" spans="2:16" ht="14.4" x14ac:dyDescent="0.3">
      <c r="B800" s="7"/>
      <c r="C800" s="39" t="s">
        <v>2425</v>
      </c>
      <c r="D800" s="13">
        <f>COUNTIFS('1. Output sheet'!$AC$2:$AC$5000,$B$105,'1. Output sheet'!$C$2:$C$5000,D$73,'1. Output sheet'!$K$2:$K$5000,$C800,'1. Output sheet'!$O$2:$O$5000,"&gt;="&amp;$B$740,'1. Output sheet'!$O$2:$O$5000,"&lt;"&amp;$C$740)</f>
        <v>0</v>
      </c>
      <c r="E800" s="13">
        <f>COUNTIFS('1. Output sheet'!$AC$2:$AC$5000,$B$105,'1. Output sheet'!$C$2:$C$5000,E$73,'1. Output sheet'!$K$2:$K$5000,$C800,'1. Output sheet'!$O$2:$O$5000,"&gt;="&amp;$B$740,'1. Output sheet'!$O$2:$O$5000,"&lt;"&amp;$C$740)</f>
        <v>0</v>
      </c>
      <c r="F800" s="13">
        <f>COUNTIFS('1. Output sheet'!$AC$2:$AC$5000,$B$105,'1. Output sheet'!$C$2:$C$5000,F$73,'1. Output sheet'!$K$2:$K$5000,$C800,'1. Output sheet'!$O$2:$O$5000,"&gt;="&amp;$B$740,'1. Output sheet'!$O$2:$O$5000,"&lt;"&amp;$C$740)</f>
        <v>0</v>
      </c>
      <c r="G800" s="13">
        <f>COUNTIFS('1. Output sheet'!$AC$2:$AC$5000,$B$105,'1. Output sheet'!$C$2:$C$5000,G$73,'1. Output sheet'!$K$2:$K$5000,$C800,'1. Output sheet'!$O$2:$O$5000,"&gt;="&amp;$B$740,'1. Output sheet'!$O$2:$O$5000,"&lt;"&amp;$C$740)</f>
        <v>0</v>
      </c>
      <c r="H800" s="13">
        <f>COUNTIFS('1. Output sheet'!$AC$2:$AC$5000,$B$105,'1. Output sheet'!$C$2:$C$5000,H$73,'1. Output sheet'!$K$2:$K$5000,$C800,'1. Output sheet'!$O$2:$O$5000,"&gt;="&amp;$B$740,'1. Output sheet'!$O$2:$O$5000,"&lt;"&amp;$C$740)</f>
        <v>0</v>
      </c>
      <c r="I800" s="13">
        <f>COUNTIFS('1. Output sheet'!$AC$2:$AC$5000,$B$105,'1. Output sheet'!$C$2:$C$5000,I$73,'1. Output sheet'!$K$2:$K$5000,$C800,'1. Output sheet'!$O$2:$O$5000,"&gt;="&amp;$B$740,'1. Output sheet'!$O$2:$O$5000,"&lt;"&amp;$C$740)</f>
        <v>0</v>
      </c>
      <c r="J800" s="13">
        <f>COUNTIFS('1. Output sheet'!$AC$2:$AC$5000,$B$105,'1. Output sheet'!$C$2:$C$5000,J$73,'1. Output sheet'!$K$2:$K$5000,$C800,'1. Output sheet'!$O$2:$O$5000,"&gt;="&amp;$B$740,'1. Output sheet'!$O$2:$O$5000,"&lt;"&amp;$C$740)</f>
        <v>0</v>
      </c>
      <c r="K800" s="13">
        <f>COUNTIFS('1. Output sheet'!$AC$2:$AC$5000,$B$105,'1. Output sheet'!$C$2:$C$5000,K$73,'1. Output sheet'!$K$2:$K$5000,$C800,'1. Output sheet'!$O$2:$O$5000,"&gt;="&amp;$B$740,'1. Output sheet'!$O$2:$O$5000,"&lt;"&amp;$C$740)</f>
        <v>0</v>
      </c>
      <c r="L800" s="13">
        <f>COUNTIFS('1. Output sheet'!$AC$2:$AC$5000,$B$105,'1. Output sheet'!$C$2:$C$5000,L$73,'1. Output sheet'!$K$2:$K$5000,$C800,'1. Output sheet'!$O$2:$O$5000,"&gt;="&amp;$B$740,'1. Output sheet'!$O$2:$O$5000,"&lt;"&amp;$C$740)</f>
        <v>0</v>
      </c>
      <c r="M800" s="13">
        <f>COUNTIFS('1. Output sheet'!$AC$2:$AC$5000,$B$105,'1. Output sheet'!$C$2:$C$5000,M$73,'1. Output sheet'!$K$2:$K$5000,$C800,'1. Output sheet'!$O$2:$O$5000,"&gt;="&amp;$B$740,'1. Output sheet'!$O$2:$O$5000,"&lt;"&amp;$C$740)</f>
        <v>0</v>
      </c>
      <c r="N800" s="13">
        <f>COUNTIFS('1. Output sheet'!$AC$2:$AC$5000,$B$105,'1. Output sheet'!$C$2:$C$5000,N$73,'1. Output sheet'!$K$2:$K$5000,$C800,'1. Output sheet'!$O$2:$O$5000,"&gt;="&amp;$B$740,'1. Output sheet'!$O$2:$O$5000,"&lt;"&amp;$C$740)</f>
        <v>0</v>
      </c>
      <c r="O800" s="13">
        <f>COUNTIFS('1. Output sheet'!$AC$2:$AC$5000,$B$105,'1. Output sheet'!$C$2:$C$5000,O$73,'1. Output sheet'!$K$2:$K$5000,$C800,'1. Output sheet'!$O$2:$O$5000,"&gt;="&amp;$B$740,'1. Output sheet'!$O$2:$O$5000,"&lt;"&amp;$C$740)</f>
        <v>0</v>
      </c>
      <c r="P800" s="14">
        <f t="shared" si="425"/>
        <v>0</v>
      </c>
    </row>
    <row r="801" spans="2:32" ht="14.4" x14ac:dyDescent="0.3">
      <c r="B801" s="7"/>
      <c r="C801" s="39" t="s">
        <v>194</v>
      </c>
      <c r="D801" s="13">
        <f>COUNTIFS('1. Output sheet'!$AC$2:$AC$5000,$B$105,'1. Output sheet'!$C$2:$C$5000,D$73,'1. Output sheet'!$K$2:$K$5000,$C801,'1. Output sheet'!$O$2:$O$5000,"&gt;="&amp;$B$740,'1. Output sheet'!$O$2:$O$5000,"&lt;"&amp;$C$740)</f>
        <v>0</v>
      </c>
      <c r="E801" s="13">
        <f>COUNTIFS('1. Output sheet'!$AC$2:$AC$5000,$B$105,'1. Output sheet'!$C$2:$C$5000,E$73,'1. Output sheet'!$K$2:$K$5000,$C801,'1. Output sheet'!$O$2:$O$5000,"&gt;="&amp;$B$740,'1. Output sheet'!$O$2:$O$5000,"&lt;"&amp;$C$740)</f>
        <v>0</v>
      </c>
      <c r="F801" s="13">
        <f>COUNTIFS('1. Output sheet'!$AC$2:$AC$5000,$B$105,'1. Output sheet'!$C$2:$C$5000,F$73,'1. Output sheet'!$K$2:$K$5000,$C801,'1. Output sheet'!$O$2:$O$5000,"&gt;="&amp;$B$740,'1. Output sheet'!$O$2:$O$5000,"&lt;"&amp;$C$740)</f>
        <v>0</v>
      </c>
      <c r="G801" s="13">
        <f>COUNTIFS('1. Output sheet'!$AC$2:$AC$5000,$B$105,'1. Output sheet'!$C$2:$C$5000,G$73,'1. Output sheet'!$K$2:$K$5000,$C801,'1. Output sheet'!$O$2:$O$5000,"&gt;="&amp;$B$740,'1. Output sheet'!$O$2:$O$5000,"&lt;"&amp;$C$740)</f>
        <v>0</v>
      </c>
      <c r="H801" s="13">
        <f>COUNTIFS('1. Output sheet'!$AC$2:$AC$5000,$B$105,'1. Output sheet'!$C$2:$C$5000,H$73,'1. Output sheet'!$K$2:$K$5000,$C801,'1. Output sheet'!$O$2:$O$5000,"&gt;="&amp;$B$740,'1. Output sheet'!$O$2:$O$5000,"&lt;"&amp;$C$740)</f>
        <v>0</v>
      </c>
      <c r="I801" s="13">
        <f>COUNTIFS('1. Output sheet'!$AC$2:$AC$5000,$B$105,'1. Output sheet'!$C$2:$C$5000,I$73,'1. Output sheet'!$K$2:$K$5000,$C801,'1. Output sheet'!$O$2:$O$5000,"&gt;="&amp;$B$740,'1. Output sheet'!$O$2:$O$5000,"&lt;"&amp;$C$740)</f>
        <v>0</v>
      </c>
      <c r="J801" s="13">
        <f>COUNTIFS('1. Output sheet'!$AC$2:$AC$5000,$B$105,'1. Output sheet'!$C$2:$C$5000,J$73,'1. Output sheet'!$K$2:$K$5000,$C801,'1. Output sheet'!$O$2:$O$5000,"&gt;="&amp;$B$740,'1. Output sheet'!$O$2:$O$5000,"&lt;"&amp;$C$740)</f>
        <v>0</v>
      </c>
      <c r="K801" s="13">
        <f>COUNTIFS('1. Output sheet'!$AC$2:$AC$5000,$B$105,'1. Output sheet'!$C$2:$C$5000,K$73,'1. Output sheet'!$K$2:$K$5000,$C801,'1. Output sheet'!$O$2:$O$5000,"&gt;="&amp;$B$740,'1. Output sheet'!$O$2:$O$5000,"&lt;"&amp;$C$740)</f>
        <v>0</v>
      </c>
      <c r="L801" s="13">
        <f>COUNTIFS('1. Output sheet'!$AC$2:$AC$5000,$B$105,'1. Output sheet'!$C$2:$C$5000,L$73,'1. Output sheet'!$K$2:$K$5000,$C801,'1. Output sheet'!$O$2:$O$5000,"&gt;="&amp;$B$740,'1. Output sheet'!$O$2:$O$5000,"&lt;"&amp;$C$740)</f>
        <v>0</v>
      </c>
      <c r="M801" s="13">
        <f>COUNTIFS('1. Output sheet'!$AC$2:$AC$5000,$B$105,'1. Output sheet'!$C$2:$C$5000,M$73,'1. Output sheet'!$K$2:$K$5000,$C801,'1. Output sheet'!$O$2:$O$5000,"&gt;="&amp;$B$740,'1. Output sheet'!$O$2:$O$5000,"&lt;"&amp;$C$740)</f>
        <v>0</v>
      </c>
      <c r="N801" s="13">
        <f>COUNTIFS('1. Output sheet'!$AC$2:$AC$5000,$B$105,'1. Output sheet'!$C$2:$C$5000,N$73,'1. Output sheet'!$K$2:$K$5000,$C801,'1. Output sheet'!$O$2:$O$5000,"&gt;="&amp;$B$740,'1. Output sheet'!$O$2:$O$5000,"&lt;"&amp;$C$740)</f>
        <v>0</v>
      </c>
      <c r="O801" s="13">
        <f>COUNTIFS('1. Output sheet'!$AC$2:$AC$5000,$B$105,'1. Output sheet'!$C$2:$C$5000,O$73,'1. Output sheet'!$K$2:$K$5000,$C801,'1. Output sheet'!$O$2:$O$5000,"&gt;="&amp;$B$740,'1. Output sheet'!$O$2:$O$5000,"&lt;"&amp;$C$740)</f>
        <v>0</v>
      </c>
      <c r="P801" s="14">
        <f t="shared" si="425"/>
        <v>0</v>
      </c>
    </row>
    <row r="802" spans="2:32" ht="14.4" x14ac:dyDescent="0.3">
      <c r="B802" s="7"/>
      <c r="C802" s="39" t="s">
        <v>267</v>
      </c>
      <c r="D802" s="13">
        <f>COUNTIFS('1. Output sheet'!$AC$2:$AC$5000,$B$105,'1. Output sheet'!$C$2:$C$5000,D$73,'1. Output sheet'!$K$2:$K$5000,$C802,'1. Output sheet'!$O$2:$O$5000,"&gt;="&amp;$B$740,'1. Output sheet'!$O$2:$O$5000,"&lt;"&amp;$C$740)</f>
        <v>0</v>
      </c>
      <c r="E802" s="13">
        <f>COUNTIFS('1. Output sheet'!$AC$2:$AC$5000,$B$105,'1. Output sheet'!$C$2:$C$5000,E$73,'1. Output sheet'!$K$2:$K$5000,$C802,'1. Output sheet'!$O$2:$O$5000,"&gt;="&amp;$B$740,'1. Output sheet'!$O$2:$O$5000,"&lt;"&amp;$C$740)</f>
        <v>0</v>
      </c>
      <c r="F802" s="13">
        <f>COUNTIFS('1. Output sheet'!$AC$2:$AC$5000,$B$105,'1. Output sheet'!$C$2:$C$5000,F$73,'1. Output sheet'!$K$2:$K$5000,$C802,'1. Output sheet'!$O$2:$O$5000,"&gt;="&amp;$B$740,'1. Output sheet'!$O$2:$O$5000,"&lt;"&amp;$C$740)</f>
        <v>4</v>
      </c>
      <c r="G802" s="13">
        <f>COUNTIFS('1. Output sheet'!$AC$2:$AC$5000,$B$105,'1. Output sheet'!$C$2:$C$5000,G$73,'1. Output sheet'!$K$2:$K$5000,$C802,'1. Output sheet'!$O$2:$O$5000,"&gt;="&amp;$B$740,'1. Output sheet'!$O$2:$O$5000,"&lt;"&amp;$C$740)</f>
        <v>0</v>
      </c>
      <c r="H802" s="13">
        <f>COUNTIFS('1. Output sheet'!$AC$2:$AC$5000,$B$105,'1. Output sheet'!$C$2:$C$5000,H$73,'1. Output sheet'!$K$2:$K$5000,$C802,'1. Output sheet'!$O$2:$O$5000,"&gt;="&amp;$B$740,'1. Output sheet'!$O$2:$O$5000,"&lt;"&amp;$C$740)</f>
        <v>0</v>
      </c>
      <c r="I802" s="13">
        <f>COUNTIFS('1. Output sheet'!$AC$2:$AC$5000,$B$105,'1. Output sheet'!$C$2:$C$5000,I$73,'1. Output sheet'!$K$2:$K$5000,$C802,'1. Output sheet'!$O$2:$O$5000,"&gt;="&amp;$B$740,'1. Output sheet'!$O$2:$O$5000,"&lt;"&amp;$C$740)</f>
        <v>0</v>
      </c>
      <c r="J802" s="13">
        <f>COUNTIFS('1. Output sheet'!$AC$2:$AC$5000,$B$105,'1. Output sheet'!$C$2:$C$5000,J$73,'1. Output sheet'!$K$2:$K$5000,$C802,'1. Output sheet'!$O$2:$O$5000,"&gt;="&amp;$B$740,'1. Output sheet'!$O$2:$O$5000,"&lt;"&amp;$C$740)</f>
        <v>0</v>
      </c>
      <c r="K802" s="13">
        <f>COUNTIFS('1. Output sheet'!$AC$2:$AC$5000,$B$105,'1. Output sheet'!$C$2:$C$5000,K$73,'1. Output sheet'!$K$2:$K$5000,$C802,'1. Output sheet'!$O$2:$O$5000,"&gt;="&amp;$B$740,'1. Output sheet'!$O$2:$O$5000,"&lt;"&amp;$C$740)</f>
        <v>0</v>
      </c>
      <c r="L802" s="13">
        <f>COUNTIFS('1. Output sheet'!$AC$2:$AC$5000,$B$105,'1. Output sheet'!$C$2:$C$5000,L$73,'1. Output sheet'!$K$2:$K$5000,$C802,'1. Output sheet'!$O$2:$O$5000,"&gt;="&amp;$B$740,'1. Output sheet'!$O$2:$O$5000,"&lt;"&amp;$C$740)</f>
        <v>0</v>
      </c>
      <c r="M802" s="13">
        <f>COUNTIFS('1. Output sheet'!$AC$2:$AC$5000,$B$105,'1. Output sheet'!$C$2:$C$5000,M$73,'1. Output sheet'!$K$2:$K$5000,$C802,'1. Output sheet'!$O$2:$O$5000,"&gt;="&amp;$B$740,'1. Output sheet'!$O$2:$O$5000,"&lt;"&amp;$C$740)</f>
        <v>0</v>
      </c>
      <c r="N802" s="13">
        <f>COUNTIFS('1. Output sheet'!$AC$2:$AC$5000,$B$105,'1. Output sheet'!$C$2:$C$5000,N$73,'1. Output sheet'!$K$2:$K$5000,$C802,'1. Output sheet'!$O$2:$O$5000,"&gt;="&amp;$B$740,'1. Output sheet'!$O$2:$O$5000,"&lt;"&amp;$C$740)</f>
        <v>0</v>
      </c>
      <c r="O802" s="13">
        <f>COUNTIFS('1. Output sheet'!$AC$2:$AC$5000,$B$105,'1. Output sheet'!$C$2:$C$5000,O$73,'1. Output sheet'!$K$2:$K$5000,$C802,'1. Output sheet'!$O$2:$O$5000,"&gt;="&amp;$B$740,'1. Output sheet'!$O$2:$O$5000,"&lt;"&amp;$C$740)</f>
        <v>0</v>
      </c>
      <c r="P802" s="14">
        <f t="shared" si="425"/>
        <v>4</v>
      </c>
    </row>
    <row r="803" spans="2:32" ht="14.4" x14ac:dyDescent="0.3">
      <c r="B803" s="7"/>
      <c r="C803" s="39" t="s">
        <v>710</v>
      </c>
      <c r="D803" s="13">
        <f>COUNTIFS('1. Output sheet'!$AC$2:$AC$5000,$B$105,'1. Output sheet'!$C$2:$C$5000,D$73,'1. Output sheet'!$K$2:$K$5000,$C803,'1. Output sheet'!$O$2:$O$5000,"&gt;="&amp;$B$740,'1. Output sheet'!$O$2:$O$5000,"&lt;"&amp;$C$740)</f>
        <v>0</v>
      </c>
      <c r="E803" s="13">
        <f>COUNTIFS('1. Output sheet'!$AC$2:$AC$5000,$B$105,'1. Output sheet'!$C$2:$C$5000,E$73,'1. Output sheet'!$K$2:$K$5000,$C803,'1. Output sheet'!$O$2:$O$5000,"&gt;="&amp;$B$740,'1. Output sheet'!$O$2:$O$5000,"&lt;"&amp;$C$740)</f>
        <v>0</v>
      </c>
      <c r="F803" s="13">
        <f>COUNTIFS('1. Output sheet'!$AC$2:$AC$5000,$B$105,'1. Output sheet'!$C$2:$C$5000,F$73,'1. Output sheet'!$K$2:$K$5000,$C803,'1. Output sheet'!$O$2:$O$5000,"&gt;="&amp;$B$740,'1. Output sheet'!$O$2:$O$5000,"&lt;"&amp;$C$740)</f>
        <v>0</v>
      </c>
      <c r="G803" s="13">
        <f>COUNTIFS('1. Output sheet'!$AC$2:$AC$5000,$B$105,'1. Output sheet'!$C$2:$C$5000,G$73,'1. Output sheet'!$K$2:$K$5000,$C803,'1. Output sheet'!$O$2:$O$5000,"&gt;="&amp;$B$740,'1. Output sheet'!$O$2:$O$5000,"&lt;"&amp;$C$740)</f>
        <v>0</v>
      </c>
      <c r="H803" s="13">
        <f>COUNTIFS('1. Output sheet'!$AC$2:$AC$5000,$B$105,'1. Output sheet'!$C$2:$C$5000,H$73,'1. Output sheet'!$K$2:$K$5000,$C803,'1. Output sheet'!$O$2:$O$5000,"&gt;="&amp;$B$740,'1. Output sheet'!$O$2:$O$5000,"&lt;"&amp;$C$740)</f>
        <v>0</v>
      </c>
      <c r="I803" s="13">
        <f>COUNTIFS('1. Output sheet'!$AC$2:$AC$5000,$B$105,'1. Output sheet'!$C$2:$C$5000,I$73,'1. Output sheet'!$K$2:$K$5000,$C803,'1. Output sheet'!$O$2:$O$5000,"&gt;="&amp;$B$740,'1. Output sheet'!$O$2:$O$5000,"&lt;"&amp;$C$740)</f>
        <v>0</v>
      </c>
      <c r="J803" s="13">
        <f>COUNTIFS('1. Output sheet'!$AC$2:$AC$5000,$B$105,'1. Output sheet'!$C$2:$C$5000,J$73,'1. Output sheet'!$K$2:$K$5000,$C803,'1. Output sheet'!$O$2:$O$5000,"&gt;="&amp;$B$740,'1. Output sheet'!$O$2:$O$5000,"&lt;"&amp;$C$740)</f>
        <v>0</v>
      </c>
      <c r="K803" s="13">
        <f>COUNTIFS('1. Output sheet'!$AC$2:$AC$5000,$B$105,'1. Output sheet'!$C$2:$C$5000,K$73,'1. Output sheet'!$K$2:$K$5000,$C803,'1. Output sheet'!$O$2:$O$5000,"&gt;="&amp;$B$740,'1. Output sheet'!$O$2:$O$5000,"&lt;"&amp;$C$740)</f>
        <v>0</v>
      </c>
      <c r="L803" s="13">
        <f>COUNTIFS('1. Output sheet'!$AC$2:$AC$5000,$B$105,'1. Output sheet'!$C$2:$C$5000,L$73,'1. Output sheet'!$K$2:$K$5000,$C803,'1. Output sheet'!$O$2:$O$5000,"&gt;="&amp;$B$740,'1. Output sheet'!$O$2:$O$5000,"&lt;"&amp;$C$740)</f>
        <v>0</v>
      </c>
      <c r="M803" s="13">
        <f>COUNTIFS('1. Output sheet'!$AC$2:$AC$5000,$B$105,'1. Output sheet'!$C$2:$C$5000,M$73,'1. Output sheet'!$K$2:$K$5000,$C803,'1. Output sheet'!$O$2:$O$5000,"&gt;="&amp;$B$740,'1. Output sheet'!$O$2:$O$5000,"&lt;"&amp;$C$740)</f>
        <v>0</v>
      </c>
      <c r="N803" s="13">
        <f>COUNTIFS('1. Output sheet'!$AC$2:$AC$5000,$B$105,'1. Output sheet'!$C$2:$C$5000,N$73,'1. Output sheet'!$K$2:$K$5000,$C803,'1. Output sheet'!$O$2:$O$5000,"&gt;="&amp;$B$740,'1. Output sheet'!$O$2:$O$5000,"&lt;"&amp;$C$740)</f>
        <v>0</v>
      </c>
      <c r="O803" s="13">
        <f>COUNTIFS('1. Output sheet'!$AC$2:$AC$5000,$B$105,'1. Output sheet'!$C$2:$C$5000,O$73,'1. Output sheet'!$K$2:$K$5000,$C803,'1. Output sheet'!$O$2:$O$5000,"&gt;="&amp;$B$740,'1. Output sheet'!$O$2:$O$5000,"&lt;"&amp;$C$740)</f>
        <v>0</v>
      </c>
      <c r="P803" s="14">
        <f t="shared" si="425"/>
        <v>0</v>
      </c>
    </row>
    <row r="805" spans="2:32" x14ac:dyDescent="0.25">
      <c r="R805">
        <v>0.13407881152541462</v>
      </c>
    </row>
    <row r="806" spans="2:32" ht="14.4" x14ac:dyDescent="0.3">
      <c r="B806" s="5" t="s">
        <v>4362</v>
      </c>
      <c r="C806" s="5"/>
      <c r="D806" s="5"/>
      <c r="E806" s="5"/>
      <c r="F806" s="5"/>
      <c r="G806" s="5"/>
      <c r="H806" s="5"/>
      <c r="I806" s="5"/>
      <c r="J806" s="5"/>
      <c r="K806" s="5"/>
      <c r="L806" s="5"/>
      <c r="M806" s="5"/>
      <c r="N806" s="5"/>
      <c r="O806" s="5"/>
      <c r="P806" s="5"/>
      <c r="R806" s="5" t="s">
        <v>4362</v>
      </c>
      <c r="S806" s="5"/>
      <c r="T806" s="5"/>
      <c r="U806" s="5"/>
      <c r="V806" s="5"/>
      <c r="W806" s="5"/>
      <c r="X806" s="5"/>
      <c r="Y806" s="5"/>
      <c r="Z806" s="5"/>
      <c r="AA806" s="5"/>
      <c r="AB806" s="5"/>
      <c r="AC806" s="5"/>
      <c r="AD806" s="5"/>
      <c r="AE806" s="5"/>
      <c r="AF806" s="5"/>
    </row>
    <row r="807" spans="2:32" ht="43.2" x14ac:dyDescent="0.3">
      <c r="B807" s="6" t="s">
        <v>4363</v>
      </c>
      <c r="C807" s="6"/>
      <c r="D807" s="10" t="s">
        <v>705</v>
      </c>
      <c r="E807" s="10" t="s">
        <v>206</v>
      </c>
      <c r="F807" s="10" t="s">
        <v>198</v>
      </c>
      <c r="G807" s="11" t="s">
        <v>28</v>
      </c>
      <c r="H807" s="11" t="s">
        <v>795</v>
      </c>
      <c r="I807" s="11" t="s">
        <v>43</v>
      </c>
      <c r="J807" s="11" t="s">
        <v>104</v>
      </c>
      <c r="K807" s="11" t="s">
        <v>808</v>
      </c>
      <c r="L807" s="11" t="s">
        <v>755</v>
      </c>
      <c r="M807" s="11" t="s">
        <v>4353</v>
      </c>
      <c r="N807" s="11" t="s">
        <v>318</v>
      </c>
      <c r="O807" s="11" t="s">
        <v>71</v>
      </c>
      <c r="P807" s="29" t="s">
        <v>4354</v>
      </c>
      <c r="R807" s="6" t="s">
        <v>4364</v>
      </c>
      <c r="S807" s="6"/>
      <c r="T807" s="10" t="s">
        <v>705</v>
      </c>
      <c r="U807" s="10" t="s">
        <v>206</v>
      </c>
      <c r="V807" s="10" t="s">
        <v>198</v>
      </c>
      <c r="W807" s="11" t="s">
        <v>28</v>
      </c>
      <c r="X807" s="11" t="s">
        <v>795</v>
      </c>
      <c r="Y807" s="11" t="s">
        <v>43</v>
      </c>
      <c r="Z807" s="11" t="s">
        <v>104</v>
      </c>
      <c r="AA807" s="11" t="s">
        <v>808</v>
      </c>
      <c r="AB807" s="11" t="s">
        <v>755</v>
      </c>
      <c r="AC807" s="11" t="s">
        <v>4353</v>
      </c>
      <c r="AD807" s="11" t="s">
        <v>318</v>
      </c>
      <c r="AE807" s="11" t="s">
        <v>71</v>
      </c>
      <c r="AF807" s="29" t="s">
        <v>4354</v>
      </c>
    </row>
    <row r="808" spans="2:32" ht="14.4" x14ac:dyDescent="0.3">
      <c r="B808" s="37" t="s">
        <v>4357</v>
      </c>
      <c r="C808" s="37" t="s">
        <v>4348</v>
      </c>
      <c r="D808" s="14">
        <f>D809+D839</f>
        <v>2474</v>
      </c>
      <c r="E808" s="14">
        <f t="shared" ref="E808" si="437">E809+E839</f>
        <v>35665</v>
      </c>
      <c r="F808" s="14">
        <f t="shared" ref="F808" si="438">F809+F839</f>
        <v>49738.94</v>
      </c>
      <c r="G808" s="14">
        <f t="shared" ref="G808" si="439">G809+G839</f>
        <v>9884.75</v>
      </c>
      <c r="H808" s="14">
        <f t="shared" ref="H808" si="440">H809+H839</f>
        <v>5623.0599999999995</v>
      </c>
      <c r="I808" s="14">
        <f t="shared" ref="I808" si="441">I809+I839</f>
        <v>38750</v>
      </c>
      <c r="J808" s="14">
        <f t="shared" ref="J808" si="442">J809+J839</f>
        <v>15500</v>
      </c>
      <c r="K808" s="14">
        <f t="shared" ref="K808" si="443">K809+K839</f>
        <v>0</v>
      </c>
      <c r="L808" s="14">
        <f t="shared" ref="L808" si="444">L809+L839</f>
        <v>2550</v>
      </c>
      <c r="M808" s="14">
        <f t="shared" ref="M808" si="445">M809+M839</f>
        <v>0</v>
      </c>
      <c r="N808" s="14">
        <f t="shared" ref="N808" si="446">N809+N839</f>
        <v>9100</v>
      </c>
      <c r="O808" s="14">
        <f t="shared" ref="O808" si="447">O809+O839</f>
        <v>9100</v>
      </c>
      <c r="P808" s="14">
        <f>SUM(D808:O808)</f>
        <v>178385.75</v>
      </c>
      <c r="R808" s="37" t="s">
        <v>4357</v>
      </c>
      <c r="S808" s="37" t="s">
        <v>4348</v>
      </c>
      <c r="T808" s="14">
        <f>D808*$R$136</f>
        <v>331.71097971387576</v>
      </c>
      <c r="U808" s="14">
        <f t="shared" ref="U808:U868" si="448">E808*$R$136</f>
        <v>4781.9208130539128</v>
      </c>
      <c r="V808" s="14">
        <f t="shared" ref="V808:V868" si="449">F808*$R$136</f>
        <v>6668.9379617339064</v>
      </c>
      <c r="W808" s="14">
        <f t="shared" ref="W808:W868" si="450">G808*$R$136</f>
        <v>1325.3355322258421</v>
      </c>
      <c r="X808" s="14">
        <f t="shared" ref="X808:X868" si="451">H808*$R$136</f>
        <v>753.93320193609782</v>
      </c>
      <c r="Y808" s="14">
        <f t="shared" ref="Y808:Y868" si="452">I808*$R$136</f>
        <v>5195.5539466098162</v>
      </c>
      <c r="Z808" s="14">
        <f t="shared" ref="Z808:Z868" si="453">J808*$R$136</f>
        <v>2078.2215786439265</v>
      </c>
      <c r="AA808" s="14">
        <f t="shared" ref="AA808:AA868" si="454">K808*$R$136</f>
        <v>0</v>
      </c>
      <c r="AB808" s="14">
        <f t="shared" ref="AB808:AB868" si="455">L808*$R$136</f>
        <v>341.9009693898073</v>
      </c>
      <c r="AC808" s="14">
        <f t="shared" ref="AC808:AC868" si="456">M808*$R$136</f>
        <v>0</v>
      </c>
      <c r="AD808" s="14">
        <f t="shared" ref="AD808:AD868" si="457">N808*$R$136</f>
        <v>1220.117184881273</v>
      </c>
      <c r="AE808" s="14">
        <v>32776</v>
      </c>
      <c r="AF808" s="14">
        <v>1997198.6433333333</v>
      </c>
    </row>
    <row r="809" spans="2:32" ht="14.4" x14ac:dyDescent="0.3">
      <c r="B809" s="38" t="s">
        <v>41</v>
      </c>
      <c r="C809" s="37" t="s">
        <v>4348</v>
      </c>
      <c r="D809" s="14">
        <f>SUM(D810:D838)</f>
        <v>2474</v>
      </c>
      <c r="E809" s="14">
        <f t="shared" ref="E809" si="458">SUM(E810:E838)</f>
        <v>35665</v>
      </c>
      <c r="F809" s="14">
        <f t="shared" ref="F809" si="459">SUM(F810:F838)</f>
        <v>50418.96</v>
      </c>
      <c r="G809" s="14">
        <f t="shared" ref="G809" si="460">SUM(G810:G838)</f>
        <v>9884.75</v>
      </c>
      <c r="H809" s="14">
        <f t="shared" ref="H809" si="461">SUM(H810:H838)</f>
        <v>5623.0599999999995</v>
      </c>
      <c r="I809" s="14">
        <f t="shared" ref="I809" si="462">SUM(I810:I838)</f>
        <v>38750</v>
      </c>
      <c r="J809" s="14">
        <f t="shared" ref="J809" si="463">SUM(J810:J838)</f>
        <v>15500</v>
      </c>
      <c r="K809" s="14">
        <f t="shared" ref="K809" si="464">SUM(K810:K838)</f>
        <v>0</v>
      </c>
      <c r="L809" s="14">
        <f t="shared" ref="L809" si="465">SUM(L810:L838)</f>
        <v>2550</v>
      </c>
      <c r="M809" s="14">
        <f t="shared" ref="M809" si="466">SUM(M810:M838)</f>
        <v>0</v>
      </c>
      <c r="N809" s="14">
        <f t="shared" ref="N809" si="467">SUM(N810:N838)</f>
        <v>9100</v>
      </c>
      <c r="O809" s="14">
        <f t="shared" ref="O809" si="468">SUM(O810:O838)</f>
        <v>9100</v>
      </c>
      <c r="P809" s="14">
        <f t="shared" ref="P809:P868" si="469">SUM(D809:O809)</f>
        <v>179065.77</v>
      </c>
      <c r="R809" s="38" t="s">
        <v>41</v>
      </c>
      <c r="S809" s="37" t="s">
        <v>4348</v>
      </c>
      <c r="T809" s="14">
        <f t="shared" ref="T809:T868" si="470">D809*$R$136</f>
        <v>331.71097971387576</v>
      </c>
      <c r="U809" s="14">
        <f t="shared" si="448"/>
        <v>4781.9208130539128</v>
      </c>
      <c r="V809" s="14">
        <f t="shared" si="449"/>
        <v>6760.1142351474182</v>
      </c>
      <c r="W809" s="14">
        <f t="shared" si="450"/>
        <v>1325.3355322258421</v>
      </c>
      <c r="X809" s="14">
        <f t="shared" si="451"/>
        <v>753.93320193609782</v>
      </c>
      <c r="Y809" s="14">
        <f t="shared" si="452"/>
        <v>5195.5539466098162</v>
      </c>
      <c r="Z809" s="14">
        <f t="shared" si="453"/>
        <v>2078.2215786439265</v>
      </c>
      <c r="AA809" s="14">
        <f t="shared" si="454"/>
        <v>0</v>
      </c>
      <c r="AB809" s="14">
        <f t="shared" si="455"/>
        <v>341.9009693898073</v>
      </c>
      <c r="AC809" s="14">
        <f t="shared" si="456"/>
        <v>0</v>
      </c>
      <c r="AD809" s="14">
        <f t="shared" si="457"/>
        <v>1220.117184881273</v>
      </c>
      <c r="AE809" s="14">
        <v>33204</v>
      </c>
      <c r="AF809" s="14">
        <v>1981060.6</v>
      </c>
    </row>
    <row r="810" spans="2:32" ht="14.4" x14ac:dyDescent="0.3">
      <c r="B810" s="7"/>
      <c r="C810" s="39" t="s">
        <v>340</v>
      </c>
      <c r="D810" s="13">
        <f>SUMIFS('1. Output sheet'!$F$2:$F$5000,'1. Output sheet'!$AC$2:$AC$5000,$B$75,'1. Output sheet'!$C$2:$C$5000,D$138,'1. Output sheet'!$K$2:$K$5000,$C745,'1. Output sheet'!$O$2:$O$5000,"&gt;="&amp;$B$740,'1. Output sheet'!$O$2:$O$5000,"&lt;"&amp;$C$740)</f>
        <v>0</v>
      </c>
      <c r="E810" s="13">
        <f>SUMIFS('1. Output sheet'!$F$2:$F$5000,'1. Output sheet'!$AC$2:$AC$5000,$B$75,'1. Output sheet'!$C$2:$C$5000,E$138,'1. Output sheet'!$K$2:$K$5000,$C745,'1. Output sheet'!$O$2:$O$5000,"&gt;="&amp;$B$740,'1. Output sheet'!$O$2:$O$5000,"&lt;"&amp;$C$740)</f>
        <v>0</v>
      </c>
      <c r="F810" s="13">
        <f>SUMIFS('1. Output sheet'!$F$2:$F$5000,'1. Output sheet'!$AC$2:$AC$5000,$B$75,'1. Output sheet'!$C$2:$C$5000,F$138,'1. Output sheet'!$K$2:$K$5000,$C745,'1. Output sheet'!$O$2:$O$5000,"&gt;="&amp;$B$740,'1. Output sheet'!$O$2:$O$5000,"&lt;"&amp;$C$740)</f>
        <v>6686</v>
      </c>
      <c r="G810" s="13">
        <f>SUMIFS('1. Output sheet'!$F$2:$F$5000,'1. Output sheet'!$AC$2:$AC$5000,$B$75,'1. Output sheet'!$C$2:$C$5000,G$138,'1. Output sheet'!$K$2:$K$5000,$C745,'1. Output sheet'!$O$2:$O$5000,"&gt;="&amp;$B$740,'1. Output sheet'!$O$2:$O$5000,"&lt;"&amp;$C$740)</f>
        <v>0</v>
      </c>
      <c r="H810" s="13">
        <f>SUMIFS('1. Output sheet'!$F$2:$F$5000,'1. Output sheet'!$AC$2:$AC$5000,$B$75,'1. Output sheet'!$C$2:$C$5000,H$138,'1. Output sheet'!$K$2:$K$5000,$C745,'1. Output sheet'!$O$2:$O$5000,"&gt;="&amp;$B$740,'1. Output sheet'!$O$2:$O$5000,"&lt;"&amp;$C$740)</f>
        <v>0</v>
      </c>
      <c r="I810" s="13">
        <f>SUMIFS('1. Output sheet'!$F$2:$F$5000,'1. Output sheet'!$AC$2:$AC$5000,$B$75,'1. Output sheet'!$C$2:$C$5000,I$138,'1. Output sheet'!$K$2:$K$5000,$C745,'1. Output sheet'!$O$2:$O$5000,"&gt;="&amp;$B$740,'1. Output sheet'!$O$2:$O$5000,"&lt;"&amp;$C$740)</f>
        <v>0</v>
      </c>
      <c r="J810" s="13">
        <f>SUMIFS('1. Output sheet'!$F$2:$F$5000,'1. Output sheet'!$AC$2:$AC$5000,$B$75,'1. Output sheet'!$C$2:$C$5000,J$138,'1. Output sheet'!$K$2:$K$5000,$C745,'1. Output sheet'!$O$2:$O$5000,"&gt;="&amp;$B$740,'1. Output sheet'!$O$2:$O$5000,"&lt;"&amp;$C$740)</f>
        <v>0</v>
      </c>
      <c r="K810" s="13">
        <f>SUMIFS('1. Output sheet'!$F$2:$F$5000,'1. Output sheet'!$AC$2:$AC$5000,$B$75,'1. Output sheet'!$C$2:$C$5000,K$138,'1. Output sheet'!$K$2:$K$5000,$C745,'1. Output sheet'!$O$2:$O$5000,"&gt;="&amp;$B$740,'1. Output sheet'!$O$2:$O$5000,"&lt;"&amp;$C$740)</f>
        <v>0</v>
      </c>
      <c r="L810" s="13">
        <f>SUMIFS('1. Output sheet'!$F$2:$F$5000,'1. Output sheet'!$AC$2:$AC$5000,$B$75,'1. Output sheet'!$C$2:$C$5000,L$138,'1. Output sheet'!$K$2:$K$5000,$C745,'1. Output sheet'!$O$2:$O$5000,"&gt;="&amp;$B$740,'1. Output sheet'!$O$2:$O$5000,"&lt;"&amp;$C$740)</f>
        <v>0</v>
      </c>
      <c r="M810" s="13">
        <f>SUMIFS('1. Output sheet'!$F$2:$F$5000,'1. Output sheet'!$AC$2:$AC$5000,$B$75,'1. Output sheet'!$C$2:$C$5000,M$138,'1. Output sheet'!$K$2:$K$5000,$C745,'1. Output sheet'!$O$2:$O$5000,"&gt;="&amp;$B$740,'1. Output sheet'!$O$2:$O$5000,"&lt;"&amp;$C$740)</f>
        <v>0</v>
      </c>
      <c r="N810" s="13">
        <f>SUMIFS('1. Output sheet'!$F$2:$F$5000,'1. Output sheet'!$AC$2:$AC$5000,$B$75,'1. Output sheet'!$C$2:$C$5000,N$138,'1. Output sheet'!$K$2:$K$5000,$C745,'1. Output sheet'!$O$2:$O$5000,"&gt;="&amp;$B$740,'1. Output sheet'!$O$2:$O$5000,"&lt;"&amp;$C$740)</f>
        <v>0</v>
      </c>
      <c r="O810" s="13">
        <f>SUMIFS('1. Output sheet'!$F$2:$F$5000,'1. Output sheet'!$AC$2:$AC$5000,$B$75,'1. Output sheet'!$C$2:$C$5000,O$138,'1. Output sheet'!$K$2:$K$5000,$C745,'1. Output sheet'!$O$2:$O$5000,"&gt;="&amp;$B$740,'1. Output sheet'!$O$2:$O$5000,"&lt;"&amp;$C$740)</f>
        <v>0</v>
      </c>
      <c r="P810" s="14">
        <f t="shared" si="469"/>
        <v>6686</v>
      </c>
      <c r="R810" s="7"/>
      <c r="S810" s="39" t="s">
        <v>340</v>
      </c>
      <c r="T810" s="13">
        <f t="shared" si="470"/>
        <v>0</v>
      </c>
      <c r="U810" s="13">
        <f t="shared" si="448"/>
        <v>0</v>
      </c>
      <c r="V810" s="13">
        <f t="shared" si="449"/>
        <v>896.4509338589221</v>
      </c>
      <c r="W810" s="13">
        <f t="shared" si="450"/>
        <v>0</v>
      </c>
      <c r="X810" s="13">
        <f t="shared" si="451"/>
        <v>0</v>
      </c>
      <c r="Y810" s="13">
        <f t="shared" si="452"/>
        <v>0</v>
      </c>
      <c r="Z810" s="13">
        <f t="shared" si="453"/>
        <v>0</v>
      </c>
      <c r="AA810" s="13">
        <f t="shared" si="454"/>
        <v>0</v>
      </c>
      <c r="AB810" s="13">
        <f t="shared" si="455"/>
        <v>0</v>
      </c>
      <c r="AC810" s="13">
        <f t="shared" si="456"/>
        <v>0</v>
      </c>
      <c r="AD810" s="13">
        <f t="shared" si="457"/>
        <v>0</v>
      </c>
      <c r="AE810" s="13">
        <v>3080</v>
      </c>
      <c r="AF810" s="14">
        <v>54463.199999999997</v>
      </c>
    </row>
    <row r="811" spans="2:32" ht="14.4" x14ac:dyDescent="0.3">
      <c r="B811" s="7"/>
      <c r="C811" s="39" t="s">
        <v>2407</v>
      </c>
      <c r="D811" s="13">
        <f>SUMIFS('1. Output sheet'!$F$2:$F$5000,'1. Output sheet'!$AC$2:$AC$5000,$B$75,'1. Output sheet'!$C$2:$C$5000,D$138,'1. Output sheet'!$K$2:$K$5000,$C746,'1. Output sheet'!$O$2:$O$5000,"&gt;="&amp;$B$740,'1. Output sheet'!$O$2:$O$5000,"&lt;"&amp;$C$740)</f>
        <v>0</v>
      </c>
      <c r="E811" s="13">
        <f>SUMIFS('1. Output sheet'!$F$2:$F$5000,'1. Output sheet'!$AC$2:$AC$5000,$B$75,'1. Output sheet'!$C$2:$C$5000,E$138,'1. Output sheet'!$K$2:$K$5000,$C746,'1. Output sheet'!$O$2:$O$5000,"&gt;="&amp;$B$740,'1. Output sheet'!$O$2:$O$5000,"&lt;"&amp;$C$740)</f>
        <v>0</v>
      </c>
      <c r="F811" s="13">
        <f>SUMIFS('1. Output sheet'!$F$2:$F$5000,'1. Output sheet'!$AC$2:$AC$5000,$B$75,'1. Output sheet'!$C$2:$C$5000,F$138,'1. Output sheet'!$K$2:$K$5000,$C746,'1. Output sheet'!$O$2:$O$5000,"&gt;="&amp;$B$740,'1. Output sheet'!$O$2:$O$5000,"&lt;"&amp;$C$740)</f>
        <v>0</v>
      </c>
      <c r="G811" s="13">
        <f>SUMIFS('1. Output sheet'!$F$2:$F$5000,'1. Output sheet'!$AC$2:$AC$5000,$B$75,'1. Output sheet'!$C$2:$C$5000,G$138,'1. Output sheet'!$K$2:$K$5000,$C746,'1. Output sheet'!$O$2:$O$5000,"&gt;="&amp;$B$740,'1. Output sheet'!$O$2:$O$5000,"&lt;"&amp;$C$740)</f>
        <v>0</v>
      </c>
      <c r="H811" s="13">
        <f>SUMIFS('1. Output sheet'!$F$2:$F$5000,'1. Output sheet'!$AC$2:$AC$5000,$B$75,'1. Output sheet'!$C$2:$C$5000,H$138,'1. Output sheet'!$K$2:$K$5000,$C746,'1. Output sheet'!$O$2:$O$5000,"&gt;="&amp;$B$740,'1. Output sheet'!$O$2:$O$5000,"&lt;"&amp;$C$740)</f>
        <v>0</v>
      </c>
      <c r="I811" s="13">
        <f>SUMIFS('1. Output sheet'!$F$2:$F$5000,'1. Output sheet'!$AC$2:$AC$5000,$B$75,'1. Output sheet'!$C$2:$C$5000,I$138,'1. Output sheet'!$K$2:$K$5000,$C746,'1. Output sheet'!$O$2:$O$5000,"&gt;="&amp;$B$740,'1. Output sheet'!$O$2:$O$5000,"&lt;"&amp;$C$740)</f>
        <v>0</v>
      </c>
      <c r="J811" s="13">
        <f>SUMIFS('1. Output sheet'!$F$2:$F$5000,'1. Output sheet'!$AC$2:$AC$5000,$B$75,'1. Output sheet'!$C$2:$C$5000,J$138,'1. Output sheet'!$K$2:$K$5000,$C746,'1. Output sheet'!$O$2:$O$5000,"&gt;="&amp;$B$740,'1. Output sheet'!$O$2:$O$5000,"&lt;"&amp;$C$740)</f>
        <v>0</v>
      </c>
      <c r="K811" s="13">
        <f>SUMIFS('1. Output sheet'!$F$2:$F$5000,'1. Output sheet'!$AC$2:$AC$5000,$B$75,'1. Output sheet'!$C$2:$C$5000,K$138,'1. Output sheet'!$K$2:$K$5000,$C746,'1. Output sheet'!$O$2:$O$5000,"&gt;="&amp;$B$740,'1. Output sheet'!$O$2:$O$5000,"&lt;"&amp;$C$740)</f>
        <v>0</v>
      </c>
      <c r="L811" s="13">
        <f>SUMIFS('1. Output sheet'!$F$2:$F$5000,'1. Output sheet'!$AC$2:$AC$5000,$B$75,'1. Output sheet'!$C$2:$C$5000,L$138,'1. Output sheet'!$K$2:$K$5000,$C746,'1. Output sheet'!$O$2:$O$5000,"&gt;="&amp;$B$740,'1. Output sheet'!$O$2:$O$5000,"&lt;"&amp;$C$740)</f>
        <v>0</v>
      </c>
      <c r="M811" s="13">
        <f>SUMIFS('1. Output sheet'!$F$2:$F$5000,'1. Output sheet'!$AC$2:$AC$5000,$B$75,'1. Output sheet'!$C$2:$C$5000,M$138,'1. Output sheet'!$K$2:$K$5000,$C746,'1. Output sheet'!$O$2:$O$5000,"&gt;="&amp;$B$740,'1. Output sheet'!$O$2:$O$5000,"&lt;"&amp;$C$740)</f>
        <v>0</v>
      </c>
      <c r="N811" s="13">
        <f>SUMIFS('1. Output sheet'!$F$2:$F$5000,'1. Output sheet'!$AC$2:$AC$5000,$B$75,'1. Output sheet'!$C$2:$C$5000,N$138,'1. Output sheet'!$K$2:$K$5000,$C746,'1. Output sheet'!$O$2:$O$5000,"&gt;="&amp;$B$740,'1. Output sheet'!$O$2:$O$5000,"&lt;"&amp;$C$740)</f>
        <v>0</v>
      </c>
      <c r="O811" s="13">
        <f>SUMIFS('1. Output sheet'!$F$2:$F$5000,'1. Output sheet'!$AC$2:$AC$5000,$B$75,'1. Output sheet'!$C$2:$C$5000,O$138,'1. Output sheet'!$K$2:$K$5000,$C746,'1. Output sheet'!$O$2:$O$5000,"&gt;="&amp;$B$740,'1. Output sheet'!$O$2:$O$5000,"&lt;"&amp;$C$740)</f>
        <v>0</v>
      </c>
      <c r="P811" s="14">
        <f t="shared" si="469"/>
        <v>0</v>
      </c>
      <c r="R811" s="7"/>
      <c r="S811" s="39" t="s">
        <v>2407</v>
      </c>
      <c r="T811" s="13">
        <f t="shared" si="470"/>
        <v>0</v>
      </c>
      <c r="U811" s="13">
        <f t="shared" si="448"/>
        <v>0</v>
      </c>
      <c r="V811" s="13">
        <f t="shared" si="449"/>
        <v>0</v>
      </c>
      <c r="W811" s="13">
        <f t="shared" si="450"/>
        <v>0</v>
      </c>
      <c r="X811" s="13">
        <f t="shared" si="451"/>
        <v>0</v>
      </c>
      <c r="Y811" s="13">
        <f t="shared" si="452"/>
        <v>0</v>
      </c>
      <c r="Z811" s="13">
        <f t="shared" si="453"/>
        <v>0</v>
      </c>
      <c r="AA811" s="13">
        <f t="shared" si="454"/>
        <v>0</v>
      </c>
      <c r="AB811" s="13">
        <f t="shared" si="455"/>
        <v>0</v>
      </c>
      <c r="AC811" s="13">
        <f t="shared" si="456"/>
        <v>0</v>
      </c>
      <c r="AD811" s="13">
        <f t="shared" si="457"/>
        <v>0</v>
      </c>
      <c r="AE811" s="13">
        <v>0</v>
      </c>
      <c r="AF811" s="14">
        <v>0</v>
      </c>
    </row>
    <row r="812" spans="2:32" ht="14.4" x14ac:dyDescent="0.3">
      <c r="B812" s="7"/>
      <c r="C812" s="39" t="s">
        <v>557</v>
      </c>
      <c r="D812" s="13">
        <f>SUMIFS('1. Output sheet'!$F$2:$F$5000,'1. Output sheet'!$AC$2:$AC$5000,$B$75,'1. Output sheet'!$C$2:$C$5000,D$138,'1. Output sheet'!$K$2:$K$5000,$C747,'1. Output sheet'!$O$2:$O$5000,"&gt;="&amp;$B$740,'1. Output sheet'!$O$2:$O$5000,"&lt;"&amp;$C$740)</f>
        <v>0</v>
      </c>
      <c r="E812" s="13">
        <f>SUMIFS('1. Output sheet'!$F$2:$F$5000,'1. Output sheet'!$AC$2:$AC$5000,$B$75,'1. Output sheet'!$C$2:$C$5000,E$138,'1. Output sheet'!$K$2:$K$5000,$C747,'1. Output sheet'!$O$2:$O$5000,"&gt;="&amp;$B$740,'1. Output sheet'!$O$2:$O$5000,"&lt;"&amp;$C$740)</f>
        <v>0</v>
      </c>
      <c r="F812" s="13">
        <f>SUMIFS('1. Output sheet'!$F$2:$F$5000,'1. Output sheet'!$AC$2:$AC$5000,$B$75,'1. Output sheet'!$C$2:$C$5000,F$138,'1. Output sheet'!$K$2:$K$5000,$C747,'1. Output sheet'!$O$2:$O$5000,"&gt;="&amp;$B$740,'1. Output sheet'!$O$2:$O$5000,"&lt;"&amp;$C$740)</f>
        <v>0</v>
      </c>
      <c r="G812" s="13">
        <f>SUMIFS('1. Output sheet'!$F$2:$F$5000,'1. Output sheet'!$AC$2:$AC$5000,$B$75,'1. Output sheet'!$C$2:$C$5000,G$138,'1. Output sheet'!$K$2:$K$5000,$C747,'1. Output sheet'!$O$2:$O$5000,"&gt;="&amp;$B$740,'1. Output sheet'!$O$2:$O$5000,"&lt;"&amp;$C$740)</f>
        <v>0</v>
      </c>
      <c r="H812" s="13">
        <f>SUMIFS('1. Output sheet'!$F$2:$F$5000,'1. Output sheet'!$AC$2:$AC$5000,$B$75,'1. Output sheet'!$C$2:$C$5000,H$138,'1. Output sheet'!$K$2:$K$5000,$C747,'1. Output sheet'!$O$2:$O$5000,"&gt;="&amp;$B$740,'1. Output sheet'!$O$2:$O$5000,"&lt;"&amp;$C$740)</f>
        <v>0</v>
      </c>
      <c r="I812" s="13">
        <f>SUMIFS('1. Output sheet'!$F$2:$F$5000,'1. Output sheet'!$AC$2:$AC$5000,$B$75,'1. Output sheet'!$C$2:$C$5000,I$138,'1. Output sheet'!$K$2:$K$5000,$C747,'1. Output sheet'!$O$2:$O$5000,"&gt;="&amp;$B$740,'1. Output sheet'!$O$2:$O$5000,"&lt;"&amp;$C$740)</f>
        <v>0</v>
      </c>
      <c r="J812" s="13">
        <f>SUMIFS('1. Output sheet'!$F$2:$F$5000,'1. Output sheet'!$AC$2:$AC$5000,$B$75,'1. Output sheet'!$C$2:$C$5000,J$138,'1. Output sheet'!$K$2:$K$5000,$C747,'1. Output sheet'!$O$2:$O$5000,"&gt;="&amp;$B$740,'1. Output sheet'!$O$2:$O$5000,"&lt;"&amp;$C$740)</f>
        <v>0</v>
      </c>
      <c r="K812" s="13">
        <f>SUMIFS('1. Output sheet'!$F$2:$F$5000,'1. Output sheet'!$AC$2:$AC$5000,$B$75,'1. Output sheet'!$C$2:$C$5000,K$138,'1. Output sheet'!$K$2:$K$5000,$C747,'1. Output sheet'!$O$2:$O$5000,"&gt;="&amp;$B$740,'1. Output sheet'!$O$2:$O$5000,"&lt;"&amp;$C$740)</f>
        <v>0</v>
      </c>
      <c r="L812" s="13">
        <f>SUMIFS('1. Output sheet'!$F$2:$F$5000,'1. Output sheet'!$AC$2:$AC$5000,$B$75,'1. Output sheet'!$C$2:$C$5000,L$138,'1. Output sheet'!$K$2:$K$5000,$C747,'1. Output sheet'!$O$2:$O$5000,"&gt;="&amp;$B$740,'1. Output sheet'!$O$2:$O$5000,"&lt;"&amp;$C$740)</f>
        <v>0</v>
      </c>
      <c r="M812" s="13">
        <f>SUMIFS('1. Output sheet'!$F$2:$F$5000,'1. Output sheet'!$AC$2:$AC$5000,$B$75,'1. Output sheet'!$C$2:$C$5000,M$138,'1. Output sheet'!$K$2:$K$5000,$C747,'1. Output sheet'!$O$2:$O$5000,"&gt;="&amp;$B$740,'1. Output sheet'!$O$2:$O$5000,"&lt;"&amp;$C$740)</f>
        <v>0</v>
      </c>
      <c r="N812" s="13">
        <f>SUMIFS('1. Output sheet'!$F$2:$F$5000,'1. Output sheet'!$AC$2:$AC$5000,$B$75,'1. Output sheet'!$C$2:$C$5000,N$138,'1. Output sheet'!$K$2:$K$5000,$C747,'1. Output sheet'!$O$2:$O$5000,"&gt;="&amp;$B$740,'1. Output sheet'!$O$2:$O$5000,"&lt;"&amp;$C$740)</f>
        <v>0</v>
      </c>
      <c r="O812" s="13">
        <f>SUMIFS('1. Output sheet'!$F$2:$F$5000,'1. Output sheet'!$AC$2:$AC$5000,$B$75,'1. Output sheet'!$C$2:$C$5000,O$138,'1. Output sheet'!$K$2:$K$5000,$C747,'1. Output sheet'!$O$2:$O$5000,"&gt;="&amp;$B$740,'1. Output sheet'!$O$2:$O$5000,"&lt;"&amp;$C$740)</f>
        <v>0</v>
      </c>
      <c r="P812" s="14">
        <f t="shared" si="469"/>
        <v>0</v>
      </c>
      <c r="R812" s="7"/>
      <c r="S812" s="39" t="s">
        <v>557</v>
      </c>
      <c r="T812" s="13">
        <f t="shared" si="470"/>
        <v>0</v>
      </c>
      <c r="U812" s="13">
        <f t="shared" si="448"/>
        <v>0</v>
      </c>
      <c r="V812" s="13">
        <f t="shared" si="449"/>
        <v>0</v>
      </c>
      <c r="W812" s="13">
        <f t="shared" si="450"/>
        <v>0</v>
      </c>
      <c r="X812" s="13">
        <f t="shared" si="451"/>
        <v>0</v>
      </c>
      <c r="Y812" s="13">
        <f t="shared" si="452"/>
        <v>0</v>
      </c>
      <c r="Z812" s="13">
        <f t="shared" si="453"/>
        <v>0</v>
      </c>
      <c r="AA812" s="13">
        <f t="shared" si="454"/>
        <v>0</v>
      </c>
      <c r="AB812" s="13">
        <f t="shared" si="455"/>
        <v>0</v>
      </c>
      <c r="AC812" s="13">
        <f t="shared" si="456"/>
        <v>0</v>
      </c>
      <c r="AD812" s="13">
        <f t="shared" si="457"/>
        <v>0</v>
      </c>
      <c r="AE812" s="13">
        <v>0</v>
      </c>
      <c r="AF812" s="14">
        <v>17000</v>
      </c>
    </row>
    <row r="813" spans="2:32" ht="14.4" x14ac:dyDescent="0.3">
      <c r="B813" s="7"/>
      <c r="C813" s="39" t="s">
        <v>1933</v>
      </c>
      <c r="D813" s="13">
        <f>SUMIFS('1. Output sheet'!$F$2:$F$5000,'1. Output sheet'!$AC$2:$AC$5000,$B$75,'1. Output sheet'!$C$2:$C$5000,D$138,'1. Output sheet'!$K$2:$K$5000,$C748,'1. Output sheet'!$O$2:$O$5000,"&gt;="&amp;$B$740,'1. Output sheet'!$O$2:$O$5000,"&lt;"&amp;$C$740)</f>
        <v>0</v>
      </c>
      <c r="E813" s="13">
        <f>SUMIFS('1. Output sheet'!$F$2:$F$5000,'1. Output sheet'!$AC$2:$AC$5000,$B$75,'1. Output sheet'!$C$2:$C$5000,E$138,'1. Output sheet'!$K$2:$K$5000,$C748,'1. Output sheet'!$O$2:$O$5000,"&gt;="&amp;$B$740,'1. Output sheet'!$O$2:$O$5000,"&lt;"&amp;$C$740)</f>
        <v>0</v>
      </c>
      <c r="F813" s="13">
        <f>SUMIFS('1. Output sheet'!$F$2:$F$5000,'1. Output sheet'!$AC$2:$AC$5000,$B$75,'1. Output sheet'!$C$2:$C$5000,F$138,'1. Output sheet'!$K$2:$K$5000,$C748,'1. Output sheet'!$O$2:$O$5000,"&gt;="&amp;$B$740,'1. Output sheet'!$O$2:$O$5000,"&lt;"&amp;$C$740)</f>
        <v>0</v>
      </c>
      <c r="G813" s="13">
        <f>SUMIFS('1. Output sheet'!$F$2:$F$5000,'1. Output sheet'!$AC$2:$AC$5000,$B$75,'1. Output sheet'!$C$2:$C$5000,G$138,'1. Output sheet'!$K$2:$K$5000,$C748,'1. Output sheet'!$O$2:$O$5000,"&gt;="&amp;$B$740,'1. Output sheet'!$O$2:$O$5000,"&lt;"&amp;$C$740)</f>
        <v>0</v>
      </c>
      <c r="H813" s="13">
        <f>SUMIFS('1. Output sheet'!$F$2:$F$5000,'1. Output sheet'!$AC$2:$AC$5000,$B$75,'1. Output sheet'!$C$2:$C$5000,H$138,'1. Output sheet'!$K$2:$K$5000,$C748,'1. Output sheet'!$O$2:$O$5000,"&gt;="&amp;$B$740,'1. Output sheet'!$O$2:$O$5000,"&lt;"&amp;$C$740)</f>
        <v>0</v>
      </c>
      <c r="I813" s="13">
        <f>SUMIFS('1. Output sheet'!$F$2:$F$5000,'1. Output sheet'!$AC$2:$AC$5000,$B$75,'1. Output sheet'!$C$2:$C$5000,I$138,'1. Output sheet'!$K$2:$K$5000,$C748,'1. Output sheet'!$O$2:$O$5000,"&gt;="&amp;$B$740,'1. Output sheet'!$O$2:$O$5000,"&lt;"&amp;$C$740)</f>
        <v>0</v>
      </c>
      <c r="J813" s="13">
        <f>SUMIFS('1. Output sheet'!$F$2:$F$5000,'1. Output sheet'!$AC$2:$AC$5000,$B$75,'1. Output sheet'!$C$2:$C$5000,J$138,'1. Output sheet'!$K$2:$K$5000,$C748,'1. Output sheet'!$O$2:$O$5000,"&gt;="&amp;$B$740,'1. Output sheet'!$O$2:$O$5000,"&lt;"&amp;$C$740)</f>
        <v>0</v>
      </c>
      <c r="K813" s="13">
        <f>SUMIFS('1. Output sheet'!$F$2:$F$5000,'1. Output sheet'!$AC$2:$AC$5000,$B$75,'1. Output sheet'!$C$2:$C$5000,K$138,'1. Output sheet'!$K$2:$K$5000,$C748,'1. Output sheet'!$O$2:$O$5000,"&gt;="&amp;$B$740,'1. Output sheet'!$O$2:$O$5000,"&lt;"&amp;$C$740)</f>
        <v>0</v>
      </c>
      <c r="L813" s="13">
        <f>SUMIFS('1. Output sheet'!$F$2:$F$5000,'1. Output sheet'!$AC$2:$AC$5000,$B$75,'1. Output sheet'!$C$2:$C$5000,L$138,'1. Output sheet'!$K$2:$K$5000,$C748,'1. Output sheet'!$O$2:$O$5000,"&gt;="&amp;$B$740,'1. Output sheet'!$O$2:$O$5000,"&lt;"&amp;$C$740)</f>
        <v>0</v>
      </c>
      <c r="M813" s="13">
        <f>SUMIFS('1. Output sheet'!$F$2:$F$5000,'1. Output sheet'!$AC$2:$AC$5000,$B$75,'1. Output sheet'!$C$2:$C$5000,M$138,'1. Output sheet'!$K$2:$K$5000,$C748,'1. Output sheet'!$O$2:$O$5000,"&gt;="&amp;$B$740,'1. Output sheet'!$O$2:$O$5000,"&lt;"&amp;$C$740)</f>
        <v>0</v>
      </c>
      <c r="N813" s="13">
        <f>SUMIFS('1. Output sheet'!$F$2:$F$5000,'1. Output sheet'!$AC$2:$AC$5000,$B$75,'1. Output sheet'!$C$2:$C$5000,N$138,'1. Output sheet'!$K$2:$K$5000,$C748,'1. Output sheet'!$O$2:$O$5000,"&gt;="&amp;$B$740,'1. Output sheet'!$O$2:$O$5000,"&lt;"&amp;$C$740)</f>
        <v>0</v>
      </c>
      <c r="O813" s="13">
        <f>SUMIFS('1. Output sheet'!$F$2:$F$5000,'1. Output sheet'!$AC$2:$AC$5000,$B$75,'1. Output sheet'!$C$2:$C$5000,O$138,'1. Output sheet'!$K$2:$K$5000,$C748,'1. Output sheet'!$O$2:$O$5000,"&gt;="&amp;$B$740,'1. Output sheet'!$O$2:$O$5000,"&lt;"&amp;$C$740)</f>
        <v>0</v>
      </c>
      <c r="P813" s="14">
        <f t="shared" si="469"/>
        <v>0</v>
      </c>
      <c r="R813" s="7"/>
      <c r="S813" s="39" t="s">
        <v>1933</v>
      </c>
      <c r="T813" s="13">
        <f t="shared" si="470"/>
        <v>0</v>
      </c>
      <c r="U813" s="13">
        <f t="shared" si="448"/>
        <v>0</v>
      </c>
      <c r="V813" s="13">
        <f t="shared" si="449"/>
        <v>0</v>
      </c>
      <c r="W813" s="13">
        <f t="shared" si="450"/>
        <v>0</v>
      </c>
      <c r="X813" s="13">
        <f t="shared" si="451"/>
        <v>0</v>
      </c>
      <c r="Y813" s="13">
        <f t="shared" si="452"/>
        <v>0</v>
      </c>
      <c r="Z813" s="13">
        <f t="shared" si="453"/>
        <v>0</v>
      </c>
      <c r="AA813" s="13">
        <f t="shared" si="454"/>
        <v>0</v>
      </c>
      <c r="AB813" s="13">
        <f t="shared" si="455"/>
        <v>0</v>
      </c>
      <c r="AC813" s="13">
        <f t="shared" si="456"/>
        <v>0</v>
      </c>
      <c r="AD813" s="13">
        <f t="shared" si="457"/>
        <v>0</v>
      </c>
      <c r="AE813" s="13">
        <v>0</v>
      </c>
      <c r="AF813" s="14">
        <v>7746</v>
      </c>
    </row>
    <row r="814" spans="2:32" ht="14.4" x14ac:dyDescent="0.3">
      <c r="B814" s="7"/>
      <c r="C814" s="39" t="s">
        <v>530</v>
      </c>
      <c r="D814" s="13">
        <f>SUMIFS('1. Output sheet'!$F$2:$F$5000,'1. Output sheet'!$AC$2:$AC$5000,$B$75,'1. Output sheet'!$C$2:$C$5000,D$138,'1. Output sheet'!$K$2:$K$5000,$C749,'1. Output sheet'!$O$2:$O$5000,"&gt;="&amp;$B$740,'1. Output sheet'!$O$2:$O$5000,"&lt;"&amp;$C$740)</f>
        <v>0</v>
      </c>
      <c r="E814" s="13">
        <f>SUMIFS('1. Output sheet'!$F$2:$F$5000,'1. Output sheet'!$AC$2:$AC$5000,$B$75,'1. Output sheet'!$C$2:$C$5000,E$138,'1. Output sheet'!$K$2:$K$5000,$C749,'1. Output sheet'!$O$2:$O$5000,"&gt;="&amp;$B$740,'1. Output sheet'!$O$2:$O$5000,"&lt;"&amp;$C$740)</f>
        <v>0</v>
      </c>
      <c r="F814" s="13">
        <f>SUMIFS('1. Output sheet'!$F$2:$F$5000,'1. Output sheet'!$AC$2:$AC$5000,$B$75,'1. Output sheet'!$C$2:$C$5000,F$138,'1. Output sheet'!$K$2:$K$5000,$C749,'1. Output sheet'!$O$2:$O$5000,"&gt;="&amp;$B$740,'1. Output sheet'!$O$2:$O$5000,"&lt;"&amp;$C$740)</f>
        <v>0</v>
      </c>
      <c r="G814" s="13">
        <f>SUMIFS('1. Output sheet'!$F$2:$F$5000,'1. Output sheet'!$AC$2:$AC$5000,$B$75,'1. Output sheet'!$C$2:$C$5000,G$138,'1. Output sheet'!$K$2:$K$5000,$C749,'1. Output sheet'!$O$2:$O$5000,"&gt;="&amp;$B$740,'1. Output sheet'!$O$2:$O$5000,"&lt;"&amp;$C$740)</f>
        <v>0</v>
      </c>
      <c r="H814" s="13">
        <f>SUMIFS('1. Output sheet'!$F$2:$F$5000,'1. Output sheet'!$AC$2:$AC$5000,$B$75,'1. Output sheet'!$C$2:$C$5000,H$138,'1. Output sheet'!$K$2:$K$5000,$C749,'1. Output sheet'!$O$2:$O$5000,"&gt;="&amp;$B$740,'1. Output sheet'!$O$2:$O$5000,"&lt;"&amp;$C$740)</f>
        <v>0</v>
      </c>
      <c r="I814" s="13">
        <f>SUMIFS('1. Output sheet'!$F$2:$F$5000,'1. Output sheet'!$AC$2:$AC$5000,$B$75,'1. Output sheet'!$C$2:$C$5000,I$138,'1. Output sheet'!$K$2:$K$5000,$C749,'1. Output sheet'!$O$2:$O$5000,"&gt;="&amp;$B$740,'1. Output sheet'!$O$2:$O$5000,"&lt;"&amp;$C$740)</f>
        <v>0</v>
      </c>
      <c r="J814" s="13">
        <f>SUMIFS('1. Output sheet'!$F$2:$F$5000,'1. Output sheet'!$AC$2:$AC$5000,$B$75,'1. Output sheet'!$C$2:$C$5000,J$138,'1. Output sheet'!$K$2:$K$5000,$C749,'1. Output sheet'!$O$2:$O$5000,"&gt;="&amp;$B$740,'1. Output sheet'!$O$2:$O$5000,"&lt;"&amp;$C$740)</f>
        <v>0</v>
      </c>
      <c r="K814" s="13">
        <f>SUMIFS('1. Output sheet'!$F$2:$F$5000,'1. Output sheet'!$AC$2:$AC$5000,$B$75,'1. Output sheet'!$C$2:$C$5000,K$138,'1. Output sheet'!$K$2:$K$5000,$C749,'1. Output sheet'!$O$2:$O$5000,"&gt;="&amp;$B$740,'1. Output sheet'!$O$2:$O$5000,"&lt;"&amp;$C$740)</f>
        <v>0</v>
      </c>
      <c r="L814" s="13">
        <f>SUMIFS('1. Output sheet'!$F$2:$F$5000,'1. Output sheet'!$AC$2:$AC$5000,$B$75,'1. Output sheet'!$C$2:$C$5000,L$138,'1. Output sheet'!$K$2:$K$5000,$C749,'1. Output sheet'!$O$2:$O$5000,"&gt;="&amp;$B$740,'1. Output sheet'!$O$2:$O$5000,"&lt;"&amp;$C$740)</f>
        <v>0</v>
      </c>
      <c r="M814" s="13">
        <f>SUMIFS('1. Output sheet'!$F$2:$F$5000,'1. Output sheet'!$AC$2:$AC$5000,$B$75,'1. Output sheet'!$C$2:$C$5000,M$138,'1. Output sheet'!$K$2:$K$5000,$C749,'1. Output sheet'!$O$2:$O$5000,"&gt;="&amp;$B$740,'1. Output sheet'!$O$2:$O$5000,"&lt;"&amp;$C$740)</f>
        <v>0</v>
      </c>
      <c r="N814" s="13">
        <f>SUMIFS('1. Output sheet'!$F$2:$F$5000,'1. Output sheet'!$AC$2:$AC$5000,$B$75,'1. Output sheet'!$C$2:$C$5000,N$138,'1. Output sheet'!$K$2:$K$5000,$C749,'1. Output sheet'!$O$2:$O$5000,"&gt;="&amp;$B$740,'1. Output sheet'!$O$2:$O$5000,"&lt;"&amp;$C$740)</f>
        <v>0</v>
      </c>
      <c r="O814" s="13">
        <f>SUMIFS('1. Output sheet'!$F$2:$F$5000,'1. Output sheet'!$AC$2:$AC$5000,$B$75,'1. Output sheet'!$C$2:$C$5000,O$138,'1. Output sheet'!$K$2:$K$5000,$C749,'1. Output sheet'!$O$2:$O$5000,"&gt;="&amp;$B$740,'1. Output sheet'!$O$2:$O$5000,"&lt;"&amp;$C$740)</f>
        <v>0</v>
      </c>
      <c r="P814" s="14">
        <f t="shared" si="469"/>
        <v>0</v>
      </c>
      <c r="R814" s="7"/>
      <c r="S814" s="39" t="s">
        <v>530</v>
      </c>
      <c r="T814" s="13">
        <f t="shared" si="470"/>
        <v>0</v>
      </c>
      <c r="U814" s="13">
        <f t="shared" si="448"/>
        <v>0</v>
      </c>
      <c r="V814" s="13">
        <f t="shared" si="449"/>
        <v>0</v>
      </c>
      <c r="W814" s="13">
        <f t="shared" si="450"/>
        <v>0</v>
      </c>
      <c r="X814" s="13">
        <f t="shared" si="451"/>
        <v>0</v>
      </c>
      <c r="Y814" s="13">
        <f t="shared" si="452"/>
        <v>0</v>
      </c>
      <c r="Z814" s="13">
        <f t="shared" si="453"/>
        <v>0</v>
      </c>
      <c r="AA814" s="13">
        <f t="shared" si="454"/>
        <v>0</v>
      </c>
      <c r="AB814" s="13">
        <f t="shared" si="455"/>
        <v>0</v>
      </c>
      <c r="AC814" s="13">
        <f t="shared" si="456"/>
        <v>0</v>
      </c>
      <c r="AD814" s="13">
        <f t="shared" si="457"/>
        <v>0</v>
      </c>
      <c r="AE814" s="13">
        <v>0</v>
      </c>
      <c r="AF814" s="14">
        <v>17311</v>
      </c>
    </row>
    <row r="815" spans="2:32" ht="14.4" x14ac:dyDescent="0.3">
      <c r="B815" s="7"/>
      <c r="C815" s="39" t="s">
        <v>34</v>
      </c>
      <c r="D815" s="13">
        <f>SUMIFS('1. Output sheet'!$F$2:$F$5000,'1. Output sheet'!$AC$2:$AC$5000,$B$75,'1. Output sheet'!$C$2:$C$5000,D$138,'1. Output sheet'!$K$2:$K$5000,$C750,'1. Output sheet'!$O$2:$O$5000,"&gt;="&amp;$B$740,'1. Output sheet'!$O$2:$O$5000,"&lt;"&amp;$C$740)</f>
        <v>0</v>
      </c>
      <c r="E815" s="13">
        <f>SUMIFS('1. Output sheet'!$F$2:$F$5000,'1. Output sheet'!$AC$2:$AC$5000,$B$75,'1. Output sheet'!$C$2:$C$5000,E$138,'1. Output sheet'!$K$2:$K$5000,$C750,'1. Output sheet'!$O$2:$O$5000,"&gt;="&amp;$B$740,'1. Output sheet'!$O$2:$O$5000,"&lt;"&amp;$C$740)</f>
        <v>0</v>
      </c>
      <c r="F815" s="13">
        <f>SUMIFS('1. Output sheet'!$F$2:$F$5000,'1. Output sheet'!$AC$2:$AC$5000,$B$75,'1. Output sheet'!$C$2:$C$5000,F$138,'1. Output sheet'!$K$2:$K$5000,$C750,'1. Output sheet'!$O$2:$O$5000,"&gt;="&amp;$B$740,'1. Output sheet'!$O$2:$O$5000,"&lt;"&amp;$C$740)</f>
        <v>0</v>
      </c>
      <c r="G815" s="13">
        <f>SUMIFS('1. Output sheet'!$F$2:$F$5000,'1. Output sheet'!$AC$2:$AC$5000,$B$75,'1. Output sheet'!$C$2:$C$5000,G$138,'1. Output sheet'!$K$2:$K$5000,$C750,'1. Output sheet'!$O$2:$O$5000,"&gt;="&amp;$B$740,'1. Output sheet'!$O$2:$O$5000,"&lt;"&amp;$C$740)</f>
        <v>0</v>
      </c>
      <c r="H815" s="13">
        <f>SUMIFS('1. Output sheet'!$F$2:$F$5000,'1. Output sheet'!$AC$2:$AC$5000,$B$75,'1. Output sheet'!$C$2:$C$5000,H$138,'1. Output sheet'!$K$2:$K$5000,$C750,'1. Output sheet'!$O$2:$O$5000,"&gt;="&amp;$B$740,'1. Output sheet'!$O$2:$O$5000,"&lt;"&amp;$C$740)</f>
        <v>0</v>
      </c>
      <c r="I815" s="13">
        <f>SUMIFS('1. Output sheet'!$F$2:$F$5000,'1. Output sheet'!$AC$2:$AC$5000,$B$75,'1. Output sheet'!$C$2:$C$5000,I$138,'1. Output sheet'!$K$2:$K$5000,$C750,'1. Output sheet'!$O$2:$O$5000,"&gt;="&amp;$B$740,'1. Output sheet'!$O$2:$O$5000,"&lt;"&amp;$C$740)</f>
        <v>0</v>
      </c>
      <c r="J815" s="13">
        <f>SUMIFS('1. Output sheet'!$F$2:$F$5000,'1. Output sheet'!$AC$2:$AC$5000,$B$75,'1. Output sheet'!$C$2:$C$5000,J$138,'1. Output sheet'!$K$2:$K$5000,$C750,'1. Output sheet'!$O$2:$O$5000,"&gt;="&amp;$B$740,'1. Output sheet'!$O$2:$O$5000,"&lt;"&amp;$C$740)</f>
        <v>0</v>
      </c>
      <c r="K815" s="13">
        <f>SUMIFS('1. Output sheet'!$F$2:$F$5000,'1. Output sheet'!$AC$2:$AC$5000,$B$75,'1. Output sheet'!$C$2:$C$5000,K$138,'1. Output sheet'!$K$2:$K$5000,$C750,'1. Output sheet'!$O$2:$O$5000,"&gt;="&amp;$B$740,'1. Output sheet'!$O$2:$O$5000,"&lt;"&amp;$C$740)</f>
        <v>0</v>
      </c>
      <c r="L815" s="13">
        <f>SUMIFS('1. Output sheet'!$F$2:$F$5000,'1. Output sheet'!$AC$2:$AC$5000,$B$75,'1. Output sheet'!$C$2:$C$5000,L$138,'1. Output sheet'!$K$2:$K$5000,$C750,'1. Output sheet'!$O$2:$O$5000,"&gt;="&amp;$B$740,'1. Output sheet'!$O$2:$O$5000,"&lt;"&amp;$C$740)</f>
        <v>0</v>
      </c>
      <c r="M815" s="13">
        <f>SUMIFS('1. Output sheet'!$F$2:$F$5000,'1. Output sheet'!$AC$2:$AC$5000,$B$75,'1. Output sheet'!$C$2:$C$5000,M$138,'1. Output sheet'!$K$2:$K$5000,$C750,'1. Output sheet'!$O$2:$O$5000,"&gt;="&amp;$B$740,'1. Output sheet'!$O$2:$O$5000,"&lt;"&amp;$C$740)</f>
        <v>0</v>
      </c>
      <c r="N815" s="13">
        <f>SUMIFS('1. Output sheet'!$F$2:$F$5000,'1. Output sheet'!$AC$2:$AC$5000,$B$75,'1. Output sheet'!$C$2:$C$5000,N$138,'1. Output sheet'!$K$2:$K$5000,$C750,'1. Output sheet'!$O$2:$O$5000,"&gt;="&amp;$B$740,'1. Output sheet'!$O$2:$O$5000,"&lt;"&amp;$C$740)</f>
        <v>0</v>
      </c>
      <c r="O815" s="13">
        <f>SUMIFS('1. Output sheet'!$F$2:$F$5000,'1. Output sheet'!$AC$2:$AC$5000,$B$75,'1. Output sheet'!$C$2:$C$5000,O$138,'1. Output sheet'!$K$2:$K$5000,$C750,'1. Output sheet'!$O$2:$O$5000,"&gt;="&amp;$B$740,'1. Output sheet'!$O$2:$O$5000,"&lt;"&amp;$C$740)</f>
        <v>0</v>
      </c>
      <c r="P815" s="14">
        <f t="shared" si="469"/>
        <v>0</v>
      </c>
      <c r="R815" s="7"/>
      <c r="S815" s="39" t="s">
        <v>34</v>
      </c>
      <c r="T815" s="13">
        <f t="shared" si="470"/>
        <v>0</v>
      </c>
      <c r="U815" s="13">
        <f t="shared" si="448"/>
        <v>0</v>
      </c>
      <c r="V815" s="13">
        <f t="shared" si="449"/>
        <v>0</v>
      </c>
      <c r="W815" s="13">
        <f t="shared" si="450"/>
        <v>0</v>
      </c>
      <c r="X815" s="13">
        <f t="shared" si="451"/>
        <v>0</v>
      </c>
      <c r="Y815" s="13">
        <f t="shared" si="452"/>
        <v>0</v>
      </c>
      <c r="Z815" s="13">
        <f t="shared" si="453"/>
        <v>0</v>
      </c>
      <c r="AA815" s="13">
        <f t="shared" si="454"/>
        <v>0</v>
      </c>
      <c r="AB815" s="13">
        <f t="shared" si="455"/>
        <v>0</v>
      </c>
      <c r="AC815" s="13">
        <f t="shared" si="456"/>
        <v>0</v>
      </c>
      <c r="AD815" s="13">
        <f t="shared" si="457"/>
        <v>0</v>
      </c>
      <c r="AE815" s="13">
        <v>0</v>
      </c>
      <c r="AF815" s="14">
        <v>67515</v>
      </c>
    </row>
    <row r="816" spans="2:32" ht="14.4" x14ac:dyDescent="0.3">
      <c r="B816" s="7"/>
      <c r="C816" s="39" t="s">
        <v>473</v>
      </c>
      <c r="D816" s="13">
        <f>SUMIFS('1. Output sheet'!$F$2:$F$5000,'1. Output sheet'!$AC$2:$AC$5000,$B$75,'1. Output sheet'!$C$2:$C$5000,D$138,'1. Output sheet'!$K$2:$K$5000,$C751,'1. Output sheet'!$O$2:$O$5000,"&gt;="&amp;$B$740,'1. Output sheet'!$O$2:$O$5000,"&lt;"&amp;$C$740)</f>
        <v>0</v>
      </c>
      <c r="E816" s="13">
        <f>SUMIFS('1. Output sheet'!$F$2:$F$5000,'1. Output sheet'!$AC$2:$AC$5000,$B$75,'1. Output sheet'!$C$2:$C$5000,E$138,'1. Output sheet'!$K$2:$K$5000,$C751,'1. Output sheet'!$O$2:$O$5000,"&gt;="&amp;$B$740,'1. Output sheet'!$O$2:$O$5000,"&lt;"&amp;$C$740)</f>
        <v>0</v>
      </c>
      <c r="F816" s="13">
        <f>SUMIFS('1. Output sheet'!$F$2:$F$5000,'1. Output sheet'!$AC$2:$AC$5000,$B$75,'1. Output sheet'!$C$2:$C$5000,F$138,'1. Output sheet'!$K$2:$K$5000,$C751,'1. Output sheet'!$O$2:$O$5000,"&gt;="&amp;$B$740,'1. Output sheet'!$O$2:$O$5000,"&lt;"&amp;$C$740)</f>
        <v>0</v>
      </c>
      <c r="G816" s="13">
        <f>SUMIFS('1. Output sheet'!$F$2:$F$5000,'1. Output sheet'!$AC$2:$AC$5000,$B$75,'1. Output sheet'!$C$2:$C$5000,G$138,'1. Output sheet'!$K$2:$K$5000,$C751,'1. Output sheet'!$O$2:$O$5000,"&gt;="&amp;$B$740,'1. Output sheet'!$O$2:$O$5000,"&lt;"&amp;$C$740)</f>
        <v>475</v>
      </c>
      <c r="H816" s="13">
        <f>SUMIFS('1. Output sheet'!$F$2:$F$5000,'1. Output sheet'!$AC$2:$AC$5000,$B$75,'1. Output sheet'!$C$2:$C$5000,H$138,'1. Output sheet'!$K$2:$K$5000,$C751,'1. Output sheet'!$O$2:$O$5000,"&gt;="&amp;$B$740,'1. Output sheet'!$O$2:$O$5000,"&lt;"&amp;$C$740)</f>
        <v>400</v>
      </c>
      <c r="I816" s="13">
        <f>SUMIFS('1. Output sheet'!$F$2:$F$5000,'1. Output sheet'!$AC$2:$AC$5000,$B$75,'1. Output sheet'!$C$2:$C$5000,I$138,'1. Output sheet'!$K$2:$K$5000,$C751,'1. Output sheet'!$O$2:$O$5000,"&gt;="&amp;$B$740,'1. Output sheet'!$O$2:$O$5000,"&lt;"&amp;$C$740)</f>
        <v>995</v>
      </c>
      <c r="J816" s="13">
        <f>SUMIFS('1. Output sheet'!$F$2:$F$5000,'1. Output sheet'!$AC$2:$AC$5000,$B$75,'1. Output sheet'!$C$2:$C$5000,J$138,'1. Output sheet'!$K$2:$K$5000,$C751,'1. Output sheet'!$O$2:$O$5000,"&gt;="&amp;$B$740,'1. Output sheet'!$O$2:$O$5000,"&lt;"&amp;$C$740)</f>
        <v>0</v>
      </c>
      <c r="K816" s="13">
        <f>SUMIFS('1. Output sheet'!$F$2:$F$5000,'1. Output sheet'!$AC$2:$AC$5000,$B$75,'1. Output sheet'!$C$2:$C$5000,K$138,'1. Output sheet'!$K$2:$K$5000,$C751,'1. Output sheet'!$O$2:$O$5000,"&gt;="&amp;$B$740,'1. Output sheet'!$O$2:$O$5000,"&lt;"&amp;$C$740)</f>
        <v>0</v>
      </c>
      <c r="L816" s="13">
        <f>SUMIFS('1. Output sheet'!$F$2:$F$5000,'1. Output sheet'!$AC$2:$AC$5000,$B$75,'1. Output sheet'!$C$2:$C$5000,L$138,'1. Output sheet'!$K$2:$K$5000,$C751,'1. Output sheet'!$O$2:$O$5000,"&gt;="&amp;$B$740,'1. Output sheet'!$O$2:$O$5000,"&lt;"&amp;$C$740)</f>
        <v>0</v>
      </c>
      <c r="M816" s="13">
        <f>SUMIFS('1. Output sheet'!$F$2:$F$5000,'1. Output sheet'!$AC$2:$AC$5000,$B$75,'1. Output sheet'!$C$2:$C$5000,M$138,'1. Output sheet'!$K$2:$K$5000,$C751,'1. Output sheet'!$O$2:$O$5000,"&gt;="&amp;$B$740,'1. Output sheet'!$O$2:$O$5000,"&lt;"&amp;$C$740)</f>
        <v>0</v>
      </c>
      <c r="N816" s="13">
        <f>SUMIFS('1. Output sheet'!$F$2:$F$5000,'1. Output sheet'!$AC$2:$AC$5000,$B$75,'1. Output sheet'!$C$2:$C$5000,N$138,'1. Output sheet'!$K$2:$K$5000,$C751,'1. Output sheet'!$O$2:$O$5000,"&gt;="&amp;$B$740,'1. Output sheet'!$O$2:$O$5000,"&lt;"&amp;$C$740)</f>
        <v>0</v>
      </c>
      <c r="O816" s="13">
        <f>SUMIFS('1. Output sheet'!$F$2:$F$5000,'1. Output sheet'!$AC$2:$AC$5000,$B$75,'1. Output sheet'!$C$2:$C$5000,O$138,'1. Output sheet'!$K$2:$K$5000,$C751,'1. Output sheet'!$O$2:$O$5000,"&gt;="&amp;$B$740,'1. Output sheet'!$O$2:$O$5000,"&lt;"&amp;$C$740)</f>
        <v>0</v>
      </c>
      <c r="P816" s="14">
        <f t="shared" si="469"/>
        <v>1870</v>
      </c>
      <c r="R816" s="7"/>
      <c r="S816" s="39" t="s">
        <v>473</v>
      </c>
      <c r="T816" s="13">
        <f t="shared" si="470"/>
        <v>0</v>
      </c>
      <c r="U816" s="13">
        <f t="shared" si="448"/>
        <v>0</v>
      </c>
      <c r="V816" s="13">
        <f t="shared" si="449"/>
        <v>0</v>
      </c>
      <c r="W816" s="13">
        <f t="shared" si="450"/>
        <v>63.687435474571942</v>
      </c>
      <c r="X816" s="13">
        <f t="shared" si="451"/>
        <v>53.631524610165847</v>
      </c>
      <c r="Y816" s="13">
        <f t="shared" si="452"/>
        <v>133.40841746778756</v>
      </c>
      <c r="Z816" s="13">
        <f t="shared" si="453"/>
        <v>0</v>
      </c>
      <c r="AA816" s="13">
        <f t="shared" si="454"/>
        <v>0</v>
      </c>
      <c r="AB816" s="13">
        <f t="shared" si="455"/>
        <v>0</v>
      </c>
      <c r="AC816" s="13">
        <f t="shared" si="456"/>
        <v>0</v>
      </c>
      <c r="AD816" s="13">
        <f t="shared" si="457"/>
        <v>0</v>
      </c>
      <c r="AE816" s="13">
        <v>0</v>
      </c>
      <c r="AF816" s="14">
        <v>15775</v>
      </c>
    </row>
    <row r="817" spans="2:32" ht="14.4" x14ac:dyDescent="0.3">
      <c r="B817" s="7"/>
      <c r="C817" s="39" t="s">
        <v>210</v>
      </c>
      <c r="D817" s="13">
        <f>SUMIFS('1. Output sheet'!$F$2:$F$5000,'1. Output sheet'!$AC$2:$AC$5000,$B$75,'1. Output sheet'!$C$2:$C$5000,D$138,'1. Output sheet'!$K$2:$K$5000,$C752,'1. Output sheet'!$O$2:$O$5000,"&gt;="&amp;$B$740,'1. Output sheet'!$O$2:$O$5000,"&lt;"&amp;$C$740)</f>
        <v>0</v>
      </c>
      <c r="E817" s="13">
        <f>SUMIFS('1. Output sheet'!$F$2:$F$5000,'1. Output sheet'!$AC$2:$AC$5000,$B$75,'1. Output sheet'!$C$2:$C$5000,E$138,'1. Output sheet'!$K$2:$K$5000,$C752,'1. Output sheet'!$O$2:$O$5000,"&gt;="&amp;$B$740,'1. Output sheet'!$O$2:$O$5000,"&lt;"&amp;$C$740)</f>
        <v>0</v>
      </c>
      <c r="F817" s="13">
        <f>SUMIFS('1. Output sheet'!$F$2:$F$5000,'1. Output sheet'!$AC$2:$AC$5000,$B$75,'1. Output sheet'!$C$2:$C$5000,F$138,'1. Output sheet'!$K$2:$K$5000,$C752,'1. Output sheet'!$O$2:$O$5000,"&gt;="&amp;$B$740,'1. Output sheet'!$O$2:$O$5000,"&lt;"&amp;$C$740)</f>
        <v>0</v>
      </c>
      <c r="G817" s="13">
        <f>SUMIFS('1. Output sheet'!$F$2:$F$5000,'1. Output sheet'!$AC$2:$AC$5000,$B$75,'1. Output sheet'!$C$2:$C$5000,G$138,'1. Output sheet'!$K$2:$K$5000,$C752,'1. Output sheet'!$O$2:$O$5000,"&gt;="&amp;$B$740,'1. Output sheet'!$O$2:$O$5000,"&lt;"&amp;$C$740)</f>
        <v>0</v>
      </c>
      <c r="H817" s="13">
        <f>SUMIFS('1. Output sheet'!$F$2:$F$5000,'1. Output sheet'!$AC$2:$AC$5000,$B$75,'1. Output sheet'!$C$2:$C$5000,H$138,'1. Output sheet'!$K$2:$K$5000,$C752,'1. Output sheet'!$O$2:$O$5000,"&gt;="&amp;$B$740,'1. Output sheet'!$O$2:$O$5000,"&lt;"&amp;$C$740)</f>
        <v>0</v>
      </c>
      <c r="I817" s="13">
        <f>SUMIFS('1. Output sheet'!$F$2:$F$5000,'1. Output sheet'!$AC$2:$AC$5000,$B$75,'1. Output sheet'!$C$2:$C$5000,I$138,'1. Output sheet'!$K$2:$K$5000,$C752,'1. Output sheet'!$O$2:$O$5000,"&gt;="&amp;$B$740,'1. Output sheet'!$O$2:$O$5000,"&lt;"&amp;$C$740)</f>
        <v>0</v>
      </c>
      <c r="J817" s="13">
        <f>SUMIFS('1. Output sheet'!$F$2:$F$5000,'1. Output sheet'!$AC$2:$AC$5000,$B$75,'1. Output sheet'!$C$2:$C$5000,J$138,'1. Output sheet'!$K$2:$K$5000,$C752,'1. Output sheet'!$O$2:$O$5000,"&gt;="&amp;$B$740,'1. Output sheet'!$O$2:$O$5000,"&lt;"&amp;$C$740)</f>
        <v>0</v>
      </c>
      <c r="K817" s="13">
        <f>SUMIFS('1. Output sheet'!$F$2:$F$5000,'1. Output sheet'!$AC$2:$AC$5000,$B$75,'1. Output sheet'!$C$2:$C$5000,K$138,'1. Output sheet'!$K$2:$K$5000,$C752,'1. Output sheet'!$O$2:$O$5000,"&gt;="&amp;$B$740,'1. Output sheet'!$O$2:$O$5000,"&lt;"&amp;$C$740)</f>
        <v>0</v>
      </c>
      <c r="L817" s="13">
        <f>SUMIFS('1. Output sheet'!$F$2:$F$5000,'1. Output sheet'!$AC$2:$AC$5000,$B$75,'1. Output sheet'!$C$2:$C$5000,L$138,'1. Output sheet'!$K$2:$K$5000,$C752,'1. Output sheet'!$O$2:$O$5000,"&gt;="&amp;$B$740,'1. Output sheet'!$O$2:$O$5000,"&lt;"&amp;$C$740)</f>
        <v>0</v>
      </c>
      <c r="M817" s="13">
        <f>SUMIFS('1. Output sheet'!$F$2:$F$5000,'1. Output sheet'!$AC$2:$AC$5000,$B$75,'1. Output sheet'!$C$2:$C$5000,M$138,'1. Output sheet'!$K$2:$K$5000,$C752,'1. Output sheet'!$O$2:$O$5000,"&gt;="&amp;$B$740,'1. Output sheet'!$O$2:$O$5000,"&lt;"&amp;$C$740)</f>
        <v>0</v>
      </c>
      <c r="N817" s="13">
        <f>SUMIFS('1. Output sheet'!$F$2:$F$5000,'1. Output sheet'!$AC$2:$AC$5000,$B$75,'1. Output sheet'!$C$2:$C$5000,N$138,'1. Output sheet'!$K$2:$K$5000,$C752,'1. Output sheet'!$O$2:$O$5000,"&gt;="&amp;$B$740,'1. Output sheet'!$O$2:$O$5000,"&lt;"&amp;$C$740)</f>
        <v>0</v>
      </c>
      <c r="O817" s="13">
        <f>SUMIFS('1. Output sheet'!$F$2:$F$5000,'1. Output sheet'!$AC$2:$AC$5000,$B$75,'1. Output sheet'!$C$2:$C$5000,O$138,'1. Output sheet'!$K$2:$K$5000,$C752,'1. Output sheet'!$O$2:$O$5000,"&gt;="&amp;$B$740,'1. Output sheet'!$O$2:$O$5000,"&lt;"&amp;$C$740)</f>
        <v>0</v>
      </c>
      <c r="P817" s="14">
        <f t="shared" si="469"/>
        <v>0</v>
      </c>
      <c r="R817" s="7"/>
      <c r="S817" s="39" t="s">
        <v>210</v>
      </c>
      <c r="T817" s="13">
        <f t="shared" si="470"/>
        <v>0</v>
      </c>
      <c r="U817" s="13">
        <f t="shared" si="448"/>
        <v>0</v>
      </c>
      <c r="V817" s="13">
        <f t="shared" si="449"/>
        <v>0</v>
      </c>
      <c r="W817" s="13">
        <f t="shared" si="450"/>
        <v>0</v>
      </c>
      <c r="X817" s="13">
        <f t="shared" si="451"/>
        <v>0</v>
      </c>
      <c r="Y817" s="13">
        <f t="shared" si="452"/>
        <v>0</v>
      </c>
      <c r="Z817" s="13">
        <f t="shared" si="453"/>
        <v>0</v>
      </c>
      <c r="AA817" s="13">
        <f t="shared" si="454"/>
        <v>0</v>
      </c>
      <c r="AB817" s="13">
        <f t="shared" si="455"/>
        <v>0</v>
      </c>
      <c r="AC817" s="13">
        <f t="shared" si="456"/>
        <v>0</v>
      </c>
      <c r="AD817" s="13">
        <f t="shared" si="457"/>
        <v>0</v>
      </c>
      <c r="AE817" s="13">
        <v>0</v>
      </c>
      <c r="AF817" s="14">
        <v>26545.4</v>
      </c>
    </row>
    <row r="818" spans="2:32" ht="14.4" x14ac:dyDescent="0.3">
      <c r="B818" s="7"/>
      <c r="C818" s="39" t="s">
        <v>333</v>
      </c>
      <c r="D818" s="13">
        <f>SUMIFS('1. Output sheet'!$F$2:$F$5000,'1. Output sheet'!$AC$2:$AC$5000,$B$75,'1. Output sheet'!$C$2:$C$5000,D$138,'1. Output sheet'!$K$2:$K$5000,$C753,'1. Output sheet'!$O$2:$O$5000,"&gt;="&amp;$B$740,'1. Output sheet'!$O$2:$O$5000,"&lt;"&amp;$C$740)</f>
        <v>0</v>
      </c>
      <c r="E818" s="13">
        <f>SUMIFS('1. Output sheet'!$F$2:$F$5000,'1. Output sheet'!$AC$2:$AC$5000,$B$75,'1. Output sheet'!$C$2:$C$5000,E$138,'1. Output sheet'!$K$2:$K$5000,$C753,'1. Output sheet'!$O$2:$O$5000,"&gt;="&amp;$B$740,'1. Output sheet'!$O$2:$O$5000,"&lt;"&amp;$C$740)</f>
        <v>0</v>
      </c>
      <c r="F818" s="13">
        <f>SUMIFS('1. Output sheet'!$F$2:$F$5000,'1. Output sheet'!$AC$2:$AC$5000,$B$75,'1. Output sheet'!$C$2:$C$5000,F$138,'1. Output sheet'!$K$2:$K$5000,$C753,'1. Output sheet'!$O$2:$O$5000,"&gt;="&amp;$B$740,'1. Output sheet'!$O$2:$O$5000,"&lt;"&amp;$C$740)</f>
        <v>0</v>
      </c>
      <c r="G818" s="13">
        <f>SUMIFS('1. Output sheet'!$F$2:$F$5000,'1. Output sheet'!$AC$2:$AC$5000,$B$75,'1. Output sheet'!$C$2:$C$5000,G$138,'1. Output sheet'!$K$2:$K$5000,$C753,'1. Output sheet'!$O$2:$O$5000,"&gt;="&amp;$B$740,'1. Output sheet'!$O$2:$O$5000,"&lt;"&amp;$C$740)</f>
        <v>0</v>
      </c>
      <c r="H818" s="13">
        <f>SUMIFS('1. Output sheet'!$F$2:$F$5000,'1. Output sheet'!$AC$2:$AC$5000,$B$75,'1. Output sheet'!$C$2:$C$5000,H$138,'1. Output sheet'!$K$2:$K$5000,$C753,'1. Output sheet'!$O$2:$O$5000,"&gt;="&amp;$B$740,'1. Output sheet'!$O$2:$O$5000,"&lt;"&amp;$C$740)</f>
        <v>0</v>
      </c>
      <c r="I818" s="13">
        <f>SUMIFS('1. Output sheet'!$F$2:$F$5000,'1. Output sheet'!$AC$2:$AC$5000,$B$75,'1. Output sheet'!$C$2:$C$5000,I$138,'1. Output sheet'!$K$2:$K$5000,$C753,'1. Output sheet'!$O$2:$O$5000,"&gt;="&amp;$B$740,'1. Output sheet'!$O$2:$O$5000,"&lt;"&amp;$C$740)</f>
        <v>0</v>
      </c>
      <c r="J818" s="13">
        <f>SUMIFS('1. Output sheet'!$F$2:$F$5000,'1. Output sheet'!$AC$2:$AC$5000,$B$75,'1. Output sheet'!$C$2:$C$5000,J$138,'1. Output sheet'!$K$2:$K$5000,$C753,'1. Output sheet'!$O$2:$O$5000,"&gt;="&amp;$B$740,'1. Output sheet'!$O$2:$O$5000,"&lt;"&amp;$C$740)</f>
        <v>0</v>
      </c>
      <c r="K818" s="13">
        <f>SUMIFS('1. Output sheet'!$F$2:$F$5000,'1. Output sheet'!$AC$2:$AC$5000,$B$75,'1. Output sheet'!$C$2:$C$5000,K$138,'1. Output sheet'!$K$2:$K$5000,$C753,'1. Output sheet'!$O$2:$O$5000,"&gt;="&amp;$B$740,'1. Output sheet'!$O$2:$O$5000,"&lt;"&amp;$C$740)</f>
        <v>0</v>
      </c>
      <c r="L818" s="13">
        <f>SUMIFS('1. Output sheet'!$F$2:$F$5000,'1. Output sheet'!$AC$2:$AC$5000,$B$75,'1. Output sheet'!$C$2:$C$5000,L$138,'1. Output sheet'!$K$2:$K$5000,$C753,'1. Output sheet'!$O$2:$O$5000,"&gt;="&amp;$B$740,'1. Output sheet'!$O$2:$O$5000,"&lt;"&amp;$C$740)</f>
        <v>0</v>
      </c>
      <c r="M818" s="13">
        <f>SUMIFS('1. Output sheet'!$F$2:$F$5000,'1. Output sheet'!$AC$2:$AC$5000,$B$75,'1. Output sheet'!$C$2:$C$5000,M$138,'1. Output sheet'!$K$2:$K$5000,$C753,'1. Output sheet'!$O$2:$O$5000,"&gt;="&amp;$B$740,'1. Output sheet'!$O$2:$O$5000,"&lt;"&amp;$C$740)</f>
        <v>0</v>
      </c>
      <c r="N818" s="13">
        <f>SUMIFS('1. Output sheet'!$F$2:$F$5000,'1. Output sheet'!$AC$2:$AC$5000,$B$75,'1. Output sheet'!$C$2:$C$5000,N$138,'1. Output sheet'!$K$2:$K$5000,$C753,'1. Output sheet'!$O$2:$O$5000,"&gt;="&amp;$B$740,'1. Output sheet'!$O$2:$O$5000,"&lt;"&amp;$C$740)</f>
        <v>0</v>
      </c>
      <c r="O818" s="13">
        <f>SUMIFS('1. Output sheet'!$F$2:$F$5000,'1. Output sheet'!$AC$2:$AC$5000,$B$75,'1. Output sheet'!$C$2:$C$5000,O$138,'1. Output sheet'!$K$2:$K$5000,$C753,'1. Output sheet'!$O$2:$O$5000,"&gt;="&amp;$B$740,'1. Output sheet'!$O$2:$O$5000,"&lt;"&amp;$C$740)</f>
        <v>0</v>
      </c>
      <c r="P818" s="14">
        <f t="shared" si="469"/>
        <v>0</v>
      </c>
      <c r="R818" s="7"/>
      <c r="S818" s="39" t="s">
        <v>333</v>
      </c>
      <c r="T818" s="13">
        <f t="shared" si="470"/>
        <v>0</v>
      </c>
      <c r="U818" s="13">
        <f t="shared" si="448"/>
        <v>0</v>
      </c>
      <c r="V818" s="13">
        <f t="shared" si="449"/>
        <v>0</v>
      </c>
      <c r="W818" s="13">
        <f t="shared" si="450"/>
        <v>0</v>
      </c>
      <c r="X818" s="13">
        <f t="shared" si="451"/>
        <v>0</v>
      </c>
      <c r="Y818" s="13">
        <f t="shared" si="452"/>
        <v>0</v>
      </c>
      <c r="Z818" s="13">
        <f t="shared" si="453"/>
        <v>0</v>
      </c>
      <c r="AA818" s="13">
        <f t="shared" si="454"/>
        <v>0</v>
      </c>
      <c r="AB818" s="13">
        <f t="shared" si="455"/>
        <v>0</v>
      </c>
      <c r="AC818" s="13">
        <f t="shared" si="456"/>
        <v>0</v>
      </c>
      <c r="AD818" s="13">
        <f t="shared" si="457"/>
        <v>0</v>
      </c>
      <c r="AE818" s="13">
        <v>0</v>
      </c>
      <c r="AF818" s="14">
        <v>0</v>
      </c>
    </row>
    <row r="819" spans="2:32" ht="14.4" x14ac:dyDescent="0.3">
      <c r="B819" s="7"/>
      <c r="C819" s="39" t="s">
        <v>229</v>
      </c>
      <c r="D819" s="13">
        <f>SUMIFS('1. Output sheet'!$F$2:$F$5000,'1. Output sheet'!$AC$2:$AC$5000,$B$75,'1. Output sheet'!$C$2:$C$5000,D$138,'1. Output sheet'!$K$2:$K$5000,$C754,'1. Output sheet'!$O$2:$O$5000,"&gt;="&amp;$B$740,'1. Output sheet'!$O$2:$O$5000,"&lt;"&amp;$C$740)</f>
        <v>0</v>
      </c>
      <c r="E819" s="13">
        <f>SUMIFS('1. Output sheet'!$F$2:$F$5000,'1. Output sheet'!$AC$2:$AC$5000,$B$75,'1. Output sheet'!$C$2:$C$5000,E$138,'1. Output sheet'!$K$2:$K$5000,$C754,'1. Output sheet'!$O$2:$O$5000,"&gt;="&amp;$B$740,'1. Output sheet'!$O$2:$O$5000,"&lt;"&amp;$C$740)</f>
        <v>0</v>
      </c>
      <c r="F819" s="13">
        <f>SUMIFS('1. Output sheet'!$F$2:$F$5000,'1. Output sheet'!$AC$2:$AC$5000,$B$75,'1. Output sheet'!$C$2:$C$5000,F$138,'1. Output sheet'!$K$2:$K$5000,$C754,'1. Output sheet'!$O$2:$O$5000,"&gt;="&amp;$B$740,'1. Output sheet'!$O$2:$O$5000,"&lt;"&amp;$C$740)</f>
        <v>0</v>
      </c>
      <c r="G819" s="13">
        <f>SUMIFS('1. Output sheet'!$F$2:$F$5000,'1. Output sheet'!$AC$2:$AC$5000,$B$75,'1. Output sheet'!$C$2:$C$5000,G$138,'1. Output sheet'!$K$2:$K$5000,$C754,'1. Output sheet'!$O$2:$O$5000,"&gt;="&amp;$B$740,'1. Output sheet'!$O$2:$O$5000,"&lt;"&amp;$C$740)</f>
        <v>0</v>
      </c>
      <c r="H819" s="13">
        <f>SUMIFS('1. Output sheet'!$F$2:$F$5000,'1. Output sheet'!$AC$2:$AC$5000,$B$75,'1. Output sheet'!$C$2:$C$5000,H$138,'1. Output sheet'!$K$2:$K$5000,$C754,'1. Output sheet'!$O$2:$O$5000,"&gt;="&amp;$B$740,'1. Output sheet'!$O$2:$O$5000,"&lt;"&amp;$C$740)</f>
        <v>0</v>
      </c>
      <c r="I819" s="13">
        <f>SUMIFS('1. Output sheet'!$F$2:$F$5000,'1. Output sheet'!$AC$2:$AC$5000,$B$75,'1. Output sheet'!$C$2:$C$5000,I$138,'1. Output sheet'!$K$2:$K$5000,$C754,'1. Output sheet'!$O$2:$O$5000,"&gt;="&amp;$B$740,'1. Output sheet'!$O$2:$O$5000,"&lt;"&amp;$C$740)</f>
        <v>0</v>
      </c>
      <c r="J819" s="13">
        <f>SUMIFS('1. Output sheet'!$F$2:$F$5000,'1. Output sheet'!$AC$2:$AC$5000,$B$75,'1. Output sheet'!$C$2:$C$5000,J$138,'1. Output sheet'!$K$2:$K$5000,$C754,'1. Output sheet'!$O$2:$O$5000,"&gt;="&amp;$B$740,'1. Output sheet'!$O$2:$O$5000,"&lt;"&amp;$C$740)</f>
        <v>9100</v>
      </c>
      <c r="K819" s="13">
        <f>SUMIFS('1. Output sheet'!$F$2:$F$5000,'1. Output sheet'!$AC$2:$AC$5000,$B$75,'1. Output sheet'!$C$2:$C$5000,K$138,'1. Output sheet'!$K$2:$K$5000,$C754,'1. Output sheet'!$O$2:$O$5000,"&gt;="&amp;$B$740,'1. Output sheet'!$O$2:$O$5000,"&lt;"&amp;$C$740)</f>
        <v>0</v>
      </c>
      <c r="L819" s="13">
        <f>SUMIFS('1. Output sheet'!$F$2:$F$5000,'1. Output sheet'!$AC$2:$AC$5000,$B$75,'1. Output sheet'!$C$2:$C$5000,L$138,'1. Output sheet'!$K$2:$K$5000,$C754,'1. Output sheet'!$O$2:$O$5000,"&gt;="&amp;$B$740,'1. Output sheet'!$O$2:$O$5000,"&lt;"&amp;$C$740)</f>
        <v>0</v>
      </c>
      <c r="M819" s="13">
        <f>SUMIFS('1. Output sheet'!$F$2:$F$5000,'1. Output sheet'!$AC$2:$AC$5000,$B$75,'1. Output sheet'!$C$2:$C$5000,M$138,'1. Output sheet'!$K$2:$K$5000,$C754,'1. Output sheet'!$O$2:$O$5000,"&gt;="&amp;$B$740,'1. Output sheet'!$O$2:$O$5000,"&lt;"&amp;$C$740)</f>
        <v>0</v>
      </c>
      <c r="N819" s="13">
        <f>SUMIFS('1. Output sheet'!$F$2:$F$5000,'1. Output sheet'!$AC$2:$AC$5000,$B$75,'1. Output sheet'!$C$2:$C$5000,N$138,'1. Output sheet'!$K$2:$K$5000,$C754,'1. Output sheet'!$O$2:$O$5000,"&gt;="&amp;$B$740,'1. Output sheet'!$O$2:$O$5000,"&lt;"&amp;$C$740)</f>
        <v>9100</v>
      </c>
      <c r="O819" s="13">
        <f>SUMIFS('1. Output sheet'!$F$2:$F$5000,'1. Output sheet'!$AC$2:$AC$5000,$B$75,'1. Output sheet'!$C$2:$C$5000,O$138,'1. Output sheet'!$K$2:$K$5000,$C754,'1. Output sheet'!$O$2:$O$5000,"&gt;="&amp;$B$740,'1. Output sheet'!$O$2:$O$5000,"&lt;"&amp;$C$740)</f>
        <v>9100</v>
      </c>
      <c r="P819" s="14">
        <f t="shared" si="469"/>
        <v>27300</v>
      </c>
      <c r="R819" s="7"/>
      <c r="S819" s="39" t="s">
        <v>229</v>
      </c>
      <c r="T819" s="13">
        <f t="shared" si="470"/>
        <v>0</v>
      </c>
      <c r="U819" s="13">
        <f t="shared" si="448"/>
        <v>0</v>
      </c>
      <c r="V819" s="13">
        <f t="shared" si="449"/>
        <v>0</v>
      </c>
      <c r="W819" s="13">
        <f t="shared" si="450"/>
        <v>0</v>
      </c>
      <c r="X819" s="13">
        <f t="shared" si="451"/>
        <v>0</v>
      </c>
      <c r="Y819" s="13">
        <f t="shared" si="452"/>
        <v>0</v>
      </c>
      <c r="Z819" s="13">
        <f t="shared" si="453"/>
        <v>1220.117184881273</v>
      </c>
      <c r="AA819" s="13">
        <f t="shared" si="454"/>
        <v>0</v>
      </c>
      <c r="AB819" s="13">
        <f t="shared" si="455"/>
        <v>0</v>
      </c>
      <c r="AC819" s="13">
        <f t="shared" si="456"/>
        <v>0</v>
      </c>
      <c r="AD819" s="13">
        <f t="shared" si="457"/>
        <v>1220.117184881273</v>
      </c>
      <c r="AE819" s="13">
        <v>26449</v>
      </c>
      <c r="AF819" s="14">
        <v>224601.75</v>
      </c>
    </row>
    <row r="820" spans="2:32" ht="14.4" x14ac:dyDescent="0.3">
      <c r="B820" s="7"/>
      <c r="C820" s="39" t="s">
        <v>407</v>
      </c>
      <c r="D820" s="13">
        <f>SUMIFS('1. Output sheet'!$F$2:$F$5000,'1. Output sheet'!$AC$2:$AC$5000,$B$75,'1. Output sheet'!$C$2:$C$5000,D$138,'1. Output sheet'!$K$2:$K$5000,$C755,'1. Output sheet'!$O$2:$O$5000,"&gt;="&amp;$B$740,'1. Output sheet'!$O$2:$O$5000,"&lt;"&amp;$C$740)</f>
        <v>0</v>
      </c>
      <c r="E820" s="13">
        <f>SUMIFS('1. Output sheet'!$F$2:$F$5000,'1. Output sheet'!$AC$2:$AC$5000,$B$75,'1. Output sheet'!$C$2:$C$5000,E$138,'1. Output sheet'!$K$2:$K$5000,$C755,'1. Output sheet'!$O$2:$O$5000,"&gt;="&amp;$B$740,'1. Output sheet'!$O$2:$O$5000,"&lt;"&amp;$C$740)</f>
        <v>0</v>
      </c>
      <c r="F820" s="13">
        <f>SUMIFS('1. Output sheet'!$F$2:$F$5000,'1. Output sheet'!$AC$2:$AC$5000,$B$75,'1. Output sheet'!$C$2:$C$5000,F$138,'1. Output sheet'!$K$2:$K$5000,$C755,'1. Output sheet'!$O$2:$O$5000,"&gt;="&amp;$B$740,'1. Output sheet'!$O$2:$O$5000,"&lt;"&amp;$C$740)</f>
        <v>0</v>
      </c>
      <c r="G820" s="13">
        <f>SUMIFS('1. Output sheet'!$F$2:$F$5000,'1. Output sheet'!$AC$2:$AC$5000,$B$75,'1. Output sheet'!$C$2:$C$5000,G$138,'1. Output sheet'!$K$2:$K$5000,$C755,'1. Output sheet'!$O$2:$O$5000,"&gt;="&amp;$B$740,'1. Output sheet'!$O$2:$O$5000,"&lt;"&amp;$C$740)</f>
        <v>0</v>
      </c>
      <c r="H820" s="13">
        <f>SUMIFS('1. Output sheet'!$F$2:$F$5000,'1. Output sheet'!$AC$2:$AC$5000,$B$75,'1. Output sheet'!$C$2:$C$5000,H$138,'1. Output sheet'!$K$2:$K$5000,$C755,'1. Output sheet'!$O$2:$O$5000,"&gt;="&amp;$B$740,'1. Output sheet'!$O$2:$O$5000,"&lt;"&amp;$C$740)</f>
        <v>0</v>
      </c>
      <c r="I820" s="13">
        <f>SUMIFS('1. Output sheet'!$F$2:$F$5000,'1. Output sheet'!$AC$2:$AC$5000,$B$75,'1. Output sheet'!$C$2:$C$5000,I$138,'1. Output sheet'!$K$2:$K$5000,$C755,'1. Output sheet'!$O$2:$O$5000,"&gt;="&amp;$B$740,'1. Output sheet'!$O$2:$O$5000,"&lt;"&amp;$C$740)</f>
        <v>0</v>
      </c>
      <c r="J820" s="13">
        <f>SUMIFS('1. Output sheet'!$F$2:$F$5000,'1. Output sheet'!$AC$2:$AC$5000,$B$75,'1. Output sheet'!$C$2:$C$5000,J$138,'1. Output sheet'!$K$2:$K$5000,$C755,'1. Output sheet'!$O$2:$O$5000,"&gt;="&amp;$B$740,'1. Output sheet'!$O$2:$O$5000,"&lt;"&amp;$C$740)</f>
        <v>0</v>
      </c>
      <c r="K820" s="13">
        <f>SUMIFS('1. Output sheet'!$F$2:$F$5000,'1. Output sheet'!$AC$2:$AC$5000,$B$75,'1. Output sheet'!$C$2:$C$5000,K$138,'1. Output sheet'!$K$2:$K$5000,$C755,'1. Output sheet'!$O$2:$O$5000,"&gt;="&amp;$B$740,'1. Output sheet'!$O$2:$O$5000,"&lt;"&amp;$C$740)</f>
        <v>0</v>
      </c>
      <c r="L820" s="13">
        <f>SUMIFS('1. Output sheet'!$F$2:$F$5000,'1. Output sheet'!$AC$2:$AC$5000,$B$75,'1. Output sheet'!$C$2:$C$5000,L$138,'1. Output sheet'!$K$2:$K$5000,$C755,'1. Output sheet'!$O$2:$O$5000,"&gt;="&amp;$B$740,'1. Output sheet'!$O$2:$O$5000,"&lt;"&amp;$C$740)</f>
        <v>0</v>
      </c>
      <c r="M820" s="13">
        <f>SUMIFS('1. Output sheet'!$F$2:$F$5000,'1. Output sheet'!$AC$2:$AC$5000,$B$75,'1. Output sheet'!$C$2:$C$5000,M$138,'1. Output sheet'!$K$2:$K$5000,$C755,'1. Output sheet'!$O$2:$O$5000,"&gt;="&amp;$B$740,'1. Output sheet'!$O$2:$O$5000,"&lt;"&amp;$C$740)</f>
        <v>0</v>
      </c>
      <c r="N820" s="13">
        <f>SUMIFS('1. Output sheet'!$F$2:$F$5000,'1. Output sheet'!$AC$2:$AC$5000,$B$75,'1. Output sheet'!$C$2:$C$5000,N$138,'1. Output sheet'!$K$2:$K$5000,$C755,'1. Output sheet'!$O$2:$O$5000,"&gt;="&amp;$B$740,'1. Output sheet'!$O$2:$O$5000,"&lt;"&amp;$C$740)</f>
        <v>0</v>
      </c>
      <c r="O820" s="13">
        <f>SUMIFS('1. Output sheet'!$F$2:$F$5000,'1. Output sheet'!$AC$2:$AC$5000,$B$75,'1. Output sheet'!$C$2:$C$5000,O$138,'1. Output sheet'!$K$2:$K$5000,$C755,'1. Output sheet'!$O$2:$O$5000,"&gt;="&amp;$B$740,'1. Output sheet'!$O$2:$O$5000,"&lt;"&amp;$C$740)</f>
        <v>0</v>
      </c>
      <c r="P820" s="14">
        <f t="shared" si="469"/>
        <v>0</v>
      </c>
      <c r="R820" s="7"/>
      <c r="S820" s="39" t="s">
        <v>407</v>
      </c>
      <c r="T820" s="13">
        <f t="shared" si="470"/>
        <v>0</v>
      </c>
      <c r="U820" s="13">
        <f t="shared" si="448"/>
        <v>0</v>
      </c>
      <c r="V820" s="13">
        <f t="shared" si="449"/>
        <v>0</v>
      </c>
      <c r="W820" s="13">
        <f t="shared" si="450"/>
        <v>0</v>
      </c>
      <c r="X820" s="13">
        <f t="shared" si="451"/>
        <v>0</v>
      </c>
      <c r="Y820" s="13">
        <f t="shared" si="452"/>
        <v>0</v>
      </c>
      <c r="Z820" s="13">
        <f t="shared" si="453"/>
        <v>0</v>
      </c>
      <c r="AA820" s="13">
        <f t="shared" si="454"/>
        <v>0</v>
      </c>
      <c r="AB820" s="13">
        <f t="shared" si="455"/>
        <v>0</v>
      </c>
      <c r="AC820" s="13">
        <f t="shared" si="456"/>
        <v>0</v>
      </c>
      <c r="AD820" s="13">
        <f t="shared" si="457"/>
        <v>0</v>
      </c>
      <c r="AE820" s="13">
        <v>0</v>
      </c>
      <c r="AF820" s="14">
        <v>0</v>
      </c>
    </row>
    <row r="821" spans="2:32" ht="14.4" x14ac:dyDescent="0.3">
      <c r="B821" s="7"/>
      <c r="C821" s="39" t="s">
        <v>54</v>
      </c>
      <c r="D821" s="13">
        <f>SUMIFS('1. Output sheet'!$F$2:$F$5000,'1. Output sheet'!$AC$2:$AC$5000,$B$75,'1. Output sheet'!$C$2:$C$5000,D$138,'1. Output sheet'!$K$2:$K$5000,$C756,'1. Output sheet'!$O$2:$O$5000,"&gt;="&amp;$B$740,'1. Output sheet'!$O$2:$O$5000,"&lt;"&amp;$C$740)</f>
        <v>0</v>
      </c>
      <c r="E821" s="13">
        <f>SUMIFS('1. Output sheet'!$F$2:$F$5000,'1. Output sheet'!$AC$2:$AC$5000,$B$75,'1. Output sheet'!$C$2:$C$5000,E$138,'1. Output sheet'!$K$2:$K$5000,$C756,'1. Output sheet'!$O$2:$O$5000,"&gt;="&amp;$B$740,'1. Output sheet'!$O$2:$O$5000,"&lt;"&amp;$C$740)</f>
        <v>0</v>
      </c>
      <c r="F821" s="13">
        <f>SUMIFS('1. Output sheet'!$F$2:$F$5000,'1. Output sheet'!$AC$2:$AC$5000,$B$75,'1. Output sheet'!$C$2:$C$5000,F$138,'1. Output sheet'!$K$2:$K$5000,$C756,'1. Output sheet'!$O$2:$O$5000,"&gt;="&amp;$B$740,'1. Output sheet'!$O$2:$O$5000,"&lt;"&amp;$C$740)</f>
        <v>0</v>
      </c>
      <c r="G821" s="13">
        <f>SUMIFS('1. Output sheet'!$F$2:$F$5000,'1. Output sheet'!$AC$2:$AC$5000,$B$75,'1. Output sheet'!$C$2:$C$5000,G$138,'1. Output sheet'!$K$2:$K$5000,$C756,'1. Output sheet'!$O$2:$O$5000,"&gt;="&amp;$B$740,'1. Output sheet'!$O$2:$O$5000,"&lt;"&amp;$C$740)</f>
        <v>845</v>
      </c>
      <c r="H821" s="13">
        <f>SUMIFS('1. Output sheet'!$F$2:$F$5000,'1. Output sheet'!$AC$2:$AC$5000,$B$75,'1. Output sheet'!$C$2:$C$5000,H$138,'1. Output sheet'!$K$2:$K$5000,$C756,'1. Output sheet'!$O$2:$O$5000,"&gt;="&amp;$B$740,'1. Output sheet'!$O$2:$O$5000,"&lt;"&amp;$C$740)</f>
        <v>0</v>
      </c>
      <c r="I821" s="13">
        <f>SUMIFS('1. Output sheet'!$F$2:$F$5000,'1. Output sheet'!$AC$2:$AC$5000,$B$75,'1. Output sheet'!$C$2:$C$5000,I$138,'1. Output sheet'!$K$2:$K$5000,$C756,'1. Output sheet'!$O$2:$O$5000,"&gt;="&amp;$B$740,'1. Output sheet'!$O$2:$O$5000,"&lt;"&amp;$C$740)</f>
        <v>0</v>
      </c>
      <c r="J821" s="13">
        <f>SUMIFS('1. Output sheet'!$F$2:$F$5000,'1. Output sheet'!$AC$2:$AC$5000,$B$75,'1. Output sheet'!$C$2:$C$5000,J$138,'1. Output sheet'!$K$2:$K$5000,$C756,'1. Output sheet'!$O$2:$O$5000,"&gt;="&amp;$B$740,'1. Output sheet'!$O$2:$O$5000,"&lt;"&amp;$C$740)</f>
        <v>0</v>
      </c>
      <c r="K821" s="13">
        <f>SUMIFS('1. Output sheet'!$F$2:$F$5000,'1. Output sheet'!$AC$2:$AC$5000,$B$75,'1. Output sheet'!$C$2:$C$5000,K$138,'1. Output sheet'!$K$2:$K$5000,$C756,'1. Output sheet'!$O$2:$O$5000,"&gt;="&amp;$B$740,'1. Output sheet'!$O$2:$O$5000,"&lt;"&amp;$C$740)</f>
        <v>0</v>
      </c>
      <c r="L821" s="13">
        <f>SUMIFS('1. Output sheet'!$F$2:$F$5000,'1. Output sheet'!$AC$2:$AC$5000,$B$75,'1. Output sheet'!$C$2:$C$5000,L$138,'1. Output sheet'!$K$2:$K$5000,$C756,'1. Output sheet'!$O$2:$O$5000,"&gt;="&amp;$B$740,'1. Output sheet'!$O$2:$O$5000,"&lt;"&amp;$C$740)</f>
        <v>0</v>
      </c>
      <c r="M821" s="13">
        <f>SUMIFS('1. Output sheet'!$F$2:$F$5000,'1. Output sheet'!$AC$2:$AC$5000,$B$75,'1. Output sheet'!$C$2:$C$5000,M$138,'1. Output sheet'!$K$2:$K$5000,$C756,'1. Output sheet'!$O$2:$O$5000,"&gt;="&amp;$B$740,'1. Output sheet'!$O$2:$O$5000,"&lt;"&amp;$C$740)</f>
        <v>0</v>
      </c>
      <c r="N821" s="13">
        <f>SUMIFS('1. Output sheet'!$F$2:$F$5000,'1. Output sheet'!$AC$2:$AC$5000,$B$75,'1. Output sheet'!$C$2:$C$5000,N$138,'1. Output sheet'!$K$2:$K$5000,$C756,'1. Output sheet'!$O$2:$O$5000,"&gt;="&amp;$B$740,'1. Output sheet'!$O$2:$O$5000,"&lt;"&amp;$C$740)</f>
        <v>0</v>
      </c>
      <c r="O821" s="13">
        <f>SUMIFS('1. Output sheet'!$F$2:$F$5000,'1. Output sheet'!$AC$2:$AC$5000,$B$75,'1. Output sheet'!$C$2:$C$5000,O$138,'1. Output sheet'!$K$2:$K$5000,$C756,'1. Output sheet'!$O$2:$O$5000,"&gt;="&amp;$B$740,'1. Output sheet'!$O$2:$O$5000,"&lt;"&amp;$C$740)</f>
        <v>0</v>
      </c>
      <c r="P821" s="14">
        <f t="shared" si="469"/>
        <v>845</v>
      </c>
      <c r="R821" s="7"/>
      <c r="S821" s="39" t="s">
        <v>54</v>
      </c>
      <c r="T821" s="13">
        <f t="shared" si="470"/>
        <v>0</v>
      </c>
      <c r="U821" s="13">
        <f t="shared" si="448"/>
        <v>0</v>
      </c>
      <c r="V821" s="13">
        <f t="shared" si="449"/>
        <v>0</v>
      </c>
      <c r="W821" s="13">
        <f t="shared" si="450"/>
        <v>113.29659573897536</v>
      </c>
      <c r="X821" s="13">
        <f t="shared" si="451"/>
        <v>0</v>
      </c>
      <c r="Y821" s="13">
        <f t="shared" si="452"/>
        <v>0</v>
      </c>
      <c r="Z821" s="13">
        <f t="shared" si="453"/>
        <v>0</v>
      </c>
      <c r="AA821" s="13">
        <f t="shared" si="454"/>
        <v>0</v>
      </c>
      <c r="AB821" s="13">
        <f t="shared" si="455"/>
        <v>0</v>
      </c>
      <c r="AC821" s="13">
        <f t="shared" si="456"/>
        <v>0</v>
      </c>
      <c r="AD821" s="13">
        <f t="shared" si="457"/>
        <v>0</v>
      </c>
      <c r="AE821" s="13">
        <v>0</v>
      </c>
      <c r="AF821" s="14">
        <v>163579.5</v>
      </c>
    </row>
    <row r="822" spans="2:32" ht="14.4" x14ac:dyDescent="0.3">
      <c r="B822" s="7"/>
      <c r="C822" s="39" t="s">
        <v>126</v>
      </c>
      <c r="D822" s="13">
        <f>SUMIFS('1. Output sheet'!$F$2:$F$5000,'1. Output sheet'!$AC$2:$AC$5000,$B$75,'1. Output sheet'!$C$2:$C$5000,D$138,'1. Output sheet'!$K$2:$K$5000,$C757,'1. Output sheet'!$O$2:$O$5000,"&gt;="&amp;$B$740,'1. Output sheet'!$O$2:$O$5000,"&lt;"&amp;$C$740)</f>
        <v>0</v>
      </c>
      <c r="E822" s="13">
        <f>SUMIFS('1. Output sheet'!$F$2:$F$5000,'1. Output sheet'!$AC$2:$AC$5000,$B$75,'1. Output sheet'!$C$2:$C$5000,E$138,'1. Output sheet'!$K$2:$K$5000,$C757,'1. Output sheet'!$O$2:$O$5000,"&gt;="&amp;$B$740,'1. Output sheet'!$O$2:$O$5000,"&lt;"&amp;$C$740)</f>
        <v>0</v>
      </c>
      <c r="F822" s="13">
        <f>SUMIFS('1. Output sheet'!$F$2:$F$5000,'1. Output sheet'!$AC$2:$AC$5000,$B$75,'1. Output sheet'!$C$2:$C$5000,F$138,'1. Output sheet'!$K$2:$K$5000,$C757,'1. Output sheet'!$O$2:$O$5000,"&gt;="&amp;$B$740,'1. Output sheet'!$O$2:$O$5000,"&lt;"&amp;$C$740)</f>
        <v>950</v>
      </c>
      <c r="G822" s="13">
        <f>SUMIFS('1. Output sheet'!$F$2:$F$5000,'1. Output sheet'!$AC$2:$AC$5000,$B$75,'1. Output sheet'!$C$2:$C$5000,G$138,'1. Output sheet'!$K$2:$K$5000,$C757,'1. Output sheet'!$O$2:$O$5000,"&gt;="&amp;$B$740,'1. Output sheet'!$O$2:$O$5000,"&lt;"&amp;$C$740)</f>
        <v>662</v>
      </c>
      <c r="H822" s="13">
        <f>SUMIFS('1. Output sheet'!$F$2:$F$5000,'1. Output sheet'!$AC$2:$AC$5000,$B$75,'1. Output sheet'!$C$2:$C$5000,H$138,'1. Output sheet'!$K$2:$K$5000,$C757,'1. Output sheet'!$O$2:$O$5000,"&gt;="&amp;$B$740,'1. Output sheet'!$O$2:$O$5000,"&lt;"&amp;$C$740)</f>
        <v>2580.06</v>
      </c>
      <c r="I822" s="13">
        <f>SUMIFS('1. Output sheet'!$F$2:$F$5000,'1. Output sheet'!$AC$2:$AC$5000,$B$75,'1. Output sheet'!$C$2:$C$5000,I$138,'1. Output sheet'!$K$2:$K$5000,$C757,'1. Output sheet'!$O$2:$O$5000,"&gt;="&amp;$B$740,'1. Output sheet'!$O$2:$O$5000,"&lt;"&amp;$C$740)</f>
        <v>36905</v>
      </c>
      <c r="J822" s="13">
        <f>SUMIFS('1. Output sheet'!$F$2:$F$5000,'1. Output sheet'!$AC$2:$AC$5000,$B$75,'1. Output sheet'!$C$2:$C$5000,J$138,'1. Output sheet'!$K$2:$K$5000,$C757,'1. Output sheet'!$O$2:$O$5000,"&gt;="&amp;$B$740,'1. Output sheet'!$O$2:$O$5000,"&lt;"&amp;$C$740)</f>
        <v>950</v>
      </c>
      <c r="K822" s="13">
        <f>SUMIFS('1. Output sheet'!$F$2:$F$5000,'1. Output sheet'!$AC$2:$AC$5000,$B$75,'1. Output sheet'!$C$2:$C$5000,K$138,'1. Output sheet'!$K$2:$K$5000,$C757,'1. Output sheet'!$O$2:$O$5000,"&gt;="&amp;$B$740,'1. Output sheet'!$O$2:$O$5000,"&lt;"&amp;$C$740)</f>
        <v>0</v>
      </c>
      <c r="L822" s="13">
        <f>SUMIFS('1. Output sheet'!$F$2:$F$5000,'1. Output sheet'!$AC$2:$AC$5000,$B$75,'1. Output sheet'!$C$2:$C$5000,L$138,'1. Output sheet'!$K$2:$K$5000,$C757,'1. Output sheet'!$O$2:$O$5000,"&gt;="&amp;$B$740,'1. Output sheet'!$O$2:$O$5000,"&lt;"&amp;$C$740)</f>
        <v>2550</v>
      </c>
      <c r="M822" s="13">
        <f>SUMIFS('1. Output sheet'!$F$2:$F$5000,'1. Output sheet'!$AC$2:$AC$5000,$B$75,'1. Output sheet'!$C$2:$C$5000,M$138,'1. Output sheet'!$K$2:$K$5000,$C757,'1. Output sheet'!$O$2:$O$5000,"&gt;="&amp;$B$740,'1. Output sheet'!$O$2:$O$5000,"&lt;"&amp;$C$740)</f>
        <v>0</v>
      </c>
      <c r="N822" s="13">
        <f>SUMIFS('1. Output sheet'!$F$2:$F$5000,'1. Output sheet'!$AC$2:$AC$5000,$B$75,'1. Output sheet'!$C$2:$C$5000,N$138,'1. Output sheet'!$K$2:$K$5000,$C757,'1. Output sheet'!$O$2:$O$5000,"&gt;="&amp;$B$740,'1. Output sheet'!$O$2:$O$5000,"&lt;"&amp;$C$740)</f>
        <v>0</v>
      </c>
      <c r="O822" s="13">
        <f>SUMIFS('1. Output sheet'!$F$2:$F$5000,'1. Output sheet'!$AC$2:$AC$5000,$B$75,'1. Output sheet'!$C$2:$C$5000,O$138,'1. Output sheet'!$K$2:$K$5000,$C757,'1. Output sheet'!$O$2:$O$5000,"&gt;="&amp;$B$740,'1. Output sheet'!$O$2:$O$5000,"&lt;"&amp;$C$740)</f>
        <v>0</v>
      </c>
      <c r="P822" s="14">
        <f t="shared" si="469"/>
        <v>44597.06</v>
      </c>
      <c r="R822" s="7"/>
      <c r="S822" s="39" t="s">
        <v>126</v>
      </c>
      <c r="T822" s="13">
        <f t="shared" si="470"/>
        <v>0</v>
      </c>
      <c r="U822" s="13">
        <f t="shared" si="448"/>
        <v>0</v>
      </c>
      <c r="V822" s="13">
        <f t="shared" si="449"/>
        <v>127.37487094914388</v>
      </c>
      <c r="W822" s="13">
        <f t="shared" si="450"/>
        <v>88.760173229824474</v>
      </c>
      <c r="X822" s="13">
        <f t="shared" si="451"/>
        <v>345.93137846426123</v>
      </c>
      <c r="Y822" s="13">
        <f t="shared" si="452"/>
        <v>4948.1785393454265</v>
      </c>
      <c r="Z822" s="13">
        <f t="shared" si="453"/>
        <v>127.37487094914388</v>
      </c>
      <c r="AA822" s="13">
        <f t="shared" si="454"/>
        <v>0</v>
      </c>
      <c r="AB822" s="13">
        <f t="shared" si="455"/>
        <v>341.9009693898073</v>
      </c>
      <c r="AC822" s="13">
        <f t="shared" si="456"/>
        <v>0</v>
      </c>
      <c r="AD822" s="13">
        <f t="shared" si="457"/>
        <v>0</v>
      </c>
      <c r="AE822" s="13">
        <v>0</v>
      </c>
      <c r="AF822" s="14">
        <v>123322.07999999999</v>
      </c>
    </row>
    <row r="823" spans="2:32" ht="14.4" x14ac:dyDescent="0.3">
      <c r="B823" s="7"/>
      <c r="C823" s="39" t="s">
        <v>737</v>
      </c>
      <c r="D823" s="13">
        <f>SUMIFS('1. Output sheet'!$F$2:$F$5000,'1. Output sheet'!$AC$2:$AC$5000,$B$75,'1. Output sheet'!$C$2:$C$5000,D$138,'1. Output sheet'!$K$2:$K$5000,$C758,'1. Output sheet'!$O$2:$O$5000,"&gt;="&amp;$B$740,'1. Output sheet'!$O$2:$O$5000,"&lt;"&amp;$C$740)</f>
        <v>0</v>
      </c>
      <c r="E823" s="13">
        <f>SUMIFS('1. Output sheet'!$F$2:$F$5000,'1. Output sheet'!$AC$2:$AC$5000,$B$75,'1. Output sheet'!$C$2:$C$5000,E$138,'1. Output sheet'!$K$2:$K$5000,$C758,'1. Output sheet'!$O$2:$O$5000,"&gt;="&amp;$B$740,'1. Output sheet'!$O$2:$O$5000,"&lt;"&amp;$C$740)</f>
        <v>0</v>
      </c>
      <c r="F823" s="13">
        <f>SUMIFS('1. Output sheet'!$F$2:$F$5000,'1. Output sheet'!$AC$2:$AC$5000,$B$75,'1. Output sheet'!$C$2:$C$5000,F$138,'1. Output sheet'!$K$2:$K$5000,$C758,'1. Output sheet'!$O$2:$O$5000,"&gt;="&amp;$B$740,'1. Output sheet'!$O$2:$O$5000,"&lt;"&amp;$C$740)</f>
        <v>0</v>
      </c>
      <c r="G823" s="13">
        <f>SUMIFS('1. Output sheet'!$F$2:$F$5000,'1. Output sheet'!$AC$2:$AC$5000,$B$75,'1. Output sheet'!$C$2:$C$5000,G$138,'1. Output sheet'!$K$2:$K$5000,$C758,'1. Output sheet'!$O$2:$O$5000,"&gt;="&amp;$B$740,'1. Output sheet'!$O$2:$O$5000,"&lt;"&amp;$C$740)</f>
        <v>0</v>
      </c>
      <c r="H823" s="13">
        <f>SUMIFS('1. Output sheet'!$F$2:$F$5000,'1. Output sheet'!$AC$2:$AC$5000,$B$75,'1. Output sheet'!$C$2:$C$5000,H$138,'1. Output sheet'!$K$2:$K$5000,$C758,'1. Output sheet'!$O$2:$O$5000,"&gt;="&amp;$B$740,'1. Output sheet'!$O$2:$O$5000,"&lt;"&amp;$C$740)</f>
        <v>2643</v>
      </c>
      <c r="I823" s="13">
        <f>SUMIFS('1. Output sheet'!$F$2:$F$5000,'1. Output sheet'!$AC$2:$AC$5000,$B$75,'1. Output sheet'!$C$2:$C$5000,I$138,'1. Output sheet'!$K$2:$K$5000,$C758,'1. Output sheet'!$O$2:$O$5000,"&gt;="&amp;$B$740,'1. Output sheet'!$O$2:$O$5000,"&lt;"&amp;$C$740)</f>
        <v>0</v>
      </c>
      <c r="J823" s="13">
        <f>SUMIFS('1. Output sheet'!$F$2:$F$5000,'1. Output sheet'!$AC$2:$AC$5000,$B$75,'1. Output sheet'!$C$2:$C$5000,J$138,'1. Output sheet'!$K$2:$K$5000,$C758,'1. Output sheet'!$O$2:$O$5000,"&gt;="&amp;$B$740,'1. Output sheet'!$O$2:$O$5000,"&lt;"&amp;$C$740)</f>
        <v>0</v>
      </c>
      <c r="K823" s="13">
        <f>SUMIFS('1. Output sheet'!$F$2:$F$5000,'1. Output sheet'!$AC$2:$AC$5000,$B$75,'1. Output sheet'!$C$2:$C$5000,K$138,'1. Output sheet'!$K$2:$K$5000,$C758,'1. Output sheet'!$O$2:$O$5000,"&gt;="&amp;$B$740,'1. Output sheet'!$O$2:$O$5000,"&lt;"&amp;$C$740)</f>
        <v>0</v>
      </c>
      <c r="L823" s="13">
        <f>SUMIFS('1. Output sheet'!$F$2:$F$5000,'1. Output sheet'!$AC$2:$AC$5000,$B$75,'1. Output sheet'!$C$2:$C$5000,L$138,'1. Output sheet'!$K$2:$K$5000,$C758,'1. Output sheet'!$O$2:$O$5000,"&gt;="&amp;$B$740,'1. Output sheet'!$O$2:$O$5000,"&lt;"&amp;$C$740)</f>
        <v>0</v>
      </c>
      <c r="M823" s="13">
        <f>SUMIFS('1. Output sheet'!$F$2:$F$5000,'1. Output sheet'!$AC$2:$AC$5000,$B$75,'1. Output sheet'!$C$2:$C$5000,M$138,'1. Output sheet'!$K$2:$K$5000,$C758,'1. Output sheet'!$O$2:$O$5000,"&gt;="&amp;$B$740,'1. Output sheet'!$O$2:$O$5000,"&lt;"&amp;$C$740)</f>
        <v>0</v>
      </c>
      <c r="N823" s="13">
        <f>SUMIFS('1. Output sheet'!$F$2:$F$5000,'1. Output sheet'!$AC$2:$AC$5000,$B$75,'1. Output sheet'!$C$2:$C$5000,N$138,'1. Output sheet'!$K$2:$K$5000,$C758,'1. Output sheet'!$O$2:$O$5000,"&gt;="&amp;$B$740,'1. Output sheet'!$O$2:$O$5000,"&lt;"&amp;$C$740)</f>
        <v>0</v>
      </c>
      <c r="O823" s="13">
        <f>SUMIFS('1. Output sheet'!$F$2:$F$5000,'1. Output sheet'!$AC$2:$AC$5000,$B$75,'1. Output sheet'!$C$2:$C$5000,O$138,'1. Output sheet'!$K$2:$K$5000,$C758,'1. Output sheet'!$O$2:$O$5000,"&gt;="&amp;$B$740,'1. Output sheet'!$O$2:$O$5000,"&lt;"&amp;$C$740)</f>
        <v>0</v>
      </c>
      <c r="P823" s="14">
        <f t="shared" si="469"/>
        <v>2643</v>
      </c>
      <c r="R823" s="7"/>
      <c r="S823" s="39" t="s">
        <v>737</v>
      </c>
      <c r="T823" s="13">
        <f t="shared" si="470"/>
        <v>0</v>
      </c>
      <c r="U823" s="13">
        <f t="shared" si="448"/>
        <v>0</v>
      </c>
      <c r="V823" s="13">
        <f t="shared" si="449"/>
        <v>0</v>
      </c>
      <c r="W823" s="13">
        <f t="shared" si="450"/>
        <v>0</v>
      </c>
      <c r="X823" s="13">
        <f t="shared" si="451"/>
        <v>354.37029886167085</v>
      </c>
      <c r="Y823" s="13">
        <f t="shared" si="452"/>
        <v>0</v>
      </c>
      <c r="Z823" s="13">
        <f t="shared" si="453"/>
        <v>0</v>
      </c>
      <c r="AA823" s="13">
        <f t="shared" si="454"/>
        <v>0</v>
      </c>
      <c r="AB823" s="13">
        <f t="shared" si="455"/>
        <v>0</v>
      </c>
      <c r="AC823" s="13">
        <f t="shared" si="456"/>
        <v>0</v>
      </c>
      <c r="AD823" s="13">
        <f t="shared" si="457"/>
        <v>0</v>
      </c>
      <c r="AE823" s="13">
        <v>0</v>
      </c>
      <c r="AF823" s="14">
        <v>31995</v>
      </c>
    </row>
    <row r="824" spans="2:32" ht="14.4" x14ac:dyDescent="0.3">
      <c r="B824" s="7"/>
      <c r="C824" s="39" t="s">
        <v>362</v>
      </c>
      <c r="D824" s="13">
        <f>SUMIFS('1. Output sheet'!$F$2:$F$5000,'1. Output sheet'!$AC$2:$AC$5000,$B$75,'1. Output sheet'!$C$2:$C$5000,D$138,'1. Output sheet'!$K$2:$K$5000,$C759,'1. Output sheet'!$O$2:$O$5000,"&gt;="&amp;$B$740,'1. Output sheet'!$O$2:$O$5000,"&lt;"&amp;$C$740)</f>
        <v>0</v>
      </c>
      <c r="E824" s="13">
        <f>SUMIFS('1. Output sheet'!$F$2:$F$5000,'1. Output sheet'!$AC$2:$AC$5000,$B$75,'1. Output sheet'!$C$2:$C$5000,E$138,'1. Output sheet'!$K$2:$K$5000,$C759,'1. Output sheet'!$O$2:$O$5000,"&gt;="&amp;$B$740,'1. Output sheet'!$O$2:$O$5000,"&lt;"&amp;$C$740)</f>
        <v>0</v>
      </c>
      <c r="F824" s="13">
        <f>SUMIFS('1. Output sheet'!$F$2:$F$5000,'1. Output sheet'!$AC$2:$AC$5000,$B$75,'1. Output sheet'!$C$2:$C$5000,F$138,'1. Output sheet'!$K$2:$K$5000,$C759,'1. Output sheet'!$O$2:$O$5000,"&gt;="&amp;$B$740,'1. Output sheet'!$O$2:$O$5000,"&lt;"&amp;$C$740)</f>
        <v>0</v>
      </c>
      <c r="G824" s="13">
        <f>SUMIFS('1. Output sheet'!$F$2:$F$5000,'1. Output sheet'!$AC$2:$AC$5000,$B$75,'1. Output sheet'!$C$2:$C$5000,G$138,'1. Output sheet'!$K$2:$K$5000,$C759,'1. Output sheet'!$O$2:$O$5000,"&gt;="&amp;$B$740,'1. Output sheet'!$O$2:$O$5000,"&lt;"&amp;$C$740)</f>
        <v>0</v>
      </c>
      <c r="H824" s="13">
        <f>SUMIFS('1. Output sheet'!$F$2:$F$5000,'1. Output sheet'!$AC$2:$AC$5000,$B$75,'1. Output sheet'!$C$2:$C$5000,H$138,'1. Output sheet'!$K$2:$K$5000,$C759,'1. Output sheet'!$O$2:$O$5000,"&gt;="&amp;$B$740,'1. Output sheet'!$O$2:$O$5000,"&lt;"&amp;$C$740)</f>
        <v>0</v>
      </c>
      <c r="I824" s="13">
        <f>SUMIFS('1. Output sheet'!$F$2:$F$5000,'1. Output sheet'!$AC$2:$AC$5000,$B$75,'1. Output sheet'!$C$2:$C$5000,I$138,'1. Output sheet'!$K$2:$K$5000,$C759,'1. Output sheet'!$O$2:$O$5000,"&gt;="&amp;$B$740,'1. Output sheet'!$O$2:$O$5000,"&lt;"&amp;$C$740)</f>
        <v>0</v>
      </c>
      <c r="J824" s="13">
        <f>SUMIFS('1. Output sheet'!$F$2:$F$5000,'1. Output sheet'!$AC$2:$AC$5000,$B$75,'1. Output sheet'!$C$2:$C$5000,J$138,'1. Output sheet'!$K$2:$K$5000,$C759,'1. Output sheet'!$O$2:$O$5000,"&gt;="&amp;$B$740,'1. Output sheet'!$O$2:$O$5000,"&lt;"&amp;$C$740)</f>
        <v>0</v>
      </c>
      <c r="K824" s="13">
        <f>SUMIFS('1. Output sheet'!$F$2:$F$5000,'1. Output sheet'!$AC$2:$AC$5000,$B$75,'1. Output sheet'!$C$2:$C$5000,K$138,'1. Output sheet'!$K$2:$K$5000,$C759,'1. Output sheet'!$O$2:$O$5000,"&gt;="&amp;$B$740,'1. Output sheet'!$O$2:$O$5000,"&lt;"&amp;$C$740)</f>
        <v>0</v>
      </c>
      <c r="L824" s="13">
        <f>SUMIFS('1. Output sheet'!$F$2:$F$5000,'1. Output sheet'!$AC$2:$AC$5000,$B$75,'1. Output sheet'!$C$2:$C$5000,L$138,'1. Output sheet'!$K$2:$K$5000,$C759,'1. Output sheet'!$O$2:$O$5000,"&gt;="&amp;$B$740,'1. Output sheet'!$O$2:$O$5000,"&lt;"&amp;$C$740)</f>
        <v>0</v>
      </c>
      <c r="M824" s="13">
        <f>SUMIFS('1. Output sheet'!$F$2:$F$5000,'1. Output sheet'!$AC$2:$AC$5000,$B$75,'1. Output sheet'!$C$2:$C$5000,M$138,'1. Output sheet'!$K$2:$K$5000,$C759,'1. Output sheet'!$O$2:$O$5000,"&gt;="&amp;$B$740,'1. Output sheet'!$O$2:$O$5000,"&lt;"&amp;$C$740)</f>
        <v>0</v>
      </c>
      <c r="N824" s="13">
        <f>SUMIFS('1. Output sheet'!$F$2:$F$5000,'1. Output sheet'!$AC$2:$AC$5000,$B$75,'1. Output sheet'!$C$2:$C$5000,N$138,'1. Output sheet'!$K$2:$K$5000,$C759,'1. Output sheet'!$O$2:$O$5000,"&gt;="&amp;$B$740,'1. Output sheet'!$O$2:$O$5000,"&lt;"&amp;$C$740)</f>
        <v>0</v>
      </c>
      <c r="O824" s="13">
        <f>SUMIFS('1. Output sheet'!$F$2:$F$5000,'1. Output sheet'!$AC$2:$AC$5000,$B$75,'1. Output sheet'!$C$2:$C$5000,O$138,'1. Output sheet'!$K$2:$K$5000,$C759,'1. Output sheet'!$O$2:$O$5000,"&gt;="&amp;$B$740,'1. Output sheet'!$O$2:$O$5000,"&lt;"&amp;$C$740)</f>
        <v>0</v>
      </c>
      <c r="P824" s="14">
        <f t="shared" si="469"/>
        <v>0</v>
      </c>
      <c r="R824" s="7"/>
      <c r="S824" s="39" t="s">
        <v>362</v>
      </c>
      <c r="T824" s="13">
        <f t="shared" si="470"/>
        <v>0</v>
      </c>
      <c r="U824" s="13">
        <f t="shared" si="448"/>
        <v>0</v>
      </c>
      <c r="V824" s="13">
        <f t="shared" si="449"/>
        <v>0</v>
      </c>
      <c r="W824" s="13">
        <f t="shared" si="450"/>
        <v>0</v>
      </c>
      <c r="X824" s="13">
        <f t="shared" si="451"/>
        <v>0</v>
      </c>
      <c r="Y824" s="13">
        <f t="shared" si="452"/>
        <v>0</v>
      </c>
      <c r="Z824" s="13">
        <f t="shared" si="453"/>
        <v>0</v>
      </c>
      <c r="AA824" s="13">
        <f t="shared" si="454"/>
        <v>0</v>
      </c>
      <c r="AB824" s="13">
        <f t="shared" si="455"/>
        <v>0</v>
      </c>
      <c r="AC824" s="13">
        <f t="shared" si="456"/>
        <v>0</v>
      </c>
      <c r="AD824" s="13">
        <f t="shared" si="457"/>
        <v>0</v>
      </c>
      <c r="AE824" s="13">
        <v>0</v>
      </c>
      <c r="AF824" s="14">
        <v>26113.7</v>
      </c>
    </row>
    <row r="825" spans="2:32" ht="14.4" x14ac:dyDescent="0.3">
      <c r="B825" s="7"/>
      <c r="C825" s="39" t="s">
        <v>76</v>
      </c>
      <c r="D825" s="13">
        <f>SUMIFS('1. Output sheet'!$F$2:$F$5000,'1. Output sheet'!$AC$2:$AC$5000,$B$75,'1. Output sheet'!$C$2:$C$5000,D$138,'1. Output sheet'!$K$2:$K$5000,$C760,'1. Output sheet'!$O$2:$O$5000,"&gt;="&amp;$B$740,'1. Output sheet'!$O$2:$O$5000,"&lt;"&amp;$C$740)</f>
        <v>0</v>
      </c>
      <c r="E825" s="13">
        <f>SUMIFS('1. Output sheet'!$F$2:$F$5000,'1. Output sheet'!$AC$2:$AC$5000,$B$75,'1. Output sheet'!$C$2:$C$5000,E$138,'1. Output sheet'!$K$2:$K$5000,$C760,'1. Output sheet'!$O$2:$O$5000,"&gt;="&amp;$B$740,'1. Output sheet'!$O$2:$O$5000,"&lt;"&amp;$C$740)</f>
        <v>0</v>
      </c>
      <c r="F825" s="13">
        <f>SUMIFS('1. Output sheet'!$F$2:$F$5000,'1. Output sheet'!$AC$2:$AC$5000,$B$75,'1. Output sheet'!$C$2:$C$5000,F$138,'1. Output sheet'!$K$2:$K$5000,$C760,'1. Output sheet'!$O$2:$O$5000,"&gt;="&amp;$B$740,'1. Output sheet'!$O$2:$O$5000,"&lt;"&amp;$C$740)</f>
        <v>0</v>
      </c>
      <c r="G825" s="13">
        <f>SUMIFS('1. Output sheet'!$F$2:$F$5000,'1. Output sheet'!$AC$2:$AC$5000,$B$75,'1. Output sheet'!$C$2:$C$5000,G$138,'1. Output sheet'!$K$2:$K$5000,$C760,'1. Output sheet'!$O$2:$O$5000,"&gt;="&amp;$B$740,'1. Output sheet'!$O$2:$O$5000,"&lt;"&amp;$C$740)</f>
        <v>0</v>
      </c>
      <c r="H825" s="13">
        <f>SUMIFS('1. Output sheet'!$F$2:$F$5000,'1. Output sheet'!$AC$2:$AC$5000,$B$75,'1. Output sheet'!$C$2:$C$5000,H$138,'1. Output sheet'!$K$2:$K$5000,$C760,'1. Output sheet'!$O$2:$O$5000,"&gt;="&amp;$B$740,'1. Output sheet'!$O$2:$O$5000,"&lt;"&amp;$C$740)</f>
        <v>0</v>
      </c>
      <c r="I825" s="13">
        <f>SUMIFS('1. Output sheet'!$F$2:$F$5000,'1. Output sheet'!$AC$2:$AC$5000,$B$75,'1. Output sheet'!$C$2:$C$5000,I$138,'1. Output sheet'!$K$2:$K$5000,$C760,'1. Output sheet'!$O$2:$O$5000,"&gt;="&amp;$B$740,'1. Output sheet'!$O$2:$O$5000,"&lt;"&amp;$C$740)</f>
        <v>0</v>
      </c>
      <c r="J825" s="13">
        <f>SUMIFS('1. Output sheet'!$F$2:$F$5000,'1. Output sheet'!$AC$2:$AC$5000,$B$75,'1. Output sheet'!$C$2:$C$5000,J$138,'1. Output sheet'!$K$2:$K$5000,$C760,'1. Output sheet'!$O$2:$O$5000,"&gt;="&amp;$B$740,'1. Output sheet'!$O$2:$O$5000,"&lt;"&amp;$C$740)</f>
        <v>1040</v>
      </c>
      <c r="K825" s="13">
        <f>SUMIFS('1. Output sheet'!$F$2:$F$5000,'1. Output sheet'!$AC$2:$AC$5000,$B$75,'1. Output sheet'!$C$2:$C$5000,K$138,'1. Output sheet'!$K$2:$K$5000,$C760,'1. Output sheet'!$O$2:$O$5000,"&gt;="&amp;$B$740,'1. Output sheet'!$O$2:$O$5000,"&lt;"&amp;$C$740)</f>
        <v>0</v>
      </c>
      <c r="L825" s="13">
        <f>SUMIFS('1. Output sheet'!$F$2:$F$5000,'1. Output sheet'!$AC$2:$AC$5000,$B$75,'1. Output sheet'!$C$2:$C$5000,L$138,'1. Output sheet'!$K$2:$K$5000,$C760,'1. Output sheet'!$O$2:$O$5000,"&gt;="&amp;$B$740,'1. Output sheet'!$O$2:$O$5000,"&lt;"&amp;$C$740)</f>
        <v>0</v>
      </c>
      <c r="M825" s="13">
        <f>SUMIFS('1. Output sheet'!$F$2:$F$5000,'1. Output sheet'!$AC$2:$AC$5000,$B$75,'1. Output sheet'!$C$2:$C$5000,M$138,'1. Output sheet'!$K$2:$K$5000,$C760,'1. Output sheet'!$O$2:$O$5000,"&gt;="&amp;$B$740,'1. Output sheet'!$O$2:$O$5000,"&lt;"&amp;$C$740)</f>
        <v>0</v>
      </c>
      <c r="N825" s="13">
        <f>SUMIFS('1. Output sheet'!$F$2:$F$5000,'1. Output sheet'!$AC$2:$AC$5000,$B$75,'1. Output sheet'!$C$2:$C$5000,N$138,'1. Output sheet'!$K$2:$K$5000,$C760,'1. Output sheet'!$O$2:$O$5000,"&gt;="&amp;$B$740,'1. Output sheet'!$O$2:$O$5000,"&lt;"&amp;$C$740)</f>
        <v>0</v>
      </c>
      <c r="O825" s="13">
        <f>SUMIFS('1. Output sheet'!$F$2:$F$5000,'1. Output sheet'!$AC$2:$AC$5000,$B$75,'1. Output sheet'!$C$2:$C$5000,O$138,'1. Output sheet'!$K$2:$K$5000,$C760,'1. Output sheet'!$O$2:$O$5000,"&gt;="&amp;$B$740,'1. Output sheet'!$O$2:$O$5000,"&lt;"&amp;$C$740)</f>
        <v>0</v>
      </c>
      <c r="P825" s="14">
        <f t="shared" si="469"/>
        <v>1040</v>
      </c>
      <c r="R825" s="7"/>
      <c r="S825" s="39" t="s">
        <v>76</v>
      </c>
      <c r="T825" s="13">
        <f t="shared" si="470"/>
        <v>0</v>
      </c>
      <c r="U825" s="13">
        <f t="shared" si="448"/>
        <v>0</v>
      </c>
      <c r="V825" s="13">
        <f t="shared" si="449"/>
        <v>0</v>
      </c>
      <c r="W825" s="13">
        <f t="shared" si="450"/>
        <v>0</v>
      </c>
      <c r="X825" s="13">
        <f t="shared" si="451"/>
        <v>0</v>
      </c>
      <c r="Y825" s="13">
        <f t="shared" si="452"/>
        <v>0</v>
      </c>
      <c r="Z825" s="13">
        <f t="shared" si="453"/>
        <v>139.4419639864312</v>
      </c>
      <c r="AA825" s="13">
        <f t="shared" si="454"/>
        <v>0</v>
      </c>
      <c r="AB825" s="13">
        <f t="shared" si="455"/>
        <v>0</v>
      </c>
      <c r="AC825" s="13">
        <f t="shared" si="456"/>
        <v>0</v>
      </c>
      <c r="AD825" s="13">
        <f t="shared" si="457"/>
        <v>0</v>
      </c>
      <c r="AE825" s="13">
        <v>0</v>
      </c>
      <c r="AF825" s="14">
        <v>9495</v>
      </c>
    </row>
    <row r="826" spans="2:32" ht="14.4" x14ac:dyDescent="0.3">
      <c r="B826" s="7"/>
      <c r="C826" s="39" t="s">
        <v>3770</v>
      </c>
      <c r="D826" s="13">
        <f>SUMIFS('1. Output sheet'!$F$2:$F$5000,'1. Output sheet'!$AC$2:$AC$5000,$B$75,'1. Output sheet'!$C$2:$C$5000,D$138,'1. Output sheet'!$K$2:$K$5000,$C761,'1. Output sheet'!$O$2:$O$5000,"&gt;="&amp;$B$740,'1. Output sheet'!$O$2:$O$5000,"&lt;"&amp;$C$740)</f>
        <v>0</v>
      </c>
      <c r="E826" s="13">
        <f>SUMIFS('1. Output sheet'!$F$2:$F$5000,'1. Output sheet'!$AC$2:$AC$5000,$B$75,'1. Output sheet'!$C$2:$C$5000,E$138,'1. Output sheet'!$K$2:$K$5000,$C761,'1. Output sheet'!$O$2:$O$5000,"&gt;="&amp;$B$740,'1. Output sheet'!$O$2:$O$5000,"&lt;"&amp;$C$740)</f>
        <v>0</v>
      </c>
      <c r="F826" s="13">
        <f>SUMIFS('1. Output sheet'!$F$2:$F$5000,'1. Output sheet'!$AC$2:$AC$5000,$B$75,'1. Output sheet'!$C$2:$C$5000,F$138,'1. Output sheet'!$K$2:$K$5000,$C761,'1. Output sheet'!$O$2:$O$5000,"&gt;="&amp;$B$740,'1. Output sheet'!$O$2:$O$5000,"&lt;"&amp;$C$740)</f>
        <v>0</v>
      </c>
      <c r="G826" s="13">
        <f>SUMIFS('1. Output sheet'!$F$2:$F$5000,'1. Output sheet'!$AC$2:$AC$5000,$B$75,'1. Output sheet'!$C$2:$C$5000,G$138,'1. Output sheet'!$K$2:$K$5000,$C761,'1. Output sheet'!$O$2:$O$5000,"&gt;="&amp;$B$740,'1. Output sheet'!$O$2:$O$5000,"&lt;"&amp;$C$740)</f>
        <v>0</v>
      </c>
      <c r="H826" s="13">
        <f>SUMIFS('1. Output sheet'!$F$2:$F$5000,'1. Output sheet'!$AC$2:$AC$5000,$B$75,'1. Output sheet'!$C$2:$C$5000,H$138,'1. Output sheet'!$K$2:$K$5000,$C761,'1. Output sheet'!$O$2:$O$5000,"&gt;="&amp;$B$740,'1. Output sheet'!$O$2:$O$5000,"&lt;"&amp;$C$740)</f>
        <v>0</v>
      </c>
      <c r="I826" s="13">
        <f>SUMIFS('1. Output sheet'!$F$2:$F$5000,'1. Output sheet'!$AC$2:$AC$5000,$B$75,'1. Output sheet'!$C$2:$C$5000,I$138,'1. Output sheet'!$K$2:$K$5000,$C761,'1. Output sheet'!$O$2:$O$5000,"&gt;="&amp;$B$740,'1. Output sheet'!$O$2:$O$5000,"&lt;"&amp;$C$740)</f>
        <v>0</v>
      </c>
      <c r="J826" s="13">
        <f>SUMIFS('1. Output sheet'!$F$2:$F$5000,'1. Output sheet'!$AC$2:$AC$5000,$B$75,'1. Output sheet'!$C$2:$C$5000,J$138,'1. Output sheet'!$K$2:$K$5000,$C761,'1. Output sheet'!$O$2:$O$5000,"&gt;="&amp;$B$740,'1. Output sheet'!$O$2:$O$5000,"&lt;"&amp;$C$740)</f>
        <v>0</v>
      </c>
      <c r="K826" s="13">
        <f>SUMIFS('1. Output sheet'!$F$2:$F$5000,'1. Output sheet'!$AC$2:$AC$5000,$B$75,'1. Output sheet'!$C$2:$C$5000,K$138,'1. Output sheet'!$K$2:$K$5000,$C761,'1. Output sheet'!$O$2:$O$5000,"&gt;="&amp;$B$740,'1. Output sheet'!$O$2:$O$5000,"&lt;"&amp;$C$740)</f>
        <v>0</v>
      </c>
      <c r="L826" s="13">
        <f>SUMIFS('1. Output sheet'!$F$2:$F$5000,'1. Output sheet'!$AC$2:$AC$5000,$B$75,'1. Output sheet'!$C$2:$C$5000,L$138,'1. Output sheet'!$K$2:$K$5000,$C761,'1. Output sheet'!$O$2:$O$5000,"&gt;="&amp;$B$740,'1. Output sheet'!$O$2:$O$5000,"&lt;"&amp;$C$740)</f>
        <v>0</v>
      </c>
      <c r="M826" s="13">
        <f>SUMIFS('1. Output sheet'!$F$2:$F$5000,'1. Output sheet'!$AC$2:$AC$5000,$B$75,'1. Output sheet'!$C$2:$C$5000,M$138,'1. Output sheet'!$K$2:$K$5000,$C761,'1. Output sheet'!$O$2:$O$5000,"&gt;="&amp;$B$740,'1. Output sheet'!$O$2:$O$5000,"&lt;"&amp;$C$740)</f>
        <v>0</v>
      </c>
      <c r="N826" s="13">
        <f>SUMIFS('1. Output sheet'!$F$2:$F$5000,'1. Output sheet'!$AC$2:$AC$5000,$B$75,'1. Output sheet'!$C$2:$C$5000,N$138,'1. Output sheet'!$K$2:$K$5000,$C761,'1. Output sheet'!$O$2:$O$5000,"&gt;="&amp;$B$740,'1. Output sheet'!$O$2:$O$5000,"&lt;"&amp;$C$740)</f>
        <v>0</v>
      </c>
      <c r="O826" s="13">
        <f>SUMIFS('1. Output sheet'!$F$2:$F$5000,'1. Output sheet'!$AC$2:$AC$5000,$B$75,'1. Output sheet'!$C$2:$C$5000,O$138,'1. Output sheet'!$K$2:$K$5000,$C761,'1. Output sheet'!$O$2:$O$5000,"&gt;="&amp;$B$740,'1. Output sheet'!$O$2:$O$5000,"&lt;"&amp;$C$740)</f>
        <v>0</v>
      </c>
      <c r="P826" s="14">
        <f t="shared" si="469"/>
        <v>0</v>
      </c>
      <c r="R826" s="7"/>
      <c r="S826" s="39" t="s">
        <v>3770</v>
      </c>
      <c r="T826" s="13">
        <f t="shared" si="470"/>
        <v>0</v>
      </c>
      <c r="U826" s="13">
        <f t="shared" si="448"/>
        <v>0</v>
      </c>
      <c r="V826" s="13">
        <f t="shared" si="449"/>
        <v>0</v>
      </c>
      <c r="W826" s="13">
        <f t="shared" si="450"/>
        <v>0</v>
      </c>
      <c r="X826" s="13">
        <f t="shared" si="451"/>
        <v>0</v>
      </c>
      <c r="Y826" s="13">
        <f t="shared" si="452"/>
        <v>0</v>
      </c>
      <c r="Z826" s="13">
        <f t="shared" si="453"/>
        <v>0</v>
      </c>
      <c r="AA826" s="13">
        <f t="shared" si="454"/>
        <v>0</v>
      </c>
      <c r="AB826" s="13">
        <f t="shared" si="455"/>
        <v>0</v>
      </c>
      <c r="AC826" s="13">
        <f t="shared" si="456"/>
        <v>0</v>
      </c>
      <c r="AD826" s="13">
        <f t="shared" si="457"/>
        <v>0</v>
      </c>
      <c r="AE826" s="13">
        <v>0</v>
      </c>
      <c r="AF826" s="14">
        <v>0</v>
      </c>
    </row>
    <row r="827" spans="2:32" ht="14.4" x14ac:dyDescent="0.3">
      <c r="B827" s="7"/>
      <c r="C827" s="39" t="s">
        <v>724</v>
      </c>
      <c r="D827" s="13">
        <f>SUMIFS('1. Output sheet'!$F$2:$F$5000,'1. Output sheet'!$AC$2:$AC$5000,$B$75,'1. Output sheet'!$C$2:$C$5000,D$138,'1. Output sheet'!$K$2:$K$5000,$C762,'1. Output sheet'!$O$2:$O$5000,"&gt;="&amp;$B$740,'1. Output sheet'!$O$2:$O$5000,"&lt;"&amp;$C$740)</f>
        <v>0</v>
      </c>
      <c r="E827" s="13">
        <f>SUMIFS('1. Output sheet'!$F$2:$F$5000,'1. Output sheet'!$AC$2:$AC$5000,$B$75,'1. Output sheet'!$C$2:$C$5000,E$138,'1. Output sheet'!$K$2:$K$5000,$C762,'1. Output sheet'!$O$2:$O$5000,"&gt;="&amp;$B$740,'1. Output sheet'!$O$2:$O$5000,"&lt;"&amp;$C$740)</f>
        <v>0</v>
      </c>
      <c r="F827" s="13">
        <f>SUMIFS('1. Output sheet'!$F$2:$F$5000,'1. Output sheet'!$AC$2:$AC$5000,$B$75,'1. Output sheet'!$C$2:$C$5000,F$138,'1. Output sheet'!$K$2:$K$5000,$C762,'1. Output sheet'!$O$2:$O$5000,"&gt;="&amp;$B$740,'1. Output sheet'!$O$2:$O$5000,"&lt;"&amp;$C$740)</f>
        <v>0</v>
      </c>
      <c r="G827" s="13">
        <f>SUMIFS('1. Output sheet'!$F$2:$F$5000,'1. Output sheet'!$AC$2:$AC$5000,$B$75,'1. Output sheet'!$C$2:$C$5000,G$138,'1. Output sheet'!$K$2:$K$5000,$C762,'1. Output sheet'!$O$2:$O$5000,"&gt;="&amp;$B$740,'1. Output sheet'!$O$2:$O$5000,"&lt;"&amp;$C$740)</f>
        <v>0</v>
      </c>
      <c r="H827" s="13">
        <f>SUMIFS('1. Output sheet'!$F$2:$F$5000,'1. Output sheet'!$AC$2:$AC$5000,$B$75,'1. Output sheet'!$C$2:$C$5000,H$138,'1. Output sheet'!$K$2:$K$5000,$C762,'1. Output sheet'!$O$2:$O$5000,"&gt;="&amp;$B$740,'1. Output sheet'!$O$2:$O$5000,"&lt;"&amp;$C$740)</f>
        <v>0</v>
      </c>
      <c r="I827" s="13">
        <f>SUMIFS('1. Output sheet'!$F$2:$F$5000,'1. Output sheet'!$AC$2:$AC$5000,$B$75,'1. Output sheet'!$C$2:$C$5000,I$138,'1. Output sheet'!$K$2:$K$5000,$C762,'1. Output sheet'!$O$2:$O$5000,"&gt;="&amp;$B$740,'1. Output sheet'!$O$2:$O$5000,"&lt;"&amp;$C$740)</f>
        <v>0</v>
      </c>
      <c r="J827" s="13">
        <f>SUMIFS('1. Output sheet'!$F$2:$F$5000,'1. Output sheet'!$AC$2:$AC$5000,$B$75,'1. Output sheet'!$C$2:$C$5000,J$138,'1. Output sheet'!$K$2:$K$5000,$C762,'1. Output sheet'!$O$2:$O$5000,"&gt;="&amp;$B$740,'1. Output sheet'!$O$2:$O$5000,"&lt;"&amp;$C$740)</f>
        <v>0</v>
      </c>
      <c r="K827" s="13">
        <f>SUMIFS('1. Output sheet'!$F$2:$F$5000,'1. Output sheet'!$AC$2:$AC$5000,$B$75,'1. Output sheet'!$C$2:$C$5000,K$138,'1. Output sheet'!$K$2:$K$5000,$C762,'1. Output sheet'!$O$2:$O$5000,"&gt;="&amp;$B$740,'1. Output sheet'!$O$2:$O$5000,"&lt;"&amp;$C$740)</f>
        <v>0</v>
      </c>
      <c r="L827" s="13">
        <f>SUMIFS('1. Output sheet'!$F$2:$F$5000,'1. Output sheet'!$AC$2:$AC$5000,$B$75,'1. Output sheet'!$C$2:$C$5000,L$138,'1. Output sheet'!$K$2:$K$5000,$C762,'1. Output sheet'!$O$2:$O$5000,"&gt;="&amp;$B$740,'1. Output sheet'!$O$2:$O$5000,"&lt;"&amp;$C$740)</f>
        <v>0</v>
      </c>
      <c r="M827" s="13">
        <f>SUMIFS('1. Output sheet'!$F$2:$F$5000,'1. Output sheet'!$AC$2:$AC$5000,$B$75,'1. Output sheet'!$C$2:$C$5000,M$138,'1. Output sheet'!$K$2:$K$5000,$C762,'1. Output sheet'!$O$2:$O$5000,"&gt;="&amp;$B$740,'1. Output sheet'!$O$2:$O$5000,"&lt;"&amp;$C$740)</f>
        <v>0</v>
      </c>
      <c r="N827" s="13">
        <f>SUMIFS('1. Output sheet'!$F$2:$F$5000,'1. Output sheet'!$AC$2:$AC$5000,$B$75,'1. Output sheet'!$C$2:$C$5000,N$138,'1. Output sheet'!$K$2:$K$5000,$C762,'1. Output sheet'!$O$2:$O$5000,"&gt;="&amp;$B$740,'1. Output sheet'!$O$2:$O$5000,"&lt;"&amp;$C$740)</f>
        <v>0</v>
      </c>
      <c r="O827" s="13">
        <f>SUMIFS('1. Output sheet'!$F$2:$F$5000,'1. Output sheet'!$AC$2:$AC$5000,$B$75,'1. Output sheet'!$C$2:$C$5000,O$138,'1. Output sheet'!$K$2:$K$5000,$C762,'1. Output sheet'!$O$2:$O$5000,"&gt;="&amp;$B$740,'1. Output sheet'!$O$2:$O$5000,"&lt;"&amp;$C$740)</f>
        <v>0</v>
      </c>
      <c r="P827" s="14">
        <f t="shared" si="469"/>
        <v>0</v>
      </c>
      <c r="R827" s="7"/>
      <c r="S827" s="39" t="s">
        <v>724</v>
      </c>
      <c r="T827" s="13">
        <f t="shared" si="470"/>
        <v>0</v>
      </c>
      <c r="U827" s="13">
        <f t="shared" si="448"/>
        <v>0</v>
      </c>
      <c r="V827" s="13">
        <f t="shared" si="449"/>
        <v>0</v>
      </c>
      <c r="W827" s="13">
        <f t="shared" si="450"/>
        <v>0</v>
      </c>
      <c r="X827" s="13">
        <f t="shared" si="451"/>
        <v>0</v>
      </c>
      <c r="Y827" s="13">
        <f t="shared" si="452"/>
        <v>0</v>
      </c>
      <c r="Z827" s="13">
        <f t="shared" si="453"/>
        <v>0</v>
      </c>
      <c r="AA827" s="13">
        <f t="shared" si="454"/>
        <v>0</v>
      </c>
      <c r="AB827" s="13">
        <f t="shared" si="455"/>
        <v>0</v>
      </c>
      <c r="AC827" s="13">
        <f t="shared" si="456"/>
        <v>0</v>
      </c>
      <c r="AD827" s="13">
        <f t="shared" si="457"/>
        <v>0</v>
      </c>
      <c r="AE827" s="13">
        <v>1595</v>
      </c>
      <c r="AF827" s="14">
        <v>83020</v>
      </c>
    </row>
    <row r="828" spans="2:32" ht="14.4" x14ac:dyDescent="0.3">
      <c r="B828" s="7"/>
      <c r="C828" s="39" t="s">
        <v>285</v>
      </c>
      <c r="D828" s="13">
        <f>SUMIFS('1. Output sheet'!$F$2:$F$5000,'1. Output sheet'!$AC$2:$AC$5000,$B$75,'1. Output sheet'!$C$2:$C$5000,D$138,'1. Output sheet'!$K$2:$K$5000,$C763,'1. Output sheet'!$O$2:$O$5000,"&gt;="&amp;$B$740,'1. Output sheet'!$O$2:$O$5000,"&lt;"&amp;$C$740)</f>
        <v>0</v>
      </c>
      <c r="E828" s="13">
        <f>SUMIFS('1. Output sheet'!$F$2:$F$5000,'1. Output sheet'!$AC$2:$AC$5000,$B$75,'1. Output sheet'!$C$2:$C$5000,E$138,'1. Output sheet'!$K$2:$K$5000,$C763,'1. Output sheet'!$O$2:$O$5000,"&gt;="&amp;$B$740,'1. Output sheet'!$O$2:$O$5000,"&lt;"&amp;$C$740)</f>
        <v>0</v>
      </c>
      <c r="F828" s="13">
        <f>SUMIFS('1. Output sheet'!$F$2:$F$5000,'1. Output sheet'!$AC$2:$AC$5000,$B$75,'1. Output sheet'!$C$2:$C$5000,F$138,'1. Output sheet'!$K$2:$K$5000,$C763,'1. Output sheet'!$O$2:$O$5000,"&gt;="&amp;$B$740,'1. Output sheet'!$O$2:$O$5000,"&lt;"&amp;$C$740)</f>
        <v>0</v>
      </c>
      <c r="G828" s="13">
        <f>SUMIFS('1. Output sheet'!$F$2:$F$5000,'1. Output sheet'!$AC$2:$AC$5000,$B$75,'1. Output sheet'!$C$2:$C$5000,G$138,'1. Output sheet'!$K$2:$K$5000,$C763,'1. Output sheet'!$O$2:$O$5000,"&gt;="&amp;$B$740,'1. Output sheet'!$O$2:$O$5000,"&lt;"&amp;$C$740)</f>
        <v>0</v>
      </c>
      <c r="H828" s="13">
        <f>SUMIFS('1. Output sheet'!$F$2:$F$5000,'1. Output sheet'!$AC$2:$AC$5000,$B$75,'1. Output sheet'!$C$2:$C$5000,H$138,'1. Output sheet'!$K$2:$K$5000,$C763,'1. Output sheet'!$O$2:$O$5000,"&gt;="&amp;$B$740,'1. Output sheet'!$O$2:$O$5000,"&lt;"&amp;$C$740)</f>
        <v>0</v>
      </c>
      <c r="I828" s="13">
        <f>SUMIFS('1. Output sheet'!$F$2:$F$5000,'1. Output sheet'!$AC$2:$AC$5000,$B$75,'1. Output sheet'!$C$2:$C$5000,I$138,'1. Output sheet'!$K$2:$K$5000,$C763,'1. Output sheet'!$O$2:$O$5000,"&gt;="&amp;$B$740,'1. Output sheet'!$O$2:$O$5000,"&lt;"&amp;$C$740)</f>
        <v>0</v>
      </c>
      <c r="J828" s="13">
        <f>SUMIFS('1. Output sheet'!$F$2:$F$5000,'1. Output sheet'!$AC$2:$AC$5000,$B$75,'1. Output sheet'!$C$2:$C$5000,J$138,'1. Output sheet'!$K$2:$K$5000,$C763,'1. Output sheet'!$O$2:$O$5000,"&gt;="&amp;$B$740,'1. Output sheet'!$O$2:$O$5000,"&lt;"&amp;$C$740)</f>
        <v>0</v>
      </c>
      <c r="K828" s="13">
        <f>SUMIFS('1. Output sheet'!$F$2:$F$5000,'1. Output sheet'!$AC$2:$AC$5000,$B$75,'1. Output sheet'!$C$2:$C$5000,K$138,'1. Output sheet'!$K$2:$K$5000,$C763,'1. Output sheet'!$O$2:$O$5000,"&gt;="&amp;$B$740,'1. Output sheet'!$O$2:$O$5000,"&lt;"&amp;$C$740)</f>
        <v>0</v>
      </c>
      <c r="L828" s="13">
        <f>SUMIFS('1. Output sheet'!$F$2:$F$5000,'1. Output sheet'!$AC$2:$AC$5000,$B$75,'1. Output sheet'!$C$2:$C$5000,L$138,'1. Output sheet'!$K$2:$K$5000,$C763,'1. Output sheet'!$O$2:$O$5000,"&gt;="&amp;$B$740,'1. Output sheet'!$O$2:$O$5000,"&lt;"&amp;$C$740)</f>
        <v>0</v>
      </c>
      <c r="M828" s="13">
        <f>SUMIFS('1. Output sheet'!$F$2:$F$5000,'1. Output sheet'!$AC$2:$AC$5000,$B$75,'1. Output sheet'!$C$2:$C$5000,M$138,'1. Output sheet'!$K$2:$K$5000,$C763,'1. Output sheet'!$O$2:$O$5000,"&gt;="&amp;$B$740,'1. Output sheet'!$O$2:$O$5000,"&lt;"&amp;$C$740)</f>
        <v>0</v>
      </c>
      <c r="N828" s="13">
        <f>SUMIFS('1. Output sheet'!$F$2:$F$5000,'1. Output sheet'!$AC$2:$AC$5000,$B$75,'1. Output sheet'!$C$2:$C$5000,N$138,'1. Output sheet'!$K$2:$K$5000,$C763,'1. Output sheet'!$O$2:$O$5000,"&gt;="&amp;$B$740,'1. Output sheet'!$O$2:$O$5000,"&lt;"&amp;$C$740)</f>
        <v>0</v>
      </c>
      <c r="O828" s="13">
        <f>SUMIFS('1. Output sheet'!$F$2:$F$5000,'1. Output sheet'!$AC$2:$AC$5000,$B$75,'1. Output sheet'!$C$2:$C$5000,O$138,'1. Output sheet'!$K$2:$K$5000,$C763,'1. Output sheet'!$O$2:$O$5000,"&gt;="&amp;$B$740,'1. Output sheet'!$O$2:$O$5000,"&lt;"&amp;$C$740)</f>
        <v>0</v>
      </c>
      <c r="P828" s="14">
        <f t="shared" si="469"/>
        <v>0</v>
      </c>
      <c r="R828" s="7"/>
      <c r="S828" s="39" t="s">
        <v>285</v>
      </c>
      <c r="T828" s="13">
        <f t="shared" si="470"/>
        <v>0</v>
      </c>
      <c r="U828" s="13">
        <f t="shared" si="448"/>
        <v>0</v>
      </c>
      <c r="V828" s="13">
        <f t="shared" si="449"/>
        <v>0</v>
      </c>
      <c r="W828" s="13">
        <f t="shared" si="450"/>
        <v>0</v>
      </c>
      <c r="X828" s="13">
        <f t="shared" si="451"/>
        <v>0</v>
      </c>
      <c r="Y828" s="13">
        <f t="shared" si="452"/>
        <v>0</v>
      </c>
      <c r="Z828" s="13">
        <f t="shared" si="453"/>
        <v>0</v>
      </c>
      <c r="AA828" s="13">
        <f t="shared" si="454"/>
        <v>0</v>
      </c>
      <c r="AB828" s="13">
        <f t="shared" si="455"/>
        <v>0</v>
      </c>
      <c r="AC828" s="13">
        <f t="shared" si="456"/>
        <v>0</v>
      </c>
      <c r="AD828" s="13">
        <f t="shared" si="457"/>
        <v>0</v>
      </c>
      <c r="AE828" s="13">
        <v>0</v>
      </c>
      <c r="AF828" s="14">
        <v>61025.31</v>
      </c>
    </row>
    <row r="829" spans="2:32" ht="14.4" x14ac:dyDescent="0.3">
      <c r="B829" s="7"/>
      <c r="C829" s="39" t="s">
        <v>717</v>
      </c>
      <c r="D829" s="13">
        <f>SUMIFS('1. Output sheet'!$F$2:$F$5000,'1. Output sheet'!$AC$2:$AC$5000,$B$75,'1. Output sheet'!$C$2:$C$5000,D$138,'1. Output sheet'!$K$2:$K$5000,$C764,'1. Output sheet'!$O$2:$O$5000,"&gt;="&amp;$B$740,'1. Output sheet'!$O$2:$O$5000,"&lt;"&amp;$C$740)</f>
        <v>0</v>
      </c>
      <c r="E829" s="13">
        <f>SUMIFS('1. Output sheet'!$F$2:$F$5000,'1. Output sheet'!$AC$2:$AC$5000,$B$75,'1. Output sheet'!$C$2:$C$5000,E$138,'1. Output sheet'!$K$2:$K$5000,$C764,'1. Output sheet'!$O$2:$O$5000,"&gt;="&amp;$B$740,'1. Output sheet'!$O$2:$O$5000,"&lt;"&amp;$C$740)</f>
        <v>0</v>
      </c>
      <c r="F829" s="13">
        <f>SUMIFS('1. Output sheet'!$F$2:$F$5000,'1. Output sheet'!$AC$2:$AC$5000,$B$75,'1. Output sheet'!$C$2:$C$5000,F$138,'1. Output sheet'!$K$2:$K$5000,$C764,'1. Output sheet'!$O$2:$O$5000,"&gt;="&amp;$B$740,'1. Output sheet'!$O$2:$O$5000,"&lt;"&amp;$C$740)</f>
        <v>1295</v>
      </c>
      <c r="G829" s="13">
        <f>SUMIFS('1. Output sheet'!$F$2:$F$5000,'1. Output sheet'!$AC$2:$AC$5000,$B$75,'1. Output sheet'!$C$2:$C$5000,G$138,'1. Output sheet'!$K$2:$K$5000,$C764,'1. Output sheet'!$O$2:$O$5000,"&gt;="&amp;$B$740,'1. Output sheet'!$O$2:$O$5000,"&lt;"&amp;$C$740)</f>
        <v>6539</v>
      </c>
      <c r="H829" s="13">
        <f>SUMIFS('1. Output sheet'!$F$2:$F$5000,'1. Output sheet'!$AC$2:$AC$5000,$B$75,'1. Output sheet'!$C$2:$C$5000,H$138,'1. Output sheet'!$K$2:$K$5000,$C764,'1. Output sheet'!$O$2:$O$5000,"&gt;="&amp;$B$740,'1. Output sheet'!$O$2:$O$5000,"&lt;"&amp;$C$740)</f>
        <v>0</v>
      </c>
      <c r="I829" s="13">
        <f>SUMIFS('1. Output sheet'!$F$2:$F$5000,'1. Output sheet'!$AC$2:$AC$5000,$B$75,'1. Output sheet'!$C$2:$C$5000,I$138,'1. Output sheet'!$K$2:$K$5000,$C764,'1. Output sheet'!$O$2:$O$5000,"&gt;="&amp;$B$740,'1. Output sheet'!$O$2:$O$5000,"&lt;"&amp;$C$740)</f>
        <v>0</v>
      </c>
      <c r="J829" s="13">
        <f>SUMIFS('1. Output sheet'!$F$2:$F$5000,'1. Output sheet'!$AC$2:$AC$5000,$B$75,'1. Output sheet'!$C$2:$C$5000,J$138,'1. Output sheet'!$K$2:$K$5000,$C764,'1. Output sheet'!$O$2:$O$5000,"&gt;="&amp;$B$740,'1. Output sheet'!$O$2:$O$5000,"&lt;"&amp;$C$740)</f>
        <v>1395</v>
      </c>
      <c r="K829" s="13">
        <f>SUMIFS('1. Output sheet'!$F$2:$F$5000,'1. Output sheet'!$AC$2:$AC$5000,$B$75,'1. Output sheet'!$C$2:$C$5000,K$138,'1. Output sheet'!$K$2:$K$5000,$C764,'1. Output sheet'!$O$2:$O$5000,"&gt;="&amp;$B$740,'1. Output sheet'!$O$2:$O$5000,"&lt;"&amp;$C$740)</f>
        <v>0</v>
      </c>
      <c r="L829" s="13">
        <f>SUMIFS('1. Output sheet'!$F$2:$F$5000,'1. Output sheet'!$AC$2:$AC$5000,$B$75,'1. Output sheet'!$C$2:$C$5000,L$138,'1. Output sheet'!$K$2:$K$5000,$C764,'1. Output sheet'!$O$2:$O$5000,"&gt;="&amp;$B$740,'1. Output sheet'!$O$2:$O$5000,"&lt;"&amp;$C$740)</f>
        <v>0</v>
      </c>
      <c r="M829" s="13">
        <f>SUMIFS('1. Output sheet'!$F$2:$F$5000,'1. Output sheet'!$AC$2:$AC$5000,$B$75,'1. Output sheet'!$C$2:$C$5000,M$138,'1. Output sheet'!$K$2:$K$5000,$C764,'1. Output sheet'!$O$2:$O$5000,"&gt;="&amp;$B$740,'1. Output sheet'!$O$2:$O$5000,"&lt;"&amp;$C$740)</f>
        <v>0</v>
      </c>
      <c r="N829" s="13">
        <f>SUMIFS('1. Output sheet'!$F$2:$F$5000,'1. Output sheet'!$AC$2:$AC$5000,$B$75,'1. Output sheet'!$C$2:$C$5000,N$138,'1. Output sheet'!$K$2:$K$5000,$C764,'1. Output sheet'!$O$2:$O$5000,"&gt;="&amp;$B$740,'1. Output sheet'!$O$2:$O$5000,"&lt;"&amp;$C$740)</f>
        <v>0</v>
      </c>
      <c r="O829" s="13">
        <f>SUMIFS('1. Output sheet'!$F$2:$F$5000,'1. Output sheet'!$AC$2:$AC$5000,$B$75,'1. Output sheet'!$C$2:$C$5000,O$138,'1. Output sheet'!$K$2:$K$5000,$C764,'1. Output sheet'!$O$2:$O$5000,"&gt;="&amp;$B$740,'1. Output sheet'!$O$2:$O$5000,"&lt;"&amp;$C$740)</f>
        <v>0</v>
      </c>
      <c r="P829" s="14">
        <f t="shared" si="469"/>
        <v>9229</v>
      </c>
      <c r="R829" s="7"/>
      <c r="S829" s="39" t="s">
        <v>717</v>
      </c>
      <c r="T829" s="13">
        <f t="shared" si="470"/>
        <v>0</v>
      </c>
      <c r="U829" s="13">
        <f t="shared" si="448"/>
        <v>0</v>
      </c>
      <c r="V829" s="13">
        <f t="shared" si="449"/>
        <v>173.63206092541193</v>
      </c>
      <c r="W829" s="13">
        <f t="shared" si="450"/>
        <v>876.74134856468618</v>
      </c>
      <c r="X829" s="13">
        <f t="shared" si="451"/>
        <v>0</v>
      </c>
      <c r="Y829" s="13">
        <f t="shared" si="452"/>
        <v>0</v>
      </c>
      <c r="Z829" s="13">
        <f t="shared" si="453"/>
        <v>187.03994207795338</v>
      </c>
      <c r="AA829" s="13">
        <f t="shared" si="454"/>
        <v>0</v>
      </c>
      <c r="AB829" s="13">
        <f t="shared" si="455"/>
        <v>0</v>
      </c>
      <c r="AC829" s="13">
        <f t="shared" si="456"/>
        <v>0</v>
      </c>
      <c r="AD829" s="13">
        <f t="shared" si="457"/>
        <v>0</v>
      </c>
      <c r="AE829" s="13">
        <v>0</v>
      </c>
      <c r="AF829" s="14">
        <v>96113.86</v>
      </c>
    </row>
    <row r="830" spans="2:32" ht="14.4" x14ac:dyDescent="0.3">
      <c r="B830" s="7"/>
      <c r="C830" s="39" t="s">
        <v>1095</v>
      </c>
      <c r="D830" s="13">
        <f>SUMIFS('1. Output sheet'!$F$2:$F$5000,'1. Output sheet'!$AC$2:$AC$5000,$B$75,'1. Output sheet'!$C$2:$C$5000,D$138,'1. Output sheet'!$K$2:$K$5000,$C765,'1. Output sheet'!$O$2:$O$5000,"&gt;="&amp;$B$740,'1. Output sheet'!$O$2:$O$5000,"&lt;"&amp;$C$740)</f>
        <v>0</v>
      </c>
      <c r="E830" s="13">
        <f>SUMIFS('1. Output sheet'!$F$2:$F$5000,'1. Output sheet'!$AC$2:$AC$5000,$B$75,'1. Output sheet'!$C$2:$C$5000,E$138,'1. Output sheet'!$K$2:$K$5000,$C765,'1. Output sheet'!$O$2:$O$5000,"&gt;="&amp;$B$740,'1. Output sheet'!$O$2:$O$5000,"&lt;"&amp;$C$740)</f>
        <v>0</v>
      </c>
      <c r="F830" s="13">
        <f>SUMIFS('1. Output sheet'!$F$2:$F$5000,'1. Output sheet'!$AC$2:$AC$5000,$B$75,'1. Output sheet'!$C$2:$C$5000,F$138,'1. Output sheet'!$K$2:$K$5000,$C765,'1. Output sheet'!$O$2:$O$5000,"&gt;="&amp;$B$740,'1. Output sheet'!$O$2:$O$5000,"&lt;"&amp;$C$740)</f>
        <v>0</v>
      </c>
      <c r="G830" s="13">
        <f>SUMIFS('1. Output sheet'!$F$2:$F$5000,'1. Output sheet'!$AC$2:$AC$5000,$B$75,'1. Output sheet'!$C$2:$C$5000,G$138,'1. Output sheet'!$K$2:$K$5000,$C765,'1. Output sheet'!$O$2:$O$5000,"&gt;="&amp;$B$740,'1. Output sheet'!$O$2:$O$5000,"&lt;"&amp;$C$740)</f>
        <v>93.75</v>
      </c>
      <c r="H830" s="13">
        <f>SUMIFS('1. Output sheet'!$F$2:$F$5000,'1. Output sheet'!$AC$2:$AC$5000,$B$75,'1. Output sheet'!$C$2:$C$5000,H$138,'1. Output sheet'!$K$2:$K$5000,$C765,'1. Output sheet'!$O$2:$O$5000,"&gt;="&amp;$B$740,'1. Output sheet'!$O$2:$O$5000,"&lt;"&amp;$C$740)</f>
        <v>0</v>
      </c>
      <c r="I830" s="13">
        <f>SUMIFS('1. Output sheet'!$F$2:$F$5000,'1. Output sheet'!$AC$2:$AC$5000,$B$75,'1. Output sheet'!$C$2:$C$5000,I$138,'1. Output sheet'!$K$2:$K$5000,$C765,'1. Output sheet'!$O$2:$O$5000,"&gt;="&amp;$B$740,'1. Output sheet'!$O$2:$O$5000,"&lt;"&amp;$C$740)</f>
        <v>0</v>
      </c>
      <c r="J830" s="13">
        <f>SUMIFS('1. Output sheet'!$F$2:$F$5000,'1. Output sheet'!$AC$2:$AC$5000,$B$75,'1. Output sheet'!$C$2:$C$5000,J$138,'1. Output sheet'!$K$2:$K$5000,$C765,'1. Output sheet'!$O$2:$O$5000,"&gt;="&amp;$B$740,'1. Output sheet'!$O$2:$O$5000,"&lt;"&amp;$C$740)</f>
        <v>0</v>
      </c>
      <c r="K830" s="13">
        <f>SUMIFS('1. Output sheet'!$F$2:$F$5000,'1. Output sheet'!$AC$2:$AC$5000,$B$75,'1. Output sheet'!$C$2:$C$5000,K$138,'1. Output sheet'!$K$2:$K$5000,$C765,'1. Output sheet'!$O$2:$O$5000,"&gt;="&amp;$B$740,'1. Output sheet'!$O$2:$O$5000,"&lt;"&amp;$C$740)</f>
        <v>0</v>
      </c>
      <c r="L830" s="13">
        <f>SUMIFS('1. Output sheet'!$F$2:$F$5000,'1. Output sheet'!$AC$2:$AC$5000,$B$75,'1. Output sheet'!$C$2:$C$5000,L$138,'1. Output sheet'!$K$2:$K$5000,$C765,'1. Output sheet'!$O$2:$O$5000,"&gt;="&amp;$B$740,'1. Output sheet'!$O$2:$O$5000,"&lt;"&amp;$C$740)</f>
        <v>0</v>
      </c>
      <c r="M830" s="13">
        <f>SUMIFS('1. Output sheet'!$F$2:$F$5000,'1. Output sheet'!$AC$2:$AC$5000,$B$75,'1. Output sheet'!$C$2:$C$5000,M$138,'1. Output sheet'!$K$2:$K$5000,$C765,'1. Output sheet'!$O$2:$O$5000,"&gt;="&amp;$B$740,'1. Output sheet'!$O$2:$O$5000,"&lt;"&amp;$C$740)</f>
        <v>0</v>
      </c>
      <c r="N830" s="13">
        <f>SUMIFS('1. Output sheet'!$F$2:$F$5000,'1. Output sheet'!$AC$2:$AC$5000,$B$75,'1. Output sheet'!$C$2:$C$5000,N$138,'1. Output sheet'!$K$2:$K$5000,$C765,'1. Output sheet'!$O$2:$O$5000,"&gt;="&amp;$B$740,'1. Output sheet'!$O$2:$O$5000,"&lt;"&amp;$C$740)</f>
        <v>0</v>
      </c>
      <c r="O830" s="13">
        <f>SUMIFS('1. Output sheet'!$F$2:$F$5000,'1. Output sheet'!$AC$2:$AC$5000,$B$75,'1. Output sheet'!$C$2:$C$5000,O$138,'1. Output sheet'!$K$2:$K$5000,$C765,'1. Output sheet'!$O$2:$O$5000,"&gt;="&amp;$B$740,'1. Output sheet'!$O$2:$O$5000,"&lt;"&amp;$C$740)</f>
        <v>0</v>
      </c>
      <c r="P830" s="14">
        <f t="shared" si="469"/>
        <v>93.75</v>
      </c>
      <c r="R830" s="7"/>
      <c r="S830" s="39" t="s">
        <v>1095</v>
      </c>
      <c r="T830" s="13">
        <f t="shared" si="470"/>
        <v>0</v>
      </c>
      <c r="U830" s="13">
        <f t="shared" si="448"/>
        <v>0</v>
      </c>
      <c r="V830" s="13">
        <f t="shared" si="449"/>
        <v>0</v>
      </c>
      <c r="W830" s="13">
        <f t="shared" si="450"/>
        <v>12.569888580507621</v>
      </c>
      <c r="X830" s="13">
        <f t="shared" si="451"/>
        <v>0</v>
      </c>
      <c r="Y830" s="13">
        <f t="shared" si="452"/>
        <v>0</v>
      </c>
      <c r="Z830" s="13">
        <f t="shared" si="453"/>
        <v>0</v>
      </c>
      <c r="AA830" s="13">
        <f t="shared" si="454"/>
        <v>0</v>
      </c>
      <c r="AB830" s="13">
        <f t="shared" si="455"/>
        <v>0</v>
      </c>
      <c r="AC830" s="13">
        <f t="shared" si="456"/>
        <v>0</v>
      </c>
      <c r="AD830" s="13">
        <f t="shared" si="457"/>
        <v>0</v>
      </c>
      <c r="AE830" s="13">
        <v>0</v>
      </c>
      <c r="AF830" s="14">
        <v>93.75</v>
      </c>
    </row>
    <row r="831" spans="2:32" ht="14.4" x14ac:dyDescent="0.3">
      <c r="B831" s="7"/>
      <c r="C831" s="39" t="s">
        <v>427</v>
      </c>
      <c r="D831" s="13">
        <f>SUMIFS('1. Output sheet'!$F$2:$F$5000,'1. Output sheet'!$AC$2:$AC$5000,$B$75,'1. Output sheet'!$C$2:$C$5000,D$138,'1. Output sheet'!$K$2:$K$5000,$C766,'1. Output sheet'!$O$2:$O$5000,"&gt;="&amp;$B$740,'1. Output sheet'!$O$2:$O$5000,"&lt;"&amp;$C$740)</f>
        <v>0</v>
      </c>
      <c r="E831" s="13">
        <f>SUMIFS('1. Output sheet'!$F$2:$F$5000,'1. Output sheet'!$AC$2:$AC$5000,$B$75,'1. Output sheet'!$C$2:$C$5000,E$138,'1. Output sheet'!$K$2:$K$5000,$C766,'1. Output sheet'!$O$2:$O$5000,"&gt;="&amp;$B$740,'1. Output sheet'!$O$2:$O$5000,"&lt;"&amp;$C$740)</f>
        <v>0</v>
      </c>
      <c r="F831" s="13">
        <f>SUMIFS('1. Output sheet'!$F$2:$F$5000,'1. Output sheet'!$AC$2:$AC$5000,$B$75,'1. Output sheet'!$C$2:$C$5000,F$138,'1. Output sheet'!$K$2:$K$5000,$C766,'1. Output sheet'!$O$2:$O$5000,"&gt;="&amp;$B$740,'1. Output sheet'!$O$2:$O$5000,"&lt;"&amp;$C$740)</f>
        <v>19350</v>
      </c>
      <c r="G831" s="13">
        <f>SUMIFS('1. Output sheet'!$F$2:$F$5000,'1. Output sheet'!$AC$2:$AC$5000,$B$75,'1. Output sheet'!$C$2:$C$5000,G$138,'1. Output sheet'!$K$2:$K$5000,$C766,'1. Output sheet'!$O$2:$O$5000,"&gt;="&amp;$B$740,'1. Output sheet'!$O$2:$O$5000,"&lt;"&amp;$C$740)</f>
        <v>1270</v>
      </c>
      <c r="H831" s="13">
        <f>SUMIFS('1. Output sheet'!$F$2:$F$5000,'1. Output sheet'!$AC$2:$AC$5000,$B$75,'1. Output sheet'!$C$2:$C$5000,H$138,'1. Output sheet'!$K$2:$K$5000,$C766,'1. Output sheet'!$O$2:$O$5000,"&gt;="&amp;$B$740,'1. Output sheet'!$O$2:$O$5000,"&lt;"&amp;$C$740)</f>
        <v>0</v>
      </c>
      <c r="I831" s="13">
        <f>SUMIFS('1. Output sheet'!$F$2:$F$5000,'1. Output sheet'!$AC$2:$AC$5000,$B$75,'1. Output sheet'!$C$2:$C$5000,I$138,'1. Output sheet'!$K$2:$K$5000,$C766,'1. Output sheet'!$O$2:$O$5000,"&gt;="&amp;$B$740,'1. Output sheet'!$O$2:$O$5000,"&lt;"&amp;$C$740)</f>
        <v>0</v>
      </c>
      <c r="J831" s="13">
        <f>SUMIFS('1. Output sheet'!$F$2:$F$5000,'1. Output sheet'!$AC$2:$AC$5000,$B$75,'1. Output sheet'!$C$2:$C$5000,J$138,'1. Output sheet'!$K$2:$K$5000,$C766,'1. Output sheet'!$O$2:$O$5000,"&gt;="&amp;$B$740,'1. Output sheet'!$O$2:$O$5000,"&lt;"&amp;$C$740)</f>
        <v>0</v>
      </c>
      <c r="K831" s="13">
        <f>SUMIFS('1. Output sheet'!$F$2:$F$5000,'1. Output sheet'!$AC$2:$AC$5000,$B$75,'1. Output sheet'!$C$2:$C$5000,K$138,'1. Output sheet'!$K$2:$K$5000,$C766,'1. Output sheet'!$O$2:$O$5000,"&gt;="&amp;$B$740,'1. Output sheet'!$O$2:$O$5000,"&lt;"&amp;$C$740)</f>
        <v>0</v>
      </c>
      <c r="L831" s="13">
        <f>SUMIFS('1. Output sheet'!$F$2:$F$5000,'1. Output sheet'!$AC$2:$AC$5000,$B$75,'1. Output sheet'!$C$2:$C$5000,L$138,'1. Output sheet'!$K$2:$K$5000,$C766,'1. Output sheet'!$O$2:$O$5000,"&gt;="&amp;$B$740,'1. Output sheet'!$O$2:$O$5000,"&lt;"&amp;$C$740)</f>
        <v>0</v>
      </c>
      <c r="M831" s="13">
        <f>SUMIFS('1. Output sheet'!$F$2:$F$5000,'1. Output sheet'!$AC$2:$AC$5000,$B$75,'1. Output sheet'!$C$2:$C$5000,M$138,'1. Output sheet'!$K$2:$K$5000,$C766,'1. Output sheet'!$O$2:$O$5000,"&gt;="&amp;$B$740,'1. Output sheet'!$O$2:$O$5000,"&lt;"&amp;$C$740)</f>
        <v>0</v>
      </c>
      <c r="N831" s="13">
        <f>SUMIFS('1. Output sheet'!$F$2:$F$5000,'1. Output sheet'!$AC$2:$AC$5000,$B$75,'1. Output sheet'!$C$2:$C$5000,N$138,'1. Output sheet'!$K$2:$K$5000,$C766,'1. Output sheet'!$O$2:$O$5000,"&gt;="&amp;$B$740,'1. Output sheet'!$O$2:$O$5000,"&lt;"&amp;$C$740)</f>
        <v>0</v>
      </c>
      <c r="O831" s="13">
        <f>SUMIFS('1. Output sheet'!$F$2:$F$5000,'1. Output sheet'!$AC$2:$AC$5000,$B$75,'1. Output sheet'!$C$2:$C$5000,O$138,'1. Output sheet'!$K$2:$K$5000,$C766,'1. Output sheet'!$O$2:$O$5000,"&gt;="&amp;$B$740,'1. Output sheet'!$O$2:$O$5000,"&lt;"&amp;$C$740)</f>
        <v>0</v>
      </c>
      <c r="P831" s="14">
        <f t="shared" si="469"/>
        <v>20620</v>
      </c>
      <c r="R831" s="7"/>
      <c r="S831" s="39" t="s">
        <v>427</v>
      </c>
      <c r="T831" s="13">
        <f t="shared" si="470"/>
        <v>0</v>
      </c>
      <c r="U831" s="13">
        <f t="shared" si="448"/>
        <v>0</v>
      </c>
      <c r="V831" s="13">
        <f t="shared" si="449"/>
        <v>2594.4250030167727</v>
      </c>
      <c r="W831" s="13">
        <f t="shared" si="450"/>
        <v>170.28009063727657</v>
      </c>
      <c r="X831" s="13">
        <f t="shared" si="451"/>
        <v>0</v>
      </c>
      <c r="Y831" s="13">
        <f t="shared" si="452"/>
        <v>0</v>
      </c>
      <c r="Z831" s="13">
        <f t="shared" si="453"/>
        <v>0</v>
      </c>
      <c r="AA831" s="13">
        <f t="shared" si="454"/>
        <v>0</v>
      </c>
      <c r="AB831" s="13">
        <f t="shared" si="455"/>
        <v>0</v>
      </c>
      <c r="AC831" s="13">
        <f t="shared" si="456"/>
        <v>0</v>
      </c>
      <c r="AD831" s="13">
        <f t="shared" si="457"/>
        <v>0</v>
      </c>
      <c r="AE831" s="13">
        <v>0</v>
      </c>
      <c r="AF831" s="14">
        <v>233878.94</v>
      </c>
    </row>
    <row r="832" spans="2:32" ht="14.4" x14ac:dyDescent="0.3">
      <c r="B832" s="7"/>
      <c r="C832" s="39" t="s">
        <v>84</v>
      </c>
      <c r="D832" s="13">
        <f>SUMIFS('1. Output sheet'!$F$2:$F$5000,'1. Output sheet'!$AC$2:$AC$5000,$B$75,'1. Output sheet'!$C$2:$C$5000,D$138,'1. Output sheet'!$K$2:$K$5000,$C767,'1. Output sheet'!$O$2:$O$5000,"&gt;="&amp;$B$740,'1. Output sheet'!$O$2:$O$5000,"&lt;"&amp;$C$740)</f>
        <v>0</v>
      </c>
      <c r="E832" s="13">
        <f>SUMIFS('1. Output sheet'!$F$2:$F$5000,'1. Output sheet'!$AC$2:$AC$5000,$B$75,'1. Output sheet'!$C$2:$C$5000,E$138,'1. Output sheet'!$K$2:$K$5000,$C767,'1. Output sheet'!$O$2:$O$5000,"&gt;="&amp;$B$740,'1. Output sheet'!$O$2:$O$5000,"&lt;"&amp;$C$740)</f>
        <v>0</v>
      </c>
      <c r="F832" s="13">
        <f>SUMIFS('1. Output sheet'!$F$2:$F$5000,'1. Output sheet'!$AC$2:$AC$5000,$B$75,'1. Output sheet'!$C$2:$C$5000,F$138,'1. Output sheet'!$K$2:$K$5000,$C767,'1. Output sheet'!$O$2:$O$5000,"&gt;="&amp;$B$740,'1. Output sheet'!$O$2:$O$5000,"&lt;"&amp;$C$740)</f>
        <v>0</v>
      </c>
      <c r="G832" s="13">
        <f>SUMIFS('1. Output sheet'!$F$2:$F$5000,'1. Output sheet'!$AC$2:$AC$5000,$B$75,'1. Output sheet'!$C$2:$C$5000,G$138,'1. Output sheet'!$K$2:$K$5000,$C767,'1. Output sheet'!$O$2:$O$5000,"&gt;="&amp;$B$740,'1. Output sheet'!$O$2:$O$5000,"&lt;"&amp;$C$740)</f>
        <v>0</v>
      </c>
      <c r="H832" s="13">
        <f>SUMIFS('1. Output sheet'!$F$2:$F$5000,'1. Output sheet'!$AC$2:$AC$5000,$B$75,'1. Output sheet'!$C$2:$C$5000,H$138,'1. Output sheet'!$K$2:$K$5000,$C767,'1. Output sheet'!$O$2:$O$5000,"&gt;="&amp;$B$740,'1. Output sheet'!$O$2:$O$5000,"&lt;"&amp;$C$740)</f>
        <v>0</v>
      </c>
      <c r="I832" s="13">
        <f>SUMIFS('1. Output sheet'!$F$2:$F$5000,'1. Output sheet'!$AC$2:$AC$5000,$B$75,'1. Output sheet'!$C$2:$C$5000,I$138,'1. Output sheet'!$K$2:$K$5000,$C767,'1. Output sheet'!$O$2:$O$5000,"&gt;="&amp;$B$740,'1. Output sheet'!$O$2:$O$5000,"&lt;"&amp;$C$740)</f>
        <v>0</v>
      </c>
      <c r="J832" s="13">
        <f>SUMIFS('1. Output sheet'!$F$2:$F$5000,'1. Output sheet'!$AC$2:$AC$5000,$B$75,'1. Output sheet'!$C$2:$C$5000,J$138,'1. Output sheet'!$K$2:$K$5000,$C767,'1. Output sheet'!$O$2:$O$5000,"&gt;="&amp;$B$740,'1. Output sheet'!$O$2:$O$5000,"&lt;"&amp;$C$740)</f>
        <v>0</v>
      </c>
      <c r="K832" s="13">
        <f>SUMIFS('1. Output sheet'!$F$2:$F$5000,'1. Output sheet'!$AC$2:$AC$5000,$B$75,'1. Output sheet'!$C$2:$C$5000,K$138,'1. Output sheet'!$K$2:$K$5000,$C767,'1. Output sheet'!$O$2:$O$5000,"&gt;="&amp;$B$740,'1. Output sheet'!$O$2:$O$5000,"&lt;"&amp;$C$740)</f>
        <v>0</v>
      </c>
      <c r="L832" s="13">
        <f>SUMIFS('1. Output sheet'!$F$2:$F$5000,'1. Output sheet'!$AC$2:$AC$5000,$B$75,'1. Output sheet'!$C$2:$C$5000,L$138,'1. Output sheet'!$K$2:$K$5000,$C767,'1. Output sheet'!$O$2:$O$5000,"&gt;="&amp;$B$740,'1. Output sheet'!$O$2:$O$5000,"&lt;"&amp;$C$740)</f>
        <v>0</v>
      </c>
      <c r="M832" s="13">
        <f>SUMIFS('1. Output sheet'!$F$2:$F$5000,'1. Output sheet'!$AC$2:$AC$5000,$B$75,'1. Output sheet'!$C$2:$C$5000,M$138,'1. Output sheet'!$K$2:$K$5000,$C767,'1. Output sheet'!$O$2:$O$5000,"&gt;="&amp;$B$740,'1. Output sheet'!$O$2:$O$5000,"&lt;"&amp;$C$740)</f>
        <v>0</v>
      </c>
      <c r="N832" s="13">
        <f>SUMIFS('1. Output sheet'!$F$2:$F$5000,'1. Output sheet'!$AC$2:$AC$5000,$B$75,'1. Output sheet'!$C$2:$C$5000,N$138,'1. Output sheet'!$K$2:$K$5000,$C767,'1. Output sheet'!$O$2:$O$5000,"&gt;="&amp;$B$740,'1. Output sheet'!$O$2:$O$5000,"&lt;"&amp;$C$740)</f>
        <v>0</v>
      </c>
      <c r="O832" s="13">
        <f>SUMIFS('1. Output sheet'!$F$2:$F$5000,'1. Output sheet'!$AC$2:$AC$5000,$B$75,'1. Output sheet'!$C$2:$C$5000,O$138,'1. Output sheet'!$K$2:$K$5000,$C767,'1. Output sheet'!$O$2:$O$5000,"&gt;="&amp;$B$740,'1. Output sheet'!$O$2:$O$5000,"&lt;"&amp;$C$740)</f>
        <v>0</v>
      </c>
      <c r="P832" s="14">
        <f t="shared" si="469"/>
        <v>0</v>
      </c>
      <c r="R832" s="7"/>
      <c r="S832" s="39" t="s">
        <v>84</v>
      </c>
      <c r="T832" s="13">
        <f t="shared" si="470"/>
        <v>0</v>
      </c>
      <c r="U832" s="13">
        <f t="shared" si="448"/>
        <v>0</v>
      </c>
      <c r="V832" s="13">
        <f t="shared" si="449"/>
        <v>0</v>
      </c>
      <c r="W832" s="13">
        <f t="shared" si="450"/>
        <v>0</v>
      </c>
      <c r="X832" s="13">
        <f t="shared" si="451"/>
        <v>0</v>
      </c>
      <c r="Y832" s="13">
        <f t="shared" si="452"/>
        <v>0</v>
      </c>
      <c r="Z832" s="13">
        <f t="shared" si="453"/>
        <v>0</v>
      </c>
      <c r="AA832" s="13">
        <f t="shared" si="454"/>
        <v>0</v>
      </c>
      <c r="AB832" s="13">
        <f t="shared" si="455"/>
        <v>0</v>
      </c>
      <c r="AC832" s="13">
        <f t="shared" si="456"/>
        <v>0</v>
      </c>
      <c r="AD832" s="13">
        <f t="shared" si="457"/>
        <v>0</v>
      </c>
      <c r="AE832" s="13">
        <v>0</v>
      </c>
      <c r="AF832" s="14">
        <v>22662</v>
      </c>
    </row>
    <row r="833" spans="2:32" ht="14.4" x14ac:dyDescent="0.3">
      <c r="B833" s="7"/>
      <c r="C833" s="39" t="s">
        <v>204</v>
      </c>
      <c r="D833" s="13">
        <f>SUMIFS('1. Output sheet'!$F$2:$F$5000,'1. Output sheet'!$AC$2:$AC$5000,$B$75,'1. Output sheet'!$C$2:$C$5000,D$138,'1. Output sheet'!$K$2:$K$5000,$C768,'1. Output sheet'!$O$2:$O$5000,"&gt;="&amp;$B$740,'1. Output sheet'!$O$2:$O$5000,"&lt;"&amp;$C$740)</f>
        <v>979</v>
      </c>
      <c r="E833" s="13">
        <f>SUMIFS('1. Output sheet'!$F$2:$F$5000,'1. Output sheet'!$AC$2:$AC$5000,$B$75,'1. Output sheet'!$C$2:$C$5000,E$138,'1. Output sheet'!$K$2:$K$5000,$C768,'1. Output sheet'!$O$2:$O$5000,"&gt;="&amp;$B$740,'1. Output sheet'!$O$2:$O$5000,"&lt;"&amp;$C$740)</f>
        <v>35665</v>
      </c>
      <c r="F833" s="13">
        <f>SUMIFS('1. Output sheet'!$F$2:$F$5000,'1. Output sheet'!$AC$2:$AC$5000,$B$75,'1. Output sheet'!$C$2:$C$5000,F$138,'1. Output sheet'!$K$2:$K$5000,$C768,'1. Output sheet'!$O$2:$O$5000,"&gt;="&amp;$B$740,'1. Output sheet'!$O$2:$O$5000,"&lt;"&amp;$C$740)</f>
        <v>900</v>
      </c>
      <c r="G833" s="13">
        <f>SUMIFS('1. Output sheet'!$F$2:$F$5000,'1. Output sheet'!$AC$2:$AC$5000,$B$75,'1. Output sheet'!$C$2:$C$5000,G$138,'1. Output sheet'!$K$2:$K$5000,$C768,'1. Output sheet'!$O$2:$O$5000,"&gt;="&amp;$B$740,'1. Output sheet'!$O$2:$O$5000,"&lt;"&amp;$C$740)</f>
        <v>0</v>
      </c>
      <c r="H833" s="13">
        <f>SUMIFS('1. Output sheet'!$F$2:$F$5000,'1. Output sheet'!$AC$2:$AC$5000,$B$75,'1. Output sheet'!$C$2:$C$5000,H$138,'1. Output sheet'!$K$2:$K$5000,$C768,'1. Output sheet'!$O$2:$O$5000,"&gt;="&amp;$B$740,'1. Output sheet'!$O$2:$O$5000,"&lt;"&amp;$C$740)</f>
        <v>0</v>
      </c>
      <c r="I833" s="13">
        <f>SUMIFS('1. Output sheet'!$F$2:$F$5000,'1. Output sheet'!$AC$2:$AC$5000,$B$75,'1. Output sheet'!$C$2:$C$5000,I$138,'1. Output sheet'!$K$2:$K$5000,$C768,'1. Output sheet'!$O$2:$O$5000,"&gt;="&amp;$B$740,'1. Output sheet'!$O$2:$O$5000,"&lt;"&amp;$C$740)</f>
        <v>850</v>
      </c>
      <c r="J833" s="13">
        <f>SUMIFS('1. Output sheet'!$F$2:$F$5000,'1. Output sheet'!$AC$2:$AC$5000,$B$75,'1. Output sheet'!$C$2:$C$5000,J$138,'1. Output sheet'!$K$2:$K$5000,$C768,'1. Output sheet'!$O$2:$O$5000,"&gt;="&amp;$B$740,'1. Output sheet'!$O$2:$O$5000,"&lt;"&amp;$C$740)</f>
        <v>0</v>
      </c>
      <c r="K833" s="13">
        <f>SUMIFS('1. Output sheet'!$F$2:$F$5000,'1. Output sheet'!$AC$2:$AC$5000,$B$75,'1. Output sheet'!$C$2:$C$5000,K$138,'1. Output sheet'!$K$2:$K$5000,$C768,'1. Output sheet'!$O$2:$O$5000,"&gt;="&amp;$B$740,'1. Output sheet'!$O$2:$O$5000,"&lt;"&amp;$C$740)</f>
        <v>0</v>
      </c>
      <c r="L833" s="13">
        <f>SUMIFS('1. Output sheet'!$F$2:$F$5000,'1. Output sheet'!$AC$2:$AC$5000,$B$75,'1. Output sheet'!$C$2:$C$5000,L$138,'1. Output sheet'!$K$2:$K$5000,$C768,'1. Output sheet'!$O$2:$O$5000,"&gt;="&amp;$B$740,'1. Output sheet'!$O$2:$O$5000,"&lt;"&amp;$C$740)</f>
        <v>0</v>
      </c>
      <c r="M833" s="13">
        <f>SUMIFS('1. Output sheet'!$F$2:$F$5000,'1. Output sheet'!$AC$2:$AC$5000,$B$75,'1. Output sheet'!$C$2:$C$5000,M$138,'1. Output sheet'!$K$2:$K$5000,$C768,'1. Output sheet'!$O$2:$O$5000,"&gt;="&amp;$B$740,'1. Output sheet'!$O$2:$O$5000,"&lt;"&amp;$C$740)</f>
        <v>0</v>
      </c>
      <c r="N833" s="13">
        <f>SUMIFS('1. Output sheet'!$F$2:$F$5000,'1. Output sheet'!$AC$2:$AC$5000,$B$75,'1. Output sheet'!$C$2:$C$5000,N$138,'1. Output sheet'!$K$2:$K$5000,$C768,'1. Output sheet'!$O$2:$O$5000,"&gt;="&amp;$B$740,'1. Output sheet'!$O$2:$O$5000,"&lt;"&amp;$C$740)</f>
        <v>0</v>
      </c>
      <c r="O833" s="13">
        <f>SUMIFS('1. Output sheet'!$F$2:$F$5000,'1. Output sheet'!$AC$2:$AC$5000,$B$75,'1. Output sheet'!$C$2:$C$5000,O$138,'1. Output sheet'!$K$2:$K$5000,$C768,'1. Output sheet'!$O$2:$O$5000,"&gt;="&amp;$B$740,'1. Output sheet'!$O$2:$O$5000,"&lt;"&amp;$C$740)</f>
        <v>0</v>
      </c>
      <c r="P833" s="14">
        <f t="shared" si="469"/>
        <v>38394</v>
      </c>
      <c r="R833" s="7"/>
      <c r="S833" s="39" t="s">
        <v>204</v>
      </c>
      <c r="T833" s="13">
        <f t="shared" si="470"/>
        <v>131.26315648338093</v>
      </c>
      <c r="U833" s="13">
        <f t="shared" si="448"/>
        <v>4781.9208130539128</v>
      </c>
      <c r="V833" s="13">
        <f t="shared" si="449"/>
        <v>120.67093037287316</v>
      </c>
      <c r="W833" s="13">
        <f t="shared" si="450"/>
        <v>0</v>
      </c>
      <c r="X833" s="13">
        <f t="shared" si="451"/>
        <v>0</v>
      </c>
      <c r="Y833" s="13">
        <f t="shared" si="452"/>
        <v>113.96698979660243</v>
      </c>
      <c r="Z833" s="13">
        <f t="shared" si="453"/>
        <v>0</v>
      </c>
      <c r="AA833" s="13">
        <f t="shared" si="454"/>
        <v>0</v>
      </c>
      <c r="AB833" s="13">
        <f t="shared" si="455"/>
        <v>0</v>
      </c>
      <c r="AC833" s="13">
        <f t="shared" si="456"/>
        <v>0</v>
      </c>
      <c r="AD833" s="13">
        <f t="shared" si="457"/>
        <v>0</v>
      </c>
      <c r="AE833" s="13">
        <v>0</v>
      </c>
      <c r="AF833" s="14">
        <v>358006</v>
      </c>
    </row>
    <row r="834" spans="2:32" ht="14.4" x14ac:dyDescent="0.3">
      <c r="B834" s="7"/>
      <c r="C834" s="39" t="s">
        <v>216</v>
      </c>
      <c r="D834" s="13">
        <f>SUMIFS('1. Output sheet'!$F$2:$F$5000,'1. Output sheet'!$AC$2:$AC$5000,$B$75,'1. Output sheet'!$C$2:$C$5000,D$138,'1. Output sheet'!$K$2:$K$5000,$C769,'1. Output sheet'!$O$2:$O$5000,"&gt;="&amp;$B$740,'1. Output sheet'!$O$2:$O$5000,"&lt;"&amp;$C$740)</f>
        <v>0</v>
      </c>
      <c r="E834" s="13">
        <f>SUMIFS('1. Output sheet'!$F$2:$F$5000,'1. Output sheet'!$AC$2:$AC$5000,$B$75,'1. Output sheet'!$C$2:$C$5000,E$138,'1. Output sheet'!$K$2:$K$5000,$C769,'1. Output sheet'!$O$2:$O$5000,"&gt;="&amp;$B$740,'1. Output sheet'!$O$2:$O$5000,"&lt;"&amp;$C$740)</f>
        <v>0</v>
      </c>
      <c r="F834" s="13">
        <f>SUMIFS('1. Output sheet'!$F$2:$F$5000,'1. Output sheet'!$AC$2:$AC$5000,$B$75,'1. Output sheet'!$C$2:$C$5000,F$138,'1. Output sheet'!$K$2:$K$5000,$C769,'1. Output sheet'!$O$2:$O$5000,"&gt;="&amp;$B$740,'1. Output sheet'!$O$2:$O$5000,"&lt;"&amp;$C$740)</f>
        <v>17560</v>
      </c>
      <c r="G834" s="13">
        <f>SUMIFS('1. Output sheet'!$F$2:$F$5000,'1. Output sheet'!$AC$2:$AC$5000,$B$75,'1. Output sheet'!$C$2:$C$5000,G$138,'1. Output sheet'!$K$2:$K$5000,$C769,'1. Output sheet'!$O$2:$O$5000,"&gt;="&amp;$B$740,'1. Output sheet'!$O$2:$O$5000,"&lt;"&amp;$C$740)</f>
        <v>0</v>
      </c>
      <c r="H834" s="13">
        <f>SUMIFS('1. Output sheet'!$F$2:$F$5000,'1. Output sheet'!$AC$2:$AC$5000,$B$75,'1. Output sheet'!$C$2:$C$5000,H$138,'1. Output sheet'!$K$2:$K$5000,$C769,'1. Output sheet'!$O$2:$O$5000,"&gt;="&amp;$B$740,'1. Output sheet'!$O$2:$O$5000,"&lt;"&amp;$C$740)</f>
        <v>0</v>
      </c>
      <c r="I834" s="13">
        <f>SUMIFS('1. Output sheet'!$F$2:$F$5000,'1. Output sheet'!$AC$2:$AC$5000,$B$75,'1. Output sheet'!$C$2:$C$5000,I$138,'1. Output sheet'!$K$2:$K$5000,$C769,'1. Output sheet'!$O$2:$O$5000,"&gt;="&amp;$B$740,'1. Output sheet'!$O$2:$O$5000,"&lt;"&amp;$C$740)</f>
        <v>0</v>
      </c>
      <c r="J834" s="13">
        <f>SUMIFS('1. Output sheet'!$F$2:$F$5000,'1. Output sheet'!$AC$2:$AC$5000,$B$75,'1. Output sheet'!$C$2:$C$5000,J$138,'1. Output sheet'!$K$2:$K$5000,$C769,'1. Output sheet'!$O$2:$O$5000,"&gt;="&amp;$B$740,'1. Output sheet'!$O$2:$O$5000,"&lt;"&amp;$C$740)</f>
        <v>0</v>
      </c>
      <c r="K834" s="13">
        <f>SUMIFS('1. Output sheet'!$F$2:$F$5000,'1. Output sheet'!$AC$2:$AC$5000,$B$75,'1. Output sheet'!$C$2:$C$5000,K$138,'1. Output sheet'!$K$2:$K$5000,$C769,'1. Output sheet'!$O$2:$O$5000,"&gt;="&amp;$B$740,'1. Output sheet'!$O$2:$O$5000,"&lt;"&amp;$C$740)</f>
        <v>0</v>
      </c>
      <c r="L834" s="13">
        <f>SUMIFS('1. Output sheet'!$F$2:$F$5000,'1. Output sheet'!$AC$2:$AC$5000,$B$75,'1. Output sheet'!$C$2:$C$5000,L$138,'1. Output sheet'!$K$2:$K$5000,$C769,'1. Output sheet'!$O$2:$O$5000,"&gt;="&amp;$B$740,'1. Output sheet'!$O$2:$O$5000,"&lt;"&amp;$C$740)</f>
        <v>0</v>
      </c>
      <c r="M834" s="13">
        <f>SUMIFS('1. Output sheet'!$F$2:$F$5000,'1. Output sheet'!$AC$2:$AC$5000,$B$75,'1. Output sheet'!$C$2:$C$5000,M$138,'1. Output sheet'!$K$2:$K$5000,$C769,'1. Output sheet'!$O$2:$O$5000,"&gt;="&amp;$B$740,'1. Output sheet'!$O$2:$O$5000,"&lt;"&amp;$C$740)</f>
        <v>0</v>
      </c>
      <c r="N834" s="13">
        <f>SUMIFS('1. Output sheet'!$F$2:$F$5000,'1. Output sheet'!$AC$2:$AC$5000,$B$75,'1. Output sheet'!$C$2:$C$5000,N$138,'1. Output sheet'!$K$2:$K$5000,$C769,'1. Output sheet'!$O$2:$O$5000,"&gt;="&amp;$B$740,'1. Output sheet'!$O$2:$O$5000,"&lt;"&amp;$C$740)</f>
        <v>0</v>
      </c>
      <c r="O834" s="13">
        <f>SUMIFS('1. Output sheet'!$F$2:$F$5000,'1. Output sheet'!$AC$2:$AC$5000,$B$75,'1. Output sheet'!$C$2:$C$5000,O$138,'1. Output sheet'!$K$2:$K$5000,$C769,'1. Output sheet'!$O$2:$O$5000,"&gt;="&amp;$B$740,'1. Output sheet'!$O$2:$O$5000,"&lt;"&amp;$C$740)</f>
        <v>0</v>
      </c>
      <c r="P834" s="14">
        <f t="shared" si="469"/>
        <v>17560</v>
      </c>
      <c r="R834" s="7"/>
      <c r="S834" s="39" t="s">
        <v>216</v>
      </c>
      <c r="T834" s="13">
        <f t="shared" si="470"/>
        <v>0</v>
      </c>
      <c r="U834" s="13">
        <f t="shared" si="448"/>
        <v>0</v>
      </c>
      <c r="V834" s="13">
        <f t="shared" si="449"/>
        <v>2354.4239303862805</v>
      </c>
      <c r="W834" s="13">
        <f t="shared" si="450"/>
        <v>0</v>
      </c>
      <c r="X834" s="13">
        <f t="shared" si="451"/>
        <v>0</v>
      </c>
      <c r="Y834" s="13">
        <f t="shared" si="452"/>
        <v>0</v>
      </c>
      <c r="Z834" s="13">
        <f t="shared" si="453"/>
        <v>0</v>
      </c>
      <c r="AA834" s="13">
        <f t="shared" si="454"/>
        <v>0</v>
      </c>
      <c r="AB834" s="13">
        <f t="shared" si="455"/>
        <v>0</v>
      </c>
      <c r="AC834" s="13">
        <f t="shared" si="456"/>
        <v>0</v>
      </c>
      <c r="AD834" s="13">
        <f t="shared" si="457"/>
        <v>0</v>
      </c>
      <c r="AE834" s="13">
        <v>0</v>
      </c>
      <c r="AF834" s="14">
        <v>100097.67</v>
      </c>
    </row>
    <row r="835" spans="2:32" ht="14.4" x14ac:dyDescent="0.3">
      <c r="B835" s="7"/>
      <c r="C835" s="39" t="s">
        <v>2425</v>
      </c>
      <c r="D835" s="13">
        <f>SUMIFS('1. Output sheet'!$F$2:$F$5000,'1. Output sheet'!$AC$2:$AC$5000,$B$75,'1. Output sheet'!$C$2:$C$5000,D$138,'1. Output sheet'!$K$2:$K$5000,$C770,'1. Output sheet'!$O$2:$O$5000,"&gt;="&amp;$B$740,'1. Output sheet'!$O$2:$O$5000,"&lt;"&amp;$C$740)</f>
        <v>0</v>
      </c>
      <c r="E835" s="13">
        <f>SUMIFS('1. Output sheet'!$F$2:$F$5000,'1. Output sheet'!$AC$2:$AC$5000,$B$75,'1. Output sheet'!$C$2:$C$5000,E$138,'1. Output sheet'!$K$2:$K$5000,$C770,'1. Output sheet'!$O$2:$O$5000,"&gt;="&amp;$B$740,'1. Output sheet'!$O$2:$O$5000,"&lt;"&amp;$C$740)</f>
        <v>0</v>
      </c>
      <c r="F835" s="13">
        <f>SUMIFS('1. Output sheet'!$F$2:$F$5000,'1. Output sheet'!$AC$2:$AC$5000,$B$75,'1. Output sheet'!$C$2:$C$5000,F$138,'1. Output sheet'!$K$2:$K$5000,$C770,'1. Output sheet'!$O$2:$O$5000,"&gt;="&amp;$B$740,'1. Output sheet'!$O$2:$O$5000,"&lt;"&amp;$C$740)</f>
        <v>0</v>
      </c>
      <c r="G835" s="13">
        <f>SUMIFS('1. Output sheet'!$F$2:$F$5000,'1. Output sheet'!$AC$2:$AC$5000,$B$75,'1. Output sheet'!$C$2:$C$5000,G$138,'1. Output sheet'!$K$2:$K$5000,$C770,'1. Output sheet'!$O$2:$O$5000,"&gt;="&amp;$B$740,'1. Output sheet'!$O$2:$O$5000,"&lt;"&amp;$C$740)</f>
        <v>0</v>
      </c>
      <c r="H835" s="13">
        <f>SUMIFS('1. Output sheet'!$F$2:$F$5000,'1. Output sheet'!$AC$2:$AC$5000,$B$75,'1. Output sheet'!$C$2:$C$5000,H$138,'1. Output sheet'!$K$2:$K$5000,$C770,'1. Output sheet'!$O$2:$O$5000,"&gt;="&amp;$B$740,'1. Output sheet'!$O$2:$O$5000,"&lt;"&amp;$C$740)</f>
        <v>0</v>
      </c>
      <c r="I835" s="13">
        <f>SUMIFS('1. Output sheet'!$F$2:$F$5000,'1. Output sheet'!$AC$2:$AC$5000,$B$75,'1. Output sheet'!$C$2:$C$5000,I$138,'1. Output sheet'!$K$2:$K$5000,$C770,'1. Output sheet'!$O$2:$O$5000,"&gt;="&amp;$B$740,'1. Output sheet'!$O$2:$O$5000,"&lt;"&amp;$C$740)</f>
        <v>0</v>
      </c>
      <c r="J835" s="13">
        <f>SUMIFS('1. Output sheet'!$F$2:$F$5000,'1. Output sheet'!$AC$2:$AC$5000,$B$75,'1. Output sheet'!$C$2:$C$5000,J$138,'1. Output sheet'!$K$2:$K$5000,$C770,'1. Output sheet'!$O$2:$O$5000,"&gt;="&amp;$B$740,'1. Output sheet'!$O$2:$O$5000,"&lt;"&amp;$C$740)</f>
        <v>0</v>
      </c>
      <c r="K835" s="13">
        <f>SUMIFS('1. Output sheet'!$F$2:$F$5000,'1. Output sheet'!$AC$2:$AC$5000,$B$75,'1. Output sheet'!$C$2:$C$5000,K$138,'1. Output sheet'!$K$2:$K$5000,$C770,'1. Output sheet'!$O$2:$O$5000,"&gt;="&amp;$B$740,'1. Output sheet'!$O$2:$O$5000,"&lt;"&amp;$C$740)</f>
        <v>0</v>
      </c>
      <c r="L835" s="13">
        <f>SUMIFS('1. Output sheet'!$F$2:$F$5000,'1. Output sheet'!$AC$2:$AC$5000,$B$75,'1. Output sheet'!$C$2:$C$5000,L$138,'1. Output sheet'!$K$2:$K$5000,$C770,'1. Output sheet'!$O$2:$O$5000,"&gt;="&amp;$B$740,'1. Output sheet'!$O$2:$O$5000,"&lt;"&amp;$C$740)</f>
        <v>0</v>
      </c>
      <c r="M835" s="13">
        <f>SUMIFS('1. Output sheet'!$F$2:$F$5000,'1. Output sheet'!$AC$2:$AC$5000,$B$75,'1. Output sheet'!$C$2:$C$5000,M$138,'1. Output sheet'!$K$2:$K$5000,$C770,'1. Output sheet'!$O$2:$O$5000,"&gt;="&amp;$B$740,'1. Output sheet'!$O$2:$O$5000,"&lt;"&amp;$C$740)</f>
        <v>0</v>
      </c>
      <c r="N835" s="13">
        <f>SUMIFS('1. Output sheet'!$F$2:$F$5000,'1. Output sheet'!$AC$2:$AC$5000,$B$75,'1. Output sheet'!$C$2:$C$5000,N$138,'1. Output sheet'!$K$2:$K$5000,$C770,'1. Output sheet'!$O$2:$O$5000,"&gt;="&amp;$B$740,'1. Output sheet'!$O$2:$O$5000,"&lt;"&amp;$C$740)</f>
        <v>0</v>
      </c>
      <c r="O835" s="13">
        <f>SUMIFS('1. Output sheet'!$F$2:$F$5000,'1. Output sheet'!$AC$2:$AC$5000,$B$75,'1. Output sheet'!$C$2:$C$5000,O$138,'1. Output sheet'!$K$2:$K$5000,$C770,'1. Output sheet'!$O$2:$O$5000,"&gt;="&amp;$B$740,'1. Output sheet'!$O$2:$O$5000,"&lt;"&amp;$C$740)</f>
        <v>0</v>
      </c>
      <c r="P835" s="14">
        <f t="shared" si="469"/>
        <v>0</v>
      </c>
      <c r="R835" s="7"/>
      <c r="S835" s="39" t="s">
        <v>2425</v>
      </c>
      <c r="T835" s="13">
        <f t="shared" si="470"/>
        <v>0</v>
      </c>
      <c r="U835" s="13">
        <f t="shared" si="448"/>
        <v>0</v>
      </c>
      <c r="V835" s="13">
        <f t="shared" si="449"/>
        <v>0</v>
      </c>
      <c r="W835" s="13">
        <f t="shared" si="450"/>
        <v>0</v>
      </c>
      <c r="X835" s="13">
        <f t="shared" si="451"/>
        <v>0</v>
      </c>
      <c r="Y835" s="13">
        <f t="shared" si="452"/>
        <v>0</v>
      </c>
      <c r="Z835" s="13">
        <f t="shared" si="453"/>
        <v>0</v>
      </c>
      <c r="AA835" s="13">
        <f t="shared" si="454"/>
        <v>0</v>
      </c>
      <c r="AB835" s="13">
        <f t="shared" si="455"/>
        <v>0</v>
      </c>
      <c r="AC835" s="13">
        <f t="shared" si="456"/>
        <v>0</v>
      </c>
      <c r="AD835" s="13">
        <f t="shared" si="457"/>
        <v>0</v>
      </c>
      <c r="AE835" s="13">
        <v>0</v>
      </c>
      <c r="AF835" s="14">
        <v>0</v>
      </c>
    </row>
    <row r="836" spans="2:32" ht="14.4" x14ac:dyDescent="0.3">
      <c r="B836" s="7"/>
      <c r="C836" s="39" t="s">
        <v>194</v>
      </c>
      <c r="D836" s="13">
        <f>SUMIFS('1. Output sheet'!$F$2:$F$5000,'1. Output sheet'!$AC$2:$AC$5000,$B$75,'1. Output sheet'!$C$2:$C$5000,D$138,'1. Output sheet'!$K$2:$K$5000,$C771,'1. Output sheet'!$O$2:$O$5000,"&gt;="&amp;$B$740,'1. Output sheet'!$O$2:$O$5000,"&lt;"&amp;$C$740)</f>
        <v>0</v>
      </c>
      <c r="E836" s="13">
        <f>SUMIFS('1. Output sheet'!$F$2:$F$5000,'1. Output sheet'!$AC$2:$AC$5000,$B$75,'1. Output sheet'!$C$2:$C$5000,E$138,'1. Output sheet'!$K$2:$K$5000,$C771,'1. Output sheet'!$O$2:$O$5000,"&gt;="&amp;$B$740,'1. Output sheet'!$O$2:$O$5000,"&lt;"&amp;$C$740)</f>
        <v>0</v>
      </c>
      <c r="F836" s="13">
        <f>SUMIFS('1. Output sheet'!$F$2:$F$5000,'1. Output sheet'!$AC$2:$AC$5000,$B$75,'1. Output sheet'!$C$2:$C$5000,F$138,'1. Output sheet'!$K$2:$K$5000,$C771,'1. Output sheet'!$O$2:$O$5000,"&gt;="&amp;$B$740,'1. Output sheet'!$O$2:$O$5000,"&lt;"&amp;$C$740)</f>
        <v>1230</v>
      </c>
      <c r="G836" s="13">
        <f>SUMIFS('1. Output sheet'!$F$2:$F$5000,'1. Output sheet'!$AC$2:$AC$5000,$B$75,'1. Output sheet'!$C$2:$C$5000,G$138,'1. Output sheet'!$K$2:$K$5000,$C771,'1. Output sheet'!$O$2:$O$5000,"&gt;="&amp;$B$740,'1. Output sheet'!$O$2:$O$5000,"&lt;"&amp;$C$740)</f>
        <v>0</v>
      </c>
      <c r="H836" s="13">
        <f>SUMIFS('1. Output sheet'!$F$2:$F$5000,'1. Output sheet'!$AC$2:$AC$5000,$B$75,'1. Output sheet'!$C$2:$C$5000,H$138,'1. Output sheet'!$K$2:$K$5000,$C771,'1. Output sheet'!$O$2:$O$5000,"&gt;="&amp;$B$740,'1. Output sheet'!$O$2:$O$5000,"&lt;"&amp;$C$740)</f>
        <v>0</v>
      </c>
      <c r="I836" s="13">
        <f>SUMIFS('1. Output sheet'!$F$2:$F$5000,'1. Output sheet'!$AC$2:$AC$5000,$B$75,'1. Output sheet'!$C$2:$C$5000,I$138,'1. Output sheet'!$K$2:$K$5000,$C771,'1. Output sheet'!$O$2:$O$5000,"&gt;="&amp;$B$740,'1. Output sheet'!$O$2:$O$5000,"&lt;"&amp;$C$740)</f>
        <v>0</v>
      </c>
      <c r="J836" s="13">
        <f>SUMIFS('1. Output sheet'!$F$2:$F$5000,'1. Output sheet'!$AC$2:$AC$5000,$B$75,'1. Output sheet'!$C$2:$C$5000,J$138,'1. Output sheet'!$K$2:$K$5000,$C771,'1. Output sheet'!$O$2:$O$5000,"&gt;="&amp;$B$740,'1. Output sheet'!$O$2:$O$5000,"&lt;"&amp;$C$740)</f>
        <v>3015</v>
      </c>
      <c r="K836" s="13">
        <f>SUMIFS('1. Output sheet'!$F$2:$F$5000,'1. Output sheet'!$AC$2:$AC$5000,$B$75,'1. Output sheet'!$C$2:$C$5000,K$138,'1. Output sheet'!$K$2:$K$5000,$C771,'1. Output sheet'!$O$2:$O$5000,"&gt;="&amp;$B$740,'1. Output sheet'!$O$2:$O$5000,"&lt;"&amp;$C$740)</f>
        <v>0</v>
      </c>
      <c r="L836" s="13">
        <f>SUMIFS('1. Output sheet'!$F$2:$F$5000,'1. Output sheet'!$AC$2:$AC$5000,$B$75,'1. Output sheet'!$C$2:$C$5000,L$138,'1. Output sheet'!$K$2:$K$5000,$C771,'1. Output sheet'!$O$2:$O$5000,"&gt;="&amp;$B$740,'1. Output sheet'!$O$2:$O$5000,"&lt;"&amp;$C$740)</f>
        <v>0</v>
      </c>
      <c r="M836" s="13">
        <f>SUMIFS('1. Output sheet'!$F$2:$F$5000,'1. Output sheet'!$AC$2:$AC$5000,$B$75,'1. Output sheet'!$C$2:$C$5000,M$138,'1. Output sheet'!$K$2:$K$5000,$C771,'1. Output sheet'!$O$2:$O$5000,"&gt;="&amp;$B$740,'1. Output sheet'!$O$2:$O$5000,"&lt;"&amp;$C$740)</f>
        <v>0</v>
      </c>
      <c r="N836" s="13">
        <f>SUMIFS('1. Output sheet'!$F$2:$F$5000,'1. Output sheet'!$AC$2:$AC$5000,$B$75,'1. Output sheet'!$C$2:$C$5000,N$138,'1. Output sheet'!$K$2:$K$5000,$C771,'1. Output sheet'!$O$2:$O$5000,"&gt;="&amp;$B$740,'1. Output sheet'!$O$2:$O$5000,"&lt;"&amp;$C$740)</f>
        <v>0</v>
      </c>
      <c r="O836" s="13">
        <f>SUMIFS('1. Output sheet'!$F$2:$F$5000,'1. Output sheet'!$AC$2:$AC$5000,$B$75,'1. Output sheet'!$C$2:$C$5000,O$138,'1. Output sheet'!$K$2:$K$5000,$C771,'1. Output sheet'!$O$2:$O$5000,"&gt;="&amp;$B$740,'1. Output sheet'!$O$2:$O$5000,"&lt;"&amp;$C$740)</f>
        <v>0</v>
      </c>
      <c r="P836" s="14">
        <f t="shared" si="469"/>
        <v>4245</v>
      </c>
      <c r="R836" s="7"/>
      <c r="S836" s="39" t="s">
        <v>194</v>
      </c>
      <c r="T836" s="13">
        <f t="shared" si="470"/>
        <v>0</v>
      </c>
      <c r="U836" s="13">
        <f t="shared" si="448"/>
        <v>0</v>
      </c>
      <c r="V836" s="13">
        <f t="shared" si="449"/>
        <v>164.91693817625998</v>
      </c>
      <c r="W836" s="13">
        <f t="shared" si="450"/>
        <v>0</v>
      </c>
      <c r="X836" s="13">
        <f t="shared" si="451"/>
        <v>0</v>
      </c>
      <c r="Y836" s="13">
        <f t="shared" si="452"/>
        <v>0</v>
      </c>
      <c r="Z836" s="13">
        <f t="shared" si="453"/>
        <v>404.24761674912509</v>
      </c>
      <c r="AA836" s="13">
        <f t="shared" si="454"/>
        <v>0</v>
      </c>
      <c r="AB836" s="13">
        <f t="shared" si="455"/>
        <v>0</v>
      </c>
      <c r="AC836" s="13">
        <f t="shared" si="456"/>
        <v>0</v>
      </c>
      <c r="AD836" s="13">
        <f t="shared" si="457"/>
        <v>0</v>
      </c>
      <c r="AE836" s="13">
        <v>2080</v>
      </c>
      <c r="AF836" s="14">
        <v>165897.5</v>
      </c>
    </row>
    <row r="837" spans="2:32" ht="14.4" x14ac:dyDescent="0.3">
      <c r="B837" s="7"/>
      <c r="C837" s="39" t="s">
        <v>267</v>
      </c>
      <c r="D837" s="13">
        <f>SUMIFS('1. Output sheet'!$F$2:$F$5000,'1. Output sheet'!$AC$2:$AC$5000,$B$75,'1. Output sheet'!$C$2:$C$5000,D$138,'1. Output sheet'!$K$2:$K$5000,$C772,'1. Output sheet'!$O$2:$O$5000,"&gt;="&amp;$B$740,'1. Output sheet'!$O$2:$O$5000,"&lt;"&amp;$C$740)</f>
        <v>1495</v>
      </c>
      <c r="E837" s="13">
        <f>SUMIFS('1. Output sheet'!$F$2:$F$5000,'1. Output sheet'!$AC$2:$AC$5000,$B$75,'1. Output sheet'!$C$2:$C$5000,E$138,'1. Output sheet'!$K$2:$K$5000,$C772,'1. Output sheet'!$O$2:$O$5000,"&gt;="&amp;$B$740,'1. Output sheet'!$O$2:$O$5000,"&lt;"&amp;$C$740)</f>
        <v>0</v>
      </c>
      <c r="F837" s="13">
        <f>SUMIFS('1. Output sheet'!$F$2:$F$5000,'1. Output sheet'!$AC$2:$AC$5000,$B$75,'1. Output sheet'!$C$2:$C$5000,F$138,'1. Output sheet'!$K$2:$K$5000,$C772,'1. Output sheet'!$O$2:$O$5000,"&gt;="&amp;$B$740,'1. Output sheet'!$O$2:$O$5000,"&lt;"&amp;$C$740)</f>
        <v>0</v>
      </c>
      <c r="G837" s="13">
        <f>SUMIFS('1. Output sheet'!$F$2:$F$5000,'1. Output sheet'!$AC$2:$AC$5000,$B$75,'1. Output sheet'!$C$2:$C$5000,G$138,'1. Output sheet'!$K$2:$K$5000,$C772,'1. Output sheet'!$O$2:$O$5000,"&gt;="&amp;$B$740,'1. Output sheet'!$O$2:$O$5000,"&lt;"&amp;$C$740)</f>
        <v>0</v>
      </c>
      <c r="H837" s="13">
        <f>SUMIFS('1. Output sheet'!$F$2:$F$5000,'1. Output sheet'!$AC$2:$AC$5000,$B$75,'1. Output sheet'!$C$2:$C$5000,H$138,'1. Output sheet'!$K$2:$K$5000,$C772,'1. Output sheet'!$O$2:$O$5000,"&gt;="&amp;$B$740,'1. Output sheet'!$O$2:$O$5000,"&lt;"&amp;$C$740)</f>
        <v>0</v>
      </c>
      <c r="I837" s="13">
        <f>SUMIFS('1. Output sheet'!$F$2:$F$5000,'1. Output sheet'!$AC$2:$AC$5000,$B$75,'1. Output sheet'!$C$2:$C$5000,I$138,'1. Output sheet'!$K$2:$K$5000,$C772,'1. Output sheet'!$O$2:$O$5000,"&gt;="&amp;$B$740,'1. Output sheet'!$O$2:$O$5000,"&lt;"&amp;$C$740)</f>
        <v>0</v>
      </c>
      <c r="J837" s="13">
        <f>SUMIFS('1. Output sheet'!$F$2:$F$5000,'1. Output sheet'!$AC$2:$AC$5000,$B$75,'1. Output sheet'!$C$2:$C$5000,J$138,'1. Output sheet'!$K$2:$K$5000,$C772,'1. Output sheet'!$O$2:$O$5000,"&gt;="&amp;$B$740,'1. Output sheet'!$O$2:$O$5000,"&lt;"&amp;$C$740)</f>
        <v>0</v>
      </c>
      <c r="K837" s="13">
        <f>SUMIFS('1. Output sheet'!$F$2:$F$5000,'1. Output sheet'!$AC$2:$AC$5000,$B$75,'1. Output sheet'!$C$2:$C$5000,K$138,'1. Output sheet'!$K$2:$K$5000,$C772,'1. Output sheet'!$O$2:$O$5000,"&gt;="&amp;$B$740,'1. Output sheet'!$O$2:$O$5000,"&lt;"&amp;$C$740)</f>
        <v>0</v>
      </c>
      <c r="L837" s="13">
        <f>SUMIFS('1. Output sheet'!$F$2:$F$5000,'1. Output sheet'!$AC$2:$AC$5000,$B$75,'1. Output sheet'!$C$2:$C$5000,L$138,'1. Output sheet'!$K$2:$K$5000,$C772,'1. Output sheet'!$O$2:$O$5000,"&gt;="&amp;$B$740,'1. Output sheet'!$O$2:$O$5000,"&lt;"&amp;$C$740)</f>
        <v>0</v>
      </c>
      <c r="M837" s="13">
        <f>SUMIFS('1. Output sheet'!$F$2:$F$5000,'1. Output sheet'!$AC$2:$AC$5000,$B$75,'1. Output sheet'!$C$2:$C$5000,M$138,'1. Output sheet'!$K$2:$K$5000,$C772,'1. Output sheet'!$O$2:$O$5000,"&gt;="&amp;$B$740,'1. Output sheet'!$O$2:$O$5000,"&lt;"&amp;$C$740)</f>
        <v>0</v>
      </c>
      <c r="N837" s="13">
        <f>SUMIFS('1. Output sheet'!$F$2:$F$5000,'1. Output sheet'!$AC$2:$AC$5000,$B$75,'1. Output sheet'!$C$2:$C$5000,N$138,'1. Output sheet'!$K$2:$K$5000,$C772,'1. Output sheet'!$O$2:$O$5000,"&gt;="&amp;$B$740,'1. Output sheet'!$O$2:$O$5000,"&lt;"&amp;$C$740)</f>
        <v>0</v>
      </c>
      <c r="O837" s="13">
        <f>SUMIFS('1. Output sheet'!$F$2:$F$5000,'1. Output sheet'!$AC$2:$AC$5000,$B$75,'1. Output sheet'!$C$2:$C$5000,O$138,'1. Output sheet'!$K$2:$K$5000,$C772,'1. Output sheet'!$O$2:$O$5000,"&gt;="&amp;$B$740,'1. Output sheet'!$O$2:$O$5000,"&lt;"&amp;$C$740)</f>
        <v>0</v>
      </c>
      <c r="P837" s="14">
        <f t="shared" si="469"/>
        <v>1495</v>
      </c>
      <c r="R837" s="7"/>
      <c r="S837" s="39" t="s">
        <v>267</v>
      </c>
      <c r="T837" s="13">
        <f t="shared" si="470"/>
        <v>200.44782323049486</v>
      </c>
      <c r="U837" s="13">
        <f t="shared" si="448"/>
        <v>0</v>
      </c>
      <c r="V837" s="13">
        <f t="shared" si="449"/>
        <v>0</v>
      </c>
      <c r="W837" s="13">
        <f t="shared" si="450"/>
        <v>0</v>
      </c>
      <c r="X837" s="13">
        <f t="shared" si="451"/>
        <v>0</v>
      </c>
      <c r="Y837" s="13">
        <f t="shared" si="452"/>
        <v>0</v>
      </c>
      <c r="Z837" s="13">
        <f t="shared" si="453"/>
        <v>0</v>
      </c>
      <c r="AA837" s="13">
        <f t="shared" si="454"/>
        <v>0</v>
      </c>
      <c r="AB837" s="13">
        <f t="shared" si="455"/>
        <v>0</v>
      </c>
      <c r="AC837" s="13">
        <f t="shared" si="456"/>
        <v>0</v>
      </c>
      <c r="AD837" s="13">
        <f t="shared" si="457"/>
        <v>0</v>
      </c>
      <c r="AE837" s="13">
        <v>0</v>
      </c>
      <c r="AF837" s="14">
        <v>58792</v>
      </c>
    </row>
    <row r="838" spans="2:32" ht="14.4" x14ac:dyDescent="0.3">
      <c r="B838" s="7"/>
      <c r="C838" s="39" t="s">
        <v>710</v>
      </c>
      <c r="D838" s="13">
        <f>SUMIFS('1. Output sheet'!$F$2:$F$5000,'1. Output sheet'!$AC$2:$AC$5000,$B$75,'1. Output sheet'!$C$2:$C$5000,D$138,'1. Output sheet'!$K$2:$K$5000,$C773,'1. Output sheet'!$O$2:$O$5000,"&gt;="&amp;$B$740,'1. Output sheet'!$O$2:$O$5000,"&lt;"&amp;$C$740)</f>
        <v>0</v>
      </c>
      <c r="E838" s="13">
        <f>SUMIFS('1. Output sheet'!$F$2:$F$5000,'1. Output sheet'!$AC$2:$AC$5000,$B$75,'1. Output sheet'!$C$2:$C$5000,E$138,'1. Output sheet'!$K$2:$K$5000,$C773,'1. Output sheet'!$O$2:$O$5000,"&gt;="&amp;$B$740,'1. Output sheet'!$O$2:$O$5000,"&lt;"&amp;$C$740)</f>
        <v>0</v>
      </c>
      <c r="F838" s="13">
        <f>SUMIFS('1. Output sheet'!$F$2:$F$5000,'1. Output sheet'!$AC$2:$AC$5000,$B$75,'1. Output sheet'!$C$2:$C$5000,F$138,'1. Output sheet'!$K$2:$K$5000,$C773,'1. Output sheet'!$O$2:$O$5000,"&gt;="&amp;$B$740,'1. Output sheet'!$O$2:$O$5000,"&lt;"&amp;$C$740)</f>
        <v>2447.96</v>
      </c>
      <c r="G838" s="13">
        <f>SUMIFS('1. Output sheet'!$F$2:$F$5000,'1. Output sheet'!$AC$2:$AC$5000,$B$75,'1. Output sheet'!$C$2:$C$5000,G$138,'1. Output sheet'!$K$2:$K$5000,$C773,'1. Output sheet'!$O$2:$O$5000,"&gt;="&amp;$B$740,'1. Output sheet'!$O$2:$O$5000,"&lt;"&amp;$C$740)</f>
        <v>0</v>
      </c>
      <c r="H838" s="13">
        <f>SUMIFS('1. Output sheet'!$F$2:$F$5000,'1. Output sheet'!$AC$2:$AC$5000,$B$75,'1. Output sheet'!$C$2:$C$5000,H$138,'1. Output sheet'!$K$2:$K$5000,$C773,'1. Output sheet'!$O$2:$O$5000,"&gt;="&amp;$B$740,'1. Output sheet'!$O$2:$O$5000,"&lt;"&amp;$C$740)</f>
        <v>0</v>
      </c>
      <c r="I838" s="13">
        <f>SUMIFS('1. Output sheet'!$F$2:$F$5000,'1. Output sheet'!$AC$2:$AC$5000,$B$75,'1. Output sheet'!$C$2:$C$5000,I$138,'1. Output sheet'!$K$2:$K$5000,$C773,'1. Output sheet'!$O$2:$O$5000,"&gt;="&amp;$B$740,'1. Output sheet'!$O$2:$O$5000,"&lt;"&amp;$C$740)</f>
        <v>0</v>
      </c>
      <c r="J838" s="13">
        <f>SUMIFS('1. Output sheet'!$F$2:$F$5000,'1. Output sheet'!$AC$2:$AC$5000,$B$75,'1. Output sheet'!$C$2:$C$5000,J$138,'1. Output sheet'!$K$2:$K$5000,$C773,'1. Output sheet'!$O$2:$O$5000,"&gt;="&amp;$B$740,'1. Output sheet'!$O$2:$O$5000,"&lt;"&amp;$C$740)</f>
        <v>0</v>
      </c>
      <c r="K838" s="13">
        <f>SUMIFS('1. Output sheet'!$F$2:$F$5000,'1. Output sheet'!$AC$2:$AC$5000,$B$75,'1. Output sheet'!$C$2:$C$5000,K$138,'1. Output sheet'!$K$2:$K$5000,$C773,'1. Output sheet'!$O$2:$O$5000,"&gt;="&amp;$B$740,'1. Output sheet'!$O$2:$O$5000,"&lt;"&amp;$C$740)</f>
        <v>0</v>
      </c>
      <c r="L838" s="13">
        <f>SUMIFS('1. Output sheet'!$F$2:$F$5000,'1. Output sheet'!$AC$2:$AC$5000,$B$75,'1. Output sheet'!$C$2:$C$5000,L$138,'1. Output sheet'!$K$2:$K$5000,$C773,'1. Output sheet'!$O$2:$O$5000,"&gt;="&amp;$B$740,'1. Output sheet'!$O$2:$O$5000,"&lt;"&amp;$C$740)</f>
        <v>0</v>
      </c>
      <c r="M838" s="13">
        <f>SUMIFS('1. Output sheet'!$F$2:$F$5000,'1. Output sheet'!$AC$2:$AC$5000,$B$75,'1. Output sheet'!$C$2:$C$5000,M$138,'1. Output sheet'!$K$2:$K$5000,$C773,'1. Output sheet'!$O$2:$O$5000,"&gt;="&amp;$B$740,'1. Output sheet'!$O$2:$O$5000,"&lt;"&amp;$C$740)</f>
        <v>0</v>
      </c>
      <c r="N838" s="13">
        <f>SUMIFS('1. Output sheet'!$F$2:$F$5000,'1. Output sheet'!$AC$2:$AC$5000,$B$75,'1. Output sheet'!$C$2:$C$5000,N$138,'1. Output sheet'!$K$2:$K$5000,$C773,'1. Output sheet'!$O$2:$O$5000,"&gt;="&amp;$B$740,'1. Output sheet'!$O$2:$O$5000,"&lt;"&amp;$C$740)</f>
        <v>0</v>
      </c>
      <c r="O838" s="13">
        <f>SUMIFS('1. Output sheet'!$F$2:$F$5000,'1. Output sheet'!$AC$2:$AC$5000,$B$75,'1. Output sheet'!$C$2:$C$5000,O$138,'1. Output sheet'!$K$2:$K$5000,$C773,'1. Output sheet'!$O$2:$O$5000,"&gt;="&amp;$B$740,'1. Output sheet'!$O$2:$O$5000,"&lt;"&amp;$C$740)</f>
        <v>0</v>
      </c>
      <c r="P838" s="14">
        <f t="shared" si="469"/>
        <v>2447.96</v>
      </c>
      <c r="R838" s="7"/>
      <c r="S838" s="39" t="s">
        <v>710</v>
      </c>
      <c r="T838" s="13">
        <f t="shared" si="470"/>
        <v>0</v>
      </c>
      <c r="U838" s="13">
        <f t="shared" si="448"/>
        <v>0</v>
      </c>
      <c r="V838" s="13">
        <f t="shared" si="449"/>
        <v>328.21956746175397</v>
      </c>
      <c r="W838" s="13">
        <f t="shared" si="450"/>
        <v>0</v>
      </c>
      <c r="X838" s="13">
        <f t="shared" si="451"/>
        <v>0</v>
      </c>
      <c r="Y838" s="13">
        <f t="shared" si="452"/>
        <v>0</v>
      </c>
      <c r="Z838" s="13">
        <f t="shared" si="453"/>
        <v>0</v>
      </c>
      <c r="AA838" s="13">
        <f t="shared" si="454"/>
        <v>0</v>
      </c>
      <c r="AB838" s="13">
        <f t="shared" si="455"/>
        <v>0</v>
      </c>
      <c r="AC838" s="13">
        <f t="shared" si="456"/>
        <v>0</v>
      </c>
      <c r="AD838" s="13">
        <f t="shared" si="457"/>
        <v>0</v>
      </c>
      <c r="AE838" s="13">
        <v>0</v>
      </c>
      <c r="AF838" s="14">
        <v>16010.939999999999</v>
      </c>
    </row>
    <row r="839" spans="2:32" ht="14.4" x14ac:dyDescent="0.3">
      <c r="B839" s="38" t="s">
        <v>64</v>
      </c>
      <c r="C839" s="37" t="s">
        <v>4348</v>
      </c>
      <c r="D839" s="14">
        <f>SUM(D840:D868)</f>
        <v>0</v>
      </c>
      <c r="E839" s="14">
        <f t="shared" ref="E839" si="471">SUM(E840:E868)</f>
        <v>0</v>
      </c>
      <c r="F839" s="14">
        <f t="shared" ref="F839" si="472">SUM(F840:F868)</f>
        <v>-680.0199999999993</v>
      </c>
      <c r="G839" s="14">
        <f t="shared" ref="G839" si="473">SUM(G840:G868)</f>
        <v>0</v>
      </c>
      <c r="H839" s="14">
        <f t="shared" ref="H839" si="474">SUM(H840:H868)</f>
        <v>0</v>
      </c>
      <c r="I839" s="14">
        <f t="shared" ref="I839" si="475">SUM(I840:I868)</f>
        <v>0</v>
      </c>
      <c r="J839" s="14">
        <f t="shared" ref="J839" si="476">SUM(J840:J868)</f>
        <v>0</v>
      </c>
      <c r="K839" s="14">
        <f t="shared" ref="K839" si="477">SUM(K840:K868)</f>
        <v>0</v>
      </c>
      <c r="L839" s="14">
        <f t="shared" ref="L839" si="478">SUM(L840:L868)</f>
        <v>0</v>
      </c>
      <c r="M839" s="14">
        <f t="shared" ref="M839" si="479">SUM(M840:M868)</f>
        <v>0</v>
      </c>
      <c r="N839" s="14">
        <f t="shared" ref="N839" si="480">SUM(N840:N868)</f>
        <v>0</v>
      </c>
      <c r="O839" s="14">
        <f t="shared" ref="O839" si="481">SUM(O840:O868)</f>
        <v>0</v>
      </c>
      <c r="P839" s="14">
        <f t="shared" si="469"/>
        <v>-680.0199999999993</v>
      </c>
      <c r="R839" s="38" t="s">
        <v>64</v>
      </c>
      <c r="S839" s="37" t="s">
        <v>4348</v>
      </c>
      <c r="T839" s="14">
        <f t="shared" si="470"/>
        <v>0</v>
      </c>
      <c r="U839" s="14">
        <f t="shared" si="448"/>
        <v>0</v>
      </c>
      <c r="V839" s="14">
        <f t="shared" si="449"/>
        <v>-91.176273413512362</v>
      </c>
      <c r="W839" s="14">
        <f t="shared" si="450"/>
        <v>0</v>
      </c>
      <c r="X839" s="14">
        <f t="shared" si="451"/>
        <v>0</v>
      </c>
      <c r="Y839" s="14">
        <f t="shared" si="452"/>
        <v>0</v>
      </c>
      <c r="Z839" s="14">
        <f t="shared" si="453"/>
        <v>0</v>
      </c>
      <c r="AA839" s="14">
        <f t="shared" si="454"/>
        <v>0</v>
      </c>
      <c r="AB839" s="14">
        <f t="shared" si="455"/>
        <v>0</v>
      </c>
      <c r="AC839" s="14">
        <f t="shared" si="456"/>
        <v>0</v>
      </c>
      <c r="AD839" s="14">
        <f t="shared" si="457"/>
        <v>0</v>
      </c>
      <c r="AE839" s="14">
        <v>-428</v>
      </c>
      <c r="AF839" s="14">
        <v>16138.043333333339</v>
      </c>
    </row>
    <row r="840" spans="2:32" ht="14.4" x14ac:dyDescent="0.3">
      <c r="B840" s="7"/>
      <c r="C840" s="39" t="s">
        <v>340</v>
      </c>
      <c r="D840" s="13">
        <f>SUMIFS('1. Output sheet'!$F$2:$F$5000,'1. Output sheet'!$AC$2:$AC$5000,$B$105,'1. Output sheet'!$C$2:$C$5000,D$138,'1. Output sheet'!$K$2:$K$5000,$C775,'1. Output sheet'!$O$2:$O$5000,"&gt;="&amp;$B$740,'1. Output sheet'!$O$2:$O$5000,"&lt;"&amp;$C$740)</f>
        <v>0</v>
      </c>
      <c r="E840" s="13">
        <f>SUMIFS('1. Output sheet'!$F$2:$F$5000,'1. Output sheet'!$AC$2:$AC$5000,$B$105,'1. Output sheet'!$C$2:$C$5000,E$138,'1. Output sheet'!$K$2:$K$5000,$C775,'1. Output sheet'!$O$2:$O$5000,"&gt;="&amp;$B$740,'1. Output sheet'!$O$2:$O$5000,"&lt;"&amp;$C$740)</f>
        <v>0</v>
      </c>
      <c r="F840" s="13">
        <f>SUMIFS('1. Output sheet'!$F$2:$F$5000,'1. Output sheet'!$AC$2:$AC$5000,$B$105,'1. Output sheet'!$C$2:$C$5000,F$138,'1. Output sheet'!$K$2:$K$5000,$C775,'1. Output sheet'!$O$2:$O$5000,"&gt;="&amp;$B$740,'1. Output sheet'!$O$2:$O$5000,"&lt;"&amp;$C$740)</f>
        <v>0</v>
      </c>
      <c r="G840" s="13">
        <f>SUMIFS('1. Output sheet'!$F$2:$F$5000,'1. Output sheet'!$AC$2:$AC$5000,$B$105,'1. Output sheet'!$C$2:$C$5000,G$138,'1. Output sheet'!$K$2:$K$5000,$C775,'1. Output sheet'!$O$2:$O$5000,"&gt;="&amp;$B$740,'1. Output sheet'!$O$2:$O$5000,"&lt;"&amp;$C$740)</f>
        <v>0</v>
      </c>
      <c r="H840" s="13">
        <f>SUMIFS('1. Output sheet'!$F$2:$F$5000,'1. Output sheet'!$AC$2:$AC$5000,$B$105,'1. Output sheet'!$C$2:$C$5000,H$138,'1. Output sheet'!$K$2:$K$5000,$C775,'1. Output sheet'!$O$2:$O$5000,"&gt;="&amp;$B$740,'1. Output sheet'!$O$2:$O$5000,"&lt;"&amp;$C$740)</f>
        <v>0</v>
      </c>
      <c r="I840" s="13">
        <f>SUMIFS('1. Output sheet'!$F$2:$F$5000,'1. Output sheet'!$AC$2:$AC$5000,$B$105,'1. Output sheet'!$C$2:$C$5000,I$138,'1. Output sheet'!$K$2:$K$5000,$C775,'1. Output sheet'!$O$2:$O$5000,"&gt;="&amp;$B$740,'1. Output sheet'!$O$2:$O$5000,"&lt;"&amp;$C$740)</f>
        <v>0</v>
      </c>
      <c r="J840" s="13">
        <f>SUMIFS('1. Output sheet'!$F$2:$F$5000,'1. Output sheet'!$AC$2:$AC$5000,$B$105,'1. Output sheet'!$C$2:$C$5000,J$138,'1. Output sheet'!$K$2:$K$5000,$C775,'1. Output sheet'!$O$2:$O$5000,"&gt;="&amp;$B$740,'1. Output sheet'!$O$2:$O$5000,"&lt;"&amp;$C$740)</f>
        <v>0</v>
      </c>
      <c r="K840" s="13">
        <f>SUMIFS('1. Output sheet'!$F$2:$F$5000,'1. Output sheet'!$AC$2:$AC$5000,$B$105,'1. Output sheet'!$C$2:$C$5000,K$138,'1. Output sheet'!$K$2:$K$5000,$C775,'1. Output sheet'!$O$2:$O$5000,"&gt;="&amp;$B$740,'1. Output sheet'!$O$2:$O$5000,"&lt;"&amp;$C$740)</f>
        <v>0</v>
      </c>
      <c r="L840" s="13">
        <f>SUMIFS('1. Output sheet'!$F$2:$F$5000,'1. Output sheet'!$AC$2:$AC$5000,$B$105,'1. Output sheet'!$C$2:$C$5000,L$138,'1. Output sheet'!$K$2:$K$5000,$C775,'1. Output sheet'!$O$2:$O$5000,"&gt;="&amp;$B$740,'1. Output sheet'!$O$2:$O$5000,"&lt;"&amp;$C$740)</f>
        <v>0</v>
      </c>
      <c r="M840" s="13">
        <f>SUMIFS('1. Output sheet'!$F$2:$F$5000,'1. Output sheet'!$AC$2:$AC$5000,$B$105,'1. Output sheet'!$C$2:$C$5000,M$138,'1. Output sheet'!$K$2:$K$5000,$C775,'1. Output sheet'!$O$2:$O$5000,"&gt;="&amp;$B$740,'1. Output sheet'!$O$2:$O$5000,"&lt;"&amp;$C$740)</f>
        <v>0</v>
      </c>
      <c r="N840" s="13">
        <f>SUMIFS('1. Output sheet'!$F$2:$F$5000,'1. Output sheet'!$AC$2:$AC$5000,$B$105,'1. Output sheet'!$C$2:$C$5000,N$138,'1. Output sheet'!$K$2:$K$5000,$C775,'1. Output sheet'!$O$2:$O$5000,"&gt;="&amp;$B$740,'1. Output sheet'!$O$2:$O$5000,"&lt;"&amp;$C$740)</f>
        <v>0</v>
      </c>
      <c r="O840" s="13">
        <f>SUMIFS('1. Output sheet'!$F$2:$F$5000,'1. Output sheet'!$AC$2:$AC$5000,$B$105,'1. Output sheet'!$C$2:$C$5000,O$138,'1. Output sheet'!$K$2:$K$5000,$C775,'1. Output sheet'!$O$2:$O$5000,"&gt;="&amp;$B$740,'1. Output sheet'!$O$2:$O$5000,"&lt;"&amp;$C$740)</f>
        <v>0</v>
      </c>
      <c r="P840" s="14">
        <f t="shared" si="469"/>
        <v>0</v>
      </c>
      <c r="R840" s="7"/>
      <c r="S840" s="39" t="s">
        <v>340</v>
      </c>
      <c r="T840" s="14">
        <f t="shared" si="470"/>
        <v>0</v>
      </c>
      <c r="U840" s="14">
        <f t="shared" si="448"/>
        <v>0</v>
      </c>
      <c r="V840" s="14">
        <f t="shared" si="449"/>
        <v>0</v>
      </c>
      <c r="W840" s="14">
        <f t="shared" si="450"/>
        <v>0</v>
      </c>
      <c r="X840" s="14">
        <f t="shared" si="451"/>
        <v>0</v>
      </c>
      <c r="Y840" s="14">
        <f t="shared" si="452"/>
        <v>0</v>
      </c>
      <c r="Z840" s="14">
        <f t="shared" si="453"/>
        <v>0</v>
      </c>
      <c r="AA840" s="14">
        <f t="shared" si="454"/>
        <v>0</v>
      </c>
      <c r="AB840" s="14">
        <f t="shared" si="455"/>
        <v>0</v>
      </c>
      <c r="AC840" s="14">
        <f t="shared" si="456"/>
        <v>0</v>
      </c>
      <c r="AD840" s="14">
        <f t="shared" si="457"/>
        <v>0</v>
      </c>
      <c r="AE840" s="13">
        <v>0</v>
      </c>
      <c r="AF840" s="14">
        <v>-1846.86</v>
      </c>
    </row>
    <row r="841" spans="2:32" ht="14.4" x14ac:dyDescent="0.3">
      <c r="B841" s="7"/>
      <c r="C841" s="39" t="s">
        <v>2407</v>
      </c>
      <c r="D841" s="13">
        <f>SUMIFS('1. Output sheet'!$F$2:$F$5000,'1. Output sheet'!$AC$2:$AC$5000,$B$105,'1. Output sheet'!$C$2:$C$5000,D$138,'1. Output sheet'!$K$2:$K$5000,$C776,'1. Output sheet'!$O$2:$O$5000,"&gt;="&amp;$B$740,'1. Output sheet'!$O$2:$O$5000,"&lt;"&amp;$C$740)</f>
        <v>0</v>
      </c>
      <c r="E841" s="13">
        <f>SUMIFS('1. Output sheet'!$F$2:$F$5000,'1. Output sheet'!$AC$2:$AC$5000,$B$105,'1. Output sheet'!$C$2:$C$5000,E$138,'1. Output sheet'!$K$2:$K$5000,$C776,'1. Output sheet'!$O$2:$O$5000,"&gt;="&amp;$B$740,'1. Output sheet'!$O$2:$O$5000,"&lt;"&amp;$C$740)</f>
        <v>0</v>
      </c>
      <c r="F841" s="13">
        <f>SUMIFS('1. Output sheet'!$F$2:$F$5000,'1. Output sheet'!$AC$2:$AC$5000,$B$105,'1. Output sheet'!$C$2:$C$5000,F$138,'1. Output sheet'!$K$2:$K$5000,$C776,'1. Output sheet'!$O$2:$O$5000,"&gt;="&amp;$B$740,'1. Output sheet'!$O$2:$O$5000,"&lt;"&amp;$C$740)</f>
        <v>0</v>
      </c>
      <c r="G841" s="13">
        <f>SUMIFS('1. Output sheet'!$F$2:$F$5000,'1. Output sheet'!$AC$2:$AC$5000,$B$105,'1. Output sheet'!$C$2:$C$5000,G$138,'1. Output sheet'!$K$2:$K$5000,$C776,'1. Output sheet'!$O$2:$O$5000,"&gt;="&amp;$B$740,'1. Output sheet'!$O$2:$O$5000,"&lt;"&amp;$C$740)</f>
        <v>0</v>
      </c>
      <c r="H841" s="13">
        <f>SUMIFS('1. Output sheet'!$F$2:$F$5000,'1. Output sheet'!$AC$2:$AC$5000,$B$105,'1. Output sheet'!$C$2:$C$5000,H$138,'1. Output sheet'!$K$2:$K$5000,$C776,'1. Output sheet'!$O$2:$O$5000,"&gt;="&amp;$B$740,'1. Output sheet'!$O$2:$O$5000,"&lt;"&amp;$C$740)</f>
        <v>0</v>
      </c>
      <c r="I841" s="13">
        <f>SUMIFS('1. Output sheet'!$F$2:$F$5000,'1. Output sheet'!$AC$2:$AC$5000,$B$105,'1. Output sheet'!$C$2:$C$5000,I$138,'1. Output sheet'!$K$2:$K$5000,$C776,'1. Output sheet'!$O$2:$O$5000,"&gt;="&amp;$B$740,'1. Output sheet'!$O$2:$O$5000,"&lt;"&amp;$C$740)</f>
        <v>0</v>
      </c>
      <c r="J841" s="13">
        <f>SUMIFS('1. Output sheet'!$F$2:$F$5000,'1. Output sheet'!$AC$2:$AC$5000,$B$105,'1. Output sheet'!$C$2:$C$5000,J$138,'1. Output sheet'!$K$2:$K$5000,$C776,'1. Output sheet'!$O$2:$O$5000,"&gt;="&amp;$B$740,'1. Output sheet'!$O$2:$O$5000,"&lt;"&amp;$C$740)</f>
        <v>0</v>
      </c>
      <c r="K841" s="13">
        <f>SUMIFS('1. Output sheet'!$F$2:$F$5000,'1. Output sheet'!$AC$2:$AC$5000,$B$105,'1. Output sheet'!$C$2:$C$5000,K$138,'1. Output sheet'!$K$2:$K$5000,$C776,'1. Output sheet'!$O$2:$O$5000,"&gt;="&amp;$B$740,'1. Output sheet'!$O$2:$O$5000,"&lt;"&amp;$C$740)</f>
        <v>0</v>
      </c>
      <c r="L841" s="13">
        <f>SUMIFS('1. Output sheet'!$F$2:$F$5000,'1. Output sheet'!$AC$2:$AC$5000,$B$105,'1. Output sheet'!$C$2:$C$5000,L$138,'1. Output sheet'!$K$2:$K$5000,$C776,'1. Output sheet'!$O$2:$O$5000,"&gt;="&amp;$B$740,'1. Output sheet'!$O$2:$O$5000,"&lt;"&amp;$C$740)</f>
        <v>0</v>
      </c>
      <c r="M841" s="13">
        <f>SUMIFS('1. Output sheet'!$F$2:$F$5000,'1. Output sheet'!$AC$2:$AC$5000,$B$105,'1. Output sheet'!$C$2:$C$5000,M$138,'1. Output sheet'!$K$2:$K$5000,$C776,'1. Output sheet'!$O$2:$O$5000,"&gt;="&amp;$B$740,'1. Output sheet'!$O$2:$O$5000,"&lt;"&amp;$C$740)</f>
        <v>0</v>
      </c>
      <c r="N841" s="13">
        <f>SUMIFS('1. Output sheet'!$F$2:$F$5000,'1. Output sheet'!$AC$2:$AC$5000,$B$105,'1. Output sheet'!$C$2:$C$5000,N$138,'1. Output sheet'!$K$2:$K$5000,$C776,'1. Output sheet'!$O$2:$O$5000,"&gt;="&amp;$B$740,'1. Output sheet'!$O$2:$O$5000,"&lt;"&amp;$C$740)</f>
        <v>0</v>
      </c>
      <c r="O841" s="13">
        <f>SUMIFS('1. Output sheet'!$F$2:$F$5000,'1. Output sheet'!$AC$2:$AC$5000,$B$105,'1. Output sheet'!$C$2:$C$5000,O$138,'1. Output sheet'!$K$2:$K$5000,$C776,'1. Output sheet'!$O$2:$O$5000,"&gt;="&amp;$B$740,'1. Output sheet'!$O$2:$O$5000,"&lt;"&amp;$C$740)</f>
        <v>0</v>
      </c>
      <c r="P841" s="14">
        <f t="shared" si="469"/>
        <v>0</v>
      </c>
      <c r="R841" s="7"/>
      <c r="S841" s="39" t="s">
        <v>2407</v>
      </c>
      <c r="T841" s="14">
        <f t="shared" si="470"/>
        <v>0</v>
      </c>
      <c r="U841" s="14">
        <f t="shared" si="448"/>
        <v>0</v>
      </c>
      <c r="V841" s="14">
        <f t="shared" si="449"/>
        <v>0</v>
      </c>
      <c r="W841" s="14">
        <f t="shared" si="450"/>
        <v>0</v>
      </c>
      <c r="X841" s="14">
        <f t="shared" si="451"/>
        <v>0</v>
      </c>
      <c r="Y841" s="14">
        <f t="shared" si="452"/>
        <v>0</v>
      </c>
      <c r="Z841" s="14">
        <f t="shared" si="453"/>
        <v>0</v>
      </c>
      <c r="AA841" s="14">
        <f t="shared" si="454"/>
        <v>0</v>
      </c>
      <c r="AB841" s="14">
        <f t="shared" si="455"/>
        <v>0</v>
      </c>
      <c r="AC841" s="14">
        <f t="shared" si="456"/>
        <v>0</v>
      </c>
      <c r="AD841" s="14">
        <f t="shared" si="457"/>
        <v>0</v>
      </c>
      <c r="AE841" s="13">
        <v>0</v>
      </c>
      <c r="AF841" s="14">
        <v>0</v>
      </c>
    </row>
    <row r="842" spans="2:32" ht="14.4" x14ac:dyDescent="0.3">
      <c r="B842" s="7"/>
      <c r="C842" s="39" t="s">
        <v>557</v>
      </c>
      <c r="D842" s="13">
        <f>SUMIFS('1. Output sheet'!$F$2:$F$5000,'1. Output sheet'!$AC$2:$AC$5000,$B$105,'1. Output sheet'!$C$2:$C$5000,D$138,'1. Output sheet'!$K$2:$K$5000,$C777,'1. Output sheet'!$O$2:$O$5000,"&gt;="&amp;$B$740,'1. Output sheet'!$O$2:$O$5000,"&lt;"&amp;$C$740)</f>
        <v>0</v>
      </c>
      <c r="E842" s="13">
        <f>SUMIFS('1. Output sheet'!$F$2:$F$5000,'1. Output sheet'!$AC$2:$AC$5000,$B$105,'1. Output sheet'!$C$2:$C$5000,E$138,'1. Output sheet'!$K$2:$K$5000,$C777,'1. Output sheet'!$O$2:$O$5000,"&gt;="&amp;$B$740,'1. Output sheet'!$O$2:$O$5000,"&lt;"&amp;$C$740)</f>
        <v>0</v>
      </c>
      <c r="F842" s="13">
        <f>SUMIFS('1. Output sheet'!$F$2:$F$5000,'1. Output sheet'!$AC$2:$AC$5000,$B$105,'1. Output sheet'!$C$2:$C$5000,F$138,'1. Output sheet'!$K$2:$K$5000,$C777,'1. Output sheet'!$O$2:$O$5000,"&gt;="&amp;$B$740,'1. Output sheet'!$O$2:$O$5000,"&lt;"&amp;$C$740)</f>
        <v>0</v>
      </c>
      <c r="G842" s="13">
        <f>SUMIFS('1. Output sheet'!$F$2:$F$5000,'1. Output sheet'!$AC$2:$AC$5000,$B$105,'1. Output sheet'!$C$2:$C$5000,G$138,'1. Output sheet'!$K$2:$K$5000,$C777,'1. Output sheet'!$O$2:$O$5000,"&gt;="&amp;$B$740,'1. Output sheet'!$O$2:$O$5000,"&lt;"&amp;$C$740)</f>
        <v>0</v>
      </c>
      <c r="H842" s="13">
        <f>SUMIFS('1. Output sheet'!$F$2:$F$5000,'1. Output sheet'!$AC$2:$AC$5000,$B$105,'1. Output sheet'!$C$2:$C$5000,H$138,'1. Output sheet'!$K$2:$K$5000,$C777,'1. Output sheet'!$O$2:$O$5000,"&gt;="&amp;$B$740,'1. Output sheet'!$O$2:$O$5000,"&lt;"&amp;$C$740)</f>
        <v>0</v>
      </c>
      <c r="I842" s="13">
        <f>SUMIFS('1. Output sheet'!$F$2:$F$5000,'1. Output sheet'!$AC$2:$AC$5000,$B$105,'1. Output sheet'!$C$2:$C$5000,I$138,'1. Output sheet'!$K$2:$K$5000,$C777,'1. Output sheet'!$O$2:$O$5000,"&gt;="&amp;$B$740,'1. Output sheet'!$O$2:$O$5000,"&lt;"&amp;$C$740)</f>
        <v>0</v>
      </c>
      <c r="J842" s="13">
        <f>SUMIFS('1. Output sheet'!$F$2:$F$5000,'1. Output sheet'!$AC$2:$AC$5000,$B$105,'1. Output sheet'!$C$2:$C$5000,J$138,'1. Output sheet'!$K$2:$K$5000,$C777,'1. Output sheet'!$O$2:$O$5000,"&gt;="&amp;$B$740,'1. Output sheet'!$O$2:$O$5000,"&lt;"&amp;$C$740)</f>
        <v>0</v>
      </c>
      <c r="K842" s="13">
        <f>SUMIFS('1. Output sheet'!$F$2:$F$5000,'1. Output sheet'!$AC$2:$AC$5000,$B$105,'1. Output sheet'!$C$2:$C$5000,K$138,'1. Output sheet'!$K$2:$K$5000,$C777,'1. Output sheet'!$O$2:$O$5000,"&gt;="&amp;$B$740,'1. Output sheet'!$O$2:$O$5000,"&lt;"&amp;$C$740)</f>
        <v>0</v>
      </c>
      <c r="L842" s="13">
        <f>SUMIFS('1. Output sheet'!$F$2:$F$5000,'1. Output sheet'!$AC$2:$AC$5000,$B$105,'1. Output sheet'!$C$2:$C$5000,L$138,'1. Output sheet'!$K$2:$K$5000,$C777,'1. Output sheet'!$O$2:$O$5000,"&gt;="&amp;$B$740,'1. Output sheet'!$O$2:$O$5000,"&lt;"&amp;$C$740)</f>
        <v>0</v>
      </c>
      <c r="M842" s="13">
        <f>SUMIFS('1. Output sheet'!$F$2:$F$5000,'1. Output sheet'!$AC$2:$AC$5000,$B$105,'1. Output sheet'!$C$2:$C$5000,M$138,'1. Output sheet'!$K$2:$K$5000,$C777,'1. Output sheet'!$O$2:$O$5000,"&gt;="&amp;$B$740,'1. Output sheet'!$O$2:$O$5000,"&lt;"&amp;$C$740)</f>
        <v>0</v>
      </c>
      <c r="N842" s="13">
        <f>SUMIFS('1. Output sheet'!$F$2:$F$5000,'1. Output sheet'!$AC$2:$AC$5000,$B$105,'1. Output sheet'!$C$2:$C$5000,N$138,'1. Output sheet'!$K$2:$K$5000,$C777,'1. Output sheet'!$O$2:$O$5000,"&gt;="&amp;$B$740,'1. Output sheet'!$O$2:$O$5000,"&lt;"&amp;$C$740)</f>
        <v>0</v>
      </c>
      <c r="O842" s="13">
        <f>SUMIFS('1. Output sheet'!$F$2:$F$5000,'1. Output sheet'!$AC$2:$AC$5000,$B$105,'1. Output sheet'!$C$2:$C$5000,O$138,'1. Output sheet'!$K$2:$K$5000,$C777,'1. Output sheet'!$O$2:$O$5000,"&gt;="&amp;$B$740,'1. Output sheet'!$O$2:$O$5000,"&lt;"&amp;$C$740)</f>
        <v>0</v>
      </c>
      <c r="P842" s="14">
        <f t="shared" si="469"/>
        <v>0</v>
      </c>
      <c r="R842" s="7"/>
      <c r="S842" s="39" t="s">
        <v>557</v>
      </c>
      <c r="T842" s="14">
        <f t="shared" si="470"/>
        <v>0</v>
      </c>
      <c r="U842" s="14">
        <f t="shared" si="448"/>
        <v>0</v>
      </c>
      <c r="V842" s="14">
        <f t="shared" si="449"/>
        <v>0</v>
      </c>
      <c r="W842" s="14">
        <f t="shared" si="450"/>
        <v>0</v>
      </c>
      <c r="X842" s="14">
        <f t="shared" si="451"/>
        <v>0</v>
      </c>
      <c r="Y842" s="14">
        <f t="shared" si="452"/>
        <v>0</v>
      </c>
      <c r="Z842" s="14">
        <f t="shared" si="453"/>
        <v>0</v>
      </c>
      <c r="AA842" s="14">
        <f t="shared" si="454"/>
        <v>0</v>
      </c>
      <c r="AB842" s="14">
        <f t="shared" si="455"/>
        <v>0</v>
      </c>
      <c r="AC842" s="14">
        <f t="shared" si="456"/>
        <v>0</v>
      </c>
      <c r="AD842" s="14">
        <f t="shared" si="457"/>
        <v>0</v>
      </c>
      <c r="AE842" s="13">
        <v>0</v>
      </c>
      <c r="AF842" s="14">
        <v>0</v>
      </c>
    </row>
    <row r="843" spans="2:32" ht="14.4" x14ac:dyDescent="0.3">
      <c r="B843" s="7"/>
      <c r="C843" s="39" t="s">
        <v>1933</v>
      </c>
      <c r="D843" s="13">
        <f>SUMIFS('1. Output sheet'!$F$2:$F$5000,'1. Output sheet'!$AC$2:$AC$5000,$B$105,'1. Output sheet'!$C$2:$C$5000,D$138,'1. Output sheet'!$K$2:$K$5000,$C778,'1. Output sheet'!$O$2:$O$5000,"&gt;="&amp;$B$740,'1. Output sheet'!$O$2:$O$5000,"&lt;"&amp;$C$740)</f>
        <v>0</v>
      </c>
      <c r="E843" s="13">
        <f>SUMIFS('1. Output sheet'!$F$2:$F$5000,'1. Output sheet'!$AC$2:$AC$5000,$B$105,'1. Output sheet'!$C$2:$C$5000,E$138,'1. Output sheet'!$K$2:$K$5000,$C778,'1. Output sheet'!$O$2:$O$5000,"&gt;="&amp;$B$740,'1. Output sheet'!$O$2:$O$5000,"&lt;"&amp;$C$740)</f>
        <v>0</v>
      </c>
      <c r="F843" s="13">
        <f>SUMIFS('1. Output sheet'!$F$2:$F$5000,'1. Output sheet'!$AC$2:$AC$5000,$B$105,'1. Output sheet'!$C$2:$C$5000,F$138,'1. Output sheet'!$K$2:$K$5000,$C778,'1. Output sheet'!$O$2:$O$5000,"&gt;="&amp;$B$740,'1. Output sheet'!$O$2:$O$5000,"&lt;"&amp;$C$740)</f>
        <v>0</v>
      </c>
      <c r="G843" s="13">
        <f>SUMIFS('1. Output sheet'!$F$2:$F$5000,'1. Output sheet'!$AC$2:$AC$5000,$B$105,'1. Output sheet'!$C$2:$C$5000,G$138,'1. Output sheet'!$K$2:$K$5000,$C778,'1. Output sheet'!$O$2:$O$5000,"&gt;="&amp;$B$740,'1. Output sheet'!$O$2:$O$5000,"&lt;"&amp;$C$740)</f>
        <v>0</v>
      </c>
      <c r="H843" s="13">
        <f>SUMIFS('1. Output sheet'!$F$2:$F$5000,'1. Output sheet'!$AC$2:$AC$5000,$B$105,'1. Output sheet'!$C$2:$C$5000,H$138,'1. Output sheet'!$K$2:$K$5000,$C778,'1. Output sheet'!$O$2:$O$5000,"&gt;="&amp;$B$740,'1. Output sheet'!$O$2:$O$5000,"&lt;"&amp;$C$740)</f>
        <v>0</v>
      </c>
      <c r="I843" s="13">
        <f>SUMIFS('1. Output sheet'!$F$2:$F$5000,'1. Output sheet'!$AC$2:$AC$5000,$B$105,'1. Output sheet'!$C$2:$C$5000,I$138,'1. Output sheet'!$K$2:$K$5000,$C778,'1. Output sheet'!$O$2:$O$5000,"&gt;="&amp;$B$740,'1. Output sheet'!$O$2:$O$5000,"&lt;"&amp;$C$740)</f>
        <v>0</v>
      </c>
      <c r="J843" s="13">
        <f>SUMIFS('1. Output sheet'!$F$2:$F$5000,'1. Output sheet'!$AC$2:$AC$5000,$B$105,'1. Output sheet'!$C$2:$C$5000,J$138,'1. Output sheet'!$K$2:$K$5000,$C778,'1. Output sheet'!$O$2:$O$5000,"&gt;="&amp;$B$740,'1. Output sheet'!$O$2:$O$5000,"&lt;"&amp;$C$740)</f>
        <v>0</v>
      </c>
      <c r="K843" s="13">
        <f>SUMIFS('1. Output sheet'!$F$2:$F$5000,'1. Output sheet'!$AC$2:$AC$5000,$B$105,'1. Output sheet'!$C$2:$C$5000,K$138,'1. Output sheet'!$K$2:$K$5000,$C778,'1. Output sheet'!$O$2:$O$5000,"&gt;="&amp;$B$740,'1. Output sheet'!$O$2:$O$5000,"&lt;"&amp;$C$740)</f>
        <v>0</v>
      </c>
      <c r="L843" s="13">
        <f>SUMIFS('1. Output sheet'!$F$2:$F$5000,'1. Output sheet'!$AC$2:$AC$5000,$B$105,'1. Output sheet'!$C$2:$C$5000,L$138,'1. Output sheet'!$K$2:$K$5000,$C778,'1. Output sheet'!$O$2:$O$5000,"&gt;="&amp;$B$740,'1. Output sheet'!$O$2:$O$5000,"&lt;"&amp;$C$740)</f>
        <v>0</v>
      </c>
      <c r="M843" s="13">
        <f>SUMIFS('1. Output sheet'!$F$2:$F$5000,'1. Output sheet'!$AC$2:$AC$5000,$B$105,'1. Output sheet'!$C$2:$C$5000,M$138,'1. Output sheet'!$K$2:$K$5000,$C778,'1. Output sheet'!$O$2:$O$5000,"&gt;="&amp;$B$740,'1. Output sheet'!$O$2:$O$5000,"&lt;"&amp;$C$740)</f>
        <v>0</v>
      </c>
      <c r="N843" s="13">
        <f>SUMIFS('1. Output sheet'!$F$2:$F$5000,'1. Output sheet'!$AC$2:$AC$5000,$B$105,'1. Output sheet'!$C$2:$C$5000,N$138,'1. Output sheet'!$K$2:$K$5000,$C778,'1. Output sheet'!$O$2:$O$5000,"&gt;="&amp;$B$740,'1. Output sheet'!$O$2:$O$5000,"&lt;"&amp;$C$740)</f>
        <v>0</v>
      </c>
      <c r="O843" s="13">
        <f>SUMIFS('1. Output sheet'!$F$2:$F$5000,'1. Output sheet'!$AC$2:$AC$5000,$B$105,'1. Output sheet'!$C$2:$C$5000,O$138,'1. Output sheet'!$K$2:$K$5000,$C778,'1. Output sheet'!$O$2:$O$5000,"&gt;="&amp;$B$740,'1. Output sheet'!$O$2:$O$5000,"&lt;"&amp;$C$740)</f>
        <v>0</v>
      </c>
      <c r="P843" s="14">
        <f t="shared" si="469"/>
        <v>0</v>
      </c>
      <c r="R843" s="7"/>
      <c r="S843" s="39" t="s">
        <v>1933</v>
      </c>
      <c r="T843" s="14">
        <f t="shared" si="470"/>
        <v>0</v>
      </c>
      <c r="U843" s="14">
        <f t="shared" si="448"/>
        <v>0</v>
      </c>
      <c r="V843" s="14">
        <f t="shared" si="449"/>
        <v>0</v>
      </c>
      <c r="W843" s="14">
        <f t="shared" si="450"/>
        <v>0</v>
      </c>
      <c r="X843" s="14">
        <f t="shared" si="451"/>
        <v>0</v>
      </c>
      <c r="Y843" s="14">
        <f t="shared" si="452"/>
        <v>0</v>
      </c>
      <c r="Z843" s="14">
        <f t="shared" si="453"/>
        <v>0</v>
      </c>
      <c r="AA843" s="14">
        <f t="shared" si="454"/>
        <v>0</v>
      </c>
      <c r="AB843" s="14">
        <f t="shared" si="455"/>
        <v>0</v>
      </c>
      <c r="AC843" s="14">
        <f t="shared" si="456"/>
        <v>0</v>
      </c>
      <c r="AD843" s="14">
        <f t="shared" si="457"/>
        <v>0</v>
      </c>
      <c r="AE843" s="13">
        <v>0</v>
      </c>
      <c r="AF843" s="14">
        <v>0</v>
      </c>
    </row>
    <row r="844" spans="2:32" ht="14.4" x14ac:dyDescent="0.3">
      <c r="B844" s="7"/>
      <c r="C844" s="39" t="s">
        <v>530</v>
      </c>
      <c r="D844" s="13">
        <f>SUMIFS('1. Output sheet'!$F$2:$F$5000,'1. Output sheet'!$AC$2:$AC$5000,$B$105,'1. Output sheet'!$C$2:$C$5000,D$138,'1. Output sheet'!$K$2:$K$5000,$C779,'1. Output sheet'!$O$2:$O$5000,"&gt;="&amp;$B$740,'1. Output sheet'!$O$2:$O$5000,"&lt;"&amp;$C$740)</f>
        <v>0</v>
      </c>
      <c r="E844" s="13">
        <f>SUMIFS('1. Output sheet'!$F$2:$F$5000,'1. Output sheet'!$AC$2:$AC$5000,$B$105,'1. Output sheet'!$C$2:$C$5000,E$138,'1. Output sheet'!$K$2:$K$5000,$C779,'1. Output sheet'!$O$2:$O$5000,"&gt;="&amp;$B$740,'1. Output sheet'!$O$2:$O$5000,"&lt;"&amp;$C$740)</f>
        <v>0</v>
      </c>
      <c r="F844" s="13">
        <f>SUMIFS('1. Output sheet'!$F$2:$F$5000,'1. Output sheet'!$AC$2:$AC$5000,$B$105,'1. Output sheet'!$C$2:$C$5000,F$138,'1. Output sheet'!$K$2:$K$5000,$C779,'1. Output sheet'!$O$2:$O$5000,"&gt;="&amp;$B$740,'1. Output sheet'!$O$2:$O$5000,"&lt;"&amp;$C$740)</f>
        <v>0</v>
      </c>
      <c r="G844" s="13">
        <f>SUMIFS('1. Output sheet'!$F$2:$F$5000,'1. Output sheet'!$AC$2:$AC$5000,$B$105,'1. Output sheet'!$C$2:$C$5000,G$138,'1. Output sheet'!$K$2:$K$5000,$C779,'1. Output sheet'!$O$2:$O$5000,"&gt;="&amp;$B$740,'1. Output sheet'!$O$2:$O$5000,"&lt;"&amp;$C$740)</f>
        <v>0</v>
      </c>
      <c r="H844" s="13">
        <f>SUMIFS('1. Output sheet'!$F$2:$F$5000,'1. Output sheet'!$AC$2:$AC$5000,$B$105,'1. Output sheet'!$C$2:$C$5000,H$138,'1. Output sheet'!$K$2:$K$5000,$C779,'1. Output sheet'!$O$2:$O$5000,"&gt;="&amp;$B$740,'1. Output sheet'!$O$2:$O$5000,"&lt;"&amp;$C$740)</f>
        <v>0</v>
      </c>
      <c r="I844" s="13">
        <f>SUMIFS('1. Output sheet'!$F$2:$F$5000,'1. Output sheet'!$AC$2:$AC$5000,$B$105,'1. Output sheet'!$C$2:$C$5000,I$138,'1. Output sheet'!$K$2:$K$5000,$C779,'1. Output sheet'!$O$2:$O$5000,"&gt;="&amp;$B$740,'1. Output sheet'!$O$2:$O$5000,"&lt;"&amp;$C$740)</f>
        <v>0</v>
      </c>
      <c r="J844" s="13">
        <f>SUMIFS('1. Output sheet'!$F$2:$F$5000,'1. Output sheet'!$AC$2:$AC$5000,$B$105,'1. Output sheet'!$C$2:$C$5000,J$138,'1. Output sheet'!$K$2:$K$5000,$C779,'1. Output sheet'!$O$2:$O$5000,"&gt;="&amp;$B$740,'1. Output sheet'!$O$2:$O$5000,"&lt;"&amp;$C$740)</f>
        <v>0</v>
      </c>
      <c r="K844" s="13">
        <f>SUMIFS('1. Output sheet'!$F$2:$F$5000,'1. Output sheet'!$AC$2:$AC$5000,$B$105,'1. Output sheet'!$C$2:$C$5000,K$138,'1. Output sheet'!$K$2:$K$5000,$C779,'1. Output sheet'!$O$2:$O$5000,"&gt;="&amp;$B$740,'1. Output sheet'!$O$2:$O$5000,"&lt;"&amp;$C$740)</f>
        <v>0</v>
      </c>
      <c r="L844" s="13">
        <f>SUMIFS('1. Output sheet'!$F$2:$F$5000,'1. Output sheet'!$AC$2:$AC$5000,$B$105,'1. Output sheet'!$C$2:$C$5000,L$138,'1. Output sheet'!$K$2:$K$5000,$C779,'1. Output sheet'!$O$2:$O$5000,"&gt;="&amp;$B$740,'1. Output sheet'!$O$2:$O$5000,"&lt;"&amp;$C$740)</f>
        <v>0</v>
      </c>
      <c r="M844" s="13">
        <f>SUMIFS('1. Output sheet'!$F$2:$F$5000,'1. Output sheet'!$AC$2:$AC$5000,$B$105,'1. Output sheet'!$C$2:$C$5000,M$138,'1. Output sheet'!$K$2:$K$5000,$C779,'1. Output sheet'!$O$2:$O$5000,"&gt;="&amp;$B$740,'1. Output sheet'!$O$2:$O$5000,"&lt;"&amp;$C$740)</f>
        <v>0</v>
      </c>
      <c r="N844" s="13">
        <f>SUMIFS('1. Output sheet'!$F$2:$F$5000,'1. Output sheet'!$AC$2:$AC$5000,$B$105,'1. Output sheet'!$C$2:$C$5000,N$138,'1. Output sheet'!$K$2:$K$5000,$C779,'1. Output sheet'!$O$2:$O$5000,"&gt;="&amp;$B$740,'1. Output sheet'!$O$2:$O$5000,"&lt;"&amp;$C$740)</f>
        <v>0</v>
      </c>
      <c r="O844" s="13">
        <f>SUMIFS('1. Output sheet'!$F$2:$F$5000,'1. Output sheet'!$AC$2:$AC$5000,$B$105,'1. Output sheet'!$C$2:$C$5000,O$138,'1. Output sheet'!$K$2:$K$5000,$C779,'1. Output sheet'!$O$2:$O$5000,"&gt;="&amp;$B$740,'1. Output sheet'!$O$2:$O$5000,"&lt;"&amp;$C$740)</f>
        <v>0</v>
      </c>
      <c r="P844" s="14">
        <f t="shared" si="469"/>
        <v>0</v>
      </c>
      <c r="R844" s="7"/>
      <c r="S844" s="39" t="s">
        <v>530</v>
      </c>
      <c r="T844" s="14">
        <f t="shared" si="470"/>
        <v>0</v>
      </c>
      <c r="U844" s="14">
        <f t="shared" si="448"/>
        <v>0</v>
      </c>
      <c r="V844" s="14">
        <f t="shared" si="449"/>
        <v>0</v>
      </c>
      <c r="W844" s="14">
        <f t="shared" si="450"/>
        <v>0</v>
      </c>
      <c r="X844" s="14">
        <f t="shared" si="451"/>
        <v>0</v>
      </c>
      <c r="Y844" s="14">
        <f t="shared" si="452"/>
        <v>0</v>
      </c>
      <c r="Z844" s="14">
        <f t="shared" si="453"/>
        <v>0</v>
      </c>
      <c r="AA844" s="14">
        <f t="shared" si="454"/>
        <v>0</v>
      </c>
      <c r="AB844" s="14">
        <f t="shared" si="455"/>
        <v>0</v>
      </c>
      <c r="AC844" s="14">
        <f t="shared" si="456"/>
        <v>0</v>
      </c>
      <c r="AD844" s="14">
        <f t="shared" si="457"/>
        <v>0</v>
      </c>
      <c r="AE844" s="13">
        <v>0</v>
      </c>
      <c r="AF844" s="14">
        <v>-6.6433333333329898</v>
      </c>
    </row>
    <row r="845" spans="2:32" ht="14.4" x14ac:dyDescent="0.3">
      <c r="B845" s="7"/>
      <c r="C845" s="39" t="s">
        <v>34</v>
      </c>
      <c r="D845" s="13">
        <f>SUMIFS('1. Output sheet'!$F$2:$F$5000,'1. Output sheet'!$AC$2:$AC$5000,$B$105,'1. Output sheet'!$C$2:$C$5000,D$138,'1. Output sheet'!$K$2:$K$5000,$C780,'1. Output sheet'!$O$2:$O$5000,"&gt;="&amp;$B$740,'1. Output sheet'!$O$2:$O$5000,"&lt;"&amp;$C$740)</f>
        <v>0</v>
      </c>
      <c r="E845" s="13">
        <f>SUMIFS('1. Output sheet'!$F$2:$F$5000,'1. Output sheet'!$AC$2:$AC$5000,$B$105,'1. Output sheet'!$C$2:$C$5000,E$138,'1. Output sheet'!$K$2:$K$5000,$C780,'1. Output sheet'!$O$2:$O$5000,"&gt;="&amp;$B$740,'1. Output sheet'!$O$2:$O$5000,"&lt;"&amp;$C$740)</f>
        <v>0</v>
      </c>
      <c r="F845" s="13">
        <f>SUMIFS('1. Output sheet'!$F$2:$F$5000,'1. Output sheet'!$AC$2:$AC$5000,$B$105,'1. Output sheet'!$C$2:$C$5000,F$138,'1. Output sheet'!$K$2:$K$5000,$C780,'1. Output sheet'!$O$2:$O$5000,"&gt;="&amp;$B$740,'1. Output sheet'!$O$2:$O$5000,"&lt;"&amp;$C$740)</f>
        <v>0</v>
      </c>
      <c r="G845" s="13">
        <f>SUMIFS('1. Output sheet'!$F$2:$F$5000,'1. Output sheet'!$AC$2:$AC$5000,$B$105,'1. Output sheet'!$C$2:$C$5000,G$138,'1. Output sheet'!$K$2:$K$5000,$C780,'1. Output sheet'!$O$2:$O$5000,"&gt;="&amp;$B$740,'1. Output sheet'!$O$2:$O$5000,"&lt;"&amp;$C$740)</f>
        <v>0</v>
      </c>
      <c r="H845" s="13">
        <f>SUMIFS('1. Output sheet'!$F$2:$F$5000,'1. Output sheet'!$AC$2:$AC$5000,$B$105,'1. Output sheet'!$C$2:$C$5000,H$138,'1. Output sheet'!$K$2:$K$5000,$C780,'1. Output sheet'!$O$2:$O$5000,"&gt;="&amp;$B$740,'1. Output sheet'!$O$2:$O$5000,"&lt;"&amp;$C$740)</f>
        <v>0</v>
      </c>
      <c r="I845" s="13">
        <f>SUMIFS('1. Output sheet'!$F$2:$F$5000,'1. Output sheet'!$AC$2:$AC$5000,$B$105,'1. Output sheet'!$C$2:$C$5000,I$138,'1. Output sheet'!$K$2:$K$5000,$C780,'1. Output sheet'!$O$2:$O$5000,"&gt;="&amp;$B$740,'1. Output sheet'!$O$2:$O$5000,"&lt;"&amp;$C$740)</f>
        <v>0</v>
      </c>
      <c r="J845" s="13">
        <f>SUMIFS('1. Output sheet'!$F$2:$F$5000,'1. Output sheet'!$AC$2:$AC$5000,$B$105,'1. Output sheet'!$C$2:$C$5000,J$138,'1. Output sheet'!$K$2:$K$5000,$C780,'1. Output sheet'!$O$2:$O$5000,"&gt;="&amp;$B$740,'1. Output sheet'!$O$2:$O$5000,"&lt;"&amp;$C$740)</f>
        <v>0</v>
      </c>
      <c r="K845" s="13">
        <f>SUMIFS('1. Output sheet'!$F$2:$F$5000,'1. Output sheet'!$AC$2:$AC$5000,$B$105,'1. Output sheet'!$C$2:$C$5000,K$138,'1. Output sheet'!$K$2:$K$5000,$C780,'1. Output sheet'!$O$2:$O$5000,"&gt;="&amp;$B$740,'1. Output sheet'!$O$2:$O$5000,"&lt;"&amp;$C$740)</f>
        <v>0</v>
      </c>
      <c r="L845" s="13">
        <f>SUMIFS('1. Output sheet'!$F$2:$F$5000,'1. Output sheet'!$AC$2:$AC$5000,$B$105,'1. Output sheet'!$C$2:$C$5000,L$138,'1. Output sheet'!$K$2:$K$5000,$C780,'1. Output sheet'!$O$2:$O$5000,"&gt;="&amp;$B$740,'1. Output sheet'!$O$2:$O$5000,"&lt;"&amp;$C$740)</f>
        <v>0</v>
      </c>
      <c r="M845" s="13">
        <f>SUMIFS('1. Output sheet'!$F$2:$F$5000,'1. Output sheet'!$AC$2:$AC$5000,$B$105,'1. Output sheet'!$C$2:$C$5000,M$138,'1. Output sheet'!$K$2:$K$5000,$C780,'1. Output sheet'!$O$2:$O$5000,"&gt;="&amp;$B$740,'1. Output sheet'!$O$2:$O$5000,"&lt;"&amp;$C$740)</f>
        <v>0</v>
      </c>
      <c r="N845" s="13">
        <f>SUMIFS('1. Output sheet'!$F$2:$F$5000,'1. Output sheet'!$AC$2:$AC$5000,$B$105,'1. Output sheet'!$C$2:$C$5000,N$138,'1. Output sheet'!$K$2:$K$5000,$C780,'1. Output sheet'!$O$2:$O$5000,"&gt;="&amp;$B$740,'1. Output sheet'!$O$2:$O$5000,"&lt;"&amp;$C$740)</f>
        <v>0</v>
      </c>
      <c r="O845" s="13">
        <f>SUMIFS('1. Output sheet'!$F$2:$F$5000,'1. Output sheet'!$AC$2:$AC$5000,$B$105,'1. Output sheet'!$C$2:$C$5000,O$138,'1. Output sheet'!$K$2:$K$5000,$C780,'1. Output sheet'!$O$2:$O$5000,"&gt;="&amp;$B$740,'1. Output sheet'!$O$2:$O$5000,"&lt;"&amp;$C$740)</f>
        <v>0</v>
      </c>
      <c r="P845" s="14">
        <f t="shared" si="469"/>
        <v>0</v>
      </c>
      <c r="R845" s="7"/>
      <c r="S845" s="39" t="s">
        <v>34</v>
      </c>
      <c r="T845" s="14">
        <f t="shared" si="470"/>
        <v>0</v>
      </c>
      <c r="U845" s="14">
        <f t="shared" si="448"/>
        <v>0</v>
      </c>
      <c r="V845" s="14">
        <f t="shared" si="449"/>
        <v>0</v>
      </c>
      <c r="W845" s="14">
        <f t="shared" si="450"/>
        <v>0</v>
      </c>
      <c r="X845" s="14">
        <f t="shared" si="451"/>
        <v>0</v>
      </c>
      <c r="Y845" s="14">
        <f t="shared" si="452"/>
        <v>0</v>
      </c>
      <c r="Z845" s="14">
        <f t="shared" si="453"/>
        <v>0</v>
      </c>
      <c r="AA845" s="14">
        <f t="shared" si="454"/>
        <v>0</v>
      </c>
      <c r="AB845" s="14">
        <f t="shared" si="455"/>
        <v>0</v>
      </c>
      <c r="AC845" s="14">
        <f t="shared" si="456"/>
        <v>0</v>
      </c>
      <c r="AD845" s="14">
        <f t="shared" si="457"/>
        <v>0</v>
      </c>
      <c r="AE845" s="13">
        <v>0</v>
      </c>
      <c r="AF845" s="14">
        <v>-13284.88</v>
      </c>
    </row>
    <row r="846" spans="2:32" ht="14.4" x14ac:dyDescent="0.3">
      <c r="B846" s="7"/>
      <c r="C846" s="39" t="s">
        <v>473</v>
      </c>
      <c r="D846" s="13">
        <f>SUMIFS('1. Output sheet'!$F$2:$F$5000,'1. Output sheet'!$AC$2:$AC$5000,$B$105,'1. Output sheet'!$C$2:$C$5000,D$138,'1. Output sheet'!$K$2:$K$5000,$C781,'1. Output sheet'!$O$2:$O$5000,"&gt;="&amp;$B$740,'1. Output sheet'!$O$2:$O$5000,"&lt;"&amp;$C$740)</f>
        <v>0</v>
      </c>
      <c r="E846" s="13">
        <f>SUMIFS('1. Output sheet'!$F$2:$F$5000,'1. Output sheet'!$AC$2:$AC$5000,$B$105,'1. Output sheet'!$C$2:$C$5000,E$138,'1. Output sheet'!$K$2:$K$5000,$C781,'1. Output sheet'!$O$2:$O$5000,"&gt;="&amp;$B$740,'1. Output sheet'!$O$2:$O$5000,"&lt;"&amp;$C$740)</f>
        <v>0</v>
      </c>
      <c r="F846" s="13">
        <f>SUMIFS('1. Output sheet'!$F$2:$F$5000,'1. Output sheet'!$AC$2:$AC$5000,$B$105,'1. Output sheet'!$C$2:$C$5000,F$138,'1. Output sheet'!$K$2:$K$5000,$C781,'1. Output sheet'!$O$2:$O$5000,"&gt;="&amp;$B$740,'1. Output sheet'!$O$2:$O$5000,"&lt;"&amp;$C$740)</f>
        <v>0</v>
      </c>
      <c r="G846" s="13">
        <f>SUMIFS('1. Output sheet'!$F$2:$F$5000,'1. Output sheet'!$AC$2:$AC$5000,$B$105,'1. Output sheet'!$C$2:$C$5000,G$138,'1. Output sheet'!$K$2:$K$5000,$C781,'1. Output sheet'!$O$2:$O$5000,"&gt;="&amp;$B$740,'1. Output sheet'!$O$2:$O$5000,"&lt;"&amp;$C$740)</f>
        <v>0</v>
      </c>
      <c r="H846" s="13">
        <f>SUMIFS('1. Output sheet'!$F$2:$F$5000,'1. Output sheet'!$AC$2:$AC$5000,$B$105,'1. Output sheet'!$C$2:$C$5000,H$138,'1. Output sheet'!$K$2:$K$5000,$C781,'1. Output sheet'!$O$2:$O$5000,"&gt;="&amp;$B$740,'1. Output sheet'!$O$2:$O$5000,"&lt;"&amp;$C$740)</f>
        <v>0</v>
      </c>
      <c r="I846" s="13">
        <f>SUMIFS('1. Output sheet'!$F$2:$F$5000,'1. Output sheet'!$AC$2:$AC$5000,$B$105,'1. Output sheet'!$C$2:$C$5000,I$138,'1. Output sheet'!$K$2:$K$5000,$C781,'1. Output sheet'!$O$2:$O$5000,"&gt;="&amp;$B$740,'1. Output sheet'!$O$2:$O$5000,"&lt;"&amp;$C$740)</f>
        <v>0</v>
      </c>
      <c r="J846" s="13">
        <f>SUMIFS('1. Output sheet'!$F$2:$F$5000,'1. Output sheet'!$AC$2:$AC$5000,$B$105,'1. Output sheet'!$C$2:$C$5000,J$138,'1. Output sheet'!$K$2:$K$5000,$C781,'1. Output sheet'!$O$2:$O$5000,"&gt;="&amp;$B$740,'1. Output sheet'!$O$2:$O$5000,"&lt;"&amp;$C$740)</f>
        <v>0</v>
      </c>
      <c r="K846" s="13">
        <f>SUMIFS('1. Output sheet'!$F$2:$F$5000,'1. Output sheet'!$AC$2:$AC$5000,$B$105,'1. Output sheet'!$C$2:$C$5000,K$138,'1. Output sheet'!$K$2:$K$5000,$C781,'1. Output sheet'!$O$2:$O$5000,"&gt;="&amp;$B$740,'1. Output sheet'!$O$2:$O$5000,"&lt;"&amp;$C$740)</f>
        <v>0</v>
      </c>
      <c r="L846" s="13">
        <f>SUMIFS('1. Output sheet'!$F$2:$F$5000,'1. Output sheet'!$AC$2:$AC$5000,$B$105,'1. Output sheet'!$C$2:$C$5000,L$138,'1. Output sheet'!$K$2:$K$5000,$C781,'1. Output sheet'!$O$2:$O$5000,"&gt;="&amp;$B$740,'1. Output sheet'!$O$2:$O$5000,"&lt;"&amp;$C$740)</f>
        <v>0</v>
      </c>
      <c r="M846" s="13">
        <f>SUMIFS('1. Output sheet'!$F$2:$F$5000,'1. Output sheet'!$AC$2:$AC$5000,$B$105,'1. Output sheet'!$C$2:$C$5000,M$138,'1. Output sheet'!$K$2:$K$5000,$C781,'1. Output sheet'!$O$2:$O$5000,"&gt;="&amp;$B$740,'1. Output sheet'!$O$2:$O$5000,"&lt;"&amp;$C$740)</f>
        <v>0</v>
      </c>
      <c r="N846" s="13">
        <f>SUMIFS('1. Output sheet'!$F$2:$F$5000,'1. Output sheet'!$AC$2:$AC$5000,$B$105,'1. Output sheet'!$C$2:$C$5000,N$138,'1. Output sheet'!$K$2:$K$5000,$C781,'1. Output sheet'!$O$2:$O$5000,"&gt;="&amp;$B$740,'1. Output sheet'!$O$2:$O$5000,"&lt;"&amp;$C$740)</f>
        <v>0</v>
      </c>
      <c r="O846" s="13">
        <f>SUMIFS('1. Output sheet'!$F$2:$F$5000,'1. Output sheet'!$AC$2:$AC$5000,$B$105,'1. Output sheet'!$C$2:$C$5000,O$138,'1. Output sheet'!$K$2:$K$5000,$C781,'1. Output sheet'!$O$2:$O$5000,"&gt;="&amp;$B$740,'1. Output sheet'!$O$2:$O$5000,"&lt;"&amp;$C$740)</f>
        <v>0</v>
      </c>
      <c r="P846" s="14">
        <f t="shared" si="469"/>
        <v>0</v>
      </c>
      <c r="R846" s="7"/>
      <c r="S846" s="39" t="s">
        <v>473</v>
      </c>
      <c r="T846" s="14">
        <f t="shared" si="470"/>
        <v>0</v>
      </c>
      <c r="U846" s="14">
        <f t="shared" si="448"/>
        <v>0</v>
      </c>
      <c r="V846" s="14">
        <f t="shared" si="449"/>
        <v>0</v>
      </c>
      <c r="W846" s="14">
        <f t="shared" si="450"/>
        <v>0</v>
      </c>
      <c r="X846" s="14">
        <f t="shared" si="451"/>
        <v>0</v>
      </c>
      <c r="Y846" s="14">
        <f t="shared" si="452"/>
        <v>0</v>
      </c>
      <c r="Z846" s="14">
        <f t="shared" si="453"/>
        <v>0</v>
      </c>
      <c r="AA846" s="14">
        <f t="shared" si="454"/>
        <v>0</v>
      </c>
      <c r="AB846" s="14">
        <f t="shared" si="455"/>
        <v>0</v>
      </c>
      <c r="AC846" s="14">
        <f t="shared" si="456"/>
        <v>0</v>
      </c>
      <c r="AD846" s="14">
        <f t="shared" si="457"/>
        <v>0</v>
      </c>
      <c r="AE846" s="13">
        <v>0</v>
      </c>
      <c r="AF846" s="14">
        <v>30</v>
      </c>
    </row>
    <row r="847" spans="2:32" ht="14.4" x14ac:dyDescent="0.3">
      <c r="B847" s="7"/>
      <c r="C847" s="39" t="s">
        <v>210</v>
      </c>
      <c r="D847" s="13">
        <f>SUMIFS('1. Output sheet'!$F$2:$F$5000,'1. Output sheet'!$AC$2:$AC$5000,$B$105,'1. Output sheet'!$C$2:$C$5000,D$138,'1. Output sheet'!$K$2:$K$5000,$C782,'1. Output sheet'!$O$2:$O$5000,"&gt;="&amp;$B$740,'1. Output sheet'!$O$2:$O$5000,"&lt;"&amp;$C$740)</f>
        <v>0</v>
      </c>
      <c r="E847" s="13">
        <f>SUMIFS('1. Output sheet'!$F$2:$F$5000,'1. Output sheet'!$AC$2:$AC$5000,$B$105,'1. Output sheet'!$C$2:$C$5000,E$138,'1. Output sheet'!$K$2:$K$5000,$C782,'1. Output sheet'!$O$2:$O$5000,"&gt;="&amp;$B$740,'1. Output sheet'!$O$2:$O$5000,"&lt;"&amp;$C$740)</f>
        <v>0</v>
      </c>
      <c r="F847" s="13">
        <f>SUMIFS('1. Output sheet'!$F$2:$F$5000,'1. Output sheet'!$AC$2:$AC$5000,$B$105,'1. Output sheet'!$C$2:$C$5000,F$138,'1. Output sheet'!$K$2:$K$5000,$C782,'1. Output sheet'!$O$2:$O$5000,"&gt;="&amp;$B$740,'1. Output sheet'!$O$2:$O$5000,"&lt;"&amp;$C$740)</f>
        <v>0</v>
      </c>
      <c r="G847" s="13">
        <f>SUMIFS('1. Output sheet'!$F$2:$F$5000,'1. Output sheet'!$AC$2:$AC$5000,$B$105,'1. Output sheet'!$C$2:$C$5000,G$138,'1. Output sheet'!$K$2:$K$5000,$C782,'1. Output sheet'!$O$2:$O$5000,"&gt;="&amp;$B$740,'1. Output sheet'!$O$2:$O$5000,"&lt;"&amp;$C$740)</f>
        <v>0</v>
      </c>
      <c r="H847" s="13">
        <f>SUMIFS('1. Output sheet'!$F$2:$F$5000,'1. Output sheet'!$AC$2:$AC$5000,$B$105,'1. Output sheet'!$C$2:$C$5000,H$138,'1. Output sheet'!$K$2:$K$5000,$C782,'1. Output sheet'!$O$2:$O$5000,"&gt;="&amp;$B$740,'1. Output sheet'!$O$2:$O$5000,"&lt;"&amp;$C$740)</f>
        <v>0</v>
      </c>
      <c r="I847" s="13">
        <f>SUMIFS('1. Output sheet'!$F$2:$F$5000,'1. Output sheet'!$AC$2:$AC$5000,$B$105,'1. Output sheet'!$C$2:$C$5000,I$138,'1. Output sheet'!$K$2:$K$5000,$C782,'1. Output sheet'!$O$2:$O$5000,"&gt;="&amp;$B$740,'1. Output sheet'!$O$2:$O$5000,"&lt;"&amp;$C$740)</f>
        <v>0</v>
      </c>
      <c r="J847" s="13">
        <f>SUMIFS('1. Output sheet'!$F$2:$F$5000,'1. Output sheet'!$AC$2:$AC$5000,$B$105,'1. Output sheet'!$C$2:$C$5000,J$138,'1. Output sheet'!$K$2:$K$5000,$C782,'1. Output sheet'!$O$2:$O$5000,"&gt;="&amp;$B$740,'1. Output sheet'!$O$2:$O$5000,"&lt;"&amp;$C$740)</f>
        <v>0</v>
      </c>
      <c r="K847" s="13">
        <f>SUMIFS('1. Output sheet'!$F$2:$F$5000,'1. Output sheet'!$AC$2:$AC$5000,$B$105,'1. Output sheet'!$C$2:$C$5000,K$138,'1. Output sheet'!$K$2:$K$5000,$C782,'1. Output sheet'!$O$2:$O$5000,"&gt;="&amp;$B$740,'1. Output sheet'!$O$2:$O$5000,"&lt;"&amp;$C$740)</f>
        <v>0</v>
      </c>
      <c r="L847" s="13">
        <f>SUMIFS('1. Output sheet'!$F$2:$F$5000,'1. Output sheet'!$AC$2:$AC$5000,$B$105,'1. Output sheet'!$C$2:$C$5000,L$138,'1. Output sheet'!$K$2:$K$5000,$C782,'1. Output sheet'!$O$2:$O$5000,"&gt;="&amp;$B$740,'1. Output sheet'!$O$2:$O$5000,"&lt;"&amp;$C$740)</f>
        <v>0</v>
      </c>
      <c r="M847" s="13">
        <f>SUMIFS('1. Output sheet'!$F$2:$F$5000,'1. Output sheet'!$AC$2:$AC$5000,$B$105,'1. Output sheet'!$C$2:$C$5000,M$138,'1. Output sheet'!$K$2:$K$5000,$C782,'1. Output sheet'!$O$2:$O$5000,"&gt;="&amp;$B$740,'1. Output sheet'!$O$2:$O$5000,"&lt;"&amp;$C$740)</f>
        <v>0</v>
      </c>
      <c r="N847" s="13">
        <f>SUMIFS('1. Output sheet'!$F$2:$F$5000,'1. Output sheet'!$AC$2:$AC$5000,$B$105,'1. Output sheet'!$C$2:$C$5000,N$138,'1. Output sheet'!$K$2:$K$5000,$C782,'1. Output sheet'!$O$2:$O$5000,"&gt;="&amp;$B$740,'1. Output sheet'!$O$2:$O$5000,"&lt;"&amp;$C$740)</f>
        <v>0</v>
      </c>
      <c r="O847" s="13">
        <f>SUMIFS('1. Output sheet'!$F$2:$F$5000,'1. Output sheet'!$AC$2:$AC$5000,$B$105,'1. Output sheet'!$C$2:$C$5000,O$138,'1. Output sheet'!$K$2:$K$5000,$C782,'1. Output sheet'!$O$2:$O$5000,"&gt;="&amp;$B$740,'1. Output sheet'!$O$2:$O$5000,"&lt;"&amp;$C$740)</f>
        <v>0</v>
      </c>
      <c r="P847" s="14">
        <f t="shared" si="469"/>
        <v>0</v>
      </c>
      <c r="R847" s="7"/>
      <c r="S847" s="39" t="s">
        <v>210</v>
      </c>
      <c r="T847" s="14">
        <f t="shared" si="470"/>
        <v>0</v>
      </c>
      <c r="U847" s="14">
        <f t="shared" si="448"/>
        <v>0</v>
      </c>
      <c r="V847" s="14">
        <f t="shared" si="449"/>
        <v>0</v>
      </c>
      <c r="W847" s="14">
        <f t="shared" si="450"/>
        <v>0</v>
      </c>
      <c r="X847" s="14">
        <f t="shared" si="451"/>
        <v>0</v>
      </c>
      <c r="Y847" s="14">
        <f t="shared" si="452"/>
        <v>0</v>
      </c>
      <c r="Z847" s="14">
        <f t="shared" si="453"/>
        <v>0</v>
      </c>
      <c r="AA847" s="14">
        <f t="shared" si="454"/>
        <v>0</v>
      </c>
      <c r="AB847" s="14">
        <f t="shared" si="455"/>
        <v>0</v>
      </c>
      <c r="AC847" s="14">
        <f t="shared" si="456"/>
        <v>0</v>
      </c>
      <c r="AD847" s="14">
        <f t="shared" si="457"/>
        <v>0</v>
      </c>
      <c r="AE847" s="13">
        <v>0</v>
      </c>
      <c r="AF847" s="14">
        <v>0</v>
      </c>
    </row>
    <row r="848" spans="2:32" ht="14.4" x14ac:dyDescent="0.3">
      <c r="B848" s="7"/>
      <c r="C848" s="39" t="s">
        <v>333</v>
      </c>
      <c r="D848" s="13">
        <f>SUMIFS('1. Output sheet'!$F$2:$F$5000,'1. Output sheet'!$AC$2:$AC$5000,$B$105,'1. Output sheet'!$C$2:$C$5000,D$138,'1. Output sheet'!$K$2:$K$5000,$C783,'1. Output sheet'!$O$2:$O$5000,"&gt;="&amp;$B$740,'1. Output sheet'!$O$2:$O$5000,"&lt;"&amp;$C$740)</f>
        <v>0</v>
      </c>
      <c r="E848" s="13">
        <f>SUMIFS('1. Output sheet'!$F$2:$F$5000,'1. Output sheet'!$AC$2:$AC$5000,$B$105,'1. Output sheet'!$C$2:$C$5000,E$138,'1. Output sheet'!$K$2:$K$5000,$C783,'1. Output sheet'!$O$2:$O$5000,"&gt;="&amp;$B$740,'1. Output sheet'!$O$2:$O$5000,"&lt;"&amp;$C$740)</f>
        <v>0</v>
      </c>
      <c r="F848" s="13">
        <f>SUMIFS('1. Output sheet'!$F$2:$F$5000,'1. Output sheet'!$AC$2:$AC$5000,$B$105,'1. Output sheet'!$C$2:$C$5000,F$138,'1. Output sheet'!$K$2:$K$5000,$C783,'1. Output sheet'!$O$2:$O$5000,"&gt;="&amp;$B$740,'1. Output sheet'!$O$2:$O$5000,"&lt;"&amp;$C$740)</f>
        <v>0</v>
      </c>
      <c r="G848" s="13">
        <f>SUMIFS('1. Output sheet'!$F$2:$F$5000,'1. Output sheet'!$AC$2:$AC$5000,$B$105,'1. Output sheet'!$C$2:$C$5000,G$138,'1. Output sheet'!$K$2:$K$5000,$C783,'1. Output sheet'!$O$2:$O$5000,"&gt;="&amp;$B$740,'1. Output sheet'!$O$2:$O$5000,"&lt;"&amp;$C$740)</f>
        <v>0</v>
      </c>
      <c r="H848" s="13">
        <f>SUMIFS('1. Output sheet'!$F$2:$F$5000,'1. Output sheet'!$AC$2:$AC$5000,$B$105,'1. Output sheet'!$C$2:$C$5000,H$138,'1. Output sheet'!$K$2:$K$5000,$C783,'1. Output sheet'!$O$2:$O$5000,"&gt;="&amp;$B$740,'1. Output sheet'!$O$2:$O$5000,"&lt;"&amp;$C$740)</f>
        <v>0</v>
      </c>
      <c r="I848" s="13">
        <f>SUMIFS('1. Output sheet'!$F$2:$F$5000,'1. Output sheet'!$AC$2:$AC$5000,$B$105,'1. Output sheet'!$C$2:$C$5000,I$138,'1. Output sheet'!$K$2:$K$5000,$C783,'1. Output sheet'!$O$2:$O$5000,"&gt;="&amp;$B$740,'1. Output sheet'!$O$2:$O$5000,"&lt;"&amp;$C$740)</f>
        <v>0</v>
      </c>
      <c r="J848" s="13">
        <f>SUMIFS('1. Output sheet'!$F$2:$F$5000,'1. Output sheet'!$AC$2:$AC$5000,$B$105,'1. Output sheet'!$C$2:$C$5000,J$138,'1. Output sheet'!$K$2:$K$5000,$C783,'1. Output sheet'!$O$2:$O$5000,"&gt;="&amp;$B$740,'1. Output sheet'!$O$2:$O$5000,"&lt;"&amp;$C$740)</f>
        <v>0</v>
      </c>
      <c r="K848" s="13">
        <f>SUMIFS('1. Output sheet'!$F$2:$F$5000,'1. Output sheet'!$AC$2:$AC$5000,$B$105,'1. Output sheet'!$C$2:$C$5000,K$138,'1. Output sheet'!$K$2:$K$5000,$C783,'1. Output sheet'!$O$2:$O$5000,"&gt;="&amp;$B$740,'1. Output sheet'!$O$2:$O$5000,"&lt;"&amp;$C$740)</f>
        <v>0</v>
      </c>
      <c r="L848" s="13">
        <f>SUMIFS('1. Output sheet'!$F$2:$F$5000,'1. Output sheet'!$AC$2:$AC$5000,$B$105,'1. Output sheet'!$C$2:$C$5000,L$138,'1. Output sheet'!$K$2:$K$5000,$C783,'1. Output sheet'!$O$2:$O$5000,"&gt;="&amp;$B$740,'1. Output sheet'!$O$2:$O$5000,"&lt;"&amp;$C$740)</f>
        <v>0</v>
      </c>
      <c r="M848" s="13">
        <f>SUMIFS('1. Output sheet'!$F$2:$F$5000,'1. Output sheet'!$AC$2:$AC$5000,$B$105,'1. Output sheet'!$C$2:$C$5000,M$138,'1. Output sheet'!$K$2:$K$5000,$C783,'1. Output sheet'!$O$2:$O$5000,"&gt;="&amp;$B$740,'1. Output sheet'!$O$2:$O$5000,"&lt;"&amp;$C$740)</f>
        <v>0</v>
      </c>
      <c r="N848" s="13">
        <f>SUMIFS('1. Output sheet'!$F$2:$F$5000,'1. Output sheet'!$AC$2:$AC$5000,$B$105,'1. Output sheet'!$C$2:$C$5000,N$138,'1. Output sheet'!$K$2:$K$5000,$C783,'1. Output sheet'!$O$2:$O$5000,"&gt;="&amp;$B$740,'1. Output sheet'!$O$2:$O$5000,"&lt;"&amp;$C$740)</f>
        <v>0</v>
      </c>
      <c r="O848" s="13">
        <f>SUMIFS('1. Output sheet'!$F$2:$F$5000,'1. Output sheet'!$AC$2:$AC$5000,$B$105,'1. Output sheet'!$C$2:$C$5000,O$138,'1. Output sheet'!$K$2:$K$5000,$C783,'1. Output sheet'!$O$2:$O$5000,"&gt;="&amp;$B$740,'1. Output sheet'!$O$2:$O$5000,"&lt;"&amp;$C$740)</f>
        <v>0</v>
      </c>
      <c r="P848" s="14">
        <f t="shared" si="469"/>
        <v>0</v>
      </c>
      <c r="R848" s="7"/>
      <c r="S848" s="39" t="s">
        <v>333</v>
      </c>
      <c r="T848" s="14">
        <f t="shared" si="470"/>
        <v>0</v>
      </c>
      <c r="U848" s="14">
        <f t="shared" si="448"/>
        <v>0</v>
      </c>
      <c r="V848" s="14">
        <f t="shared" si="449"/>
        <v>0</v>
      </c>
      <c r="W848" s="14">
        <f t="shared" si="450"/>
        <v>0</v>
      </c>
      <c r="X848" s="14">
        <f t="shared" si="451"/>
        <v>0</v>
      </c>
      <c r="Y848" s="14">
        <f t="shared" si="452"/>
        <v>0</v>
      </c>
      <c r="Z848" s="14">
        <f t="shared" si="453"/>
        <v>0</v>
      </c>
      <c r="AA848" s="14">
        <f t="shared" si="454"/>
        <v>0</v>
      </c>
      <c r="AB848" s="14">
        <f t="shared" si="455"/>
        <v>0</v>
      </c>
      <c r="AC848" s="14">
        <f t="shared" si="456"/>
        <v>0</v>
      </c>
      <c r="AD848" s="14">
        <f t="shared" si="457"/>
        <v>0</v>
      </c>
      <c r="AE848" s="13">
        <v>0</v>
      </c>
      <c r="AF848" s="14">
        <v>0</v>
      </c>
    </row>
    <row r="849" spans="2:32" ht="14.4" x14ac:dyDescent="0.3">
      <c r="B849" s="7"/>
      <c r="C849" s="39" t="s">
        <v>229</v>
      </c>
      <c r="D849" s="13">
        <f>SUMIFS('1. Output sheet'!$F$2:$F$5000,'1. Output sheet'!$AC$2:$AC$5000,$B$105,'1. Output sheet'!$C$2:$C$5000,D$138,'1. Output sheet'!$K$2:$K$5000,$C784,'1. Output sheet'!$O$2:$O$5000,"&gt;="&amp;$B$740,'1. Output sheet'!$O$2:$O$5000,"&lt;"&amp;$C$740)</f>
        <v>0</v>
      </c>
      <c r="E849" s="13">
        <f>SUMIFS('1. Output sheet'!$F$2:$F$5000,'1. Output sheet'!$AC$2:$AC$5000,$B$105,'1. Output sheet'!$C$2:$C$5000,E$138,'1. Output sheet'!$K$2:$K$5000,$C784,'1. Output sheet'!$O$2:$O$5000,"&gt;="&amp;$B$740,'1. Output sheet'!$O$2:$O$5000,"&lt;"&amp;$C$740)</f>
        <v>0</v>
      </c>
      <c r="F849" s="13">
        <f>SUMIFS('1. Output sheet'!$F$2:$F$5000,'1. Output sheet'!$AC$2:$AC$5000,$B$105,'1. Output sheet'!$C$2:$C$5000,F$138,'1. Output sheet'!$K$2:$K$5000,$C784,'1. Output sheet'!$O$2:$O$5000,"&gt;="&amp;$B$740,'1. Output sheet'!$O$2:$O$5000,"&lt;"&amp;$C$740)</f>
        <v>0</v>
      </c>
      <c r="G849" s="13">
        <f>SUMIFS('1. Output sheet'!$F$2:$F$5000,'1. Output sheet'!$AC$2:$AC$5000,$B$105,'1. Output sheet'!$C$2:$C$5000,G$138,'1. Output sheet'!$K$2:$K$5000,$C784,'1. Output sheet'!$O$2:$O$5000,"&gt;="&amp;$B$740,'1. Output sheet'!$O$2:$O$5000,"&lt;"&amp;$C$740)</f>
        <v>0</v>
      </c>
      <c r="H849" s="13">
        <f>SUMIFS('1. Output sheet'!$F$2:$F$5000,'1. Output sheet'!$AC$2:$AC$5000,$B$105,'1. Output sheet'!$C$2:$C$5000,H$138,'1. Output sheet'!$K$2:$K$5000,$C784,'1. Output sheet'!$O$2:$O$5000,"&gt;="&amp;$B$740,'1. Output sheet'!$O$2:$O$5000,"&lt;"&amp;$C$740)</f>
        <v>0</v>
      </c>
      <c r="I849" s="13">
        <f>SUMIFS('1. Output sheet'!$F$2:$F$5000,'1. Output sheet'!$AC$2:$AC$5000,$B$105,'1. Output sheet'!$C$2:$C$5000,I$138,'1. Output sheet'!$K$2:$K$5000,$C784,'1. Output sheet'!$O$2:$O$5000,"&gt;="&amp;$B$740,'1. Output sheet'!$O$2:$O$5000,"&lt;"&amp;$C$740)</f>
        <v>0</v>
      </c>
      <c r="J849" s="13">
        <f>SUMIFS('1. Output sheet'!$F$2:$F$5000,'1. Output sheet'!$AC$2:$AC$5000,$B$105,'1. Output sheet'!$C$2:$C$5000,J$138,'1. Output sheet'!$K$2:$K$5000,$C784,'1. Output sheet'!$O$2:$O$5000,"&gt;="&amp;$B$740,'1. Output sheet'!$O$2:$O$5000,"&lt;"&amp;$C$740)</f>
        <v>0</v>
      </c>
      <c r="K849" s="13">
        <f>SUMIFS('1. Output sheet'!$F$2:$F$5000,'1. Output sheet'!$AC$2:$AC$5000,$B$105,'1. Output sheet'!$C$2:$C$5000,K$138,'1. Output sheet'!$K$2:$K$5000,$C784,'1. Output sheet'!$O$2:$O$5000,"&gt;="&amp;$B$740,'1. Output sheet'!$O$2:$O$5000,"&lt;"&amp;$C$740)</f>
        <v>0</v>
      </c>
      <c r="L849" s="13">
        <f>SUMIFS('1. Output sheet'!$F$2:$F$5000,'1. Output sheet'!$AC$2:$AC$5000,$B$105,'1. Output sheet'!$C$2:$C$5000,L$138,'1. Output sheet'!$K$2:$K$5000,$C784,'1. Output sheet'!$O$2:$O$5000,"&gt;="&amp;$B$740,'1. Output sheet'!$O$2:$O$5000,"&lt;"&amp;$C$740)</f>
        <v>0</v>
      </c>
      <c r="M849" s="13">
        <f>SUMIFS('1. Output sheet'!$F$2:$F$5000,'1. Output sheet'!$AC$2:$AC$5000,$B$105,'1. Output sheet'!$C$2:$C$5000,M$138,'1. Output sheet'!$K$2:$K$5000,$C784,'1. Output sheet'!$O$2:$O$5000,"&gt;="&amp;$B$740,'1. Output sheet'!$O$2:$O$5000,"&lt;"&amp;$C$740)</f>
        <v>0</v>
      </c>
      <c r="N849" s="13">
        <f>SUMIFS('1. Output sheet'!$F$2:$F$5000,'1. Output sheet'!$AC$2:$AC$5000,$B$105,'1. Output sheet'!$C$2:$C$5000,N$138,'1. Output sheet'!$K$2:$K$5000,$C784,'1. Output sheet'!$O$2:$O$5000,"&gt;="&amp;$B$740,'1. Output sheet'!$O$2:$O$5000,"&lt;"&amp;$C$740)</f>
        <v>0</v>
      </c>
      <c r="O849" s="13">
        <f>SUMIFS('1. Output sheet'!$F$2:$F$5000,'1. Output sheet'!$AC$2:$AC$5000,$B$105,'1. Output sheet'!$C$2:$C$5000,O$138,'1. Output sheet'!$K$2:$K$5000,$C784,'1. Output sheet'!$O$2:$O$5000,"&gt;="&amp;$B$740,'1. Output sheet'!$O$2:$O$5000,"&lt;"&amp;$C$740)</f>
        <v>0</v>
      </c>
      <c r="P849" s="14">
        <f t="shared" si="469"/>
        <v>0</v>
      </c>
      <c r="R849" s="7"/>
      <c r="S849" s="39" t="s">
        <v>229</v>
      </c>
      <c r="T849" s="14">
        <f t="shared" si="470"/>
        <v>0</v>
      </c>
      <c r="U849" s="14">
        <f t="shared" si="448"/>
        <v>0</v>
      </c>
      <c r="V849" s="14">
        <f t="shared" si="449"/>
        <v>0</v>
      </c>
      <c r="W849" s="14">
        <f t="shared" si="450"/>
        <v>0</v>
      </c>
      <c r="X849" s="14">
        <f t="shared" si="451"/>
        <v>0</v>
      </c>
      <c r="Y849" s="14">
        <f t="shared" si="452"/>
        <v>0</v>
      </c>
      <c r="Z849" s="14">
        <f t="shared" si="453"/>
        <v>0</v>
      </c>
      <c r="AA849" s="14">
        <f t="shared" si="454"/>
        <v>0</v>
      </c>
      <c r="AB849" s="14">
        <f t="shared" si="455"/>
        <v>0</v>
      </c>
      <c r="AC849" s="14">
        <f t="shared" si="456"/>
        <v>0</v>
      </c>
      <c r="AD849" s="14">
        <f t="shared" si="457"/>
        <v>0</v>
      </c>
      <c r="AE849" s="13">
        <v>-428</v>
      </c>
      <c r="AF849" s="14">
        <v>-1299.2033333333341</v>
      </c>
    </row>
    <row r="850" spans="2:32" ht="14.4" x14ac:dyDescent="0.3">
      <c r="B850" s="7"/>
      <c r="C850" s="39" t="s">
        <v>407</v>
      </c>
      <c r="D850" s="13">
        <f>SUMIFS('1. Output sheet'!$F$2:$F$5000,'1. Output sheet'!$AC$2:$AC$5000,$B$105,'1. Output sheet'!$C$2:$C$5000,D$138,'1. Output sheet'!$K$2:$K$5000,$C785,'1. Output sheet'!$O$2:$O$5000,"&gt;="&amp;$B$740,'1. Output sheet'!$O$2:$O$5000,"&lt;"&amp;$C$740)</f>
        <v>0</v>
      </c>
      <c r="E850" s="13">
        <f>SUMIFS('1. Output sheet'!$F$2:$F$5000,'1. Output sheet'!$AC$2:$AC$5000,$B$105,'1. Output sheet'!$C$2:$C$5000,E$138,'1. Output sheet'!$K$2:$K$5000,$C785,'1. Output sheet'!$O$2:$O$5000,"&gt;="&amp;$B$740,'1. Output sheet'!$O$2:$O$5000,"&lt;"&amp;$C$740)</f>
        <v>0</v>
      </c>
      <c r="F850" s="13">
        <f>SUMIFS('1. Output sheet'!$F$2:$F$5000,'1. Output sheet'!$AC$2:$AC$5000,$B$105,'1. Output sheet'!$C$2:$C$5000,F$138,'1. Output sheet'!$K$2:$K$5000,$C785,'1. Output sheet'!$O$2:$O$5000,"&gt;="&amp;$B$740,'1. Output sheet'!$O$2:$O$5000,"&lt;"&amp;$C$740)</f>
        <v>0</v>
      </c>
      <c r="G850" s="13">
        <f>SUMIFS('1. Output sheet'!$F$2:$F$5000,'1. Output sheet'!$AC$2:$AC$5000,$B$105,'1. Output sheet'!$C$2:$C$5000,G$138,'1. Output sheet'!$K$2:$K$5000,$C785,'1. Output sheet'!$O$2:$O$5000,"&gt;="&amp;$B$740,'1. Output sheet'!$O$2:$O$5000,"&lt;"&amp;$C$740)</f>
        <v>0</v>
      </c>
      <c r="H850" s="13">
        <f>SUMIFS('1. Output sheet'!$F$2:$F$5000,'1. Output sheet'!$AC$2:$AC$5000,$B$105,'1. Output sheet'!$C$2:$C$5000,H$138,'1. Output sheet'!$K$2:$K$5000,$C785,'1. Output sheet'!$O$2:$O$5000,"&gt;="&amp;$B$740,'1. Output sheet'!$O$2:$O$5000,"&lt;"&amp;$C$740)</f>
        <v>0</v>
      </c>
      <c r="I850" s="13">
        <f>SUMIFS('1. Output sheet'!$F$2:$F$5000,'1. Output sheet'!$AC$2:$AC$5000,$B$105,'1. Output sheet'!$C$2:$C$5000,I$138,'1. Output sheet'!$K$2:$K$5000,$C785,'1. Output sheet'!$O$2:$O$5000,"&gt;="&amp;$B$740,'1. Output sheet'!$O$2:$O$5000,"&lt;"&amp;$C$740)</f>
        <v>0</v>
      </c>
      <c r="J850" s="13">
        <f>SUMIFS('1. Output sheet'!$F$2:$F$5000,'1. Output sheet'!$AC$2:$AC$5000,$B$105,'1. Output sheet'!$C$2:$C$5000,J$138,'1. Output sheet'!$K$2:$K$5000,$C785,'1. Output sheet'!$O$2:$O$5000,"&gt;="&amp;$B$740,'1. Output sheet'!$O$2:$O$5000,"&lt;"&amp;$C$740)</f>
        <v>0</v>
      </c>
      <c r="K850" s="13">
        <f>SUMIFS('1. Output sheet'!$F$2:$F$5000,'1. Output sheet'!$AC$2:$AC$5000,$B$105,'1. Output sheet'!$C$2:$C$5000,K$138,'1. Output sheet'!$K$2:$K$5000,$C785,'1. Output sheet'!$O$2:$O$5000,"&gt;="&amp;$B$740,'1. Output sheet'!$O$2:$O$5000,"&lt;"&amp;$C$740)</f>
        <v>0</v>
      </c>
      <c r="L850" s="13">
        <f>SUMIFS('1. Output sheet'!$F$2:$F$5000,'1. Output sheet'!$AC$2:$AC$5000,$B$105,'1. Output sheet'!$C$2:$C$5000,L$138,'1. Output sheet'!$K$2:$K$5000,$C785,'1. Output sheet'!$O$2:$O$5000,"&gt;="&amp;$B$740,'1. Output sheet'!$O$2:$O$5000,"&lt;"&amp;$C$740)</f>
        <v>0</v>
      </c>
      <c r="M850" s="13">
        <f>SUMIFS('1. Output sheet'!$F$2:$F$5000,'1. Output sheet'!$AC$2:$AC$5000,$B$105,'1. Output sheet'!$C$2:$C$5000,M$138,'1. Output sheet'!$K$2:$K$5000,$C785,'1. Output sheet'!$O$2:$O$5000,"&gt;="&amp;$B$740,'1. Output sheet'!$O$2:$O$5000,"&lt;"&amp;$C$740)</f>
        <v>0</v>
      </c>
      <c r="N850" s="13">
        <f>SUMIFS('1. Output sheet'!$F$2:$F$5000,'1. Output sheet'!$AC$2:$AC$5000,$B$105,'1. Output sheet'!$C$2:$C$5000,N$138,'1. Output sheet'!$K$2:$K$5000,$C785,'1. Output sheet'!$O$2:$O$5000,"&gt;="&amp;$B$740,'1. Output sheet'!$O$2:$O$5000,"&lt;"&amp;$C$740)</f>
        <v>0</v>
      </c>
      <c r="O850" s="13">
        <f>SUMIFS('1. Output sheet'!$F$2:$F$5000,'1. Output sheet'!$AC$2:$AC$5000,$B$105,'1. Output sheet'!$C$2:$C$5000,O$138,'1. Output sheet'!$K$2:$K$5000,$C785,'1. Output sheet'!$O$2:$O$5000,"&gt;="&amp;$B$740,'1. Output sheet'!$O$2:$O$5000,"&lt;"&amp;$C$740)</f>
        <v>0</v>
      </c>
      <c r="P850" s="14">
        <f t="shared" si="469"/>
        <v>0</v>
      </c>
      <c r="R850" s="7"/>
      <c r="S850" s="39" t="s">
        <v>407</v>
      </c>
      <c r="T850" s="14">
        <f t="shared" si="470"/>
        <v>0</v>
      </c>
      <c r="U850" s="14">
        <f t="shared" si="448"/>
        <v>0</v>
      </c>
      <c r="V850" s="14">
        <f t="shared" si="449"/>
        <v>0</v>
      </c>
      <c r="W850" s="14">
        <f t="shared" si="450"/>
        <v>0</v>
      </c>
      <c r="X850" s="14">
        <f t="shared" si="451"/>
        <v>0</v>
      </c>
      <c r="Y850" s="14">
        <f t="shared" si="452"/>
        <v>0</v>
      </c>
      <c r="Z850" s="14">
        <f t="shared" si="453"/>
        <v>0</v>
      </c>
      <c r="AA850" s="14">
        <f t="shared" si="454"/>
        <v>0</v>
      </c>
      <c r="AB850" s="14">
        <f t="shared" si="455"/>
        <v>0</v>
      </c>
      <c r="AC850" s="14">
        <f t="shared" si="456"/>
        <v>0</v>
      </c>
      <c r="AD850" s="14">
        <f t="shared" si="457"/>
        <v>0</v>
      </c>
      <c r="AE850" s="13">
        <v>0</v>
      </c>
      <c r="AF850" s="14">
        <v>0</v>
      </c>
    </row>
    <row r="851" spans="2:32" ht="14.4" x14ac:dyDescent="0.3">
      <c r="B851" s="7"/>
      <c r="C851" s="39" t="s">
        <v>54</v>
      </c>
      <c r="D851" s="13">
        <f>SUMIFS('1. Output sheet'!$F$2:$F$5000,'1. Output sheet'!$AC$2:$AC$5000,$B$105,'1. Output sheet'!$C$2:$C$5000,D$138,'1. Output sheet'!$K$2:$K$5000,$C786,'1. Output sheet'!$O$2:$O$5000,"&gt;="&amp;$B$740,'1. Output sheet'!$O$2:$O$5000,"&lt;"&amp;$C$740)</f>
        <v>0</v>
      </c>
      <c r="E851" s="13">
        <f>SUMIFS('1. Output sheet'!$F$2:$F$5000,'1. Output sheet'!$AC$2:$AC$5000,$B$105,'1. Output sheet'!$C$2:$C$5000,E$138,'1. Output sheet'!$K$2:$K$5000,$C786,'1. Output sheet'!$O$2:$O$5000,"&gt;="&amp;$B$740,'1. Output sheet'!$O$2:$O$5000,"&lt;"&amp;$C$740)</f>
        <v>0</v>
      </c>
      <c r="F851" s="13">
        <f>SUMIFS('1. Output sheet'!$F$2:$F$5000,'1. Output sheet'!$AC$2:$AC$5000,$B$105,'1. Output sheet'!$C$2:$C$5000,F$138,'1. Output sheet'!$K$2:$K$5000,$C786,'1. Output sheet'!$O$2:$O$5000,"&gt;="&amp;$B$740,'1. Output sheet'!$O$2:$O$5000,"&lt;"&amp;$C$740)</f>
        <v>0</v>
      </c>
      <c r="G851" s="13">
        <f>SUMIFS('1. Output sheet'!$F$2:$F$5000,'1. Output sheet'!$AC$2:$AC$5000,$B$105,'1. Output sheet'!$C$2:$C$5000,G$138,'1. Output sheet'!$K$2:$K$5000,$C786,'1. Output sheet'!$O$2:$O$5000,"&gt;="&amp;$B$740,'1. Output sheet'!$O$2:$O$5000,"&lt;"&amp;$C$740)</f>
        <v>0</v>
      </c>
      <c r="H851" s="13">
        <f>SUMIFS('1. Output sheet'!$F$2:$F$5000,'1. Output sheet'!$AC$2:$AC$5000,$B$105,'1. Output sheet'!$C$2:$C$5000,H$138,'1. Output sheet'!$K$2:$K$5000,$C786,'1. Output sheet'!$O$2:$O$5000,"&gt;="&amp;$B$740,'1. Output sheet'!$O$2:$O$5000,"&lt;"&amp;$C$740)</f>
        <v>0</v>
      </c>
      <c r="I851" s="13">
        <f>SUMIFS('1. Output sheet'!$F$2:$F$5000,'1. Output sheet'!$AC$2:$AC$5000,$B$105,'1. Output sheet'!$C$2:$C$5000,I$138,'1. Output sheet'!$K$2:$K$5000,$C786,'1. Output sheet'!$O$2:$O$5000,"&gt;="&amp;$B$740,'1. Output sheet'!$O$2:$O$5000,"&lt;"&amp;$C$740)</f>
        <v>0</v>
      </c>
      <c r="J851" s="13">
        <f>SUMIFS('1. Output sheet'!$F$2:$F$5000,'1. Output sheet'!$AC$2:$AC$5000,$B$105,'1. Output sheet'!$C$2:$C$5000,J$138,'1. Output sheet'!$K$2:$K$5000,$C786,'1. Output sheet'!$O$2:$O$5000,"&gt;="&amp;$B$740,'1. Output sheet'!$O$2:$O$5000,"&lt;"&amp;$C$740)</f>
        <v>0</v>
      </c>
      <c r="K851" s="13">
        <f>SUMIFS('1. Output sheet'!$F$2:$F$5000,'1. Output sheet'!$AC$2:$AC$5000,$B$105,'1. Output sheet'!$C$2:$C$5000,K$138,'1. Output sheet'!$K$2:$K$5000,$C786,'1. Output sheet'!$O$2:$O$5000,"&gt;="&amp;$B$740,'1. Output sheet'!$O$2:$O$5000,"&lt;"&amp;$C$740)</f>
        <v>0</v>
      </c>
      <c r="L851" s="13">
        <f>SUMIFS('1. Output sheet'!$F$2:$F$5000,'1. Output sheet'!$AC$2:$AC$5000,$B$105,'1. Output sheet'!$C$2:$C$5000,L$138,'1. Output sheet'!$K$2:$K$5000,$C786,'1. Output sheet'!$O$2:$O$5000,"&gt;="&amp;$B$740,'1. Output sheet'!$O$2:$O$5000,"&lt;"&amp;$C$740)</f>
        <v>0</v>
      </c>
      <c r="M851" s="13">
        <f>SUMIFS('1. Output sheet'!$F$2:$F$5000,'1. Output sheet'!$AC$2:$AC$5000,$B$105,'1. Output sheet'!$C$2:$C$5000,M$138,'1. Output sheet'!$K$2:$K$5000,$C786,'1. Output sheet'!$O$2:$O$5000,"&gt;="&amp;$B$740,'1. Output sheet'!$O$2:$O$5000,"&lt;"&amp;$C$740)</f>
        <v>0</v>
      </c>
      <c r="N851" s="13">
        <f>SUMIFS('1. Output sheet'!$F$2:$F$5000,'1. Output sheet'!$AC$2:$AC$5000,$B$105,'1. Output sheet'!$C$2:$C$5000,N$138,'1. Output sheet'!$K$2:$K$5000,$C786,'1. Output sheet'!$O$2:$O$5000,"&gt;="&amp;$B$740,'1. Output sheet'!$O$2:$O$5000,"&lt;"&amp;$C$740)</f>
        <v>0</v>
      </c>
      <c r="O851" s="13">
        <f>SUMIFS('1. Output sheet'!$F$2:$F$5000,'1. Output sheet'!$AC$2:$AC$5000,$B$105,'1. Output sheet'!$C$2:$C$5000,O$138,'1. Output sheet'!$K$2:$K$5000,$C786,'1. Output sheet'!$O$2:$O$5000,"&gt;="&amp;$B$740,'1. Output sheet'!$O$2:$O$5000,"&lt;"&amp;$C$740)</f>
        <v>0</v>
      </c>
      <c r="P851" s="14">
        <f t="shared" si="469"/>
        <v>0</v>
      </c>
      <c r="R851" s="7"/>
      <c r="S851" s="39" t="s">
        <v>54</v>
      </c>
      <c r="T851" s="14">
        <f t="shared" si="470"/>
        <v>0</v>
      </c>
      <c r="U851" s="14">
        <f t="shared" si="448"/>
        <v>0</v>
      </c>
      <c r="V851" s="14">
        <f t="shared" si="449"/>
        <v>0</v>
      </c>
      <c r="W851" s="14">
        <f t="shared" si="450"/>
        <v>0</v>
      </c>
      <c r="X851" s="14">
        <f t="shared" si="451"/>
        <v>0</v>
      </c>
      <c r="Y851" s="14">
        <f t="shared" si="452"/>
        <v>0</v>
      </c>
      <c r="Z851" s="14">
        <f t="shared" si="453"/>
        <v>0</v>
      </c>
      <c r="AA851" s="14">
        <f t="shared" si="454"/>
        <v>0</v>
      </c>
      <c r="AB851" s="14">
        <f t="shared" si="455"/>
        <v>0</v>
      </c>
      <c r="AC851" s="14">
        <f t="shared" si="456"/>
        <v>0</v>
      </c>
      <c r="AD851" s="14">
        <f t="shared" si="457"/>
        <v>0</v>
      </c>
      <c r="AE851" s="13">
        <v>0</v>
      </c>
      <c r="AF851" s="14">
        <v>27030</v>
      </c>
    </row>
    <row r="852" spans="2:32" ht="14.4" x14ac:dyDescent="0.3">
      <c r="B852" s="7"/>
      <c r="C852" s="39" t="s">
        <v>126</v>
      </c>
      <c r="D852" s="13">
        <f>SUMIFS('1. Output sheet'!$F$2:$F$5000,'1. Output sheet'!$AC$2:$AC$5000,$B$105,'1. Output sheet'!$C$2:$C$5000,D$138,'1. Output sheet'!$K$2:$K$5000,$C787,'1. Output sheet'!$O$2:$O$5000,"&gt;="&amp;$B$740,'1. Output sheet'!$O$2:$O$5000,"&lt;"&amp;$C$740)</f>
        <v>0</v>
      </c>
      <c r="E852" s="13">
        <f>SUMIFS('1. Output sheet'!$F$2:$F$5000,'1. Output sheet'!$AC$2:$AC$5000,$B$105,'1. Output sheet'!$C$2:$C$5000,E$138,'1. Output sheet'!$K$2:$K$5000,$C787,'1. Output sheet'!$O$2:$O$5000,"&gt;="&amp;$B$740,'1. Output sheet'!$O$2:$O$5000,"&lt;"&amp;$C$740)</f>
        <v>0</v>
      </c>
      <c r="F852" s="13">
        <f>SUMIFS('1. Output sheet'!$F$2:$F$5000,'1. Output sheet'!$AC$2:$AC$5000,$B$105,'1. Output sheet'!$C$2:$C$5000,F$138,'1. Output sheet'!$K$2:$K$5000,$C787,'1. Output sheet'!$O$2:$O$5000,"&gt;="&amp;$B$740,'1. Output sheet'!$O$2:$O$5000,"&lt;"&amp;$C$740)</f>
        <v>0</v>
      </c>
      <c r="G852" s="13">
        <f>SUMIFS('1. Output sheet'!$F$2:$F$5000,'1. Output sheet'!$AC$2:$AC$5000,$B$105,'1. Output sheet'!$C$2:$C$5000,G$138,'1. Output sheet'!$K$2:$K$5000,$C787,'1. Output sheet'!$O$2:$O$5000,"&gt;="&amp;$B$740,'1. Output sheet'!$O$2:$O$5000,"&lt;"&amp;$C$740)</f>
        <v>0</v>
      </c>
      <c r="H852" s="13">
        <f>SUMIFS('1. Output sheet'!$F$2:$F$5000,'1. Output sheet'!$AC$2:$AC$5000,$B$105,'1. Output sheet'!$C$2:$C$5000,H$138,'1. Output sheet'!$K$2:$K$5000,$C787,'1. Output sheet'!$O$2:$O$5000,"&gt;="&amp;$B$740,'1. Output sheet'!$O$2:$O$5000,"&lt;"&amp;$C$740)</f>
        <v>0</v>
      </c>
      <c r="I852" s="13">
        <f>SUMIFS('1. Output sheet'!$F$2:$F$5000,'1. Output sheet'!$AC$2:$AC$5000,$B$105,'1. Output sheet'!$C$2:$C$5000,I$138,'1. Output sheet'!$K$2:$K$5000,$C787,'1. Output sheet'!$O$2:$O$5000,"&gt;="&amp;$B$740,'1. Output sheet'!$O$2:$O$5000,"&lt;"&amp;$C$740)</f>
        <v>0</v>
      </c>
      <c r="J852" s="13">
        <f>SUMIFS('1. Output sheet'!$F$2:$F$5000,'1. Output sheet'!$AC$2:$AC$5000,$B$105,'1. Output sheet'!$C$2:$C$5000,J$138,'1. Output sheet'!$K$2:$K$5000,$C787,'1. Output sheet'!$O$2:$O$5000,"&gt;="&amp;$B$740,'1. Output sheet'!$O$2:$O$5000,"&lt;"&amp;$C$740)</f>
        <v>0</v>
      </c>
      <c r="K852" s="13">
        <f>SUMIFS('1. Output sheet'!$F$2:$F$5000,'1. Output sheet'!$AC$2:$AC$5000,$B$105,'1. Output sheet'!$C$2:$C$5000,K$138,'1. Output sheet'!$K$2:$K$5000,$C787,'1. Output sheet'!$O$2:$O$5000,"&gt;="&amp;$B$740,'1. Output sheet'!$O$2:$O$5000,"&lt;"&amp;$C$740)</f>
        <v>0</v>
      </c>
      <c r="L852" s="13">
        <f>SUMIFS('1. Output sheet'!$F$2:$F$5000,'1. Output sheet'!$AC$2:$AC$5000,$B$105,'1. Output sheet'!$C$2:$C$5000,L$138,'1. Output sheet'!$K$2:$K$5000,$C787,'1. Output sheet'!$O$2:$O$5000,"&gt;="&amp;$B$740,'1. Output sheet'!$O$2:$O$5000,"&lt;"&amp;$C$740)</f>
        <v>0</v>
      </c>
      <c r="M852" s="13">
        <f>SUMIFS('1. Output sheet'!$F$2:$F$5000,'1. Output sheet'!$AC$2:$AC$5000,$B$105,'1. Output sheet'!$C$2:$C$5000,M$138,'1. Output sheet'!$K$2:$K$5000,$C787,'1. Output sheet'!$O$2:$O$5000,"&gt;="&amp;$B$740,'1. Output sheet'!$O$2:$O$5000,"&lt;"&amp;$C$740)</f>
        <v>0</v>
      </c>
      <c r="N852" s="13">
        <f>SUMIFS('1. Output sheet'!$F$2:$F$5000,'1. Output sheet'!$AC$2:$AC$5000,$B$105,'1. Output sheet'!$C$2:$C$5000,N$138,'1. Output sheet'!$K$2:$K$5000,$C787,'1. Output sheet'!$O$2:$O$5000,"&gt;="&amp;$B$740,'1. Output sheet'!$O$2:$O$5000,"&lt;"&amp;$C$740)</f>
        <v>0</v>
      </c>
      <c r="O852" s="13">
        <f>SUMIFS('1. Output sheet'!$F$2:$F$5000,'1. Output sheet'!$AC$2:$AC$5000,$B$105,'1. Output sheet'!$C$2:$C$5000,O$138,'1. Output sheet'!$K$2:$K$5000,$C787,'1. Output sheet'!$O$2:$O$5000,"&gt;="&amp;$B$740,'1. Output sheet'!$O$2:$O$5000,"&lt;"&amp;$C$740)</f>
        <v>0</v>
      </c>
      <c r="P852" s="14">
        <f t="shared" si="469"/>
        <v>0</v>
      </c>
      <c r="R852" s="7"/>
      <c r="S852" s="39" t="s">
        <v>126</v>
      </c>
      <c r="T852" s="14">
        <f t="shared" si="470"/>
        <v>0</v>
      </c>
      <c r="U852" s="14">
        <f t="shared" si="448"/>
        <v>0</v>
      </c>
      <c r="V852" s="14">
        <f t="shared" si="449"/>
        <v>0</v>
      </c>
      <c r="W852" s="14">
        <f t="shared" si="450"/>
        <v>0</v>
      </c>
      <c r="X852" s="14">
        <f t="shared" si="451"/>
        <v>0</v>
      </c>
      <c r="Y852" s="14">
        <f t="shared" si="452"/>
        <v>0</v>
      </c>
      <c r="Z852" s="14">
        <f t="shared" si="453"/>
        <v>0</v>
      </c>
      <c r="AA852" s="14">
        <f t="shared" si="454"/>
        <v>0</v>
      </c>
      <c r="AB852" s="14">
        <f t="shared" si="455"/>
        <v>0</v>
      </c>
      <c r="AC852" s="14">
        <f t="shared" si="456"/>
        <v>0</v>
      </c>
      <c r="AD852" s="14">
        <f t="shared" si="457"/>
        <v>0</v>
      </c>
      <c r="AE852" s="13">
        <v>0</v>
      </c>
      <c r="AF852" s="14">
        <v>-23316.39</v>
      </c>
    </row>
    <row r="853" spans="2:32" ht="14.4" x14ac:dyDescent="0.3">
      <c r="B853" s="7"/>
      <c r="C853" s="39" t="s">
        <v>737</v>
      </c>
      <c r="D853" s="13">
        <f>SUMIFS('1. Output sheet'!$F$2:$F$5000,'1. Output sheet'!$AC$2:$AC$5000,$B$105,'1. Output sheet'!$C$2:$C$5000,D$138,'1. Output sheet'!$K$2:$K$5000,$C788,'1. Output sheet'!$O$2:$O$5000,"&gt;="&amp;$B$740,'1. Output sheet'!$O$2:$O$5000,"&lt;"&amp;$C$740)</f>
        <v>0</v>
      </c>
      <c r="E853" s="13">
        <f>SUMIFS('1. Output sheet'!$F$2:$F$5000,'1. Output sheet'!$AC$2:$AC$5000,$B$105,'1. Output sheet'!$C$2:$C$5000,E$138,'1. Output sheet'!$K$2:$K$5000,$C788,'1. Output sheet'!$O$2:$O$5000,"&gt;="&amp;$B$740,'1. Output sheet'!$O$2:$O$5000,"&lt;"&amp;$C$740)</f>
        <v>0</v>
      </c>
      <c r="F853" s="13">
        <f>SUMIFS('1. Output sheet'!$F$2:$F$5000,'1. Output sheet'!$AC$2:$AC$5000,$B$105,'1. Output sheet'!$C$2:$C$5000,F$138,'1. Output sheet'!$K$2:$K$5000,$C788,'1. Output sheet'!$O$2:$O$5000,"&gt;="&amp;$B$740,'1. Output sheet'!$O$2:$O$5000,"&lt;"&amp;$C$740)</f>
        <v>0</v>
      </c>
      <c r="G853" s="13">
        <f>SUMIFS('1. Output sheet'!$F$2:$F$5000,'1. Output sheet'!$AC$2:$AC$5000,$B$105,'1. Output sheet'!$C$2:$C$5000,G$138,'1. Output sheet'!$K$2:$K$5000,$C788,'1. Output sheet'!$O$2:$O$5000,"&gt;="&amp;$B$740,'1. Output sheet'!$O$2:$O$5000,"&lt;"&amp;$C$740)</f>
        <v>0</v>
      </c>
      <c r="H853" s="13">
        <f>SUMIFS('1. Output sheet'!$F$2:$F$5000,'1. Output sheet'!$AC$2:$AC$5000,$B$105,'1. Output sheet'!$C$2:$C$5000,H$138,'1. Output sheet'!$K$2:$K$5000,$C788,'1. Output sheet'!$O$2:$O$5000,"&gt;="&amp;$B$740,'1. Output sheet'!$O$2:$O$5000,"&lt;"&amp;$C$740)</f>
        <v>0</v>
      </c>
      <c r="I853" s="13">
        <f>SUMIFS('1. Output sheet'!$F$2:$F$5000,'1. Output sheet'!$AC$2:$AC$5000,$B$105,'1. Output sheet'!$C$2:$C$5000,I$138,'1. Output sheet'!$K$2:$K$5000,$C788,'1. Output sheet'!$O$2:$O$5000,"&gt;="&amp;$B$740,'1. Output sheet'!$O$2:$O$5000,"&lt;"&amp;$C$740)</f>
        <v>0</v>
      </c>
      <c r="J853" s="13">
        <f>SUMIFS('1. Output sheet'!$F$2:$F$5000,'1. Output sheet'!$AC$2:$AC$5000,$B$105,'1. Output sheet'!$C$2:$C$5000,J$138,'1. Output sheet'!$K$2:$K$5000,$C788,'1. Output sheet'!$O$2:$O$5000,"&gt;="&amp;$B$740,'1. Output sheet'!$O$2:$O$5000,"&lt;"&amp;$C$740)</f>
        <v>0</v>
      </c>
      <c r="K853" s="13">
        <f>SUMIFS('1. Output sheet'!$F$2:$F$5000,'1. Output sheet'!$AC$2:$AC$5000,$B$105,'1. Output sheet'!$C$2:$C$5000,K$138,'1. Output sheet'!$K$2:$K$5000,$C788,'1. Output sheet'!$O$2:$O$5000,"&gt;="&amp;$B$740,'1. Output sheet'!$O$2:$O$5000,"&lt;"&amp;$C$740)</f>
        <v>0</v>
      </c>
      <c r="L853" s="13">
        <f>SUMIFS('1. Output sheet'!$F$2:$F$5000,'1. Output sheet'!$AC$2:$AC$5000,$B$105,'1. Output sheet'!$C$2:$C$5000,L$138,'1. Output sheet'!$K$2:$K$5000,$C788,'1. Output sheet'!$O$2:$O$5000,"&gt;="&amp;$B$740,'1. Output sheet'!$O$2:$O$5000,"&lt;"&amp;$C$740)</f>
        <v>0</v>
      </c>
      <c r="M853" s="13">
        <f>SUMIFS('1. Output sheet'!$F$2:$F$5000,'1. Output sheet'!$AC$2:$AC$5000,$B$105,'1. Output sheet'!$C$2:$C$5000,M$138,'1. Output sheet'!$K$2:$K$5000,$C788,'1. Output sheet'!$O$2:$O$5000,"&gt;="&amp;$B$740,'1. Output sheet'!$O$2:$O$5000,"&lt;"&amp;$C$740)</f>
        <v>0</v>
      </c>
      <c r="N853" s="13">
        <f>SUMIFS('1. Output sheet'!$F$2:$F$5000,'1. Output sheet'!$AC$2:$AC$5000,$B$105,'1. Output sheet'!$C$2:$C$5000,N$138,'1. Output sheet'!$K$2:$K$5000,$C788,'1. Output sheet'!$O$2:$O$5000,"&gt;="&amp;$B$740,'1. Output sheet'!$O$2:$O$5000,"&lt;"&amp;$C$740)</f>
        <v>0</v>
      </c>
      <c r="O853" s="13">
        <f>SUMIFS('1. Output sheet'!$F$2:$F$5000,'1. Output sheet'!$AC$2:$AC$5000,$B$105,'1. Output sheet'!$C$2:$C$5000,O$138,'1. Output sheet'!$K$2:$K$5000,$C788,'1. Output sheet'!$O$2:$O$5000,"&gt;="&amp;$B$740,'1. Output sheet'!$O$2:$O$5000,"&lt;"&amp;$C$740)</f>
        <v>0</v>
      </c>
      <c r="P853" s="14">
        <f t="shared" si="469"/>
        <v>0</v>
      </c>
      <c r="R853" s="7"/>
      <c r="S853" s="39" t="s">
        <v>737</v>
      </c>
      <c r="T853" s="14">
        <f t="shared" si="470"/>
        <v>0</v>
      </c>
      <c r="U853" s="14">
        <f t="shared" si="448"/>
        <v>0</v>
      </c>
      <c r="V853" s="14">
        <f t="shared" si="449"/>
        <v>0</v>
      </c>
      <c r="W853" s="14">
        <f t="shared" si="450"/>
        <v>0</v>
      </c>
      <c r="X853" s="14">
        <f t="shared" si="451"/>
        <v>0</v>
      </c>
      <c r="Y853" s="14">
        <f t="shared" si="452"/>
        <v>0</v>
      </c>
      <c r="Z853" s="14">
        <f t="shared" si="453"/>
        <v>0</v>
      </c>
      <c r="AA853" s="14">
        <f t="shared" si="454"/>
        <v>0</v>
      </c>
      <c r="AB853" s="14">
        <f t="shared" si="455"/>
        <v>0</v>
      </c>
      <c r="AC853" s="14">
        <f t="shared" si="456"/>
        <v>0</v>
      </c>
      <c r="AD853" s="14">
        <f t="shared" si="457"/>
        <v>0</v>
      </c>
      <c r="AE853" s="13">
        <v>0</v>
      </c>
      <c r="AF853" s="14">
        <v>0</v>
      </c>
    </row>
    <row r="854" spans="2:32" ht="14.4" x14ac:dyDescent="0.3">
      <c r="B854" s="7"/>
      <c r="C854" s="39" t="s">
        <v>362</v>
      </c>
      <c r="D854" s="13">
        <f>SUMIFS('1. Output sheet'!$F$2:$F$5000,'1. Output sheet'!$AC$2:$AC$5000,$B$105,'1. Output sheet'!$C$2:$C$5000,D$138,'1. Output sheet'!$K$2:$K$5000,$C789,'1. Output sheet'!$O$2:$O$5000,"&gt;="&amp;$B$740,'1. Output sheet'!$O$2:$O$5000,"&lt;"&amp;$C$740)</f>
        <v>0</v>
      </c>
      <c r="E854" s="13">
        <f>SUMIFS('1. Output sheet'!$F$2:$F$5000,'1. Output sheet'!$AC$2:$AC$5000,$B$105,'1. Output sheet'!$C$2:$C$5000,E$138,'1. Output sheet'!$K$2:$K$5000,$C789,'1. Output sheet'!$O$2:$O$5000,"&gt;="&amp;$B$740,'1. Output sheet'!$O$2:$O$5000,"&lt;"&amp;$C$740)</f>
        <v>0</v>
      </c>
      <c r="F854" s="13">
        <f>SUMIFS('1. Output sheet'!$F$2:$F$5000,'1. Output sheet'!$AC$2:$AC$5000,$B$105,'1. Output sheet'!$C$2:$C$5000,F$138,'1. Output sheet'!$K$2:$K$5000,$C789,'1. Output sheet'!$O$2:$O$5000,"&gt;="&amp;$B$740,'1. Output sheet'!$O$2:$O$5000,"&lt;"&amp;$C$740)</f>
        <v>0</v>
      </c>
      <c r="G854" s="13">
        <f>SUMIFS('1. Output sheet'!$F$2:$F$5000,'1. Output sheet'!$AC$2:$AC$5000,$B$105,'1. Output sheet'!$C$2:$C$5000,G$138,'1. Output sheet'!$K$2:$K$5000,$C789,'1. Output sheet'!$O$2:$O$5000,"&gt;="&amp;$B$740,'1. Output sheet'!$O$2:$O$5000,"&lt;"&amp;$C$740)</f>
        <v>0</v>
      </c>
      <c r="H854" s="13">
        <f>SUMIFS('1. Output sheet'!$F$2:$F$5000,'1. Output sheet'!$AC$2:$AC$5000,$B$105,'1. Output sheet'!$C$2:$C$5000,H$138,'1. Output sheet'!$K$2:$K$5000,$C789,'1. Output sheet'!$O$2:$O$5000,"&gt;="&amp;$B$740,'1. Output sheet'!$O$2:$O$5000,"&lt;"&amp;$C$740)</f>
        <v>0</v>
      </c>
      <c r="I854" s="13">
        <f>SUMIFS('1. Output sheet'!$F$2:$F$5000,'1. Output sheet'!$AC$2:$AC$5000,$B$105,'1. Output sheet'!$C$2:$C$5000,I$138,'1. Output sheet'!$K$2:$K$5000,$C789,'1. Output sheet'!$O$2:$O$5000,"&gt;="&amp;$B$740,'1. Output sheet'!$O$2:$O$5000,"&lt;"&amp;$C$740)</f>
        <v>0</v>
      </c>
      <c r="J854" s="13">
        <f>SUMIFS('1. Output sheet'!$F$2:$F$5000,'1. Output sheet'!$AC$2:$AC$5000,$B$105,'1. Output sheet'!$C$2:$C$5000,J$138,'1. Output sheet'!$K$2:$K$5000,$C789,'1. Output sheet'!$O$2:$O$5000,"&gt;="&amp;$B$740,'1. Output sheet'!$O$2:$O$5000,"&lt;"&amp;$C$740)</f>
        <v>0</v>
      </c>
      <c r="K854" s="13">
        <f>SUMIFS('1. Output sheet'!$F$2:$F$5000,'1. Output sheet'!$AC$2:$AC$5000,$B$105,'1. Output sheet'!$C$2:$C$5000,K$138,'1. Output sheet'!$K$2:$K$5000,$C789,'1. Output sheet'!$O$2:$O$5000,"&gt;="&amp;$B$740,'1. Output sheet'!$O$2:$O$5000,"&lt;"&amp;$C$740)</f>
        <v>0</v>
      </c>
      <c r="L854" s="13">
        <f>SUMIFS('1. Output sheet'!$F$2:$F$5000,'1. Output sheet'!$AC$2:$AC$5000,$B$105,'1. Output sheet'!$C$2:$C$5000,L$138,'1. Output sheet'!$K$2:$K$5000,$C789,'1. Output sheet'!$O$2:$O$5000,"&gt;="&amp;$B$740,'1. Output sheet'!$O$2:$O$5000,"&lt;"&amp;$C$740)</f>
        <v>0</v>
      </c>
      <c r="M854" s="13">
        <f>SUMIFS('1. Output sheet'!$F$2:$F$5000,'1. Output sheet'!$AC$2:$AC$5000,$B$105,'1. Output sheet'!$C$2:$C$5000,M$138,'1. Output sheet'!$K$2:$K$5000,$C789,'1. Output sheet'!$O$2:$O$5000,"&gt;="&amp;$B$740,'1. Output sheet'!$O$2:$O$5000,"&lt;"&amp;$C$740)</f>
        <v>0</v>
      </c>
      <c r="N854" s="13">
        <f>SUMIFS('1. Output sheet'!$F$2:$F$5000,'1. Output sheet'!$AC$2:$AC$5000,$B$105,'1. Output sheet'!$C$2:$C$5000,N$138,'1. Output sheet'!$K$2:$K$5000,$C789,'1. Output sheet'!$O$2:$O$5000,"&gt;="&amp;$B$740,'1. Output sheet'!$O$2:$O$5000,"&lt;"&amp;$C$740)</f>
        <v>0</v>
      </c>
      <c r="O854" s="13">
        <f>SUMIFS('1. Output sheet'!$F$2:$F$5000,'1. Output sheet'!$AC$2:$AC$5000,$B$105,'1. Output sheet'!$C$2:$C$5000,O$138,'1. Output sheet'!$K$2:$K$5000,$C789,'1. Output sheet'!$O$2:$O$5000,"&gt;="&amp;$B$740,'1. Output sheet'!$O$2:$O$5000,"&lt;"&amp;$C$740)</f>
        <v>0</v>
      </c>
      <c r="P854" s="14">
        <f t="shared" si="469"/>
        <v>0</v>
      </c>
      <c r="R854" s="7"/>
      <c r="S854" s="39" t="s">
        <v>362</v>
      </c>
      <c r="T854" s="14">
        <f t="shared" si="470"/>
        <v>0</v>
      </c>
      <c r="U854" s="14">
        <f t="shared" si="448"/>
        <v>0</v>
      </c>
      <c r="V854" s="14">
        <f t="shared" si="449"/>
        <v>0</v>
      </c>
      <c r="W854" s="14">
        <f t="shared" si="450"/>
        <v>0</v>
      </c>
      <c r="X854" s="14">
        <f t="shared" si="451"/>
        <v>0</v>
      </c>
      <c r="Y854" s="14">
        <f t="shared" si="452"/>
        <v>0</v>
      </c>
      <c r="Z854" s="14">
        <f t="shared" si="453"/>
        <v>0</v>
      </c>
      <c r="AA854" s="14">
        <f t="shared" si="454"/>
        <v>0</v>
      </c>
      <c r="AB854" s="14">
        <f t="shared" si="455"/>
        <v>0</v>
      </c>
      <c r="AC854" s="14">
        <f t="shared" si="456"/>
        <v>0</v>
      </c>
      <c r="AD854" s="14">
        <f t="shared" si="457"/>
        <v>0</v>
      </c>
      <c r="AE854" s="13">
        <v>0</v>
      </c>
      <c r="AF854" s="14">
        <v>-16607.579999999998</v>
      </c>
    </row>
    <row r="855" spans="2:32" ht="14.4" x14ac:dyDescent="0.3">
      <c r="B855" s="7"/>
      <c r="C855" s="39" t="s">
        <v>76</v>
      </c>
      <c r="D855" s="13">
        <f>SUMIFS('1. Output sheet'!$F$2:$F$5000,'1. Output sheet'!$AC$2:$AC$5000,$B$105,'1. Output sheet'!$C$2:$C$5000,D$138,'1. Output sheet'!$K$2:$K$5000,$C790,'1. Output sheet'!$O$2:$O$5000,"&gt;="&amp;$B$740,'1. Output sheet'!$O$2:$O$5000,"&lt;"&amp;$C$740)</f>
        <v>0</v>
      </c>
      <c r="E855" s="13">
        <f>SUMIFS('1. Output sheet'!$F$2:$F$5000,'1. Output sheet'!$AC$2:$AC$5000,$B$105,'1. Output sheet'!$C$2:$C$5000,E$138,'1. Output sheet'!$K$2:$K$5000,$C790,'1. Output sheet'!$O$2:$O$5000,"&gt;="&amp;$B$740,'1. Output sheet'!$O$2:$O$5000,"&lt;"&amp;$C$740)</f>
        <v>0</v>
      </c>
      <c r="F855" s="13">
        <f>SUMIFS('1. Output sheet'!$F$2:$F$5000,'1. Output sheet'!$AC$2:$AC$5000,$B$105,'1. Output sheet'!$C$2:$C$5000,F$138,'1. Output sheet'!$K$2:$K$5000,$C790,'1. Output sheet'!$O$2:$O$5000,"&gt;="&amp;$B$740,'1. Output sheet'!$O$2:$O$5000,"&lt;"&amp;$C$740)</f>
        <v>0</v>
      </c>
      <c r="G855" s="13">
        <f>SUMIFS('1. Output sheet'!$F$2:$F$5000,'1. Output sheet'!$AC$2:$AC$5000,$B$105,'1. Output sheet'!$C$2:$C$5000,G$138,'1. Output sheet'!$K$2:$K$5000,$C790,'1. Output sheet'!$O$2:$O$5000,"&gt;="&amp;$B$740,'1. Output sheet'!$O$2:$O$5000,"&lt;"&amp;$C$740)</f>
        <v>0</v>
      </c>
      <c r="H855" s="13">
        <f>SUMIFS('1. Output sheet'!$F$2:$F$5000,'1. Output sheet'!$AC$2:$AC$5000,$B$105,'1. Output sheet'!$C$2:$C$5000,H$138,'1. Output sheet'!$K$2:$K$5000,$C790,'1. Output sheet'!$O$2:$O$5000,"&gt;="&amp;$B$740,'1. Output sheet'!$O$2:$O$5000,"&lt;"&amp;$C$740)</f>
        <v>0</v>
      </c>
      <c r="I855" s="13">
        <f>SUMIFS('1. Output sheet'!$F$2:$F$5000,'1. Output sheet'!$AC$2:$AC$5000,$B$105,'1. Output sheet'!$C$2:$C$5000,I$138,'1. Output sheet'!$K$2:$K$5000,$C790,'1. Output sheet'!$O$2:$O$5000,"&gt;="&amp;$B$740,'1. Output sheet'!$O$2:$O$5000,"&lt;"&amp;$C$740)</f>
        <v>0</v>
      </c>
      <c r="J855" s="13">
        <f>SUMIFS('1. Output sheet'!$F$2:$F$5000,'1. Output sheet'!$AC$2:$AC$5000,$B$105,'1. Output sheet'!$C$2:$C$5000,J$138,'1. Output sheet'!$K$2:$K$5000,$C790,'1. Output sheet'!$O$2:$O$5000,"&gt;="&amp;$B$740,'1. Output sheet'!$O$2:$O$5000,"&lt;"&amp;$C$740)</f>
        <v>0</v>
      </c>
      <c r="K855" s="13">
        <f>SUMIFS('1. Output sheet'!$F$2:$F$5000,'1. Output sheet'!$AC$2:$AC$5000,$B$105,'1. Output sheet'!$C$2:$C$5000,K$138,'1. Output sheet'!$K$2:$K$5000,$C790,'1. Output sheet'!$O$2:$O$5000,"&gt;="&amp;$B$740,'1. Output sheet'!$O$2:$O$5000,"&lt;"&amp;$C$740)</f>
        <v>0</v>
      </c>
      <c r="L855" s="13">
        <f>SUMIFS('1. Output sheet'!$F$2:$F$5000,'1. Output sheet'!$AC$2:$AC$5000,$B$105,'1. Output sheet'!$C$2:$C$5000,L$138,'1. Output sheet'!$K$2:$K$5000,$C790,'1. Output sheet'!$O$2:$O$5000,"&gt;="&amp;$B$740,'1. Output sheet'!$O$2:$O$5000,"&lt;"&amp;$C$740)</f>
        <v>0</v>
      </c>
      <c r="M855" s="13">
        <f>SUMIFS('1. Output sheet'!$F$2:$F$5000,'1. Output sheet'!$AC$2:$AC$5000,$B$105,'1. Output sheet'!$C$2:$C$5000,M$138,'1. Output sheet'!$K$2:$K$5000,$C790,'1. Output sheet'!$O$2:$O$5000,"&gt;="&amp;$B$740,'1. Output sheet'!$O$2:$O$5000,"&lt;"&amp;$C$740)</f>
        <v>0</v>
      </c>
      <c r="N855" s="13">
        <f>SUMIFS('1. Output sheet'!$F$2:$F$5000,'1. Output sheet'!$AC$2:$AC$5000,$B$105,'1. Output sheet'!$C$2:$C$5000,N$138,'1. Output sheet'!$K$2:$K$5000,$C790,'1. Output sheet'!$O$2:$O$5000,"&gt;="&amp;$B$740,'1. Output sheet'!$O$2:$O$5000,"&lt;"&amp;$C$740)</f>
        <v>0</v>
      </c>
      <c r="O855" s="13">
        <f>SUMIFS('1. Output sheet'!$F$2:$F$5000,'1. Output sheet'!$AC$2:$AC$5000,$B$105,'1. Output sheet'!$C$2:$C$5000,O$138,'1. Output sheet'!$K$2:$K$5000,$C790,'1. Output sheet'!$O$2:$O$5000,"&gt;="&amp;$B$740,'1. Output sheet'!$O$2:$O$5000,"&lt;"&amp;$C$740)</f>
        <v>0</v>
      </c>
      <c r="P855" s="14">
        <f t="shared" si="469"/>
        <v>0</v>
      </c>
      <c r="R855" s="7"/>
      <c r="S855" s="39" t="s">
        <v>76</v>
      </c>
      <c r="T855" s="14">
        <f t="shared" si="470"/>
        <v>0</v>
      </c>
      <c r="U855" s="14">
        <f t="shared" si="448"/>
        <v>0</v>
      </c>
      <c r="V855" s="14">
        <f t="shared" si="449"/>
        <v>0</v>
      </c>
      <c r="W855" s="14">
        <f t="shared" si="450"/>
        <v>0</v>
      </c>
      <c r="X855" s="14">
        <f t="shared" si="451"/>
        <v>0</v>
      </c>
      <c r="Y855" s="14">
        <f t="shared" si="452"/>
        <v>0</v>
      </c>
      <c r="Z855" s="14">
        <f t="shared" si="453"/>
        <v>0</v>
      </c>
      <c r="AA855" s="14">
        <f t="shared" si="454"/>
        <v>0</v>
      </c>
      <c r="AB855" s="14">
        <f t="shared" si="455"/>
        <v>0</v>
      </c>
      <c r="AC855" s="14">
        <f t="shared" si="456"/>
        <v>0</v>
      </c>
      <c r="AD855" s="14">
        <f t="shared" si="457"/>
        <v>0</v>
      </c>
      <c r="AE855" s="13">
        <v>0</v>
      </c>
      <c r="AF855" s="14">
        <v>0</v>
      </c>
    </row>
    <row r="856" spans="2:32" ht="14.4" x14ac:dyDescent="0.3">
      <c r="B856" s="7"/>
      <c r="C856" s="39" t="s">
        <v>3770</v>
      </c>
      <c r="D856" s="13">
        <f>SUMIFS('1. Output sheet'!$F$2:$F$5000,'1. Output sheet'!$AC$2:$AC$5000,$B$105,'1. Output sheet'!$C$2:$C$5000,D$138,'1. Output sheet'!$K$2:$K$5000,$C791,'1. Output sheet'!$O$2:$O$5000,"&gt;="&amp;$B$740,'1. Output sheet'!$O$2:$O$5000,"&lt;"&amp;$C$740)</f>
        <v>0</v>
      </c>
      <c r="E856" s="13">
        <f>SUMIFS('1. Output sheet'!$F$2:$F$5000,'1. Output sheet'!$AC$2:$AC$5000,$B$105,'1. Output sheet'!$C$2:$C$5000,E$138,'1. Output sheet'!$K$2:$K$5000,$C791,'1. Output sheet'!$O$2:$O$5000,"&gt;="&amp;$B$740,'1. Output sheet'!$O$2:$O$5000,"&lt;"&amp;$C$740)</f>
        <v>0</v>
      </c>
      <c r="F856" s="13">
        <f>SUMIFS('1. Output sheet'!$F$2:$F$5000,'1. Output sheet'!$AC$2:$AC$5000,$B$105,'1. Output sheet'!$C$2:$C$5000,F$138,'1. Output sheet'!$K$2:$K$5000,$C791,'1. Output sheet'!$O$2:$O$5000,"&gt;="&amp;$B$740,'1. Output sheet'!$O$2:$O$5000,"&lt;"&amp;$C$740)</f>
        <v>0</v>
      </c>
      <c r="G856" s="13">
        <f>SUMIFS('1. Output sheet'!$F$2:$F$5000,'1. Output sheet'!$AC$2:$AC$5000,$B$105,'1. Output sheet'!$C$2:$C$5000,G$138,'1. Output sheet'!$K$2:$K$5000,$C791,'1. Output sheet'!$O$2:$O$5000,"&gt;="&amp;$B$740,'1. Output sheet'!$O$2:$O$5000,"&lt;"&amp;$C$740)</f>
        <v>0</v>
      </c>
      <c r="H856" s="13">
        <f>SUMIFS('1. Output sheet'!$F$2:$F$5000,'1. Output sheet'!$AC$2:$AC$5000,$B$105,'1. Output sheet'!$C$2:$C$5000,H$138,'1. Output sheet'!$K$2:$K$5000,$C791,'1. Output sheet'!$O$2:$O$5000,"&gt;="&amp;$B$740,'1. Output sheet'!$O$2:$O$5000,"&lt;"&amp;$C$740)</f>
        <v>0</v>
      </c>
      <c r="I856" s="13">
        <f>SUMIFS('1. Output sheet'!$F$2:$F$5000,'1. Output sheet'!$AC$2:$AC$5000,$B$105,'1. Output sheet'!$C$2:$C$5000,I$138,'1. Output sheet'!$K$2:$K$5000,$C791,'1. Output sheet'!$O$2:$O$5000,"&gt;="&amp;$B$740,'1. Output sheet'!$O$2:$O$5000,"&lt;"&amp;$C$740)</f>
        <v>0</v>
      </c>
      <c r="J856" s="13">
        <f>SUMIFS('1. Output sheet'!$F$2:$F$5000,'1. Output sheet'!$AC$2:$AC$5000,$B$105,'1. Output sheet'!$C$2:$C$5000,J$138,'1. Output sheet'!$K$2:$K$5000,$C791,'1. Output sheet'!$O$2:$O$5000,"&gt;="&amp;$B$740,'1. Output sheet'!$O$2:$O$5000,"&lt;"&amp;$C$740)</f>
        <v>0</v>
      </c>
      <c r="K856" s="13">
        <f>SUMIFS('1. Output sheet'!$F$2:$F$5000,'1. Output sheet'!$AC$2:$AC$5000,$B$105,'1. Output sheet'!$C$2:$C$5000,K$138,'1. Output sheet'!$K$2:$K$5000,$C791,'1. Output sheet'!$O$2:$O$5000,"&gt;="&amp;$B$740,'1. Output sheet'!$O$2:$O$5000,"&lt;"&amp;$C$740)</f>
        <v>0</v>
      </c>
      <c r="L856" s="13">
        <f>SUMIFS('1. Output sheet'!$F$2:$F$5000,'1. Output sheet'!$AC$2:$AC$5000,$B$105,'1. Output sheet'!$C$2:$C$5000,L$138,'1. Output sheet'!$K$2:$K$5000,$C791,'1. Output sheet'!$O$2:$O$5000,"&gt;="&amp;$B$740,'1. Output sheet'!$O$2:$O$5000,"&lt;"&amp;$C$740)</f>
        <v>0</v>
      </c>
      <c r="M856" s="13">
        <f>SUMIFS('1. Output sheet'!$F$2:$F$5000,'1. Output sheet'!$AC$2:$AC$5000,$B$105,'1. Output sheet'!$C$2:$C$5000,M$138,'1. Output sheet'!$K$2:$K$5000,$C791,'1. Output sheet'!$O$2:$O$5000,"&gt;="&amp;$B$740,'1. Output sheet'!$O$2:$O$5000,"&lt;"&amp;$C$740)</f>
        <v>0</v>
      </c>
      <c r="N856" s="13">
        <f>SUMIFS('1. Output sheet'!$F$2:$F$5000,'1. Output sheet'!$AC$2:$AC$5000,$B$105,'1. Output sheet'!$C$2:$C$5000,N$138,'1. Output sheet'!$K$2:$K$5000,$C791,'1. Output sheet'!$O$2:$O$5000,"&gt;="&amp;$B$740,'1. Output sheet'!$O$2:$O$5000,"&lt;"&amp;$C$740)</f>
        <v>0</v>
      </c>
      <c r="O856" s="13">
        <f>SUMIFS('1. Output sheet'!$F$2:$F$5000,'1. Output sheet'!$AC$2:$AC$5000,$B$105,'1. Output sheet'!$C$2:$C$5000,O$138,'1. Output sheet'!$K$2:$K$5000,$C791,'1. Output sheet'!$O$2:$O$5000,"&gt;="&amp;$B$740,'1. Output sheet'!$O$2:$O$5000,"&lt;"&amp;$C$740)</f>
        <v>0</v>
      </c>
      <c r="P856" s="14">
        <f t="shared" si="469"/>
        <v>0</v>
      </c>
      <c r="R856" s="7"/>
      <c r="S856" s="39" t="s">
        <v>3770</v>
      </c>
      <c r="T856" s="14">
        <f t="shared" si="470"/>
        <v>0</v>
      </c>
      <c r="U856" s="14">
        <f t="shared" si="448"/>
        <v>0</v>
      </c>
      <c r="V856" s="14">
        <f t="shared" si="449"/>
        <v>0</v>
      </c>
      <c r="W856" s="14">
        <f t="shared" si="450"/>
        <v>0</v>
      </c>
      <c r="X856" s="14">
        <f t="shared" si="451"/>
        <v>0</v>
      </c>
      <c r="Y856" s="14">
        <f t="shared" si="452"/>
        <v>0</v>
      </c>
      <c r="Z856" s="14">
        <f t="shared" si="453"/>
        <v>0</v>
      </c>
      <c r="AA856" s="14">
        <f t="shared" si="454"/>
        <v>0</v>
      </c>
      <c r="AB856" s="14">
        <f t="shared" si="455"/>
        <v>0</v>
      </c>
      <c r="AC856" s="14">
        <f t="shared" si="456"/>
        <v>0</v>
      </c>
      <c r="AD856" s="14">
        <f t="shared" si="457"/>
        <v>0</v>
      </c>
      <c r="AE856" s="13">
        <v>0</v>
      </c>
      <c r="AF856" s="14">
        <v>0</v>
      </c>
    </row>
    <row r="857" spans="2:32" ht="14.4" x14ac:dyDescent="0.3">
      <c r="B857" s="7"/>
      <c r="C857" s="39" t="s">
        <v>724</v>
      </c>
      <c r="D857" s="13">
        <f>SUMIFS('1. Output sheet'!$F$2:$F$5000,'1. Output sheet'!$AC$2:$AC$5000,$B$105,'1. Output sheet'!$C$2:$C$5000,D$138,'1. Output sheet'!$K$2:$K$5000,$C792,'1. Output sheet'!$O$2:$O$5000,"&gt;="&amp;$B$740,'1. Output sheet'!$O$2:$O$5000,"&lt;"&amp;$C$740)</f>
        <v>0</v>
      </c>
      <c r="E857" s="13">
        <f>SUMIFS('1. Output sheet'!$F$2:$F$5000,'1. Output sheet'!$AC$2:$AC$5000,$B$105,'1. Output sheet'!$C$2:$C$5000,E$138,'1. Output sheet'!$K$2:$K$5000,$C792,'1. Output sheet'!$O$2:$O$5000,"&gt;="&amp;$B$740,'1. Output sheet'!$O$2:$O$5000,"&lt;"&amp;$C$740)</f>
        <v>0</v>
      </c>
      <c r="F857" s="13">
        <f>SUMIFS('1. Output sheet'!$F$2:$F$5000,'1. Output sheet'!$AC$2:$AC$5000,$B$105,'1. Output sheet'!$C$2:$C$5000,F$138,'1. Output sheet'!$K$2:$K$5000,$C792,'1. Output sheet'!$O$2:$O$5000,"&gt;="&amp;$B$740,'1. Output sheet'!$O$2:$O$5000,"&lt;"&amp;$C$740)</f>
        <v>0</v>
      </c>
      <c r="G857" s="13">
        <f>SUMIFS('1. Output sheet'!$F$2:$F$5000,'1. Output sheet'!$AC$2:$AC$5000,$B$105,'1. Output sheet'!$C$2:$C$5000,G$138,'1. Output sheet'!$K$2:$K$5000,$C792,'1. Output sheet'!$O$2:$O$5000,"&gt;="&amp;$B$740,'1. Output sheet'!$O$2:$O$5000,"&lt;"&amp;$C$740)</f>
        <v>0</v>
      </c>
      <c r="H857" s="13">
        <f>SUMIFS('1. Output sheet'!$F$2:$F$5000,'1. Output sheet'!$AC$2:$AC$5000,$B$105,'1. Output sheet'!$C$2:$C$5000,H$138,'1. Output sheet'!$K$2:$K$5000,$C792,'1. Output sheet'!$O$2:$O$5000,"&gt;="&amp;$B$740,'1. Output sheet'!$O$2:$O$5000,"&lt;"&amp;$C$740)</f>
        <v>0</v>
      </c>
      <c r="I857" s="13">
        <f>SUMIFS('1. Output sheet'!$F$2:$F$5000,'1. Output sheet'!$AC$2:$AC$5000,$B$105,'1. Output sheet'!$C$2:$C$5000,I$138,'1. Output sheet'!$K$2:$K$5000,$C792,'1. Output sheet'!$O$2:$O$5000,"&gt;="&amp;$B$740,'1. Output sheet'!$O$2:$O$5000,"&lt;"&amp;$C$740)</f>
        <v>0</v>
      </c>
      <c r="J857" s="13">
        <f>SUMIFS('1. Output sheet'!$F$2:$F$5000,'1. Output sheet'!$AC$2:$AC$5000,$B$105,'1. Output sheet'!$C$2:$C$5000,J$138,'1. Output sheet'!$K$2:$K$5000,$C792,'1. Output sheet'!$O$2:$O$5000,"&gt;="&amp;$B$740,'1. Output sheet'!$O$2:$O$5000,"&lt;"&amp;$C$740)</f>
        <v>0</v>
      </c>
      <c r="K857" s="13">
        <f>SUMIFS('1. Output sheet'!$F$2:$F$5000,'1. Output sheet'!$AC$2:$AC$5000,$B$105,'1. Output sheet'!$C$2:$C$5000,K$138,'1. Output sheet'!$K$2:$K$5000,$C792,'1. Output sheet'!$O$2:$O$5000,"&gt;="&amp;$B$740,'1. Output sheet'!$O$2:$O$5000,"&lt;"&amp;$C$740)</f>
        <v>0</v>
      </c>
      <c r="L857" s="13">
        <f>SUMIFS('1. Output sheet'!$F$2:$F$5000,'1. Output sheet'!$AC$2:$AC$5000,$B$105,'1. Output sheet'!$C$2:$C$5000,L$138,'1. Output sheet'!$K$2:$K$5000,$C792,'1. Output sheet'!$O$2:$O$5000,"&gt;="&amp;$B$740,'1. Output sheet'!$O$2:$O$5000,"&lt;"&amp;$C$740)</f>
        <v>0</v>
      </c>
      <c r="M857" s="13">
        <f>SUMIFS('1. Output sheet'!$F$2:$F$5000,'1. Output sheet'!$AC$2:$AC$5000,$B$105,'1. Output sheet'!$C$2:$C$5000,M$138,'1. Output sheet'!$K$2:$K$5000,$C792,'1. Output sheet'!$O$2:$O$5000,"&gt;="&amp;$B$740,'1. Output sheet'!$O$2:$O$5000,"&lt;"&amp;$C$740)</f>
        <v>0</v>
      </c>
      <c r="N857" s="13">
        <f>SUMIFS('1. Output sheet'!$F$2:$F$5000,'1. Output sheet'!$AC$2:$AC$5000,$B$105,'1. Output sheet'!$C$2:$C$5000,N$138,'1. Output sheet'!$K$2:$K$5000,$C792,'1. Output sheet'!$O$2:$O$5000,"&gt;="&amp;$B$740,'1. Output sheet'!$O$2:$O$5000,"&lt;"&amp;$C$740)</f>
        <v>0</v>
      </c>
      <c r="O857" s="13">
        <f>SUMIFS('1. Output sheet'!$F$2:$F$5000,'1. Output sheet'!$AC$2:$AC$5000,$B$105,'1. Output sheet'!$C$2:$C$5000,O$138,'1. Output sheet'!$K$2:$K$5000,$C792,'1. Output sheet'!$O$2:$O$5000,"&gt;="&amp;$B$740,'1. Output sheet'!$O$2:$O$5000,"&lt;"&amp;$C$740)</f>
        <v>0</v>
      </c>
      <c r="P857" s="14">
        <f t="shared" si="469"/>
        <v>0</v>
      </c>
      <c r="R857" s="7"/>
      <c r="S857" s="39" t="s">
        <v>724</v>
      </c>
      <c r="T857" s="14">
        <f t="shared" si="470"/>
        <v>0</v>
      </c>
      <c r="U857" s="14">
        <f t="shared" si="448"/>
        <v>0</v>
      </c>
      <c r="V857" s="14">
        <f t="shared" si="449"/>
        <v>0</v>
      </c>
      <c r="W857" s="14">
        <f t="shared" si="450"/>
        <v>0</v>
      </c>
      <c r="X857" s="14">
        <f t="shared" si="451"/>
        <v>0</v>
      </c>
      <c r="Y857" s="14">
        <f t="shared" si="452"/>
        <v>0</v>
      </c>
      <c r="Z857" s="14">
        <f t="shared" si="453"/>
        <v>0</v>
      </c>
      <c r="AA857" s="14">
        <f t="shared" si="454"/>
        <v>0</v>
      </c>
      <c r="AB857" s="14">
        <f t="shared" si="455"/>
        <v>0</v>
      </c>
      <c r="AC857" s="14">
        <f t="shared" si="456"/>
        <v>0</v>
      </c>
      <c r="AD857" s="14">
        <f t="shared" si="457"/>
        <v>0</v>
      </c>
      <c r="AE857" s="13">
        <v>0</v>
      </c>
      <c r="AF857" s="14">
        <v>-48.829999999999927</v>
      </c>
    </row>
    <row r="858" spans="2:32" ht="14.4" x14ac:dyDescent="0.3">
      <c r="B858" s="7"/>
      <c r="C858" s="39" t="s">
        <v>285</v>
      </c>
      <c r="D858" s="13">
        <f>SUMIFS('1. Output sheet'!$F$2:$F$5000,'1. Output sheet'!$AC$2:$AC$5000,$B$105,'1. Output sheet'!$C$2:$C$5000,D$138,'1. Output sheet'!$K$2:$K$5000,$C793,'1. Output sheet'!$O$2:$O$5000,"&gt;="&amp;$B$740,'1. Output sheet'!$O$2:$O$5000,"&lt;"&amp;$C$740)</f>
        <v>0</v>
      </c>
      <c r="E858" s="13">
        <f>SUMIFS('1. Output sheet'!$F$2:$F$5000,'1. Output sheet'!$AC$2:$AC$5000,$B$105,'1. Output sheet'!$C$2:$C$5000,E$138,'1. Output sheet'!$K$2:$K$5000,$C793,'1. Output sheet'!$O$2:$O$5000,"&gt;="&amp;$B$740,'1. Output sheet'!$O$2:$O$5000,"&lt;"&amp;$C$740)</f>
        <v>0</v>
      </c>
      <c r="F858" s="13">
        <f>SUMIFS('1. Output sheet'!$F$2:$F$5000,'1. Output sheet'!$AC$2:$AC$5000,$B$105,'1. Output sheet'!$C$2:$C$5000,F$138,'1. Output sheet'!$K$2:$K$5000,$C793,'1. Output sheet'!$O$2:$O$5000,"&gt;="&amp;$B$740,'1. Output sheet'!$O$2:$O$5000,"&lt;"&amp;$C$740)</f>
        <v>0</v>
      </c>
      <c r="G858" s="13">
        <f>SUMIFS('1. Output sheet'!$F$2:$F$5000,'1. Output sheet'!$AC$2:$AC$5000,$B$105,'1. Output sheet'!$C$2:$C$5000,G$138,'1. Output sheet'!$K$2:$K$5000,$C793,'1. Output sheet'!$O$2:$O$5000,"&gt;="&amp;$B$740,'1. Output sheet'!$O$2:$O$5000,"&lt;"&amp;$C$740)</f>
        <v>0</v>
      </c>
      <c r="H858" s="13">
        <f>SUMIFS('1. Output sheet'!$F$2:$F$5000,'1. Output sheet'!$AC$2:$AC$5000,$B$105,'1. Output sheet'!$C$2:$C$5000,H$138,'1. Output sheet'!$K$2:$K$5000,$C793,'1. Output sheet'!$O$2:$O$5000,"&gt;="&amp;$B$740,'1. Output sheet'!$O$2:$O$5000,"&lt;"&amp;$C$740)</f>
        <v>0</v>
      </c>
      <c r="I858" s="13">
        <f>SUMIFS('1. Output sheet'!$F$2:$F$5000,'1. Output sheet'!$AC$2:$AC$5000,$B$105,'1. Output sheet'!$C$2:$C$5000,I$138,'1. Output sheet'!$K$2:$K$5000,$C793,'1. Output sheet'!$O$2:$O$5000,"&gt;="&amp;$B$740,'1. Output sheet'!$O$2:$O$5000,"&lt;"&amp;$C$740)</f>
        <v>0</v>
      </c>
      <c r="J858" s="13">
        <f>SUMIFS('1. Output sheet'!$F$2:$F$5000,'1. Output sheet'!$AC$2:$AC$5000,$B$105,'1. Output sheet'!$C$2:$C$5000,J$138,'1. Output sheet'!$K$2:$K$5000,$C793,'1. Output sheet'!$O$2:$O$5000,"&gt;="&amp;$B$740,'1. Output sheet'!$O$2:$O$5000,"&lt;"&amp;$C$740)</f>
        <v>0</v>
      </c>
      <c r="K858" s="13">
        <f>SUMIFS('1. Output sheet'!$F$2:$F$5000,'1. Output sheet'!$AC$2:$AC$5000,$B$105,'1. Output sheet'!$C$2:$C$5000,K$138,'1. Output sheet'!$K$2:$K$5000,$C793,'1. Output sheet'!$O$2:$O$5000,"&gt;="&amp;$B$740,'1. Output sheet'!$O$2:$O$5000,"&lt;"&amp;$C$740)</f>
        <v>0</v>
      </c>
      <c r="L858" s="13">
        <f>SUMIFS('1. Output sheet'!$F$2:$F$5000,'1. Output sheet'!$AC$2:$AC$5000,$B$105,'1. Output sheet'!$C$2:$C$5000,L$138,'1. Output sheet'!$K$2:$K$5000,$C793,'1. Output sheet'!$O$2:$O$5000,"&gt;="&amp;$B$740,'1. Output sheet'!$O$2:$O$5000,"&lt;"&amp;$C$740)</f>
        <v>0</v>
      </c>
      <c r="M858" s="13">
        <f>SUMIFS('1. Output sheet'!$F$2:$F$5000,'1. Output sheet'!$AC$2:$AC$5000,$B$105,'1. Output sheet'!$C$2:$C$5000,M$138,'1. Output sheet'!$K$2:$K$5000,$C793,'1. Output sheet'!$O$2:$O$5000,"&gt;="&amp;$B$740,'1. Output sheet'!$O$2:$O$5000,"&lt;"&amp;$C$740)</f>
        <v>0</v>
      </c>
      <c r="N858" s="13">
        <f>SUMIFS('1. Output sheet'!$F$2:$F$5000,'1. Output sheet'!$AC$2:$AC$5000,$B$105,'1. Output sheet'!$C$2:$C$5000,N$138,'1. Output sheet'!$K$2:$K$5000,$C793,'1. Output sheet'!$O$2:$O$5000,"&gt;="&amp;$B$740,'1. Output sheet'!$O$2:$O$5000,"&lt;"&amp;$C$740)</f>
        <v>0</v>
      </c>
      <c r="O858" s="13">
        <f>SUMIFS('1. Output sheet'!$F$2:$F$5000,'1. Output sheet'!$AC$2:$AC$5000,$B$105,'1. Output sheet'!$C$2:$C$5000,O$138,'1. Output sheet'!$K$2:$K$5000,$C793,'1. Output sheet'!$O$2:$O$5000,"&gt;="&amp;$B$740,'1. Output sheet'!$O$2:$O$5000,"&lt;"&amp;$C$740)</f>
        <v>0</v>
      </c>
      <c r="P858" s="14">
        <f t="shared" si="469"/>
        <v>0</v>
      </c>
      <c r="R858" s="7"/>
      <c r="S858" s="39" t="s">
        <v>285</v>
      </c>
      <c r="T858" s="14">
        <f t="shared" si="470"/>
        <v>0</v>
      </c>
      <c r="U858" s="14">
        <f t="shared" si="448"/>
        <v>0</v>
      </c>
      <c r="V858" s="14">
        <f t="shared" si="449"/>
        <v>0</v>
      </c>
      <c r="W858" s="14">
        <f t="shared" si="450"/>
        <v>0</v>
      </c>
      <c r="X858" s="14">
        <f t="shared" si="451"/>
        <v>0</v>
      </c>
      <c r="Y858" s="14">
        <f t="shared" si="452"/>
        <v>0</v>
      </c>
      <c r="Z858" s="14">
        <f t="shared" si="453"/>
        <v>0</v>
      </c>
      <c r="AA858" s="14">
        <f t="shared" si="454"/>
        <v>0</v>
      </c>
      <c r="AB858" s="14">
        <f t="shared" si="455"/>
        <v>0</v>
      </c>
      <c r="AC858" s="14">
        <f t="shared" si="456"/>
        <v>0</v>
      </c>
      <c r="AD858" s="14">
        <f t="shared" si="457"/>
        <v>0</v>
      </c>
      <c r="AE858" s="13">
        <v>0</v>
      </c>
      <c r="AF858" s="14">
        <v>0</v>
      </c>
    </row>
    <row r="859" spans="2:32" ht="14.4" x14ac:dyDescent="0.3">
      <c r="B859" s="7"/>
      <c r="C859" s="39" t="s">
        <v>717</v>
      </c>
      <c r="D859" s="13">
        <f>SUMIFS('1. Output sheet'!$F$2:$F$5000,'1. Output sheet'!$AC$2:$AC$5000,$B$105,'1. Output sheet'!$C$2:$C$5000,D$138,'1. Output sheet'!$K$2:$K$5000,$C794,'1. Output sheet'!$O$2:$O$5000,"&gt;="&amp;$B$740,'1. Output sheet'!$O$2:$O$5000,"&lt;"&amp;$C$740)</f>
        <v>0</v>
      </c>
      <c r="E859" s="13">
        <f>SUMIFS('1. Output sheet'!$F$2:$F$5000,'1. Output sheet'!$AC$2:$AC$5000,$B$105,'1. Output sheet'!$C$2:$C$5000,E$138,'1. Output sheet'!$K$2:$K$5000,$C794,'1. Output sheet'!$O$2:$O$5000,"&gt;="&amp;$B$740,'1. Output sheet'!$O$2:$O$5000,"&lt;"&amp;$C$740)</f>
        <v>0</v>
      </c>
      <c r="F859" s="13">
        <f>SUMIFS('1. Output sheet'!$F$2:$F$5000,'1. Output sheet'!$AC$2:$AC$5000,$B$105,'1. Output sheet'!$C$2:$C$5000,F$138,'1. Output sheet'!$K$2:$K$5000,$C794,'1. Output sheet'!$O$2:$O$5000,"&gt;="&amp;$B$740,'1. Output sheet'!$O$2:$O$5000,"&lt;"&amp;$C$740)</f>
        <v>0</v>
      </c>
      <c r="G859" s="13">
        <f>SUMIFS('1. Output sheet'!$F$2:$F$5000,'1. Output sheet'!$AC$2:$AC$5000,$B$105,'1. Output sheet'!$C$2:$C$5000,G$138,'1. Output sheet'!$K$2:$K$5000,$C794,'1. Output sheet'!$O$2:$O$5000,"&gt;="&amp;$B$740,'1. Output sheet'!$O$2:$O$5000,"&lt;"&amp;$C$740)</f>
        <v>0</v>
      </c>
      <c r="H859" s="13">
        <f>SUMIFS('1. Output sheet'!$F$2:$F$5000,'1. Output sheet'!$AC$2:$AC$5000,$B$105,'1. Output sheet'!$C$2:$C$5000,H$138,'1. Output sheet'!$K$2:$K$5000,$C794,'1. Output sheet'!$O$2:$O$5000,"&gt;="&amp;$B$740,'1. Output sheet'!$O$2:$O$5000,"&lt;"&amp;$C$740)</f>
        <v>0</v>
      </c>
      <c r="I859" s="13">
        <f>SUMIFS('1. Output sheet'!$F$2:$F$5000,'1. Output sheet'!$AC$2:$AC$5000,$B$105,'1. Output sheet'!$C$2:$C$5000,I$138,'1. Output sheet'!$K$2:$K$5000,$C794,'1. Output sheet'!$O$2:$O$5000,"&gt;="&amp;$B$740,'1. Output sheet'!$O$2:$O$5000,"&lt;"&amp;$C$740)</f>
        <v>0</v>
      </c>
      <c r="J859" s="13">
        <f>SUMIFS('1. Output sheet'!$F$2:$F$5000,'1. Output sheet'!$AC$2:$AC$5000,$B$105,'1. Output sheet'!$C$2:$C$5000,J$138,'1. Output sheet'!$K$2:$K$5000,$C794,'1. Output sheet'!$O$2:$O$5000,"&gt;="&amp;$B$740,'1. Output sheet'!$O$2:$O$5000,"&lt;"&amp;$C$740)</f>
        <v>0</v>
      </c>
      <c r="K859" s="13">
        <f>SUMIFS('1. Output sheet'!$F$2:$F$5000,'1. Output sheet'!$AC$2:$AC$5000,$B$105,'1. Output sheet'!$C$2:$C$5000,K$138,'1. Output sheet'!$K$2:$K$5000,$C794,'1. Output sheet'!$O$2:$O$5000,"&gt;="&amp;$B$740,'1. Output sheet'!$O$2:$O$5000,"&lt;"&amp;$C$740)</f>
        <v>0</v>
      </c>
      <c r="L859" s="13">
        <f>SUMIFS('1. Output sheet'!$F$2:$F$5000,'1. Output sheet'!$AC$2:$AC$5000,$B$105,'1. Output sheet'!$C$2:$C$5000,L$138,'1. Output sheet'!$K$2:$K$5000,$C794,'1. Output sheet'!$O$2:$O$5000,"&gt;="&amp;$B$740,'1. Output sheet'!$O$2:$O$5000,"&lt;"&amp;$C$740)</f>
        <v>0</v>
      </c>
      <c r="M859" s="13">
        <f>SUMIFS('1. Output sheet'!$F$2:$F$5000,'1. Output sheet'!$AC$2:$AC$5000,$B$105,'1. Output sheet'!$C$2:$C$5000,M$138,'1. Output sheet'!$K$2:$K$5000,$C794,'1. Output sheet'!$O$2:$O$5000,"&gt;="&amp;$B$740,'1. Output sheet'!$O$2:$O$5000,"&lt;"&amp;$C$740)</f>
        <v>0</v>
      </c>
      <c r="N859" s="13">
        <f>SUMIFS('1. Output sheet'!$F$2:$F$5000,'1. Output sheet'!$AC$2:$AC$5000,$B$105,'1. Output sheet'!$C$2:$C$5000,N$138,'1. Output sheet'!$K$2:$K$5000,$C794,'1. Output sheet'!$O$2:$O$5000,"&gt;="&amp;$B$740,'1. Output sheet'!$O$2:$O$5000,"&lt;"&amp;$C$740)</f>
        <v>0</v>
      </c>
      <c r="O859" s="13">
        <f>SUMIFS('1. Output sheet'!$F$2:$F$5000,'1. Output sheet'!$AC$2:$AC$5000,$B$105,'1. Output sheet'!$C$2:$C$5000,O$138,'1. Output sheet'!$K$2:$K$5000,$C794,'1. Output sheet'!$O$2:$O$5000,"&gt;="&amp;$B$740,'1. Output sheet'!$O$2:$O$5000,"&lt;"&amp;$C$740)</f>
        <v>0</v>
      </c>
      <c r="P859" s="14">
        <f t="shared" si="469"/>
        <v>0</v>
      </c>
      <c r="R859" s="7"/>
      <c r="S859" s="39" t="s">
        <v>717</v>
      </c>
      <c r="T859" s="14">
        <f t="shared" si="470"/>
        <v>0</v>
      </c>
      <c r="U859" s="14">
        <f t="shared" si="448"/>
        <v>0</v>
      </c>
      <c r="V859" s="14">
        <f t="shared" si="449"/>
        <v>0</v>
      </c>
      <c r="W859" s="14">
        <f t="shared" si="450"/>
        <v>0</v>
      </c>
      <c r="X859" s="14">
        <f t="shared" si="451"/>
        <v>0</v>
      </c>
      <c r="Y859" s="14">
        <f t="shared" si="452"/>
        <v>0</v>
      </c>
      <c r="Z859" s="14">
        <f t="shared" si="453"/>
        <v>0</v>
      </c>
      <c r="AA859" s="14">
        <f t="shared" si="454"/>
        <v>0</v>
      </c>
      <c r="AB859" s="14">
        <f t="shared" si="455"/>
        <v>0</v>
      </c>
      <c r="AC859" s="14">
        <f t="shared" si="456"/>
        <v>0</v>
      </c>
      <c r="AD859" s="14">
        <f t="shared" si="457"/>
        <v>0</v>
      </c>
      <c r="AE859" s="13">
        <v>0</v>
      </c>
      <c r="AF859" s="14">
        <v>-2591.4</v>
      </c>
    </row>
    <row r="860" spans="2:32" ht="14.4" x14ac:dyDescent="0.3">
      <c r="B860" s="7"/>
      <c r="C860" s="39" t="s">
        <v>1095</v>
      </c>
      <c r="D860" s="13">
        <f>SUMIFS('1. Output sheet'!$F$2:$F$5000,'1. Output sheet'!$AC$2:$AC$5000,$B$105,'1. Output sheet'!$C$2:$C$5000,D$138,'1. Output sheet'!$K$2:$K$5000,$C795,'1. Output sheet'!$O$2:$O$5000,"&gt;="&amp;$B$740,'1. Output sheet'!$O$2:$O$5000,"&lt;"&amp;$C$740)</f>
        <v>0</v>
      </c>
      <c r="E860" s="13">
        <f>SUMIFS('1. Output sheet'!$F$2:$F$5000,'1. Output sheet'!$AC$2:$AC$5000,$B$105,'1. Output sheet'!$C$2:$C$5000,E$138,'1. Output sheet'!$K$2:$K$5000,$C795,'1. Output sheet'!$O$2:$O$5000,"&gt;="&amp;$B$740,'1. Output sheet'!$O$2:$O$5000,"&lt;"&amp;$C$740)</f>
        <v>0</v>
      </c>
      <c r="F860" s="13">
        <f>SUMIFS('1. Output sheet'!$F$2:$F$5000,'1. Output sheet'!$AC$2:$AC$5000,$B$105,'1. Output sheet'!$C$2:$C$5000,F$138,'1. Output sheet'!$K$2:$K$5000,$C795,'1. Output sheet'!$O$2:$O$5000,"&gt;="&amp;$B$740,'1. Output sheet'!$O$2:$O$5000,"&lt;"&amp;$C$740)</f>
        <v>0</v>
      </c>
      <c r="G860" s="13">
        <f>SUMIFS('1. Output sheet'!$F$2:$F$5000,'1. Output sheet'!$AC$2:$AC$5000,$B$105,'1. Output sheet'!$C$2:$C$5000,G$138,'1. Output sheet'!$K$2:$K$5000,$C795,'1. Output sheet'!$O$2:$O$5000,"&gt;="&amp;$B$740,'1. Output sheet'!$O$2:$O$5000,"&lt;"&amp;$C$740)</f>
        <v>0</v>
      </c>
      <c r="H860" s="13">
        <f>SUMIFS('1. Output sheet'!$F$2:$F$5000,'1. Output sheet'!$AC$2:$AC$5000,$B$105,'1. Output sheet'!$C$2:$C$5000,H$138,'1. Output sheet'!$K$2:$K$5000,$C795,'1. Output sheet'!$O$2:$O$5000,"&gt;="&amp;$B$740,'1. Output sheet'!$O$2:$O$5000,"&lt;"&amp;$C$740)</f>
        <v>0</v>
      </c>
      <c r="I860" s="13">
        <f>SUMIFS('1. Output sheet'!$F$2:$F$5000,'1. Output sheet'!$AC$2:$AC$5000,$B$105,'1. Output sheet'!$C$2:$C$5000,I$138,'1. Output sheet'!$K$2:$K$5000,$C795,'1. Output sheet'!$O$2:$O$5000,"&gt;="&amp;$B$740,'1. Output sheet'!$O$2:$O$5000,"&lt;"&amp;$C$740)</f>
        <v>0</v>
      </c>
      <c r="J860" s="13">
        <f>SUMIFS('1. Output sheet'!$F$2:$F$5000,'1. Output sheet'!$AC$2:$AC$5000,$B$105,'1. Output sheet'!$C$2:$C$5000,J$138,'1. Output sheet'!$K$2:$K$5000,$C795,'1. Output sheet'!$O$2:$O$5000,"&gt;="&amp;$B$740,'1. Output sheet'!$O$2:$O$5000,"&lt;"&amp;$C$740)</f>
        <v>0</v>
      </c>
      <c r="K860" s="13">
        <f>SUMIFS('1. Output sheet'!$F$2:$F$5000,'1. Output sheet'!$AC$2:$AC$5000,$B$105,'1. Output sheet'!$C$2:$C$5000,K$138,'1. Output sheet'!$K$2:$K$5000,$C795,'1. Output sheet'!$O$2:$O$5000,"&gt;="&amp;$B$740,'1. Output sheet'!$O$2:$O$5000,"&lt;"&amp;$C$740)</f>
        <v>0</v>
      </c>
      <c r="L860" s="13">
        <f>SUMIFS('1. Output sheet'!$F$2:$F$5000,'1. Output sheet'!$AC$2:$AC$5000,$B$105,'1. Output sheet'!$C$2:$C$5000,L$138,'1. Output sheet'!$K$2:$K$5000,$C795,'1. Output sheet'!$O$2:$O$5000,"&gt;="&amp;$B$740,'1. Output sheet'!$O$2:$O$5000,"&lt;"&amp;$C$740)</f>
        <v>0</v>
      </c>
      <c r="M860" s="13">
        <f>SUMIFS('1. Output sheet'!$F$2:$F$5000,'1. Output sheet'!$AC$2:$AC$5000,$B$105,'1. Output sheet'!$C$2:$C$5000,M$138,'1. Output sheet'!$K$2:$K$5000,$C795,'1. Output sheet'!$O$2:$O$5000,"&gt;="&amp;$B$740,'1. Output sheet'!$O$2:$O$5000,"&lt;"&amp;$C$740)</f>
        <v>0</v>
      </c>
      <c r="N860" s="13">
        <f>SUMIFS('1. Output sheet'!$F$2:$F$5000,'1. Output sheet'!$AC$2:$AC$5000,$B$105,'1. Output sheet'!$C$2:$C$5000,N$138,'1. Output sheet'!$K$2:$K$5000,$C795,'1. Output sheet'!$O$2:$O$5000,"&gt;="&amp;$B$740,'1. Output sheet'!$O$2:$O$5000,"&lt;"&amp;$C$740)</f>
        <v>0</v>
      </c>
      <c r="O860" s="13">
        <f>SUMIFS('1. Output sheet'!$F$2:$F$5000,'1. Output sheet'!$AC$2:$AC$5000,$B$105,'1. Output sheet'!$C$2:$C$5000,O$138,'1. Output sheet'!$K$2:$K$5000,$C795,'1. Output sheet'!$O$2:$O$5000,"&gt;="&amp;$B$740,'1. Output sheet'!$O$2:$O$5000,"&lt;"&amp;$C$740)</f>
        <v>0</v>
      </c>
      <c r="P860" s="14">
        <f t="shared" si="469"/>
        <v>0</v>
      </c>
      <c r="R860" s="7"/>
      <c r="S860" s="39" t="s">
        <v>1095</v>
      </c>
      <c r="T860" s="14">
        <f t="shared" si="470"/>
        <v>0</v>
      </c>
      <c r="U860" s="14">
        <f t="shared" si="448"/>
        <v>0</v>
      </c>
      <c r="V860" s="14">
        <f t="shared" si="449"/>
        <v>0</v>
      </c>
      <c r="W860" s="14">
        <f t="shared" si="450"/>
        <v>0</v>
      </c>
      <c r="X860" s="14">
        <f t="shared" si="451"/>
        <v>0</v>
      </c>
      <c r="Y860" s="14">
        <f t="shared" si="452"/>
        <v>0</v>
      </c>
      <c r="Z860" s="14">
        <f t="shared" si="453"/>
        <v>0</v>
      </c>
      <c r="AA860" s="14">
        <f t="shared" si="454"/>
        <v>0</v>
      </c>
      <c r="AB860" s="14">
        <f t="shared" si="455"/>
        <v>0</v>
      </c>
      <c r="AC860" s="14">
        <f t="shared" si="456"/>
        <v>0</v>
      </c>
      <c r="AD860" s="14">
        <f t="shared" si="457"/>
        <v>0</v>
      </c>
      <c r="AE860" s="13">
        <v>0</v>
      </c>
      <c r="AF860" s="14">
        <v>0</v>
      </c>
    </row>
    <row r="861" spans="2:32" ht="14.4" x14ac:dyDescent="0.3">
      <c r="B861" s="7"/>
      <c r="C861" s="39" t="s">
        <v>427</v>
      </c>
      <c r="D861" s="13">
        <f>SUMIFS('1. Output sheet'!$F$2:$F$5000,'1. Output sheet'!$AC$2:$AC$5000,$B$105,'1. Output sheet'!$C$2:$C$5000,D$138,'1. Output sheet'!$K$2:$K$5000,$C796,'1. Output sheet'!$O$2:$O$5000,"&gt;="&amp;$B$740,'1. Output sheet'!$O$2:$O$5000,"&lt;"&amp;$C$740)</f>
        <v>0</v>
      </c>
      <c r="E861" s="13">
        <f>SUMIFS('1. Output sheet'!$F$2:$F$5000,'1. Output sheet'!$AC$2:$AC$5000,$B$105,'1. Output sheet'!$C$2:$C$5000,E$138,'1. Output sheet'!$K$2:$K$5000,$C796,'1. Output sheet'!$O$2:$O$5000,"&gt;="&amp;$B$740,'1. Output sheet'!$O$2:$O$5000,"&lt;"&amp;$C$740)</f>
        <v>0</v>
      </c>
      <c r="F861" s="13">
        <f>SUMIFS('1. Output sheet'!$F$2:$F$5000,'1. Output sheet'!$AC$2:$AC$5000,$B$105,'1. Output sheet'!$C$2:$C$5000,F$138,'1. Output sheet'!$K$2:$K$5000,$C796,'1. Output sheet'!$O$2:$O$5000,"&gt;="&amp;$B$740,'1. Output sheet'!$O$2:$O$5000,"&lt;"&amp;$C$740)</f>
        <v>0</v>
      </c>
      <c r="G861" s="13">
        <f>SUMIFS('1. Output sheet'!$F$2:$F$5000,'1. Output sheet'!$AC$2:$AC$5000,$B$105,'1. Output sheet'!$C$2:$C$5000,G$138,'1. Output sheet'!$K$2:$K$5000,$C796,'1. Output sheet'!$O$2:$O$5000,"&gt;="&amp;$B$740,'1. Output sheet'!$O$2:$O$5000,"&lt;"&amp;$C$740)</f>
        <v>0</v>
      </c>
      <c r="H861" s="13">
        <f>SUMIFS('1. Output sheet'!$F$2:$F$5000,'1. Output sheet'!$AC$2:$AC$5000,$B$105,'1. Output sheet'!$C$2:$C$5000,H$138,'1. Output sheet'!$K$2:$K$5000,$C796,'1. Output sheet'!$O$2:$O$5000,"&gt;="&amp;$B$740,'1. Output sheet'!$O$2:$O$5000,"&lt;"&amp;$C$740)</f>
        <v>0</v>
      </c>
      <c r="I861" s="13">
        <f>SUMIFS('1. Output sheet'!$F$2:$F$5000,'1. Output sheet'!$AC$2:$AC$5000,$B$105,'1. Output sheet'!$C$2:$C$5000,I$138,'1. Output sheet'!$K$2:$K$5000,$C796,'1. Output sheet'!$O$2:$O$5000,"&gt;="&amp;$B$740,'1. Output sheet'!$O$2:$O$5000,"&lt;"&amp;$C$740)</f>
        <v>0</v>
      </c>
      <c r="J861" s="13">
        <f>SUMIFS('1. Output sheet'!$F$2:$F$5000,'1. Output sheet'!$AC$2:$AC$5000,$B$105,'1. Output sheet'!$C$2:$C$5000,J$138,'1. Output sheet'!$K$2:$K$5000,$C796,'1. Output sheet'!$O$2:$O$5000,"&gt;="&amp;$B$740,'1. Output sheet'!$O$2:$O$5000,"&lt;"&amp;$C$740)</f>
        <v>0</v>
      </c>
      <c r="K861" s="13">
        <f>SUMIFS('1. Output sheet'!$F$2:$F$5000,'1. Output sheet'!$AC$2:$AC$5000,$B$105,'1. Output sheet'!$C$2:$C$5000,K$138,'1. Output sheet'!$K$2:$K$5000,$C796,'1. Output sheet'!$O$2:$O$5000,"&gt;="&amp;$B$740,'1. Output sheet'!$O$2:$O$5000,"&lt;"&amp;$C$740)</f>
        <v>0</v>
      </c>
      <c r="L861" s="13">
        <f>SUMIFS('1. Output sheet'!$F$2:$F$5000,'1. Output sheet'!$AC$2:$AC$5000,$B$105,'1. Output sheet'!$C$2:$C$5000,L$138,'1. Output sheet'!$K$2:$K$5000,$C796,'1. Output sheet'!$O$2:$O$5000,"&gt;="&amp;$B$740,'1. Output sheet'!$O$2:$O$5000,"&lt;"&amp;$C$740)</f>
        <v>0</v>
      </c>
      <c r="M861" s="13">
        <f>SUMIFS('1. Output sheet'!$F$2:$F$5000,'1. Output sheet'!$AC$2:$AC$5000,$B$105,'1. Output sheet'!$C$2:$C$5000,M$138,'1. Output sheet'!$K$2:$K$5000,$C796,'1. Output sheet'!$O$2:$O$5000,"&gt;="&amp;$B$740,'1. Output sheet'!$O$2:$O$5000,"&lt;"&amp;$C$740)</f>
        <v>0</v>
      </c>
      <c r="N861" s="13">
        <f>SUMIFS('1. Output sheet'!$F$2:$F$5000,'1. Output sheet'!$AC$2:$AC$5000,$B$105,'1. Output sheet'!$C$2:$C$5000,N$138,'1. Output sheet'!$K$2:$K$5000,$C796,'1. Output sheet'!$O$2:$O$5000,"&gt;="&amp;$B$740,'1. Output sheet'!$O$2:$O$5000,"&lt;"&amp;$C$740)</f>
        <v>0</v>
      </c>
      <c r="O861" s="13">
        <f>SUMIFS('1. Output sheet'!$F$2:$F$5000,'1. Output sheet'!$AC$2:$AC$5000,$B$105,'1. Output sheet'!$C$2:$C$5000,O$138,'1. Output sheet'!$K$2:$K$5000,$C796,'1. Output sheet'!$O$2:$O$5000,"&gt;="&amp;$B$740,'1. Output sheet'!$O$2:$O$5000,"&lt;"&amp;$C$740)</f>
        <v>0</v>
      </c>
      <c r="P861" s="14">
        <f t="shared" si="469"/>
        <v>0</v>
      </c>
      <c r="R861" s="7"/>
      <c r="S861" s="39" t="s">
        <v>427</v>
      </c>
      <c r="T861" s="14">
        <f t="shared" si="470"/>
        <v>0</v>
      </c>
      <c r="U861" s="14">
        <f t="shared" si="448"/>
        <v>0</v>
      </c>
      <c r="V861" s="14">
        <f t="shared" si="449"/>
        <v>0</v>
      </c>
      <c r="W861" s="14">
        <f t="shared" si="450"/>
        <v>0</v>
      </c>
      <c r="X861" s="14">
        <f t="shared" si="451"/>
        <v>0</v>
      </c>
      <c r="Y861" s="14">
        <f t="shared" si="452"/>
        <v>0</v>
      </c>
      <c r="Z861" s="14">
        <f t="shared" si="453"/>
        <v>0</v>
      </c>
      <c r="AA861" s="14">
        <f t="shared" si="454"/>
        <v>0</v>
      </c>
      <c r="AB861" s="14">
        <f t="shared" si="455"/>
        <v>0</v>
      </c>
      <c r="AC861" s="14">
        <f t="shared" si="456"/>
        <v>0</v>
      </c>
      <c r="AD861" s="14">
        <f t="shared" si="457"/>
        <v>0</v>
      </c>
      <c r="AE861" s="13">
        <v>0</v>
      </c>
      <c r="AF861" s="14">
        <v>57113.416666666672</v>
      </c>
    </row>
    <row r="862" spans="2:32" ht="14.4" x14ac:dyDescent="0.3">
      <c r="B862" s="7"/>
      <c r="C862" s="39" t="s">
        <v>84</v>
      </c>
      <c r="D862" s="13">
        <f>SUMIFS('1. Output sheet'!$F$2:$F$5000,'1. Output sheet'!$AC$2:$AC$5000,$B$105,'1. Output sheet'!$C$2:$C$5000,D$138,'1. Output sheet'!$K$2:$K$5000,$C797,'1. Output sheet'!$O$2:$O$5000,"&gt;="&amp;$B$740,'1. Output sheet'!$O$2:$O$5000,"&lt;"&amp;$C$740)</f>
        <v>0</v>
      </c>
      <c r="E862" s="13">
        <f>SUMIFS('1. Output sheet'!$F$2:$F$5000,'1. Output sheet'!$AC$2:$AC$5000,$B$105,'1. Output sheet'!$C$2:$C$5000,E$138,'1. Output sheet'!$K$2:$K$5000,$C797,'1. Output sheet'!$O$2:$O$5000,"&gt;="&amp;$B$740,'1. Output sheet'!$O$2:$O$5000,"&lt;"&amp;$C$740)</f>
        <v>0</v>
      </c>
      <c r="F862" s="13">
        <f>SUMIFS('1. Output sheet'!$F$2:$F$5000,'1. Output sheet'!$AC$2:$AC$5000,$B$105,'1. Output sheet'!$C$2:$C$5000,F$138,'1. Output sheet'!$K$2:$K$5000,$C797,'1. Output sheet'!$O$2:$O$5000,"&gt;="&amp;$B$740,'1. Output sheet'!$O$2:$O$5000,"&lt;"&amp;$C$740)</f>
        <v>0</v>
      </c>
      <c r="G862" s="13">
        <f>SUMIFS('1. Output sheet'!$F$2:$F$5000,'1. Output sheet'!$AC$2:$AC$5000,$B$105,'1. Output sheet'!$C$2:$C$5000,G$138,'1. Output sheet'!$K$2:$K$5000,$C797,'1. Output sheet'!$O$2:$O$5000,"&gt;="&amp;$B$740,'1. Output sheet'!$O$2:$O$5000,"&lt;"&amp;$C$740)</f>
        <v>0</v>
      </c>
      <c r="H862" s="13">
        <f>SUMIFS('1. Output sheet'!$F$2:$F$5000,'1. Output sheet'!$AC$2:$AC$5000,$B$105,'1. Output sheet'!$C$2:$C$5000,H$138,'1. Output sheet'!$K$2:$K$5000,$C797,'1. Output sheet'!$O$2:$O$5000,"&gt;="&amp;$B$740,'1. Output sheet'!$O$2:$O$5000,"&lt;"&amp;$C$740)</f>
        <v>0</v>
      </c>
      <c r="I862" s="13">
        <f>SUMIFS('1. Output sheet'!$F$2:$F$5000,'1. Output sheet'!$AC$2:$AC$5000,$B$105,'1. Output sheet'!$C$2:$C$5000,I$138,'1. Output sheet'!$K$2:$K$5000,$C797,'1. Output sheet'!$O$2:$O$5000,"&gt;="&amp;$B$740,'1. Output sheet'!$O$2:$O$5000,"&lt;"&amp;$C$740)</f>
        <v>0</v>
      </c>
      <c r="J862" s="13">
        <f>SUMIFS('1. Output sheet'!$F$2:$F$5000,'1. Output sheet'!$AC$2:$AC$5000,$B$105,'1. Output sheet'!$C$2:$C$5000,J$138,'1. Output sheet'!$K$2:$K$5000,$C797,'1. Output sheet'!$O$2:$O$5000,"&gt;="&amp;$B$740,'1. Output sheet'!$O$2:$O$5000,"&lt;"&amp;$C$740)</f>
        <v>0</v>
      </c>
      <c r="K862" s="13">
        <f>SUMIFS('1. Output sheet'!$F$2:$F$5000,'1. Output sheet'!$AC$2:$AC$5000,$B$105,'1. Output sheet'!$C$2:$C$5000,K$138,'1. Output sheet'!$K$2:$K$5000,$C797,'1. Output sheet'!$O$2:$O$5000,"&gt;="&amp;$B$740,'1. Output sheet'!$O$2:$O$5000,"&lt;"&amp;$C$740)</f>
        <v>0</v>
      </c>
      <c r="L862" s="13">
        <f>SUMIFS('1. Output sheet'!$F$2:$F$5000,'1. Output sheet'!$AC$2:$AC$5000,$B$105,'1. Output sheet'!$C$2:$C$5000,L$138,'1. Output sheet'!$K$2:$K$5000,$C797,'1. Output sheet'!$O$2:$O$5000,"&gt;="&amp;$B$740,'1. Output sheet'!$O$2:$O$5000,"&lt;"&amp;$C$740)</f>
        <v>0</v>
      </c>
      <c r="M862" s="13">
        <f>SUMIFS('1. Output sheet'!$F$2:$F$5000,'1. Output sheet'!$AC$2:$AC$5000,$B$105,'1. Output sheet'!$C$2:$C$5000,M$138,'1. Output sheet'!$K$2:$K$5000,$C797,'1. Output sheet'!$O$2:$O$5000,"&gt;="&amp;$B$740,'1. Output sheet'!$O$2:$O$5000,"&lt;"&amp;$C$740)</f>
        <v>0</v>
      </c>
      <c r="N862" s="13">
        <f>SUMIFS('1. Output sheet'!$F$2:$F$5000,'1. Output sheet'!$AC$2:$AC$5000,$B$105,'1. Output sheet'!$C$2:$C$5000,N$138,'1. Output sheet'!$K$2:$K$5000,$C797,'1. Output sheet'!$O$2:$O$5000,"&gt;="&amp;$B$740,'1. Output sheet'!$O$2:$O$5000,"&lt;"&amp;$C$740)</f>
        <v>0</v>
      </c>
      <c r="O862" s="13">
        <f>SUMIFS('1. Output sheet'!$F$2:$F$5000,'1. Output sheet'!$AC$2:$AC$5000,$B$105,'1. Output sheet'!$C$2:$C$5000,O$138,'1. Output sheet'!$K$2:$K$5000,$C797,'1. Output sheet'!$O$2:$O$5000,"&gt;="&amp;$B$740,'1. Output sheet'!$O$2:$O$5000,"&lt;"&amp;$C$740)</f>
        <v>0</v>
      </c>
      <c r="P862" s="14">
        <f t="shared" si="469"/>
        <v>0</v>
      </c>
      <c r="R862" s="7"/>
      <c r="S862" s="39" t="s">
        <v>84</v>
      </c>
      <c r="T862" s="14">
        <f t="shared" si="470"/>
        <v>0</v>
      </c>
      <c r="U862" s="14">
        <f t="shared" si="448"/>
        <v>0</v>
      </c>
      <c r="V862" s="14">
        <f t="shared" si="449"/>
        <v>0</v>
      </c>
      <c r="W862" s="14">
        <f t="shared" si="450"/>
        <v>0</v>
      </c>
      <c r="X862" s="14">
        <f t="shared" si="451"/>
        <v>0</v>
      </c>
      <c r="Y862" s="14">
        <f t="shared" si="452"/>
        <v>0</v>
      </c>
      <c r="Z862" s="14">
        <f t="shared" si="453"/>
        <v>0</v>
      </c>
      <c r="AA862" s="14">
        <f t="shared" si="454"/>
        <v>0</v>
      </c>
      <c r="AB862" s="14">
        <f t="shared" si="455"/>
        <v>0</v>
      </c>
      <c r="AC862" s="14">
        <f t="shared" si="456"/>
        <v>0</v>
      </c>
      <c r="AD862" s="14">
        <f t="shared" si="457"/>
        <v>0</v>
      </c>
      <c r="AE862" s="13">
        <v>0</v>
      </c>
      <c r="AF862" s="14">
        <v>7624.3600000000006</v>
      </c>
    </row>
    <row r="863" spans="2:32" ht="14.4" x14ac:dyDescent="0.3">
      <c r="B863" s="7"/>
      <c r="C863" s="39" t="s">
        <v>204</v>
      </c>
      <c r="D863" s="13">
        <f>SUMIFS('1. Output sheet'!$F$2:$F$5000,'1. Output sheet'!$AC$2:$AC$5000,$B$105,'1. Output sheet'!$C$2:$C$5000,D$138,'1. Output sheet'!$K$2:$K$5000,$C798,'1. Output sheet'!$O$2:$O$5000,"&gt;="&amp;$B$740,'1. Output sheet'!$O$2:$O$5000,"&lt;"&amp;$C$740)</f>
        <v>0</v>
      </c>
      <c r="E863" s="13">
        <f>SUMIFS('1. Output sheet'!$F$2:$F$5000,'1. Output sheet'!$AC$2:$AC$5000,$B$105,'1. Output sheet'!$C$2:$C$5000,E$138,'1. Output sheet'!$K$2:$K$5000,$C798,'1. Output sheet'!$O$2:$O$5000,"&gt;="&amp;$B$740,'1. Output sheet'!$O$2:$O$5000,"&lt;"&amp;$C$740)</f>
        <v>0</v>
      </c>
      <c r="F863" s="13">
        <f>SUMIFS('1. Output sheet'!$F$2:$F$5000,'1. Output sheet'!$AC$2:$AC$5000,$B$105,'1. Output sheet'!$C$2:$C$5000,F$138,'1. Output sheet'!$K$2:$K$5000,$C798,'1. Output sheet'!$O$2:$O$5000,"&gt;="&amp;$B$740,'1. Output sheet'!$O$2:$O$5000,"&lt;"&amp;$C$740)</f>
        <v>0</v>
      </c>
      <c r="G863" s="13">
        <f>SUMIFS('1. Output sheet'!$F$2:$F$5000,'1. Output sheet'!$AC$2:$AC$5000,$B$105,'1. Output sheet'!$C$2:$C$5000,G$138,'1. Output sheet'!$K$2:$K$5000,$C798,'1. Output sheet'!$O$2:$O$5000,"&gt;="&amp;$B$740,'1. Output sheet'!$O$2:$O$5000,"&lt;"&amp;$C$740)</f>
        <v>0</v>
      </c>
      <c r="H863" s="13">
        <f>SUMIFS('1. Output sheet'!$F$2:$F$5000,'1. Output sheet'!$AC$2:$AC$5000,$B$105,'1. Output sheet'!$C$2:$C$5000,H$138,'1. Output sheet'!$K$2:$K$5000,$C798,'1. Output sheet'!$O$2:$O$5000,"&gt;="&amp;$B$740,'1. Output sheet'!$O$2:$O$5000,"&lt;"&amp;$C$740)</f>
        <v>0</v>
      </c>
      <c r="I863" s="13">
        <f>SUMIFS('1. Output sheet'!$F$2:$F$5000,'1. Output sheet'!$AC$2:$AC$5000,$B$105,'1. Output sheet'!$C$2:$C$5000,I$138,'1. Output sheet'!$K$2:$K$5000,$C798,'1. Output sheet'!$O$2:$O$5000,"&gt;="&amp;$B$740,'1. Output sheet'!$O$2:$O$5000,"&lt;"&amp;$C$740)</f>
        <v>0</v>
      </c>
      <c r="J863" s="13">
        <f>SUMIFS('1. Output sheet'!$F$2:$F$5000,'1. Output sheet'!$AC$2:$AC$5000,$B$105,'1. Output sheet'!$C$2:$C$5000,J$138,'1. Output sheet'!$K$2:$K$5000,$C798,'1. Output sheet'!$O$2:$O$5000,"&gt;="&amp;$B$740,'1. Output sheet'!$O$2:$O$5000,"&lt;"&amp;$C$740)</f>
        <v>0</v>
      </c>
      <c r="K863" s="13">
        <f>SUMIFS('1. Output sheet'!$F$2:$F$5000,'1. Output sheet'!$AC$2:$AC$5000,$B$105,'1. Output sheet'!$C$2:$C$5000,K$138,'1. Output sheet'!$K$2:$K$5000,$C798,'1. Output sheet'!$O$2:$O$5000,"&gt;="&amp;$B$740,'1. Output sheet'!$O$2:$O$5000,"&lt;"&amp;$C$740)</f>
        <v>0</v>
      </c>
      <c r="L863" s="13">
        <f>SUMIFS('1. Output sheet'!$F$2:$F$5000,'1. Output sheet'!$AC$2:$AC$5000,$B$105,'1. Output sheet'!$C$2:$C$5000,L$138,'1. Output sheet'!$K$2:$K$5000,$C798,'1. Output sheet'!$O$2:$O$5000,"&gt;="&amp;$B$740,'1. Output sheet'!$O$2:$O$5000,"&lt;"&amp;$C$740)</f>
        <v>0</v>
      </c>
      <c r="M863" s="13">
        <f>SUMIFS('1. Output sheet'!$F$2:$F$5000,'1. Output sheet'!$AC$2:$AC$5000,$B$105,'1. Output sheet'!$C$2:$C$5000,M$138,'1. Output sheet'!$K$2:$K$5000,$C798,'1. Output sheet'!$O$2:$O$5000,"&gt;="&amp;$B$740,'1. Output sheet'!$O$2:$O$5000,"&lt;"&amp;$C$740)</f>
        <v>0</v>
      </c>
      <c r="N863" s="13">
        <f>SUMIFS('1. Output sheet'!$F$2:$F$5000,'1. Output sheet'!$AC$2:$AC$5000,$B$105,'1. Output sheet'!$C$2:$C$5000,N$138,'1. Output sheet'!$K$2:$K$5000,$C798,'1. Output sheet'!$O$2:$O$5000,"&gt;="&amp;$B$740,'1. Output sheet'!$O$2:$O$5000,"&lt;"&amp;$C$740)</f>
        <v>0</v>
      </c>
      <c r="O863" s="13">
        <f>SUMIFS('1. Output sheet'!$F$2:$F$5000,'1. Output sheet'!$AC$2:$AC$5000,$B$105,'1. Output sheet'!$C$2:$C$5000,O$138,'1. Output sheet'!$K$2:$K$5000,$C798,'1. Output sheet'!$O$2:$O$5000,"&gt;="&amp;$B$740,'1. Output sheet'!$O$2:$O$5000,"&lt;"&amp;$C$740)</f>
        <v>0</v>
      </c>
      <c r="P863" s="14">
        <f t="shared" si="469"/>
        <v>0</v>
      </c>
      <c r="R863" s="7"/>
      <c r="S863" s="39" t="s">
        <v>204</v>
      </c>
      <c r="T863" s="14">
        <f t="shared" si="470"/>
        <v>0</v>
      </c>
      <c r="U863" s="14">
        <f t="shared" si="448"/>
        <v>0</v>
      </c>
      <c r="V863" s="14">
        <f t="shared" si="449"/>
        <v>0</v>
      </c>
      <c r="W863" s="14">
        <f t="shared" si="450"/>
        <v>0</v>
      </c>
      <c r="X863" s="14">
        <f t="shared" si="451"/>
        <v>0</v>
      </c>
      <c r="Y863" s="14">
        <f t="shared" si="452"/>
        <v>0</v>
      </c>
      <c r="Z863" s="14">
        <f t="shared" si="453"/>
        <v>0</v>
      </c>
      <c r="AA863" s="14">
        <f t="shared" si="454"/>
        <v>0</v>
      </c>
      <c r="AB863" s="14">
        <f t="shared" si="455"/>
        <v>0</v>
      </c>
      <c r="AC863" s="14">
        <f t="shared" si="456"/>
        <v>0</v>
      </c>
      <c r="AD863" s="14">
        <f t="shared" si="457"/>
        <v>0</v>
      </c>
      <c r="AE863" s="13">
        <v>0</v>
      </c>
      <c r="AF863" s="14">
        <v>103.9699999999998</v>
      </c>
    </row>
    <row r="864" spans="2:32" ht="14.4" x14ac:dyDescent="0.3">
      <c r="B864" s="7"/>
      <c r="C864" s="39" t="s">
        <v>216</v>
      </c>
      <c r="D864" s="13">
        <f>SUMIFS('1. Output sheet'!$F$2:$F$5000,'1. Output sheet'!$AC$2:$AC$5000,$B$105,'1. Output sheet'!$C$2:$C$5000,D$138,'1. Output sheet'!$K$2:$K$5000,$C799,'1. Output sheet'!$O$2:$O$5000,"&gt;="&amp;$B$740,'1. Output sheet'!$O$2:$O$5000,"&lt;"&amp;$C$740)</f>
        <v>0</v>
      </c>
      <c r="E864" s="13">
        <f>SUMIFS('1. Output sheet'!$F$2:$F$5000,'1. Output sheet'!$AC$2:$AC$5000,$B$105,'1. Output sheet'!$C$2:$C$5000,E$138,'1. Output sheet'!$K$2:$K$5000,$C799,'1. Output sheet'!$O$2:$O$5000,"&gt;="&amp;$B$740,'1. Output sheet'!$O$2:$O$5000,"&lt;"&amp;$C$740)</f>
        <v>0</v>
      </c>
      <c r="F864" s="13">
        <f>SUMIFS('1. Output sheet'!$F$2:$F$5000,'1. Output sheet'!$AC$2:$AC$5000,$B$105,'1. Output sheet'!$C$2:$C$5000,F$138,'1. Output sheet'!$K$2:$K$5000,$C799,'1. Output sheet'!$O$2:$O$5000,"&gt;="&amp;$B$740,'1. Output sheet'!$O$2:$O$5000,"&lt;"&amp;$C$740)</f>
        <v>400</v>
      </c>
      <c r="G864" s="13">
        <f>SUMIFS('1. Output sheet'!$F$2:$F$5000,'1. Output sheet'!$AC$2:$AC$5000,$B$105,'1. Output sheet'!$C$2:$C$5000,G$138,'1. Output sheet'!$K$2:$K$5000,$C799,'1. Output sheet'!$O$2:$O$5000,"&gt;="&amp;$B$740,'1. Output sheet'!$O$2:$O$5000,"&lt;"&amp;$C$740)</f>
        <v>0</v>
      </c>
      <c r="H864" s="13">
        <f>SUMIFS('1. Output sheet'!$F$2:$F$5000,'1. Output sheet'!$AC$2:$AC$5000,$B$105,'1. Output sheet'!$C$2:$C$5000,H$138,'1. Output sheet'!$K$2:$K$5000,$C799,'1. Output sheet'!$O$2:$O$5000,"&gt;="&amp;$B$740,'1. Output sheet'!$O$2:$O$5000,"&lt;"&amp;$C$740)</f>
        <v>0</v>
      </c>
      <c r="I864" s="13">
        <f>SUMIFS('1. Output sheet'!$F$2:$F$5000,'1. Output sheet'!$AC$2:$AC$5000,$B$105,'1. Output sheet'!$C$2:$C$5000,I$138,'1. Output sheet'!$K$2:$K$5000,$C799,'1. Output sheet'!$O$2:$O$5000,"&gt;="&amp;$B$740,'1. Output sheet'!$O$2:$O$5000,"&lt;"&amp;$C$740)</f>
        <v>0</v>
      </c>
      <c r="J864" s="13">
        <f>SUMIFS('1. Output sheet'!$F$2:$F$5000,'1. Output sheet'!$AC$2:$AC$5000,$B$105,'1. Output sheet'!$C$2:$C$5000,J$138,'1. Output sheet'!$K$2:$K$5000,$C799,'1. Output sheet'!$O$2:$O$5000,"&gt;="&amp;$B$740,'1. Output sheet'!$O$2:$O$5000,"&lt;"&amp;$C$740)</f>
        <v>0</v>
      </c>
      <c r="K864" s="13">
        <f>SUMIFS('1. Output sheet'!$F$2:$F$5000,'1. Output sheet'!$AC$2:$AC$5000,$B$105,'1. Output sheet'!$C$2:$C$5000,K$138,'1. Output sheet'!$K$2:$K$5000,$C799,'1. Output sheet'!$O$2:$O$5000,"&gt;="&amp;$B$740,'1. Output sheet'!$O$2:$O$5000,"&lt;"&amp;$C$740)</f>
        <v>0</v>
      </c>
      <c r="L864" s="13">
        <f>SUMIFS('1. Output sheet'!$F$2:$F$5000,'1. Output sheet'!$AC$2:$AC$5000,$B$105,'1. Output sheet'!$C$2:$C$5000,L$138,'1. Output sheet'!$K$2:$K$5000,$C799,'1. Output sheet'!$O$2:$O$5000,"&gt;="&amp;$B$740,'1. Output sheet'!$O$2:$O$5000,"&lt;"&amp;$C$740)</f>
        <v>0</v>
      </c>
      <c r="M864" s="13">
        <f>SUMIFS('1. Output sheet'!$F$2:$F$5000,'1. Output sheet'!$AC$2:$AC$5000,$B$105,'1. Output sheet'!$C$2:$C$5000,M$138,'1. Output sheet'!$K$2:$K$5000,$C799,'1. Output sheet'!$O$2:$O$5000,"&gt;="&amp;$B$740,'1. Output sheet'!$O$2:$O$5000,"&lt;"&amp;$C$740)</f>
        <v>0</v>
      </c>
      <c r="N864" s="13">
        <f>SUMIFS('1. Output sheet'!$F$2:$F$5000,'1. Output sheet'!$AC$2:$AC$5000,$B$105,'1. Output sheet'!$C$2:$C$5000,N$138,'1. Output sheet'!$K$2:$K$5000,$C799,'1. Output sheet'!$O$2:$O$5000,"&gt;="&amp;$B$740,'1. Output sheet'!$O$2:$O$5000,"&lt;"&amp;$C$740)</f>
        <v>0</v>
      </c>
      <c r="O864" s="13">
        <f>SUMIFS('1. Output sheet'!$F$2:$F$5000,'1. Output sheet'!$AC$2:$AC$5000,$B$105,'1. Output sheet'!$C$2:$C$5000,O$138,'1. Output sheet'!$K$2:$K$5000,$C799,'1. Output sheet'!$O$2:$O$5000,"&gt;="&amp;$B$740,'1. Output sheet'!$O$2:$O$5000,"&lt;"&amp;$C$740)</f>
        <v>0</v>
      </c>
      <c r="P864" s="14">
        <f t="shared" si="469"/>
        <v>400</v>
      </c>
      <c r="R864" s="7"/>
      <c r="S864" s="39" t="s">
        <v>216</v>
      </c>
      <c r="T864" s="14">
        <f t="shared" si="470"/>
        <v>0</v>
      </c>
      <c r="U864" s="14">
        <f t="shared" si="448"/>
        <v>0</v>
      </c>
      <c r="V864" s="14">
        <f t="shared" si="449"/>
        <v>53.631524610165847</v>
      </c>
      <c r="W864" s="14">
        <f t="shared" si="450"/>
        <v>0</v>
      </c>
      <c r="X864" s="14">
        <f t="shared" si="451"/>
        <v>0</v>
      </c>
      <c r="Y864" s="14">
        <f t="shared" si="452"/>
        <v>0</v>
      </c>
      <c r="Z864" s="14">
        <f t="shared" si="453"/>
        <v>0</v>
      </c>
      <c r="AA864" s="14">
        <f t="shared" si="454"/>
        <v>0</v>
      </c>
      <c r="AB864" s="14">
        <f t="shared" si="455"/>
        <v>0</v>
      </c>
      <c r="AC864" s="14">
        <f t="shared" si="456"/>
        <v>0</v>
      </c>
      <c r="AD864" s="14">
        <f t="shared" si="457"/>
        <v>0</v>
      </c>
      <c r="AE864" s="13">
        <v>0</v>
      </c>
      <c r="AF864" s="14">
        <v>-29074.37</v>
      </c>
    </row>
    <row r="865" spans="2:32" ht="14.4" x14ac:dyDescent="0.3">
      <c r="B865" s="7"/>
      <c r="C865" s="39" t="s">
        <v>2425</v>
      </c>
      <c r="D865" s="13">
        <f>SUMIFS('1. Output sheet'!$F$2:$F$5000,'1. Output sheet'!$AC$2:$AC$5000,$B$105,'1. Output sheet'!$C$2:$C$5000,D$138,'1. Output sheet'!$K$2:$K$5000,$C800,'1. Output sheet'!$O$2:$O$5000,"&gt;="&amp;$B$740,'1. Output sheet'!$O$2:$O$5000,"&lt;"&amp;$C$740)</f>
        <v>0</v>
      </c>
      <c r="E865" s="13">
        <f>SUMIFS('1. Output sheet'!$F$2:$F$5000,'1. Output sheet'!$AC$2:$AC$5000,$B$105,'1. Output sheet'!$C$2:$C$5000,E$138,'1. Output sheet'!$K$2:$K$5000,$C800,'1. Output sheet'!$O$2:$O$5000,"&gt;="&amp;$B$740,'1. Output sheet'!$O$2:$O$5000,"&lt;"&amp;$C$740)</f>
        <v>0</v>
      </c>
      <c r="F865" s="13">
        <f>SUMIFS('1. Output sheet'!$F$2:$F$5000,'1. Output sheet'!$AC$2:$AC$5000,$B$105,'1. Output sheet'!$C$2:$C$5000,F$138,'1. Output sheet'!$K$2:$K$5000,$C800,'1. Output sheet'!$O$2:$O$5000,"&gt;="&amp;$B$740,'1. Output sheet'!$O$2:$O$5000,"&lt;"&amp;$C$740)</f>
        <v>0</v>
      </c>
      <c r="G865" s="13">
        <f>SUMIFS('1. Output sheet'!$F$2:$F$5000,'1. Output sheet'!$AC$2:$AC$5000,$B$105,'1. Output sheet'!$C$2:$C$5000,G$138,'1. Output sheet'!$K$2:$K$5000,$C800,'1. Output sheet'!$O$2:$O$5000,"&gt;="&amp;$B$740,'1. Output sheet'!$O$2:$O$5000,"&lt;"&amp;$C$740)</f>
        <v>0</v>
      </c>
      <c r="H865" s="13">
        <f>SUMIFS('1. Output sheet'!$F$2:$F$5000,'1. Output sheet'!$AC$2:$AC$5000,$B$105,'1. Output sheet'!$C$2:$C$5000,H$138,'1. Output sheet'!$K$2:$K$5000,$C800,'1. Output sheet'!$O$2:$O$5000,"&gt;="&amp;$B$740,'1. Output sheet'!$O$2:$O$5000,"&lt;"&amp;$C$740)</f>
        <v>0</v>
      </c>
      <c r="I865" s="13">
        <f>SUMIFS('1. Output sheet'!$F$2:$F$5000,'1. Output sheet'!$AC$2:$AC$5000,$B$105,'1. Output sheet'!$C$2:$C$5000,I$138,'1. Output sheet'!$K$2:$K$5000,$C800,'1. Output sheet'!$O$2:$O$5000,"&gt;="&amp;$B$740,'1. Output sheet'!$O$2:$O$5000,"&lt;"&amp;$C$740)</f>
        <v>0</v>
      </c>
      <c r="J865" s="13">
        <f>SUMIFS('1. Output sheet'!$F$2:$F$5000,'1. Output sheet'!$AC$2:$AC$5000,$B$105,'1. Output sheet'!$C$2:$C$5000,J$138,'1. Output sheet'!$K$2:$K$5000,$C800,'1. Output sheet'!$O$2:$O$5000,"&gt;="&amp;$B$740,'1. Output sheet'!$O$2:$O$5000,"&lt;"&amp;$C$740)</f>
        <v>0</v>
      </c>
      <c r="K865" s="13">
        <f>SUMIFS('1. Output sheet'!$F$2:$F$5000,'1. Output sheet'!$AC$2:$AC$5000,$B$105,'1. Output sheet'!$C$2:$C$5000,K$138,'1. Output sheet'!$K$2:$K$5000,$C800,'1. Output sheet'!$O$2:$O$5000,"&gt;="&amp;$B$740,'1. Output sheet'!$O$2:$O$5000,"&lt;"&amp;$C$740)</f>
        <v>0</v>
      </c>
      <c r="L865" s="13">
        <f>SUMIFS('1. Output sheet'!$F$2:$F$5000,'1. Output sheet'!$AC$2:$AC$5000,$B$105,'1. Output sheet'!$C$2:$C$5000,L$138,'1. Output sheet'!$K$2:$K$5000,$C800,'1. Output sheet'!$O$2:$O$5000,"&gt;="&amp;$B$740,'1. Output sheet'!$O$2:$O$5000,"&lt;"&amp;$C$740)</f>
        <v>0</v>
      </c>
      <c r="M865" s="13">
        <f>SUMIFS('1. Output sheet'!$F$2:$F$5000,'1. Output sheet'!$AC$2:$AC$5000,$B$105,'1. Output sheet'!$C$2:$C$5000,M$138,'1. Output sheet'!$K$2:$K$5000,$C800,'1. Output sheet'!$O$2:$O$5000,"&gt;="&amp;$B$740,'1. Output sheet'!$O$2:$O$5000,"&lt;"&amp;$C$740)</f>
        <v>0</v>
      </c>
      <c r="N865" s="13">
        <f>SUMIFS('1. Output sheet'!$F$2:$F$5000,'1. Output sheet'!$AC$2:$AC$5000,$B$105,'1. Output sheet'!$C$2:$C$5000,N$138,'1. Output sheet'!$K$2:$K$5000,$C800,'1. Output sheet'!$O$2:$O$5000,"&gt;="&amp;$B$740,'1. Output sheet'!$O$2:$O$5000,"&lt;"&amp;$C$740)</f>
        <v>0</v>
      </c>
      <c r="O865" s="13">
        <f>SUMIFS('1. Output sheet'!$F$2:$F$5000,'1. Output sheet'!$AC$2:$AC$5000,$B$105,'1. Output sheet'!$C$2:$C$5000,O$138,'1. Output sheet'!$K$2:$K$5000,$C800,'1. Output sheet'!$O$2:$O$5000,"&gt;="&amp;$B$740,'1. Output sheet'!$O$2:$O$5000,"&lt;"&amp;$C$740)</f>
        <v>0</v>
      </c>
      <c r="P865" s="14">
        <f t="shared" si="469"/>
        <v>0</v>
      </c>
      <c r="R865" s="7"/>
      <c r="S865" s="39" t="s">
        <v>2425</v>
      </c>
      <c r="T865" s="14">
        <f t="shared" si="470"/>
        <v>0</v>
      </c>
      <c r="U865" s="14">
        <f t="shared" si="448"/>
        <v>0</v>
      </c>
      <c r="V865" s="14">
        <f t="shared" si="449"/>
        <v>0</v>
      </c>
      <c r="W865" s="14">
        <f t="shared" si="450"/>
        <v>0</v>
      </c>
      <c r="X865" s="14">
        <f t="shared" si="451"/>
        <v>0</v>
      </c>
      <c r="Y865" s="14">
        <f t="shared" si="452"/>
        <v>0</v>
      </c>
      <c r="Z865" s="14">
        <f t="shared" si="453"/>
        <v>0</v>
      </c>
      <c r="AA865" s="14">
        <f t="shared" si="454"/>
        <v>0</v>
      </c>
      <c r="AB865" s="14">
        <f t="shared" si="455"/>
        <v>0</v>
      </c>
      <c r="AC865" s="14">
        <f t="shared" si="456"/>
        <v>0</v>
      </c>
      <c r="AD865" s="14">
        <f t="shared" si="457"/>
        <v>0</v>
      </c>
      <c r="AE865" s="13">
        <v>0</v>
      </c>
      <c r="AF865" s="14">
        <v>0</v>
      </c>
    </row>
    <row r="866" spans="2:32" ht="14.4" x14ac:dyDescent="0.3">
      <c r="B866" s="7"/>
      <c r="C866" s="39" t="s">
        <v>194</v>
      </c>
      <c r="D866" s="13">
        <f>SUMIFS('1. Output sheet'!$F$2:$F$5000,'1. Output sheet'!$AC$2:$AC$5000,$B$105,'1. Output sheet'!$C$2:$C$5000,D$138,'1. Output sheet'!$K$2:$K$5000,$C801,'1. Output sheet'!$O$2:$O$5000,"&gt;="&amp;$B$740,'1. Output sheet'!$O$2:$O$5000,"&lt;"&amp;$C$740)</f>
        <v>0</v>
      </c>
      <c r="E866" s="13">
        <f>SUMIFS('1. Output sheet'!$F$2:$F$5000,'1. Output sheet'!$AC$2:$AC$5000,$B$105,'1. Output sheet'!$C$2:$C$5000,E$138,'1. Output sheet'!$K$2:$K$5000,$C801,'1. Output sheet'!$O$2:$O$5000,"&gt;="&amp;$B$740,'1. Output sheet'!$O$2:$O$5000,"&lt;"&amp;$C$740)</f>
        <v>0</v>
      </c>
      <c r="F866" s="13">
        <f>SUMIFS('1. Output sheet'!$F$2:$F$5000,'1. Output sheet'!$AC$2:$AC$5000,$B$105,'1. Output sheet'!$C$2:$C$5000,F$138,'1. Output sheet'!$K$2:$K$5000,$C801,'1. Output sheet'!$O$2:$O$5000,"&gt;="&amp;$B$740,'1. Output sheet'!$O$2:$O$5000,"&lt;"&amp;$C$740)</f>
        <v>0</v>
      </c>
      <c r="G866" s="13">
        <f>SUMIFS('1. Output sheet'!$F$2:$F$5000,'1. Output sheet'!$AC$2:$AC$5000,$B$105,'1. Output sheet'!$C$2:$C$5000,G$138,'1. Output sheet'!$K$2:$K$5000,$C801,'1. Output sheet'!$O$2:$O$5000,"&gt;="&amp;$B$740,'1. Output sheet'!$O$2:$O$5000,"&lt;"&amp;$C$740)</f>
        <v>0</v>
      </c>
      <c r="H866" s="13">
        <f>SUMIFS('1. Output sheet'!$F$2:$F$5000,'1. Output sheet'!$AC$2:$AC$5000,$B$105,'1. Output sheet'!$C$2:$C$5000,H$138,'1. Output sheet'!$K$2:$K$5000,$C801,'1. Output sheet'!$O$2:$O$5000,"&gt;="&amp;$B$740,'1. Output sheet'!$O$2:$O$5000,"&lt;"&amp;$C$740)</f>
        <v>0</v>
      </c>
      <c r="I866" s="13">
        <f>SUMIFS('1. Output sheet'!$F$2:$F$5000,'1. Output sheet'!$AC$2:$AC$5000,$B$105,'1. Output sheet'!$C$2:$C$5000,I$138,'1. Output sheet'!$K$2:$K$5000,$C801,'1. Output sheet'!$O$2:$O$5000,"&gt;="&amp;$B$740,'1. Output sheet'!$O$2:$O$5000,"&lt;"&amp;$C$740)</f>
        <v>0</v>
      </c>
      <c r="J866" s="13">
        <f>SUMIFS('1. Output sheet'!$F$2:$F$5000,'1. Output sheet'!$AC$2:$AC$5000,$B$105,'1. Output sheet'!$C$2:$C$5000,J$138,'1. Output sheet'!$K$2:$K$5000,$C801,'1. Output sheet'!$O$2:$O$5000,"&gt;="&amp;$B$740,'1. Output sheet'!$O$2:$O$5000,"&lt;"&amp;$C$740)</f>
        <v>0</v>
      </c>
      <c r="K866" s="13">
        <f>SUMIFS('1. Output sheet'!$F$2:$F$5000,'1. Output sheet'!$AC$2:$AC$5000,$B$105,'1. Output sheet'!$C$2:$C$5000,K$138,'1. Output sheet'!$K$2:$K$5000,$C801,'1. Output sheet'!$O$2:$O$5000,"&gt;="&amp;$B$740,'1. Output sheet'!$O$2:$O$5000,"&lt;"&amp;$C$740)</f>
        <v>0</v>
      </c>
      <c r="L866" s="13">
        <f>SUMIFS('1. Output sheet'!$F$2:$F$5000,'1. Output sheet'!$AC$2:$AC$5000,$B$105,'1. Output sheet'!$C$2:$C$5000,L$138,'1. Output sheet'!$K$2:$K$5000,$C801,'1. Output sheet'!$O$2:$O$5000,"&gt;="&amp;$B$740,'1. Output sheet'!$O$2:$O$5000,"&lt;"&amp;$C$740)</f>
        <v>0</v>
      </c>
      <c r="M866" s="13">
        <f>SUMIFS('1. Output sheet'!$F$2:$F$5000,'1. Output sheet'!$AC$2:$AC$5000,$B$105,'1. Output sheet'!$C$2:$C$5000,M$138,'1. Output sheet'!$K$2:$K$5000,$C801,'1. Output sheet'!$O$2:$O$5000,"&gt;="&amp;$B$740,'1. Output sheet'!$O$2:$O$5000,"&lt;"&amp;$C$740)</f>
        <v>0</v>
      </c>
      <c r="N866" s="13">
        <f>SUMIFS('1. Output sheet'!$F$2:$F$5000,'1. Output sheet'!$AC$2:$AC$5000,$B$105,'1. Output sheet'!$C$2:$C$5000,N$138,'1. Output sheet'!$K$2:$K$5000,$C801,'1. Output sheet'!$O$2:$O$5000,"&gt;="&amp;$B$740,'1. Output sheet'!$O$2:$O$5000,"&lt;"&amp;$C$740)</f>
        <v>0</v>
      </c>
      <c r="O866" s="13">
        <f>SUMIFS('1. Output sheet'!$F$2:$F$5000,'1. Output sheet'!$AC$2:$AC$5000,$B$105,'1. Output sheet'!$C$2:$C$5000,O$138,'1. Output sheet'!$K$2:$K$5000,$C801,'1. Output sheet'!$O$2:$O$5000,"&gt;="&amp;$B$740,'1. Output sheet'!$O$2:$O$5000,"&lt;"&amp;$C$740)</f>
        <v>0</v>
      </c>
      <c r="P866" s="14">
        <f t="shared" si="469"/>
        <v>0</v>
      </c>
      <c r="R866" s="7"/>
      <c r="S866" s="39" t="s">
        <v>194</v>
      </c>
      <c r="T866" s="14">
        <f t="shared" si="470"/>
        <v>0</v>
      </c>
      <c r="U866" s="14">
        <f t="shared" si="448"/>
        <v>0</v>
      </c>
      <c r="V866" s="14">
        <f t="shared" si="449"/>
        <v>0</v>
      </c>
      <c r="W866" s="14">
        <f t="shared" si="450"/>
        <v>0</v>
      </c>
      <c r="X866" s="14">
        <f t="shared" si="451"/>
        <v>0</v>
      </c>
      <c r="Y866" s="14">
        <f t="shared" si="452"/>
        <v>0</v>
      </c>
      <c r="Z866" s="14">
        <f t="shared" si="453"/>
        <v>0</v>
      </c>
      <c r="AA866" s="14">
        <f t="shared" si="454"/>
        <v>0</v>
      </c>
      <c r="AB866" s="14">
        <f t="shared" si="455"/>
        <v>0</v>
      </c>
      <c r="AC866" s="14">
        <f t="shared" si="456"/>
        <v>0</v>
      </c>
      <c r="AD866" s="14">
        <f t="shared" si="457"/>
        <v>0</v>
      </c>
      <c r="AE866" s="13">
        <v>0</v>
      </c>
      <c r="AF866" s="14">
        <v>14437.619999999999</v>
      </c>
    </row>
    <row r="867" spans="2:32" ht="14.4" x14ac:dyDescent="0.3">
      <c r="B867" s="7"/>
      <c r="C867" s="39" t="s">
        <v>267</v>
      </c>
      <c r="D867" s="13">
        <f>SUMIFS('1. Output sheet'!$F$2:$F$5000,'1. Output sheet'!$AC$2:$AC$5000,$B$105,'1. Output sheet'!$C$2:$C$5000,D$138,'1. Output sheet'!$K$2:$K$5000,$C802,'1. Output sheet'!$O$2:$O$5000,"&gt;="&amp;$B$740,'1. Output sheet'!$O$2:$O$5000,"&lt;"&amp;$C$740)</f>
        <v>0</v>
      </c>
      <c r="E867" s="13">
        <f>SUMIFS('1. Output sheet'!$F$2:$F$5000,'1. Output sheet'!$AC$2:$AC$5000,$B$105,'1. Output sheet'!$C$2:$C$5000,E$138,'1. Output sheet'!$K$2:$K$5000,$C802,'1. Output sheet'!$O$2:$O$5000,"&gt;="&amp;$B$740,'1. Output sheet'!$O$2:$O$5000,"&lt;"&amp;$C$740)</f>
        <v>0</v>
      </c>
      <c r="F867" s="13">
        <f>SUMIFS('1. Output sheet'!$F$2:$F$5000,'1. Output sheet'!$AC$2:$AC$5000,$B$105,'1. Output sheet'!$C$2:$C$5000,F$138,'1. Output sheet'!$K$2:$K$5000,$C802,'1. Output sheet'!$O$2:$O$5000,"&gt;="&amp;$B$740,'1. Output sheet'!$O$2:$O$5000,"&lt;"&amp;$C$740)</f>
        <v>-1080.0199999999993</v>
      </c>
      <c r="G867" s="13">
        <f>SUMIFS('1. Output sheet'!$F$2:$F$5000,'1. Output sheet'!$AC$2:$AC$5000,$B$105,'1. Output sheet'!$C$2:$C$5000,G$138,'1. Output sheet'!$K$2:$K$5000,$C802,'1. Output sheet'!$O$2:$O$5000,"&gt;="&amp;$B$740,'1. Output sheet'!$O$2:$O$5000,"&lt;"&amp;$C$740)</f>
        <v>0</v>
      </c>
      <c r="H867" s="13">
        <f>SUMIFS('1. Output sheet'!$F$2:$F$5000,'1. Output sheet'!$AC$2:$AC$5000,$B$105,'1. Output sheet'!$C$2:$C$5000,H$138,'1. Output sheet'!$K$2:$K$5000,$C802,'1. Output sheet'!$O$2:$O$5000,"&gt;="&amp;$B$740,'1. Output sheet'!$O$2:$O$5000,"&lt;"&amp;$C$740)</f>
        <v>0</v>
      </c>
      <c r="I867" s="13">
        <f>SUMIFS('1. Output sheet'!$F$2:$F$5000,'1. Output sheet'!$AC$2:$AC$5000,$B$105,'1. Output sheet'!$C$2:$C$5000,I$138,'1. Output sheet'!$K$2:$K$5000,$C802,'1. Output sheet'!$O$2:$O$5000,"&gt;="&amp;$B$740,'1. Output sheet'!$O$2:$O$5000,"&lt;"&amp;$C$740)</f>
        <v>0</v>
      </c>
      <c r="J867" s="13">
        <f>SUMIFS('1. Output sheet'!$F$2:$F$5000,'1. Output sheet'!$AC$2:$AC$5000,$B$105,'1. Output sheet'!$C$2:$C$5000,J$138,'1. Output sheet'!$K$2:$K$5000,$C802,'1. Output sheet'!$O$2:$O$5000,"&gt;="&amp;$B$740,'1. Output sheet'!$O$2:$O$5000,"&lt;"&amp;$C$740)</f>
        <v>0</v>
      </c>
      <c r="K867" s="13">
        <f>SUMIFS('1. Output sheet'!$F$2:$F$5000,'1. Output sheet'!$AC$2:$AC$5000,$B$105,'1. Output sheet'!$C$2:$C$5000,K$138,'1. Output sheet'!$K$2:$K$5000,$C802,'1. Output sheet'!$O$2:$O$5000,"&gt;="&amp;$B$740,'1. Output sheet'!$O$2:$O$5000,"&lt;"&amp;$C$740)</f>
        <v>0</v>
      </c>
      <c r="L867" s="13">
        <f>SUMIFS('1. Output sheet'!$F$2:$F$5000,'1. Output sheet'!$AC$2:$AC$5000,$B$105,'1. Output sheet'!$C$2:$C$5000,L$138,'1. Output sheet'!$K$2:$K$5000,$C802,'1. Output sheet'!$O$2:$O$5000,"&gt;="&amp;$B$740,'1. Output sheet'!$O$2:$O$5000,"&lt;"&amp;$C$740)</f>
        <v>0</v>
      </c>
      <c r="M867" s="13">
        <f>SUMIFS('1. Output sheet'!$F$2:$F$5000,'1. Output sheet'!$AC$2:$AC$5000,$B$105,'1. Output sheet'!$C$2:$C$5000,M$138,'1. Output sheet'!$K$2:$K$5000,$C802,'1. Output sheet'!$O$2:$O$5000,"&gt;="&amp;$B$740,'1. Output sheet'!$O$2:$O$5000,"&lt;"&amp;$C$740)</f>
        <v>0</v>
      </c>
      <c r="N867" s="13">
        <f>SUMIFS('1. Output sheet'!$F$2:$F$5000,'1. Output sheet'!$AC$2:$AC$5000,$B$105,'1. Output sheet'!$C$2:$C$5000,N$138,'1. Output sheet'!$K$2:$K$5000,$C802,'1. Output sheet'!$O$2:$O$5000,"&gt;="&amp;$B$740,'1. Output sheet'!$O$2:$O$5000,"&lt;"&amp;$C$740)</f>
        <v>0</v>
      </c>
      <c r="O867" s="13">
        <f>SUMIFS('1. Output sheet'!$F$2:$F$5000,'1. Output sheet'!$AC$2:$AC$5000,$B$105,'1. Output sheet'!$C$2:$C$5000,O$138,'1. Output sheet'!$K$2:$K$5000,$C802,'1. Output sheet'!$O$2:$O$5000,"&gt;="&amp;$B$740,'1. Output sheet'!$O$2:$O$5000,"&lt;"&amp;$C$740)</f>
        <v>0</v>
      </c>
      <c r="P867" s="14">
        <f t="shared" si="469"/>
        <v>-1080.0199999999993</v>
      </c>
      <c r="R867" s="7"/>
      <c r="S867" s="39" t="s">
        <v>267</v>
      </c>
      <c r="T867" s="14">
        <f t="shared" si="470"/>
        <v>0</v>
      </c>
      <c r="U867" s="14">
        <f t="shared" si="448"/>
        <v>0</v>
      </c>
      <c r="V867" s="14">
        <f t="shared" si="449"/>
        <v>-144.8077980236782</v>
      </c>
      <c r="W867" s="14">
        <f t="shared" si="450"/>
        <v>0</v>
      </c>
      <c r="X867" s="14">
        <f t="shared" si="451"/>
        <v>0</v>
      </c>
      <c r="Y867" s="14">
        <f t="shared" si="452"/>
        <v>0</v>
      </c>
      <c r="Z867" s="14">
        <f t="shared" si="453"/>
        <v>0</v>
      </c>
      <c r="AA867" s="14">
        <f t="shared" si="454"/>
        <v>0</v>
      </c>
      <c r="AB867" s="14">
        <f t="shared" si="455"/>
        <v>0</v>
      </c>
      <c r="AC867" s="14">
        <f t="shared" si="456"/>
        <v>0</v>
      </c>
      <c r="AD867" s="14">
        <f t="shared" si="457"/>
        <v>0</v>
      </c>
      <c r="AE867" s="13">
        <v>0</v>
      </c>
      <c r="AF867" s="14">
        <v>-1771.5966666666668</v>
      </c>
    </row>
    <row r="868" spans="2:32" ht="14.4" x14ac:dyDescent="0.3">
      <c r="B868" s="7"/>
      <c r="C868" s="39" t="s">
        <v>710</v>
      </c>
      <c r="D868" s="13">
        <f>SUMIFS('1. Output sheet'!$F$2:$F$5000,'1. Output sheet'!$AC$2:$AC$5000,$B$105,'1. Output sheet'!$C$2:$C$5000,D$138,'1. Output sheet'!$K$2:$K$5000,$C803,'1. Output sheet'!$O$2:$O$5000,"&gt;="&amp;$B$740,'1. Output sheet'!$O$2:$O$5000,"&lt;"&amp;$C$740)</f>
        <v>0</v>
      </c>
      <c r="E868" s="13">
        <f>SUMIFS('1. Output sheet'!$F$2:$F$5000,'1. Output sheet'!$AC$2:$AC$5000,$B$105,'1. Output sheet'!$C$2:$C$5000,E$138,'1. Output sheet'!$K$2:$K$5000,$C803,'1. Output sheet'!$O$2:$O$5000,"&gt;="&amp;$B$740,'1. Output sheet'!$O$2:$O$5000,"&lt;"&amp;$C$740)</f>
        <v>0</v>
      </c>
      <c r="F868" s="13">
        <f>SUMIFS('1. Output sheet'!$F$2:$F$5000,'1. Output sheet'!$AC$2:$AC$5000,$B$105,'1. Output sheet'!$C$2:$C$5000,F$138,'1. Output sheet'!$K$2:$K$5000,$C803,'1. Output sheet'!$O$2:$O$5000,"&gt;="&amp;$B$740,'1. Output sheet'!$O$2:$O$5000,"&lt;"&amp;$C$740)</f>
        <v>0</v>
      </c>
      <c r="G868" s="13">
        <f>SUMIFS('1. Output sheet'!$F$2:$F$5000,'1. Output sheet'!$AC$2:$AC$5000,$B$105,'1. Output sheet'!$C$2:$C$5000,G$138,'1. Output sheet'!$K$2:$K$5000,$C803,'1. Output sheet'!$O$2:$O$5000,"&gt;="&amp;$B$740,'1. Output sheet'!$O$2:$O$5000,"&lt;"&amp;$C$740)</f>
        <v>0</v>
      </c>
      <c r="H868" s="13">
        <f>SUMIFS('1. Output sheet'!$F$2:$F$5000,'1. Output sheet'!$AC$2:$AC$5000,$B$105,'1. Output sheet'!$C$2:$C$5000,H$138,'1. Output sheet'!$K$2:$K$5000,$C803,'1. Output sheet'!$O$2:$O$5000,"&gt;="&amp;$B$740,'1. Output sheet'!$O$2:$O$5000,"&lt;"&amp;$C$740)</f>
        <v>0</v>
      </c>
      <c r="I868" s="13">
        <f>SUMIFS('1. Output sheet'!$F$2:$F$5000,'1. Output sheet'!$AC$2:$AC$5000,$B$105,'1. Output sheet'!$C$2:$C$5000,I$138,'1. Output sheet'!$K$2:$K$5000,$C803,'1. Output sheet'!$O$2:$O$5000,"&gt;="&amp;$B$740,'1. Output sheet'!$O$2:$O$5000,"&lt;"&amp;$C$740)</f>
        <v>0</v>
      </c>
      <c r="J868" s="13">
        <f>SUMIFS('1. Output sheet'!$F$2:$F$5000,'1. Output sheet'!$AC$2:$AC$5000,$B$105,'1. Output sheet'!$C$2:$C$5000,J$138,'1. Output sheet'!$K$2:$K$5000,$C803,'1. Output sheet'!$O$2:$O$5000,"&gt;="&amp;$B$740,'1. Output sheet'!$O$2:$O$5000,"&lt;"&amp;$C$740)</f>
        <v>0</v>
      </c>
      <c r="K868" s="13">
        <f>SUMIFS('1. Output sheet'!$F$2:$F$5000,'1. Output sheet'!$AC$2:$AC$5000,$B$105,'1. Output sheet'!$C$2:$C$5000,K$138,'1. Output sheet'!$K$2:$K$5000,$C803,'1. Output sheet'!$O$2:$O$5000,"&gt;="&amp;$B$740,'1. Output sheet'!$O$2:$O$5000,"&lt;"&amp;$C$740)</f>
        <v>0</v>
      </c>
      <c r="L868" s="13">
        <f>SUMIFS('1. Output sheet'!$F$2:$F$5000,'1. Output sheet'!$AC$2:$AC$5000,$B$105,'1. Output sheet'!$C$2:$C$5000,L$138,'1. Output sheet'!$K$2:$K$5000,$C803,'1. Output sheet'!$O$2:$O$5000,"&gt;="&amp;$B$740,'1. Output sheet'!$O$2:$O$5000,"&lt;"&amp;$C$740)</f>
        <v>0</v>
      </c>
      <c r="M868" s="13">
        <f>SUMIFS('1. Output sheet'!$F$2:$F$5000,'1. Output sheet'!$AC$2:$AC$5000,$B$105,'1. Output sheet'!$C$2:$C$5000,M$138,'1. Output sheet'!$K$2:$K$5000,$C803,'1. Output sheet'!$O$2:$O$5000,"&gt;="&amp;$B$740,'1. Output sheet'!$O$2:$O$5000,"&lt;"&amp;$C$740)</f>
        <v>0</v>
      </c>
      <c r="N868" s="13">
        <f>SUMIFS('1. Output sheet'!$F$2:$F$5000,'1. Output sheet'!$AC$2:$AC$5000,$B$105,'1. Output sheet'!$C$2:$C$5000,N$138,'1. Output sheet'!$K$2:$K$5000,$C803,'1. Output sheet'!$O$2:$O$5000,"&gt;="&amp;$B$740,'1. Output sheet'!$O$2:$O$5000,"&lt;"&amp;$C$740)</f>
        <v>0</v>
      </c>
      <c r="O868" s="13">
        <f>SUMIFS('1. Output sheet'!$F$2:$F$5000,'1. Output sheet'!$AC$2:$AC$5000,$B$105,'1. Output sheet'!$C$2:$C$5000,O$138,'1. Output sheet'!$K$2:$K$5000,$C803,'1. Output sheet'!$O$2:$O$5000,"&gt;="&amp;$B$740,'1. Output sheet'!$O$2:$O$5000,"&lt;"&amp;$C$740)</f>
        <v>0</v>
      </c>
      <c r="P868" s="14">
        <f t="shared" si="469"/>
        <v>0</v>
      </c>
      <c r="R868" s="7"/>
      <c r="S868" s="39" t="s">
        <v>710</v>
      </c>
      <c r="T868" s="14">
        <f t="shared" si="470"/>
        <v>0</v>
      </c>
      <c r="U868" s="14">
        <f t="shared" si="448"/>
        <v>0</v>
      </c>
      <c r="V868" s="14">
        <f t="shared" si="449"/>
        <v>0</v>
      </c>
      <c r="W868" s="14">
        <f t="shared" si="450"/>
        <v>0</v>
      </c>
      <c r="X868" s="14">
        <f t="shared" si="451"/>
        <v>0</v>
      </c>
      <c r="Y868" s="14">
        <f t="shared" si="452"/>
        <v>0</v>
      </c>
      <c r="Z868" s="14">
        <f t="shared" si="453"/>
        <v>0</v>
      </c>
      <c r="AA868" s="14">
        <f t="shared" si="454"/>
        <v>0</v>
      </c>
      <c r="AB868" s="14">
        <f t="shared" si="455"/>
        <v>0</v>
      </c>
      <c r="AC868" s="14">
        <f t="shared" si="456"/>
        <v>0</v>
      </c>
      <c r="AD868" s="14">
        <f t="shared" si="457"/>
        <v>0</v>
      </c>
      <c r="AE868" s="13">
        <v>0</v>
      </c>
      <c r="AF868" s="14">
        <v>-353.57000000000011</v>
      </c>
    </row>
    <row r="870" spans="2:32" x14ac:dyDescent="0.25">
      <c r="R870">
        <v>0.13407881152541462</v>
      </c>
    </row>
    <row r="871" spans="2:32" ht="14.4" x14ac:dyDescent="0.3">
      <c r="B871" s="5" t="s">
        <v>4372</v>
      </c>
      <c r="C871" s="5"/>
      <c r="D871" s="5"/>
      <c r="E871" s="5"/>
      <c r="F871" s="5"/>
      <c r="G871" s="5"/>
      <c r="H871" s="5"/>
      <c r="I871" s="5"/>
      <c r="J871" s="5"/>
      <c r="K871" s="5"/>
      <c r="L871" s="5"/>
      <c r="M871" s="5"/>
      <c r="N871" s="5"/>
      <c r="O871" s="5"/>
      <c r="P871" s="5"/>
      <c r="R871" s="5" t="s">
        <v>4372</v>
      </c>
      <c r="S871" s="5"/>
      <c r="T871" s="5"/>
      <c r="U871" s="5"/>
      <c r="V871" s="5"/>
      <c r="W871" s="5"/>
      <c r="X871" s="5"/>
      <c r="Y871" s="5"/>
      <c r="Z871" s="5"/>
      <c r="AA871" s="5"/>
      <c r="AB871" s="5"/>
      <c r="AC871" s="5"/>
      <c r="AD871" s="5"/>
      <c r="AE871" s="5"/>
      <c r="AF871" s="5"/>
    </row>
    <row r="872" spans="2:32" ht="43.2" x14ac:dyDescent="0.3">
      <c r="B872" s="6" t="s">
        <v>4363</v>
      </c>
      <c r="C872" s="6"/>
      <c r="D872" s="10" t="s">
        <v>705</v>
      </c>
      <c r="E872" s="10" t="s">
        <v>206</v>
      </c>
      <c r="F872" s="10" t="s">
        <v>198</v>
      </c>
      <c r="G872" s="11" t="s">
        <v>28</v>
      </c>
      <c r="H872" s="11" t="s">
        <v>795</v>
      </c>
      <c r="I872" s="11" t="s">
        <v>43</v>
      </c>
      <c r="J872" s="11" t="s">
        <v>104</v>
      </c>
      <c r="K872" s="11" t="s">
        <v>808</v>
      </c>
      <c r="L872" s="11" t="s">
        <v>755</v>
      </c>
      <c r="M872" s="11" t="s">
        <v>4353</v>
      </c>
      <c r="N872" s="11" t="s">
        <v>318</v>
      </c>
      <c r="O872" s="11" t="s">
        <v>71</v>
      </c>
      <c r="P872" s="29" t="s">
        <v>4354</v>
      </c>
      <c r="R872" s="6" t="s">
        <v>4364</v>
      </c>
      <c r="S872" s="6"/>
      <c r="T872" s="10" t="s">
        <v>705</v>
      </c>
      <c r="U872" s="10" t="s">
        <v>206</v>
      </c>
      <c r="V872" s="10" t="s">
        <v>198</v>
      </c>
      <c r="W872" s="11" t="s">
        <v>28</v>
      </c>
      <c r="X872" s="11" t="s">
        <v>795</v>
      </c>
      <c r="Y872" s="11" t="s">
        <v>43</v>
      </c>
      <c r="Z872" s="11" t="s">
        <v>104</v>
      </c>
      <c r="AA872" s="11" t="s">
        <v>808</v>
      </c>
      <c r="AB872" s="11" t="s">
        <v>755</v>
      </c>
      <c r="AC872" s="11" t="s">
        <v>4353</v>
      </c>
      <c r="AD872" s="11" t="s">
        <v>318</v>
      </c>
      <c r="AE872" s="11" t="s">
        <v>71</v>
      </c>
      <c r="AF872" s="29" t="s">
        <v>4354</v>
      </c>
    </row>
    <row r="873" spans="2:32" ht="14.4" x14ac:dyDescent="0.3">
      <c r="B873" s="37" t="s">
        <v>4373</v>
      </c>
      <c r="C873" s="12"/>
      <c r="D873" s="14">
        <f>SUM(D874:D902)</f>
        <v>2474</v>
      </c>
      <c r="E873" s="14">
        <f t="shared" ref="E873" si="482">SUM(E874:E902)</f>
        <v>35665</v>
      </c>
      <c r="F873" s="14">
        <f t="shared" ref="F873" si="483">SUM(F874:F902)</f>
        <v>49738.94</v>
      </c>
      <c r="G873" s="14">
        <f t="shared" ref="G873" si="484">SUM(G874:G902)</f>
        <v>9884.75</v>
      </c>
      <c r="H873" s="14">
        <f t="shared" ref="H873" si="485">SUM(H874:H902)</f>
        <v>5623.0599999999995</v>
      </c>
      <c r="I873" s="14">
        <f t="shared" ref="I873" si="486">SUM(I874:I902)</f>
        <v>38750</v>
      </c>
      <c r="J873" s="14">
        <f t="shared" ref="J873" si="487">SUM(J874:J902)</f>
        <v>15500</v>
      </c>
      <c r="K873" s="14">
        <f t="shared" ref="K873" si="488">SUM(K874:K902)</f>
        <v>0</v>
      </c>
      <c r="L873" s="14">
        <f t="shared" ref="L873" si="489">SUM(L874:L902)</f>
        <v>2550</v>
      </c>
      <c r="M873" s="14">
        <f t="shared" ref="M873" si="490">SUM(M874:M902)</f>
        <v>0</v>
      </c>
      <c r="N873" s="14">
        <f t="shared" ref="N873" si="491">SUM(N874:N902)</f>
        <v>9100</v>
      </c>
      <c r="O873" s="14">
        <f t="shared" ref="O873" si="492">SUM(O874:O902)</f>
        <v>9100</v>
      </c>
      <c r="P873" s="14">
        <f>SUM(D873:O873)</f>
        <v>178385.75</v>
      </c>
      <c r="R873" s="37" t="s">
        <v>4373</v>
      </c>
      <c r="S873" s="12"/>
      <c r="T873" s="14">
        <f>D873*$R$201</f>
        <v>331.71097971387576</v>
      </c>
      <c r="U873" s="14">
        <f t="shared" ref="U873:U902" si="493">E873*$R$201</f>
        <v>4781.9208130539128</v>
      </c>
      <c r="V873" s="14">
        <f t="shared" ref="V873:V902" si="494">F873*$R$201</f>
        <v>6668.9379617339064</v>
      </c>
      <c r="W873" s="14">
        <f t="shared" ref="W873:W902" si="495">G873*$R$201</f>
        <v>1325.3355322258421</v>
      </c>
      <c r="X873" s="14">
        <f t="shared" ref="X873:X902" si="496">H873*$R$201</f>
        <v>753.93320193609782</v>
      </c>
      <c r="Y873" s="14">
        <f t="shared" ref="Y873:Y902" si="497">I873*$R$201</f>
        <v>5195.5539466098162</v>
      </c>
      <c r="Z873" s="14">
        <f t="shared" ref="Z873:Z902" si="498">J873*$R$201</f>
        <v>2078.2215786439265</v>
      </c>
      <c r="AA873" s="14">
        <f t="shared" ref="AA873:AA902" si="499">K873*$R$201</f>
        <v>0</v>
      </c>
      <c r="AB873" s="14">
        <f t="shared" ref="AB873:AB902" si="500">L873*$R$201</f>
        <v>341.9009693898073</v>
      </c>
      <c r="AC873" s="14">
        <f t="shared" ref="AC873:AC902" si="501">M873*$R$201</f>
        <v>0</v>
      </c>
      <c r="AD873" s="14">
        <f t="shared" ref="AD873:AD902" si="502">N873*$R$201</f>
        <v>1220.117184881273</v>
      </c>
      <c r="AE873" s="14">
        <f t="shared" ref="AE873:AE902" si="503">O873*$R$201</f>
        <v>1220.117184881273</v>
      </c>
      <c r="AF873" s="14">
        <f t="shared" ref="AF873:AF902" si="504">P873*$R$201</f>
        <v>23917.749353069732</v>
      </c>
    </row>
    <row r="874" spans="2:32" ht="14.4" x14ac:dyDescent="0.3">
      <c r="B874" s="39" t="s">
        <v>340</v>
      </c>
      <c r="C874" s="12"/>
      <c r="D874" s="13">
        <f>SUMIFS('1. Output sheet'!$F$2:$F$5000,'1. Output sheet'!$C$2:$C$5000,D$138,'1. Output sheet'!$K$2:$K$5000,$B874,'1. Output sheet'!$AC$2:$AC$5000,$B$140,'1. Output sheet'!$O$2:$O$5000,"&gt;="&amp;$B$740,'1. Output sheet'!$O$2:$O$5000,"&lt;"&amp;$C$740)+SUMIFS('1. Output sheet'!$F$2:$F$5000,'1. Output sheet'!$C$2:$C$5000,D$138,'1. Output sheet'!$K$2:$K$5000,$B874,'1. Output sheet'!$AC$2:$AC$5000,$B$170,'1. Output sheet'!$O$2:$O$5000,"&gt;="&amp;$B$740,'1. Output sheet'!$O$2:$O$5000,"&lt;"&amp;$C$740)</f>
        <v>0</v>
      </c>
      <c r="E874" s="13">
        <f>SUMIFS('1. Output sheet'!$F$2:$F$5000,'1. Output sheet'!$C$2:$C$5000,E$138,'1. Output sheet'!$K$2:$K$5000,$B874,'1. Output sheet'!$AC$2:$AC$5000,$B$140,'1. Output sheet'!$O$2:$O$5000,"&gt;="&amp;$B$740,'1. Output sheet'!$O$2:$O$5000,"&lt;"&amp;$C$740)+SUMIFS('1. Output sheet'!$F$2:$F$5000,'1. Output sheet'!$C$2:$C$5000,E$138,'1. Output sheet'!$K$2:$K$5000,$B874,'1. Output sheet'!$AC$2:$AC$5000,$B$170,'1. Output sheet'!$O$2:$O$5000,"&gt;="&amp;$B$740,'1. Output sheet'!$O$2:$O$5000,"&lt;"&amp;$C$740)</f>
        <v>0</v>
      </c>
      <c r="F874" s="13">
        <f>SUMIFS('1. Output sheet'!$F$2:$F$5000,'1. Output sheet'!$C$2:$C$5000,F$138,'1. Output sheet'!$K$2:$K$5000,$B874,'1. Output sheet'!$AC$2:$AC$5000,$B$140,'1. Output sheet'!$O$2:$O$5000,"&gt;="&amp;$B$740,'1. Output sheet'!$O$2:$O$5000,"&lt;"&amp;$C$740)+SUMIFS('1. Output sheet'!$F$2:$F$5000,'1. Output sheet'!$C$2:$C$5000,F$138,'1. Output sheet'!$K$2:$K$5000,$B874,'1. Output sheet'!$AC$2:$AC$5000,$B$170,'1. Output sheet'!$O$2:$O$5000,"&gt;="&amp;$B$740,'1. Output sheet'!$O$2:$O$5000,"&lt;"&amp;$C$740)</f>
        <v>6686</v>
      </c>
      <c r="G874" s="13">
        <f>SUMIFS('1. Output sheet'!$F$2:$F$5000,'1. Output sheet'!$C$2:$C$5000,G$138,'1. Output sheet'!$K$2:$K$5000,$B874,'1. Output sheet'!$AC$2:$AC$5000,$B$140,'1. Output sheet'!$O$2:$O$5000,"&gt;="&amp;$B$740,'1. Output sheet'!$O$2:$O$5000,"&lt;"&amp;$C$740)+SUMIFS('1. Output sheet'!$F$2:$F$5000,'1. Output sheet'!$C$2:$C$5000,G$138,'1. Output sheet'!$K$2:$K$5000,$B874,'1. Output sheet'!$AC$2:$AC$5000,$B$170,'1. Output sheet'!$O$2:$O$5000,"&gt;="&amp;$B$740,'1. Output sheet'!$O$2:$O$5000,"&lt;"&amp;$C$740)</f>
        <v>0</v>
      </c>
      <c r="H874" s="13">
        <f>SUMIFS('1. Output sheet'!$F$2:$F$5000,'1. Output sheet'!$C$2:$C$5000,H$138,'1. Output sheet'!$K$2:$K$5000,$B874,'1. Output sheet'!$AC$2:$AC$5000,$B$140,'1. Output sheet'!$O$2:$O$5000,"&gt;="&amp;$B$740,'1. Output sheet'!$O$2:$O$5000,"&lt;"&amp;$C$740)+SUMIFS('1. Output sheet'!$F$2:$F$5000,'1. Output sheet'!$C$2:$C$5000,H$138,'1. Output sheet'!$K$2:$K$5000,$B874,'1. Output sheet'!$AC$2:$AC$5000,$B$170,'1. Output sheet'!$O$2:$O$5000,"&gt;="&amp;$B$740,'1. Output sheet'!$O$2:$O$5000,"&lt;"&amp;$C$740)</f>
        <v>0</v>
      </c>
      <c r="I874" s="13">
        <f>SUMIFS('1. Output sheet'!$F$2:$F$5000,'1. Output sheet'!$C$2:$C$5000,I$138,'1. Output sheet'!$K$2:$K$5000,$B874,'1. Output sheet'!$AC$2:$AC$5000,$B$140,'1. Output sheet'!$O$2:$O$5000,"&gt;="&amp;$B$740,'1. Output sheet'!$O$2:$O$5000,"&lt;"&amp;$C$740)+SUMIFS('1. Output sheet'!$F$2:$F$5000,'1. Output sheet'!$C$2:$C$5000,I$138,'1. Output sheet'!$K$2:$K$5000,$B874,'1. Output sheet'!$AC$2:$AC$5000,$B$170,'1. Output sheet'!$O$2:$O$5000,"&gt;="&amp;$B$740,'1. Output sheet'!$O$2:$O$5000,"&lt;"&amp;$C$740)</f>
        <v>0</v>
      </c>
      <c r="J874" s="13">
        <f>SUMIFS('1. Output sheet'!$F$2:$F$5000,'1. Output sheet'!$C$2:$C$5000,J$138,'1. Output sheet'!$K$2:$K$5000,$B874,'1. Output sheet'!$AC$2:$AC$5000,$B$140,'1. Output sheet'!$O$2:$O$5000,"&gt;="&amp;$B$740,'1. Output sheet'!$O$2:$O$5000,"&lt;"&amp;$C$740)+SUMIFS('1. Output sheet'!$F$2:$F$5000,'1. Output sheet'!$C$2:$C$5000,J$138,'1. Output sheet'!$K$2:$K$5000,$B874,'1. Output sheet'!$AC$2:$AC$5000,$B$170,'1. Output sheet'!$O$2:$O$5000,"&gt;="&amp;$B$740,'1. Output sheet'!$O$2:$O$5000,"&lt;"&amp;$C$740)</f>
        <v>0</v>
      </c>
      <c r="K874" s="13">
        <f>SUMIFS('1. Output sheet'!$F$2:$F$5000,'1. Output sheet'!$C$2:$C$5000,K$138,'1. Output sheet'!$K$2:$K$5000,$B874,'1. Output sheet'!$AC$2:$AC$5000,$B$140,'1. Output sheet'!$O$2:$O$5000,"&gt;="&amp;$B$740,'1. Output sheet'!$O$2:$O$5000,"&lt;"&amp;$C$740)+SUMIFS('1. Output sheet'!$F$2:$F$5000,'1. Output sheet'!$C$2:$C$5000,K$138,'1. Output sheet'!$K$2:$K$5000,$B874,'1. Output sheet'!$AC$2:$AC$5000,$B$170,'1. Output sheet'!$O$2:$O$5000,"&gt;="&amp;$B$740,'1. Output sheet'!$O$2:$O$5000,"&lt;"&amp;$C$740)</f>
        <v>0</v>
      </c>
      <c r="L874" s="13">
        <f>SUMIFS('1. Output sheet'!$F$2:$F$5000,'1. Output sheet'!$C$2:$C$5000,L$138,'1. Output sheet'!$K$2:$K$5000,$B874,'1. Output sheet'!$AC$2:$AC$5000,$B$140,'1. Output sheet'!$O$2:$O$5000,"&gt;="&amp;$B$740,'1. Output sheet'!$O$2:$O$5000,"&lt;"&amp;$C$740)+SUMIFS('1. Output sheet'!$F$2:$F$5000,'1. Output sheet'!$C$2:$C$5000,L$138,'1. Output sheet'!$K$2:$K$5000,$B874,'1. Output sheet'!$AC$2:$AC$5000,$B$170,'1. Output sheet'!$O$2:$O$5000,"&gt;="&amp;$B$740,'1. Output sheet'!$O$2:$O$5000,"&lt;"&amp;$C$740)</f>
        <v>0</v>
      </c>
      <c r="M874" s="13">
        <f>SUMIFS('1. Output sheet'!$F$2:$F$5000,'1. Output sheet'!$C$2:$C$5000,M$138,'1. Output sheet'!$K$2:$K$5000,$B874,'1. Output sheet'!$AC$2:$AC$5000,$B$140,'1. Output sheet'!$O$2:$O$5000,"&gt;="&amp;$B$740,'1. Output sheet'!$O$2:$O$5000,"&lt;"&amp;$C$740)+SUMIFS('1. Output sheet'!$F$2:$F$5000,'1. Output sheet'!$C$2:$C$5000,M$138,'1. Output sheet'!$K$2:$K$5000,$B874,'1. Output sheet'!$AC$2:$AC$5000,$B$170,'1. Output sheet'!$O$2:$O$5000,"&gt;="&amp;$B$740,'1. Output sheet'!$O$2:$O$5000,"&lt;"&amp;$C$740)</f>
        <v>0</v>
      </c>
      <c r="N874" s="13">
        <f>SUMIFS('1. Output sheet'!$F$2:$F$5000,'1. Output sheet'!$C$2:$C$5000,N$138,'1. Output sheet'!$K$2:$K$5000,$B874,'1. Output sheet'!$AC$2:$AC$5000,$B$140,'1. Output sheet'!$O$2:$O$5000,"&gt;="&amp;$B$740,'1. Output sheet'!$O$2:$O$5000,"&lt;"&amp;$C$740)+SUMIFS('1. Output sheet'!$F$2:$F$5000,'1. Output sheet'!$C$2:$C$5000,N$138,'1. Output sheet'!$K$2:$K$5000,$B874,'1. Output sheet'!$AC$2:$AC$5000,$B$170,'1. Output sheet'!$O$2:$O$5000,"&gt;="&amp;$B$740,'1. Output sheet'!$O$2:$O$5000,"&lt;"&amp;$C$740)</f>
        <v>0</v>
      </c>
      <c r="O874" s="13">
        <f>SUMIFS('1. Output sheet'!$F$2:$F$5000,'1. Output sheet'!$C$2:$C$5000,O$138,'1. Output sheet'!$K$2:$K$5000,$B874,'1. Output sheet'!$AC$2:$AC$5000,$B$140,'1. Output sheet'!$O$2:$O$5000,"&gt;="&amp;$B$740,'1. Output sheet'!$O$2:$O$5000,"&lt;"&amp;$C$740)+SUMIFS('1. Output sheet'!$F$2:$F$5000,'1. Output sheet'!$C$2:$C$5000,O$138,'1. Output sheet'!$K$2:$K$5000,$B874,'1. Output sheet'!$AC$2:$AC$5000,$B$170,'1. Output sheet'!$O$2:$O$5000,"&gt;="&amp;$B$740,'1. Output sheet'!$O$2:$O$5000,"&lt;"&amp;$C$740)</f>
        <v>0</v>
      </c>
      <c r="P874" s="14"/>
      <c r="R874" s="39" t="s">
        <v>340</v>
      </c>
      <c r="S874" s="12"/>
      <c r="T874" s="13">
        <f t="shared" ref="T874:T902" si="505">D874*$R$201</f>
        <v>0</v>
      </c>
      <c r="U874" s="13">
        <f t="shared" si="493"/>
        <v>0</v>
      </c>
      <c r="V874" s="13">
        <f t="shared" si="494"/>
        <v>896.4509338589221</v>
      </c>
      <c r="W874" s="13">
        <f t="shared" si="495"/>
        <v>0</v>
      </c>
      <c r="X874" s="13">
        <f t="shared" si="496"/>
        <v>0</v>
      </c>
      <c r="Y874" s="13">
        <f t="shared" si="497"/>
        <v>0</v>
      </c>
      <c r="Z874" s="13">
        <f t="shared" si="498"/>
        <v>0</v>
      </c>
      <c r="AA874" s="13">
        <f t="shared" si="499"/>
        <v>0</v>
      </c>
      <c r="AB874" s="13">
        <f t="shared" si="500"/>
        <v>0</v>
      </c>
      <c r="AC874" s="13">
        <f t="shared" si="501"/>
        <v>0</v>
      </c>
      <c r="AD874" s="13">
        <f t="shared" si="502"/>
        <v>0</v>
      </c>
      <c r="AE874" s="13">
        <f t="shared" si="503"/>
        <v>0</v>
      </c>
      <c r="AF874" s="14">
        <f t="shared" si="504"/>
        <v>0</v>
      </c>
    </row>
    <row r="875" spans="2:32" ht="14.4" x14ac:dyDescent="0.3">
      <c r="B875" s="39" t="s">
        <v>2407</v>
      </c>
      <c r="C875" s="12"/>
      <c r="D875" s="13">
        <f>SUMIFS('1. Output sheet'!$F$2:$F$5000,'1. Output sheet'!$C$2:$C$5000,D$138,'1. Output sheet'!$K$2:$K$5000,$B875,'1. Output sheet'!$AC$2:$AC$5000,$B$140,'1. Output sheet'!$O$2:$O$5000,"&gt;="&amp;$B$740,'1. Output sheet'!$O$2:$O$5000,"&lt;"&amp;$C$740)+SUMIFS('1. Output sheet'!$F$2:$F$5000,'1. Output sheet'!$C$2:$C$5000,D$138,'1. Output sheet'!$K$2:$K$5000,$B875,'1. Output sheet'!$AC$2:$AC$5000,$B$170,'1. Output sheet'!$O$2:$O$5000,"&gt;="&amp;$B$740,'1. Output sheet'!$O$2:$O$5000,"&lt;"&amp;$C$740)</f>
        <v>0</v>
      </c>
      <c r="E875" s="13">
        <f>SUMIFS('1. Output sheet'!$F$2:$F$5000,'1. Output sheet'!$C$2:$C$5000,E$138,'1. Output sheet'!$K$2:$K$5000,$B875,'1. Output sheet'!$AC$2:$AC$5000,$B$140,'1. Output sheet'!$O$2:$O$5000,"&gt;="&amp;$B$740,'1. Output sheet'!$O$2:$O$5000,"&lt;"&amp;$C$740)+SUMIFS('1. Output sheet'!$F$2:$F$5000,'1. Output sheet'!$C$2:$C$5000,E$138,'1. Output sheet'!$K$2:$K$5000,$B875,'1. Output sheet'!$AC$2:$AC$5000,$B$170,'1. Output sheet'!$O$2:$O$5000,"&gt;="&amp;$B$740,'1. Output sheet'!$O$2:$O$5000,"&lt;"&amp;$C$740)</f>
        <v>0</v>
      </c>
      <c r="F875" s="13">
        <f>SUMIFS('1. Output sheet'!$F$2:$F$5000,'1. Output sheet'!$C$2:$C$5000,F$138,'1. Output sheet'!$K$2:$K$5000,$B875,'1. Output sheet'!$AC$2:$AC$5000,$B$140,'1. Output sheet'!$O$2:$O$5000,"&gt;="&amp;$B$740,'1. Output sheet'!$O$2:$O$5000,"&lt;"&amp;$C$740)+SUMIFS('1. Output sheet'!$F$2:$F$5000,'1. Output sheet'!$C$2:$C$5000,F$138,'1. Output sheet'!$K$2:$K$5000,$B875,'1. Output sheet'!$AC$2:$AC$5000,$B$170,'1. Output sheet'!$O$2:$O$5000,"&gt;="&amp;$B$740,'1. Output sheet'!$O$2:$O$5000,"&lt;"&amp;$C$740)</f>
        <v>0</v>
      </c>
      <c r="G875" s="13">
        <f>SUMIFS('1. Output sheet'!$F$2:$F$5000,'1. Output sheet'!$C$2:$C$5000,G$138,'1. Output sheet'!$K$2:$K$5000,$B875,'1. Output sheet'!$AC$2:$AC$5000,$B$140,'1. Output sheet'!$O$2:$O$5000,"&gt;="&amp;$B$740,'1. Output sheet'!$O$2:$O$5000,"&lt;"&amp;$C$740)+SUMIFS('1. Output sheet'!$F$2:$F$5000,'1. Output sheet'!$C$2:$C$5000,G$138,'1. Output sheet'!$K$2:$K$5000,$B875,'1. Output sheet'!$AC$2:$AC$5000,$B$170,'1. Output sheet'!$O$2:$O$5000,"&gt;="&amp;$B$740,'1. Output sheet'!$O$2:$O$5000,"&lt;"&amp;$C$740)</f>
        <v>0</v>
      </c>
      <c r="H875" s="13">
        <f>SUMIFS('1. Output sheet'!$F$2:$F$5000,'1. Output sheet'!$C$2:$C$5000,H$138,'1. Output sheet'!$K$2:$K$5000,$B875,'1. Output sheet'!$AC$2:$AC$5000,$B$140,'1. Output sheet'!$O$2:$O$5000,"&gt;="&amp;$B$740,'1. Output sheet'!$O$2:$O$5000,"&lt;"&amp;$C$740)+SUMIFS('1. Output sheet'!$F$2:$F$5000,'1. Output sheet'!$C$2:$C$5000,H$138,'1. Output sheet'!$K$2:$K$5000,$B875,'1. Output sheet'!$AC$2:$AC$5000,$B$170,'1. Output sheet'!$O$2:$O$5000,"&gt;="&amp;$B$740,'1. Output sheet'!$O$2:$O$5000,"&lt;"&amp;$C$740)</f>
        <v>0</v>
      </c>
      <c r="I875" s="13">
        <f>SUMIFS('1. Output sheet'!$F$2:$F$5000,'1. Output sheet'!$C$2:$C$5000,I$138,'1. Output sheet'!$K$2:$K$5000,$B875,'1. Output sheet'!$AC$2:$AC$5000,$B$140,'1. Output sheet'!$O$2:$O$5000,"&gt;="&amp;$B$740,'1. Output sheet'!$O$2:$O$5000,"&lt;"&amp;$C$740)+SUMIFS('1. Output sheet'!$F$2:$F$5000,'1. Output sheet'!$C$2:$C$5000,I$138,'1. Output sheet'!$K$2:$K$5000,$B875,'1. Output sheet'!$AC$2:$AC$5000,$B$170,'1. Output sheet'!$O$2:$O$5000,"&gt;="&amp;$B$740,'1. Output sheet'!$O$2:$O$5000,"&lt;"&amp;$C$740)</f>
        <v>0</v>
      </c>
      <c r="J875" s="13">
        <f>SUMIFS('1. Output sheet'!$F$2:$F$5000,'1. Output sheet'!$C$2:$C$5000,J$138,'1. Output sheet'!$K$2:$K$5000,$B875,'1. Output sheet'!$AC$2:$AC$5000,$B$140,'1. Output sheet'!$O$2:$O$5000,"&gt;="&amp;$B$740,'1. Output sheet'!$O$2:$O$5000,"&lt;"&amp;$C$740)+SUMIFS('1. Output sheet'!$F$2:$F$5000,'1. Output sheet'!$C$2:$C$5000,J$138,'1. Output sheet'!$K$2:$K$5000,$B875,'1. Output sheet'!$AC$2:$AC$5000,$B$170,'1. Output sheet'!$O$2:$O$5000,"&gt;="&amp;$B$740,'1. Output sheet'!$O$2:$O$5000,"&lt;"&amp;$C$740)</f>
        <v>0</v>
      </c>
      <c r="K875" s="13">
        <f>SUMIFS('1. Output sheet'!$F$2:$F$5000,'1. Output sheet'!$C$2:$C$5000,K$138,'1. Output sheet'!$K$2:$K$5000,$B875,'1. Output sheet'!$AC$2:$AC$5000,$B$140,'1. Output sheet'!$O$2:$O$5000,"&gt;="&amp;$B$740,'1. Output sheet'!$O$2:$O$5000,"&lt;"&amp;$C$740)+SUMIFS('1. Output sheet'!$F$2:$F$5000,'1. Output sheet'!$C$2:$C$5000,K$138,'1. Output sheet'!$K$2:$K$5000,$B875,'1. Output sheet'!$AC$2:$AC$5000,$B$170,'1. Output sheet'!$O$2:$O$5000,"&gt;="&amp;$B$740,'1. Output sheet'!$O$2:$O$5000,"&lt;"&amp;$C$740)</f>
        <v>0</v>
      </c>
      <c r="L875" s="13">
        <f>SUMIFS('1. Output sheet'!$F$2:$F$5000,'1. Output sheet'!$C$2:$C$5000,L$138,'1. Output sheet'!$K$2:$K$5000,$B875,'1. Output sheet'!$AC$2:$AC$5000,$B$140,'1. Output sheet'!$O$2:$O$5000,"&gt;="&amp;$B$740,'1. Output sheet'!$O$2:$O$5000,"&lt;"&amp;$C$740)+SUMIFS('1. Output sheet'!$F$2:$F$5000,'1. Output sheet'!$C$2:$C$5000,L$138,'1. Output sheet'!$K$2:$K$5000,$B875,'1. Output sheet'!$AC$2:$AC$5000,$B$170,'1. Output sheet'!$O$2:$O$5000,"&gt;="&amp;$B$740,'1. Output sheet'!$O$2:$O$5000,"&lt;"&amp;$C$740)</f>
        <v>0</v>
      </c>
      <c r="M875" s="13">
        <f>SUMIFS('1. Output sheet'!$F$2:$F$5000,'1. Output sheet'!$C$2:$C$5000,M$138,'1. Output sheet'!$K$2:$K$5000,$B875,'1. Output sheet'!$AC$2:$AC$5000,$B$140,'1. Output sheet'!$O$2:$O$5000,"&gt;="&amp;$B$740,'1. Output sheet'!$O$2:$O$5000,"&lt;"&amp;$C$740)+SUMIFS('1. Output sheet'!$F$2:$F$5000,'1. Output sheet'!$C$2:$C$5000,M$138,'1. Output sheet'!$K$2:$K$5000,$B875,'1. Output sheet'!$AC$2:$AC$5000,$B$170,'1. Output sheet'!$O$2:$O$5000,"&gt;="&amp;$B$740,'1. Output sheet'!$O$2:$O$5000,"&lt;"&amp;$C$740)</f>
        <v>0</v>
      </c>
      <c r="N875" s="13">
        <f>SUMIFS('1. Output sheet'!$F$2:$F$5000,'1. Output sheet'!$C$2:$C$5000,N$138,'1. Output sheet'!$K$2:$K$5000,$B875,'1. Output sheet'!$AC$2:$AC$5000,$B$140,'1. Output sheet'!$O$2:$O$5000,"&gt;="&amp;$B$740,'1. Output sheet'!$O$2:$O$5000,"&lt;"&amp;$C$740)+SUMIFS('1. Output sheet'!$F$2:$F$5000,'1. Output sheet'!$C$2:$C$5000,N$138,'1. Output sheet'!$K$2:$K$5000,$B875,'1. Output sheet'!$AC$2:$AC$5000,$B$170,'1. Output sheet'!$O$2:$O$5000,"&gt;="&amp;$B$740,'1. Output sheet'!$O$2:$O$5000,"&lt;"&amp;$C$740)</f>
        <v>0</v>
      </c>
      <c r="O875" s="13">
        <f>SUMIFS('1. Output sheet'!$F$2:$F$5000,'1. Output sheet'!$C$2:$C$5000,O$138,'1. Output sheet'!$K$2:$K$5000,$B875,'1. Output sheet'!$AC$2:$AC$5000,$B$140,'1. Output sheet'!$O$2:$O$5000,"&gt;="&amp;$B$740,'1. Output sheet'!$O$2:$O$5000,"&lt;"&amp;$C$740)+SUMIFS('1. Output sheet'!$F$2:$F$5000,'1. Output sheet'!$C$2:$C$5000,O$138,'1. Output sheet'!$K$2:$K$5000,$B875,'1. Output sheet'!$AC$2:$AC$5000,$B$170,'1. Output sheet'!$O$2:$O$5000,"&gt;="&amp;$B$740,'1. Output sheet'!$O$2:$O$5000,"&lt;"&amp;$C$740)</f>
        <v>0</v>
      </c>
      <c r="P875" s="14">
        <f t="shared" ref="P875:P902" si="506">SUM(D875:O875)</f>
        <v>0</v>
      </c>
      <c r="R875" s="39" t="s">
        <v>2407</v>
      </c>
      <c r="S875" s="12"/>
      <c r="T875" s="13">
        <f t="shared" si="505"/>
        <v>0</v>
      </c>
      <c r="U875" s="13">
        <f t="shared" si="493"/>
        <v>0</v>
      </c>
      <c r="V875" s="13">
        <f t="shared" si="494"/>
        <v>0</v>
      </c>
      <c r="W875" s="13">
        <f t="shared" si="495"/>
        <v>0</v>
      </c>
      <c r="X875" s="13">
        <f t="shared" si="496"/>
        <v>0</v>
      </c>
      <c r="Y875" s="13">
        <f t="shared" si="497"/>
        <v>0</v>
      </c>
      <c r="Z875" s="13">
        <f t="shared" si="498"/>
        <v>0</v>
      </c>
      <c r="AA875" s="13">
        <f t="shared" si="499"/>
        <v>0</v>
      </c>
      <c r="AB875" s="13">
        <f t="shared" si="500"/>
        <v>0</v>
      </c>
      <c r="AC875" s="13">
        <f t="shared" si="501"/>
        <v>0</v>
      </c>
      <c r="AD875" s="13">
        <f t="shared" si="502"/>
        <v>0</v>
      </c>
      <c r="AE875" s="13">
        <f t="shared" si="503"/>
        <v>0</v>
      </c>
      <c r="AF875" s="14">
        <f t="shared" si="504"/>
        <v>0</v>
      </c>
    </row>
    <row r="876" spans="2:32" ht="14.4" x14ac:dyDescent="0.3">
      <c r="B876" s="39" t="s">
        <v>557</v>
      </c>
      <c r="C876" s="12"/>
      <c r="D876" s="13">
        <f>SUMIFS('1. Output sheet'!$F$2:$F$5000,'1. Output sheet'!$C$2:$C$5000,D$138,'1. Output sheet'!$K$2:$K$5000,$B876,'1. Output sheet'!$AC$2:$AC$5000,$B$140,'1. Output sheet'!$O$2:$O$5000,"&gt;="&amp;$B$740,'1. Output sheet'!$O$2:$O$5000,"&lt;"&amp;$C$740)+SUMIFS('1. Output sheet'!$F$2:$F$5000,'1. Output sheet'!$C$2:$C$5000,D$138,'1. Output sheet'!$K$2:$K$5000,$B876,'1. Output sheet'!$AC$2:$AC$5000,$B$170,'1. Output sheet'!$O$2:$O$5000,"&gt;="&amp;$B$740,'1. Output sheet'!$O$2:$O$5000,"&lt;"&amp;$C$740)</f>
        <v>0</v>
      </c>
      <c r="E876" s="13">
        <f>SUMIFS('1. Output sheet'!$F$2:$F$5000,'1. Output sheet'!$C$2:$C$5000,E$138,'1. Output sheet'!$K$2:$K$5000,$B876,'1. Output sheet'!$AC$2:$AC$5000,$B$140,'1. Output sheet'!$O$2:$O$5000,"&gt;="&amp;$B$740,'1. Output sheet'!$O$2:$O$5000,"&lt;"&amp;$C$740)+SUMIFS('1. Output sheet'!$F$2:$F$5000,'1. Output sheet'!$C$2:$C$5000,E$138,'1. Output sheet'!$K$2:$K$5000,$B876,'1. Output sheet'!$AC$2:$AC$5000,$B$170,'1. Output sheet'!$O$2:$O$5000,"&gt;="&amp;$B$740,'1. Output sheet'!$O$2:$O$5000,"&lt;"&amp;$C$740)</f>
        <v>0</v>
      </c>
      <c r="F876" s="13">
        <f>SUMIFS('1. Output sheet'!$F$2:$F$5000,'1. Output sheet'!$C$2:$C$5000,F$138,'1. Output sheet'!$K$2:$K$5000,$B876,'1. Output sheet'!$AC$2:$AC$5000,$B$140,'1. Output sheet'!$O$2:$O$5000,"&gt;="&amp;$B$740,'1. Output sheet'!$O$2:$O$5000,"&lt;"&amp;$C$740)+SUMIFS('1. Output sheet'!$F$2:$F$5000,'1. Output sheet'!$C$2:$C$5000,F$138,'1. Output sheet'!$K$2:$K$5000,$B876,'1. Output sheet'!$AC$2:$AC$5000,$B$170,'1. Output sheet'!$O$2:$O$5000,"&gt;="&amp;$B$740,'1. Output sheet'!$O$2:$O$5000,"&lt;"&amp;$C$740)</f>
        <v>0</v>
      </c>
      <c r="G876" s="13">
        <f>SUMIFS('1. Output sheet'!$F$2:$F$5000,'1. Output sheet'!$C$2:$C$5000,G$138,'1. Output sheet'!$K$2:$K$5000,$B876,'1. Output sheet'!$AC$2:$AC$5000,$B$140,'1. Output sheet'!$O$2:$O$5000,"&gt;="&amp;$B$740,'1. Output sheet'!$O$2:$O$5000,"&lt;"&amp;$C$740)+SUMIFS('1. Output sheet'!$F$2:$F$5000,'1. Output sheet'!$C$2:$C$5000,G$138,'1. Output sheet'!$K$2:$K$5000,$B876,'1. Output sheet'!$AC$2:$AC$5000,$B$170,'1. Output sheet'!$O$2:$O$5000,"&gt;="&amp;$B$740,'1. Output sheet'!$O$2:$O$5000,"&lt;"&amp;$C$740)</f>
        <v>0</v>
      </c>
      <c r="H876" s="13">
        <f>SUMIFS('1. Output sheet'!$F$2:$F$5000,'1. Output sheet'!$C$2:$C$5000,H$138,'1. Output sheet'!$K$2:$K$5000,$B876,'1. Output sheet'!$AC$2:$AC$5000,$B$140,'1. Output sheet'!$O$2:$O$5000,"&gt;="&amp;$B$740,'1. Output sheet'!$O$2:$O$5000,"&lt;"&amp;$C$740)+SUMIFS('1. Output sheet'!$F$2:$F$5000,'1. Output sheet'!$C$2:$C$5000,H$138,'1. Output sheet'!$K$2:$K$5000,$B876,'1. Output sheet'!$AC$2:$AC$5000,$B$170,'1. Output sheet'!$O$2:$O$5000,"&gt;="&amp;$B$740,'1. Output sheet'!$O$2:$O$5000,"&lt;"&amp;$C$740)</f>
        <v>0</v>
      </c>
      <c r="I876" s="13">
        <f>SUMIFS('1. Output sheet'!$F$2:$F$5000,'1. Output sheet'!$C$2:$C$5000,I$138,'1. Output sheet'!$K$2:$K$5000,$B876,'1. Output sheet'!$AC$2:$AC$5000,$B$140,'1. Output sheet'!$O$2:$O$5000,"&gt;="&amp;$B$740,'1. Output sheet'!$O$2:$O$5000,"&lt;"&amp;$C$740)+SUMIFS('1. Output sheet'!$F$2:$F$5000,'1. Output sheet'!$C$2:$C$5000,I$138,'1. Output sheet'!$K$2:$K$5000,$B876,'1. Output sheet'!$AC$2:$AC$5000,$B$170,'1. Output sheet'!$O$2:$O$5000,"&gt;="&amp;$B$740,'1. Output sheet'!$O$2:$O$5000,"&lt;"&amp;$C$740)</f>
        <v>0</v>
      </c>
      <c r="J876" s="13">
        <f>SUMIFS('1. Output sheet'!$F$2:$F$5000,'1. Output sheet'!$C$2:$C$5000,J$138,'1. Output sheet'!$K$2:$K$5000,$B876,'1. Output sheet'!$AC$2:$AC$5000,$B$140,'1. Output sheet'!$O$2:$O$5000,"&gt;="&amp;$B$740,'1. Output sheet'!$O$2:$O$5000,"&lt;"&amp;$C$740)+SUMIFS('1. Output sheet'!$F$2:$F$5000,'1. Output sheet'!$C$2:$C$5000,J$138,'1. Output sheet'!$K$2:$K$5000,$B876,'1. Output sheet'!$AC$2:$AC$5000,$B$170,'1. Output sheet'!$O$2:$O$5000,"&gt;="&amp;$B$740,'1. Output sheet'!$O$2:$O$5000,"&lt;"&amp;$C$740)</f>
        <v>0</v>
      </c>
      <c r="K876" s="13">
        <f>SUMIFS('1. Output sheet'!$F$2:$F$5000,'1. Output sheet'!$C$2:$C$5000,K$138,'1. Output sheet'!$K$2:$K$5000,$B876,'1. Output sheet'!$AC$2:$AC$5000,$B$140,'1. Output sheet'!$O$2:$O$5000,"&gt;="&amp;$B$740,'1. Output sheet'!$O$2:$O$5000,"&lt;"&amp;$C$740)+SUMIFS('1. Output sheet'!$F$2:$F$5000,'1. Output sheet'!$C$2:$C$5000,K$138,'1. Output sheet'!$K$2:$K$5000,$B876,'1. Output sheet'!$AC$2:$AC$5000,$B$170,'1. Output sheet'!$O$2:$O$5000,"&gt;="&amp;$B$740,'1. Output sheet'!$O$2:$O$5000,"&lt;"&amp;$C$740)</f>
        <v>0</v>
      </c>
      <c r="L876" s="13">
        <f>SUMIFS('1. Output sheet'!$F$2:$F$5000,'1. Output sheet'!$C$2:$C$5000,L$138,'1. Output sheet'!$K$2:$K$5000,$B876,'1. Output sheet'!$AC$2:$AC$5000,$B$140,'1. Output sheet'!$O$2:$O$5000,"&gt;="&amp;$B$740,'1. Output sheet'!$O$2:$O$5000,"&lt;"&amp;$C$740)+SUMIFS('1. Output sheet'!$F$2:$F$5000,'1. Output sheet'!$C$2:$C$5000,L$138,'1. Output sheet'!$K$2:$K$5000,$B876,'1. Output sheet'!$AC$2:$AC$5000,$B$170,'1. Output sheet'!$O$2:$O$5000,"&gt;="&amp;$B$740,'1. Output sheet'!$O$2:$O$5000,"&lt;"&amp;$C$740)</f>
        <v>0</v>
      </c>
      <c r="M876" s="13">
        <f>SUMIFS('1. Output sheet'!$F$2:$F$5000,'1. Output sheet'!$C$2:$C$5000,M$138,'1. Output sheet'!$K$2:$K$5000,$B876,'1. Output sheet'!$AC$2:$AC$5000,$B$140,'1. Output sheet'!$O$2:$O$5000,"&gt;="&amp;$B$740,'1. Output sheet'!$O$2:$O$5000,"&lt;"&amp;$C$740)+SUMIFS('1. Output sheet'!$F$2:$F$5000,'1. Output sheet'!$C$2:$C$5000,M$138,'1. Output sheet'!$K$2:$K$5000,$B876,'1. Output sheet'!$AC$2:$AC$5000,$B$170,'1. Output sheet'!$O$2:$O$5000,"&gt;="&amp;$B$740,'1. Output sheet'!$O$2:$O$5000,"&lt;"&amp;$C$740)</f>
        <v>0</v>
      </c>
      <c r="N876" s="13">
        <f>SUMIFS('1. Output sheet'!$F$2:$F$5000,'1. Output sheet'!$C$2:$C$5000,N$138,'1. Output sheet'!$K$2:$K$5000,$B876,'1. Output sheet'!$AC$2:$AC$5000,$B$140,'1. Output sheet'!$O$2:$O$5000,"&gt;="&amp;$B$740,'1. Output sheet'!$O$2:$O$5000,"&lt;"&amp;$C$740)+SUMIFS('1. Output sheet'!$F$2:$F$5000,'1. Output sheet'!$C$2:$C$5000,N$138,'1. Output sheet'!$K$2:$K$5000,$B876,'1. Output sheet'!$AC$2:$AC$5000,$B$170,'1. Output sheet'!$O$2:$O$5000,"&gt;="&amp;$B$740,'1. Output sheet'!$O$2:$O$5000,"&lt;"&amp;$C$740)</f>
        <v>0</v>
      </c>
      <c r="O876" s="13">
        <f>SUMIFS('1. Output sheet'!$F$2:$F$5000,'1. Output sheet'!$C$2:$C$5000,O$138,'1. Output sheet'!$K$2:$K$5000,$B876,'1. Output sheet'!$AC$2:$AC$5000,$B$140,'1. Output sheet'!$O$2:$O$5000,"&gt;="&amp;$B$740,'1. Output sheet'!$O$2:$O$5000,"&lt;"&amp;$C$740)+SUMIFS('1. Output sheet'!$F$2:$F$5000,'1. Output sheet'!$C$2:$C$5000,O$138,'1. Output sheet'!$K$2:$K$5000,$B876,'1. Output sheet'!$AC$2:$AC$5000,$B$170,'1. Output sheet'!$O$2:$O$5000,"&gt;="&amp;$B$740,'1. Output sheet'!$O$2:$O$5000,"&lt;"&amp;$C$740)</f>
        <v>0</v>
      </c>
      <c r="P876" s="14">
        <f t="shared" si="506"/>
        <v>0</v>
      </c>
      <c r="R876" s="39" t="s">
        <v>557</v>
      </c>
      <c r="S876" s="12"/>
      <c r="T876" s="13">
        <f t="shared" si="505"/>
        <v>0</v>
      </c>
      <c r="U876" s="13">
        <f t="shared" si="493"/>
        <v>0</v>
      </c>
      <c r="V876" s="13">
        <f t="shared" si="494"/>
        <v>0</v>
      </c>
      <c r="W876" s="13">
        <f t="shared" si="495"/>
        <v>0</v>
      </c>
      <c r="X876" s="13">
        <f t="shared" si="496"/>
        <v>0</v>
      </c>
      <c r="Y876" s="13">
        <f t="shared" si="497"/>
        <v>0</v>
      </c>
      <c r="Z876" s="13">
        <f t="shared" si="498"/>
        <v>0</v>
      </c>
      <c r="AA876" s="13">
        <f t="shared" si="499"/>
        <v>0</v>
      </c>
      <c r="AB876" s="13">
        <f t="shared" si="500"/>
        <v>0</v>
      </c>
      <c r="AC876" s="13">
        <f t="shared" si="501"/>
        <v>0</v>
      </c>
      <c r="AD876" s="13">
        <f t="shared" si="502"/>
        <v>0</v>
      </c>
      <c r="AE876" s="13">
        <f t="shared" si="503"/>
        <v>0</v>
      </c>
      <c r="AF876" s="14">
        <f t="shared" si="504"/>
        <v>0</v>
      </c>
    </row>
    <row r="877" spans="2:32" ht="14.4" x14ac:dyDescent="0.3">
      <c r="B877" s="39" t="s">
        <v>1933</v>
      </c>
      <c r="C877" s="12"/>
      <c r="D877" s="13">
        <f>SUMIFS('1. Output sheet'!$F$2:$F$5000,'1. Output sheet'!$C$2:$C$5000,D$138,'1. Output sheet'!$K$2:$K$5000,$B877,'1. Output sheet'!$AC$2:$AC$5000,$B$140,'1. Output sheet'!$O$2:$O$5000,"&gt;="&amp;$B$740,'1. Output sheet'!$O$2:$O$5000,"&lt;"&amp;$C$740)+SUMIFS('1. Output sheet'!$F$2:$F$5000,'1. Output sheet'!$C$2:$C$5000,D$138,'1. Output sheet'!$K$2:$K$5000,$B877,'1. Output sheet'!$AC$2:$AC$5000,$B$170,'1. Output sheet'!$O$2:$O$5000,"&gt;="&amp;$B$740,'1. Output sheet'!$O$2:$O$5000,"&lt;"&amp;$C$740)</f>
        <v>0</v>
      </c>
      <c r="E877" s="13">
        <f>SUMIFS('1. Output sheet'!$F$2:$F$5000,'1. Output sheet'!$C$2:$C$5000,E$138,'1. Output sheet'!$K$2:$K$5000,$B877,'1. Output sheet'!$AC$2:$AC$5000,$B$140,'1. Output sheet'!$O$2:$O$5000,"&gt;="&amp;$B$740,'1. Output sheet'!$O$2:$O$5000,"&lt;"&amp;$C$740)+SUMIFS('1. Output sheet'!$F$2:$F$5000,'1. Output sheet'!$C$2:$C$5000,E$138,'1. Output sheet'!$K$2:$K$5000,$B877,'1. Output sheet'!$AC$2:$AC$5000,$B$170,'1. Output sheet'!$O$2:$O$5000,"&gt;="&amp;$B$740,'1. Output sheet'!$O$2:$O$5000,"&lt;"&amp;$C$740)</f>
        <v>0</v>
      </c>
      <c r="F877" s="13">
        <f>SUMIFS('1. Output sheet'!$F$2:$F$5000,'1. Output sheet'!$C$2:$C$5000,F$138,'1. Output sheet'!$K$2:$K$5000,$B877,'1. Output sheet'!$AC$2:$AC$5000,$B$140,'1. Output sheet'!$O$2:$O$5000,"&gt;="&amp;$B$740,'1. Output sheet'!$O$2:$O$5000,"&lt;"&amp;$C$740)+SUMIFS('1. Output sheet'!$F$2:$F$5000,'1. Output sheet'!$C$2:$C$5000,F$138,'1. Output sheet'!$K$2:$K$5000,$B877,'1. Output sheet'!$AC$2:$AC$5000,$B$170,'1. Output sheet'!$O$2:$O$5000,"&gt;="&amp;$B$740,'1. Output sheet'!$O$2:$O$5000,"&lt;"&amp;$C$740)</f>
        <v>0</v>
      </c>
      <c r="G877" s="13">
        <f>SUMIFS('1. Output sheet'!$F$2:$F$5000,'1. Output sheet'!$C$2:$C$5000,G$138,'1. Output sheet'!$K$2:$K$5000,$B877,'1. Output sheet'!$AC$2:$AC$5000,$B$140,'1. Output sheet'!$O$2:$O$5000,"&gt;="&amp;$B$740,'1. Output sheet'!$O$2:$O$5000,"&lt;"&amp;$C$740)+SUMIFS('1. Output sheet'!$F$2:$F$5000,'1. Output sheet'!$C$2:$C$5000,G$138,'1. Output sheet'!$K$2:$K$5000,$B877,'1. Output sheet'!$AC$2:$AC$5000,$B$170,'1. Output sheet'!$O$2:$O$5000,"&gt;="&amp;$B$740,'1. Output sheet'!$O$2:$O$5000,"&lt;"&amp;$C$740)</f>
        <v>0</v>
      </c>
      <c r="H877" s="13">
        <f>SUMIFS('1. Output sheet'!$F$2:$F$5000,'1. Output sheet'!$C$2:$C$5000,H$138,'1. Output sheet'!$K$2:$K$5000,$B877,'1. Output sheet'!$AC$2:$AC$5000,$B$140,'1. Output sheet'!$O$2:$O$5000,"&gt;="&amp;$B$740,'1. Output sheet'!$O$2:$O$5000,"&lt;"&amp;$C$740)+SUMIFS('1. Output sheet'!$F$2:$F$5000,'1. Output sheet'!$C$2:$C$5000,H$138,'1. Output sheet'!$K$2:$K$5000,$B877,'1. Output sheet'!$AC$2:$AC$5000,$B$170,'1. Output sheet'!$O$2:$O$5000,"&gt;="&amp;$B$740,'1. Output sheet'!$O$2:$O$5000,"&lt;"&amp;$C$740)</f>
        <v>0</v>
      </c>
      <c r="I877" s="13">
        <f>SUMIFS('1. Output sheet'!$F$2:$F$5000,'1. Output sheet'!$C$2:$C$5000,I$138,'1. Output sheet'!$K$2:$K$5000,$B877,'1. Output sheet'!$AC$2:$AC$5000,$B$140,'1. Output sheet'!$O$2:$O$5000,"&gt;="&amp;$B$740,'1. Output sheet'!$O$2:$O$5000,"&lt;"&amp;$C$740)+SUMIFS('1. Output sheet'!$F$2:$F$5000,'1. Output sheet'!$C$2:$C$5000,I$138,'1. Output sheet'!$K$2:$K$5000,$B877,'1. Output sheet'!$AC$2:$AC$5000,$B$170,'1. Output sheet'!$O$2:$O$5000,"&gt;="&amp;$B$740,'1. Output sheet'!$O$2:$O$5000,"&lt;"&amp;$C$740)</f>
        <v>0</v>
      </c>
      <c r="J877" s="13">
        <f>SUMIFS('1. Output sheet'!$F$2:$F$5000,'1. Output sheet'!$C$2:$C$5000,J$138,'1. Output sheet'!$K$2:$K$5000,$B877,'1. Output sheet'!$AC$2:$AC$5000,$B$140,'1. Output sheet'!$O$2:$O$5000,"&gt;="&amp;$B$740,'1. Output sheet'!$O$2:$O$5000,"&lt;"&amp;$C$740)+SUMIFS('1. Output sheet'!$F$2:$F$5000,'1. Output sheet'!$C$2:$C$5000,J$138,'1. Output sheet'!$K$2:$K$5000,$B877,'1. Output sheet'!$AC$2:$AC$5000,$B$170,'1. Output sheet'!$O$2:$O$5000,"&gt;="&amp;$B$740,'1. Output sheet'!$O$2:$O$5000,"&lt;"&amp;$C$740)</f>
        <v>0</v>
      </c>
      <c r="K877" s="13">
        <f>SUMIFS('1. Output sheet'!$F$2:$F$5000,'1. Output sheet'!$C$2:$C$5000,K$138,'1. Output sheet'!$K$2:$K$5000,$B877,'1. Output sheet'!$AC$2:$AC$5000,$B$140,'1. Output sheet'!$O$2:$O$5000,"&gt;="&amp;$B$740,'1. Output sheet'!$O$2:$O$5000,"&lt;"&amp;$C$740)+SUMIFS('1. Output sheet'!$F$2:$F$5000,'1. Output sheet'!$C$2:$C$5000,K$138,'1. Output sheet'!$K$2:$K$5000,$B877,'1. Output sheet'!$AC$2:$AC$5000,$B$170,'1. Output sheet'!$O$2:$O$5000,"&gt;="&amp;$B$740,'1. Output sheet'!$O$2:$O$5000,"&lt;"&amp;$C$740)</f>
        <v>0</v>
      </c>
      <c r="L877" s="13">
        <f>SUMIFS('1. Output sheet'!$F$2:$F$5000,'1. Output sheet'!$C$2:$C$5000,L$138,'1. Output sheet'!$K$2:$K$5000,$B877,'1. Output sheet'!$AC$2:$AC$5000,$B$140,'1. Output sheet'!$O$2:$O$5000,"&gt;="&amp;$B$740,'1. Output sheet'!$O$2:$O$5000,"&lt;"&amp;$C$740)+SUMIFS('1. Output sheet'!$F$2:$F$5000,'1. Output sheet'!$C$2:$C$5000,L$138,'1. Output sheet'!$K$2:$K$5000,$B877,'1. Output sheet'!$AC$2:$AC$5000,$B$170,'1. Output sheet'!$O$2:$O$5000,"&gt;="&amp;$B$740,'1. Output sheet'!$O$2:$O$5000,"&lt;"&amp;$C$740)</f>
        <v>0</v>
      </c>
      <c r="M877" s="13">
        <f>SUMIFS('1. Output sheet'!$F$2:$F$5000,'1. Output sheet'!$C$2:$C$5000,M$138,'1. Output sheet'!$K$2:$K$5000,$B877,'1. Output sheet'!$AC$2:$AC$5000,$B$140,'1. Output sheet'!$O$2:$O$5000,"&gt;="&amp;$B$740,'1. Output sheet'!$O$2:$O$5000,"&lt;"&amp;$C$740)+SUMIFS('1. Output sheet'!$F$2:$F$5000,'1. Output sheet'!$C$2:$C$5000,M$138,'1. Output sheet'!$K$2:$K$5000,$B877,'1. Output sheet'!$AC$2:$AC$5000,$B$170,'1. Output sheet'!$O$2:$O$5000,"&gt;="&amp;$B$740,'1. Output sheet'!$O$2:$O$5000,"&lt;"&amp;$C$740)</f>
        <v>0</v>
      </c>
      <c r="N877" s="13">
        <f>SUMIFS('1. Output sheet'!$F$2:$F$5000,'1. Output sheet'!$C$2:$C$5000,N$138,'1. Output sheet'!$K$2:$K$5000,$B877,'1. Output sheet'!$AC$2:$AC$5000,$B$140,'1. Output sheet'!$O$2:$O$5000,"&gt;="&amp;$B$740,'1. Output sheet'!$O$2:$O$5000,"&lt;"&amp;$C$740)+SUMIFS('1. Output sheet'!$F$2:$F$5000,'1. Output sheet'!$C$2:$C$5000,N$138,'1. Output sheet'!$K$2:$K$5000,$B877,'1. Output sheet'!$AC$2:$AC$5000,$B$170,'1. Output sheet'!$O$2:$O$5000,"&gt;="&amp;$B$740,'1. Output sheet'!$O$2:$O$5000,"&lt;"&amp;$C$740)</f>
        <v>0</v>
      </c>
      <c r="O877" s="13">
        <f>SUMIFS('1. Output sheet'!$F$2:$F$5000,'1. Output sheet'!$C$2:$C$5000,O$138,'1. Output sheet'!$K$2:$K$5000,$B877,'1. Output sheet'!$AC$2:$AC$5000,$B$140,'1. Output sheet'!$O$2:$O$5000,"&gt;="&amp;$B$740,'1. Output sheet'!$O$2:$O$5000,"&lt;"&amp;$C$740)+SUMIFS('1. Output sheet'!$F$2:$F$5000,'1. Output sheet'!$C$2:$C$5000,O$138,'1. Output sheet'!$K$2:$K$5000,$B877,'1. Output sheet'!$AC$2:$AC$5000,$B$170,'1. Output sheet'!$O$2:$O$5000,"&gt;="&amp;$B$740,'1. Output sheet'!$O$2:$O$5000,"&lt;"&amp;$C$740)</f>
        <v>0</v>
      </c>
      <c r="P877" s="14">
        <f t="shared" si="506"/>
        <v>0</v>
      </c>
      <c r="R877" s="39" t="s">
        <v>1933</v>
      </c>
      <c r="S877" s="12"/>
      <c r="T877" s="13">
        <f t="shared" si="505"/>
        <v>0</v>
      </c>
      <c r="U877" s="13">
        <f t="shared" si="493"/>
        <v>0</v>
      </c>
      <c r="V877" s="13">
        <f t="shared" si="494"/>
        <v>0</v>
      </c>
      <c r="W877" s="13">
        <f t="shared" si="495"/>
        <v>0</v>
      </c>
      <c r="X877" s="13">
        <f t="shared" si="496"/>
        <v>0</v>
      </c>
      <c r="Y877" s="13">
        <f t="shared" si="497"/>
        <v>0</v>
      </c>
      <c r="Z877" s="13">
        <f t="shared" si="498"/>
        <v>0</v>
      </c>
      <c r="AA877" s="13">
        <f t="shared" si="499"/>
        <v>0</v>
      </c>
      <c r="AB877" s="13">
        <f t="shared" si="500"/>
        <v>0</v>
      </c>
      <c r="AC877" s="13">
        <f t="shared" si="501"/>
        <v>0</v>
      </c>
      <c r="AD877" s="13">
        <f t="shared" si="502"/>
        <v>0</v>
      </c>
      <c r="AE877" s="13">
        <f t="shared" si="503"/>
        <v>0</v>
      </c>
      <c r="AF877" s="14">
        <f t="shared" si="504"/>
        <v>0</v>
      </c>
    </row>
    <row r="878" spans="2:32" ht="14.4" x14ac:dyDescent="0.3">
      <c r="B878" s="39" t="s">
        <v>530</v>
      </c>
      <c r="C878" s="12"/>
      <c r="D878" s="13">
        <f>SUMIFS('1. Output sheet'!$F$2:$F$5000,'1. Output sheet'!$C$2:$C$5000,D$138,'1. Output sheet'!$K$2:$K$5000,$B878,'1. Output sheet'!$AC$2:$AC$5000,$B$140,'1. Output sheet'!$O$2:$O$5000,"&gt;="&amp;$B$740,'1. Output sheet'!$O$2:$O$5000,"&lt;"&amp;$C$740)+SUMIFS('1. Output sheet'!$F$2:$F$5000,'1. Output sheet'!$C$2:$C$5000,D$138,'1. Output sheet'!$K$2:$K$5000,$B878,'1. Output sheet'!$AC$2:$AC$5000,$B$170,'1. Output sheet'!$O$2:$O$5000,"&gt;="&amp;$B$740,'1. Output sheet'!$O$2:$O$5000,"&lt;"&amp;$C$740)</f>
        <v>0</v>
      </c>
      <c r="E878" s="13">
        <f>SUMIFS('1. Output sheet'!$F$2:$F$5000,'1. Output sheet'!$C$2:$C$5000,E$138,'1. Output sheet'!$K$2:$K$5000,$B878,'1. Output sheet'!$AC$2:$AC$5000,$B$140,'1. Output sheet'!$O$2:$O$5000,"&gt;="&amp;$B$740,'1. Output sheet'!$O$2:$O$5000,"&lt;"&amp;$C$740)+SUMIFS('1. Output sheet'!$F$2:$F$5000,'1. Output sheet'!$C$2:$C$5000,E$138,'1. Output sheet'!$K$2:$K$5000,$B878,'1. Output sheet'!$AC$2:$AC$5000,$B$170,'1. Output sheet'!$O$2:$O$5000,"&gt;="&amp;$B$740,'1. Output sheet'!$O$2:$O$5000,"&lt;"&amp;$C$740)</f>
        <v>0</v>
      </c>
      <c r="F878" s="13">
        <f>SUMIFS('1. Output sheet'!$F$2:$F$5000,'1. Output sheet'!$C$2:$C$5000,F$138,'1. Output sheet'!$K$2:$K$5000,$B878,'1. Output sheet'!$AC$2:$AC$5000,$B$140,'1. Output sheet'!$O$2:$O$5000,"&gt;="&amp;$B$740,'1. Output sheet'!$O$2:$O$5000,"&lt;"&amp;$C$740)+SUMIFS('1. Output sheet'!$F$2:$F$5000,'1. Output sheet'!$C$2:$C$5000,F$138,'1. Output sheet'!$K$2:$K$5000,$B878,'1. Output sheet'!$AC$2:$AC$5000,$B$170,'1. Output sheet'!$O$2:$O$5000,"&gt;="&amp;$B$740,'1. Output sheet'!$O$2:$O$5000,"&lt;"&amp;$C$740)</f>
        <v>0</v>
      </c>
      <c r="G878" s="13">
        <f>SUMIFS('1. Output sheet'!$F$2:$F$5000,'1. Output sheet'!$C$2:$C$5000,G$138,'1. Output sheet'!$K$2:$K$5000,$B878,'1. Output sheet'!$AC$2:$AC$5000,$B$140,'1. Output sheet'!$O$2:$O$5000,"&gt;="&amp;$B$740,'1. Output sheet'!$O$2:$O$5000,"&lt;"&amp;$C$740)+SUMIFS('1. Output sheet'!$F$2:$F$5000,'1. Output sheet'!$C$2:$C$5000,G$138,'1. Output sheet'!$K$2:$K$5000,$B878,'1. Output sheet'!$AC$2:$AC$5000,$B$170,'1. Output sheet'!$O$2:$O$5000,"&gt;="&amp;$B$740,'1. Output sheet'!$O$2:$O$5000,"&lt;"&amp;$C$740)</f>
        <v>0</v>
      </c>
      <c r="H878" s="13">
        <f>SUMIFS('1. Output sheet'!$F$2:$F$5000,'1. Output sheet'!$C$2:$C$5000,H$138,'1. Output sheet'!$K$2:$K$5000,$B878,'1. Output sheet'!$AC$2:$AC$5000,$B$140,'1. Output sheet'!$O$2:$O$5000,"&gt;="&amp;$B$740,'1. Output sheet'!$O$2:$O$5000,"&lt;"&amp;$C$740)+SUMIFS('1. Output sheet'!$F$2:$F$5000,'1. Output sheet'!$C$2:$C$5000,H$138,'1. Output sheet'!$K$2:$K$5000,$B878,'1. Output sheet'!$AC$2:$AC$5000,$B$170,'1. Output sheet'!$O$2:$O$5000,"&gt;="&amp;$B$740,'1. Output sheet'!$O$2:$O$5000,"&lt;"&amp;$C$740)</f>
        <v>0</v>
      </c>
      <c r="I878" s="13">
        <f>SUMIFS('1. Output sheet'!$F$2:$F$5000,'1. Output sheet'!$C$2:$C$5000,I$138,'1. Output sheet'!$K$2:$K$5000,$B878,'1. Output sheet'!$AC$2:$AC$5000,$B$140,'1. Output sheet'!$O$2:$O$5000,"&gt;="&amp;$B$740,'1. Output sheet'!$O$2:$O$5000,"&lt;"&amp;$C$740)+SUMIFS('1. Output sheet'!$F$2:$F$5000,'1. Output sheet'!$C$2:$C$5000,I$138,'1. Output sheet'!$K$2:$K$5000,$B878,'1. Output sheet'!$AC$2:$AC$5000,$B$170,'1. Output sheet'!$O$2:$O$5000,"&gt;="&amp;$B$740,'1. Output sheet'!$O$2:$O$5000,"&lt;"&amp;$C$740)</f>
        <v>0</v>
      </c>
      <c r="J878" s="13">
        <f>SUMIFS('1. Output sheet'!$F$2:$F$5000,'1. Output sheet'!$C$2:$C$5000,J$138,'1. Output sheet'!$K$2:$K$5000,$B878,'1. Output sheet'!$AC$2:$AC$5000,$B$140,'1. Output sheet'!$O$2:$O$5000,"&gt;="&amp;$B$740,'1. Output sheet'!$O$2:$O$5000,"&lt;"&amp;$C$740)+SUMIFS('1. Output sheet'!$F$2:$F$5000,'1. Output sheet'!$C$2:$C$5000,J$138,'1. Output sheet'!$K$2:$K$5000,$B878,'1. Output sheet'!$AC$2:$AC$5000,$B$170,'1. Output sheet'!$O$2:$O$5000,"&gt;="&amp;$B$740,'1. Output sheet'!$O$2:$O$5000,"&lt;"&amp;$C$740)</f>
        <v>0</v>
      </c>
      <c r="K878" s="13">
        <f>SUMIFS('1. Output sheet'!$F$2:$F$5000,'1. Output sheet'!$C$2:$C$5000,K$138,'1. Output sheet'!$K$2:$K$5000,$B878,'1. Output sheet'!$AC$2:$AC$5000,$B$140,'1. Output sheet'!$O$2:$O$5000,"&gt;="&amp;$B$740,'1. Output sheet'!$O$2:$O$5000,"&lt;"&amp;$C$740)+SUMIFS('1. Output sheet'!$F$2:$F$5000,'1. Output sheet'!$C$2:$C$5000,K$138,'1. Output sheet'!$K$2:$K$5000,$B878,'1. Output sheet'!$AC$2:$AC$5000,$B$170,'1. Output sheet'!$O$2:$O$5000,"&gt;="&amp;$B$740,'1. Output sheet'!$O$2:$O$5000,"&lt;"&amp;$C$740)</f>
        <v>0</v>
      </c>
      <c r="L878" s="13">
        <f>SUMIFS('1. Output sheet'!$F$2:$F$5000,'1. Output sheet'!$C$2:$C$5000,L$138,'1. Output sheet'!$K$2:$K$5000,$B878,'1. Output sheet'!$AC$2:$AC$5000,$B$140,'1. Output sheet'!$O$2:$O$5000,"&gt;="&amp;$B$740,'1. Output sheet'!$O$2:$O$5000,"&lt;"&amp;$C$740)+SUMIFS('1. Output sheet'!$F$2:$F$5000,'1. Output sheet'!$C$2:$C$5000,L$138,'1. Output sheet'!$K$2:$K$5000,$B878,'1. Output sheet'!$AC$2:$AC$5000,$B$170,'1. Output sheet'!$O$2:$O$5000,"&gt;="&amp;$B$740,'1. Output sheet'!$O$2:$O$5000,"&lt;"&amp;$C$740)</f>
        <v>0</v>
      </c>
      <c r="M878" s="13">
        <f>SUMIFS('1. Output sheet'!$F$2:$F$5000,'1. Output sheet'!$C$2:$C$5000,M$138,'1. Output sheet'!$K$2:$K$5000,$B878,'1. Output sheet'!$AC$2:$AC$5000,$B$140,'1. Output sheet'!$O$2:$O$5000,"&gt;="&amp;$B$740,'1. Output sheet'!$O$2:$O$5000,"&lt;"&amp;$C$740)+SUMIFS('1. Output sheet'!$F$2:$F$5000,'1. Output sheet'!$C$2:$C$5000,M$138,'1. Output sheet'!$K$2:$K$5000,$B878,'1. Output sheet'!$AC$2:$AC$5000,$B$170,'1. Output sheet'!$O$2:$O$5000,"&gt;="&amp;$B$740,'1. Output sheet'!$O$2:$O$5000,"&lt;"&amp;$C$740)</f>
        <v>0</v>
      </c>
      <c r="N878" s="13">
        <f>SUMIFS('1. Output sheet'!$F$2:$F$5000,'1. Output sheet'!$C$2:$C$5000,N$138,'1. Output sheet'!$K$2:$K$5000,$B878,'1. Output sheet'!$AC$2:$AC$5000,$B$140,'1. Output sheet'!$O$2:$O$5000,"&gt;="&amp;$B$740,'1. Output sheet'!$O$2:$O$5000,"&lt;"&amp;$C$740)+SUMIFS('1. Output sheet'!$F$2:$F$5000,'1. Output sheet'!$C$2:$C$5000,N$138,'1. Output sheet'!$K$2:$K$5000,$B878,'1. Output sheet'!$AC$2:$AC$5000,$B$170,'1. Output sheet'!$O$2:$O$5000,"&gt;="&amp;$B$740,'1. Output sheet'!$O$2:$O$5000,"&lt;"&amp;$C$740)</f>
        <v>0</v>
      </c>
      <c r="O878" s="13">
        <f>SUMIFS('1. Output sheet'!$F$2:$F$5000,'1. Output sheet'!$C$2:$C$5000,O$138,'1. Output sheet'!$K$2:$K$5000,$B878,'1. Output sheet'!$AC$2:$AC$5000,$B$140,'1. Output sheet'!$O$2:$O$5000,"&gt;="&amp;$B$740,'1. Output sheet'!$O$2:$O$5000,"&lt;"&amp;$C$740)+SUMIFS('1. Output sheet'!$F$2:$F$5000,'1. Output sheet'!$C$2:$C$5000,O$138,'1. Output sheet'!$K$2:$K$5000,$B878,'1. Output sheet'!$AC$2:$AC$5000,$B$170,'1. Output sheet'!$O$2:$O$5000,"&gt;="&amp;$B$740,'1. Output sheet'!$O$2:$O$5000,"&lt;"&amp;$C$740)</f>
        <v>0</v>
      </c>
      <c r="P878" s="14">
        <f t="shared" si="506"/>
        <v>0</v>
      </c>
      <c r="R878" s="39" t="s">
        <v>530</v>
      </c>
      <c r="S878" s="12"/>
      <c r="T878" s="13">
        <f t="shared" si="505"/>
        <v>0</v>
      </c>
      <c r="U878" s="13">
        <f t="shared" si="493"/>
        <v>0</v>
      </c>
      <c r="V878" s="13">
        <f t="shared" si="494"/>
        <v>0</v>
      </c>
      <c r="W878" s="13">
        <f t="shared" si="495"/>
        <v>0</v>
      </c>
      <c r="X878" s="13">
        <f t="shared" si="496"/>
        <v>0</v>
      </c>
      <c r="Y878" s="13">
        <f t="shared" si="497"/>
        <v>0</v>
      </c>
      <c r="Z878" s="13">
        <f t="shared" si="498"/>
        <v>0</v>
      </c>
      <c r="AA878" s="13">
        <f t="shared" si="499"/>
        <v>0</v>
      </c>
      <c r="AB878" s="13">
        <f t="shared" si="500"/>
        <v>0</v>
      </c>
      <c r="AC878" s="13">
        <f t="shared" si="501"/>
        <v>0</v>
      </c>
      <c r="AD878" s="13">
        <f t="shared" si="502"/>
        <v>0</v>
      </c>
      <c r="AE878" s="13">
        <f t="shared" si="503"/>
        <v>0</v>
      </c>
      <c r="AF878" s="14">
        <f t="shared" si="504"/>
        <v>0</v>
      </c>
    </row>
    <row r="879" spans="2:32" ht="14.4" x14ac:dyDescent="0.3">
      <c r="B879" s="39" t="s">
        <v>34</v>
      </c>
      <c r="C879" s="12"/>
      <c r="D879" s="13">
        <f>SUMIFS('1. Output sheet'!$F$2:$F$5000,'1. Output sheet'!$C$2:$C$5000,D$138,'1. Output sheet'!$K$2:$K$5000,$B879,'1. Output sheet'!$AC$2:$AC$5000,$B$140,'1. Output sheet'!$O$2:$O$5000,"&gt;="&amp;$B$740,'1. Output sheet'!$O$2:$O$5000,"&lt;"&amp;$C$740)+SUMIFS('1. Output sheet'!$F$2:$F$5000,'1. Output sheet'!$C$2:$C$5000,D$138,'1. Output sheet'!$K$2:$K$5000,$B879,'1. Output sheet'!$AC$2:$AC$5000,$B$170,'1. Output sheet'!$O$2:$O$5000,"&gt;="&amp;$B$740,'1. Output sheet'!$O$2:$O$5000,"&lt;"&amp;$C$740)</f>
        <v>0</v>
      </c>
      <c r="E879" s="13">
        <f>SUMIFS('1. Output sheet'!$F$2:$F$5000,'1. Output sheet'!$C$2:$C$5000,E$138,'1. Output sheet'!$K$2:$K$5000,$B879,'1. Output sheet'!$AC$2:$AC$5000,$B$140,'1. Output sheet'!$O$2:$O$5000,"&gt;="&amp;$B$740,'1. Output sheet'!$O$2:$O$5000,"&lt;"&amp;$C$740)+SUMIFS('1. Output sheet'!$F$2:$F$5000,'1. Output sheet'!$C$2:$C$5000,E$138,'1. Output sheet'!$K$2:$K$5000,$B879,'1. Output sheet'!$AC$2:$AC$5000,$B$170,'1. Output sheet'!$O$2:$O$5000,"&gt;="&amp;$B$740,'1. Output sheet'!$O$2:$O$5000,"&lt;"&amp;$C$740)</f>
        <v>0</v>
      </c>
      <c r="F879" s="13">
        <f>SUMIFS('1. Output sheet'!$F$2:$F$5000,'1. Output sheet'!$C$2:$C$5000,F$138,'1. Output sheet'!$K$2:$K$5000,$B879,'1. Output sheet'!$AC$2:$AC$5000,$B$140,'1. Output sheet'!$O$2:$O$5000,"&gt;="&amp;$B$740,'1. Output sheet'!$O$2:$O$5000,"&lt;"&amp;$C$740)+SUMIFS('1. Output sheet'!$F$2:$F$5000,'1. Output sheet'!$C$2:$C$5000,F$138,'1. Output sheet'!$K$2:$K$5000,$B879,'1. Output sheet'!$AC$2:$AC$5000,$B$170,'1. Output sheet'!$O$2:$O$5000,"&gt;="&amp;$B$740,'1. Output sheet'!$O$2:$O$5000,"&lt;"&amp;$C$740)</f>
        <v>0</v>
      </c>
      <c r="G879" s="13">
        <f>SUMIFS('1. Output sheet'!$F$2:$F$5000,'1. Output sheet'!$C$2:$C$5000,G$138,'1. Output sheet'!$K$2:$K$5000,$B879,'1. Output sheet'!$AC$2:$AC$5000,$B$140,'1. Output sheet'!$O$2:$O$5000,"&gt;="&amp;$B$740,'1. Output sheet'!$O$2:$O$5000,"&lt;"&amp;$C$740)+SUMIFS('1. Output sheet'!$F$2:$F$5000,'1. Output sheet'!$C$2:$C$5000,G$138,'1. Output sheet'!$K$2:$K$5000,$B879,'1. Output sheet'!$AC$2:$AC$5000,$B$170,'1. Output sheet'!$O$2:$O$5000,"&gt;="&amp;$B$740,'1. Output sheet'!$O$2:$O$5000,"&lt;"&amp;$C$740)</f>
        <v>0</v>
      </c>
      <c r="H879" s="13">
        <f>SUMIFS('1. Output sheet'!$F$2:$F$5000,'1. Output sheet'!$C$2:$C$5000,H$138,'1. Output sheet'!$K$2:$K$5000,$B879,'1. Output sheet'!$AC$2:$AC$5000,$B$140,'1. Output sheet'!$O$2:$O$5000,"&gt;="&amp;$B$740,'1. Output sheet'!$O$2:$O$5000,"&lt;"&amp;$C$740)+SUMIFS('1. Output sheet'!$F$2:$F$5000,'1. Output sheet'!$C$2:$C$5000,H$138,'1. Output sheet'!$K$2:$K$5000,$B879,'1. Output sheet'!$AC$2:$AC$5000,$B$170,'1. Output sheet'!$O$2:$O$5000,"&gt;="&amp;$B$740,'1. Output sheet'!$O$2:$O$5000,"&lt;"&amp;$C$740)</f>
        <v>0</v>
      </c>
      <c r="I879" s="13">
        <f>SUMIFS('1. Output sheet'!$F$2:$F$5000,'1. Output sheet'!$C$2:$C$5000,I$138,'1. Output sheet'!$K$2:$K$5000,$B879,'1. Output sheet'!$AC$2:$AC$5000,$B$140,'1. Output sheet'!$O$2:$O$5000,"&gt;="&amp;$B$740,'1. Output sheet'!$O$2:$O$5000,"&lt;"&amp;$C$740)+SUMIFS('1. Output sheet'!$F$2:$F$5000,'1. Output sheet'!$C$2:$C$5000,I$138,'1. Output sheet'!$K$2:$K$5000,$B879,'1. Output sheet'!$AC$2:$AC$5000,$B$170,'1. Output sheet'!$O$2:$O$5000,"&gt;="&amp;$B$740,'1. Output sheet'!$O$2:$O$5000,"&lt;"&amp;$C$740)</f>
        <v>0</v>
      </c>
      <c r="J879" s="13">
        <f>SUMIFS('1. Output sheet'!$F$2:$F$5000,'1. Output sheet'!$C$2:$C$5000,J$138,'1. Output sheet'!$K$2:$K$5000,$B879,'1. Output sheet'!$AC$2:$AC$5000,$B$140,'1. Output sheet'!$O$2:$O$5000,"&gt;="&amp;$B$740,'1. Output sheet'!$O$2:$O$5000,"&lt;"&amp;$C$740)+SUMIFS('1. Output sheet'!$F$2:$F$5000,'1. Output sheet'!$C$2:$C$5000,J$138,'1. Output sheet'!$K$2:$K$5000,$B879,'1. Output sheet'!$AC$2:$AC$5000,$B$170,'1. Output sheet'!$O$2:$O$5000,"&gt;="&amp;$B$740,'1. Output sheet'!$O$2:$O$5000,"&lt;"&amp;$C$740)</f>
        <v>0</v>
      </c>
      <c r="K879" s="13">
        <f>SUMIFS('1. Output sheet'!$F$2:$F$5000,'1. Output sheet'!$C$2:$C$5000,K$138,'1. Output sheet'!$K$2:$K$5000,$B879,'1. Output sheet'!$AC$2:$AC$5000,$B$140,'1. Output sheet'!$O$2:$O$5000,"&gt;="&amp;$B$740,'1. Output sheet'!$O$2:$O$5000,"&lt;"&amp;$C$740)+SUMIFS('1. Output sheet'!$F$2:$F$5000,'1. Output sheet'!$C$2:$C$5000,K$138,'1. Output sheet'!$K$2:$K$5000,$B879,'1. Output sheet'!$AC$2:$AC$5000,$B$170,'1. Output sheet'!$O$2:$O$5000,"&gt;="&amp;$B$740,'1. Output sheet'!$O$2:$O$5000,"&lt;"&amp;$C$740)</f>
        <v>0</v>
      </c>
      <c r="L879" s="13">
        <f>SUMIFS('1. Output sheet'!$F$2:$F$5000,'1. Output sheet'!$C$2:$C$5000,L$138,'1. Output sheet'!$K$2:$K$5000,$B879,'1. Output sheet'!$AC$2:$AC$5000,$B$140,'1. Output sheet'!$O$2:$O$5000,"&gt;="&amp;$B$740,'1. Output sheet'!$O$2:$O$5000,"&lt;"&amp;$C$740)+SUMIFS('1. Output sheet'!$F$2:$F$5000,'1. Output sheet'!$C$2:$C$5000,L$138,'1. Output sheet'!$K$2:$K$5000,$B879,'1. Output sheet'!$AC$2:$AC$5000,$B$170,'1. Output sheet'!$O$2:$O$5000,"&gt;="&amp;$B$740,'1. Output sheet'!$O$2:$O$5000,"&lt;"&amp;$C$740)</f>
        <v>0</v>
      </c>
      <c r="M879" s="13">
        <f>SUMIFS('1. Output sheet'!$F$2:$F$5000,'1. Output sheet'!$C$2:$C$5000,M$138,'1. Output sheet'!$K$2:$K$5000,$B879,'1. Output sheet'!$AC$2:$AC$5000,$B$140,'1. Output sheet'!$O$2:$O$5000,"&gt;="&amp;$B$740,'1. Output sheet'!$O$2:$O$5000,"&lt;"&amp;$C$740)+SUMIFS('1. Output sheet'!$F$2:$F$5000,'1. Output sheet'!$C$2:$C$5000,M$138,'1. Output sheet'!$K$2:$K$5000,$B879,'1. Output sheet'!$AC$2:$AC$5000,$B$170,'1. Output sheet'!$O$2:$O$5000,"&gt;="&amp;$B$740,'1. Output sheet'!$O$2:$O$5000,"&lt;"&amp;$C$740)</f>
        <v>0</v>
      </c>
      <c r="N879" s="13">
        <f>SUMIFS('1. Output sheet'!$F$2:$F$5000,'1. Output sheet'!$C$2:$C$5000,N$138,'1. Output sheet'!$K$2:$K$5000,$B879,'1. Output sheet'!$AC$2:$AC$5000,$B$140,'1. Output sheet'!$O$2:$O$5000,"&gt;="&amp;$B$740,'1. Output sheet'!$O$2:$O$5000,"&lt;"&amp;$C$740)+SUMIFS('1. Output sheet'!$F$2:$F$5000,'1. Output sheet'!$C$2:$C$5000,N$138,'1. Output sheet'!$K$2:$K$5000,$B879,'1. Output sheet'!$AC$2:$AC$5000,$B$170,'1. Output sheet'!$O$2:$O$5000,"&gt;="&amp;$B$740,'1. Output sheet'!$O$2:$O$5000,"&lt;"&amp;$C$740)</f>
        <v>0</v>
      </c>
      <c r="O879" s="13">
        <f>SUMIFS('1. Output sheet'!$F$2:$F$5000,'1. Output sheet'!$C$2:$C$5000,O$138,'1. Output sheet'!$K$2:$K$5000,$B879,'1. Output sheet'!$AC$2:$AC$5000,$B$140,'1. Output sheet'!$O$2:$O$5000,"&gt;="&amp;$B$740,'1. Output sheet'!$O$2:$O$5000,"&lt;"&amp;$C$740)+SUMIFS('1. Output sheet'!$F$2:$F$5000,'1. Output sheet'!$C$2:$C$5000,O$138,'1. Output sheet'!$K$2:$K$5000,$B879,'1. Output sheet'!$AC$2:$AC$5000,$B$170,'1. Output sheet'!$O$2:$O$5000,"&gt;="&amp;$B$740,'1. Output sheet'!$O$2:$O$5000,"&lt;"&amp;$C$740)</f>
        <v>0</v>
      </c>
      <c r="P879" s="14">
        <f t="shared" si="506"/>
        <v>0</v>
      </c>
      <c r="R879" s="39" t="s">
        <v>34</v>
      </c>
      <c r="S879" s="12"/>
      <c r="T879" s="13">
        <f t="shared" si="505"/>
        <v>0</v>
      </c>
      <c r="U879" s="13">
        <f t="shared" si="493"/>
        <v>0</v>
      </c>
      <c r="V879" s="13">
        <f t="shared" si="494"/>
        <v>0</v>
      </c>
      <c r="W879" s="13">
        <f t="shared" si="495"/>
        <v>0</v>
      </c>
      <c r="X879" s="13">
        <f t="shared" si="496"/>
        <v>0</v>
      </c>
      <c r="Y879" s="13">
        <f t="shared" si="497"/>
        <v>0</v>
      </c>
      <c r="Z879" s="13">
        <f t="shared" si="498"/>
        <v>0</v>
      </c>
      <c r="AA879" s="13">
        <f t="shared" si="499"/>
        <v>0</v>
      </c>
      <c r="AB879" s="13">
        <f t="shared" si="500"/>
        <v>0</v>
      </c>
      <c r="AC879" s="13">
        <f t="shared" si="501"/>
        <v>0</v>
      </c>
      <c r="AD879" s="13">
        <f t="shared" si="502"/>
        <v>0</v>
      </c>
      <c r="AE879" s="13">
        <f t="shared" si="503"/>
        <v>0</v>
      </c>
      <c r="AF879" s="14">
        <f t="shared" si="504"/>
        <v>0</v>
      </c>
    </row>
    <row r="880" spans="2:32" ht="14.4" x14ac:dyDescent="0.3">
      <c r="B880" s="39" t="s">
        <v>473</v>
      </c>
      <c r="C880" s="12"/>
      <c r="D880" s="13">
        <f>SUMIFS('1. Output sheet'!$F$2:$F$5000,'1. Output sheet'!$C$2:$C$5000,D$138,'1. Output sheet'!$K$2:$K$5000,$B880,'1. Output sheet'!$AC$2:$AC$5000,$B$140,'1. Output sheet'!$O$2:$O$5000,"&gt;="&amp;$B$740,'1. Output sheet'!$O$2:$O$5000,"&lt;"&amp;$C$740)+SUMIFS('1. Output sheet'!$F$2:$F$5000,'1. Output sheet'!$C$2:$C$5000,D$138,'1. Output sheet'!$K$2:$K$5000,$B880,'1. Output sheet'!$AC$2:$AC$5000,$B$170,'1. Output sheet'!$O$2:$O$5000,"&gt;="&amp;$B$740,'1. Output sheet'!$O$2:$O$5000,"&lt;"&amp;$C$740)</f>
        <v>0</v>
      </c>
      <c r="E880" s="13">
        <f>SUMIFS('1. Output sheet'!$F$2:$F$5000,'1. Output sheet'!$C$2:$C$5000,E$138,'1. Output sheet'!$K$2:$K$5000,$B880,'1. Output sheet'!$AC$2:$AC$5000,$B$140,'1. Output sheet'!$O$2:$O$5000,"&gt;="&amp;$B$740,'1. Output sheet'!$O$2:$O$5000,"&lt;"&amp;$C$740)+SUMIFS('1. Output sheet'!$F$2:$F$5000,'1. Output sheet'!$C$2:$C$5000,E$138,'1. Output sheet'!$K$2:$K$5000,$B880,'1. Output sheet'!$AC$2:$AC$5000,$B$170,'1. Output sheet'!$O$2:$O$5000,"&gt;="&amp;$B$740,'1. Output sheet'!$O$2:$O$5000,"&lt;"&amp;$C$740)</f>
        <v>0</v>
      </c>
      <c r="F880" s="13">
        <f>SUMIFS('1. Output sheet'!$F$2:$F$5000,'1. Output sheet'!$C$2:$C$5000,F$138,'1. Output sheet'!$K$2:$K$5000,$B880,'1. Output sheet'!$AC$2:$AC$5000,$B$140,'1. Output sheet'!$O$2:$O$5000,"&gt;="&amp;$B$740,'1. Output sheet'!$O$2:$O$5000,"&lt;"&amp;$C$740)+SUMIFS('1. Output sheet'!$F$2:$F$5000,'1. Output sheet'!$C$2:$C$5000,F$138,'1. Output sheet'!$K$2:$K$5000,$B880,'1. Output sheet'!$AC$2:$AC$5000,$B$170,'1. Output sheet'!$O$2:$O$5000,"&gt;="&amp;$B$740,'1. Output sheet'!$O$2:$O$5000,"&lt;"&amp;$C$740)</f>
        <v>0</v>
      </c>
      <c r="G880" s="13">
        <f>SUMIFS('1. Output sheet'!$F$2:$F$5000,'1. Output sheet'!$C$2:$C$5000,G$138,'1. Output sheet'!$K$2:$K$5000,$B880,'1. Output sheet'!$AC$2:$AC$5000,$B$140,'1. Output sheet'!$O$2:$O$5000,"&gt;="&amp;$B$740,'1. Output sheet'!$O$2:$O$5000,"&lt;"&amp;$C$740)+SUMIFS('1. Output sheet'!$F$2:$F$5000,'1. Output sheet'!$C$2:$C$5000,G$138,'1. Output sheet'!$K$2:$K$5000,$B880,'1. Output sheet'!$AC$2:$AC$5000,$B$170,'1. Output sheet'!$O$2:$O$5000,"&gt;="&amp;$B$740,'1. Output sheet'!$O$2:$O$5000,"&lt;"&amp;$C$740)</f>
        <v>475</v>
      </c>
      <c r="H880" s="13">
        <f>SUMIFS('1. Output sheet'!$F$2:$F$5000,'1. Output sheet'!$C$2:$C$5000,H$138,'1. Output sheet'!$K$2:$K$5000,$B880,'1. Output sheet'!$AC$2:$AC$5000,$B$140,'1. Output sheet'!$O$2:$O$5000,"&gt;="&amp;$B$740,'1. Output sheet'!$O$2:$O$5000,"&lt;"&amp;$C$740)+SUMIFS('1. Output sheet'!$F$2:$F$5000,'1. Output sheet'!$C$2:$C$5000,H$138,'1. Output sheet'!$K$2:$K$5000,$B880,'1. Output sheet'!$AC$2:$AC$5000,$B$170,'1. Output sheet'!$O$2:$O$5000,"&gt;="&amp;$B$740,'1. Output sheet'!$O$2:$O$5000,"&lt;"&amp;$C$740)</f>
        <v>400</v>
      </c>
      <c r="I880" s="13">
        <f>SUMIFS('1. Output sheet'!$F$2:$F$5000,'1. Output sheet'!$C$2:$C$5000,I$138,'1. Output sheet'!$K$2:$K$5000,$B880,'1. Output sheet'!$AC$2:$AC$5000,$B$140,'1. Output sheet'!$O$2:$O$5000,"&gt;="&amp;$B$740,'1. Output sheet'!$O$2:$O$5000,"&lt;"&amp;$C$740)+SUMIFS('1. Output sheet'!$F$2:$F$5000,'1. Output sheet'!$C$2:$C$5000,I$138,'1. Output sheet'!$K$2:$K$5000,$B880,'1. Output sheet'!$AC$2:$AC$5000,$B$170,'1. Output sheet'!$O$2:$O$5000,"&gt;="&amp;$B$740,'1. Output sheet'!$O$2:$O$5000,"&lt;"&amp;$C$740)</f>
        <v>995</v>
      </c>
      <c r="J880" s="13">
        <f>SUMIFS('1. Output sheet'!$F$2:$F$5000,'1. Output sheet'!$C$2:$C$5000,J$138,'1. Output sheet'!$K$2:$K$5000,$B880,'1. Output sheet'!$AC$2:$AC$5000,$B$140,'1. Output sheet'!$O$2:$O$5000,"&gt;="&amp;$B$740,'1. Output sheet'!$O$2:$O$5000,"&lt;"&amp;$C$740)+SUMIFS('1. Output sheet'!$F$2:$F$5000,'1. Output sheet'!$C$2:$C$5000,J$138,'1. Output sheet'!$K$2:$K$5000,$B880,'1. Output sheet'!$AC$2:$AC$5000,$B$170,'1. Output sheet'!$O$2:$O$5000,"&gt;="&amp;$B$740,'1. Output sheet'!$O$2:$O$5000,"&lt;"&amp;$C$740)</f>
        <v>0</v>
      </c>
      <c r="K880" s="13">
        <f>SUMIFS('1. Output sheet'!$F$2:$F$5000,'1. Output sheet'!$C$2:$C$5000,K$138,'1. Output sheet'!$K$2:$K$5000,$B880,'1. Output sheet'!$AC$2:$AC$5000,$B$140,'1. Output sheet'!$O$2:$O$5000,"&gt;="&amp;$B$740,'1. Output sheet'!$O$2:$O$5000,"&lt;"&amp;$C$740)+SUMIFS('1. Output sheet'!$F$2:$F$5000,'1. Output sheet'!$C$2:$C$5000,K$138,'1. Output sheet'!$K$2:$K$5000,$B880,'1. Output sheet'!$AC$2:$AC$5000,$B$170,'1. Output sheet'!$O$2:$O$5000,"&gt;="&amp;$B$740,'1. Output sheet'!$O$2:$O$5000,"&lt;"&amp;$C$740)</f>
        <v>0</v>
      </c>
      <c r="L880" s="13">
        <f>SUMIFS('1. Output sheet'!$F$2:$F$5000,'1. Output sheet'!$C$2:$C$5000,L$138,'1. Output sheet'!$K$2:$K$5000,$B880,'1. Output sheet'!$AC$2:$AC$5000,$B$140,'1. Output sheet'!$O$2:$O$5000,"&gt;="&amp;$B$740,'1. Output sheet'!$O$2:$O$5000,"&lt;"&amp;$C$740)+SUMIFS('1. Output sheet'!$F$2:$F$5000,'1. Output sheet'!$C$2:$C$5000,L$138,'1. Output sheet'!$K$2:$K$5000,$B880,'1. Output sheet'!$AC$2:$AC$5000,$B$170,'1. Output sheet'!$O$2:$O$5000,"&gt;="&amp;$B$740,'1. Output sheet'!$O$2:$O$5000,"&lt;"&amp;$C$740)</f>
        <v>0</v>
      </c>
      <c r="M880" s="13">
        <f>SUMIFS('1. Output sheet'!$F$2:$F$5000,'1. Output sheet'!$C$2:$C$5000,M$138,'1. Output sheet'!$K$2:$K$5000,$B880,'1. Output sheet'!$AC$2:$AC$5000,$B$140,'1. Output sheet'!$O$2:$O$5000,"&gt;="&amp;$B$740,'1. Output sheet'!$O$2:$O$5000,"&lt;"&amp;$C$740)+SUMIFS('1. Output sheet'!$F$2:$F$5000,'1. Output sheet'!$C$2:$C$5000,M$138,'1. Output sheet'!$K$2:$K$5000,$B880,'1. Output sheet'!$AC$2:$AC$5000,$B$170,'1. Output sheet'!$O$2:$O$5000,"&gt;="&amp;$B$740,'1. Output sheet'!$O$2:$O$5000,"&lt;"&amp;$C$740)</f>
        <v>0</v>
      </c>
      <c r="N880" s="13">
        <f>SUMIFS('1. Output sheet'!$F$2:$F$5000,'1. Output sheet'!$C$2:$C$5000,N$138,'1. Output sheet'!$K$2:$K$5000,$B880,'1. Output sheet'!$AC$2:$AC$5000,$B$140,'1. Output sheet'!$O$2:$O$5000,"&gt;="&amp;$B$740,'1. Output sheet'!$O$2:$O$5000,"&lt;"&amp;$C$740)+SUMIFS('1. Output sheet'!$F$2:$F$5000,'1. Output sheet'!$C$2:$C$5000,N$138,'1. Output sheet'!$K$2:$K$5000,$B880,'1. Output sheet'!$AC$2:$AC$5000,$B$170,'1. Output sheet'!$O$2:$O$5000,"&gt;="&amp;$B$740,'1. Output sheet'!$O$2:$O$5000,"&lt;"&amp;$C$740)</f>
        <v>0</v>
      </c>
      <c r="O880" s="13">
        <f>SUMIFS('1. Output sheet'!$F$2:$F$5000,'1. Output sheet'!$C$2:$C$5000,O$138,'1. Output sheet'!$K$2:$K$5000,$B880,'1. Output sheet'!$AC$2:$AC$5000,$B$140,'1. Output sheet'!$O$2:$O$5000,"&gt;="&amp;$B$740,'1. Output sheet'!$O$2:$O$5000,"&lt;"&amp;$C$740)+SUMIFS('1. Output sheet'!$F$2:$F$5000,'1. Output sheet'!$C$2:$C$5000,O$138,'1. Output sheet'!$K$2:$K$5000,$B880,'1. Output sheet'!$AC$2:$AC$5000,$B$170,'1. Output sheet'!$O$2:$O$5000,"&gt;="&amp;$B$740,'1. Output sheet'!$O$2:$O$5000,"&lt;"&amp;$C$740)</f>
        <v>0</v>
      </c>
      <c r="P880" s="14">
        <f t="shared" si="506"/>
        <v>1870</v>
      </c>
      <c r="R880" s="39" t="s">
        <v>473</v>
      </c>
      <c r="S880" s="12"/>
      <c r="T880" s="13">
        <f t="shared" si="505"/>
        <v>0</v>
      </c>
      <c r="U880" s="13">
        <f t="shared" si="493"/>
        <v>0</v>
      </c>
      <c r="V880" s="13">
        <f t="shared" si="494"/>
        <v>0</v>
      </c>
      <c r="W880" s="13">
        <f t="shared" si="495"/>
        <v>63.687435474571942</v>
      </c>
      <c r="X880" s="13">
        <f t="shared" si="496"/>
        <v>53.631524610165847</v>
      </c>
      <c r="Y880" s="13">
        <f t="shared" si="497"/>
        <v>133.40841746778756</v>
      </c>
      <c r="Z880" s="13">
        <f t="shared" si="498"/>
        <v>0</v>
      </c>
      <c r="AA880" s="13">
        <f t="shared" si="499"/>
        <v>0</v>
      </c>
      <c r="AB880" s="13">
        <f t="shared" si="500"/>
        <v>0</v>
      </c>
      <c r="AC880" s="13">
        <f t="shared" si="501"/>
        <v>0</v>
      </c>
      <c r="AD880" s="13">
        <f t="shared" si="502"/>
        <v>0</v>
      </c>
      <c r="AE880" s="13">
        <f t="shared" si="503"/>
        <v>0</v>
      </c>
      <c r="AF880" s="14">
        <f t="shared" si="504"/>
        <v>250.72737755252535</v>
      </c>
    </row>
    <row r="881" spans="2:32" ht="14.4" x14ac:dyDescent="0.3">
      <c r="B881" s="39" t="s">
        <v>210</v>
      </c>
      <c r="C881" s="12"/>
      <c r="D881" s="13">
        <f>SUMIFS('1. Output sheet'!$F$2:$F$5000,'1. Output sheet'!$C$2:$C$5000,D$138,'1. Output sheet'!$K$2:$K$5000,$B881,'1. Output sheet'!$AC$2:$AC$5000,$B$140,'1. Output sheet'!$O$2:$O$5000,"&gt;="&amp;$B$740,'1. Output sheet'!$O$2:$O$5000,"&lt;"&amp;$C$740)+SUMIFS('1. Output sheet'!$F$2:$F$5000,'1. Output sheet'!$C$2:$C$5000,D$138,'1. Output sheet'!$K$2:$K$5000,$B881,'1. Output sheet'!$AC$2:$AC$5000,$B$170,'1. Output sheet'!$O$2:$O$5000,"&gt;="&amp;$B$740,'1. Output sheet'!$O$2:$O$5000,"&lt;"&amp;$C$740)</f>
        <v>0</v>
      </c>
      <c r="E881" s="13">
        <f>SUMIFS('1. Output sheet'!$F$2:$F$5000,'1. Output sheet'!$C$2:$C$5000,E$138,'1. Output sheet'!$K$2:$K$5000,$B881,'1. Output sheet'!$AC$2:$AC$5000,$B$140,'1. Output sheet'!$O$2:$O$5000,"&gt;="&amp;$B$740,'1. Output sheet'!$O$2:$O$5000,"&lt;"&amp;$C$740)+SUMIFS('1. Output sheet'!$F$2:$F$5000,'1. Output sheet'!$C$2:$C$5000,E$138,'1. Output sheet'!$K$2:$K$5000,$B881,'1. Output sheet'!$AC$2:$AC$5000,$B$170,'1. Output sheet'!$O$2:$O$5000,"&gt;="&amp;$B$740,'1. Output sheet'!$O$2:$O$5000,"&lt;"&amp;$C$740)</f>
        <v>0</v>
      </c>
      <c r="F881" s="13">
        <f>SUMIFS('1. Output sheet'!$F$2:$F$5000,'1. Output sheet'!$C$2:$C$5000,F$138,'1. Output sheet'!$K$2:$K$5000,$B881,'1. Output sheet'!$AC$2:$AC$5000,$B$140,'1. Output sheet'!$O$2:$O$5000,"&gt;="&amp;$B$740,'1. Output sheet'!$O$2:$O$5000,"&lt;"&amp;$C$740)+SUMIFS('1. Output sheet'!$F$2:$F$5000,'1. Output sheet'!$C$2:$C$5000,F$138,'1. Output sheet'!$K$2:$K$5000,$B881,'1. Output sheet'!$AC$2:$AC$5000,$B$170,'1. Output sheet'!$O$2:$O$5000,"&gt;="&amp;$B$740,'1. Output sheet'!$O$2:$O$5000,"&lt;"&amp;$C$740)</f>
        <v>0</v>
      </c>
      <c r="G881" s="13">
        <f>SUMIFS('1. Output sheet'!$F$2:$F$5000,'1. Output sheet'!$C$2:$C$5000,G$138,'1. Output sheet'!$K$2:$K$5000,$B881,'1. Output sheet'!$AC$2:$AC$5000,$B$140,'1. Output sheet'!$O$2:$O$5000,"&gt;="&amp;$B$740,'1. Output sheet'!$O$2:$O$5000,"&lt;"&amp;$C$740)+SUMIFS('1. Output sheet'!$F$2:$F$5000,'1. Output sheet'!$C$2:$C$5000,G$138,'1. Output sheet'!$K$2:$K$5000,$B881,'1. Output sheet'!$AC$2:$AC$5000,$B$170,'1. Output sheet'!$O$2:$O$5000,"&gt;="&amp;$B$740,'1. Output sheet'!$O$2:$O$5000,"&lt;"&amp;$C$740)</f>
        <v>0</v>
      </c>
      <c r="H881" s="13">
        <f>SUMIFS('1. Output sheet'!$F$2:$F$5000,'1. Output sheet'!$C$2:$C$5000,H$138,'1. Output sheet'!$K$2:$K$5000,$B881,'1. Output sheet'!$AC$2:$AC$5000,$B$140,'1. Output sheet'!$O$2:$O$5000,"&gt;="&amp;$B$740,'1. Output sheet'!$O$2:$O$5000,"&lt;"&amp;$C$740)+SUMIFS('1. Output sheet'!$F$2:$F$5000,'1. Output sheet'!$C$2:$C$5000,H$138,'1. Output sheet'!$K$2:$K$5000,$B881,'1. Output sheet'!$AC$2:$AC$5000,$B$170,'1. Output sheet'!$O$2:$O$5000,"&gt;="&amp;$B$740,'1. Output sheet'!$O$2:$O$5000,"&lt;"&amp;$C$740)</f>
        <v>0</v>
      </c>
      <c r="I881" s="13">
        <f>SUMIFS('1. Output sheet'!$F$2:$F$5000,'1. Output sheet'!$C$2:$C$5000,I$138,'1. Output sheet'!$K$2:$K$5000,$B881,'1. Output sheet'!$AC$2:$AC$5000,$B$140,'1. Output sheet'!$O$2:$O$5000,"&gt;="&amp;$B$740,'1. Output sheet'!$O$2:$O$5000,"&lt;"&amp;$C$740)+SUMIFS('1. Output sheet'!$F$2:$F$5000,'1. Output sheet'!$C$2:$C$5000,I$138,'1. Output sheet'!$K$2:$K$5000,$B881,'1. Output sheet'!$AC$2:$AC$5000,$B$170,'1. Output sheet'!$O$2:$O$5000,"&gt;="&amp;$B$740,'1. Output sheet'!$O$2:$O$5000,"&lt;"&amp;$C$740)</f>
        <v>0</v>
      </c>
      <c r="J881" s="13">
        <f>SUMIFS('1. Output sheet'!$F$2:$F$5000,'1. Output sheet'!$C$2:$C$5000,J$138,'1. Output sheet'!$K$2:$K$5000,$B881,'1. Output sheet'!$AC$2:$AC$5000,$B$140,'1. Output sheet'!$O$2:$O$5000,"&gt;="&amp;$B$740,'1. Output sheet'!$O$2:$O$5000,"&lt;"&amp;$C$740)+SUMIFS('1. Output sheet'!$F$2:$F$5000,'1. Output sheet'!$C$2:$C$5000,J$138,'1. Output sheet'!$K$2:$K$5000,$B881,'1. Output sheet'!$AC$2:$AC$5000,$B$170,'1. Output sheet'!$O$2:$O$5000,"&gt;="&amp;$B$740,'1. Output sheet'!$O$2:$O$5000,"&lt;"&amp;$C$740)</f>
        <v>0</v>
      </c>
      <c r="K881" s="13">
        <f>SUMIFS('1. Output sheet'!$F$2:$F$5000,'1. Output sheet'!$C$2:$C$5000,K$138,'1. Output sheet'!$K$2:$K$5000,$B881,'1. Output sheet'!$AC$2:$AC$5000,$B$140,'1. Output sheet'!$O$2:$O$5000,"&gt;="&amp;$B$740,'1. Output sheet'!$O$2:$O$5000,"&lt;"&amp;$C$740)+SUMIFS('1. Output sheet'!$F$2:$F$5000,'1. Output sheet'!$C$2:$C$5000,K$138,'1. Output sheet'!$K$2:$K$5000,$B881,'1. Output sheet'!$AC$2:$AC$5000,$B$170,'1. Output sheet'!$O$2:$O$5000,"&gt;="&amp;$B$740,'1. Output sheet'!$O$2:$O$5000,"&lt;"&amp;$C$740)</f>
        <v>0</v>
      </c>
      <c r="L881" s="13">
        <f>SUMIFS('1. Output sheet'!$F$2:$F$5000,'1. Output sheet'!$C$2:$C$5000,L$138,'1. Output sheet'!$K$2:$K$5000,$B881,'1. Output sheet'!$AC$2:$AC$5000,$B$140,'1. Output sheet'!$O$2:$O$5000,"&gt;="&amp;$B$740,'1. Output sheet'!$O$2:$O$5000,"&lt;"&amp;$C$740)+SUMIFS('1. Output sheet'!$F$2:$F$5000,'1. Output sheet'!$C$2:$C$5000,L$138,'1. Output sheet'!$K$2:$K$5000,$B881,'1. Output sheet'!$AC$2:$AC$5000,$B$170,'1. Output sheet'!$O$2:$O$5000,"&gt;="&amp;$B$740,'1. Output sheet'!$O$2:$O$5000,"&lt;"&amp;$C$740)</f>
        <v>0</v>
      </c>
      <c r="M881" s="13">
        <f>SUMIFS('1. Output sheet'!$F$2:$F$5000,'1. Output sheet'!$C$2:$C$5000,M$138,'1. Output sheet'!$K$2:$K$5000,$B881,'1. Output sheet'!$AC$2:$AC$5000,$B$140,'1. Output sheet'!$O$2:$O$5000,"&gt;="&amp;$B$740,'1. Output sheet'!$O$2:$O$5000,"&lt;"&amp;$C$740)+SUMIFS('1. Output sheet'!$F$2:$F$5000,'1. Output sheet'!$C$2:$C$5000,M$138,'1. Output sheet'!$K$2:$K$5000,$B881,'1. Output sheet'!$AC$2:$AC$5000,$B$170,'1. Output sheet'!$O$2:$O$5000,"&gt;="&amp;$B$740,'1. Output sheet'!$O$2:$O$5000,"&lt;"&amp;$C$740)</f>
        <v>0</v>
      </c>
      <c r="N881" s="13">
        <f>SUMIFS('1. Output sheet'!$F$2:$F$5000,'1. Output sheet'!$C$2:$C$5000,N$138,'1. Output sheet'!$K$2:$K$5000,$B881,'1. Output sheet'!$AC$2:$AC$5000,$B$140,'1. Output sheet'!$O$2:$O$5000,"&gt;="&amp;$B$740,'1. Output sheet'!$O$2:$O$5000,"&lt;"&amp;$C$740)+SUMIFS('1. Output sheet'!$F$2:$F$5000,'1. Output sheet'!$C$2:$C$5000,N$138,'1. Output sheet'!$K$2:$K$5000,$B881,'1. Output sheet'!$AC$2:$AC$5000,$B$170,'1. Output sheet'!$O$2:$O$5000,"&gt;="&amp;$B$740,'1. Output sheet'!$O$2:$O$5000,"&lt;"&amp;$C$740)</f>
        <v>0</v>
      </c>
      <c r="O881" s="13">
        <f>SUMIFS('1. Output sheet'!$F$2:$F$5000,'1. Output sheet'!$C$2:$C$5000,O$138,'1. Output sheet'!$K$2:$K$5000,$B881,'1. Output sheet'!$AC$2:$AC$5000,$B$140,'1. Output sheet'!$O$2:$O$5000,"&gt;="&amp;$B$740,'1. Output sheet'!$O$2:$O$5000,"&lt;"&amp;$C$740)+SUMIFS('1. Output sheet'!$F$2:$F$5000,'1. Output sheet'!$C$2:$C$5000,O$138,'1. Output sheet'!$K$2:$K$5000,$B881,'1. Output sheet'!$AC$2:$AC$5000,$B$170,'1. Output sheet'!$O$2:$O$5000,"&gt;="&amp;$B$740,'1. Output sheet'!$O$2:$O$5000,"&lt;"&amp;$C$740)</f>
        <v>0</v>
      </c>
      <c r="P881" s="14">
        <f t="shared" si="506"/>
        <v>0</v>
      </c>
      <c r="R881" s="39" t="s">
        <v>210</v>
      </c>
      <c r="S881" s="12"/>
      <c r="T881" s="13">
        <f t="shared" si="505"/>
        <v>0</v>
      </c>
      <c r="U881" s="13">
        <f t="shared" si="493"/>
        <v>0</v>
      </c>
      <c r="V881" s="13">
        <f t="shared" si="494"/>
        <v>0</v>
      </c>
      <c r="W881" s="13">
        <f t="shared" si="495"/>
        <v>0</v>
      </c>
      <c r="X881" s="13">
        <f t="shared" si="496"/>
        <v>0</v>
      </c>
      <c r="Y881" s="13">
        <f t="shared" si="497"/>
        <v>0</v>
      </c>
      <c r="Z881" s="13">
        <f t="shared" si="498"/>
        <v>0</v>
      </c>
      <c r="AA881" s="13">
        <f t="shared" si="499"/>
        <v>0</v>
      </c>
      <c r="AB881" s="13">
        <f t="shared" si="500"/>
        <v>0</v>
      </c>
      <c r="AC881" s="13">
        <f t="shared" si="501"/>
        <v>0</v>
      </c>
      <c r="AD881" s="13">
        <f t="shared" si="502"/>
        <v>0</v>
      </c>
      <c r="AE881" s="13">
        <f t="shared" si="503"/>
        <v>0</v>
      </c>
      <c r="AF881" s="14">
        <f t="shared" si="504"/>
        <v>0</v>
      </c>
    </row>
    <row r="882" spans="2:32" ht="14.4" x14ac:dyDescent="0.3">
      <c r="B882" s="39" t="s">
        <v>333</v>
      </c>
      <c r="C882" s="12"/>
      <c r="D882" s="13">
        <f>SUMIFS('1. Output sheet'!$F$2:$F$5000,'1. Output sheet'!$C$2:$C$5000,D$138,'1. Output sheet'!$K$2:$K$5000,$B882,'1. Output sheet'!$AC$2:$AC$5000,$B$140,'1. Output sheet'!$O$2:$O$5000,"&gt;="&amp;$B$740,'1. Output sheet'!$O$2:$O$5000,"&lt;"&amp;$C$740)+SUMIFS('1. Output sheet'!$F$2:$F$5000,'1. Output sheet'!$C$2:$C$5000,D$138,'1. Output sheet'!$K$2:$K$5000,$B882,'1. Output sheet'!$AC$2:$AC$5000,$B$170,'1. Output sheet'!$O$2:$O$5000,"&gt;="&amp;$B$740,'1. Output sheet'!$O$2:$O$5000,"&lt;"&amp;$C$740)</f>
        <v>0</v>
      </c>
      <c r="E882" s="13">
        <f>SUMIFS('1. Output sheet'!$F$2:$F$5000,'1. Output sheet'!$C$2:$C$5000,E$138,'1. Output sheet'!$K$2:$K$5000,$B882,'1. Output sheet'!$AC$2:$AC$5000,$B$140,'1. Output sheet'!$O$2:$O$5000,"&gt;="&amp;$B$740,'1. Output sheet'!$O$2:$O$5000,"&lt;"&amp;$C$740)+SUMIFS('1. Output sheet'!$F$2:$F$5000,'1. Output sheet'!$C$2:$C$5000,E$138,'1. Output sheet'!$K$2:$K$5000,$B882,'1. Output sheet'!$AC$2:$AC$5000,$B$170,'1. Output sheet'!$O$2:$O$5000,"&gt;="&amp;$B$740,'1. Output sheet'!$O$2:$O$5000,"&lt;"&amp;$C$740)</f>
        <v>0</v>
      </c>
      <c r="F882" s="13">
        <f>SUMIFS('1. Output sheet'!$F$2:$F$5000,'1. Output sheet'!$C$2:$C$5000,F$138,'1. Output sheet'!$K$2:$K$5000,$B882,'1. Output sheet'!$AC$2:$AC$5000,$B$140,'1. Output sheet'!$O$2:$O$5000,"&gt;="&amp;$B$740,'1. Output sheet'!$O$2:$O$5000,"&lt;"&amp;$C$740)+SUMIFS('1. Output sheet'!$F$2:$F$5000,'1. Output sheet'!$C$2:$C$5000,F$138,'1. Output sheet'!$K$2:$K$5000,$B882,'1. Output sheet'!$AC$2:$AC$5000,$B$170,'1. Output sheet'!$O$2:$O$5000,"&gt;="&amp;$B$740,'1. Output sheet'!$O$2:$O$5000,"&lt;"&amp;$C$740)</f>
        <v>0</v>
      </c>
      <c r="G882" s="13">
        <f>SUMIFS('1. Output sheet'!$F$2:$F$5000,'1. Output sheet'!$C$2:$C$5000,G$138,'1. Output sheet'!$K$2:$K$5000,$B882,'1. Output sheet'!$AC$2:$AC$5000,$B$140,'1. Output sheet'!$O$2:$O$5000,"&gt;="&amp;$B$740,'1. Output sheet'!$O$2:$O$5000,"&lt;"&amp;$C$740)+SUMIFS('1. Output sheet'!$F$2:$F$5000,'1. Output sheet'!$C$2:$C$5000,G$138,'1. Output sheet'!$K$2:$K$5000,$B882,'1. Output sheet'!$AC$2:$AC$5000,$B$170,'1. Output sheet'!$O$2:$O$5000,"&gt;="&amp;$B$740,'1. Output sheet'!$O$2:$O$5000,"&lt;"&amp;$C$740)</f>
        <v>0</v>
      </c>
      <c r="H882" s="13">
        <f>SUMIFS('1. Output sheet'!$F$2:$F$5000,'1. Output sheet'!$C$2:$C$5000,H$138,'1. Output sheet'!$K$2:$K$5000,$B882,'1. Output sheet'!$AC$2:$AC$5000,$B$140,'1. Output sheet'!$O$2:$O$5000,"&gt;="&amp;$B$740,'1. Output sheet'!$O$2:$O$5000,"&lt;"&amp;$C$740)+SUMIFS('1. Output sheet'!$F$2:$F$5000,'1. Output sheet'!$C$2:$C$5000,H$138,'1. Output sheet'!$K$2:$K$5000,$B882,'1. Output sheet'!$AC$2:$AC$5000,$B$170,'1. Output sheet'!$O$2:$O$5000,"&gt;="&amp;$B$740,'1. Output sheet'!$O$2:$O$5000,"&lt;"&amp;$C$740)</f>
        <v>0</v>
      </c>
      <c r="I882" s="13">
        <f>SUMIFS('1. Output sheet'!$F$2:$F$5000,'1. Output sheet'!$C$2:$C$5000,I$138,'1. Output sheet'!$K$2:$K$5000,$B882,'1. Output sheet'!$AC$2:$AC$5000,$B$140,'1. Output sheet'!$O$2:$O$5000,"&gt;="&amp;$B$740,'1. Output sheet'!$O$2:$O$5000,"&lt;"&amp;$C$740)+SUMIFS('1. Output sheet'!$F$2:$F$5000,'1. Output sheet'!$C$2:$C$5000,I$138,'1. Output sheet'!$K$2:$K$5000,$B882,'1. Output sheet'!$AC$2:$AC$5000,$B$170,'1. Output sheet'!$O$2:$O$5000,"&gt;="&amp;$B$740,'1. Output sheet'!$O$2:$O$5000,"&lt;"&amp;$C$740)</f>
        <v>0</v>
      </c>
      <c r="J882" s="13">
        <f>SUMIFS('1. Output sheet'!$F$2:$F$5000,'1. Output sheet'!$C$2:$C$5000,J$138,'1. Output sheet'!$K$2:$K$5000,$B882,'1. Output sheet'!$AC$2:$AC$5000,$B$140,'1. Output sheet'!$O$2:$O$5000,"&gt;="&amp;$B$740,'1. Output sheet'!$O$2:$O$5000,"&lt;"&amp;$C$740)+SUMIFS('1. Output sheet'!$F$2:$F$5000,'1. Output sheet'!$C$2:$C$5000,J$138,'1. Output sheet'!$K$2:$K$5000,$B882,'1. Output sheet'!$AC$2:$AC$5000,$B$170,'1. Output sheet'!$O$2:$O$5000,"&gt;="&amp;$B$740,'1. Output sheet'!$O$2:$O$5000,"&lt;"&amp;$C$740)</f>
        <v>0</v>
      </c>
      <c r="K882" s="13">
        <f>SUMIFS('1. Output sheet'!$F$2:$F$5000,'1. Output sheet'!$C$2:$C$5000,K$138,'1. Output sheet'!$K$2:$K$5000,$B882,'1. Output sheet'!$AC$2:$AC$5000,$B$140,'1. Output sheet'!$O$2:$O$5000,"&gt;="&amp;$B$740,'1. Output sheet'!$O$2:$O$5000,"&lt;"&amp;$C$740)+SUMIFS('1. Output sheet'!$F$2:$F$5000,'1. Output sheet'!$C$2:$C$5000,K$138,'1. Output sheet'!$K$2:$K$5000,$B882,'1. Output sheet'!$AC$2:$AC$5000,$B$170,'1. Output sheet'!$O$2:$O$5000,"&gt;="&amp;$B$740,'1. Output sheet'!$O$2:$O$5000,"&lt;"&amp;$C$740)</f>
        <v>0</v>
      </c>
      <c r="L882" s="13">
        <f>SUMIFS('1. Output sheet'!$F$2:$F$5000,'1. Output sheet'!$C$2:$C$5000,L$138,'1. Output sheet'!$K$2:$K$5000,$B882,'1. Output sheet'!$AC$2:$AC$5000,$B$140,'1. Output sheet'!$O$2:$O$5000,"&gt;="&amp;$B$740,'1. Output sheet'!$O$2:$O$5000,"&lt;"&amp;$C$740)+SUMIFS('1. Output sheet'!$F$2:$F$5000,'1. Output sheet'!$C$2:$C$5000,L$138,'1. Output sheet'!$K$2:$K$5000,$B882,'1. Output sheet'!$AC$2:$AC$5000,$B$170,'1. Output sheet'!$O$2:$O$5000,"&gt;="&amp;$B$740,'1. Output sheet'!$O$2:$O$5000,"&lt;"&amp;$C$740)</f>
        <v>0</v>
      </c>
      <c r="M882" s="13">
        <f>SUMIFS('1. Output sheet'!$F$2:$F$5000,'1. Output sheet'!$C$2:$C$5000,M$138,'1. Output sheet'!$K$2:$K$5000,$B882,'1. Output sheet'!$AC$2:$AC$5000,$B$140,'1. Output sheet'!$O$2:$O$5000,"&gt;="&amp;$B$740,'1. Output sheet'!$O$2:$O$5000,"&lt;"&amp;$C$740)+SUMIFS('1. Output sheet'!$F$2:$F$5000,'1. Output sheet'!$C$2:$C$5000,M$138,'1. Output sheet'!$K$2:$K$5000,$B882,'1. Output sheet'!$AC$2:$AC$5000,$B$170,'1. Output sheet'!$O$2:$O$5000,"&gt;="&amp;$B$740,'1. Output sheet'!$O$2:$O$5000,"&lt;"&amp;$C$740)</f>
        <v>0</v>
      </c>
      <c r="N882" s="13">
        <f>SUMIFS('1. Output sheet'!$F$2:$F$5000,'1. Output sheet'!$C$2:$C$5000,N$138,'1. Output sheet'!$K$2:$K$5000,$B882,'1. Output sheet'!$AC$2:$AC$5000,$B$140,'1. Output sheet'!$O$2:$O$5000,"&gt;="&amp;$B$740,'1. Output sheet'!$O$2:$O$5000,"&lt;"&amp;$C$740)+SUMIFS('1. Output sheet'!$F$2:$F$5000,'1. Output sheet'!$C$2:$C$5000,N$138,'1. Output sheet'!$K$2:$K$5000,$B882,'1. Output sheet'!$AC$2:$AC$5000,$B$170,'1. Output sheet'!$O$2:$O$5000,"&gt;="&amp;$B$740,'1. Output sheet'!$O$2:$O$5000,"&lt;"&amp;$C$740)</f>
        <v>0</v>
      </c>
      <c r="O882" s="13">
        <f>SUMIFS('1. Output sheet'!$F$2:$F$5000,'1. Output sheet'!$C$2:$C$5000,O$138,'1. Output sheet'!$K$2:$K$5000,$B882,'1. Output sheet'!$AC$2:$AC$5000,$B$140,'1. Output sheet'!$O$2:$O$5000,"&gt;="&amp;$B$740,'1. Output sheet'!$O$2:$O$5000,"&lt;"&amp;$C$740)+SUMIFS('1. Output sheet'!$F$2:$F$5000,'1. Output sheet'!$C$2:$C$5000,O$138,'1. Output sheet'!$K$2:$K$5000,$B882,'1. Output sheet'!$AC$2:$AC$5000,$B$170,'1. Output sheet'!$O$2:$O$5000,"&gt;="&amp;$B$740,'1. Output sheet'!$O$2:$O$5000,"&lt;"&amp;$C$740)</f>
        <v>0</v>
      </c>
      <c r="P882" s="14">
        <f t="shared" si="506"/>
        <v>0</v>
      </c>
      <c r="R882" s="39" t="s">
        <v>333</v>
      </c>
      <c r="S882" s="12"/>
      <c r="T882" s="13">
        <f t="shared" si="505"/>
        <v>0</v>
      </c>
      <c r="U882" s="13">
        <f t="shared" si="493"/>
        <v>0</v>
      </c>
      <c r="V882" s="13">
        <f t="shared" si="494"/>
        <v>0</v>
      </c>
      <c r="W882" s="13">
        <f t="shared" si="495"/>
        <v>0</v>
      </c>
      <c r="X882" s="13">
        <f t="shared" si="496"/>
        <v>0</v>
      </c>
      <c r="Y882" s="13">
        <f t="shared" si="497"/>
        <v>0</v>
      </c>
      <c r="Z882" s="13">
        <f t="shared" si="498"/>
        <v>0</v>
      </c>
      <c r="AA882" s="13">
        <f t="shared" si="499"/>
        <v>0</v>
      </c>
      <c r="AB882" s="13">
        <f t="shared" si="500"/>
        <v>0</v>
      </c>
      <c r="AC882" s="13">
        <f t="shared" si="501"/>
        <v>0</v>
      </c>
      <c r="AD882" s="13">
        <f t="shared" si="502"/>
        <v>0</v>
      </c>
      <c r="AE882" s="13">
        <f t="shared" si="503"/>
        <v>0</v>
      </c>
      <c r="AF882" s="14">
        <f t="shared" si="504"/>
        <v>0</v>
      </c>
    </row>
    <row r="883" spans="2:32" ht="14.4" x14ac:dyDescent="0.3">
      <c r="B883" s="39" t="s">
        <v>229</v>
      </c>
      <c r="C883" s="12"/>
      <c r="D883" s="13">
        <f>SUMIFS('1. Output sheet'!$F$2:$F$5000,'1. Output sheet'!$C$2:$C$5000,D$138,'1. Output sheet'!$K$2:$K$5000,$B883,'1. Output sheet'!$AC$2:$AC$5000,$B$140,'1. Output sheet'!$O$2:$O$5000,"&gt;="&amp;$B$740,'1. Output sheet'!$O$2:$O$5000,"&lt;"&amp;$C$740)+SUMIFS('1. Output sheet'!$F$2:$F$5000,'1. Output sheet'!$C$2:$C$5000,D$138,'1. Output sheet'!$K$2:$K$5000,$B883,'1. Output sheet'!$AC$2:$AC$5000,$B$170,'1. Output sheet'!$O$2:$O$5000,"&gt;="&amp;$B$740,'1. Output sheet'!$O$2:$O$5000,"&lt;"&amp;$C$740)</f>
        <v>0</v>
      </c>
      <c r="E883" s="13">
        <f>SUMIFS('1. Output sheet'!$F$2:$F$5000,'1. Output sheet'!$C$2:$C$5000,E$138,'1. Output sheet'!$K$2:$K$5000,$B883,'1. Output sheet'!$AC$2:$AC$5000,$B$140,'1. Output sheet'!$O$2:$O$5000,"&gt;="&amp;$B$740,'1. Output sheet'!$O$2:$O$5000,"&lt;"&amp;$C$740)+SUMIFS('1. Output sheet'!$F$2:$F$5000,'1. Output sheet'!$C$2:$C$5000,E$138,'1. Output sheet'!$K$2:$K$5000,$B883,'1. Output sheet'!$AC$2:$AC$5000,$B$170,'1. Output sheet'!$O$2:$O$5000,"&gt;="&amp;$B$740,'1. Output sheet'!$O$2:$O$5000,"&lt;"&amp;$C$740)</f>
        <v>0</v>
      </c>
      <c r="F883" s="13">
        <f>SUMIFS('1. Output sheet'!$F$2:$F$5000,'1. Output sheet'!$C$2:$C$5000,F$138,'1. Output sheet'!$K$2:$K$5000,$B883,'1. Output sheet'!$AC$2:$AC$5000,$B$140,'1. Output sheet'!$O$2:$O$5000,"&gt;="&amp;$B$740,'1. Output sheet'!$O$2:$O$5000,"&lt;"&amp;$C$740)+SUMIFS('1. Output sheet'!$F$2:$F$5000,'1. Output sheet'!$C$2:$C$5000,F$138,'1. Output sheet'!$K$2:$K$5000,$B883,'1. Output sheet'!$AC$2:$AC$5000,$B$170,'1. Output sheet'!$O$2:$O$5000,"&gt;="&amp;$B$740,'1. Output sheet'!$O$2:$O$5000,"&lt;"&amp;$C$740)</f>
        <v>0</v>
      </c>
      <c r="G883" s="13">
        <f>SUMIFS('1. Output sheet'!$F$2:$F$5000,'1. Output sheet'!$C$2:$C$5000,G$138,'1. Output sheet'!$K$2:$K$5000,$B883,'1. Output sheet'!$AC$2:$AC$5000,$B$140,'1. Output sheet'!$O$2:$O$5000,"&gt;="&amp;$B$740,'1. Output sheet'!$O$2:$O$5000,"&lt;"&amp;$C$740)+SUMIFS('1. Output sheet'!$F$2:$F$5000,'1. Output sheet'!$C$2:$C$5000,G$138,'1. Output sheet'!$K$2:$K$5000,$B883,'1. Output sheet'!$AC$2:$AC$5000,$B$170,'1. Output sheet'!$O$2:$O$5000,"&gt;="&amp;$B$740,'1. Output sheet'!$O$2:$O$5000,"&lt;"&amp;$C$740)</f>
        <v>0</v>
      </c>
      <c r="H883" s="13">
        <f>SUMIFS('1. Output sheet'!$F$2:$F$5000,'1. Output sheet'!$C$2:$C$5000,H$138,'1. Output sheet'!$K$2:$K$5000,$B883,'1. Output sheet'!$AC$2:$AC$5000,$B$140,'1. Output sheet'!$O$2:$O$5000,"&gt;="&amp;$B$740,'1. Output sheet'!$O$2:$O$5000,"&lt;"&amp;$C$740)+SUMIFS('1. Output sheet'!$F$2:$F$5000,'1. Output sheet'!$C$2:$C$5000,H$138,'1. Output sheet'!$K$2:$K$5000,$B883,'1. Output sheet'!$AC$2:$AC$5000,$B$170,'1. Output sheet'!$O$2:$O$5000,"&gt;="&amp;$B$740,'1. Output sheet'!$O$2:$O$5000,"&lt;"&amp;$C$740)</f>
        <v>0</v>
      </c>
      <c r="I883" s="13">
        <f>SUMIFS('1. Output sheet'!$F$2:$F$5000,'1. Output sheet'!$C$2:$C$5000,I$138,'1. Output sheet'!$K$2:$K$5000,$B883,'1. Output sheet'!$AC$2:$AC$5000,$B$140,'1. Output sheet'!$O$2:$O$5000,"&gt;="&amp;$B$740,'1. Output sheet'!$O$2:$O$5000,"&lt;"&amp;$C$740)+SUMIFS('1. Output sheet'!$F$2:$F$5000,'1. Output sheet'!$C$2:$C$5000,I$138,'1. Output sheet'!$K$2:$K$5000,$B883,'1. Output sheet'!$AC$2:$AC$5000,$B$170,'1. Output sheet'!$O$2:$O$5000,"&gt;="&amp;$B$740,'1. Output sheet'!$O$2:$O$5000,"&lt;"&amp;$C$740)</f>
        <v>0</v>
      </c>
      <c r="J883" s="13">
        <f>SUMIFS('1. Output sheet'!$F$2:$F$5000,'1. Output sheet'!$C$2:$C$5000,J$138,'1. Output sheet'!$K$2:$K$5000,$B883,'1. Output sheet'!$AC$2:$AC$5000,$B$140,'1. Output sheet'!$O$2:$O$5000,"&gt;="&amp;$B$740,'1. Output sheet'!$O$2:$O$5000,"&lt;"&amp;$C$740)+SUMIFS('1. Output sheet'!$F$2:$F$5000,'1. Output sheet'!$C$2:$C$5000,J$138,'1. Output sheet'!$K$2:$K$5000,$B883,'1. Output sheet'!$AC$2:$AC$5000,$B$170,'1. Output sheet'!$O$2:$O$5000,"&gt;="&amp;$B$740,'1. Output sheet'!$O$2:$O$5000,"&lt;"&amp;$C$740)</f>
        <v>9100</v>
      </c>
      <c r="K883" s="13">
        <f>SUMIFS('1. Output sheet'!$F$2:$F$5000,'1. Output sheet'!$C$2:$C$5000,K$138,'1. Output sheet'!$K$2:$K$5000,$B883,'1. Output sheet'!$AC$2:$AC$5000,$B$140,'1. Output sheet'!$O$2:$O$5000,"&gt;="&amp;$B$740,'1. Output sheet'!$O$2:$O$5000,"&lt;"&amp;$C$740)+SUMIFS('1. Output sheet'!$F$2:$F$5000,'1. Output sheet'!$C$2:$C$5000,K$138,'1. Output sheet'!$K$2:$K$5000,$B883,'1. Output sheet'!$AC$2:$AC$5000,$B$170,'1. Output sheet'!$O$2:$O$5000,"&gt;="&amp;$B$740,'1. Output sheet'!$O$2:$O$5000,"&lt;"&amp;$C$740)</f>
        <v>0</v>
      </c>
      <c r="L883" s="13">
        <f>SUMIFS('1. Output sheet'!$F$2:$F$5000,'1. Output sheet'!$C$2:$C$5000,L$138,'1. Output sheet'!$K$2:$K$5000,$B883,'1. Output sheet'!$AC$2:$AC$5000,$B$140,'1. Output sheet'!$O$2:$O$5000,"&gt;="&amp;$B$740,'1. Output sheet'!$O$2:$O$5000,"&lt;"&amp;$C$740)+SUMIFS('1. Output sheet'!$F$2:$F$5000,'1. Output sheet'!$C$2:$C$5000,L$138,'1. Output sheet'!$K$2:$K$5000,$B883,'1. Output sheet'!$AC$2:$AC$5000,$B$170,'1. Output sheet'!$O$2:$O$5000,"&gt;="&amp;$B$740,'1. Output sheet'!$O$2:$O$5000,"&lt;"&amp;$C$740)</f>
        <v>0</v>
      </c>
      <c r="M883" s="13">
        <f>SUMIFS('1. Output sheet'!$F$2:$F$5000,'1. Output sheet'!$C$2:$C$5000,M$138,'1. Output sheet'!$K$2:$K$5000,$B883,'1. Output sheet'!$AC$2:$AC$5000,$B$140,'1. Output sheet'!$O$2:$O$5000,"&gt;="&amp;$B$740,'1. Output sheet'!$O$2:$O$5000,"&lt;"&amp;$C$740)+SUMIFS('1. Output sheet'!$F$2:$F$5000,'1. Output sheet'!$C$2:$C$5000,M$138,'1. Output sheet'!$K$2:$K$5000,$B883,'1. Output sheet'!$AC$2:$AC$5000,$B$170,'1. Output sheet'!$O$2:$O$5000,"&gt;="&amp;$B$740,'1. Output sheet'!$O$2:$O$5000,"&lt;"&amp;$C$740)</f>
        <v>0</v>
      </c>
      <c r="N883" s="13">
        <f>SUMIFS('1. Output sheet'!$F$2:$F$5000,'1. Output sheet'!$C$2:$C$5000,N$138,'1. Output sheet'!$K$2:$K$5000,$B883,'1. Output sheet'!$AC$2:$AC$5000,$B$140,'1. Output sheet'!$O$2:$O$5000,"&gt;="&amp;$B$740,'1. Output sheet'!$O$2:$O$5000,"&lt;"&amp;$C$740)+SUMIFS('1. Output sheet'!$F$2:$F$5000,'1. Output sheet'!$C$2:$C$5000,N$138,'1. Output sheet'!$K$2:$K$5000,$B883,'1. Output sheet'!$AC$2:$AC$5000,$B$170,'1. Output sheet'!$O$2:$O$5000,"&gt;="&amp;$B$740,'1. Output sheet'!$O$2:$O$5000,"&lt;"&amp;$C$740)</f>
        <v>9100</v>
      </c>
      <c r="O883" s="13">
        <f>SUMIFS('1. Output sheet'!$F$2:$F$5000,'1. Output sheet'!$C$2:$C$5000,O$138,'1. Output sheet'!$K$2:$K$5000,$B883,'1. Output sheet'!$AC$2:$AC$5000,$B$140,'1. Output sheet'!$O$2:$O$5000,"&gt;="&amp;$B$740,'1. Output sheet'!$O$2:$O$5000,"&lt;"&amp;$C$740)+SUMIFS('1. Output sheet'!$F$2:$F$5000,'1. Output sheet'!$C$2:$C$5000,O$138,'1. Output sheet'!$K$2:$K$5000,$B883,'1. Output sheet'!$AC$2:$AC$5000,$B$170,'1. Output sheet'!$O$2:$O$5000,"&gt;="&amp;$B$740,'1. Output sheet'!$O$2:$O$5000,"&lt;"&amp;$C$740)</f>
        <v>9100</v>
      </c>
      <c r="P883" s="14">
        <f t="shared" si="506"/>
        <v>27300</v>
      </c>
      <c r="R883" s="39" t="s">
        <v>229</v>
      </c>
      <c r="S883" s="12"/>
      <c r="T883" s="13">
        <f t="shared" si="505"/>
        <v>0</v>
      </c>
      <c r="U883" s="13">
        <f t="shared" si="493"/>
        <v>0</v>
      </c>
      <c r="V883" s="13">
        <f t="shared" si="494"/>
        <v>0</v>
      </c>
      <c r="W883" s="13">
        <f t="shared" si="495"/>
        <v>0</v>
      </c>
      <c r="X883" s="13">
        <f t="shared" si="496"/>
        <v>0</v>
      </c>
      <c r="Y883" s="13">
        <f t="shared" si="497"/>
        <v>0</v>
      </c>
      <c r="Z883" s="13">
        <f t="shared" si="498"/>
        <v>1220.117184881273</v>
      </c>
      <c r="AA883" s="13">
        <f t="shared" si="499"/>
        <v>0</v>
      </c>
      <c r="AB883" s="13">
        <f t="shared" si="500"/>
        <v>0</v>
      </c>
      <c r="AC883" s="13">
        <f t="shared" si="501"/>
        <v>0</v>
      </c>
      <c r="AD883" s="13">
        <f t="shared" si="502"/>
        <v>1220.117184881273</v>
      </c>
      <c r="AE883" s="13">
        <f t="shared" si="503"/>
        <v>1220.117184881273</v>
      </c>
      <c r="AF883" s="14">
        <f t="shared" si="504"/>
        <v>3660.3515546438193</v>
      </c>
    </row>
    <row r="884" spans="2:32" ht="14.4" x14ac:dyDescent="0.3">
      <c r="B884" s="39" t="s">
        <v>407</v>
      </c>
      <c r="C884" s="12"/>
      <c r="D884" s="13">
        <f>SUMIFS('1. Output sheet'!$F$2:$F$5000,'1. Output sheet'!$C$2:$C$5000,D$138,'1. Output sheet'!$K$2:$K$5000,$B884,'1. Output sheet'!$AC$2:$AC$5000,$B$140,'1. Output sheet'!$O$2:$O$5000,"&gt;="&amp;$B$740,'1. Output sheet'!$O$2:$O$5000,"&lt;"&amp;$C$740)+SUMIFS('1. Output sheet'!$F$2:$F$5000,'1. Output sheet'!$C$2:$C$5000,D$138,'1. Output sheet'!$K$2:$K$5000,$B884,'1. Output sheet'!$AC$2:$AC$5000,$B$170,'1. Output sheet'!$O$2:$O$5000,"&gt;="&amp;$B$740,'1. Output sheet'!$O$2:$O$5000,"&lt;"&amp;$C$740)</f>
        <v>0</v>
      </c>
      <c r="E884" s="13">
        <f>SUMIFS('1. Output sheet'!$F$2:$F$5000,'1. Output sheet'!$C$2:$C$5000,E$138,'1. Output sheet'!$K$2:$K$5000,$B884,'1. Output sheet'!$AC$2:$AC$5000,$B$140,'1. Output sheet'!$O$2:$O$5000,"&gt;="&amp;$B$740,'1. Output sheet'!$O$2:$O$5000,"&lt;"&amp;$C$740)+SUMIFS('1. Output sheet'!$F$2:$F$5000,'1. Output sheet'!$C$2:$C$5000,E$138,'1. Output sheet'!$K$2:$K$5000,$B884,'1. Output sheet'!$AC$2:$AC$5000,$B$170,'1. Output sheet'!$O$2:$O$5000,"&gt;="&amp;$B$740,'1. Output sheet'!$O$2:$O$5000,"&lt;"&amp;$C$740)</f>
        <v>0</v>
      </c>
      <c r="F884" s="13">
        <f>SUMIFS('1. Output sheet'!$F$2:$F$5000,'1. Output sheet'!$C$2:$C$5000,F$138,'1. Output sheet'!$K$2:$K$5000,$B884,'1. Output sheet'!$AC$2:$AC$5000,$B$140,'1. Output sheet'!$O$2:$O$5000,"&gt;="&amp;$B$740,'1. Output sheet'!$O$2:$O$5000,"&lt;"&amp;$C$740)+SUMIFS('1. Output sheet'!$F$2:$F$5000,'1. Output sheet'!$C$2:$C$5000,F$138,'1. Output sheet'!$K$2:$K$5000,$B884,'1. Output sheet'!$AC$2:$AC$5000,$B$170,'1. Output sheet'!$O$2:$O$5000,"&gt;="&amp;$B$740,'1. Output sheet'!$O$2:$O$5000,"&lt;"&amp;$C$740)</f>
        <v>0</v>
      </c>
      <c r="G884" s="13">
        <f>SUMIFS('1. Output sheet'!$F$2:$F$5000,'1. Output sheet'!$C$2:$C$5000,G$138,'1. Output sheet'!$K$2:$K$5000,$B884,'1. Output sheet'!$AC$2:$AC$5000,$B$140,'1. Output sheet'!$O$2:$O$5000,"&gt;="&amp;$B$740,'1. Output sheet'!$O$2:$O$5000,"&lt;"&amp;$C$740)+SUMIFS('1. Output sheet'!$F$2:$F$5000,'1. Output sheet'!$C$2:$C$5000,G$138,'1. Output sheet'!$K$2:$K$5000,$B884,'1. Output sheet'!$AC$2:$AC$5000,$B$170,'1. Output sheet'!$O$2:$O$5000,"&gt;="&amp;$B$740,'1. Output sheet'!$O$2:$O$5000,"&lt;"&amp;$C$740)</f>
        <v>0</v>
      </c>
      <c r="H884" s="13">
        <f>SUMIFS('1. Output sheet'!$F$2:$F$5000,'1. Output sheet'!$C$2:$C$5000,H$138,'1. Output sheet'!$K$2:$K$5000,$B884,'1. Output sheet'!$AC$2:$AC$5000,$B$140,'1. Output sheet'!$O$2:$O$5000,"&gt;="&amp;$B$740,'1. Output sheet'!$O$2:$O$5000,"&lt;"&amp;$C$740)+SUMIFS('1. Output sheet'!$F$2:$F$5000,'1. Output sheet'!$C$2:$C$5000,H$138,'1. Output sheet'!$K$2:$K$5000,$B884,'1. Output sheet'!$AC$2:$AC$5000,$B$170,'1. Output sheet'!$O$2:$O$5000,"&gt;="&amp;$B$740,'1. Output sheet'!$O$2:$O$5000,"&lt;"&amp;$C$740)</f>
        <v>0</v>
      </c>
      <c r="I884" s="13">
        <f>SUMIFS('1. Output sheet'!$F$2:$F$5000,'1. Output sheet'!$C$2:$C$5000,I$138,'1. Output sheet'!$K$2:$K$5000,$B884,'1. Output sheet'!$AC$2:$AC$5000,$B$140,'1. Output sheet'!$O$2:$O$5000,"&gt;="&amp;$B$740,'1. Output sheet'!$O$2:$O$5000,"&lt;"&amp;$C$740)+SUMIFS('1. Output sheet'!$F$2:$F$5000,'1. Output sheet'!$C$2:$C$5000,I$138,'1. Output sheet'!$K$2:$K$5000,$B884,'1. Output sheet'!$AC$2:$AC$5000,$B$170,'1. Output sheet'!$O$2:$O$5000,"&gt;="&amp;$B$740,'1. Output sheet'!$O$2:$O$5000,"&lt;"&amp;$C$740)</f>
        <v>0</v>
      </c>
      <c r="J884" s="13">
        <f>SUMIFS('1. Output sheet'!$F$2:$F$5000,'1. Output sheet'!$C$2:$C$5000,J$138,'1. Output sheet'!$K$2:$K$5000,$B884,'1. Output sheet'!$AC$2:$AC$5000,$B$140,'1. Output sheet'!$O$2:$O$5000,"&gt;="&amp;$B$740,'1. Output sheet'!$O$2:$O$5000,"&lt;"&amp;$C$740)+SUMIFS('1. Output sheet'!$F$2:$F$5000,'1. Output sheet'!$C$2:$C$5000,J$138,'1. Output sheet'!$K$2:$K$5000,$B884,'1. Output sheet'!$AC$2:$AC$5000,$B$170,'1. Output sheet'!$O$2:$O$5000,"&gt;="&amp;$B$740,'1. Output sheet'!$O$2:$O$5000,"&lt;"&amp;$C$740)</f>
        <v>0</v>
      </c>
      <c r="K884" s="13">
        <f>SUMIFS('1. Output sheet'!$F$2:$F$5000,'1. Output sheet'!$C$2:$C$5000,K$138,'1. Output sheet'!$K$2:$K$5000,$B884,'1. Output sheet'!$AC$2:$AC$5000,$B$140,'1. Output sheet'!$O$2:$O$5000,"&gt;="&amp;$B$740,'1. Output sheet'!$O$2:$O$5000,"&lt;"&amp;$C$740)+SUMIFS('1. Output sheet'!$F$2:$F$5000,'1. Output sheet'!$C$2:$C$5000,K$138,'1. Output sheet'!$K$2:$K$5000,$B884,'1. Output sheet'!$AC$2:$AC$5000,$B$170,'1. Output sheet'!$O$2:$O$5000,"&gt;="&amp;$B$740,'1. Output sheet'!$O$2:$O$5000,"&lt;"&amp;$C$740)</f>
        <v>0</v>
      </c>
      <c r="L884" s="13">
        <f>SUMIFS('1. Output sheet'!$F$2:$F$5000,'1. Output sheet'!$C$2:$C$5000,L$138,'1. Output sheet'!$K$2:$K$5000,$B884,'1. Output sheet'!$AC$2:$AC$5000,$B$140,'1. Output sheet'!$O$2:$O$5000,"&gt;="&amp;$B$740,'1. Output sheet'!$O$2:$O$5000,"&lt;"&amp;$C$740)+SUMIFS('1. Output sheet'!$F$2:$F$5000,'1. Output sheet'!$C$2:$C$5000,L$138,'1. Output sheet'!$K$2:$K$5000,$B884,'1. Output sheet'!$AC$2:$AC$5000,$B$170,'1. Output sheet'!$O$2:$O$5000,"&gt;="&amp;$B$740,'1. Output sheet'!$O$2:$O$5000,"&lt;"&amp;$C$740)</f>
        <v>0</v>
      </c>
      <c r="M884" s="13">
        <f>SUMIFS('1. Output sheet'!$F$2:$F$5000,'1. Output sheet'!$C$2:$C$5000,M$138,'1. Output sheet'!$K$2:$K$5000,$B884,'1. Output sheet'!$AC$2:$AC$5000,$B$140,'1. Output sheet'!$O$2:$O$5000,"&gt;="&amp;$B$740,'1. Output sheet'!$O$2:$O$5000,"&lt;"&amp;$C$740)+SUMIFS('1. Output sheet'!$F$2:$F$5000,'1. Output sheet'!$C$2:$C$5000,M$138,'1. Output sheet'!$K$2:$K$5000,$B884,'1. Output sheet'!$AC$2:$AC$5000,$B$170,'1. Output sheet'!$O$2:$O$5000,"&gt;="&amp;$B$740,'1. Output sheet'!$O$2:$O$5000,"&lt;"&amp;$C$740)</f>
        <v>0</v>
      </c>
      <c r="N884" s="13">
        <f>SUMIFS('1. Output sheet'!$F$2:$F$5000,'1. Output sheet'!$C$2:$C$5000,N$138,'1. Output sheet'!$K$2:$K$5000,$B884,'1. Output sheet'!$AC$2:$AC$5000,$B$140,'1. Output sheet'!$O$2:$O$5000,"&gt;="&amp;$B$740,'1. Output sheet'!$O$2:$O$5000,"&lt;"&amp;$C$740)+SUMIFS('1. Output sheet'!$F$2:$F$5000,'1. Output sheet'!$C$2:$C$5000,N$138,'1. Output sheet'!$K$2:$K$5000,$B884,'1. Output sheet'!$AC$2:$AC$5000,$B$170,'1. Output sheet'!$O$2:$O$5000,"&gt;="&amp;$B$740,'1. Output sheet'!$O$2:$O$5000,"&lt;"&amp;$C$740)</f>
        <v>0</v>
      </c>
      <c r="O884" s="13">
        <f>SUMIFS('1. Output sheet'!$F$2:$F$5000,'1. Output sheet'!$C$2:$C$5000,O$138,'1. Output sheet'!$K$2:$K$5000,$B884,'1. Output sheet'!$AC$2:$AC$5000,$B$140,'1. Output sheet'!$O$2:$O$5000,"&gt;="&amp;$B$740,'1. Output sheet'!$O$2:$O$5000,"&lt;"&amp;$C$740)+SUMIFS('1. Output sheet'!$F$2:$F$5000,'1. Output sheet'!$C$2:$C$5000,O$138,'1. Output sheet'!$K$2:$K$5000,$B884,'1. Output sheet'!$AC$2:$AC$5000,$B$170,'1. Output sheet'!$O$2:$O$5000,"&gt;="&amp;$B$740,'1. Output sheet'!$O$2:$O$5000,"&lt;"&amp;$C$740)</f>
        <v>0</v>
      </c>
      <c r="P884" s="14">
        <f t="shared" si="506"/>
        <v>0</v>
      </c>
      <c r="R884" s="39" t="s">
        <v>407</v>
      </c>
      <c r="S884" s="12"/>
      <c r="T884" s="13">
        <f t="shared" si="505"/>
        <v>0</v>
      </c>
      <c r="U884" s="13">
        <f t="shared" si="493"/>
        <v>0</v>
      </c>
      <c r="V884" s="13">
        <f t="shared" si="494"/>
        <v>0</v>
      </c>
      <c r="W884" s="13">
        <f t="shared" si="495"/>
        <v>0</v>
      </c>
      <c r="X884" s="13">
        <f t="shared" si="496"/>
        <v>0</v>
      </c>
      <c r="Y884" s="13">
        <f t="shared" si="497"/>
        <v>0</v>
      </c>
      <c r="Z884" s="13">
        <f t="shared" si="498"/>
        <v>0</v>
      </c>
      <c r="AA884" s="13">
        <f t="shared" si="499"/>
        <v>0</v>
      </c>
      <c r="AB884" s="13">
        <f t="shared" si="500"/>
        <v>0</v>
      </c>
      <c r="AC884" s="13">
        <f t="shared" si="501"/>
        <v>0</v>
      </c>
      <c r="AD884" s="13">
        <f t="shared" si="502"/>
        <v>0</v>
      </c>
      <c r="AE884" s="13">
        <f t="shared" si="503"/>
        <v>0</v>
      </c>
      <c r="AF884" s="14">
        <f t="shared" si="504"/>
        <v>0</v>
      </c>
    </row>
    <row r="885" spans="2:32" ht="14.4" x14ac:dyDescent="0.3">
      <c r="B885" s="39" t="s">
        <v>54</v>
      </c>
      <c r="C885" s="12"/>
      <c r="D885" s="13">
        <f>SUMIFS('1. Output sheet'!$F$2:$F$5000,'1. Output sheet'!$C$2:$C$5000,D$138,'1. Output sheet'!$K$2:$K$5000,$B885,'1. Output sheet'!$AC$2:$AC$5000,$B$140,'1. Output sheet'!$O$2:$O$5000,"&gt;="&amp;$B$740,'1. Output sheet'!$O$2:$O$5000,"&lt;"&amp;$C$740)+SUMIFS('1. Output sheet'!$F$2:$F$5000,'1. Output sheet'!$C$2:$C$5000,D$138,'1. Output sheet'!$K$2:$K$5000,$B885,'1. Output sheet'!$AC$2:$AC$5000,$B$170,'1. Output sheet'!$O$2:$O$5000,"&gt;="&amp;$B$740,'1. Output sheet'!$O$2:$O$5000,"&lt;"&amp;$C$740)</f>
        <v>0</v>
      </c>
      <c r="E885" s="13">
        <f>SUMIFS('1. Output sheet'!$F$2:$F$5000,'1. Output sheet'!$C$2:$C$5000,E$138,'1. Output sheet'!$K$2:$K$5000,$B885,'1. Output sheet'!$AC$2:$AC$5000,$B$140,'1. Output sheet'!$O$2:$O$5000,"&gt;="&amp;$B$740,'1. Output sheet'!$O$2:$O$5000,"&lt;"&amp;$C$740)+SUMIFS('1. Output sheet'!$F$2:$F$5000,'1. Output sheet'!$C$2:$C$5000,E$138,'1. Output sheet'!$K$2:$K$5000,$B885,'1. Output sheet'!$AC$2:$AC$5000,$B$170,'1. Output sheet'!$O$2:$O$5000,"&gt;="&amp;$B$740,'1. Output sheet'!$O$2:$O$5000,"&lt;"&amp;$C$740)</f>
        <v>0</v>
      </c>
      <c r="F885" s="13">
        <f>SUMIFS('1. Output sheet'!$F$2:$F$5000,'1. Output sheet'!$C$2:$C$5000,F$138,'1. Output sheet'!$K$2:$K$5000,$B885,'1. Output sheet'!$AC$2:$AC$5000,$B$140,'1. Output sheet'!$O$2:$O$5000,"&gt;="&amp;$B$740,'1. Output sheet'!$O$2:$O$5000,"&lt;"&amp;$C$740)+SUMIFS('1. Output sheet'!$F$2:$F$5000,'1. Output sheet'!$C$2:$C$5000,F$138,'1. Output sheet'!$K$2:$K$5000,$B885,'1. Output sheet'!$AC$2:$AC$5000,$B$170,'1. Output sheet'!$O$2:$O$5000,"&gt;="&amp;$B$740,'1. Output sheet'!$O$2:$O$5000,"&lt;"&amp;$C$740)</f>
        <v>0</v>
      </c>
      <c r="G885" s="13">
        <f>SUMIFS('1. Output sheet'!$F$2:$F$5000,'1. Output sheet'!$C$2:$C$5000,G$138,'1. Output sheet'!$K$2:$K$5000,$B885,'1. Output sheet'!$AC$2:$AC$5000,$B$140,'1. Output sheet'!$O$2:$O$5000,"&gt;="&amp;$B$740,'1. Output sheet'!$O$2:$O$5000,"&lt;"&amp;$C$740)+SUMIFS('1. Output sheet'!$F$2:$F$5000,'1. Output sheet'!$C$2:$C$5000,G$138,'1. Output sheet'!$K$2:$K$5000,$B885,'1. Output sheet'!$AC$2:$AC$5000,$B$170,'1. Output sheet'!$O$2:$O$5000,"&gt;="&amp;$B$740,'1. Output sheet'!$O$2:$O$5000,"&lt;"&amp;$C$740)</f>
        <v>845</v>
      </c>
      <c r="H885" s="13">
        <f>SUMIFS('1. Output sheet'!$F$2:$F$5000,'1. Output sheet'!$C$2:$C$5000,H$138,'1. Output sheet'!$K$2:$K$5000,$B885,'1. Output sheet'!$AC$2:$AC$5000,$B$140,'1. Output sheet'!$O$2:$O$5000,"&gt;="&amp;$B$740,'1. Output sheet'!$O$2:$O$5000,"&lt;"&amp;$C$740)+SUMIFS('1. Output sheet'!$F$2:$F$5000,'1. Output sheet'!$C$2:$C$5000,H$138,'1. Output sheet'!$K$2:$K$5000,$B885,'1. Output sheet'!$AC$2:$AC$5000,$B$170,'1. Output sheet'!$O$2:$O$5000,"&gt;="&amp;$B$740,'1. Output sheet'!$O$2:$O$5000,"&lt;"&amp;$C$740)</f>
        <v>0</v>
      </c>
      <c r="I885" s="13">
        <f>SUMIFS('1. Output sheet'!$F$2:$F$5000,'1. Output sheet'!$C$2:$C$5000,I$138,'1. Output sheet'!$K$2:$K$5000,$B885,'1. Output sheet'!$AC$2:$AC$5000,$B$140,'1. Output sheet'!$O$2:$O$5000,"&gt;="&amp;$B$740,'1. Output sheet'!$O$2:$O$5000,"&lt;"&amp;$C$740)+SUMIFS('1. Output sheet'!$F$2:$F$5000,'1. Output sheet'!$C$2:$C$5000,I$138,'1. Output sheet'!$K$2:$K$5000,$B885,'1. Output sheet'!$AC$2:$AC$5000,$B$170,'1. Output sheet'!$O$2:$O$5000,"&gt;="&amp;$B$740,'1. Output sheet'!$O$2:$O$5000,"&lt;"&amp;$C$740)</f>
        <v>0</v>
      </c>
      <c r="J885" s="13">
        <f>SUMIFS('1. Output sheet'!$F$2:$F$5000,'1. Output sheet'!$C$2:$C$5000,J$138,'1. Output sheet'!$K$2:$K$5000,$B885,'1. Output sheet'!$AC$2:$AC$5000,$B$140,'1. Output sheet'!$O$2:$O$5000,"&gt;="&amp;$B$740,'1. Output sheet'!$O$2:$O$5000,"&lt;"&amp;$C$740)+SUMIFS('1. Output sheet'!$F$2:$F$5000,'1. Output sheet'!$C$2:$C$5000,J$138,'1. Output sheet'!$K$2:$K$5000,$B885,'1. Output sheet'!$AC$2:$AC$5000,$B$170,'1. Output sheet'!$O$2:$O$5000,"&gt;="&amp;$B$740,'1. Output sheet'!$O$2:$O$5000,"&lt;"&amp;$C$740)</f>
        <v>0</v>
      </c>
      <c r="K885" s="13">
        <f>SUMIFS('1. Output sheet'!$F$2:$F$5000,'1. Output sheet'!$C$2:$C$5000,K$138,'1. Output sheet'!$K$2:$K$5000,$B885,'1. Output sheet'!$AC$2:$AC$5000,$B$140,'1. Output sheet'!$O$2:$O$5000,"&gt;="&amp;$B$740,'1. Output sheet'!$O$2:$O$5000,"&lt;"&amp;$C$740)+SUMIFS('1. Output sheet'!$F$2:$F$5000,'1. Output sheet'!$C$2:$C$5000,K$138,'1. Output sheet'!$K$2:$K$5000,$B885,'1. Output sheet'!$AC$2:$AC$5000,$B$170,'1. Output sheet'!$O$2:$O$5000,"&gt;="&amp;$B$740,'1. Output sheet'!$O$2:$O$5000,"&lt;"&amp;$C$740)</f>
        <v>0</v>
      </c>
      <c r="L885" s="13">
        <f>SUMIFS('1. Output sheet'!$F$2:$F$5000,'1. Output sheet'!$C$2:$C$5000,L$138,'1. Output sheet'!$K$2:$K$5000,$B885,'1. Output sheet'!$AC$2:$AC$5000,$B$140,'1. Output sheet'!$O$2:$O$5000,"&gt;="&amp;$B$740,'1. Output sheet'!$O$2:$O$5000,"&lt;"&amp;$C$740)+SUMIFS('1. Output sheet'!$F$2:$F$5000,'1. Output sheet'!$C$2:$C$5000,L$138,'1. Output sheet'!$K$2:$K$5000,$B885,'1. Output sheet'!$AC$2:$AC$5000,$B$170,'1. Output sheet'!$O$2:$O$5000,"&gt;="&amp;$B$740,'1. Output sheet'!$O$2:$O$5000,"&lt;"&amp;$C$740)</f>
        <v>0</v>
      </c>
      <c r="M885" s="13">
        <f>SUMIFS('1. Output sheet'!$F$2:$F$5000,'1. Output sheet'!$C$2:$C$5000,M$138,'1. Output sheet'!$K$2:$K$5000,$B885,'1. Output sheet'!$AC$2:$AC$5000,$B$140,'1. Output sheet'!$O$2:$O$5000,"&gt;="&amp;$B$740,'1. Output sheet'!$O$2:$O$5000,"&lt;"&amp;$C$740)+SUMIFS('1. Output sheet'!$F$2:$F$5000,'1. Output sheet'!$C$2:$C$5000,M$138,'1. Output sheet'!$K$2:$K$5000,$B885,'1. Output sheet'!$AC$2:$AC$5000,$B$170,'1. Output sheet'!$O$2:$O$5000,"&gt;="&amp;$B$740,'1. Output sheet'!$O$2:$O$5000,"&lt;"&amp;$C$740)</f>
        <v>0</v>
      </c>
      <c r="N885" s="13">
        <f>SUMIFS('1. Output sheet'!$F$2:$F$5000,'1. Output sheet'!$C$2:$C$5000,N$138,'1. Output sheet'!$K$2:$K$5000,$B885,'1. Output sheet'!$AC$2:$AC$5000,$B$140,'1. Output sheet'!$O$2:$O$5000,"&gt;="&amp;$B$740,'1. Output sheet'!$O$2:$O$5000,"&lt;"&amp;$C$740)+SUMIFS('1. Output sheet'!$F$2:$F$5000,'1. Output sheet'!$C$2:$C$5000,N$138,'1. Output sheet'!$K$2:$K$5000,$B885,'1. Output sheet'!$AC$2:$AC$5000,$B$170,'1. Output sheet'!$O$2:$O$5000,"&gt;="&amp;$B$740,'1. Output sheet'!$O$2:$O$5000,"&lt;"&amp;$C$740)</f>
        <v>0</v>
      </c>
      <c r="O885" s="13">
        <f>SUMIFS('1. Output sheet'!$F$2:$F$5000,'1. Output sheet'!$C$2:$C$5000,O$138,'1. Output sheet'!$K$2:$K$5000,$B885,'1. Output sheet'!$AC$2:$AC$5000,$B$140,'1. Output sheet'!$O$2:$O$5000,"&gt;="&amp;$B$740,'1. Output sheet'!$O$2:$O$5000,"&lt;"&amp;$C$740)+SUMIFS('1. Output sheet'!$F$2:$F$5000,'1. Output sheet'!$C$2:$C$5000,O$138,'1. Output sheet'!$K$2:$K$5000,$B885,'1. Output sheet'!$AC$2:$AC$5000,$B$170,'1. Output sheet'!$O$2:$O$5000,"&gt;="&amp;$B$740,'1. Output sheet'!$O$2:$O$5000,"&lt;"&amp;$C$740)</f>
        <v>0</v>
      </c>
      <c r="P885" s="14">
        <f t="shared" si="506"/>
        <v>845</v>
      </c>
      <c r="R885" s="39" t="s">
        <v>54</v>
      </c>
      <c r="S885" s="12"/>
      <c r="T885" s="13">
        <f t="shared" si="505"/>
        <v>0</v>
      </c>
      <c r="U885" s="13">
        <f t="shared" si="493"/>
        <v>0</v>
      </c>
      <c r="V885" s="13">
        <f t="shared" si="494"/>
        <v>0</v>
      </c>
      <c r="W885" s="13">
        <f t="shared" si="495"/>
        <v>113.29659573897536</v>
      </c>
      <c r="X885" s="13">
        <f t="shared" si="496"/>
        <v>0</v>
      </c>
      <c r="Y885" s="13">
        <f t="shared" si="497"/>
        <v>0</v>
      </c>
      <c r="Z885" s="13">
        <f t="shared" si="498"/>
        <v>0</v>
      </c>
      <c r="AA885" s="13">
        <f t="shared" si="499"/>
        <v>0</v>
      </c>
      <c r="AB885" s="13">
        <f t="shared" si="500"/>
        <v>0</v>
      </c>
      <c r="AC885" s="13">
        <f t="shared" si="501"/>
        <v>0</v>
      </c>
      <c r="AD885" s="13">
        <f t="shared" si="502"/>
        <v>0</v>
      </c>
      <c r="AE885" s="13">
        <f t="shared" si="503"/>
        <v>0</v>
      </c>
      <c r="AF885" s="14">
        <f t="shared" si="504"/>
        <v>113.29659573897536</v>
      </c>
    </row>
    <row r="886" spans="2:32" ht="14.4" x14ac:dyDescent="0.3">
      <c r="B886" s="39" t="s">
        <v>126</v>
      </c>
      <c r="C886" s="12"/>
      <c r="D886" s="13">
        <f>SUMIFS('1. Output sheet'!$F$2:$F$5000,'1. Output sheet'!$C$2:$C$5000,D$138,'1. Output sheet'!$K$2:$K$5000,$B886,'1. Output sheet'!$AC$2:$AC$5000,$B$140,'1. Output sheet'!$O$2:$O$5000,"&gt;="&amp;$B$740,'1. Output sheet'!$O$2:$O$5000,"&lt;"&amp;$C$740)+SUMIFS('1. Output sheet'!$F$2:$F$5000,'1. Output sheet'!$C$2:$C$5000,D$138,'1. Output sheet'!$K$2:$K$5000,$B886,'1. Output sheet'!$AC$2:$AC$5000,$B$170,'1. Output sheet'!$O$2:$O$5000,"&gt;="&amp;$B$740,'1. Output sheet'!$O$2:$O$5000,"&lt;"&amp;$C$740)</f>
        <v>0</v>
      </c>
      <c r="E886" s="13">
        <f>SUMIFS('1. Output sheet'!$F$2:$F$5000,'1. Output sheet'!$C$2:$C$5000,E$138,'1. Output sheet'!$K$2:$K$5000,$B886,'1. Output sheet'!$AC$2:$AC$5000,$B$140,'1. Output sheet'!$O$2:$O$5000,"&gt;="&amp;$B$740,'1. Output sheet'!$O$2:$O$5000,"&lt;"&amp;$C$740)+SUMIFS('1. Output sheet'!$F$2:$F$5000,'1. Output sheet'!$C$2:$C$5000,E$138,'1. Output sheet'!$K$2:$K$5000,$B886,'1. Output sheet'!$AC$2:$AC$5000,$B$170,'1. Output sheet'!$O$2:$O$5000,"&gt;="&amp;$B$740,'1. Output sheet'!$O$2:$O$5000,"&lt;"&amp;$C$740)</f>
        <v>0</v>
      </c>
      <c r="F886" s="13">
        <f>SUMIFS('1. Output sheet'!$F$2:$F$5000,'1. Output sheet'!$C$2:$C$5000,F$138,'1. Output sheet'!$K$2:$K$5000,$B886,'1. Output sheet'!$AC$2:$AC$5000,$B$140,'1. Output sheet'!$O$2:$O$5000,"&gt;="&amp;$B$740,'1. Output sheet'!$O$2:$O$5000,"&lt;"&amp;$C$740)+SUMIFS('1. Output sheet'!$F$2:$F$5000,'1. Output sheet'!$C$2:$C$5000,F$138,'1. Output sheet'!$K$2:$K$5000,$B886,'1. Output sheet'!$AC$2:$AC$5000,$B$170,'1. Output sheet'!$O$2:$O$5000,"&gt;="&amp;$B$740,'1. Output sheet'!$O$2:$O$5000,"&lt;"&amp;$C$740)</f>
        <v>950</v>
      </c>
      <c r="G886" s="13">
        <f>SUMIFS('1. Output sheet'!$F$2:$F$5000,'1. Output sheet'!$C$2:$C$5000,G$138,'1. Output sheet'!$K$2:$K$5000,$B886,'1. Output sheet'!$AC$2:$AC$5000,$B$140,'1. Output sheet'!$O$2:$O$5000,"&gt;="&amp;$B$740,'1. Output sheet'!$O$2:$O$5000,"&lt;"&amp;$C$740)+SUMIFS('1. Output sheet'!$F$2:$F$5000,'1. Output sheet'!$C$2:$C$5000,G$138,'1. Output sheet'!$K$2:$K$5000,$B886,'1. Output sheet'!$AC$2:$AC$5000,$B$170,'1. Output sheet'!$O$2:$O$5000,"&gt;="&amp;$B$740,'1. Output sheet'!$O$2:$O$5000,"&lt;"&amp;$C$740)</f>
        <v>662</v>
      </c>
      <c r="H886" s="13">
        <f>SUMIFS('1. Output sheet'!$F$2:$F$5000,'1. Output sheet'!$C$2:$C$5000,H$138,'1. Output sheet'!$K$2:$K$5000,$B886,'1. Output sheet'!$AC$2:$AC$5000,$B$140,'1. Output sheet'!$O$2:$O$5000,"&gt;="&amp;$B$740,'1. Output sheet'!$O$2:$O$5000,"&lt;"&amp;$C$740)+SUMIFS('1. Output sheet'!$F$2:$F$5000,'1. Output sheet'!$C$2:$C$5000,H$138,'1. Output sheet'!$K$2:$K$5000,$B886,'1. Output sheet'!$AC$2:$AC$5000,$B$170,'1. Output sheet'!$O$2:$O$5000,"&gt;="&amp;$B$740,'1. Output sheet'!$O$2:$O$5000,"&lt;"&amp;$C$740)</f>
        <v>2580.06</v>
      </c>
      <c r="I886" s="13">
        <f>SUMIFS('1. Output sheet'!$F$2:$F$5000,'1. Output sheet'!$C$2:$C$5000,I$138,'1. Output sheet'!$K$2:$K$5000,$B886,'1. Output sheet'!$AC$2:$AC$5000,$B$140,'1. Output sheet'!$O$2:$O$5000,"&gt;="&amp;$B$740,'1. Output sheet'!$O$2:$O$5000,"&lt;"&amp;$C$740)+SUMIFS('1. Output sheet'!$F$2:$F$5000,'1. Output sheet'!$C$2:$C$5000,I$138,'1. Output sheet'!$K$2:$K$5000,$B886,'1. Output sheet'!$AC$2:$AC$5000,$B$170,'1. Output sheet'!$O$2:$O$5000,"&gt;="&amp;$B$740,'1. Output sheet'!$O$2:$O$5000,"&lt;"&amp;$C$740)</f>
        <v>36905</v>
      </c>
      <c r="J886" s="13">
        <f>SUMIFS('1. Output sheet'!$F$2:$F$5000,'1. Output sheet'!$C$2:$C$5000,J$138,'1. Output sheet'!$K$2:$K$5000,$B886,'1. Output sheet'!$AC$2:$AC$5000,$B$140,'1. Output sheet'!$O$2:$O$5000,"&gt;="&amp;$B$740,'1. Output sheet'!$O$2:$O$5000,"&lt;"&amp;$C$740)+SUMIFS('1. Output sheet'!$F$2:$F$5000,'1. Output sheet'!$C$2:$C$5000,J$138,'1. Output sheet'!$K$2:$K$5000,$B886,'1. Output sheet'!$AC$2:$AC$5000,$B$170,'1. Output sheet'!$O$2:$O$5000,"&gt;="&amp;$B$740,'1. Output sheet'!$O$2:$O$5000,"&lt;"&amp;$C$740)</f>
        <v>950</v>
      </c>
      <c r="K886" s="13">
        <f>SUMIFS('1. Output sheet'!$F$2:$F$5000,'1. Output sheet'!$C$2:$C$5000,K$138,'1. Output sheet'!$K$2:$K$5000,$B886,'1. Output sheet'!$AC$2:$AC$5000,$B$140,'1. Output sheet'!$O$2:$O$5000,"&gt;="&amp;$B$740,'1. Output sheet'!$O$2:$O$5000,"&lt;"&amp;$C$740)+SUMIFS('1. Output sheet'!$F$2:$F$5000,'1. Output sheet'!$C$2:$C$5000,K$138,'1. Output sheet'!$K$2:$K$5000,$B886,'1. Output sheet'!$AC$2:$AC$5000,$B$170,'1. Output sheet'!$O$2:$O$5000,"&gt;="&amp;$B$740,'1. Output sheet'!$O$2:$O$5000,"&lt;"&amp;$C$740)</f>
        <v>0</v>
      </c>
      <c r="L886" s="13">
        <f>SUMIFS('1. Output sheet'!$F$2:$F$5000,'1. Output sheet'!$C$2:$C$5000,L$138,'1. Output sheet'!$K$2:$K$5000,$B886,'1. Output sheet'!$AC$2:$AC$5000,$B$140,'1. Output sheet'!$O$2:$O$5000,"&gt;="&amp;$B$740,'1. Output sheet'!$O$2:$O$5000,"&lt;"&amp;$C$740)+SUMIFS('1. Output sheet'!$F$2:$F$5000,'1. Output sheet'!$C$2:$C$5000,L$138,'1. Output sheet'!$K$2:$K$5000,$B886,'1. Output sheet'!$AC$2:$AC$5000,$B$170,'1. Output sheet'!$O$2:$O$5000,"&gt;="&amp;$B$740,'1. Output sheet'!$O$2:$O$5000,"&lt;"&amp;$C$740)</f>
        <v>2550</v>
      </c>
      <c r="M886" s="13">
        <f>SUMIFS('1. Output sheet'!$F$2:$F$5000,'1. Output sheet'!$C$2:$C$5000,M$138,'1. Output sheet'!$K$2:$K$5000,$B886,'1. Output sheet'!$AC$2:$AC$5000,$B$140,'1. Output sheet'!$O$2:$O$5000,"&gt;="&amp;$B$740,'1. Output sheet'!$O$2:$O$5000,"&lt;"&amp;$C$740)+SUMIFS('1. Output sheet'!$F$2:$F$5000,'1. Output sheet'!$C$2:$C$5000,M$138,'1. Output sheet'!$K$2:$K$5000,$B886,'1. Output sheet'!$AC$2:$AC$5000,$B$170,'1. Output sheet'!$O$2:$O$5000,"&gt;="&amp;$B$740,'1. Output sheet'!$O$2:$O$5000,"&lt;"&amp;$C$740)</f>
        <v>0</v>
      </c>
      <c r="N886" s="13">
        <f>SUMIFS('1. Output sheet'!$F$2:$F$5000,'1. Output sheet'!$C$2:$C$5000,N$138,'1. Output sheet'!$K$2:$K$5000,$B886,'1. Output sheet'!$AC$2:$AC$5000,$B$140,'1. Output sheet'!$O$2:$O$5000,"&gt;="&amp;$B$740,'1. Output sheet'!$O$2:$O$5000,"&lt;"&amp;$C$740)+SUMIFS('1. Output sheet'!$F$2:$F$5000,'1. Output sheet'!$C$2:$C$5000,N$138,'1. Output sheet'!$K$2:$K$5000,$B886,'1. Output sheet'!$AC$2:$AC$5000,$B$170,'1. Output sheet'!$O$2:$O$5000,"&gt;="&amp;$B$740,'1. Output sheet'!$O$2:$O$5000,"&lt;"&amp;$C$740)</f>
        <v>0</v>
      </c>
      <c r="O886" s="13">
        <f>SUMIFS('1. Output sheet'!$F$2:$F$5000,'1. Output sheet'!$C$2:$C$5000,O$138,'1. Output sheet'!$K$2:$K$5000,$B886,'1. Output sheet'!$AC$2:$AC$5000,$B$140,'1. Output sheet'!$O$2:$O$5000,"&gt;="&amp;$B$740,'1. Output sheet'!$O$2:$O$5000,"&lt;"&amp;$C$740)+SUMIFS('1. Output sheet'!$F$2:$F$5000,'1. Output sheet'!$C$2:$C$5000,O$138,'1. Output sheet'!$K$2:$K$5000,$B886,'1. Output sheet'!$AC$2:$AC$5000,$B$170,'1. Output sheet'!$O$2:$O$5000,"&gt;="&amp;$B$740,'1. Output sheet'!$O$2:$O$5000,"&lt;"&amp;$C$740)</f>
        <v>0</v>
      </c>
      <c r="P886" s="14">
        <f t="shared" si="506"/>
        <v>44597.06</v>
      </c>
      <c r="R886" s="39" t="s">
        <v>126</v>
      </c>
      <c r="S886" s="12"/>
      <c r="T886" s="13">
        <f t="shared" si="505"/>
        <v>0</v>
      </c>
      <c r="U886" s="13">
        <f t="shared" si="493"/>
        <v>0</v>
      </c>
      <c r="V886" s="13">
        <f t="shared" si="494"/>
        <v>127.37487094914388</v>
      </c>
      <c r="W886" s="13">
        <f t="shared" si="495"/>
        <v>88.760173229824474</v>
      </c>
      <c r="X886" s="13">
        <f t="shared" si="496"/>
        <v>345.93137846426123</v>
      </c>
      <c r="Y886" s="13">
        <f t="shared" si="497"/>
        <v>4948.1785393454265</v>
      </c>
      <c r="Z886" s="13">
        <f t="shared" si="498"/>
        <v>127.37487094914388</v>
      </c>
      <c r="AA886" s="13">
        <f t="shared" si="499"/>
        <v>0</v>
      </c>
      <c r="AB886" s="13">
        <f t="shared" si="500"/>
        <v>341.9009693898073</v>
      </c>
      <c r="AC886" s="13">
        <f t="shared" si="501"/>
        <v>0</v>
      </c>
      <c r="AD886" s="13">
        <f t="shared" si="502"/>
        <v>0</v>
      </c>
      <c r="AE886" s="13">
        <f t="shared" si="503"/>
        <v>0</v>
      </c>
      <c r="AF886" s="14">
        <f t="shared" si="504"/>
        <v>5979.5208023276073</v>
      </c>
    </row>
    <row r="887" spans="2:32" ht="14.4" x14ac:dyDescent="0.3">
      <c r="B887" s="39" t="s">
        <v>737</v>
      </c>
      <c r="C887" s="12"/>
      <c r="D887" s="13">
        <f>SUMIFS('1. Output sheet'!$F$2:$F$5000,'1. Output sheet'!$C$2:$C$5000,D$138,'1. Output sheet'!$K$2:$K$5000,$B887,'1. Output sheet'!$AC$2:$AC$5000,$B$140,'1. Output sheet'!$O$2:$O$5000,"&gt;="&amp;$B$740,'1. Output sheet'!$O$2:$O$5000,"&lt;"&amp;$C$740)+SUMIFS('1. Output sheet'!$F$2:$F$5000,'1. Output sheet'!$C$2:$C$5000,D$138,'1. Output sheet'!$K$2:$K$5000,$B887,'1. Output sheet'!$AC$2:$AC$5000,$B$170,'1. Output sheet'!$O$2:$O$5000,"&gt;="&amp;$B$740,'1. Output sheet'!$O$2:$O$5000,"&lt;"&amp;$C$740)</f>
        <v>0</v>
      </c>
      <c r="E887" s="13">
        <f>SUMIFS('1. Output sheet'!$F$2:$F$5000,'1. Output sheet'!$C$2:$C$5000,E$138,'1. Output sheet'!$K$2:$K$5000,$B887,'1. Output sheet'!$AC$2:$AC$5000,$B$140,'1. Output sheet'!$O$2:$O$5000,"&gt;="&amp;$B$740,'1. Output sheet'!$O$2:$O$5000,"&lt;"&amp;$C$740)+SUMIFS('1. Output sheet'!$F$2:$F$5000,'1. Output sheet'!$C$2:$C$5000,E$138,'1. Output sheet'!$K$2:$K$5000,$B887,'1. Output sheet'!$AC$2:$AC$5000,$B$170,'1. Output sheet'!$O$2:$O$5000,"&gt;="&amp;$B$740,'1. Output sheet'!$O$2:$O$5000,"&lt;"&amp;$C$740)</f>
        <v>0</v>
      </c>
      <c r="F887" s="13">
        <f>SUMIFS('1. Output sheet'!$F$2:$F$5000,'1. Output sheet'!$C$2:$C$5000,F$138,'1. Output sheet'!$K$2:$K$5000,$B887,'1. Output sheet'!$AC$2:$AC$5000,$B$140,'1. Output sheet'!$O$2:$O$5000,"&gt;="&amp;$B$740,'1. Output sheet'!$O$2:$O$5000,"&lt;"&amp;$C$740)+SUMIFS('1. Output sheet'!$F$2:$F$5000,'1. Output sheet'!$C$2:$C$5000,F$138,'1. Output sheet'!$K$2:$K$5000,$B887,'1. Output sheet'!$AC$2:$AC$5000,$B$170,'1. Output sheet'!$O$2:$O$5000,"&gt;="&amp;$B$740,'1. Output sheet'!$O$2:$O$5000,"&lt;"&amp;$C$740)</f>
        <v>0</v>
      </c>
      <c r="G887" s="13">
        <f>SUMIFS('1. Output sheet'!$F$2:$F$5000,'1. Output sheet'!$C$2:$C$5000,G$138,'1. Output sheet'!$K$2:$K$5000,$B887,'1. Output sheet'!$AC$2:$AC$5000,$B$140,'1. Output sheet'!$O$2:$O$5000,"&gt;="&amp;$B$740,'1. Output sheet'!$O$2:$O$5000,"&lt;"&amp;$C$740)+SUMIFS('1. Output sheet'!$F$2:$F$5000,'1. Output sheet'!$C$2:$C$5000,G$138,'1. Output sheet'!$K$2:$K$5000,$B887,'1. Output sheet'!$AC$2:$AC$5000,$B$170,'1. Output sheet'!$O$2:$O$5000,"&gt;="&amp;$B$740,'1. Output sheet'!$O$2:$O$5000,"&lt;"&amp;$C$740)</f>
        <v>0</v>
      </c>
      <c r="H887" s="13">
        <f>SUMIFS('1. Output sheet'!$F$2:$F$5000,'1. Output sheet'!$C$2:$C$5000,H$138,'1. Output sheet'!$K$2:$K$5000,$B887,'1. Output sheet'!$AC$2:$AC$5000,$B$140,'1. Output sheet'!$O$2:$O$5000,"&gt;="&amp;$B$740,'1. Output sheet'!$O$2:$O$5000,"&lt;"&amp;$C$740)+SUMIFS('1. Output sheet'!$F$2:$F$5000,'1. Output sheet'!$C$2:$C$5000,H$138,'1. Output sheet'!$K$2:$K$5000,$B887,'1. Output sheet'!$AC$2:$AC$5000,$B$170,'1. Output sheet'!$O$2:$O$5000,"&gt;="&amp;$B$740,'1. Output sheet'!$O$2:$O$5000,"&lt;"&amp;$C$740)</f>
        <v>2643</v>
      </c>
      <c r="I887" s="13">
        <f>SUMIFS('1. Output sheet'!$F$2:$F$5000,'1. Output sheet'!$C$2:$C$5000,I$138,'1. Output sheet'!$K$2:$K$5000,$B887,'1. Output sheet'!$AC$2:$AC$5000,$B$140,'1. Output sheet'!$O$2:$O$5000,"&gt;="&amp;$B$740,'1. Output sheet'!$O$2:$O$5000,"&lt;"&amp;$C$740)+SUMIFS('1. Output sheet'!$F$2:$F$5000,'1. Output sheet'!$C$2:$C$5000,I$138,'1. Output sheet'!$K$2:$K$5000,$B887,'1. Output sheet'!$AC$2:$AC$5000,$B$170,'1. Output sheet'!$O$2:$O$5000,"&gt;="&amp;$B$740,'1. Output sheet'!$O$2:$O$5000,"&lt;"&amp;$C$740)</f>
        <v>0</v>
      </c>
      <c r="J887" s="13">
        <f>SUMIFS('1. Output sheet'!$F$2:$F$5000,'1. Output sheet'!$C$2:$C$5000,J$138,'1. Output sheet'!$K$2:$K$5000,$B887,'1. Output sheet'!$AC$2:$AC$5000,$B$140,'1. Output sheet'!$O$2:$O$5000,"&gt;="&amp;$B$740,'1. Output sheet'!$O$2:$O$5000,"&lt;"&amp;$C$740)+SUMIFS('1. Output sheet'!$F$2:$F$5000,'1. Output sheet'!$C$2:$C$5000,J$138,'1. Output sheet'!$K$2:$K$5000,$B887,'1. Output sheet'!$AC$2:$AC$5000,$B$170,'1. Output sheet'!$O$2:$O$5000,"&gt;="&amp;$B$740,'1. Output sheet'!$O$2:$O$5000,"&lt;"&amp;$C$740)</f>
        <v>0</v>
      </c>
      <c r="K887" s="13">
        <f>SUMIFS('1. Output sheet'!$F$2:$F$5000,'1. Output sheet'!$C$2:$C$5000,K$138,'1. Output sheet'!$K$2:$K$5000,$B887,'1. Output sheet'!$AC$2:$AC$5000,$B$140,'1. Output sheet'!$O$2:$O$5000,"&gt;="&amp;$B$740,'1. Output sheet'!$O$2:$O$5000,"&lt;"&amp;$C$740)+SUMIFS('1. Output sheet'!$F$2:$F$5000,'1. Output sheet'!$C$2:$C$5000,K$138,'1. Output sheet'!$K$2:$K$5000,$B887,'1. Output sheet'!$AC$2:$AC$5000,$B$170,'1. Output sheet'!$O$2:$O$5000,"&gt;="&amp;$B$740,'1. Output sheet'!$O$2:$O$5000,"&lt;"&amp;$C$740)</f>
        <v>0</v>
      </c>
      <c r="L887" s="13">
        <f>SUMIFS('1. Output sheet'!$F$2:$F$5000,'1. Output sheet'!$C$2:$C$5000,L$138,'1. Output sheet'!$K$2:$K$5000,$B887,'1. Output sheet'!$AC$2:$AC$5000,$B$140,'1. Output sheet'!$O$2:$O$5000,"&gt;="&amp;$B$740,'1. Output sheet'!$O$2:$O$5000,"&lt;"&amp;$C$740)+SUMIFS('1. Output sheet'!$F$2:$F$5000,'1. Output sheet'!$C$2:$C$5000,L$138,'1. Output sheet'!$K$2:$K$5000,$B887,'1. Output sheet'!$AC$2:$AC$5000,$B$170,'1. Output sheet'!$O$2:$O$5000,"&gt;="&amp;$B$740,'1. Output sheet'!$O$2:$O$5000,"&lt;"&amp;$C$740)</f>
        <v>0</v>
      </c>
      <c r="M887" s="13">
        <f>SUMIFS('1. Output sheet'!$F$2:$F$5000,'1. Output sheet'!$C$2:$C$5000,M$138,'1. Output sheet'!$K$2:$K$5000,$B887,'1. Output sheet'!$AC$2:$AC$5000,$B$140,'1. Output sheet'!$O$2:$O$5000,"&gt;="&amp;$B$740,'1. Output sheet'!$O$2:$O$5000,"&lt;"&amp;$C$740)+SUMIFS('1. Output sheet'!$F$2:$F$5000,'1. Output sheet'!$C$2:$C$5000,M$138,'1. Output sheet'!$K$2:$K$5000,$B887,'1. Output sheet'!$AC$2:$AC$5000,$B$170,'1. Output sheet'!$O$2:$O$5000,"&gt;="&amp;$B$740,'1. Output sheet'!$O$2:$O$5000,"&lt;"&amp;$C$740)</f>
        <v>0</v>
      </c>
      <c r="N887" s="13">
        <f>SUMIFS('1. Output sheet'!$F$2:$F$5000,'1. Output sheet'!$C$2:$C$5000,N$138,'1. Output sheet'!$K$2:$K$5000,$B887,'1. Output sheet'!$AC$2:$AC$5000,$B$140,'1. Output sheet'!$O$2:$O$5000,"&gt;="&amp;$B$740,'1. Output sheet'!$O$2:$O$5000,"&lt;"&amp;$C$740)+SUMIFS('1. Output sheet'!$F$2:$F$5000,'1. Output sheet'!$C$2:$C$5000,N$138,'1. Output sheet'!$K$2:$K$5000,$B887,'1. Output sheet'!$AC$2:$AC$5000,$B$170,'1. Output sheet'!$O$2:$O$5000,"&gt;="&amp;$B$740,'1. Output sheet'!$O$2:$O$5000,"&lt;"&amp;$C$740)</f>
        <v>0</v>
      </c>
      <c r="O887" s="13">
        <f>SUMIFS('1. Output sheet'!$F$2:$F$5000,'1. Output sheet'!$C$2:$C$5000,O$138,'1. Output sheet'!$K$2:$K$5000,$B887,'1. Output sheet'!$AC$2:$AC$5000,$B$140,'1. Output sheet'!$O$2:$O$5000,"&gt;="&amp;$B$740,'1. Output sheet'!$O$2:$O$5000,"&lt;"&amp;$C$740)+SUMIFS('1. Output sheet'!$F$2:$F$5000,'1. Output sheet'!$C$2:$C$5000,O$138,'1. Output sheet'!$K$2:$K$5000,$B887,'1. Output sheet'!$AC$2:$AC$5000,$B$170,'1. Output sheet'!$O$2:$O$5000,"&gt;="&amp;$B$740,'1. Output sheet'!$O$2:$O$5000,"&lt;"&amp;$C$740)</f>
        <v>0</v>
      </c>
      <c r="P887" s="14">
        <f t="shared" si="506"/>
        <v>2643</v>
      </c>
      <c r="R887" s="39" t="s">
        <v>737</v>
      </c>
      <c r="S887" s="12"/>
      <c r="T887" s="13">
        <f t="shared" si="505"/>
        <v>0</v>
      </c>
      <c r="U887" s="13">
        <f t="shared" si="493"/>
        <v>0</v>
      </c>
      <c r="V887" s="13">
        <f t="shared" si="494"/>
        <v>0</v>
      </c>
      <c r="W887" s="13">
        <f t="shared" si="495"/>
        <v>0</v>
      </c>
      <c r="X887" s="13">
        <f t="shared" si="496"/>
        <v>354.37029886167085</v>
      </c>
      <c r="Y887" s="13">
        <f t="shared" si="497"/>
        <v>0</v>
      </c>
      <c r="Z887" s="13">
        <f t="shared" si="498"/>
        <v>0</v>
      </c>
      <c r="AA887" s="13">
        <f t="shared" si="499"/>
        <v>0</v>
      </c>
      <c r="AB887" s="13">
        <f t="shared" si="500"/>
        <v>0</v>
      </c>
      <c r="AC887" s="13">
        <f t="shared" si="501"/>
        <v>0</v>
      </c>
      <c r="AD887" s="13">
        <f t="shared" si="502"/>
        <v>0</v>
      </c>
      <c r="AE887" s="13">
        <f t="shared" si="503"/>
        <v>0</v>
      </c>
      <c r="AF887" s="14">
        <f t="shared" si="504"/>
        <v>354.37029886167085</v>
      </c>
    </row>
    <row r="888" spans="2:32" ht="14.4" x14ac:dyDescent="0.3">
      <c r="B888" s="39" t="s">
        <v>362</v>
      </c>
      <c r="C888" s="12"/>
      <c r="D888" s="13">
        <f>SUMIFS('1. Output sheet'!$F$2:$F$5000,'1. Output sheet'!$C$2:$C$5000,D$138,'1. Output sheet'!$K$2:$K$5000,$B888,'1. Output sheet'!$AC$2:$AC$5000,$B$140,'1. Output sheet'!$O$2:$O$5000,"&gt;="&amp;$B$740,'1. Output sheet'!$O$2:$O$5000,"&lt;"&amp;$C$740)+SUMIFS('1. Output sheet'!$F$2:$F$5000,'1. Output sheet'!$C$2:$C$5000,D$138,'1. Output sheet'!$K$2:$K$5000,$B888,'1. Output sheet'!$AC$2:$AC$5000,$B$170,'1. Output sheet'!$O$2:$O$5000,"&gt;="&amp;$B$740,'1. Output sheet'!$O$2:$O$5000,"&lt;"&amp;$C$740)</f>
        <v>0</v>
      </c>
      <c r="E888" s="13">
        <f>SUMIFS('1. Output sheet'!$F$2:$F$5000,'1. Output sheet'!$C$2:$C$5000,E$138,'1. Output sheet'!$K$2:$K$5000,$B888,'1. Output sheet'!$AC$2:$AC$5000,$B$140,'1. Output sheet'!$O$2:$O$5000,"&gt;="&amp;$B$740,'1. Output sheet'!$O$2:$O$5000,"&lt;"&amp;$C$740)+SUMIFS('1. Output sheet'!$F$2:$F$5000,'1. Output sheet'!$C$2:$C$5000,E$138,'1. Output sheet'!$K$2:$K$5000,$B888,'1. Output sheet'!$AC$2:$AC$5000,$B$170,'1. Output sheet'!$O$2:$O$5000,"&gt;="&amp;$B$740,'1. Output sheet'!$O$2:$O$5000,"&lt;"&amp;$C$740)</f>
        <v>0</v>
      </c>
      <c r="F888" s="13">
        <f>SUMIFS('1. Output sheet'!$F$2:$F$5000,'1. Output sheet'!$C$2:$C$5000,F$138,'1. Output sheet'!$K$2:$K$5000,$B888,'1. Output sheet'!$AC$2:$AC$5000,$B$140,'1. Output sheet'!$O$2:$O$5000,"&gt;="&amp;$B$740,'1. Output sheet'!$O$2:$O$5000,"&lt;"&amp;$C$740)+SUMIFS('1. Output sheet'!$F$2:$F$5000,'1. Output sheet'!$C$2:$C$5000,F$138,'1. Output sheet'!$K$2:$K$5000,$B888,'1. Output sheet'!$AC$2:$AC$5000,$B$170,'1. Output sheet'!$O$2:$O$5000,"&gt;="&amp;$B$740,'1. Output sheet'!$O$2:$O$5000,"&lt;"&amp;$C$740)</f>
        <v>0</v>
      </c>
      <c r="G888" s="13">
        <f>SUMIFS('1. Output sheet'!$F$2:$F$5000,'1. Output sheet'!$C$2:$C$5000,G$138,'1. Output sheet'!$K$2:$K$5000,$B888,'1. Output sheet'!$AC$2:$AC$5000,$B$140,'1. Output sheet'!$O$2:$O$5000,"&gt;="&amp;$B$740,'1. Output sheet'!$O$2:$O$5000,"&lt;"&amp;$C$740)+SUMIFS('1. Output sheet'!$F$2:$F$5000,'1. Output sheet'!$C$2:$C$5000,G$138,'1. Output sheet'!$K$2:$K$5000,$B888,'1. Output sheet'!$AC$2:$AC$5000,$B$170,'1. Output sheet'!$O$2:$O$5000,"&gt;="&amp;$B$740,'1. Output sheet'!$O$2:$O$5000,"&lt;"&amp;$C$740)</f>
        <v>0</v>
      </c>
      <c r="H888" s="13">
        <f>SUMIFS('1. Output sheet'!$F$2:$F$5000,'1. Output sheet'!$C$2:$C$5000,H$138,'1. Output sheet'!$K$2:$K$5000,$B888,'1. Output sheet'!$AC$2:$AC$5000,$B$140,'1. Output sheet'!$O$2:$O$5000,"&gt;="&amp;$B$740,'1. Output sheet'!$O$2:$O$5000,"&lt;"&amp;$C$740)+SUMIFS('1. Output sheet'!$F$2:$F$5000,'1. Output sheet'!$C$2:$C$5000,H$138,'1. Output sheet'!$K$2:$K$5000,$B888,'1. Output sheet'!$AC$2:$AC$5000,$B$170,'1. Output sheet'!$O$2:$O$5000,"&gt;="&amp;$B$740,'1. Output sheet'!$O$2:$O$5000,"&lt;"&amp;$C$740)</f>
        <v>0</v>
      </c>
      <c r="I888" s="13">
        <f>SUMIFS('1. Output sheet'!$F$2:$F$5000,'1. Output sheet'!$C$2:$C$5000,I$138,'1. Output sheet'!$K$2:$K$5000,$B888,'1. Output sheet'!$AC$2:$AC$5000,$B$140,'1. Output sheet'!$O$2:$O$5000,"&gt;="&amp;$B$740,'1. Output sheet'!$O$2:$O$5000,"&lt;"&amp;$C$740)+SUMIFS('1. Output sheet'!$F$2:$F$5000,'1. Output sheet'!$C$2:$C$5000,I$138,'1. Output sheet'!$K$2:$K$5000,$B888,'1. Output sheet'!$AC$2:$AC$5000,$B$170,'1. Output sheet'!$O$2:$O$5000,"&gt;="&amp;$B$740,'1. Output sheet'!$O$2:$O$5000,"&lt;"&amp;$C$740)</f>
        <v>0</v>
      </c>
      <c r="J888" s="13">
        <f>SUMIFS('1. Output sheet'!$F$2:$F$5000,'1. Output sheet'!$C$2:$C$5000,J$138,'1. Output sheet'!$K$2:$K$5000,$B888,'1. Output sheet'!$AC$2:$AC$5000,$B$140,'1. Output sheet'!$O$2:$O$5000,"&gt;="&amp;$B$740,'1. Output sheet'!$O$2:$O$5000,"&lt;"&amp;$C$740)+SUMIFS('1. Output sheet'!$F$2:$F$5000,'1. Output sheet'!$C$2:$C$5000,J$138,'1. Output sheet'!$K$2:$K$5000,$B888,'1. Output sheet'!$AC$2:$AC$5000,$B$170,'1. Output sheet'!$O$2:$O$5000,"&gt;="&amp;$B$740,'1. Output sheet'!$O$2:$O$5000,"&lt;"&amp;$C$740)</f>
        <v>0</v>
      </c>
      <c r="K888" s="13">
        <f>SUMIFS('1. Output sheet'!$F$2:$F$5000,'1. Output sheet'!$C$2:$C$5000,K$138,'1. Output sheet'!$K$2:$K$5000,$B888,'1. Output sheet'!$AC$2:$AC$5000,$B$140,'1. Output sheet'!$O$2:$O$5000,"&gt;="&amp;$B$740,'1. Output sheet'!$O$2:$O$5000,"&lt;"&amp;$C$740)+SUMIFS('1. Output sheet'!$F$2:$F$5000,'1. Output sheet'!$C$2:$C$5000,K$138,'1. Output sheet'!$K$2:$K$5000,$B888,'1. Output sheet'!$AC$2:$AC$5000,$B$170,'1. Output sheet'!$O$2:$O$5000,"&gt;="&amp;$B$740,'1. Output sheet'!$O$2:$O$5000,"&lt;"&amp;$C$740)</f>
        <v>0</v>
      </c>
      <c r="L888" s="13">
        <f>SUMIFS('1. Output sheet'!$F$2:$F$5000,'1. Output sheet'!$C$2:$C$5000,L$138,'1. Output sheet'!$K$2:$K$5000,$B888,'1. Output sheet'!$AC$2:$AC$5000,$B$140,'1. Output sheet'!$O$2:$O$5000,"&gt;="&amp;$B$740,'1. Output sheet'!$O$2:$O$5000,"&lt;"&amp;$C$740)+SUMIFS('1. Output sheet'!$F$2:$F$5000,'1. Output sheet'!$C$2:$C$5000,L$138,'1. Output sheet'!$K$2:$K$5000,$B888,'1. Output sheet'!$AC$2:$AC$5000,$B$170,'1. Output sheet'!$O$2:$O$5000,"&gt;="&amp;$B$740,'1. Output sheet'!$O$2:$O$5000,"&lt;"&amp;$C$740)</f>
        <v>0</v>
      </c>
      <c r="M888" s="13">
        <f>SUMIFS('1. Output sheet'!$F$2:$F$5000,'1. Output sheet'!$C$2:$C$5000,M$138,'1. Output sheet'!$K$2:$K$5000,$B888,'1. Output sheet'!$AC$2:$AC$5000,$B$140,'1. Output sheet'!$O$2:$O$5000,"&gt;="&amp;$B$740,'1. Output sheet'!$O$2:$O$5000,"&lt;"&amp;$C$740)+SUMIFS('1. Output sheet'!$F$2:$F$5000,'1. Output sheet'!$C$2:$C$5000,M$138,'1. Output sheet'!$K$2:$K$5000,$B888,'1. Output sheet'!$AC$2:$AC$5000,$B$170,'1. Output sheet'!$O$2:$O$5000,"&gt;="&amp;$B$740,'1. Output sheet'!$O$2:$O$5000,"&lt;"&amp;$C$740)</f>
        <v>0</v>
      </c>
      <c r="N888" s="13">
        <f>SUMIFS('1. Output sheet'!$F$2:$F$5000,'1. Output sheet'!$C$2:$C$5000,N$138,'1. Output sheet'!$K$2:$K$5000,$B888,'1. Output sheet'!$AC$2:$AC$5000,$B$140,'1. Output sheet'!$O$2:$O$5000,"&gt;="&amp;$B$740,'1. Output sheet'!$O$2:$O$5000,"&lt;"&amp;$C$740)+SUMIFS('1. Output sheet'!$F$2:$F$5000,'1. Output sheet'!$C$2:$C$5000,N$138,'1. Output sheet'!$K$2:$K$5000,$B888,'1. Output sheet'!$AC$2:$AC$5000,$B$170,'1. Output sheet'!$O$2:$O$5000,"&gt;="&amp;$B$740,'1. Output sheet'!$O$2:$O$5000,"&lt;"&amp;$C$740)</f>
        <v>0</v>
      </c>
      <c r="O888" s="13">
        <f>SUMIFS('1. Output sheet'!$F$2:$F$5000,'1. Output sheet'!$C$2:$C$5000,O$138,'1. Output sheet'!$K$2:$K$5000,$B888,'1. Output sheet'!$AC$2:$AC$5000,$B$140,'1. Output sheet'!$O$2:$O$5000,"&gt;="&amp;$B$740,'1. Output sheet'!$O$2:$O$5000,"&lt;"&amp;$C$740)+SUMIFS('1. Output sheet'!$F$2:$F$5000,'1. Output sheet'!$C$2:$C$5000,O$138,'1. Output sheet'!$K$2:$K$5000,$B888,'1. Output sheet'!$AC$2:$AC$5000,$B$170,'1. Output sheet'!$O$2:$O$5000,"&gt;="&amp;$B$740,'1. Output sheet'!$O$2:$O$5000,"&lt;"&amp;$C$740)</f>
        <v>0</v>
      </c>
      <c r="P888" s="14">
        <f t="shared" si="506"/>
        <v>0</v>
      </c>
      <c r="R888" s="39" t="s">
        <v>362</v>
      </c>
      <c r="S888" s="12"/>
      <c r="T888" s="13">
        <f t="shared" si="505"/>
        <v>0</v>
      </c>
      <c r="U888" s="13">
        <f t="shared" si="493"/>
        <v>0</v>
      </c>
      <c r="V888" s="13">
        <f t="shared" si="494"/>
        <v>0</v>
      </c>
      <c r="W888" s="13">
        <f t="shared" si="495"/>
        <v>0</v>
      </c>
      <c r="X888" s="13">
        <f t="shared" si="496"/>
        <v>0</v>
      </c>
      <c r="Y888" s="13">
        <f t="shared" si="497"/>
        <v>0</v>
      </c>
      <c r="Z888" s="13">
        <f t="shared" si="498"/>
        <v>0</v>
      </c>
      <c r="AA888" s="13">
        <f t="shared" si="499"/>
        <v>0</v>
      </c>
      <c r="AB888" s="13">
        <f t="shared" si="500"/>
        <v>0</v>
      </c>
      <c r="AC888" s="13">
        <f t="shared" si="501"/>
        <v>0</v>
      </c>
      <c r="AD888" s="13">
        <f t="shared" si="502"/>
        <v>0</v>
      </c>
      <c r="AE888" s="13">
        <f t="shared" si="503"/>
        <v>0</v>
      </c>
      <c r="AF888" s="14">
        <f t="shared" si="504"/>
        <v>0</v>
      </c>
    </row>
    <row r="889" spans="2:32" ht="14.4" x14ac:dyDescent="0.3">
      <c r="B889" s="39" t="s">
        <v>76</v>
      </c>
      <c r="C889" s="12"/>
      <c r="D889" s="13">
        <f>SUMIFS('1. Output sheet'!$F$2:$F$5000,'1. Output sheet'!$C$2:$C$5000,D$138,'1. Output sheet'!$K$2:$K$5000,$B889,'1. Output sheet'!$AC$2:$AC$5000,$B$140,'1. Output sheet'!$O$2:$O$5000,"&gt;="&amp;$B$740,'1. Output sheet'!$O$2:$O$5000,"&lt;"&amp;$C$740)+SUMIFS('1. Output sheet'!$F$2:$F$5000,'1. Output sheet'!$C$2:$C$5000,D$138,'1. Output sheet'!$K$2:$K$5000,$B889,'1. Output sheet'!$AC$2:$AC$5000,$B$170,'1. Output sheet'!$O$2:$O$5000,"&gt;="&amp;$B$740,'1. Output sheet'!$O$2:$O$5000,"&lt;"&amp;$C$740)</f>
        <v>0</v>
      </c>
      <c r="E889" s="13">
        <f>SUMIFS('1. Output sheet'!$F$2:$F$5000,'1. Output sheet'!$C$2:$C$5000,E$138,'1. Output sheet'!$K$2:$K$5000,$B889,'1. Output sheet'!$AC$2:$AC$5000,$B$140,'1. Output sheet'!$O$2:$O$5000,"&gt;="&amp;$B$740,'1. Output sheet'!$O$2:$O$5000,"&lt;"&amp;$C$740)+SUMIFS('1. Output sheet'!$F$2:$F$5000,'1. Output sheet'!$C$2:$C$5000,E$138,'1. Output sheet'!$K$2:$K$5000,$B889,'1. Output sheet'!$AC$2:$AC$5000,$B$170,'1. Output sheet'!$O$2:$O$5000,"&gt;="&amp;$B$740,'1. Output sheet'!$O$2:$O$5000,"&lt;"&amp;$C$740)</f>
        <v>0</v>
      </c>
      <c r="F889" s="13">
        <f>SUMIFS('1. Output sheet'!$F$2:$F$5000,'1. Output sheet'!$C$2:$C$5000,F$138,'1. Output sheet'!$K$2:$K$5000,$B889,'1. Output sheet'!$AC$2:$AC$5000,$B$140,'1. Output sheet'!$O$2:$O$5000,"&gt;="&amp;$B$740,'1. Output sheet'!$O$2:$O$5000,"&lt;"&amp;$C$740)+SUMIFS('1. Output sheet'!$F$2:$F$5000,'1. Output sheet'!$C$2:$C$5000,F$138,'1. Output sheet'!$K$2:$K$5000,$B889,'1. Output sheet'!$AC$2:$AC$5000,$B$170,'1. Output sheet'!$O$2:$O$5000,"&gt;="&amp;$B$740,'1. Output sheet'!$O$2:$O$5000,"&lt;"&amp;$C$740)</f>
        <v>0</v>
      </c>
      <c r="G889" s="13">
        <f>SUMIFS('1. Output sheet'!$F$2:$F$5000,'1. Output sheet'!$C$2:$C$5000,G$138,'1. Output sheet'!$K$2:$K$5000,$B889,'1. Output sheet'!$AC$2:$AC$5000,$B$140,'1. Output sheet'!$O$2:$O$5000,"&gt;="&amp;$B$740,'1. Output sheet'!$O$2:$O$5000,"&lt;"&amp;$C$740)+SUMIFS('1. Output sheet'!$F$2:$F$5000,'1. Output sheet'!$C$2:$C$5000,G$138,'1. Output sheet'!$K$2:$K$5000,$B889,'1. Output sheet'!$AC$2:$AC$5000,$B$170,'1. Output sheet'!$O$2:$O$5000,"&gt;="&amp;$B$740,'1. Output sheet'!$O$2:$O$5000,"&lt;"&amp;$C$740)</f>
        <v>0</v>
      </c>
      <c r="H889" s="13">
        <f>SUMIFS('1. Output sheet'!$F$2:$F$5000,'1. Output sheet'!$C$2:$C$5000,H$138,'1. Output sheet'!$K$2:$K$5000,$B889,'1. Output sheet'!$AC$2:$AC$5000,$B$140,'1. Output sheet'!$O$2:$O$5000,"&gt;="&amp;$B$740,'1. Output sheet'!$O$2:$O$5000,"&lt;"&amp;$C$740)+SUMIFS('1. Output sheet'!$F$2:$F$5000,'1. Output sheet'!$C$2:$C$5000,H$138,'1. Output sheet'!$K$2:$K$5000,$B889,'1. Output sheet'!$AC$2:$AC$5000,$B$170,'1. Output sheet'!$O$2:$O$5000,"&gt;="&amp;$B$740,'1. Output sheet'!$O$2:$O$5000,"&lt;"&amp;$C$740)</f>
        <v>0</v>
      </c>
      <c r="I889" s="13">
        <f>SUMIFS('1. Output sheet'!$F$2:$F$5000,'1. Output sheet'!$C$2:$C$5000,I$138,'1. Output sheet'!$K$2:$K$5000,$B889,'1. Output sheet'!$AC$2:$AC$5000,$B$140,'1. Output sheet'!$O$2:$O$5000,"&gt;="&amp;$B$740,'1. Output sheet'!$O$2:$O$5000,"&lt;"&amp;$C$740)+SUMIFS('1. Output sheet'!$F$2:$F$5000,'1. Output sheet'!$C$2:$C$5000,I$138,'1. Output sheet'!$K$2:$K$5000,$B889,'1. Output sheet'!$AC$2:$AC$5000,$B$170,'1. Output sheet'!$O$2:$O$5000,"&gt;="&amp;$B$740,'1. Output sheet'!$O$2:$O$5000,"&lt;"&amp;$C$740)</f>
        <v>0</v>
      </c>
      <c r="J889" s="13">
        <f>SUMIFS('1. Output sheet'!$F$2:$F$5000,'1. Output sheet'!$C$2:$C$5000,J$138,'1. Output sheet'!$K$2:$K$5000,$B889,'1. Output sheet'!$AC$2:$AC$5000,$B$140,'1. Output sheet'!$O$2:$O$5000,"&gt;="&amp;$B$740,'1. Output sheet'!$O$2:$O$5000,"&lt;"&amp;$C$740)+SUMIFS('1. Output sheet'!$F$2:$F$5000,'1. Output sheet'!$C$2:$C$5000,J$138,'1. Output sheet'!$K$2:$K$5000,$B889,'1. Output sheet'!$AC$2:$AC$5000,$B$170,'1. Output sheet'!$O$2:$O$5000,"&gt;="&amp;$B$740,'1. Output sheet'!$O$2:$O$5000,"&lt;"&amp;$C$740)</f>
        <v>1040</v>
      </c>
      <c r="K889" s="13">
        <f>SUMIFS('1. Output sheet'!$F$2:$F$5000,'1. Output sheet'!$C$2:$C$5000,K$138,'1. Output sheet'!$K$2:$K$5000,$B889,'1. Output sheet'!$AC$2:$AC$5000,$B$140,'1. Output sheet'!$O$2:$O$5000,"&gt;="&amp;$B$740,'1. Output sheet'!$O$2:$O$5000,"&lt;"&amp;$C$740)+SUMIFS('1. Output sheet'!$F$2:$F$5000,'1. Output sheet'!$C$2:$C$5000,K$138,'1. Output sheet'!$K$2:$K$5000,$B889,'1. Output sheet'!$AC$2:$AC$5000,$B$170,'1. Output sheet'!$O$2:$O$5000,"&gt;="&amp;$B$740,'1. Output sheet'!$O$2:$O$5000,"&lt;"&amp;$C$740)</f>
        <v>0</v>
      </c>
      <c r="L889" s="13">
        <f>SUMIFS('1. Output sheet'!$F$2:$F$5000,'1. Output sheet'!$C$2:$C$5000,L$138,'1. Output sheet'!$K$2:$K$5000,$B889,'1. Output sheet'!$AC$2:$AC$5000,$B$140,'1. Output sheet'!$O$2:$O$5000,"&gt;="&amp;$B$740,'1. Output sheet'!$O$2:$O$5000,"&lt;"&amp;$C$740)+SUMIFS('1. Output sheet'!$F$2:$F$5000,'1. Output sheet'!$C$2:$C$5000,L$138,'1. Output sheet'!$K$2:$K$5000,$B889,'1. Output sheet'!$AC$2:$AC$5000,$B$170,'1. Output sheet'!$O$2:$O$5000,"&gt;="&amp;$B$740,'1. Output sheet'!$O$2:$O$5000,"&lt;"&amp;$C$740)</f>
        <v>0</v>
      </c>
      <c r="M889" s="13">
        <f>SUMIFS('1. Output sheet'!$F$2:$F$5000,'1. Output sheet'!$C$2:$C$5000,M$138,'1. Output sheet'!$K$2:$K$5000,$B889,'1. Output sheet'!$AC$2:$AC$5000,$B$140,'1. Output sheet'!$O$2:$O$5000,"&gt;="&amp;$B$740,'1. Output sheet'!$O$2:$O$5000,"&lt;"&amp;$C$740)+SUMIFS('1. Output sheet'!$F$2:$F$5000,'1. Output sheet'!$C$2:$C$5000,M$138,'1. Output sheet'!$K$2:$K$5000,$B889,'1. Output sheet'!$AC$2:$AC$5000,$B$170,'1. Output sheet'!$O$2:$O$5000,"&gt;="&amp;$B$740,'1. Output sheet'!$O$2:$O$5000,"&lt;"&amp;$C$740)</f>
        <v>0</v>
      </c>
      <c r="N889" s="13">
        <f>SUMIFS('1. Output sheet'!$F$2:$F$5000,'1. Output sheet'!$C$2:$C$5000,N$138,'1. Output sheet'!$K$2:$K$5000,$B889,'1. Output sheet'!$AC$2:$AC$5000,$B$140,'1. Output sheet'!$O$2:$O$5000,"&gt;="&amp;$B$740,'1. Output sheet'!$O$2:$O$5000,"&lt;"&amp;$C$740)+SUMIFS('1. Output sheet'!$F$2:$F$5000,'1. Output sheet'!$C$2:$C$5000,N$138,'1. Output sheet'!$K$2:$K$5000,$B889,'1. Output sheet'!$AC$2:$AC$5000,$B$170,'1. Output sheet'!$O$2:$O$5000,"&gt;="&amp;$B$740,'1. Output sheet'!$O$2:$O$5000,"&lt;"&amp;$C$740)</f>
        <v>0</v>
      </c>
      <c r="O889" s="13">
        <f>SUMIFS('1. Output sheet'!$F$2:$F$5000,'1. Output sheet'!$C$2:$C$5000,O$138,'1. Output sheet'!$K$2:$K$5000,$B889,'1. Output sheet'!$AC$2:$AC$5000,$B$140,'1. Output sheet'!$O$2:$O$5000,"&gt;="&amp;$B$740,'1. Output sheet'!$O$2:$O$5000,"&lt;"&amp;$C$740)+SUMIFS('1. Output sheet'!$F$2:$F$5000,'1. Output sheet'!$C$2:$C$5000,O$138,'1. Output sheet'!$K$2:$K$5000,$B889,'1. Output sheet'!$AC$2:$AC$5000,$B$170,'1. Output sheet'!$O$2:$O$5000,"&gt;="&amp;$B$740,'1. Output sheet'!$O$2:$O$5000,"&lt;"&amp;$C$740)</f>
        <v>0</v>
      </c>
      <c r="P889" s="14">
        <f t="shared" si="506"/>
        <v>1040</v>
      </c>
      <c r="R889" s="39" t="s">
        <v>76</v>
      </c>
      <c r="S889" s="12"/>
      <c r="T889" s="13">
        <f t="shared" si="505"/>
        <v>0</v>
      </c>
      <c r="U889" s="13">
        <f t="shared" si="493"/>
        <v>0</v>
      </c>
      <c r="V889" s="13">
        <f t="shared" si="494"/>
        <v>0</v>
      </c>
      <c r="W889" s="13">
        <f t="shared" si="495"/>
        <v>0</v>
      </c>
      <c r="X889" s="13">
        <f t="shared" si="496"/>
        <v>0</v>
      </c>
      <c r="Y889" s="13">
        <f t="shared" si="497"/>
        <v>0</v>
      </c>
      <c r="Z889" s="13">
        <f t="shared" si="498"/>
        <v>139.4419639864312</v>
      </c>
      <c r="AA889" s="13">
        <f t="shared" si="499"/>
        <v>0</v>
      </c>
      <c r="AB889" s="13">
        <f t="shared" si="500"/>
        <v>0</v>
      </c>
      <c r="AC889" s="13">
        <f t="shared" si="501"/>
        <v>0</v>
      </c>
      <c r="AD889" s="13">
        <f t="shared" si="502"/>
        <v>0</v>
      </c>
      <c r="AE889" s="13">
        <f t="shared" si="503"/>
        <v>0</v>
      </c>
      <c r="AF889" s="14">
        <f t="shared" si="504"/>
        <v>139.4419639864312</v>
      </c>
    </row>
    <row r="890" spans="2:32" ht="14.4" x14ac:dyDescent="0.3">
      <c r="B890" s="39" t="s">
        <v>3770</v>
      </c>
      <c r="C890" s="12"/>
      <c r="D890" s="13">
        <f>SUMIFS('1. Output sheet'!$F$2:$F$5000,'1. Output sheet'!$C$2:$C$5000,D$138,'1. Output sheet'!$K$2:$K$5000,$B890,'1. Output sheet'!$AC$2:$AC$5000,$B$140,'1. Output sheet'!$O$2:$O$5000,"&gt;="&amp;$B$740,'1. Output sheet'!$O$2:$O$5000,"&lt;"&amp;$C$740)+SUMIFS('1. Output sheet'!$F$2:$F$5000,'1. Output sheet'!$C$2:$C$5000,D$138,'1. Output sheet'!$K$2:$K$5000,$B890,'1. Output sheet'!$AC$2:$AC$5000,$B$170,'1. Output sheet'!$O$2:$O$5000,"&gt;="&amp;$B$740,'1. Output sheet'!$O$2:$O$5000,"&lt;"&amp;$C$740)</f>
        <v>0</v>
      </c>
      <c r="E890" s="13">
        <f>SUMIFS('1. Output sheet'!$F$2:$F$5000,'1. Output sheet'!$C$2:$C$5000,E$138,'1. Output sheet'!$K$2:$K$5000,$B890,'1. Output sheet'!$AC$2:$AC$5000,$B$140,'1. Output sheet'!$O$2:$O$5000,"&gt;="&amp;$B$740,'1. Output sheet'!$O$2:$O$5000,"&lt;"&amp;$C$740)+SUMIFS('1. Output sheet'!$F$2:$F$5000,'1. Output sheet'!$C$2:$C$5000,E$138,'1. Output sheet'!$K$2:$K$5000,$B890,'1. Output sheet'!$AC$2:$AC$5000,$B$170,'1. Output sheet'!$O$2:$O$5000,"&gt;="&amp;$B$740,'1. Output sheet'!$O$2:$O$5000,"&lt;"&amp;$C$740)</f>
        <v>0</v>
      </c>
      <c r="F890" s="13">
        <f>SUMIFS('1. Output sheet'!$F$2:$F$5000,'1. Output sheet'!$C$2:$C$5000,F$138,'1. Output sheet'!$K$2:$K$5000,$B890,'1. Output sheet'!$AC$2:$AC$5000,$B$140,'1. Output sheet'!$O$2:$O$5000,"&gt;="&amp;$B$740,'1. Output sheet'!$O$2:$O$5000,"&lt;"&amp;$C$740)+SUMIFS('1. Output sheet'!$F$2:$F$5000,'1. Output sheet'!$C$2:$C$5000,F$138,'1. Output sheet'!$K$2:$K$5000,$B890,'1. Output sheet'!$AC$2:$AC$5000,$B$170,'1. Output sheet'!$O$2:$O$5000,"&gt;="&amp;$B$740,'1. Output sheet'!$O$2:$O$5000,"&lt;"&amp;$C$740)</f>
        <v>0</v>
      </c>
      <c r="G890" s="13">
        <f>SUMIFS('1. Output sheet'!$F$2:$F$5000,'1. Output sheet'!$C$2:$C$5000,G$138,'1. Output sheet'!$K$2:$K$5000,$B890,'1. Output sheet'!$AC$2:$AC$5000,$B$140,'1. Output sheet'!$O$2:$O$5000,"&gt;="&amp;$B$740,'1. Output sheet'!$O$2:$O$5000,"&lt;"&amp;$C$740)+SUMIFS('1. Output sheet'!$F$2:$F$5000,'1. Output sheet'!$C$2:$C$5000,G$138,'1. Output sheet'!$K$2:$K$5000,$B890,'1. Output sheet'!$AC$2:$AC$5000,$B$170,'1. Output sheet'!$O$2:$O$5000,"&gt;="&amp;$B$740,'1. Output sheet'!$O$2:$O$5000,"&lt;"&amp;$C$740)</f>
        <v>0</v>
      </c>
      <c r="H890" s="13">
        <f>SUMIFS('1. Output sheet'!$F$2:$F$5000,'1. Output sheet'!$C$2:$C$5000,H$138,'1. Output sheet'!$K$2:$K$5000,$B890,'1. Output sheet'!$AC$2:$AC$5000,$B$140,'1. Output sheet'!$O$2:$O$5000,"&gt;="&amp;$B$740,'1. Output sheet'!$O$2:$O$5000,"&lt;"&amp;$C$740)+SUMIFS('1. Output sheet'!$F$2:$F$5000,'1. Output sheet'!$C$2:$C$5000,H$138,'1. Output sheet'!$K$2:$K$5000,$B890,'1. Output sheet'!$AC$2:$AC$5000,$B$170,'1. Output sheet'!$O$2:$O$5000,"&gt;="&amp;$B$740,'1. Output sheet'!$O$2:$O$5000,"&lt;"&amp;$C$740)</f>
        <v>0</v>
      </c>
      <c r="I890" s="13">
        <f>SUMIFS('1. Output sheet'!$F$2:$F$5000,'1. Output sheet'!$C$2:$C$5000,I$138,'1. Output sheet'!$K$2:$K$5000,$B890,'1. Output sheet'!$AC$2:$AC$5000,$B$140,'1. Output sheet'!$O$2:$O$5000,"&gt;="&amp;$B$740,'1. Output sheet'!$O$2:$O$5000,"&lt;"&amp;$C$740)+SUMIFS('1. Output sheet'!$F$2:$F$5000,'1. Output sheet'!$C$2:$C$5000,I$138,'1. Output sheet'!$K$2:$K$5000,$B890,'1. Output sheet'!$AC$2:$AC$5000,$B$170,'1. Output sheet'!$O$2:$O$5000,"&gt;="&amp;$B$740,'1. Output sheet'!$O$2:$O$5000,"&lt;"&amp;$C$740)</f>
        <v>0</v>
      </c>
      <c r="J890" s="13">
        <f>SUMIFS('1. Output sheet'!$F$2:$F$5000,'1. Output sheet'!$C$2:$C$5000,J$138,'1. Output sheet'!$K$2:$K$5000,$B890,'1. Output sheet'!$AC$2:$AC$5000,$B$140,'1. Output sheet'!$O$2:$O$5000,"&gt;="&amp;$B$740,'1. Output sheet'!$O$2:$O$5000,"&lt;"&amp;$C$740)+SUMIFS('1. Output sheet'!$F$2:$F$5000,'1. Output sheet'!$C$2:$C$5000,J$138,'1. Output sheet'!$K$2:$K$5000,$B890,'1. Output sheet'!$AC$2:$AC$5000,$B$170,'1. Output sheet'!$O$2:$O$5000,"&gt;="&amp;$B$740,'1. Output sheet'!$O$2:$O$5000,"&lt;"&amp;$C$740)</f>
        <v>0</v>
      </c>
      <c r="K890" s="13">
        <f>SUMIFS('1. Output sheet'!$F$2:$F$5000,'1. Output sheet'!$C$2:$C$5000,K$138,'1. Output sheet'!$K$2:$K$5000,$B890,'1. Output sheet'!$AC$2:$AC$5000,$B$140,'1. Output sheet'!$O$2:$O$5000,"&gt;="&amp;$B$740,'1. Output sheet'!$O$2:$O$5000,"&lt;"&amp;$C$740)+SUMIFS('1. Output sheet'!$F$2:$F$5000,'1. Output sheet'!$C$2:$C$5000,K$138,'1. Output sheet'!$K$2:$K$5000,$B890,'1. Output sheet'!$AC$2:$AC$5000,$B$170,'1. Output sheet'!$O$2:$O$5000,"&gt;="&amp;$B$740,'1. Output sheet'!$O$2:$O$5000,"&lt;"&amp;$C$740)</f>
        <v>0</v>
      </c>
      <c r="L890" s="13">
        <f>SUMIFS('1. Output sheet'!$F$2:$F$5000,'1. Output sheet'!$C$2:$C$5000,L$138,'1. Output sheet'!$K$2:$K$5000,$B890,'1. Output sheet'!$AC$2:$AC$5000,$B$140,'1. Output sheet'!$O$2:$O$5000,"&gt;="&amp;$B$740,'1. Output sheet'!$O$2:$O$5000,"&lt;"&amp;$C$740)+SUMIFS('1. Output sheet'!$F$2:$F$5000,'1. Output sheet'!$C$2:$C$5000,L$138,'1. Output sheet'!$K$2:$K$5000,$B890,'1. Output sheet'!$AC$2:$AC$5000,$B$170,'1. Output sheet'!$O$2:$O$5000,"&gt;="&amp;$B$740,'1. Output sheet'!$O$2:$O$5000,"&lt;"&amp;$C$740)</f>
        <v>0</v>
      </c>
      <c r="M890" s="13">
        <f>SUMIFS('1. Output sheet'!$F$2:$F$5000,'1. Output sheet'!$C$2:$C$5000,M$138,'1. Output sheet'!$K$2:$K$5000,$B890,'1. Output sheet'!$AC$2:$AC$5000,$B$140,'1. Output sheet'!$O$2:$O$5000,"&gt;="&amp;$B$740,'1. Output sheet'!$O$2:$O$5000,"&lt;"&amp;$C$740)+SUMIFS('1. Output sheet'!$F$2:$F$5000,'1. Output sheet'!$C$2:$C$5000,M$138,'1. Output sheet'!$K$2:$K$5000,$B890,'1. Output sheet'!$AC$2:$AC$5000,$B$170,'1. Output sheet'!$O$2:$O$5000,"&gt;="&amp;$B$740,'1. Output sheet'!$O$2:$O$5000,"&lt;"&amp;$C$740)</f>
        <v>0</v>
      </c>
      <c r="N890" s="13">
        <f>SUMIFS('1. Output sheet'!$F$2:$F$5000,'1. Output sheet'!$C$2:$C$5000,N$138,'1. Output sheet'!$K$2:$K$5000,$B890,'1. Output sheet'!$AC$2:$AC$5000,$B$140,'1. Output sheet'!$O$2:$O$5000,"&gt;="&amp;$B$740,'1. Output sheet'!$O$2:$O$5000,"&lt;"&amp;$C$740)+SUMIFS('1. Output sheet'!$F$2:$F$5000,'1. Output sheet'!$C$2:$C$5000,N$138,'1. Output sheet'!$K$2:$K$5000,$B890,'1. Output sheet'!$AC$2:$AC$5000,$B$170,'1. Output sheet'!$O$2:$O$5000,"&gt;="&amp;$B$740,'1. Output sheet'!$O$2:$O$5000,"&lt;"&amp;$C$740)</f>
        <v>0</v>
      </c>
      <c r="O890" s="13">
        <f>SUMIFS('1. Output sheet'!$F$2:$F$5000,'1. Output sheet'!$C$2:$C$5000,O$138,'1. Output sheet'!$K$2:$K$5000,$B890,'1. Output sheet'!$AC$2:$AC$5000,$B$140,'1. Output sheet'!$O$2:$O$5000,"&gt;="&amp;$B$740,'1. Output sheet'!$O$2:$O$5000,"&lt;"&amp;$C$740)+SUMIFS('1. Output sheet'!$F$2:$F$5000,'1. Output sheet'!$C$2:$C$5000,O$138,'1. Output sheet'!$K$2:$K$5000,$B890,'1. Output sheet'!$AC$2:$AC$5000,$B$170,'1. Output sheet'!$O$2:$O$5000,"&gt;="&amp;$B$740,'1. Output sheet'!$O$2:$O$5000,"&lt;"&amp;$C$740)</f>
        <v>0</v>
      </c>
      <c r="P890" s="14">
        <f t="shared" si="506"/>
        <v>0</v>
      </c>
      <c r="R890" s="39" t="s">
        <v>3770</v>
      </c>
      <c r="S890" s="12"/>
      <c r="T890" s="13">
        <f t="shared" si="505"/>
        <v>0</v>
      </c>
      <c r="U890" s="13">
        <f t="shared" si="493"/>
        <v>0</v>
      </c>
      <c r="V890" s="13">
        <f t="shared" si="494"/>
        <v>0</v>
      </c>
      <c r="W890" s="13">
        <f t="shared" si="495"/>
        <v>0</v>
      </c>
      <c r="X890" s="13">
        <f t="shared" si="496"/>
        <v>0</v>
      </c>
      <c r="Y890" s="13">
        <f t="shared" si="497"/>
        <v>0</v>
      </c>
      <c r="Z890" s="13">
        <f t="shared" si="498"/>
        <v>0</v>
      </c>
      <c r="AA890" s="13">
        <f t="shared" si="499"/>
        <v>0</v>
      </c>
      <c r="AB890" s="13">
        <f t="shared" si="500"/>
        <v>0</v>
      </c>
      <c r="AC890" s="13">
        <f t="shared" si="501"/>
        <v>0</v>
      </c>
      <c r="AD890" s="13">
        <f t="shared" si="502"/>
        <v>0</v>
      </c>
      <c r="AE890" s="13">
        <f t="shared" si="503"/>
        <v>0</v>
      </c>
      <c r="AF890" s="14">
        <f t="shared" si="504"/>
        <v>0</v>
      </c>
    </row>
    <row r="891" spans="2:32" ht="14.4" x14ac:dyDescent="0.3">
      <c r="B891" s="39" t="s">
        <v>724</v>
      </c>
      <c r="C891" s="12"/>
      <c r="D891" s="13">
        <f>SUMIFS('1. Output sheet'!$F$2:$F$5000,'1. Output sheet'!$C$2:$C$5000,D$138,'1. Output sheet'!$K$2:$K$5000,$B891,'1. Output sheet'!$AC$2:$AC$5000,$B$140,'1. Output sheet'!$O$2:$O$5000,"&gt;="&amp;$B$740,'1. Output sheet'!$O$2:$O$5000,"&lt;"&amp;$C$740)+SUMIFS('1. Output sheet'!$F$2:$F$5000,'1. Output sheet'!$C$2:$C$5000,D$138,'1. Output sheet'!$K$2:$K$5000,$B891,'1. Output sheet'!$AC$2:$AC$5000,$B$170,'1. Output sheet'!$O$2:$O$5000,"&gt;="&amp;$B$740,'1. Output sheet'!$O$2:$O$5000,"&lt;"&amp;$C$740)</f>
        <v>0</v>
      </c>
      <c r="E891" s="13">
        <f>SUMIFS('1. Output sheet'!$F$2:$F$5000,'1. Output sheet'!$C$2:$C$5000,E$138,'1. Output sheet'!$K$2:$K$5000,$B891,'1. Output sheet'!$AC$2:$AC$5000,$B$140,'1. Output sheet'!$O$2:$O$5000,"&gt;="&amp;$B$740,'1. Output sheet'!$O$2:$O$5000,"&lt;"&amp;$C$740)+SUMIFS('1. Output sheet'!$F$2:$F$5000,'1. Output sheet'!$C$2:$C$5000,E$138,'1. Output sheet'!$K$2:$K$5000,$B891,'1. Output sheet'!$AC$2:$AC$5000,$B$170,'1. Output sheet'!$O$2:$O$5000,"&gt;="&amp;$B$740,'1. Output sheet'!$O$2:$O$5000,"&lt;"&amp;$C$740)</f>
        <v>0</v>
      </c>
      <c r="F891" s="13">
        <f>SUMIFS('1. Output sheet'!$F$2:$F$5000,'1. Output sheet'!$C$2:$C$5000,F$138,'1. Output sheet'!$K$2:$K$5000,$B891,'1. Output sheet'!$AC$2:$AC$5000,$B$140,'1. Output sheet'!$O$2:$O$5000,"&gt;="&amp;$B$740,'1. Output sheet'!$O$2:$O$5000,"&lt;"&amp;$C$740)+SUMIFS('1. Output sheet'!$F$2:$F$5000,'1. Output sheet'!$C$2:$C$5000,F$138,'1. Output sheet'!$K$2:$K$5000,$B891,'1. Output sheet'!$AC$2:$AC$5000,$B$170,'1. Output sheet'!$O$2:$O$5000,"&gt;="&amp;$B$740,'1. Output sheet'!$O$2:$O$5000,"&lt;"&amp;$C$740)</f>
        <v>0</v>
      </c>
      <c r="G891" s="13">
        <f>SUMIFS('1. Output sheet'!$F$2:$F$5000,'1. Output sheet'!$C$2:$C$5000,G$138,'1. Output sheet'!$K$2:$K$5000,$B891,'1. Output sheet'!$AC$2:$AC$5000,$B$140,'1. Output sheet'!$O$2:$O$5000,"&gt;="&amp;$B$740,'1. Output sheet'!$O$2:$O$5000,"&lt;"&amp;$C$740)+SUMIFS('1. Output sheet'!$F$2:$F$5000,'1. Output sheet'!$C$2:$C$5000,G$138,'1. Output sheet'!$K$2:$K$5000,$B891,'1. Output sheet'!$AC$2:$AC$5000,$B$170,'1. Output sheet'!$O$2:$O$5000,"&gt;="&amp;$B$740,'1. Output sheet'!$O$2:$O$5000,"&lt;"&amp;$C$740)</f>
        <v>0</v>
      </c>
      <c r="H891" s="13">
        <f>SUMIFS('1. Output sheet'!$F$2:$F$5000,'1. Output sheet'!$C$2:$C$5000,H$138,'1. Output sheet'!$K$2:$K$5000,$B891,'1. Output sheet'!$AC$2:$AC$5000,$B$140,'1. Output sheet'!$O$2:$O$5000,"&gt;="&amp;$B$740,'1. Output sheet'!$O$2:$O$5000,"&lt;"&amp;$C$740)+SUMIFS('1. Output sheet'!$F$2:$F$5000,'1. Output sheet'!$C$2:$C$5000,H$138,'1. Output sheet'!$K$2:$K$5000,$B891,'1. Output sheet'!$AC$2:$AC$5000,$B$170,'1. Output sheet'!$O$2:$O$5000,"&gt;="&amp;$B$740,'1. Output sheet'!$O$2:$O$5000,"&lt;"&amp;$C$740)</f>
        <v>0</v>
      </c>
      <c r="I891" s="13">
        <f>SUMIFS('1. Output sheet'!$F$2:$F$5000,'1. Output sheet'!$C$2:$C$5000,I$138,'1. Output sheet'!$K$2:$K$5000,$B891,'1. Output sheet'!$AC$2:$AC$5000,$B$140,'1. Output sheet'!$O$2:$O$5000,"&gt;="&amp;$B$740,'1. Output sheet'!$O$2:$O$5000,"&lt;"&amp;$C$740)+SUMIFS('1. Output sheet'!$F$2:$F$5000,'1. Output sheet'!$C$2:$C$5000,I$138,'1. Output sheet'!$K$2:$K$5000,$B891,'1. Output sheet'!$AC$2:$AC$5000,$B$170,'1. Output sheet'!$O$2:$O$5000,"&gt;="&amp;$B$740,'1. Output sheet'!$O$2:$O$5000,"&lt;"&amp;$C$740)</f>
        <v>0</v>
      </c>
      <c r="J891" s="13">
        <f>SUMIFS('1. Output sheet'!$F$2:$F$5000,'1. Output sheet'!$C$2:$C$5000,J$138,'1. Output sheet'!$K$2:$K$5000,$B891,'1. Output sheet'!$AC$2:$AC$5000,$B$140,'1. Output sheet'!$O$2:$O$5000,"&gt;="&amp;$B$740,'1. Output sheet'!$O$2:$O$5000,"&lt;"&amp;$C$740)+SUMIFS('1. Output sheet'!$F$2:$F$5000,'1. Output sheet'!$C$2:$C$5000,J$138,'1. Output sheet'!$K$2:$K$5000,$B891,'1. Output sheet'!$AC$2:$AC$5000,$B$170,'1. Output sheet'!$O$2:$O$5000,"&gt;="&amp;$B$740,'1. Output sheet'!$O$2:$O$5000,"&lt;"&amp;$C$740)</f>
        <v>0</v>
      </c>
      <c r="K891" s="13">
        <f>SUMIFS('1. Output sheet'!$F$2:$F$5000,'1. Output sheet'!$C$2:$C$5000,K$138,'1. Output sheet'!$K$2:$K$5000,$B891,'1. Output sheet'!$AC$2:$AC$5000,$B$140,'1. Output sheet'!$O$2:$O$5000,"&gt;="&amp;$B$740,'1. Output sheet'!$O$2:$O$5000,"&lt;"&amp;$C$740)+SUMIFS('1. Output sheet'!$F$2:$F$5000,'1. Output sheet'!$C$2:$C$5000,K$138,'1. Output sheet'!$K$2:$K$5000,$B891,'1. Output sheet'!$AC$2:$AC$5000,$B$170,'1. Output sheet'!$O$2:$O$5000,"&gt;="&amp;$B$740,'1. Output sheet'!$O$2:$O$5000,"&lt;"&amp;$C$740)</f>
        <v>0</v>
      </c>
      <c r="L891" s="13">
        <f>SUMIFS('1. Output sheet'!$F$2:$F$5000,'1. Output sheet'!$C$2:$C$5000,L$138,'1. Output sheet'!$K$2:$K$5000,$B891,'1. Output sheet'!$AC$2:$AC$5000,$B$140,'1. Output sheet'!$O$2:$O$5000,"&gt;="&amp;$B$740,'1. Output sheet'!$O$2:$O$5000,"&lt;"&amp;$C$740)+SUMIFS('1. Output sheet'!$F$2:$F$5000,'1. Output sheet'!$C$2:$C$5000,L$138,'1. Output sheet'!$K$2:$K$5000,$B891,'1. Output sheet'!$AC$2:$AC$5000,$B$170,'1. Output sheet'!$O$2:$O$5000,"&gt;="&amp;$B$740,'1. Output sheet'!$O$2:$O$5000,"&lt;"&amp;$C$740)</f>
        <v>0</v>
      </c>
      <c r="M891" s="13">
        <f>SUMIFS('1. Output sheet'!$F$2:$F$5000,'1. Output sheet'!$C$2:$C$5000,M$138,'1. Output sheet'!$K$2:$K$5000,$B891,'1. Output sheet'!$AC$2:$AC$5000,$B$140,'1. Output sheet'!$O$2:$O$5000,"&gt;="&amp;$B$740,'1. Output sheet'!$O$2:$O$5000,"&lt;"&amp;$C$740)+SUMIFS('1. Output sheet'!$F$2:$F$5000,'1. Output sheet'!$C$2:$C$5000,M$138,'1. Output sheet'!$K$2:$K$5000,$B891,'1. Output sheet'!$AC$2:$AC$5000,$B$170,'1. Output sheet'!$O$2:$O$5000,"&gt;="&amp;$B$740,'1. Output sheet'!$O$2:$O$5000,"&lt;"&amp;$C$740)</f>
        <v>0</v>
      </c>
      <c r="N891" s="13">
        <f>SUMIFS('1. Output sheet'!$F$2:$F$5000,'1. Output sheet'!$C$2:$C$5000,N$138,'1. Output sheet'!$K$2:$K$5000,$B891,'1. Output sheet'!$AC$2:$AC$5000,$B$140,'1. Output sheet'!$O$2:$O$5000,"&gt;="&amp;$B$740,'1. Output sheet'!$O$2:$O$5000,"&lt;"&amp;$C$740)+SUMIFS('1. Output sheet'!$F$2:$F$5000,'1. Output sheet'!$C$2:$C$5000,N$138,'1. Output sheet'!$K$2:$K$5000,$B891,'1. Output sheet'!$AC$2:$AC$5000,$B$170,'1. Output sheet'!$O$2:$O$5000,"&gt;="&amp;$B$740,'1. Output sheet'!$O$2:$O$5000,"&lt;"&amp;$C$740)</f>
        <v>0</v>
      </c>
      <c r="O891" s="13">
        <f>SUMIFS('1. Output sheet'!$F$2:$F$5000,'1. Output sheet'!$C$2:$C$5000,O$138,'1. Output sheet'!$K$2:$K$5000,$B891,'1. Output sheet'!$AC$2:$AC$5000,$B$140,'1. Output sheet'!$O$2:$O$5000,"&gt;="&amp;$B$740,'1. Output sheet'!$O$2:$O$5000,"&lt;"&amp;$C$740)+SUMIFS('1. Output sheet'!$F$2:$F$5000,'1. Output sheet'!$C$2:$C$5000,O$138,'1. Output sheet'!$K$2:$K$5000,$B891,'1. Output sheet'!$AC$2:$AC$5000,$B$170,'1. Output sheet'!$O$2:$O$5000,"&gt;="&amp;$B$740,'1. Output sheet'!$O$2:$O$5000,"&lt;"&amp;$C$740)</f>
        <v>0</v>
      </c>
      <c r="P891" s="14">
        <f t="shared" si="506"/>
        <v>0</v>
      </c>
      <c r="R891" s="39" t="s">
        <v>724</v>
      </c>
      <c r="S891" s="12"/>
      <c r="T891" s="13">
        <f t="shared" si="505"/>
        <v>0</v>
      </c>
      <c r="U891" s="13">
        <f t="shared" si="493"/>
        <v>0</v>
      </c>
      <c r="V891" s="13">
        <f t="shared" si="494"/>
        <v>0</v>
      </c>
      <c r="W891" s="13">
        <f t="shared" si="495"/>
        <v>0</v>
      </c>
      <c r="X891" s="13">
        <f t="shared" si="496"/>
        <v>0</v>
      </c>
      <c r="Y891" s="13">
        <f t="shared" si="497"/>
        <v>0</v>
      </c>
      <c r="Z891" s="13">
        <f t="shared" si="498"/>
        <v>0</v>
      </c>
      <c r="AA891" s="13">
        <f t="shared" si="499"/>
        <v>0</v>
      </c>
      <c r="AB891" s="13">
        <f t="shared" si="500"/>
        <v>0</v>
      </c>
      <c r="AC891" s="13">
        <f t="shared" si="501"/>
        <v>0</v>
      </c>
      <c r="AD891" s="13">
        <f t="shared" si="502"/>
        <v>0</v>
      </c>
      <c r="AE891" s="13">
        <f t="shared" si="503"/>
        <v>0</v>
      </c>
      <c r="AF891" s="14">
        <f t="shared" si="504"/>
        <v>0</v>
      </c>
    </row>
    <row r="892" spans="2:32" ht="14.4" x14ac:dyDescent="0.3">
      <c r="B892" s="39" t="s">
        <v>285</v>
      </c>
      <c r="C892" s="12"/>
      <c r="D892" s="13">
        <f>SUMIFS('1. Output sheet'!$F$2:$F$5000,'1. Output sheet'!$C$2:$C$5000,D$138,'1. Output sheet'!$K$2:$K$5000,$B892,'1. Output sheet'!$AC$2:$AC$5000,$B$140,'1. Output sheet'!$O$2:$O$5000,"&gt;="&amp;$B$740,'1. Output sheet'!$O$2:$O$5000,"&lt;"&amp;$C$740)+SUMIFS('1. Output sheet'!$F$2:$F$5000,'1. Output sheet'!$C$2:$C$5000,D$138,'1. Output sheet'!$K$2:$K$5000,$B892,'1. Output sheet'!$AC$2:$AC$5000,$B$170,'1. Output sheet'!$O$2:$O$5000,"&gt;="&amp;$B$740,'1. Output sheet'!$O$2:$O$5000,"&lt;"&amp;$C$740)</f>
        <v>0</v>
      </c>
      <c r="E892" s="13">
        <f>SUMIFS('1. Output sheet'!$F$2:$F$5000,'1. Output sheet'!$C$2:$C$5000,E$138,'1. Output sheet'!$K$2:$K$5000,$B892,'1. Output sheet'!$AC$2:$AC$5000,$B$140,'1. Output sheet'!$O$2:$O$5000,"&gt;="&amp;$B$740,'1. Output sheet'!$O$2:$O$5000,"&lt;"&amp;$C$740)+SUMIFS('1. Output sheet'!$F$2:$F$5000,'1. Output sheet'!$C$2:$C$5000,E$138,'1. Output sheet'!$K$2:$K$5000,$B892,'1. Output sheet'!$AC$2:$AC$5000,$B$170,'1. Output sheet'!$O$2:$O$5000,"&gt;="&amp;$B$740,'1. Output sheet'!$O$2:$O$5000,"&lt;"&amp;$C$740)</f>
        <v>0</v>
      </c>
      <c r="F892" s="13">
        <f>SUMIFS('1. Output sheet'!$F$2:$F$5000,'1. Output sheet'!$C$2:$C$5000,F$138,'1. Output sheet'!$K$2:$K$5000,$B892,'1. Output sheet'!$AC$2:$AC$5000,$B$140,'1. Output sheet'!$O$2:$O$5000,"&gt;="&amp;$B$740,'1. Output sheet'!$O$2:$O$5000,"&lt;"&amp;$C$740)+SUMIFS('1. Output sheet'!$F$2:$F$5000,'1. Output sheet'!$C$2:$C$5000,F$138,'1. Output sheet'!$K$2:$K$5000,$B892,'1. Output sheet'!$AC$2:$AC$5000,$B$170,'1. Output sheet'!$O$2:$O$5000,"&gt;="&amp;$B$740,'1. Output sheet'!$O$2:$O$5000,"&lt;"&amp;$C$740)</f>
        <v>0</v>
      </c>
      <c r="G892" s="13">
        <f>SUMIFS('1. Output sheet'!$F$2:$F$5000,'1. Output sheet'!$C$2:$C$5000,G$138,'1. Output sheet'!$K$2:$K$5000,$B892,'1. Output sheet'!$AC$2:$AC$5000,$B$140,'1. Output sheet'!$O$2:$O$5000,"&gt;="&amp;$B$740,'1. Output sheet'!$O$2:$O$5000,"&lt;"&amp;$C$740)+SUMIFS('1. Output sheet'!$F$2:$F$5000,'1. Output sheet'!$C$2:$C$5000,G$138,'1. Output sheet'!$K$2:$K$5000,$B892,'1. Output sheet'!$AC$2:$AC$5000,$B$170,'1. Output sheet'!$O$2:$O$5000,"&gt;="&amp;$B$740,'1. Output sheet'!$O$2:$O$5000,"&lt;"&amp;$C$740)</f>
        <v>0</v>
      </c>
      <c r="H892" s="13">
        <f>SUMIFS('1. Output sheet'!$F$2:$F$5000,'1. Output sheet'!$C$2:$C$5000,H$138,'1. Output sheet'!$K$2:$K$5000,$B892,'1. Output sheet'!$AC$2:$AC$5000,$B$140,'1. Output sheet'!$O$2:$O$5000,"&gt;="&amp;$B$740,'1. Output sheet'!$O$2:$O$5000,"&lt;"&amp;$C$740)+SUMIFS('1. Output sheet'!$F$2:$F$5000,'1. Output sheet'!$C$2:$C$5000,H$138,'1. Output sheet'!$K$2:$K$5000,$B892,'1. Output sheet'!$AC$2:$AC$5000,$B$170,'1. Output sheet'!$O$2:$O$5000,"&gt;="&amp;$B$740,'1. Output sheet'!$O$2:$O$5000,"&lt;"&amp;$C$740)</f>
        <v>0</v>
      </c>
      <c r="I892" s="13">
        <f>SUMIFS('1. Output sheet'!$F$2:$F$5000,'1. Output sheet'!$C$2:$C$5000,I$138,'1. Output sheet'!$K$2:$K$5000,$B892,'1. Output sheet'!$AC$2:$AC$5000,$B$140,'1. Output sheet'!$O$2:$O$5000,"&gt;="&amp;$B$740,'1. Output sheet'!$O$2:$O$5000,"&lt;"&amp;$C$740)+SUMIFS('1. Output sheet'!$F$2:$F$5000,'1. Output sheet'!$C$2:$C$5000,I$138,'1. Output sheet'!$K$2:$K$5000,$B892,'1. Output sheet'!$AC$2:$AC$5000,$B$170,'1. Output sheet'!$O$2:$O$5000,"&gt;="&amp;$B$740,'1. Output sheet'!$O$2:$O$5000,"&lt;"&amp;$C$740)</f>
        <v>0</v>
      </c>
      <c r="J892" s="13">
        <f>SUMIFS('1. Output sheet'!$F$2:$F$5000,'1. Output sheet'!$C$2:$C$5000,J$138,'1. Output sheet'!$K$2:$K$5000,$B892,'1. Output sheet'!$AC$2:$AC$5000,$B$140,'1. Output sheet'!$O$2:$O$5000,"&gt;="&amp;$B$740,'1. Output sheet'!$O$2:$O$5000,"&lt;"&amp;$C$740)+SUMIFS('1. Output sheet'!$F$2:$F$5000,'1. Output sheet'!$C$2:$C$5000,J$138,'1. Output sheet'!$K$2:$K$5000,$B892,'1. Output sheet'!$AC$2:$AC$5000,$B$170,'1. Output sheet'!$O$2:$O$5000,"&gt;="&amp;$B$740,'1. Output sheet'!$O$2:$O$5000,"&lt;"&amp;$C$740)</f>
        <v>0</v>
      </c>
      <c r="K892" s="13">
        <f>SUMIFS('1. Output sheet'!$F$2:$F$5000,'1. Output sheet'!$C$2:$C$5000,K$138,'1. Output sheet'!$K$2:$K$5000,$B892,'1. Output sheet'!$AC$2:$AC$5000,$B$140,'1. Output sheet'!$O$2:$O$5000,"&gt;="&amp;$B$740,'1. Output sheet'!$O$2:$O$5000,"&lt;"&amp;$C$740)+SUMIFS('1. Output sheet'!$F$2:$F$5000,'1. Output sheet'!$C$2:$C$5000,K$138,'1. Output sheet'!$K$2:$K$5000,$B892,'1. Output sheet'!$AC$2:$AC$5000,$B$170,'1. Output sheet'!$O$2:$O$5000,"&gt;="&amp;$B$740,'1. Output sheet'!$O$2:$O$5000,"&lt;"&amp;$C$740)</f>
        <v>0</v>
      </c>
      <c r="L892" s="13">
        <f>SUMIFS('1. Output sheet'!$F$2:$F$5000,'1. Output sheet'!$C$2:$C$5000,L$138,'1. Output sheet'!$K$2:$K$5000,$B892,'1. Output sheet'!$AC$2:$AC$5000,$B$140,'1. Output sheet'!$O$2:$O$5000,"&gt;="&amp;$B$740,'1. Output sheet'!$O$2:$O$5000,"&lt;"&amp;$C$740)+SUMIFS('1. Output sheet'!$F$2:$F$5000,'1. Output sheet'!$C$2:$C$5000,L$138,'1. Output sheet'!$K$2:$K$5000,$B892,'1. Output sheet'!$AC$2:$AC$5000,$B$170,'1. Output sheet'!$O$2:$O$5000,"&gt;="&amp;$B$740,'1. Output sheet'!$O$2:$O$5000,"&lt;"&amp;$C$740)</f>
        <v>0</v>
      </c>
      <c r="M892" s="13">
        <f>SUMIFS('1. Output sheet'!$F$2:$F$5000,'1. Output sheet'!$C$2:$C$5000,M$138,'1. Output sheet'!$K$2:$K$5000,$B892,'1. Output sheet'!$AC$2:$AC$5000,$B$140,'1. Output sheet'!$O$2:$O$5000,"&gt;="&amp;$B$740,'1. Output sheet'!$O$2:$O$5000,"&lt;"&amp;$C$740)+SUMIFS('1. Output sheet'!$F$2:$F$5000,'1. Output sheet'!$C$2:$C$5000,M$138,'1. Output sheet'!$K$2:$K$5000,$B892,'1. Output sheet'!$AC$2:$AC$5000,$B$170,'1. Output sheet'!$O$2:$O$5000,"&gt;="&amp;$B$740,'1. Output sheet'!$O$2:$O$5000,"&lt;"&amp;$C$740)</f>
        <v>0</v>
      </c>
      <c r="N892" s="13">
        <f>SUMIFS('1. Output sheet'!$F$2:$F$5000,'1. Output sheet'!$C$2:$C$5000,N$138,'1. Output sheet'!$K$2:$K$5000,$B892,'1. Output sheet'!$AC$2:$AC$5000,$B$140,'1. Output sheet'!$O$2:$O$5000,"&gt;="&amp;$B$740,'1. Output sheet'!$O$2:$O$5000,"&lt;"&amp;$C$740)+SUMIFS('1. Output sheet'!$F$2:$F$5000,'1. Output sheet'!$C$2:$C$5000,N$138,'1. Output sheet'!$K$2:$K$5000,$B892,'1. Output sheet'!$AC$2:$AC$5000,$B$170,'1. Output sheet'!$O$2:$O$5000,"&gt;="&amp;$B$740,'1. Output sheet'!$O$2:$O$5000,"&lt;"&amp;$C$740)</f>
        <v>0</v>
      </c>
      <c r="O892" s="13">
        <f>SUMIFS('1. Output sheet'!$F$2:$F$5000,'1. Output sheet'!$C$2:$C$5000,O$138,'1. Output sheet'!$K$2:$K$5000,$B892,'1. Output sheet'!$AC$2:$AC$5000,$B$140,'1. Output sheet'!$O$2:$O$5000,"&gt;="&amp;$B$740,'1. Output sheet'!$O$2:$O$5000,"&lt;"&amp;$C$740)+SUMIFS('1. Output sheet'!$F$2:$F$5000,'1. Output sheet'!$C$2:$C$5000,O$138,'1. Output sheet'!$K$2:$K$5000,$B892,'1. Output sheet'!$AC$2:$AC$5000,$B$170,'1. Output sheet'!$O$2:$O$5000,"&gt;="&amp;$B$740,'1. Output sheet'!$O$2:$O$5000,"&lt;"&amp;$C$740)</f>
        <v>0</v>
      </c>
      <c r="P892" s="14">
        <f t="shared" si="506"/>
        <v>0</v>
      </c>
      <c r="R892" s="39" t="s">
        <v>285</v>
      </c>
      <c r="S892" s="12"/>
      <c r="T892" s="13">
        <f t="shared" si="505"/>
        <v>0</v>
      </c>
      <c r="U892" s="13">
        <f t="shared" si="493"/>
        <v>0</v>
      </c>
      <c r="V892" s="13">
        <f t="shared" si="494"/>
        <v>0</v>
      </c>
      <c r="W892" s="13">
        <f t="shared" si="495"/>
        <v>0</v>
      </c>
      <c r="X892" s="13">
        <f t="shared" si="496"/>
        <v>0</v>
      </c>
      <c r="Y892" s="13">
        <f t="shared" si="497"/>
        <v>0</v>
      </c>
      <c r="Z892" s="13">
        <f t="shared" si="498"/>
        <v>0</v>
      </c>
      <c r="AA892" s="13">
        <f t="shared" si="499"/>
        <v>0</v>
      </c>
      <c r="AB892" s="13">
        <f t="shared" si="500"/>
        <v>0</v>
      </c>
      <c r="AC892" s="13">
        <f t="shared" si="501"/>
        <v>0</v>
      </c>
      <c r="AD892" s="13">
        <f t="shared" si="502"/>
        <v>0</v>
      </c>
      <c r="AE892" s="13">
        <f t="shared" si="503"/>
        <v>0</v>
      </c>
      <c r="AF892" s="14">
        <f t="shared" si="504"/>
        <v>0</v>
      </c>
    </row>
    <row r="893" spans="2:32" ht="14.4" x14ac:dyDescent="0.3">
      <c r="B893" s="39" t="s">
        <v>717</v>
      </c>
      <c r="C893" s="12"/>
      <c r="D893" s="13">
        <f>SUMIFS('1. Output sheet'!$F$2:$F$5000,'1. Output sheet'!$C$2:$C$5000,D$138,'1. Output sheet'!$K$2:$K$5000,$B893,'1. Output sheet'!$AC$2:$AC$5000,$B$140,'1. Output sheet'!$O$2:$O$5000,"&gt;="&amp;$B$740,'1. Output sheet'!$O$2:$O$5000,"&lt;"&amp;$C$740)+SUMIFS('1. Output sheet'!$F$2:$F$5000,'1. Output sheet'!$C$2:$C$5000,D$138,'1. Output sheet'!$K$2:$K$5000,$B893,'1. Output sheet'!$AC$2:$AC$5000,$B$170,'1. Output sheet'!$O$2:$O$5000,"&gt;="&amp;$B$740,'1. Output sheet'!$O$2:$O$5000,"&lt;"&amp;$C$740)</f>
        <v>0</v>
      </c>
      <c r="E893" s="13">
        <f>SUMIFS('1. Output sheet'!$F$2:$F$5000,'1. Output sheet'!$C$2:$C$5000,E$138,'1. Output sheet'!$K$2:$K$5000,$B893,'1. Output sheet'!$AC$2:$AC$5000,$B$140,'1. Output sheet'!$O$2:$O$5000,"&gt;="&amp;$B$740,'1. Output sheet'!$O$2:$O$5000,"&lt;"&amp;$C$740)+SUMIFS('1. Output sheet'!$F$2:$F$5000,'1. Output sheet'!$C$2:$C$5000,E$138,'1. Output sheet'!$K$2:$K$5000,$B893,'1. Output sheet'!$AC$2:$AC$5000,$B$170,'1. Output sheet'!$O$2:$O$5000,"&gt;="&amp;$B$740,'1. Output sheet'!$O$2:$O$5000,"&lt;"&amp;$C$740)</f>
        <v>0</v>
      </c>
      <c r="F893" s="13">
        <f>SUMIFS('1. Output sheet'!$F$2:$F$5000,'1. Output sheet'!$C$2:$C$5000,F$138,'1. Output sheet'!$K$2:$K$5000,$B893,'1. Output sheet'!$AC$2:$AC$5000,$B$140,'1. Output sheet'!$O$2:$O$5000,"&gt;="&amp;$B$740,'1. Output sheet'!$O$2:$O$5000,"&lt;"&amp;$C$740)+SUMIFS('1. Output sheet'!$F$2:$F$5000,'1. Output sheet'!$C$2:$C$5000,F$138,'1. Output sheet'!$K$2:$K$5000,$B893,'1. Output sheet'!$AC$2:$AC$5000,$B$170,'1. Output sheet'!$O$2:$O$5000,"&gt;="&amp;$B$740,'1. Output sheet'!$O$2:$O$5000,"&lt;"&amp;$C$740)</f>
        <v>1295</v>
      </c>
      <c r="G893" s="13">
        <f>SUMIFS('1. Output sheet'!$F$2:$F$5000,'1. Output sheet'!$C$2:$C$5000,G$138,'1. Output sheet'!$K$2:$K$5000,$B893,'1. Output sheet'!$AC$2:$AC$5000,$B$140,'1. Output sheet'!$O$2:$O$5000,"&gt;="&amp;$B$740,'1. Output sheet'!$O$2:$O$5000,"&lt;"&amp;$C$740)+SUMIFS('1. Output sheet'!$F$2:$F$5000,'1. Output sheet'!$C$2:$C$5000,G$138,'1. Output sheet'!$K$2:$K$5000,$B893,'1. Output sheet'!$AC$2:$AC$5000,$B$170,'1. Output sheet'!$O$2:$O$5000,"&gt;="&amp;$B$740,'1. Output sheet'!$O$2:$O$5000,"&lt;"&amp;$C$740)</f>
        <v>6539</v>
      </c>
      <c r="H893" s="13">
        <f>SUMIFS('1. Output sheet'!$F$2:$F$5000,'1. Output sheet'!$C$2:$C$5000,H$138,'1. Output sheet'!$K$2:$K$5000,$B893,'1. Output sheet'!$AC$2:$AC$5000,$B$140,'1. Output sheet'!$O$2:$O$5000,"&gt;="&amp;$B$740,'1. Output sheet'!$O$2:$O$5000,"&lt;"&amp;$C$740)+SUMIFS('1. Output sheet'!$F$2:$F$5000,'1. Output sheet'!$C$2:$C$5000,H$138,'1. Output sheet'!$K$2:$K$5000,$B893,'1. Output sheet'!$AC$2:$AC$5000,$B$170,'1. Output sheet'!$O$2:$O$5000,"&gt;="&amp;$B$740,'1. Output sheet'!$O$2:$O$5000,"&lt;"&amp;$C$740)</f>
        <v>0</v>
      </c>
      <c r="I893" s="13">
        <f>SUMIFS('1. Output sheet'!$F$2:$F$5000,'1. Output sheet'!$C$2:$C$5000,I$138,'1. Output sheet'!$K$2:$K$5000,$B893,'1. Output sheet'!$AC$2:$AC$5000,$B$140,'1. Output sheet'!$O$2:$O$5000,"&gt;="&amp;$B$740,'1. Output sheet'!$O$2:$O$5000,"&lt;"&amp;$C$740)+SUMIFS('1. Output sheet'!$F$2:$F$5000,'1. Output sheet'!$C$2:$C$5000,I$138,'1. Output sheet'!$K$2:$K$5000,$B893,'1. Output sheet'!$AC$2:$AC$5000,$B$170,'1. Output sheet'!$O$2:$O$5000,"&gt;="&amp;$B$740,'1. Output sheet'!$O$2:$O$5000,"&lt;"&amp;$C$740)</f>
        <v>0</v>
      </c>
      <c r="J893" s="13">
        <f>SUMIFS('1. Output sheet'!$F$2:$F$5000,'1. Output sheet'!$C$2:$C$5000,J$138,'1. Output sheet'!$K$2:$K$5000,$B893,'1. Output sheet'!$AC$2:$AC$5000,$B$140,'1. Output sheet'!$O$2:$O$5000,"&gt;="&amp;$B$740,'1. Output sheet'!$O$2:$O$5000,"&lt;"&amp;$C$740)+SUMIFS('1. Output sheet'!$F$2:$F$5000,'1. Output sheet'!$C$2:$C$5000,J$138,'1. Output sheet'!$K$2:$K$5000,$B893,'1. Output sheet'!$AC$2:$AC$5000,$B$170,'1. Output sheet'!$O$2:$O$5000,"&gt;="&amp;$B$740,'1. Output sheet'!$O$2:$O$5000,"&lt;"&amp;$C$740)</f>
        <v>1395</v>
      </c>
      <c r="K893" s="13">
        <f>SUMIFS('1. Output sheet'!$F$2:$F$5000,'1. Output sheet'!$C$2:$C$5000,K$138,'1. Output sheet'!$K$2:$K$5000,$B893,'1. Output sheet'!$AC$2:$AC$5000,$B$140,'1. Output sheet'!$O$2:$O$5000,"&gt;="&amp;$B$740,'1. Output sheet'!$O$2:$O$5000,"&lt;"&amp;$C$740)+SUMIFS('1. Output sheet'!$F$2:$F$5000,'1. Output sheet'!$C$2:$C$5000,K$138,'1. Output sheet'!$K$2:$K$5000,$B893,'1. Output sheet'!$AC$2:$AC$5000,$B$170,'1. Output sheet'!$O$2:$O$5000,"&gt;="&amp;$B$740,'1. Output sheet'!$O$2:$O$5000,"&lt;"&amp;$C$740)</f>
        <v>0</v>
      </c>
      <c r="L893" s="13">
        <f>SUMIFS('1. Output sheet'!$F$2:$F$5000,'1. Output sheet'!$C$2:$C$5000,L$138,'1. Output sheet'!$K$2:$K$5000,$B893,'1. Output sheet'!$AC$2:$AC$5000,$B$140,'1. Output sheet'!$O$2:$O$5000,"&gt;="&amp;$B$740,'1. Output sheet'!$O$2:$O$5000,"&lt;"&amp;$C$740)+SUMIFS('1. Output sheet'!$F$2:$F$5000,'1. Output sheet'!$C$2:$C$5000,L$138,'1. Output sheet'!$K$2:$K$5000,$B893,'1. Output sheet'!$AC$2:$AC$5000,$B$170,'1. Output sheet'!$O$2:$O$5000,"&gt;="&amp;$B$740,'1. Output sheet'!$O$2:$O$5000,"&lt;"&amp;$C$740)</f>
        <v>0</v>
      </c>
      <c r="M893" s="13">
        <f>SUMIFS('1. Output sheet'!$F$2:$F$5000,'1. Output sheet'!$C$2:$C$5000,M$138,'1. Output sheet'!$K$2:$K$5000,$B893,'1. Output sheet'!$AC$2:$AC$5000,$B$140,'1. Output sheet'!$O$2:$O$5000,"&gt;="&amp;$B$740,'1. Output sheet'!$O$2:$O$5000,"&lt;"&amp;$C$740)+SUMIFS('1. Output sheet'!$F$2:$F$5000,'1. Output sheet'!$C$2:$C$5000,M$138,'1. Output sheet'!$K$2:$K$5000,$B893,'1. Output sheet'!$AC$2:$AC$5000,$B$170,'1. Output sheet'!$O$2:$O$5000,"&gt;="&amp;$B$740,'1. Output sheet'!$O$2:$O$5000,"&lt;"&amp;$C$740)</f>
        <v>0</v>
      </c>
      <c r="N893" s="13">
        <f>SUMIFS('1. Output sheet'!$F$2:$F$5000,'1. Output sheet'!$C$2:$C$5000,N$138,'1. Output sheet'!$K$2:$K$5000,$B893,'1. Output sheet'!$AC$2:$AC$5000,$B$140,'1. Output sheet'!$O$2:$O$5000,"&gt;="&amp;$B$740,'1. Output sheet'!$O$2:$O$5000,"&lt;"&amp;$C$740)+SUMIFS('1. Output sheet'!$F$2:$F$5000,'1. Output sheet'!$C$2:$C$5000,N$138,'1. Output sheet'!$K$2:$K$5000,$B893,'1. Output sheet'!$AC$2:$AC$5000,$B$170,'1. Output sheet'!$O$2:$O$5000,"&gt;="&amp;$B$740,'1. Output sheet'!$O$2:$O$5000,"&lt;"&amp;$C$740)</f>
        <v>0</v>
      </c>
      <c r="O893" s="13">
        <f>SUMIFS('1. Output sheet'!$F$2:$F$5000,'1. Output sheet'!$C$2:$C$5000,O$138,'1. Output sheet'!$K$2:$K$5000,$B893,'1. Output sheet'!$AC$2:$AC$5000,$B$140,'1. Output sheet'!$O$2:$O$5000,"&gt;="&amp;$B$740,'1. Output sheet'!$O$2:$O$5000,"&lt;"&amp;$C$740)+SUMIFS('1. Output sheet'!$F$2:$F$5000,'1. Output sheet'!$C$2:$C$5000,O$138,'1. Output sheet'!$K$2:$K$5000,$B893,'1. Output sheet'!$AC$2:$AC$5000,$B$170,'1. Output sheet'!$O$2:$O$5000,"&gt;="&amp;$B$740,'1. Output sheet'!$O$2:$O$5000,"&lt;"&amp;$C$740)</f>
        <v>0</v>
      </c>
      <c r="P893" s="14">
        <f t="shared" si="506"/>
        <v>9229</v>
      </c>
      <c r="R893" s="39" t="s">
        <v>717</v>
      </c>
      <c r="S893" s="12"/>
      <c r="T893" s="13">
        <f t="shared" si="505"/>
        <v>0</v>
      </c>
      <c r="U893" s="13">
        <f t="shared" si="493"/>
        <v>0</v>
      </c>
      <c r="V893" s="13">
        <f t="shared" si="494"/>
        <v>173.63206092541193</v>
      </c>
      <c r="W893" s="13">
        <f t="shared" si="495"/>
        <v>876.74134856468618</v>
      </c>
      <c r="X893" s="13">
        <f t="shared" si="496"/>
        <v>0</v>
      </c>
      <c r="Y893" s="13">
        <f t="shared" si="497"/>
        <v>0</v>
      </c>
      <c r="Z893" s="13">
        <f t="shared" si="498"/>
        <v>187.03994207795338</v>
      </c>
      <c r="AA893" s="13">
        <f t="shared" si="499"/>
        <v>0</v>
      </c>
      <c r="AB893" s="13">
        <f t="shared" si="500"/>
        <v>0</v>
      </c>
      <c r="AC893" s="13">
        <f t="shared" si="501"/>
        <v>0</v>
      </c>
      <c r="AD893" s="13">
        <f t="shared" si="502"/>
        <v>0</v>
      </c>
      <c r="AE893" s="13">
        <f t="shared" si="503"/>
        <v>0</v>
      </c>
      <c r="AF893" s="14">
        <f t="shared" si="504"/>
        <v>1237.4133515680514</v>
      </c>
    </row>
    <row r="894" spans="2:32" ht="14.4" x14ac:dyDescent="0.3">
      <c r="B894" s="39" t="s">
        <v>1095</v>
      </c>
      <c r="C894" s="12"/>
      <c r="D894" s="13">
        <f>SUMIFS('1. Output sheet'!$F$2:$F$5000,'1. Output sheet'!$C$2:$C$5000,D$138,'1. Output sheet'!$K$2:$K$5000,$B894,'1. Output sheet'!$AC$2:$AC$5000,$B$140,'1. Output sheet'!$O$2:$O$5000,"&gt;="&amp;$B$740,'1. Output sheet'!$O$2:$O$5000,"&lt;"&amp;$C$740)+SUMIFS('1. Output sheet'!$F$2:$F$5000,'1. Output sheet'!$C$2:$C$5000,D$138,'1. Output sheet'!$K$2:$K$5000,$B894,'1. Output sheet'!$AC$2:$AC$5000,$B$170,'1. Output sheet'!$O$2:$O$5000,"&gt;="&amp;$B$740,'1. Output sheet'!$O$2:$O$5000,"&lt;"&amp;$C$740)</f>
        <v>0</v>
      </c>
      <c r="E894" s="13">
        <f>SUMIFS('1. Output sheet'!$F$2:$F$5000,'1. Output sheet'!$C$2:$C$5000,E$138,'1. Output sheet'!$K$2:$K$5000,$B894,'1. Output sheet'!$AC$2:$AC$5000,$B$140,'1. Output sheet'!$O$2:$O$5000,"&gt;="&amp;$B$740,'1. Output sheet'!$O$2:$O$5000,"&lt;"&amp;$C$740)+SUMIFS('1. Output sheet'!$F$2:$F$5000,'1. Output sheet'!$C$2:$C$5000,E$138,'1. Output sheet'!$K$2:$K$5000,$B894,'1. Output sheet'!$AC$2:$AC$5000,$B$170,'1. Output sheet'!$O$2:$O$5000,"&gt;="&amp;$B$740,'1. Output sheet'!$O$2:$O$5000,"&lt;"&amp;$C$740)</f>
        <v>0</v>
      </c>
      <c r="F894" s="13">
        <f>SUMIFS('1. Output sheet'!$F$2:$F$5000,'1. Output sheet'!$C$2:$C$5000,F$138,'1. Output sheet'!$K$2:$K$5000,$B894,'1. Output sheet'!$AC$2:$AC$5000,$B$140,'1. Output sheet'!$O$2:$O$5000,"&gt;="&amp;$B$740,'1. Output sheet'!$O$2:$O$5000,"&lt;"&amp;$C$740)+SUMIFS('1. Output sheet'!$F$2:$F$5000,'1. Output sheet'!$C$2:$C$5000,F$138,'1. Output sheet'!$K$2:$K$5000,$B894,'1. Output sheet'!$AC$2:$AC$5000,$B$170,'1. Output sheet'!$O$2:$O$5000,"&gt;="&amp;$B$740,'1. Output sheet'!$O$2:$O$5000,"&lt;"&amp;$C$740)</f>
        <v>0</v>
      </c>
      <c r="G894" s="13">
        <f>SUMIFS('1. Output sheet'!$F$2:$F$5000,'1. Output sheet'!$C$2:$C$5000,G$138,'1. Output sheet'!$K$2:$K$5000,$B894,'1. Output sheet'!$AC$2:$AC$5000,$B$140,'1. Output sheet'!$O$2:$O$5000,"&gt;="&amp;$B$740,'1. Output sheet'!$O$2:$O$5000,"&lt;"&amp;$C$740)+SUMIFS('1. Output sheet'!$F$2:$F$5000,'1. Output sheet'!$C$2:$C$5000,G$138,'1. Output sheet'!$K$2:$K$5000,$B894,'1. Output sheet'!$AC$2:$AC$5000,$B$170,'1. Output sheet'!$O$2:$O$5000,"&gt;="&amp;$B$740,'1. Output sheet'!$O$2:$O$5000,"&lt;"&amp;$C$740)</f>
        <v>93.75</v>
      </c>
      <c r="H894" s="13">
        <f>SUMIFS('1. Output sheet'!$F$2:$F$5000,'1. Output sheet'!$C$2:$C$5000,H$138,'1. Output sheet'!$K$2:$K$5000,$B894,'1. Output sheet'!$AC$2:$AC$5000,$B$140,'1. Output sheet'!$O$2:$O$5000,"&gt;="&amp;$B$740,'1. Output sheet'!$O$2:$O$5000,"&lt;"&amp;$C$740)+SUMIFS('1. Output sheet'!$F$2:$F$5000,'1. Output sheet'!$C$2:$C$5000,H$138,'1. Output sheet'!$K$2:$K$5000,$B894,'1. Output sheet'!$AC$2:$AC$5000,$B$170,'1. Output sheet'!$O$2:$O$5000,"&gt;="&amp;$B$740,'1. Output sheet'!$O$2:$O$5000,"&lt;"&amp;$C$740)</f>
        <v>0</v>
      </c>
      <c r="I894" s="13">
        <f>SUMIFS('1. Output sheet'!$F$2:$F$5000,'1. Output sheet'!$C$2:$C$5000,I$138,'1. Output sheet'!$K$2:$K$5000,$B894,'1. Output sheet'!$AC$2:$AC$5000,$B$140,'1. Output sheet'!$O$2:$O$5000,"&gt;="&amp;$B$740,'1. Output sheet'!$O$2:$O$5000,"&lt;"&amp;$C$740)+SUMIFS('1. Output sheet'!$F$2:$F$5000,'1. Output sheet'!$C$2:$C$5000,I$138,'1. Output sheet'!$K$2:$K$5000,$B894,'1. Output sheet'!$AC$2:$AC$5000,$B$170,'1. Output sheet'!$O$2:$O$5000,"&gt;="&amp;$B$740,'1. Output sheet'!$O$2:$O$5000,"&lt;"&amp;$C$740)</f>
        <v>0</v>
      </c>
      <c r="J894" s="13">
        <f>SUMIFS('1. Output sheet'!$F$2:$F$5000,'1. Output sheet'!$C$2:$C$5000,J$138,'1. Output sheet'!$K$2:$K$5000,$B894,'1. Output sheet'!$AC$2:$AC$5000,$B$140,'1. Output sheet'!$O$2:$O$5000,"&gt;="&amp;$B$740,'1. Output sheet'!$O$2:$O$5000,"&lt;"&amp;$C$740)+SUMIFS('1. Output sheet'!$F$2:$F$5000,'1. Output sheet'!$C$2:$C$5000,J$138,'1. Output sheet'!$K$2:$K$5000,$B894,'1. Output sheet'!$AC$2:$AC$5000,$B$170,'1. Output sheet'!$O$2:$O$5000,"&gt;="&amp;$B$740,'1. Output sheet'!$O$2:$O$5000,"&lt;"&amp;$C$740)</f>
        <v>0</v>
      </c>
      <c r="K894" s="13">
        <f>SUMIFS('1. Output sheet'!$F$2:$F$5000,'1. Output sheet'!$C$2:$C$5000,K$138,'1. Output sheet'!$K$2:$K$5000,$B894,'1. Output sheet'!$AC$2:$AC$5000,$B$140,'1. Output sheet'!$O$2:$O$5000,"&gt;="&amp;$B$740,'1. Output sheet'!$O$2:$O$5000,"&lt;"&amp;$C$740)+SUMIFS('1. Output sheet'!$F$2:$F$5000,'1. Output sheet'!$C$2:$C$5000,K$138,'1. Output sheet'!$K$2:$K$5000,$B894,'1. Output sheet'!$AC$2:$AC$5000,$B$170,'1. Output sheet'!$O$2:$O$5000,"&gt;="&amp;$B$740,'1. Output sheet'!$O$2:$O$5000,"&lt;"&amp;$C$740)</f>
        <v>0</v>
      </c>
      <c r="L894" s="13">
        <f>SUMIFS('1. Output sheet'!$F$2:$F$5000,'1. Output sheet'!$C$2:$C$5000,L$138,'1. Output sheet'!$K$2:$K$5000,$B894,'1. Output sheet'!$AC$2:$AC$5000,$B$140,'1. Output sheet'!$O$2:$O$5000,"&gt;="&amp;$B$740,'1. Output sheet'!$O$2:$O$5000,"&lt;"&amp;$C$740)+SUMIFS('1. Output sheet'!$F$2:$F$5000,'1. Output sheet'!$C$2:$C$5000,L$138,'1. Output sheet'!$K$2:$K$5000,$B894,'1. Output sheet'!$AC$2:$AC$5000,$B$170,'1. Output sheet'!$O$2:$O$5000,"&gt;="&amp;$B$740,'1. Output sheet'!$O$2:$O$5000,"&lt;"&amp;$C$740)</f>
        <v>0</v>
      </c>
      <c r="M894" s="13">
        <f>SUMIFS('1. Output sheet'!$F$2:$F$5000,'1. Output sheet'!$C$2:$C$5000,M$138,'1. Output sheet'!$K$2:$K$5000,$B894,'1. Output sheet'!$AC$2:$AC$5000,$B$140,'1. Output sheet'!$O$2:$O$5000,"&gt;="&amp;$B$740,'1. Output sheet'!$O$2:$O$5000,"&lt;"&amp;$C$740)+SUMIFS('1. Output sheet'!$F$2:$F$5000,'1. Output sheet'!$C$2:$C$5000,M$138,'1. Output sheet'!$K$2:$K$5000,$B894,'1. Output sheet'!$AC$2:$AC$5000,$B$170,'1. Output sheet'!$O$2:$O$5000,"&gt;="&amp;$B$740,'1. Output sheet'!$O$2:$O$5000,"&lt;"&amp;$C$740)</f>
        <v>0</v>
      </c>
      <c r="N894" s="13">
        <f>SUMIFS('1. Output sheet'!$F$2:$F$5000,'1. Output sheet'!$C$2:$C$5000,N$138,'1. Output sheet'!$K$2:$K$5000,$B894,'1. Output sheet'!$AC$2:$AC$5000,$B$140,'1. Output sheet'!$O$2:$O$5000,"&gt;="&amp;$B$740,'1. Output sheet'!$O$2:$O$5000,"&lt;"&amp;$C$740)+SUMIFS('1. Output sheet'!$F$2:$F$5000,'1. Output sheet'!$C$2:$C$5000,N$138,'1. Output sheet'!$K$2:$K$5000,$B894,'1. Output sheet'!$AC$2:$AC$5000,$B$170,'1. Output sheet'!$O$2:$O$5000,"&gt;="&amp;$B$740,'1. Output sheet'!$O$2:$O$5000,"&lt;"&amp;$C$740)</f>
        <v>0</v>
      </c>
      <c r="O894" s="13">
        <f>SUMIFS('1. Output sheet'!$F$2:$F$5000,'1. Output sheet'!$C$2:$C$5000,O$138,'1. Output sheet'!$K$2:$K$5000,$B894,'1. Output sheet'!$AC$2:$AC$5000,$B$140,'1. Output sheet'!$O$2:$O$5000,"&gt;="&amp;$B$740,'1. Output sheet'!$O$2:$O$5000,"&lt;"&amp;$C$740)+SUMIFS('1. Output sheet'!$F$2:$F$5000,'1. Output sheet'!$C$2:$C$5000,O$138,'1. Output sheet'!$K$2:$K$5000,$B894,'1. Output sheet'!$AC$2:$AC$5000,$B$170,'1. Output sheet'!$O$2:$O$5000,"&gt;="&amp;$B$740,'1. Output sheet'!$O$2:$O$5000,"&lt;"&amp;$C$740)</f>
        <v>0</v>
      </c>
      <c r="P894" s="14">
        <f t="shared" si="506"/>
        <v>93.75</v>
      </c>
      <c r="R894" s="39" t="s">
        <v>1095</v>
      </c>
      <c r="S894" s="12"/>
      <c r="T894" s="13">
        <f t="shared" si="505"/>
        <v>0</v>
      </c>
      <c r="U894" s="13">
        <f t="shared" si="493"/>
        <v>0</v>
      </c>
      <c r="V894" s="13">
        <f t="shared" si="494"/>
        <v>0</v>
      </c>
      <c r="W894" s="13">
        <f t="shared" si="495"/>
        <v>12.569888580507621</v>
      </c>
      <c r="X894" s="13">
        <f t="shared" si="496"/>
        <v>0</v>
      </c>
      <c r="Y894" s="13">
        <f t="shared" si="497"/>
        <v>0</v>
      </c>
      <c r="Z894" s="13">
        <f t="shared" si="498"/>
        <v>0</v>
      </c>
      <c r="AA894" s="13">
        <f t="shared" si="499"/>
        <v>0</v>
      </c>
      <c r="AB894" s="13">
        <f t="shared" si="500"/>
        <v>0</v>
      </c>
      <c r="AC894" s="13">
        <f t="shared" si="501"/>
        <v>0</v>
      </c>
      <c r="AD894" s="13">
        <f t="shared" si="502"/>
        <v>0</v>
      </c>
      <c r="AE894" s="13">
        <f t="shared" si="503"/>
        <v>0</v>
      </c>
      <c r="AF894" s="14">
        <f t="shared" si="504"/>
        <v>12.569888580507621</v>
      </c>
    </row>
    <row r="895" spans="2:32" ht="14.4" x14ac:dyDescent="0.3">
      <c r="B895" s="39" t="s">
        <v>427</v>
      </c>
      <c r="C895" s="12"/>
      <c r="D895" s="13">
        <f>SUMIFS('1. Output sheet'!$F$2:$F$5000,'1. Output sheet'!$C$2:$C$5000,D$138,'1. Output sheet'!$K$2:$K$5000,$B895,'1. Output sheet'!$AC$2:$AC$5000,$B$140,'1. Output sheet'!$O$2:$O$5000,"&gt;="&amp;$B$740,'1. Output sheet'!$O$2:$O$5000,"&lt;"&amp;$C$740)+SUMIFS('1. Output sheet'!$F$2:$F$5000,'1. Output sheet'!$C$2:$C$5000,D$138,'1. Output sheet'!$K$2:$K$5000,$B895,'1. Output sheet'!$AC$2:$AC$5000,$B$170,'1. Output sheet'!$O$2:$O$5000,"&gt;="&amp;$B$740,'1. Output sheet'!$O$2:$O$5000,"&lt;"&amp;$C$740)</f>
        <v>0</v>
      </c>
      <c r="E895" s="13">
        <f>SUMIFS('1. Output sheet'!$F$2:$F$5000,'1. Output sheet'!$C$2:$C$5000,E$138,'1. Output sheet'!$K$2:$K$5000,$B895,'1. Output sheet'!$AC$2:$AC$5000,$B$140,'1. Output sheet'!$O$2:$O$5000,"&gt;="&amp;$B$740,'1. Output sheet'!$O$2:$O$5000,"&lt;"&amp;$C$740)+SUMIFS('1. Output sheet'!$F$2:$F$5000,'1. Output sheet'!$C$2:$C$5000,E$138,'1. Output sheet'!$K$2:$K$5000,$B895,'1. Output sheet'!$AC$2:$AC$5000,$B$170,'1. Output sheet'!$O$2:$O$5000,"&gt;="&amp;$B$740,'1. Output sheet'!$O$2:$O$5000,"&lt;"&amp;$C$740)</f>
        <v>0</v>
      </c>
      <c r="F895" s="13">
        <f>SUMIFS('1. Output sheet'!$F$2:$F$5000,'1. Output sheet'!$C$2:$C$5000,F$138,'1. Output sheet'!$K$2:$K$5000,$B895,'1. Output sheet'!$AC$2:$AC$5000,$B$140,'1. Output sheet'!$O$2:$O$5000,"&gt;="&amp;$B$740,'1. Output sheet'!$O$2:$O$5000,"&lt;"&amp;$C$740)+SUMIFS('1. Output sheet'!$F$2:$F$5000,'1. Output sheet'!$C$2:$C$5000,F$138,'1. Output sheet'!$K$2:$K$5000,$B895,'1. Output sheet'!$AC$2:$AC$5000,$B$170,'1. Output sheet'!$O$2:$O$5000,"&gt;="&amp;$B$740,'1. Output sheet'!$O$2:$O$5000,"&lt;"&amp;$C$740)</f>
        <v>19350</v>
      </c>
      <c r="G895" s="13">
        <f>SUMIFS('1. Output sheet'!$F$2:$F$5000,'1. Output sheet'!$C$2:$C$5000,G$138,'1. Output sheet'!$K$2:$K$5000,$B895,'1. Output sheet'!$AC$2:$AC$5000,$B$140,'1. Output sheet'!$O$2:$O$5000,"&gt;="&amp;$B$740,'1. Output sheet'!$O$2:$O$5000,"&lt;"&amp;$C$740)+SUMIFS('1. Output sheet'!$F$2:$F$5000,'1. Output sheet'!$C$2:$C$5000,G$138,'1. Output sheet'!$K$2:$K$5000,$B895,'1. Output sheet'!$AC$2:$AC$5000,$B$170,'1. Output sheet'!$O$2:$O$5000,"&gt;="&amp;$B$740,'1. Output sheet'!$O$2:$O$5000,"&lt;"&amp;$C$740)</f>
        <v>1270</v>
      </c>
      <c r="H895" s="13">
        <f>SUMIFS('1. Output sheet'!$F$2:$F$5000,'1. Output sheet'!$C$2:$C$5000,H$138,'1. Output sheet'!$K$2:$K$5000,$B895,'1. Output sheet'!$AC$2:$AC$5000,$B$140,'1. Output sheet'!$O$2:$O$5000,"&gt;="&amp;$B$740,'1. Output sheet'!$O$2:$O$5000,"&lt;"&amp;$C$740)+SUMIFS('1. Output sheet'!$F$2:$F$5000,'1. Output sheet'!$C$2:$C$5000,H$138,'1. Output sheet'!$K$2:$K$5000,$B895,'1. Output sheet'!$AC$2:$AC$5000,$B$170,'1. Output sheet'!$O$2:$O$5000,"&gt;="&amp;$B$740,'1. Output sheet'!$O$2:$O$5000,"&lt;"&amp;$C$740)</f>
        <v>0</v>
      </c>
      <c r="I895" s="13">
        <f>SUMIFS('1. Output sheet'!$F$2:$F$5000,'1. Output sheet'!$C$2:$C$5000,I$138,'1. Output sheet'!$K$2:$K$5000,$B895,'1. Output sheet'!$AC$2:$AC$5000,$B$140,'1. Output sheet'!$O$2:$O$5000,"&gt;="&amp;$B$740,'1. Output sheet'!$O$2:$O$5000,"&lt;"&amp;$C$740)+SUMIFS('1. Output sheet'!$F$2:$F$5000,'1. Output sheet'!$C$2:$C$5000,I$138,'1. Output sheet'!$K$2:$K$5000,$B895,'1. Output sheet'!$AC$2:$AC$5000,$B$170,'1. Output sheet'!$O$2:$O$5000,"&gt;="&amp;$B$740,'1. Output sheet'!$O$2:$O$5000,"&lt;"&amp;$C$740)</f>
        <v>0</v>
      </c>
      <c r="J895" s="13">
        <f>SUMIFS('1. Output sheet'!$F$2:$F$5000,'1. Output sheet'!$C$2:$C$5000,J$138,'1. Output sheet'!$K$2:$K$5000,$B895,'1. Output sheet'!$AC$2:$AC$5000,$B$140,'1. Output sheet'!$O$2:$O$5000,"&gt;="&amp;$B$740,'1. Output sheet'!$O$2:$O$5000,"&lt;"&amp;$C$740)+SUMIFS('1. Output sheet'!$F$2:$F$5000,'1. Output sheet'!$C$2:$C$5000,J$138,'1. Output sheet'!$K$2:$K$5000,$B895,'1. Output sheet'!$AC$2:$AC$5000,$B$170,'1. Output sheet'!$O$2:$O$5000,"&gt;="&amp;$B$740,'1. Output sheet'!$O$2:$O$5000,"&lt;"&amp;$C$740)</f>
        <v>0</v>
      </c>
      <c r="K895" s="13">
        <f>SUMIFS('1. Output sheet'!$F$2:$F$5000,'1. Output sheet'!$C$2:$C$5000,K$138,'1. Output sheet'!$K$2:$K$5000,$B895,'1. Output sheet'!$AC$2:$AC$5000,$B$140,'1. Output sheet'!$O$2:$O$5000,"&gt;="&amp;$B$740,'1. Output sheet'!$O$2:$O$5000,"&lt;"&amp;$C$740)+SUMIFS('1. Output sheet'!$F$2:$F$5000,'1. Output sheet'!$C$2:$C$5000,K$138,'1. Output sheet'!$K$2:$K$5000,$B895,'1. Output sheet'!$AC$2:$AC$5000,$B$170,'1. Output sheet'!$O$2:$O$5000,"&gt;="&amp;$B$740,'1. Output sheet'!$O$2:$O$5000,"&lt;"&amp;$C$740)</f>
        <v>0</v>
      </c>
      <c r="L895" s="13">
        <f>SUMIFS('1. Output sheet'!$F$2:$F$5000,'1. Output sheet'!$C$2:$C$5000,L$138,'1. Output sheet'!$K$2:$K$5000,$B895,'1. Output sheet'!$AC$2:$AC$5000,$B$140,'1. Output sheet'!$O$2:$O$5000,"&gt;="&amp;$B$740,'1. Output sheet'!$O$2:$O$5000,"&lt;"&amp;$C$740)+SUMIFS('1. Output sheet'!$F$2:$F$5000,'1. Output sheet'!$C$2:$C$5000,L$138,'1. Output sheet'!$K$2:$K$5000,$B895,'1. Output sheet'!$AC$2:$AC$5000,$B$170,'1. Output sheet'!$O$2:$O$5000,"&gt;="&amp;$B$740,'1. Output sheet'!$O$2:$O$5000,"&lt;"&amp;$C$740)</f>
        <v>0</v>
      </c>
      <c r="M895" s="13">
        <f>SUMIFS('1. Output sheet'!$F$2:$F$5000,'1. Output sheet'!$C$2:$C$5000,M$138,'1. Output sheet'!$K$2:$K$5000,$B895,'1. Output sheet'!$AC$2:$AC$5000,$B$140,'1. Output sheet'!$O$2:$O$5000,"&gt;="&amp;$B$740,'1. Output sheet'!$O$2:$O$5000,"&lt;"&amp;$C$740)+SUMIFS('1. Output sheet'!$F$2:$F$5000,'1. Output sheet'!$C$2:$C$5000,M$138,'1. Output sheet'!$K$2:$K$5000,$B895,'1. Output sheet'!$AC$2:$AC$5000,$B$170,'1. Output sheet'!$O$2:$O$5000,"&gt;="&amp;$B$740,'1. Output sheet'!$O$2:$O$5000,"&lt;"&amp;$C$740)</f>
        <v>0</v>
      </c>
      <c r="N895" s="13">
        <f>SUMIFS('1. Output sheet'!$F$2:$F$5000,'1. Output sheet'!$C$2:$C$5000,N$138,'1. Output sheet'!$K$2:$K$5000,$B895,'1. Output sheet'!$AC$2:$AC$5000,$B$140,'1. Output sheet'!$O$2:$O$5000,"&gt;="&amp;$B$740,'1. Output sheet'!$O$2:$O$5000,"&lt;"&amp;$C$740)+SUMIFS('1. Output sheet'!$F$2:$F$5000,'1. Output sheet'!$C$2:$C$5000,N$138,'1. Output sheet'!$K$2:$K$5000,$B895,'1. Output sheet'!$AC$2:$AC$5000,$B$170,'1. Output sheet'!$O$2:$O$5000,"&gt;="&amp;$B$740,'1. Output sheet'!$O$2:$O$5000,"&lt;"&amp;$C$740)</f>
        <v>0</v>
      </c>
      <c r="O895" s="13">
        <f>SUMIFS('1. Output sheet'!$F$2:$F$5000,'1. Output sheet'!$C$2:$C$5000,O$138,'1. Output sheet'!$K$2:$K$5000,$B895,'1. Output sheet'!$AC$2:$AC$5000,$B$140,'1. Output sheet'!$O$2:$O$5000,"&gt;="&amp;$B$740,'1. Output sheet'!$O$2:$O$5000,"&lt;"&amp;$C$740)+SUMIFS('1. Output sheet'!$F$2:$F$5000,'1. Output sheet'!$C$2:$C$5000,O$138,'1. Output sheet'!$K$2:$K$5000,$B895,'1. Output sheet'!$AC$2:$AC$5000,$B$170,'1. Output sheet'!$O$2:$O$5000,"&gt;="&amp;$B$740,'1. Output sheet'!$O$2:$O$5000,"&lt;"&amp;$C$740)</f>
        <v>0</v>
      </c>
      <c r="P895" s="14">
        <f t="shared" si="506"/>
        <v>20620</v>
      </c>
      <c r="R895" s="39" t="s">
        <v>427</v>
      </c>
      <c r="S895" s="12"/>
      <c r="T895" s="13">
        <f t="shared" si="505"/>
        <v>0</v>
      </c>
      <c r="U895" s="13">
        <f t="shared" si="493"/>
        <v>0</v>
      </c>
      <c r="V895" s="13">
        <f t="shared" si="494"/>
        <v>2594.4250030167727</v>
      </c>
      <c r="W895" s="13">
        <f t="shared" si="495"/>
        <v>170.28009063727657</v>
      </c>
      <c r="X895" s="13">
        <f t="shared" si="496"/>
        <v>0</v>
      </c>
      <c r="Y895" s="13">
        <f t="shared" si="497"/>
        <v>0</v>
      </c>
      <c r="Z895" s="13">
        <f t="shared" si="498"/>
        <v>0</v>
      </c>
      <c r="AA895" s="13">
        <f t="shared" si="499"/>
        <v>0</v>
      </c>
      <c r="AB895" s="13">
        <f t="shared" si="500"/>
        <v>0</v>
      </c>
      <c r="AC895" s="13">
        <f t="shared" si="501"/>
        <v>0</v>
      </c>
      <c r="AD895" s="13">
        <f t="shared" si="502"/>
        <v>0</v>
      </c>
      <c r="AE895" s="13">
        <f t="shared" si="503"/>
        <v>0</v>
      </c>
      <c r="AF895" s="14">
        <f t="shared" si="504"/>
        <v>2764.7050936540495</v>
      </c>
    </row>
    <row r="896" spans="2:32" ht="14.4" x14ac:dyDescent="0.3">
      <c r="B896" s="39" t="s">
        <v>84</v>
      </c>
      <c r="C896" s="12"/>
      <c r="D896" s="13">
        <f>SUMIFS('1. Output sheet'!$F$2:$F$5000,'1. Output sheet'!$C$2:$C$5000,D$138,'1. Output sheet'!$K$2:$K$5000,$B896,'1. Output sheet'!$AC$2:$AC$5000,$B$140,'1. Output sheet'!$O$2:$O$5000,"&gt;="&amp;$B$740,'1. Output sheet'!$O$2:$O$5000,"&lt;"&amp;$C$740)+SUMIFS('1. Output sheet'!$F$2:$F$5000,'1. Output sheet'!$C$2:$C$5000,D$138,'1. Output sheet'!$K$2:$K$5000,$B896,'1. Output sheet'!$AC$2:$AC$5000,$B$170,'1. Output sheet'!$O$2:$O$5000,"&gt;="&amp;$B$740,'1. Output sheet'!$O$2:$O$5000,"&lt;"&amp;$C$740)</f>
        <v>0</v>
      </c>
      <c r="E896" s="13">
        <f>SUMIFS('1. Output sheet'!$F$2:$F$5000,'1. Output sheet'!$C$2:$C$5000,E$138,'1. Output sheet'!$K$2:$K$5000,$B896,'1. Output sheet'!$AC$2:$AC$5000,$B$140,'1. Output sheet'!$O$2:$O$5000,"&gt;="&amp;$B$740,'1. Output sheet'!$O$2:$O$5000,"&lt;"&amp;$C$740)+SUMIFS('1. Output sheet'!$F$2:$F$5000,'1. Output sheet'!$C$2:$C$5000,E$138,'1. Output sheet'!$K$2:$K$5000,$B896,'1. Output sheet'!$AC$2:$AC$5000,$B$170,'1. Output sheet'!$O$2:$O$5000,"&gt;="&amp;$B$740,'1. Output sheet'!$O$2:$O$5000,"&lt;"&amp;$C$740)</f>
        <v>0</v>
      </c>
      <c r="F896" s="13">
        <f>SUMIFS('1. Output sheet'!$F$2:$F$5000,'1. Output sheet'!$C$2:$C$5000,F$138,'1. Output sheet'!$K$2:$K$5000,$B896,'1. Output sheet'!$AC$2:$AC$5000,$B$140,'1. Output sheet'!$O$2:$O$5000,"&gt;="&amp;$B$740,'1. Output sheet'!$O$2:$O$5000,"&lt;"&amp;$C$740)+SUMIFS('1. Output sheet'!$F$2:$F$5000,'1. Output sheet'!$C$2:$C$5000,F$138,'1. Output sheet'!$K$2:$K$5000,$B896,'1. Output sheet'!$AC$2:$AC$5000,$B$170,'1. Output sheet'!$O$2:$O$5000,"&gt;="&amp;$B$740,'1. Output sheet'!$O$2:$O$5000,"&lt;"&amp;$C$740)</f>
        <v>0</v>
      </c>
      <c r="G896" s="13">
        <f>SUMIFS('1. Output sheet'!$F$2:$F$5000,'1. Output sheet'!$C$2:$C$5000,G$138,'1. Output sheet'!$K$2:$K$5000,$B896,'1. Output sheet'!$AC$2:$AC$5000,$B$140,'1. Output sheet'!$O$2:$O$5000,"&gt;="&amp;$B$740,'1. Output sheet'!$O$2:$O$5000,"&lt;"&amp;$C$740)+SUMIFS('1. Output sheet'!$F$2:$F$5000,'1. Output sheet'!$C$2:$C$5000,G$138,'1. Output sheet'!$K$2:$K$5000,$B896,'1. Output sheet'!$AC$2:$AC$5000,$B$170,'1. Output sheet'!$O$2:$O$5000,"&gt;="&amp;$B$740,'1. Output sheet'!$O$2:$O$5000,"&lt;"&amp;$C$740)</f>
        <v>0</v>
      </c>
      <c r="H896" s="13">
        <f>SUMIFS('1. Output sheet'!$F$2:$F$5000,'1. Output sheet'!$C$2:$C$5000,H$138,'1. Output sheet'!$K$2:$K$5000,$B896,'1. Output sheet'!$AC$2:$AC$5000,$B$140,'1. Output sheet'!$O$2:$O$5000,"&gt;="&amp;$B$740,'1. Output sheet'!$O$2:$O$5000,"&lt;"&amp;$C$740)+SUMIFS('1. Output sheet'!$F$2:$F$5000,'1. Output sheet'!$C$2:$C$5000,H$138,'1. Output sheet'!$K$2:$K$5000,$B896,'1. Output sheet'!$AC$2:$AC$5000,$B$170,'1. Output sheet'!$O$2:$O$5000,"&gt;="&amp;$B$740,'1. Output sheet'!$O$2:$O$5000,"&lt;"&amp;$C$740)</f>
        <v>0</v>
      </c>
      <c r="I896" s="13">
        <f>SUMIFS('1. Output sheet'!$F$2:$F$5000,'1. Output sheet'!$C$2:$C$5000,I$138,'1. Output sheet'!$K$2:$K$5000,$B896,'1. Output sheet'!$AC$2:$AC$5000,$B$140,'1. Output sheet'!$O$2:$O$5000,"&gt;="&amp;$B$740,'1. Output sheet'!$O$2:$O$5000,"&lt;"&amp;$C$740)+SUMIFS('1. Output sheet'!$F$2:$F$5000,'1. Output sheet'!$C$2:$C$5000,I$138,'1. Output sheet'!$K$2:$K$5000,$B896,'1. Output sheet'!$AC$2:$AC$5000,$B$170,'1. Output sheet'!$O$2:$O$5000,"&gt;="&amp;$B$740,'1. Output sheet'!$O$2:$O$5000,"&lt;"&amp;$C$740)</f>
        <v>0</v>
      </c>
      <c r="J896" s="13">
        <f>SUMIFS('1. Output sheet'!$F$2:$F$5000,'1. Output sheet'!$C$2:$C$5000,J$138,'1. Output sheet'!$K$2:$K$5000,$B896,'1. Output sheet'!$AC$2:$AC$5000,$B$140,'1. Output sheet'!$O$2:$O$5000,"&gt;="&amp;$B$740,'1. Output sheet'!$O$2:$O$5000,"&lt;"&amp;$C$740)+SUMIFS('1. Output sheet'!$F$2:$F$5000,'1. Output sheet'!$C$2:$C$5000,J$138,'1. Output sheet'!$K$2:$K$5000,$B896,'1. Output sheet'!$AC$2:$AC$5000,$B$170,'1. Output sheet'!$O$2:$O$5000,"&gt;="&amp;$B$740,'1. Output sheet'!$O$2:$O$5000,"&lt;"&amp;$C$740)</f>
        <v>0</v>
      </c>
      <c r="K896" s="13">
        <f>SUMIFS('1. Output sheet'!$F$2:$F$5000,'1. Output sheet'!$C$2:$C$5000,K$138,'1. Output sheet'!$K$2:$K$5000,$B896,'1. Output sheet'!$AC$2:$AC$5000,$B$140,'1. Output sheet'!$O$2:$O$5000,"&gt;="&amp;$B$740,'1. Output sheet'!$O$2:$O$5000,"&lt;"&amp;$C$740)+SUMIFS('1. Output sheet'!$F$2:$F$5000,'1. Output sheet'!$C$2:$C$5000,K$138,'1. Output sheet'!$K$2:$K$5000,$B896,'1. Output sheet'!$AC$2:$AC$5000,$B$170,'1. Output sheet'!$O$2:$O$5000,"&gt;="&amp;$B$740,'1. Output sheet'!$O$2:$O$5000,"&lt;"&amp;$C$740)</f>
        <v>0</v>
      </c>
      <c r="L896" s="13">
        <f>SUMIFS('1. Output sheet'!$F$2:$F$5000,'1. Output sheet'!$C$2:$C$5000,L$138,'1. Output sheet'!$K$2:$K$5000,$B896,'1. Output sheet'!$AC$2:$AC$5000,$B$140,'1. Output sheet'!$O$2:$O$5000,"&gt;="&amp;$B$740,'1. Output sheet'!$O$2:$O$5000,"&lt;"&amp;$C$740)+SUMIFS('1. Output sheet'!$F$2:$F$5000,'1. Output sheet'!$C$2:$C$5000,L$138,'1. Output sheet'!$K$2:$K$5000,$B896,'1. Output sheet'!$AC$2:$AC$5000,$B$170,'1. Output sheet'!$O$2:$O$5000,"&gt;="&amp;$B$740,'1. Output sheet'!$O$2:$O$5000,"&lt;"&amp;$C$740)</f>
        <v>0</v>
      </c>
      <c r="M896" s="13">
        <f>SUMIFS('1. Output sheet'!$F$2:$F$5000,'1. Output sheet'!$C$2:$C$5000,M$138,'1. Output sheet'!$K$2:$K$5000,$B896,'1. Output sheet'!$AC$2:$AC$5000,$B$140,'1. Output sheet'!$O$2:$O$5000,"&gt;="&amp;$B$740,'1. Output sheet'!$O$2:$O$5000,"&lt;"&amp;$C$740)+SUMIFS('1. Output sheet'!$F$2:$F$5000,'1. Output sheet'!$C$2:$C$5000,M$138,'1. Output sheet'!$K$2:$K$5000,$B896,'1. Output sheet'!$AC$2:$AC$5000,$B$170,'1. Output sheet'!$O$2:$O$5000,"&gt;="&amp;$B$740,'1. Output sheet'!$O$2:$O$5000,"&lt;"&amp;$C$740)</f>
        <v>0</v>
      </c>
      <c r="N896" s="13">
        <f>SUMIFS('1. Output sheet'!$F$2:$F$5000,'1. Output sheet'!$C$2:$C$5000,N$138,'1. Output sheet'!$K$2:$K$5000,$B896,'1. Output sheet'!$AC$2:$AC$5000,$B$140,'1. Output sheet'!$O$2:$O$5000,"&gt;="&amp;$B$740,'1. Output sheet'!$O$2:$O$5000,"&lt;"&amp;$C$740)+SUMIFS('1. Output sheet'!$F$2:$F$5000,'1. Output sheet'!$C$2:$C$5000,N$138,'1. Output sheet'!$K$2:$K$5000,$B896,'1. Output sheet'!$AC$2:$AC$5000,$B$170,'1. Output sheet'!$O$2:$O$5000,"&gt;="&amp;$B$740,'1. Output sheet'!$O$2:$O$5000,"&lt;"&amp;$C$740)</f>
        <v>0</v>
      </c>
      <c r="O896" s="13">
        <f>SUMIFS('1. Output sheet'!$F$2:$F$5000,'1. Output sheet'!$C$2:$C$5000,O$138,'1. Output sheet'!$K$2:$K$5000,$B896,'1. Output sheet'!$AC$2:$AC$5000,$B$140,'1. Output sheet'!$O$2:$O$5000,"&gt;="&amp;$B$740,'1. Output sheet'!$O$2:$O$5000,"&lt;"&amp;$C$740)+SUMIFS('1. Output sheet'!$F$2:$F$5000,'1. Output sheet'!$C$2:$C$5000,O$138,'1. Output sheet'!$K$2:$K$5000,$B896,'1. Output sheet'!$AC$2:$AC$5000,$B$170,'1. Output sheet'!$O$2:$O$5000,"&gt;="&amp;$B$740,'1. Output sheet'!$O$2:$O$5000,"&lt;"&amp;$C$740)</f>
        <v>0</v>
      </c>
      <c r="P896" s="14">
        <f t="shared" si="506"/>
        <v>0</v>
      </c>
      <c r="R896" s="39" t="s">
        <v>84</v>
      </c>
      <c r="S896" s="12"/>
      <c r="T896" s="13">
        <f t="shared" si="505"/>
        <v>0</v>
      </c>
      <c r="U896" s="13">
        <f t="shared" si="493"/>
        <v>0</v>
      </c>
      <c r="V896" s="13">
        <f t="shared" si="494"/>
        <v>0</v>
      </c>
      <c r="W896" s="13">
        <f t="shared" si="495"/>
        <v>0</v>
      </c>
      <c r="X896" s="13">
        <f t="shared" si="496"/>
        <v>0</v>
      </c>
      <c r="Y896" s="13">
        <f t="shared" si="497"/>
        <v>0</v>
      </c>
      <c r="Z896" s="13">
        <f t="shared" si="498"/>
        <v>0</v>
      </c>
      <c r="AA896" s="13">
        <f t="shared" si="499"/>
        <v>0</v>
      </c>
      <c r="AB896" s="13">
        <f t="shared" si="500"/>
        <v>0</v>
      </c>
      <c r="AC896" s="13">
        <f t="shared" si="501"/>
        <v>0</v>
      </c>
      <c r="AD896" s="13">
        <f t="shared" si="502"/>
        <v>0</v>
      </c>
      <c r="AE896" s="13">
        <f t="shared" si="503"/>
        <v>0</v>
      </c>
      <c r="AF896" s="14">
        <f t="shared" si="504"/>
        <v>0</v>
      </c>
    </row>
    <row r="897" spans="1:36" ht="14.4" x14ac:dyDescent="0.3">
      <c r="B897" s="39" t="s">
        <v>204</v>
      </c>
      <c r="C897" s="12"/>
      <c r="D897" s="13">
        <f>SUMIFS('1. Output sheet'!$F$2:$F$5000,'1. Output sheet'!$C$2:$C$5000,D$138,'1. Output sheet'!$K$2:$K$5000,$B897,'1. Output sheet'!$AC$2:$AC$5000,$B$140,'1. Output sheet'!$O$2:$O$5000,"&gt;="&amp;$B$740,'1. Output sheet'!$O$2:$O$5000,"&lt;"&amp;$C$740)+SUMIFS('1. Output sheet'!$F$2:$F$5000,'1. Output sheet'!$C$2:$C$5000,D$138,'1. Output sheet'!$K$2:$K$5000,$B897,'1. Output sheet'!$AC$2:$AC$5000,$B$170,'1. Output sheet'!$O$2:$O$5000,"&gt;="&amp;$B$740,'1. Output sheet'!$O$2:$O$5000,"&lt;"&amp;$C$740)</f>
        <v>979</v>
      </c>
      <c r="E897" s="13">
        <f>SUMIFS('1. Output sheet'!$F$2:$F$5000,'1. Output sheet'!$C$2:$C$5000,E$138,'1. Output sheet'!$K$2:$K$5000,$B897,'1. Output sheet'!$AC$2:$AC$5000,$B$140,'1. Output sheet'!$O$2:$O$5000,"&gt;="&amp;$B$740,'1. Output sheet'!$O$2:$O$5000,"&lt;"&amp;$C$740)+SUMIFS('1. Output sheet'!$F$2:$F$5000,'1. Output sheet'!$C$2:$C$5000,E$138,'1. Output sheet'!$K$2:$K$5000,$B897,'1. Output sheet'!$AC$2:$AC$5000,$B$170,'1. Output sheet'!$O$2:$O$5000,"&gt;="&amp;$B$740,'1. Output sheet'!$O$2:$O$5000,"&lt;"&amp;$C$740)</f>
        <v>35665</v>
      </c>
      <c r="F897" s="13">
        <f>SUMIFS('1. Output sheet'!$F$2:$F$5000,'1. Output sheet'!$C$2:$C$5000,F$138,'1. Output sheet'!$K$2:$K$5000,$B897,'1. Output sheet'!$AC$2:$AC$5000,$B$140,'1. Output sheet'!$O$2:$O$5000,"&gt;="&amp;$B$740,'1. Output sheet'!$O$2:$O$5000,"&lt;"&amp;$C$740)+SUMIFS('1. Output sheet'!$F$2:$F$5000,'1. Output sheet'!$C$2:$C$5000,F$138,'1. Output sheet'!$K$2:$K$5000,$B897,'1. Output sheet'!$AC$2:$AC$5000,$B$170,'1. Output sheet'!$O$2:$O$5000,"&gt;="&amp;$B$740,'1. Output sheet'!$O$2:$O$5000,"&lt;"&amp;$C$740)</f>
        <v>900</v>
      </c>
      <c r="G897" s="13">
        <f>SUMIFS('1. Output sheet'!$F$2:$F$5000,'1. Output sheet'!$C$2:$C$5000,G$138,'1. Output sheet'!$K$2:$K$5000,$B897,'1. Output sheet'!$AC$2:$AC$5000,$B$140,'1. Output sheet'!$O$2:$O$5000,"&gt;="&amp;$B$740,'1. Output sheet'!$O$2:$O$5000,"&lt;"&amp;$C$740)+SUMIFS('1. Output sheet'!$F$2:$F$5000,'1. Output sheet'!$C$2:$C$5000,G$138,'1. Output sheet'!$K$2:$K$5000,$B897,'1. Output sheet'!$AC$2:$AC$5000,$B$170,'1. Output sheet'!$O$2:$O$5000,"&gt;="&amp;$B$740,'1. Output sheet'!$O$2:$O$5000,"&lt;"&amp;$C$740)</f>
        <v>0</v>
      </c>
      <c r="H897" s="13">
        <f>SUMIFS('1. Output sheet'!$F$2:$F$5000,'1. Output sheet'!$C$2:$C$5000,H$138,'1. Output sheet'!$K$2:$K$5000,$B897,'1. Output sheet'!$AC$2:$AC$5000,$B$140,'1. Output sheet'!$O$2:$O$5000,"&gt;="&amp;$B$740,'1. Output sheet'!$O$2:$O$5000,"&lt;"&amp;$C$740)+SUMIFS('1. Output sheet'!$F$2:$F$5000,'1. Output sheet'!$C$2:$C$5000,H$138,'1. Output sheet'!$K$2:$K$5000,$B897,'1. Output sheet'!$AC$2:$AC$5000,$B$170,'1. Output sheet'!$O$2:$O$5000,"&gt;="&amp;$B$740,'1. Output sheet'!$O$2:$O$5000,"&lt;"&amp;$C$740)</f>
        <v>0</v>
      </c>
      <c r="I897" s="13">
        <f>SUMIFS('1. Output sheet'!$F$2:$F$5000,'1. Output sheet'!$C$2:$C$5000,I$138,'1. Output sheet'!$K$2:$K$5000,$B897,'1. Output sheet'!$AC$2:$AC$5000,$B$140,'1. Output sheet'!$O$2:$O$5000,"&gt;="&amp;$B$740,'1. Output sheet'!$O$2:$O$5000,"&lt;"&amp;$C$740)+SUMIFS('1. Output sheet'!$F$2:$F$5000,'1. Output sheet'!$C$2:$C$5000,I$138,'1. Output sheet'!$K$2:$K$5000,$B897,'1. Output sheet'!$AC$2:$AC$5000,$B$170,'1. Output sheet'!$O$2:$O$5000,"&gt;="&amp;$B$740,'1. Output sheet'!$O$2:$O$5000,"&lt;"&amp;$C$740)</f>
        <v>850</v>
      </c>
      <c r="J897" s="13">
        <f>SUMIFS('1. Output sheet'!$F$2:$F$5000,'1. Output sheet'!$C$2:$C$5000,J$138,'1. Output sheet'!$K$2:$K$5000,$B897,'1. Output sheet'!$AC$2:$AC$5000,$B$140,'1. Output sheet'!$O$2:$O$5000,"&gt;="&amp;$B$740,'1. Output sheet'!$O$2:$O$5000,"&lt;"&amp;$C$740)+SUMIFS('1. Output sheet'!$F$2:$F$5000,'1. Output sheet'!$C$2:$C$5000,J$138,'1. Output sheet'!$K$2:$K$5000,$B897,'1. Output sheet'!$AC$2:$AC$5000,$B$170,'1. Output sheet'!$O$2:$O$5000,"&gt;="&amp;$B$740,'1. Output sheet'!$O$2:$O$5000,"&lt;"&amp;$C$740)</f>
        <v>0</v>
      </c>
      <c r="K897" s="13">
        <f>SUMIFS('1. Output sheet'!$F$2:$F$5000,'1. Output sheet'!$C$2:$C$5000,K$138,'1. Output sheet'!$K$2:$K$5000,$B897,'1. Output sheet'!$AC$2:$AC$5000,$B$140,'1. Output sheet'!$O$2:$O$5000,"&gt;="&amp;$B$740,'1. Output sheet'!$O$2:$O$5000,"&lt;"&amp;$C$740)+SUMIFS('1. Output sheet'!$F$2:$F$5000,'1. Output sheet'!$C$2:$C$5000,K$138,'1. Output sheet'!$K$2:$K$5000,$B897,'1. Output sheet'!$AC$2:$AC$5000,$B$170,'1. Output sheet'!$O$2:$O$5000,"&gt;="&amp;$B$740,'1. Output sheet'!$O$2:$O$5000,"&lt;"&amp;$C$740)</f>
        <v>0</v>
      </c>
      <c r="L897" s="13">
        <f>SUMIFS('1. Output sheet'!$F$2:$F$5000,'1. Output sheet'!$C$2:$C$5000,L$138,'1. Output sheet'!$K$2:$K$5000,$B897,'1. Output sheet'!$AC$2:$AC$5000,$B$140,'1. Output sheet'!$O$2:$O$5000,"&gt;="&amp;$B$740,'1. Output sheet'!$O$2:$O$5000,"&lt;"&amp;$C$740)+SUMIFS('1. Output sheet'!$F$2:$F$5000,'1. Output sheet'!$C$2:$C$5000,L$138,'1. Output sheet'!$K$2:$K$5000,$B897,'1. Output sheet'!$AC$2:$AC$5000,$B$170,'1. Output sheet'!$O$2:$O$5000,"&gt;="&amp;$B$740,'1. Output sheet'!$O$2:$O$5000,"&lt;"&amp;$C$740)</f>
        <v>0</v>
      </c>
      <c r="M897" s="13">
        <f>SUMIFS('1. Output sheet'!$F$2:$F$5000,'1. Output sheet'!$C$2:$C$5000,M$138,'1. Output sheet'!$K$2:$K$5000,$B897,'1. Output sheet'!$AC$2:$AC$5000,$B$140,'1. Output sheet'!$O$2:$O$5000,"&gt;="&amp;$B$740,'1. Output sheet'!$O$2:$O$5000,"&lt;"&amp;$C$740)+SUMIFS('1. Output sheet'!$F$2:$F$5000,'1. Output sheet'!$C$2:$C$5000,M$138,'1. Output sheet'!$K$2:$K$5000,$B897,'1. Output sheet'!$AC$2:$AC$5000,$B$170,'1. Output sheet'!$O$2:$O$5000,"&gt;="&amp;$B$740,'1. Output sheet'!$O$2:$O$5000,"&lt;"&amp;$C$740)</f>
        <v>0</v>
      </c>
      <c r="N897" s="13">
        <f>SUMIFS('1. Output sheet'!$F$2:$F$5000,'1. Output sheet'!$C$2:$C$5000,N$138,'1. Output sheet'!$K$2:$K$5000,$B897,'1. Output sheet'!$AC$2:$AC$5000,$B$140,'1. Output sheet'!$O$2:$O$5000,"&gt;="&amp;$B$740,'1. Output sheet'!$O$2:$O$5000,"&lt;"&amp;$C$740)+SUMIFS('1. Output sheet'!$F$2:$F$5000,'1. Output sheet'!$C$2:$C$5000,N$138,'1. Output sheet'!$K$2:$K$5000,$B897,'1. Output sheet'!$AC$2:$AC$5000,$B$170,'1. Output sheet'!$O$2:$O$5000,"&gt;="&amp;$B$740,'1. Output sheet'!$O$2:$O$5000,"&lt;"&amp;$C$740)</f>
        <v>0</v>
      </c>
      <c r="O897" s="13">
        <f>SUMIFS('1. Output sheet'!$F$2:$F$5000,'1. Output sheet'!$C$2:$C$5000,O$138,'1. Output sheet'!$K$2:$K$5000,$B897,'1. Output sheet'!$AC$2:$AC$5000,$B$140,'1. Output sheet'!$O$2:$O$5000,"&gt;="&amp;$B$740,'1. Output sheet'!$O$2:$O$5000,"&lt;"&amp;$C$740)+SUMIFS('1. Output sheet'!$F$2:$F$5000,'1. Output sheet'!$C$2:$C$5000,O$138,'1. Output sheet'!$K$2:$K$5000,$B897,'1. Output sheet'!$AC$2:$AC$5000,$B$170,'1. Output sheet'!$O$2:$O$5000,"&gt;="&amp;$B$740,'1. Output sheet'!$O$2:$O$5000,"&lt;"&amp;$C$740)</f>
        <v>0</v>
      </c>
      <c r="P897" s="14">
        <f t="shared" si="506"/>
        <v>38394</v>
      </c>
      <c r="R897" s="39" t="s">
        <v>204</v>
      </c>
      <c r="S897" s="12"/>
      <c r="T897" s="13">
        <f t="shared" si="505"/>
        <v>131.26315648338093</v>
      </c>
      <c r="U897" s="13">
        <f t="shared" si="493"/>
        <v>4781.9208130539128</v>
      </c>
      <c r="V897" s="13">
        <f t="shared" si="494"/>
        <v>120.67093037287316</v>
      </c>
      <c r="W897" s="13">
        <f t="shared" si="495"/>
        <v>0</v>
      </c>
      <c r="X897" s="13">
        <f t="shared" si="496"/>
        <v>0</v>
      </c>
      <c r="Y897" s="13">
        <f t="shared" si="497"/>
        <v>113.96698979660243</v>
      </c>
      <c r="Z897" s="13">
        <f t="shared" si="498"/>
        <v>0</v>
      </c>
      <c r="AA897" s="13">
        <f t="shared" si="499"/>
        <v>0</v>
      </c>
      <c r="AB897" s="13">
        <f t="shared" si="500"/>
        <v>0</v>
      </c>
      <c r="AC897" s="13">
        <f t="shared" si="501"/>
        <v>0</v>
      </c>
      <c r="AD897" s="13">
        <f t="shared" si="502"/>
        <v>0</v>
      </c>
      <c r="AE897" s="13">
        <f t="shared" si="503"/>
        <v>0</v>
      </c>
      <c r="AF897" s="14">
        <f t="shared" si="504"/>
        <v>5147.8218897067691</v>
      </c>
    </row>
    <row r="898" spans="1:36" ht="14.4" x14ac:dyDescent="0.3">
      <c r="B898" s="39" t="s">
        <v>216</v>
      </c>
      <c r="C898" s="12"/>
      <c r="D898" s="13">
        <f>SUMIFS('1. Output sheet'!$F$2:$F$5000,'1. Output sheet'!$C$2:$C$5000,D$138,'1. Output sheet'!$K$2:$K$5000,$B898,'1. Output sheet'!$AC$2:$AC$5000,$B$140,'1. Output sheet'!$O$2:$O$5000,"&gt;="&amp;$B$740,'1. Output sheet'!$O$2:$O$5000,"&lt;"&amp;$C$740)+SUMIFS('1. Output sheet'!$F$2:$F$5000,'1. Output sheet'!$C$2:$C$5000,D$138,'1. Output sheet'!$K$2:$K$5000,$B898,'1. Output sheet'!$AC$2:$AC$5000,$B$170,'1. Output sheet'!$O$2:$O$5000,"&gt;="&amp;$B$740,'1. Output sheet'!$O$2:$O$5000,"&lt;"&amp;$C$740)</f>
        <v>0</v>
      </c>
      <c r="E898" s="13">
        <f>SUMIFS('1. Output sheet'!$F$2:$F$5000,'1. Output sheet'!$C$2:$C$5000,E$138,'1. Output sheet'!$K$2:$K$5000,$B898,'1. Output sheet'!$AC$2:$AC$5000,$B$140,'1. Output sheet'!$O$2:$O$5000,"&gt;="&amp;$B$740,'1. Output sheet'!$O$2:$O$5000,"&lt;"&amp;$C$740)+SUMIFS('1. Output sheet'!$F$2:$F$5000,'1. Output sheet'!$C$2:$C$5000,E$138,'1. Output sheet'!$K$2:$K$5000,$B898,'1. Output sheet'!$AC$2:$AC$5000,$B$170,'1. Output sheet'!$O$2:$O$5000,"&gt;="&amp;$B$740,'1. Output sheet'!$O$2:$O$5000,"&lt;"&amp;$C$740)</f>
        <v>0</v>
      </c>
      <c r="F898" s="13">
        <f>SUMIFS('1. Output sheet'!$F$2:$F$5000,'1. Output sheet'!$C$2:$C$5000,F$138,'1. Output sheet'!$K$2:$K$5000,$B898,'1. Output sheet'!$AC$2:$AC$5000,$B$140,'1. Output sheet'!$O$2:$O$5000,"&gt;="&amp;$B$740,'1. Output sheet'!$O$2:$O$5000,"&lt;"&amp;$C$740)+SUMIFS('1. Output sheet'!$F$2:$F$5000,'1. Output sheet'!$C$2:$C$5000,F$138,'1. Output sheet'!$K$2:$K$5000,$B898,'1. Output sheet'!$AC$2:$AC$5000,$B$170,'1. Output sheet'!$O$2:$O$5000,"&gt;="&amp;$B$740,'1. Output sheet'!$O$2:$O$5000,"&lt;"&amp;$C$740)</f>
        <v>17960</v>
      </c>
      <c r="G898" s="13">
        <f>SUMIFS('1. Output sheet'!$F$2:$F$5000,'1. Output sheet'!$C$2:$C$5000,G$138,'1. Output sheet'!$K$2:$K$5000,$B898,'1. Output sheet'!$AC$2:$AC$5000,$B$140,'1. Output sheet'!$O$2:$O$5000,"&gt;="&amp;$B$740,'1. Output sheet'!$O$2:$O$5000,"&lt;"&amp;$C$740)+SUMIFS('1. Output sheet'!$F$2:$F$5000,'1. Output sheet'!$C$2:$C$5000,G$138,'1. Output sheet'!$K$2:$K$5000,$B898,'1. Output sheet'!$AC$2:$AC$5000,$B$170,'1. Output sheet'!$O$2:$O$5000,"&gt;="&amp;$B$740,'1. Output sheet'!$O$2:$O$5000,"&lt;"&amp;$C$740)</f>
        <v>0</v>
      </c>
      <c r="H898" s="13">
        <f>SUMIFS('1. Output sheet'!$F$2:$F$5000,'1. Output sheet'!$C$2:$C$5000,H$138,'1. Output sheet'!$K$2:$K$5000,$B898,'1. Output sheet'!$AC$2:$AC$5000,$B$140,'1. Output sheet'!$O$2:$O$5000,"&gt;="&amp;$B$740,'1. Output sheet'!$O$2:$O$5000,"&lt;"&amp;$C$740)+SUMIFS('1. Output sheet'!$F$2:$F$5000,'1. Output sheet'!$C$2:$C$5000,H$138,'1. Output sheet'!$K$2:$K$5000,$B898,'1. Output sheet'!$AC$2:$AC$5000,$B$170,'1. Output sheet'!$O$2:$O$5000,"&gt;="&amp;$B$740,'1. Output sheet'!$O$2:$O$5000,"&lt;"&amp;$C$740)</f>
        <v>0</v>
      </c>
      <c r="I898" s="13">
        <f>SUMIFS('1. Output sheet'!$F$2:$F$5000,'1. Output sheet'!$C$2:$C$5000,I$138,'1. Output sheet'!$K$2:$K$5000,$B898,'1. Output sheet'!$AC$2:$AC$5000,$B$140,'1. Output sheet'!$O$2:$O$5000,"&gt;="&amp;$B$740,'1. Output sheet'!$O$2:$O$5000,"&lt;"&amp;$C$740)+SUMIFS('1. Output sheet'!$F$2:$F$5000,'1. Output sheet'!$C$2:$C$5000,I$138,'1. Output sheet'!$K$2:$K$5000,$B898,'1. Output sheet'!$AC$2:$AC$5000,$B$170,'1. Output sheet'!$O$2:$O$5000,"&gt;="&amp;$B$740,'1. Output sheet'!$O$2:$O$5000,"&lt;"&amp;$C$740)</f>
        <v>0</v>
      </c>
      <c r="J898" s="13">
        <f>SUMIFS('1. Output sheet'!$F$2:$F$5000,'1. Output sheet'!$C$2:$C$5000,J$138,'1. Output sheet'!$K$2:$K$5000,$B898,'1. Output sheet'!$AC$2:$AC$5000,$B$140,'1. Output sheet'!$O$2:$O$5000,"&gt;="&amp;$B$740,'1. Output sheet'!$O$2:$O$5000,"&lt;"&amp;$C$740)+SUMIFS('1. Output sheet'!$F$2:$F$5000,'1. Output sheet'!$C$2:$C$5000,J$138,'1. Output sheet'!$K$2:$K$5000,$B898,'1. Output sheet'!$AC$2:$AC$5000,$B$170,'1. Output sheet'!$O$2:$O$5000,"&gt;="&amp;$B$740,'1. Output sheet'!$O$2:$O$5000,"&lt;"&amp;$C$740)</f>
        <v>0</v>
      </c>
      <c r="K898" s="13">
        <f>SUMIFS('1. Output sheet'!$F$2:$F$5000,'1. Output sheet'!$C$2:$C$5000,K$138,'1. Output sheet'!$K$2:$K$5000,$B898,'1. Output sheet'!$AC$2:$AC$5000,$B$140,'1. Output sheet'!$O$2:$O$5000,"&gt;="&amp;$B$740,'1. Output sheet'!$O$2:$O$5000,"&lt;"&amp;$C$740)+SUMIFS('1. Output sheet'!$F$2:$F$5000,'1. Output sheet'!$C$2:$C$5000,K$138,'1. Output sheet'!$K$2:$K$5000,$B898,'1. Output sheet'!$AC$2:$AC$5000,$B$170,'1. Output sheet'!$O$2:$O$5000,"&gt;="&amp;$B$740,'1. Output sheet'!$O$2:$O$5000,"&lt;"&amp;$C$740)</f>
        <v>0</v>
      </c>
      <c r="L898" s="13">
        <f>SUMIFS('1. Output sheet'!$F$2:$F$5000,'1. Output sheet'!$C$2:$C$5000,L$138,'1. Output sheet'!$K$2:$K$5000,$B898,'1. Output sheet'!$AC$2:$AC$5000,$B$140,'1. Output sheet'!$O$2:$O$5000,"&gt;="&amp;$B$740,'1. Output sheet'!$O$2:$O$5000,"&lt;"&amp;$C$740)+SUMIFS('1. Output sheet'!$F$2:$F$5000,'1. Output sheet'!$C$2:$C$5000,L$138,'1. Output sheet'!$K$2:$K$5000,$B898,'1. Output sheet'!$AC$2:$AC$5000,$B$170,'1. Output sheet'!$O$2:$O$5000,"&gt;="&amp;$B$740,'1. Output sheet'!$O$2:$O$5000,"&lt;"&amp;$C$740)</f>
        <v>0</v>
      </c>
      <c r="M898" s="13">
        <f>SUMIFS('1. Output sheet'!$F$2:$F$5000,'1. Output sheet'!$C$2:$C$5000,M$138,'1. Output sheet'!$K$2:$K$5000,$B898,'1. Output sheet'!$AC$2:$AC$5000,$B$140,'1. Output sheet'!$O$2:$O$5000,"&gt;="&amp;$B$740,'1. Output sheet'!$O$2:$O$5000,"&lt;"&amp;$C$740)+SUMIFS('1. Output sheet'!$F$2:$F$5000,'1. Output sheet'!$C$2:$C$5000,M$138,'1. Output sheet'!$K$2:$K$5000,$B898,'1. Output sheet'!$AC$2:$AC$5000,$B$170,'1. Output sheet'!$O$2:$O$5000,"&gt;="&amp;$B$740,'1. Output sheet'!$O$2:$O$5000,"&lt;"&amp;$C$740)</f>
        <v>0</v>
      </c>
      <c r="N898" s="13">
        <f>SUMIFS('1. Output sheet'!$F$2:$F$5000,'1. Output sheet'!$C$2:$C$5000,N$138,'1. Output sheet'!$K$2:$K$5000,$B898,'1. Output sheet'!$AC$2:$AC$5000,$B$140,'1. Output sheet'!$O$2:$O$5000,"&gt;="&amp;$B$740,'1. Output sheet'!$O$2:$O$5000,"&lt;"&amp;$C$740)+SUMIFS('1. Output sheet'!$F$2:$F$5000,'1. Output sheet'!$C$2:$C$5000,N$138,'1. Output sheet'!$K$2:$K$5000,$B898,'1. Output sheet'!$AC$2:$AC$5000,$B$170,'1. Output sheet'!$O$2:$O$5000,"&gt;="&amp;$B$740,'1. Output sheet'!$O$2:$O$5000,"&lt;"&amp;$C$740)</f>
        <v>0</v>
      </c>
      <c r="O898" s="13">
        <f>SUMIFS('1. Output sheet'!$F$2:$F$5000,'1. Output sheet'!$C$2:$C$5000,O$138,'1. Output sheet'!$K$2:$K$5000,$B898,'1. Output sheet'!$AC$2:$AC$5000,$B$140,'1. Output sheet'!$O$2:$O$5000,"&gt;="&amp;$B$740,'1. Output sheet'!$O$2:$O$5000,"&lt;"&amp;$C$740)+SUMIFS('1. Output sheet'!$F$2:$F$5000,'1. Output sheet'!$C$2:$C$5000,O$138,'1. Output sheet'!$K$2:$K$5000,$B898,'1. Output sheet'!$AC$2:$AC$5000,$B$170,'1. Output sheet'!$O$2:$O$5000,"&gt;="&amp;$B$740,'1. Output sheet'!$O$2:$O$5000,"&lt;"&amp;$C$740)</f>
        <v>0</v>
      </c>
      <c r="P898" s="14">
        <f t="shared" si="506"/>
        <v>17960</v>
      </c>
      <c r="R898" s="39" t="s">
        <v>216</v>
      </c>
      <c r="S898" s="12"/>
      <c r="T898" s="13">
        <f t="shared" si="505"/>
        <v>0</v>
      </c>
      <c r="U898" s="13">
        <f t="shared" si="493"/>
        <v>0</v>
      </c>
      <c r="V898" s="13">
        <f t="shared" si="494"/>
        <v>2408.0554549964468</v>
      </c>
      <c r="W898" s="13">
        <f t="shared" si="495"/>
        <v>0</v>
      </c>
      <c r="X898" s="13">
        <f t="shared" si="496"/>
        <v>0</v>
      </c>
      <c r="Y898" s="13">
        <f t="shared" si="497"/>
        <v>0</v>
      </c>
      <c r="Z898" s="13">
        <f t="shared" si="498"/>
        <v>0</v>
      </c>
      <c r="AA898" s="13">
        <f t="shared" si="499"/>
        <v>0</v>
      </c>
      <c r="AB898" s="13">
        <f t="shared" si="500"/>
        <v>0</v>
      </c>
      <c r="AC898" s="13">
        <f t="shared" si="501"/>
        <v>0</v>
      </c>
      <c r="AD898" s="13">
        <f t="shared" si="502"/>
        <v>0</v>
      </c>
      <c r="AE898" s="13">
        <f t="shared" si="503"/>
        <v>0</v>
      </c>
      <c r="AF898" s="14">
        <f t="shared" si="504"/>
        <v>2408.0554549964468</v>
      </c>
    </row>
    <row r="899" spans="1:36" ht="14.4" x14ac:dyDescent="0.3">
      <c r="B899" s="39" t="s">
        <v>2425</v>
      </c>
      <c r="C899" s="12"/>
      <c r="D899" s="13">
        <f>SUMIFS('1. Output sheet'!$F$2:$F$5000,'1. Output sheet'!$C$2:$C$5000,D$138,'1. Output sheet'!$K$2:$K$5000,$B899,'1. Output sheet'!$AC$2:$AC$5000,$B$140,'1. Output sheet'!$O$2:$O$5000,"&gt;="&amp;$B$740,'1. Output sheet'!$O$2:$O$5000,"&lt;"&amp;$C$740)+SUMIFS('1. Output sheet'!$F$2:$F$5000,'1. Output sheet'!$C$2:$C$5000,D$138,'1. Output sheet'!$K$2:$K$5000,$B899,'1. Output sheet'!$AC$2:$AC$5000,$B$170,'1. Output sheet'!$O$2:$O$5000,"&gt;="&amp;$B$740,'1. Output sheet'!$O$2:$O$5000,"&lt;"&amp;$C$740)</f>
        <v>0</v>
      </c>
      <c r="E899" s="13">
        <f>SUMIFS('1. Output sheet'!$F$2:$F$5000,'1. Output sheet'!$C$2:$C$5000,E$138,'1. Output sheet'!$K$2:$K$5000,$B899,'1. Output sheet'!$AC$2:$AC$5000,$B$140,'1. Output sheet'!$O$2:$O$5000,"&gt;="&amp;$B$740,'1. Output sheet'!$O$2:$O$5000,"&lt;"&amp;$C$740)+SUMIFS('1. Output sheet'!$F$2:$F$5000,'1. Output sheet'!$C$2:$C$5000,E$138,'1. Output sheet'!$K$2:$K$5000,$B899,'1. Output sheet'!$AC$2:$AC$5000,$B$170,'1. Output sheet'!$O$2:$O$5000,"&gt;="&amp;$B$740,'1. Output sheet'!$O$2:$O$5000,"&lt;"&amp;$C$740)</f>
        <v>0</v>
      </c>
      <c r="F899" s="13">
        <f>SUMIFS('1. Output sheet'!$F$2:$F$5000,'1. Output sheet'!$C$2:$C$5000,F$138,'1. Output sheet'!$K$2:$K$5000,$B899,'1. Output sheet'!$AC$2:$AC$5000,$B$140,'1. Output sheet'!$O$2:$O$5000,"&gt;="&amp;$B$740,'1. Output sheet'!$O$2:$O$5000,"&lt;"&amp;$C$740)+SUMIFS('1. Output sheet'!$F$2:$F$5000,'1. Output sheet'!$C$2:$C$5000,F$138,'1. Output sheet'!$K$2:$K$5000,$B899,'1. Output sheet'!$AC$2:$AC$5000,$B$170,'1. Output sheet'!$O$2:$O$5000,"&gt;="&amp;$B$740,'1. Output sheet'!$O$2:$O$5000,"&lt;"&amp;$C$740)</f>
        <v>0</v>
      </c>
      <c r="G899" s="13">
        <f>SUMIFS('1. Output sheet'!$F$2:$F$5000,'1. Output sheet'!$C$2:$C$5000,G$138,'1. Output sheet'!$K$2:$K$5000,$B899,'1. Output sheet'!$AC$2:$AC$5000,$B$140,'1. Output sheet'!$O$2:$O$5000,"&gt;="&amp;$B$740,'1. Output sheet'!$O$2:$O$5000,"&lt;"&amp;$C$740)+SUMIFS('1. Output sheet'!$F$2:$F$5000,'1. Output sheet'!$C$2:$C$5000,G$138,'1. Output sheet'!$K$2:$K$5000,$B899,'1. Output sheet'!$AC$2:$AC$5000,$B$170,'1. Output sheet'!$O$2:$O$5000,"&gt;="&amp;$B$740,'1. Output sheet'!$O$2:$O$5000,"&lt;"&amp;$C$740)</f>
        <v>0</v>
      </c>
      <c r="H899" s="13">
        <f>SUMIFS('1. Output sheet'!$F$2:$F$5000,'1. Output sheet'!$C$2:$C$5000,H$138,'1. Output sheet'!$K$2:$K$5000,$B899,'1. Output sheet'!$AC$2:$AC$5000,$B$140,'1. Output sheet'!$O$2:$O$5000,"&gt;="&amp;$B$740,'1. Output sheet'!$O$2:$O$5000,"&lt;"&amp;$C$740)+SUMIFS('1. Output sheet'!$F$2:$F$5000,'1. Output sheet'!$C$2:$C$5000,H$138,'1. Output sheet'!$K$2:$K$5000,$B899,'1. Output sheet'!$AC$2:$AC$5000,$B$170,'1. Output sheet'!$O$2:$O$5000,"&gt;="&amp;$B$740,'1. Output sheet'!$O$2:$O$5000,"&lt;"&amp;$C$740)</f>
        <v>0</v>
      </c>
      <c r="I899" s="13">
        <f>SUMIFS('1. Output sheet'!$F$2:$F$5000,'1. Output sheet'!$C$2:$C$5000,I$138,'1. Output sheet'!$K$2:$K$5000,$B899,'1. Output sheet'!$AC$2:$AC$5000,$B$140,'1. Output sheet'!$O$2:$O$5000,"&gt;="&amp;$B$740,'1. Output sheet'!$O$2:$O$5000,"&lt;"&amp;$C$740)+SUMIFS('1. Output sheet'!$F$2:$F$5000,'1. Output sheet'!$C$2:$C$5000,I$138,'1. Output sheet'!$K$2:$K$5000,$B899,'1. Output sheet'!$AC$2:$AC$5000,$B$170,'1. Output sheet'!$O$2:$O$5000,"&gt;="&amp;$B$740,'1. Output sheet'!$O$2:$O$5000,"&lt;"&amp;$C$740)</f>
        <v>0</v>
      </c>
      <c r="J899" s="13">
        <f>SUMIFS('1. Output sheet'!$F$2:$F$5000,'1. Output sheet'!$C$2:$C$5000,J$138,'1. Output sheet'!$K$2:$K$5000,$B899,'1. Output sheet'!$AC$2:$AC$5000,$B$140,'1. Output sheet'!$O$2:$O$5000,"&gt;="&amp;$B$740,'1. Output sheet'!$O$2:$O$5000,"&lt;"&amp;$C$740)+SUMIFS('1. Output sheet'!$F$2:$F$5000,'1. Output sheet'!$C$2:$C$5000,J$138,'1. Output sheet'!$K$2:$K$5000,$B899,'1. Output sheet'!$AC$2:$AC$5000,$B$170,'1. Output sheet'!$O$2:$O$5000,"&gt;="&amp;$B$740,'1. Output sheet'!$O$2:$O$5000,"&lt;"&amp;$C$740)</f>
        <v>0</v>
      </c>
      <c r="K899" s="13">
        <f>SUMIFS('1. Output sheet'!$F$2:$F$5000,'1. Output sheet'!$C$2:$C$5000,K$138,'1. Output sheet'!$K$2:$K$5000,$B899,'1. Output sheet'!$AC$2:$AC$5000,$B$140,'1. Output sheet'!$O$2:$O$5000,"&gt;="&amp;$B$740,'1. Output sheet'!$O$2:$O$5000,"&lt;"&amp;$C$740)+SUMIFS('1. Output sheet'!$F$2:$F$5000,'1. Output sheet'!$C$2:$C$5000,K$138,'1. Output sheet'!$K$2:$K$5000,$B899,'1. Output sheet'!$AC$2:$AC$5000,$B$170,'1. Output sheet'!$O$2:$O$5000,"&gt;="&amp;$B$740,'1. Output sheet'!$O$2:$O$5000,"&lt;"&amp;$C$740)</f>
        <v>0</v>
      </c>
      <c r="L899" s="13">
        <f>SUMIFS('1. Output sheet'!$F$2:$F$5000,'1. Output sheet'!$C$2:$C$5000,L$138,'1. Output sheet'!$K$2:$K$5000,$B899,'1. Output sheet'!$AC$2:$AC$5000,$B$140,'1. Output sheet'!$O$2:$O$5000,"&gt;="&amp;$B$740,'1. Output sheet'!$O$2:$O$5000,"&lt;"&amp;$C$740)+SUMIFS('1. Output sheet'!$F$2:$F$5000,'1. Output sheet'!$C$2:$C$5000,L$138,'1. Output sheet'!$K$2:$K$5000,$B899,'1. Output sheet'!$AC$2:$AC$5000,$B$170,'1. Output sheet'!$O$2:$O$5000,"&gt;="&amp;$B$740,'1. Output sheet'!$O$2:$O$5000,"&lt;"&amp;$C$740)</f>
        <v>0</v>
      </c>
      <c r="M899" s="13">
        <f>SUMIFS('1. Output sheet'!$F$2:$F$5000,'1. Output sheet'!$C$2:$C$5000,M$138,'1. Output sheet'!$K$2:$K$5000,$B899,'1. Output sheet'!$AC$2:$AC$5000,$B$140,'1. Output sheet'!$O$2:$O$5000,"&gt;="&amp;$B$740,'1. Output sheet'!$O$2:$O$5000,"&lt;"&amp;$C$740)+SUMIFS('1. Output sheet'!$F$2:$F$5000,'1. Output sheet'!$C$2:$C$5000,M$138,'1. Output sheet'!$K$2:$K$5000,$B899,'1. Output sheet'!$AC$2:$AC$5000,$B$170,'1. Output sheet'!$O$2:$O$5000,"&gt;="&amp;$B$740,'1. Output sheet'!$O$2:$O$5000,"&lt;"&amp;$C$740)</f>
        <v>0</v>
      </c>
      <c r="N899" s="13">
        <f>SUMIFS('1. Output sheet'!$F$2:$F$5000,'1. Output sheet'!$C$2:$C$5000,N$138,'1. Output sheet'!$K$2:$K$5000,$B899,'1. Output sheet'!$AC$2:$AC$5000,$B$140,'1. Output sheet'!$O$2:$O$5000,"&gt;="&amp;$B$740,'1. Output sheet'!$O$2:$O$5000,"&lt;"&amp;$C$740)+SUMIFS('1. Output sheet'!$F$2:$F$5000,'1. Output sheet'!$C$2:$C$5000,N$138,'1. Output sheet'!$K$2:$K$5000,$B899,'1. Output sheet'!$AC$2:$AC$5000,$B$170,'1. Output sheet'!$O$2:$O$5000,"&gt;="&amp;$B$740,'1. Output sheet'!$O$2:$O$5000,"&lt;"&amp;$C$740)</f>
        <v>0</v>
      </c>
      <c r="O899" s="13">
        <f>SUMIFS('1. Output sheet'!$F$2:$F$5000,'1. Output sheet'!$C$2:$C$5000,O$138,'1. Output sheet'!$K$2:$K$5000,$B899,'1. Output sheet'!$AC$2:$AC$5000,$B$140,'1. Output sheet'!$O$2:$O$5000,"&gt;="&amp;$B$740,'1. Output sheet'!$O$2:$O$5000,"&lt;"&amp;$C$740)+SUMIFS('1. Output sheet'!$F$2:$F$5000,'1. Output sheet'!$C$2:$C$5000,O$138,'1. Output sheet'!$K$2:$K$5000,$B899,'1. Output sheet'!$AC$2:$AC$5000,$B$170,'1. Output sheet'!$O$2:$O$5000,"&gt;="&amp;$B$740,'1. Output sheet'!$O$2:$O$5000,"&lt;"&amp;$C$740)</f>
        <v>0</v>
      </c>
      <c r="P899" s="14">
        <f t="shared" si="506"/>
        <v>0</v>
      </c>
      <c r="R899" s="39" t="s">
        <v>2425</v>
      </c>
      <c r="S899" s="12"/>
      <c r="T899" s="13">
        <f t="shared" si="505"/>
        <v>0</v>
      </c>
      <c r="U899" s="13">
        <f t="shared" si="493"/>
        <v>0</v>
      </c>
      <c r="V899" s="13">
        <f t="shared" si="494"/>
        <v>0</v>
      </c>
      <c r="W899" s="13">
        <f t="shared" si="495"/>
        <v>0</v>
      </c>
      <c r="X899" s="13">
        <f t="shared" si="496"/>
        <v>0</v>
      </c>
      <c r="Y899" s="13">
        <f t="shared" si="497"/>
        <v>0</v>
      </c>
      <c r="Z899" s="13">
        <f t="shared" si="498"/>
        <v>0</v>
      </c>
      <c r="AA899" s="13">
        <f t="shared" si="499"/>
        <v>0</v>
      </c>
      <c r="AB899" s="13">
        <f t="shared" si="500"/>
        <v>0</v>
      </c>
      <c r="AC899" s="13">
        <f t="shared" si="501"/>
        <v>0</v>
      </c>
      <c r="AD899" s="13">
        <f t="shared" si="502"/>
        <v>0</v>
      </c>
      <c r="AE899" s="13">
        <f t="shared" si="503"/>
        <v>0</v>
      </c>
      <c r="AF899" s="14">
        <f t="shared" si="504"/>
        <v>0</v>
      </c>
    </row>
    <row r="900" spans="1:36" ht="14.4" x14ac:dyDescent="0.3">
      <c r="B900" s="39" t="s">
        <v>194</v>
      </c>
      <c r="C900" s="12"/>
      <c r="D900" s="13">
        <f>SUMIFS('1. Output sheet'!$F$2:$F$5000,'1. Output sheet'!$C$2:$C$5000,D$138,'1. Output sheet'!$K$2:$K$5000,$B900,'1. Output sheet'!$AC$2:$AC$5000,$B$140,'1. Output sheet'!$O$2:$O$5000,"&gt;="&amp;$B$740,'1. Output sheet'!$O$2:$O$5000,"&lt;"&amp;$C$740)+SUMIFS('1. Output sheet'!$F$2:$F$5000,'1. Output sheet'!$C$2:$C$5000,D$138,'1. Output sheet'!$K$2:$K$5000,$B900,'1. Output sheet'!$AC$2:$AC$5000,$B$170,'1. Output sheet'!$O$2:$O$5000,"&gt;="&amp;$B$740,'1. Output sheet'!$O$2:$O$5000,"&lt;"&amp;$C$740)</f>
        <v>0</v>
      </c>
      <c r="E900" s="13">
        <f>SUMIFS('1. Output sheet'!$F$2:$F$5000,'1. Output sheet'!$C$2:$C$5000,E$138,'1. Output sheet'!$K$2:$K$5000,$B900,'1. Output sheet'!$AC$2:$AC$5000,$B$140,'1. Output sheet'!$O$2:$O$5000,"&gt;="&amp;$B$740,'1. Output sheet'!$O$2:$O$5000,"&lt;"&amp;$C$740)+SUMIFS('1. Output sheet'!$F$2:$F$5000,'1. Output sheet'!$C$2:$C$5000,E$138,'1. Output sheet'!$K$2:$K$5000,$B900,'1. Output sheet'!$AC$2:$AC$5000,$B$170,'1. Output sheet'!$O$2:$O$5000,"&gt;="&amp;$B$740,'1. Output sheet'!$O$2:$O$5000,"&lt;"&amp;$C$740)</f>
        <v>0</v>
      </c>
      <c r="F900" s="13">
        <f>SUMIFS('1. Output sheet'!$F$2:$F$5000,'1. Output sheet'!$C$2:$C$5000,F$138,'1. Output sheet'!$K$2:$K$5000,$B900,'1. Output sheet'!$AC$2:$AC$5000,$B$140,'1. Output sheet'!$O$2:$O$5000,"&gt;="&amp;$B$740,'1. Output sheet'!$O$2:$O$5000,"&lt;"&amp;$C$740)+SUMIFS('1. Output sheet'!$F$2:$F$5000,'1. Output sheet'!$C$2:$C$5000,F$138,'1. Output sheet'!$K$2:$K$5000,$B900,'1. Output sheet'!$AC$2:$AC$5000,$B$170,'1. Output sheet'!$O$2:$O$5000,"&gt;="&amp;$B$740,'1. Output sheet'!$O$2:$O$5000,"&lt;"&amp;$C$740)</f>
        <v>1230</v>
      </c>
      <c r="G900" s="13">
        <f>SUMIFS('1. Output sheet'!$F$2:$F$5000,'1. Output sheet'!$C$2:$C$5000,G$138,'1. Output sheet'!$K$2:$K$5000,$B900,'1. Output sheet'!$AC$2:$AC$5000,$B$140,'1. Output sheet'!$O$2:$O$5000,"&gt;="&amp;$B$740,'1. Output sheet'!$O$2:$O$5000,"&lt;"&amp;$C$740)+SUMIFS('1. Output sheet'!$F$2:$F$5000,'1. Output sheet'!$C$2:$C$5000,G$138,'1. Output sheet'!$K$2:$K$5000,$B900,'1. Output sheet'!$AC$2:$AC$5000,$B$170,'1. Output sheet'!$O$2:$O$5000,"&gt;="&amp;$B$740,'1. Output sheet'!$O$2:$O$5000,"&lt;"&amp;$C$740)</f>
        <v>0</v>
      </c>
      <c r="H900" s="13">
        <f>SUMIFS('1. Output sheet'!$F$2:$F$5000,'1. Output sheet'!$C$2:$C$5000,H$138,'1. Output sheet'!$K$2:$K$5000,$B900,'1. Output sheet'!$AC$2:$AC$5000,$B$140,'1. Output sheet'!$O$2:$O$5000,"&gt;="&amp;$B$740,'1. Output sheet'!$O$2:$O$5000,"&lt;"&amp;$C$740)+SUMIFS('1. Output sheet'!$F$2:$F$5000,'1. Output sheet'!$C$2:$C$5000,H$138,'1. Output sheet'!$K$2:$K$5000,$B900,'1. Output sheet'!$AC$2:$AC$5000,$B$170,'1. Output sheet'!$O$2:$O$5000,"&gt;="&amp;$B$740,'1. Output sheet'!$O$2:$O$5000,"&lt;"&amp;$C$740)</f>
        <v>0</v>
      </c>
      <c r="I900" s="13">
        <f>SUMIFS('1. Output sheet'!$F$2:$F$5000,'1. Output sheet'!$C$2:$C$5000,I$138,'1. Output sheet'!$K$2:$K$5000,$B900,'1. Output sheet'!$AC$2:$AC$5000,$B$140,'1. Output sheet'!$O$2:$O$5000,"&gt;="&amp;$B$740,'1. Output sheet'!$O$2:$O$5000,"&lt;"&amp;$C$740)+SUMIFS('1. Output sheet'!$F$2:$F$5000,'1. Output sheet'!$C$2:$C$5000,I$138,'1. Output sheet'!$K$2:$K$5000,$B900,'1. Output sheet'!$AC$2:$AC$5000,$B$170,'1. Output sheet'!$O$2:$O$5000,"&gt;="&amp;$B$740,'1. Output sheet'!$O$2:$O$5000,"&lt;"&amp;$C$740)</f>
        <v>0</v>
      </c>
      <c r="J900" s="13">
        <f>SUMIFS('1. Output sheet'!$F$2:$F$5000,'1. Output sheet'!$C$2:$C$5000,J$138,'1. Output sheet'!$K$2:$K$5000,$B900,'1. Output sheet'!$AC$2:$AC$5000,$B$140,'1. Output sheet'!$O$2:$O$5000,"&gt;="&amp;$B$740,'1. Output sheet'!$O$2:$O$5000,"&lt;"&amp;$C$740)+SUMIFS('1. Output sheet'!$F$2:$F$5000,'1. Output sheet'!$C$2:$C$5000,J$138,'1. Output sheet'!$K$2:$K$5000,$B900,'1. Output sheet'!$AC$2:$AC$5000,$B$170,'1. Output sheet'!$O$2:$O$5000,"&gt;="&amp;$B$740,'1. Output sheet'!$O$2:$O$5000,"&lt;"&amp;$C$740)</f>
        <v>3015</v>
      </c>
      <c r="K900" s="13">
        <f>SUMIFS('1. Output sheet'!$F$2:$F$5000,'1. Output sheet'!$C$2:$C$5000,K$138,'1. Output sheet'!$K$2:$K$5000,$B900,'1. Output sheet'!$AC$2:$AC$5000,$B$140,'1. Output sheet'!$O$2:$O$5000,"&gt;="&amp;$B$740,'1. Output sheet'!$O$2:$O$5000,"&lt;"&amp;$C$740)+SUMIFS('1. Output sheet'!$F$2:$F$5000,'1. Output sheet'!$C$2:$C$5000,K$138,'1. Output sheet'!$K$2:$K$5000,$B900,'1. Output sheet'!$AC$2:$AC$5000,$B$170,'1. Output sheet'!$O$2:$O$5000,"&gt;="&amp;$B$740,'1. Output sheet'!$O$2:$O$5000,"&lt;"&amp;$C$740)</f>
        <v>0</v>
      </c>
      <c r="L900" s="13">
        <f>SUMIFS('1. Output sheet'!$F$2:$F$5000,'1. Output sheet'!$C$2:$C$5000,L$138,'1. Output sheet'!$K$2:$K$5000,$B900,'1. Output sheet'!$AC$2:$AC$5000,$B$140,'1. Output sheet'!$O$2:$O$5000,"&gt;="&amp;$B$740,'1. Output sheet'!$O$2:$O$5000,"&lt;"&amp;$C$740)+SUMIFS('1. Output sheet'!$F$2:$F$5000,'1. Output sheet'!$C$2:$C$5000,L$138,'1. Output sheet'!$K$2:$K$5000,$B900,'1. Output sheet'!$AC$2:$AC$5000,$B$170,'1. Output sheet'!$O$2:$O$5000,"&gt;="&amp;$B$740,'1. Output sheet'!$O$2:$O$5000,"&lt;"&amp;$C$740)</f>
        <v>0</v>
      </c>
      <c r="M900" s="13">
        <f>SUMIFS('1. Output sheet'!$F$2:$F$5000,'1. Output sheet'!$C$2:$C$5000,M$138,'1. Output sheet'!$K$2:$K$5000,$B900,'1. Output sheet'!$AC$2:$AC$5000,$B$140,'1. Output sheet'!$O$2:$O$5000,"&gt;="&amp;$B$740,'1. Output sheet'!$O$2:$O$5000,"&lt;"&amp;$C$740)+SUMIFS('1. Output sheet'!$F$2:$F$5000,'1. Output sheet'!$C$2:$C$5000,M$138,'1. Output sheet'!$K$2:$K$5000,$B900,'1. Output sheet'!$AC$2:$AC$5000,$B$170,'1. Output sheet'!$O$2:$O$5000,"&gt;="&amp;$B$740,'1. Output sheet'!$O$2:$O$5000,"&lt;"&amp;$C$740)</f>
        <v>0</v>
      </c>
      <c r="N900" s="13">
        <f>SUMIFS('1. Output sheet'!$F$2:$F$5000,'1. Output sheet'!$C$2:$C$5000,N$138,'1. Output sheet'!$K$2:$K$5000,$B900,'1. Output sheet'!$AC$2:$AC$5000,$B$140,'1. Output sheet'!$O$2:$O$5000,"&gt;="&amp;$B$740,'1. Output sheet'!$O$2:$O$5000,"&lt;"&amp;$C$740)+SUMIFS('1. Output sheet'!$F$2:$F$5000,'1. Output sheet'!$C$2:$C$5000,N$138,'1. Output sheet'!$K$2:$K$5000,$B900,'1. Output sheet'!$AC$2:$AC$5000,$B$170,'1. Output sheet'!$O$2:$O$5000,"&gt;="&amp;$B$740,'1. Output sheet'!$O$2:$O$5000,"&lt;"&amp;$C$740)</f>
        <v>0</v>
      </c>
      <c r="O900" s="13">
        <f>SUMIFS('1. Output sheet'!$F$2:$F$5000,'1. Output sheet'!$C$2:$C$5000,O$138,'1. Output sheet'!$K$2:$K$5000,$B900,'1. Output sheet'!$AC$2:$AC$5000,$B$140,'1. Output sheet'!$O$2:$O$5000,"&gt;="&amp;$B$740,'1. Output sheet'!$O$2:$O$5000,"&lt;"&amp;$C$740)+SUMIFS('1. Output sheet'!$F$2:$F$5000,'1. Output sheet'!$C$2:$C$5000,O$138,'1. Output sheet'!$K$2:$K$5000,$B900,'1. Output sheet'!$AC$2:$AC$5000,$B$170,'1. Output sheet'!$O$2:$O$5000,"&gt;="&amp;$B$740,'1. Output sheet'!$O$2:$O$5000,"&lt;"&amp;$C$740)</f>
        <v>0</v>
      </c>
      <c r="P900" s="14">
        <f t="shared" si="506"/>
        <v>4245</v>
      </c>
      <c r="R900" s="39" t="s">
        <v>194</v>
      </c>
      <c r="S900" s="12"/>
      <c r="T900" s="13">
        <f t="shared" si="505"/>
        <v>0</v>
      </c>
      <c r="U900" s="13">
        <f t="shared" si="493"/>
        <v>0</v>
      </c>
      <c r="V900" s="13">
        <f t="shared" si="494"/>
        <v>164.91693817625998</v>
      </c>
      <c r="W900" s="13">
        <f t="shared" si="495"/>
        <v>0</v>
      </c>
      <c r="X900" s="13">
        <f t="shared" si="496"/>
        <v>0</v>
      </c>
      <c r="Y900" s="13">
        <f t="shared" si="497"/>
        <v>0</v>
      </c>
      <c r="Z900" s="13">
        <f t="shared" si="498"/>
        <v>404.24761674912509</v>
      </c>
      <c r="AA900" s="13">
        <f t="shared" si="499"/>
        <v>0</v>
      </c>
      <c r="AB900" s="13">
        <f t="shared" si="500"/>
        <v>0</v>
      </c>
      <c r="AC900" s="13">
        <f t="shared" si="501"/>
        <v>0</v>
      </c>
      <c r="AD900" s="13">
        <f t="shared" si="502"/>
        <v>0</v>
      </c>
      <c r="AE900" s="13">
        <f t="shared" si="503"/>
        <v>0</v>
      </c>
      <c r="AF900" s="14">
        <f t="shared" si="504"/>
        <v>569.16455492538512</v>
      </c>
    </row>
    <row r="901" spans="1:36" ht="14.4" x14ac:dyDescent="0.3">
      <c r="B901" s="39" t="s">
        <v>267</v>
      </c>
      <c r="C901" s="12"/>
      <c r="D901" s="13">
        <f>SUMIFS('1. Output sheet'!$F$2:$F$5000,'1. Output sheet'!$C$2:$C$5000,D$138,'1. Output sheet'!$K$2:$K$5000,$B901,'1. Output sheet'!$AC$2:$AC$5000,$B$140,'1. Output sheet'!$O$2:$O$5000,"&gt;="&amp;$B$740,'1. Output sheet'!$O$2:$O$5000,"&lt;"&amp;$C$740)+SUMIFS('1. Output sheet'!$F$2:$F$5000,'1. Output sheet'!$C$2:$C$5000,D$138,'1. Output sheet'!$K$2:$K$5000,$B901,'1. Output sheet'!$AC$2:$AC$5000,$B$170,'1. Output sheet'!$O$2:$O$5000,"&gt;="&amp;$B$740,'1. Output sheet'!$O$2:$O$5000,"&lt;"&amp;$C$740)</f>
        <v>1495</v>
      </c>
      <c r="E901" s="13">
        <f>SUMIFS('1. Output sheet'!$F$2:$F$5000,'1. Output sheet'!$C$2:$C$5000,E$138,'1. Output sheet'!$K$2:$K$5000,$B901,'1. Output sheet'!$AC$2:$AC$5000,$B$140,'1. Output sheet'!$O$2:$O$5000,"&gt;="&amp;$B$740,'1. Output sheet'!$O$2:$O$5000,"&lt;"&amp;$C$740)+SUMIFS('1. Output sheet'!$F$2:$F$5000,'1. Output sheet'!$C$2:$C$5000,E$138,'1. Output sheet'!$K$2:$K$5000,$B901,'1. Output sheet'!$AC$2:$AC$5000,$B$170,'1. Output sheet'!$O$2:$O$5000,"&gt;="&amp;$B$740,'1. Output sheet'!$O$2:$O$5000,"&lt;"&amp;$C$740)</f>
        <v>0</v>
      </c>
      <c r="F901" s="13">
        <f>SUMIFS('1. Output sheet'!$F$2:$F$5000,'1. Output sheet'!$C$2:$C$5000,F$138,'1. Output sheet'!$K$2:$K$5000,$B901,'1. Output sheet'!$AC$2:$AC$5000,$B$140,'1. Output sheet'!$O$2:$O$5000,"&gt;="&amp;$B$740,'1. Output sheet'!$O$2:$O$5000,"&lt;"&amp;$C$740)+SUMIFS('1. Output sheet'!$F$2:$F$5000,'1. Output sheet'!$C$2:$C$5000,F$138,'1. Output sheet'!$K$2:$K$5000,$B901,'1. Output sheet'!$AC$2:$AC$5000,$B$170,'1. Output sheet'!$O$2:$O$5000,"&gt;="&amp;$B$740,'1. Output sheet'!$O$2:$O$5000,"&lt;"&amp;$C$740)</f>
        <v>-1080.0199999999993</v>
      </c>
      <c r="G901" s="13">
        <f>SUMIFS('1. Output sheet'!$F$2:$F$5000,'1. Output sheet'!$C$2:$C$5000,G$138,'1. Output sheet'!$K$2:$K$5000,$B901,'1. Output sheet'!$AC$2:$AC$5000,$B$140,'1. Output sheet'!$O$2:$O$5000,"&gt;="&amp;$B$740,'1. Output sheet'!$O$2:$O$5000,"&lt;"&amp;$C$740)+SUMIFS('1. Output sheet'!$F$2:$F$5000,'1. Output sheet'!$C$2:$C$5000,G$138,'1. Output sheet'!$K$2:$K$5000,$B901,'1. Output sheet'!$AC$2:$AC$5000,$B$170,'1. Output sheet'!$O$2:$O$5000,"&gt;="&amp;$B$740,'1. Output sheet'!$O$2:$O$5000,"&lt;"&amp;$C$740)</f>
        <v>0</v>
      </c>
      <c r="H901" s="13">
        <f>SUMIFS('1. Output sheet'!$F$2:$F$5000,'1. Output sheet'!$C$2:$C$5000,H$138,'1. Output sheet'!$K$2:$K$5000,$B901,'1. Output sheet'!$AC$2:$AC$5000,$B$140,'1. Output sheet'!$O$2:$O$5000,"&gt;="&amp;$B$740,'1. Output sheet'!$O$2:$O$5000,"&lt;"&amp;$C$740)+SUMIFS('1. Output sheet'!$F$2:$F$5000,'1. Output sheet'!$C$2:$C$5000,H$138,'1. Output sheet'!$K$2:$K$5000,$B901,'1. Output sheet'!$AC$2:$AC$5000,$B$170,'1. Output sheet'!$O$2:$O$5000,"&gt;="&amp;$B$740,'1. Output sheet'!$O$2:$O$5000,"&lt;"&amp;$C$740)</f>
        <v>0</v>
      </c>
      <c r="I901" s="13">
        <f>SUMIFS('1. Output sheet'!$F$2:$F$5000,'1. Output sheet'!$C$2:$C$5000,I$138,'1. Output sheet'!$K$2:$K$5000,$B901,'1. Output sheet'!$AC$2:$AC$5000,$B$140,'1. Output sheet'!$O$2:$O$5000,"&gt;="&amp;$B$740,'1. Output sheet'!$O$2:$O$5000,"&lt;"&amp;$C$740)+SUMIFS('1. Output sheet'!$F$2:$F$5000,'1. Output sheet'!$C$2:$C$5000,I$138,'1. Output sheet'!$K$2:$K$5000,$B901,'1. Output sheet'!$AC$2:$AC$5000,$B$170,'1. Output sheet'!$O$2:$O$5000,"&gt;="&amp;$B$740,'1. Output sheet'!$O$2:$O$5000,"&lt;"&amp;$C$740)</f>
        <v>0</v>
      </c>
      <c r="J901" s="13">
        <f>SUMIFS('1. Output sheet'!$F$2:$F$5000,'1. Output sheet'!$C$2:$C$5000,J$138,'1. Output sheet'!$K$2:$K$5000,$B901,'1. Output sheet'!$AC$2:$AC$5000,$B$140,'1. Output sheet'!$O$2:$O$5000,"&gt;="&amp;$B$740,'1. Output sheet'!$O$2:$O$5000,"&lt;"&amp;$C$740)+SUMIFS('1. Output sheet'!$F$2:$F$5000,'1. Output sheet'!$C$2:$C$5000,J$138,'1. Output sheet'!$K$2:$K$5000,$B901,'1. Output sheet'!$AC$2:$AC$5000,$B$170,'1. Output sheet'!$O$2:$O$5000,"&gt;="&amp;$B$740,'1. Output sheet'!$O$2:$O$5000,"&lt;"&amp;$C$740)</f>
        <v>0</v>
      </c>
      <c r="K901" s="13">
        <f>SUMIFS('1. Output sheet'!$F$2:$F$5000,'1. Output sheet'!$C$2:$C$5000,K$138,'1. Output sheet'!$K$2:$K$5000,$B901,'1. Output sheet'!$AC$2:$AC$5000,$B$140,'1. Output sheet'!$O$2:$O$5000,"&gt;="&amp;$B$740,'1. Output sheet'!$O$2:$O$5000,"&lt;"&amp;$C$740)+SUMIFS('1. Output sheet'!$F$2:$F$5000,'1. Output sheet'!$C$2:$C$5000,K$138,'1. Output sheet'!$K$2:$K$5000,$B901,'1. Output sheet'!$AC$2:$AC$5000,$B$170,'1. Output sheet'!$O$2:$O$5000,"&gt;="&amp;$B$740,'1. Output sheet'!$O$2:$O$5000,"&lt;"&amp;$C$740)</f>
        <v>0</v>
      </c>
      <c r="L901" s="13">
        <f>SUMIFS('1. Output sheet'!$F$2:$F$5000,'1. Output sheet'!$C$2:$C$5000,L$138,'1. Output sheet'!$K$2:$K$5000,$B901,'1. Output sheet'!$AC$2:$AC$5000,$B$140,'1. Output sheet'!$O$2:$O$5000,"&gt;="&amp;$B$740,'1. Output sheet'!$O$2:$O$5000,"&lt;"&amp;$C$740)+SUMIFS('1. Output sheet'!$F$2:$F$5000,'1. Output sheet'!$C$2:$C$5000,L$138,'1. Output sheet'!$K$2:$K$5000,$B901,'1. Output sheet'!$AC$2:$AC$5000,$B$170,'1. Output sheet'!$O$2:$O$5000,"&gt;="&amp;$B$740,'1. Output sheet'!$O$2:$O$5000,"&lt;"&amp;$C$740)</f>
        <v>0</v>
      </c>
      <c r="M901" s="13">
        <f>SUMIFS('1. Output sheet'!$F$2:$F$5000,'1. Output sheet'!$C$2:$C$5000,M$138,'1. Output sheet'!$K$2:$K$5000,$B901,'1. Output sheet'!$AC$2:$AC$5000,$B$140,'1. Output sheet'!$O$2:$O$5000,"&gt;="&amp;$B$740,'1. Output sheet'!$O$2:$O$5000,"&lt;"&amp;$C$740)+SUMIFS('1. Output sheet'!$F$2:$F$5000,'1. Output sheet'!$C$2:$C$5000,M$138,'1. Output sheet'!$K$2:$K$5000,$B901,'1. Output sheet'!$AC$2:$AC$5000,$B$170,'1. Output sheet'!$O$2:$O$5000,"&gt;="&amp;$B$740,'1. Output sheet'!$O$2:$O$5000,"&lt;"&amp;$C$740)</f>
        <v>0</v>
      </c>
      <c r="N901" s="13">
        <f>SUMIFS('1. Output sheet'!$F$2:$F$5000,'1. Output sheet'!$C$2:$C$5000,N$138,'1. Output sheet'!$K$2:$K$5000,$B901,'1. Output sheet'!$AC$2:$AC$5000,$B$140,'1. Output sheet'!$O$2:$O$5000,"&gt;="&amp;$B$740,'1. Output sheet'!$O$2:$O$5000,"&lt;"&amp;$C$740)+SUMIFS('1. Output sheet'!$F$2:$F$5000,'1. Output sheet'!$C$2:$C$5000,N$138,'1. Output sheet'!$K$2:$K$5000,$B901,'1. Output sheet'!$AC$2:$AC$5000,$B$170,'1. Output sheet'!$O$2:$O$5000,"&gt;="&amp;$B$740,'1. Output sheet'!$O$2:$O$5000,"&lt;"&amp;$C$740)</f>
        <v>0</v>
      </c>
      <c r="O901" s="13">
        <f>SUMIFS('1. Output sheet'!$F$2:$F$5000,'1. Output sheet'!$C$2:$C$5000,O$138,'1. Output sheet'!$K$2:$K$5000,$B901,'1. Output sheet'!$AC$2:$AC$5000,$B$140,'1. Output sheet'!$O$2:$O$5000,"&gt;="&amp;$B$740,'1. Output sheet'!$O$2:$O$5000,"&lt;"&amp;$C$740)+SUMIFS('1. Output sheet'!$F$2:$F$5000,'1. Output sheet'!$C$2:$C$5000,O$138,'1. Output sheet'!$K$2:$K$5000,$B901,'1. Output sheet'!$AC$2:$AC$5000,$B$170,'1. Output sheet'!$O$2:$O$5000,"&gt;="&amp;$B$740,'1. Output sheet'!$O$2:$O$5000,"&lt;"&amp;$C$740)</f>
        <v>0</v>
      </c>
      <c r="P901" s="14">
        <f t="shared" si="506"/>
        <v>414.9800000000007</v>
      </c>
      <c r="R901" s="39" t="s">
        <v>267</v>
      </c>
      <c r="S901" s="12"/>
      <c r="T901" s="13">
        <f t="shared" si="505"/>
        <v>200.44782323049486</v>
      </c>
      <c r="U901" s="13">
        <f t="shared" si="493"/>
        <v>0</v>
      </c>
      <c r="V901" s="13">
        <f t="shared" si="494"/>
        <v>-144.8077980236782</v>
      </c>
      <c r="W901" s="13">
        <f t="shared" si="495"/>
        <v>0</v>
      </c>
      <c r="X901" s="13">
        <f t="shared" si="496"/>
        <v>0</v>
      </c>
      <c r="Y901" s="13">
        <f t="shared" si="497"/>
        <v>0</v>
      </c>
      <c r="Z901" s="13">
        <f t="shared" si="498"/>
        <v>0</v>
      </c>
      <c r="AA901" s="13">
        <f t="shared" si="499"/>
        <v>0</v>
      </c>
      <c r="AB901" s="13">
        <f t="shared" si="500"/>
        <v>0</v>
      </c>
      <c r="AC901" s="13">
        <f t="shared" si="501"/>
        <v>0</v>
      </c>
      <c r="AD901" s="13">
        <f t="shared" si="502"/>
        <v>0</v>
      </c>
      <c r="AE901" s="13">
        <f t="shared" si="503"/>
        <v>0</v>
      </c>
      <c r="AF901" s="14">
        <f t="shared" si="504"/>
        <v>55.640025206816652</v>
      </c>
    </row>
    <row r="902" spans="1:36" ht="14.4" x14ac:dyDescent="0.3">
      <c r="B902" s="39" t="s">
        <v>710</v>
      </c>
      <c r="C902" s="12"/>
      <c r="D902" s="13">
        <f>SUMIFS('1. Output sheet'!$F$2:$F$5000,'1. Output sheet'!$C$2:$C$5000,D$138,'1. Output sheet'!$K$2:$K$5000,$B902,'1. Output sheet'!$AC$2:$AC$5000,$B$140,'1. Output sheet'!$O$2:$O$5000,"&gt;="&amp;$B$740,'1. Output sheet'!$O$2:$O$5000,"&lt;"&amp;$C$740)+SUMIFS('1. Output sheet'!$F$2:$F$5000,'1. Output sheet'!$C$2:$C$5000,D$138,'1. Output sheet'!$K$2:$K$5000,$B902,'1. Output sheet'!$AC$2:$AC$5000,$B$170,'1. Output sheet'!$O$2:$O$5000,"&gt;="&amp;$B$740,'1. Output sheet'!$O$2:$O$5000,"&lt;"&amp;$C$740)</f>
        <v>0</v>
      </c>
      <c r="E902" s="13">
        <f>SUMIFS('1. Output sheet'!$F$2:$F$5000,'1. Output sheet'!$C$2:$C$5000,E$138,'1. Output sheet'!$K$2:$K$5000,$B902,'1. Output sheet'!$AC$2:$AC$5000,$B$140,'1. Output sheet'!$O$2:$O$5000,"&gt;="&amp;$B$740,'1. Output sheet'!$O$2:$O$5000,"&lt;"&amp;$C$740)+SUMIFS('1. Output sheet'!$F$2:$F$5000,'1. Output sheet'!$C$2:$C$5000,E$138,'1. Output sheet'!$K$2:$K$5000,$B902,'1. Output sheet'!$AC$2:$AC$5000,$B$170,'1. Output sheet'!$O$2:$O$5000,"&gt;="&amp;$B$740,'1. Output sheet'!$O$2:$O$5000,"&lt;"&amp;$C$740)</f>
        <v>0</v>
      </c>
      <c r="F902" s="13">
        <f>SUMIFS('1. Output sheet'!$F$2:$F$5000,'1. Output sheet'!$C$2:$C$5000,F$138,'1. Output sheet'!$K$2:$K$5000,$B902,'1. Output sheet'!$AC$2:$AC$5000,$B$140,'1. Output sheet'!$O$2:$O$5000,"&gt;="&amp;$B$740,'1. Output sheet'!$O$2:$O$5000,"&lt;"&amp;$C$740)+SUMIFS('1. Output sheet'!$F$2:$F$5000,'1. Output sheet'!$C$2:$C$5000,F$138,'1. Output sheet'!$K$2:$K$5000,$B902,'1. Output sheet'!$AC$2:$AC$5000,$B$170,'1. Output sheet'!$O$2:$O$5000,"&gt;="&amp;$B$740,'1. Output sheet'!$O$2:$O$5000,"&lt;"&amp;$C$740)</f>
        <v>2447.96</v>
      </c>
      <c r="G902" s="13">
        <f>SUMIFS('1. Output sheet'!$F$2:$F$5000,'1. Output sheet'!$C$2:$C$5000,G$138,'1. Output sheet'!$K$2:$K$5000,$B902,'1. Output sheet'!$AC$2:$AC$5000,$B$140,'1. Output sheet'!$O$2:$O$5000,"&gt;="&amp;$B$740,'1. Output sheet'!$O$2:$O$5000,"&lt;"&amp;$C$740)+SUMIFS('1. Output sheet'!$F$2:$F$5000,'1. Output sheet'!$C$2:$C$5000,G$138,'1. Output sheet'!$K$2:$K$5000,$B902,'1. Output sheet'!$AC$2:$AC$5000,$B$170,'1. Output sheet'!$O$2:$O$5000,"&gt;="&amp;$B$740,'1. Output sheet'!$O$2:$O$5000,"&lt;"&amp;$C$740)</f>
        <v>0</v>
      </c>
      <c r="H902" s="13">
        <f>SUMIFS('1. Output sheet'!$F$2:$F$5000,'1. Output sheet'!$C$2:$C$5000,H$138,'1. Output sheet'!$K$2:$K$5000,$B902,'1. Output sheet'!$AC$2:$AC$5000,$B$140,'1. Output sheet'!$O$2:$O$5000,"&gt;="&amp;$B$740,'1. Output sheet'!$O$2:$O$5000,"&lt;"&amp;$C$740)+SUMIFS('1. Output sheet'!$F$2:$F$5000,'1. Output sheet'!$C$2:$C$5000,H$138,'1. Output sheet'!$K$2:$K$5000,$B902,'1. Output sheet'!$AC$2:$AC$5000,$B$170,'1. Output sheet'!$O$2:$O$5000,"&gt;="&amp;$B$740,'1. Output sheet'!$O$2:$O$5000,"&lt;"&amp;$C$740)</f>
        <v>0</v>
      </c>
      <c r="I902" s="13">
        <f>SUMIFS('1. Output sheet'!$F$2:$F$5000,'1. Output sheet'!$C$2:$C$5000,I$138,'1. Output sheet'!$K$2:$K$5000,$B902,'1. Output sheet'!$AC$2:$AC$5000,$B$140,'1. Output sheet'!$O$2:$O$5000,"&gt;="&amp;$B$740,'1. Output sheet'!$O$2:$O$5000,"&lt;"&amp;$C$740)+SUMIFS('1. Output sheet'!$F$2:$F$5000,'1. Output sheet'!$C$2:$C$5000,I$138,'1. Output sheet'!$K$2:$K$5000,$B902,'1. Output sheet'!$AC$2:$AC$5000,$B$170,'1. Output sheet'!$O$2:$O$5000,"&gt;="&amp;$B$740,'1. Output sheet'!$O$2:$O$5000,"&lt;"&amp;$C$740)</f>
        <v>0</v>
      </c>
      <c r="J902" s="13">
        <f>SUMIFS('1. Output sheet'!$F$2:$F$5000,'1. Output sheet'!$C$2:$C$5000,J$138,'1. Output sheet'!$K$2:$K$5000,$B902,'1. Output sheet'!$AC$2:$AC$5000,$B$140,'1. Output sheet'!$O$2:$O$5000,"&gt;="&amp;$B$740,'1. Output sheet'!$O$2:$O$5000,"&lt;"&amp;$C$740)+SUMIFS('1. Output sheet'!$F$2:$F$5000,'1. Output sheet'!$C$2:$C$5000,J$138,'1. Output sheet'!$K$2:$K$5000,$B902,'1. Output sheet'!$AC$2:$AC$5000,$B$170,'1. Output sheet'!$O$2:$O$5000,"&gt;="&amp;$B$740,'1. Output sheet'!$O$2:$O$5000,"&lt;"&amp;$C$740)</f>
        <v>0</v>
      </c>
      <c r="K902" s="13">
        <f>SUMIFS('1. Output sheet'!$F$2:$F$5000,'1. Output sheet'!$C$2:$C$5000,K$138,'1. Output sheet'!$K$2:$K$5000,$B902,'1. Output sheet'!$AC$2:$AC$5000,$B$140,'1. Output sheet'!$O$2:$O$5000,"&gt;="&amp;$B$740,'1. Output sheet'!$O$2:$O$5000,"&lt;"&amp;$C$740)+SUMIFS('1. Output sheet'!$F$2:$F$5000,'1. Output sheet'!$C$2:$C$5000,K$138,'1. Output sheet'!$K$2:$K$5000,$B902,'1. Output sheet'!$AC$2:$AC$5000,$B$170,'1. Output sheet'!$O$2:$O$5000,"&gt;="&amp;$B$740,'1. Output sheet'!$O$2:$O$5000,"&lt;"&amp;$C$740)</f>
        <v>0</v>
      </c>
      <c r="L902" s="13">
        <f>SUMIFS('1. Output sheet'!$F$2:$F$5000,'1. Output sheet'!$C$2:$C$5000,L$138,'1. Output sheet'!$K$2:$K$5000,$B902,'1. Output sheet'!$AC$2:$AC$5000,$B$140,'1. Output sheet'!$O$2:$O$5000,"&gt;="&amp;$B$740,'1. Output sheet'!$O$2:$O$5000,"&lt;"&amp;$C$740)+SUMIFS('1. Output sheet'!$F$2:$F$5000,'1. Output sheet'!$C$2:$C$5000,L$138,'1. Output sheet'!$K$2:$K$5000,$B902,'1. Output sheet'!$AC$2:$AC$5000,$B$170,'1. Output sheet'!$O$2:$O$5000,"&gt;="&amp;$B$740,'1. Output sheet'!$O$2:$O$5000,"&lt;"&amp;$C$740)</f>
        <v>0</v>
      </c>
      <c r="M902" s="13">
        <f>SUMIFS('1. Output sheet'!$F$2:$F$5000,'1. Output sheet'!$C$2:$C$5000,M$138,'1. Output sheet'!$K$2:$K$5000,$B902,'1. Output sheet'!$AC$2:$AC$5000,$B$140,'1. Output sheet'!$O$2:$O$5000,"&gt;="&amp;$B$740,'1. Output sheet'!$O$2:$O$5000,"&lt;"&amp;$C$740)+SUMIFS('1. Output sheet'!$F$2:$F$5000,'1. Output sheet'!$C$2:$C$5000,M$138,'1. Output sheet'!$K$2:$K$5000,$B902,'1. Output sheet'!$AC$2:$AC$5000,$B$170,'1. Output sheet'!$O$2:$O$5000,"&gt;="&amp;$B$740,'1. Output sheet'!$O$2:$O$5000,"&lt;"&amp;$C$740)</f>
        <v>0</v>
      </c>
      <c r="N902" s="13">
        <f>SUMIFS('1. Output sheet'!$F$2:$F$5000,'1. Output sheet'!$C$2:$C$5000,N$138,'1. Output sheet'!$K$2:$K$5000,$B902,'1. Output sheet'!$AC$2:$AC$5000,$B$140,'1. Output sheet'!$O$2:$O$5000,"&gt;="&amp;$B$740,'1. Output sheet'!$O$2:$O$5000,"&lt;"&amp;$C$740)+SUMIFS('1. Output sheet'!$F$2:$F$5000,'1. Output sheet'!$C$2:$C$5000,N$138,'1. Output sheet'!$K$2:$K$5000,$B902,'1. Output sheet'!$AC$2:$AC$5000,$B$170,'1. Output sheet'!$O$2:$O$5000,"&gt;="&amp;$B$740,'1. Output sheet'!$O$2:$O$5000,"&lt;"&amp;$C$740)</f>
        <v>0</v>
      </c>
      <c r="O902" s="13">
        <f>SUMIFS('1. Output sheet'!$F$2:$F$5000,'1. Output sheet'!$C$2:$C$5000,O$138,'1. Output sheet'!$K$2:$K$5000,$B902,'1. Output sheet'!$AC$2:$AC$5000,$B$140,'1. Output sheet'!$O$2:$O$5000,"&gt;="&amp;$B$740,'1. Output sheet'!$O$2:$O$5000,"&lt;"&amp;$C$740)+SUMIFS('1. Output sheet'!$F$2:$F$5000,'1. Output sheet'!$C$2:$C$5000,O$138,'1. Output sheet'!$K$2:$K$5000,$B902,'1. Output sheet'!$AC$2:$AC$5000,$B$170,'1. Output sheet'!$O$2:$O$5000,"&gt;="&amp;$B$740,'1. Output sheet'!$O$2:$O$5000,"&lt;"&amp;$C$740)</f>
        <v>0</v>
      </c>
      <c r="P902" s="14">
        <f t="shared" si="506"/>
        <v>2447.96</v>
      </c>
      <c r="R902" s="39" t="s">
        <v>710</v>
      </c>
      <c r="S902" s="12"/>
      <c r="T902" s="13">
        <f t="shared" si="505"/>
        <v>0</v>
      </c>
      <c r="U902" s="13">
        <f t="shared" si="493"/>
        <v>0</v>
      </c>
      <c r="V902" s="13">
        <f t="shared" si="494"/>
        <v>328.21956746175397</v>
      </c>
      <c r="W902" s="13">
        <f t="shared" si="495"/>
        <v>0</v>
      </c>
      <c r="X902" s="13">
        <f t="shared" si="496"/>
        <v>0</v>
      </c>
      <c r="Y902" s="13">
        <f t="shared" si="497"/>
        <v>0</v>
      </c>
      <c r="Z902" s="13">
        <f t="shared" si="498"/>
        <v>0</v>
      </c>
      <c r="AA902" s="13">
        <f t="shared" si="499"/>
        <v>0</v>
      </c>
      <c r="AB902" s="13">
        <f t="shared" si="500"/>
        <v>0</v>
      </c>
      <c r="AC902" s="13">
        <f t="shared" si="501"/>
        <v>0</v>
      </c>
      <c r="AD902" s="13">
        <f t="shared" si="502"/>
        <v>0</v>
      </c>
      <c r="AE902" s="13">
        <f t="shared" si="503"/>
        <v>0</v>
      </c>
      <c r="AF902" s="14">
        <f t="shared" si="504"/>
        <v>328.21956746175397</v>
      </c>
    </row>
    <row r="905" spans="1:36" x14ac:dyDescent="0.25">
      <c r="A905" s="36" t="s">
        <v>4371</v>
      </c>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36"/>
      <c r="AI905" s="36"/>
      <c r="AJ905" s="36"/>
    </row>
    <row r="906" spans="1:36" x14ac:dyDescent="0.25">
      <c r="A906" s="34" t="s">
        <v>12</v>
      </c>
      <c r="B906" s="8">
        <v>45901</v>
      </c>
      <c r="C906" s="8">
        <v>45931</v>
      </c>
    </row>
    <row r="907" spans="1:36" ht="14.4" x14ac:dyDescent="0.3">
      <c r="B907" s="5" t="s">
        <v>4352</v>
      </c>
      <c r="C907" s="5"/>
      <c r="D907" s="5"/>
      <c r="E907" s="5"/>
      <c r="F907" s="5"/>
      <c r="G907" s="5"/>
      <c r="H907" s="5"/>
      <c r="I907" s="5"/>
      <c r="J907" s="5"/>
      <c r="K907" s="5"/>
      <c r="L907" s="5"/>
      <c r="M907" s="5"/>
      <c r="N907" s="5"/>
      <c r="O907" s="5"/>
      <c r="P907" s="5"/>
    </row>
    <row r="908" spans="1:36" ht="43.2" x14ac:dyDescent="0.3">
      <c r="B908" s="6"/>
      <c r="C908" s="6"/>
      <c r="D908" s="10" t="s">
        <v>705</v>
      </c>
      <c r="E908" s="10" t="s">
        <v>206</v>
      </c>
      <c r="F908" s="10" t="s">
        <v>198</v>
      </c>
      <c r="G908" s="11" t="s">
        <v>28</v>
      </c>
      <c r="H908" s="11" t="s">
        <v>795</v>
      </c>
      <c r="I908" s="11" t="s">
        <v>43</v>
      </c>
      <c r="J908" s="11" t="s">
        <v>104</v>
      </c>
      <c r="K908" s="11" t="s">
        <v>808</v>
      </c>
      <c r="L908" s="11" t="s">
        <v>755</v>
      </c>
      <c r="M908" s="11" t="s">
        <v>4353</v>
      </c>
      <c r="N908" s="11" t="s">
        <v>318</v>
      </c>
      <c r="O908" s="11" t="s">
        <v>71</v>
      </c>
      <c r="P908" s="29" t="s">
        <v>4354</v>
      </c>
    </row>
    <row r="909" spans="1:36" ht="14.4" x14ac:dyDescent="0.3">
      <c r="B909" s="37" t="s">
        <v>4357</v>
      </c>
      <c r="C909" s="37" t="s">
        <v>4348</v>
      </c>
      <c r="D909" s="14">
        <f>D910+D940</f>
        <v>0</v>
      </c>
      <c r="E909" s="14">
        <f t="shared" ref="E909" si="507">E910+E940</f>
        <v>3</v>
      </c>
      <c r="F909" s="14">
        <f t="shared" ref="F909" si="508">F910+F940</f>
        <v>1</v>
      </c>
      <c r="G909" s="14">
        <f t="shared" ref="G909" si="509">G910+G940</f>
        <v>18</v>
      </c>
      <c r="H909" s="14">
        <f t="shared" ref="H909" si="510">H910+H940</f>
        <v>3</v>
      </c>
      <c r="I909" s="14">
        <f t="shared" ref="I909" si="511">I910+I940</f>
        <v>1</v>
      </c>
      <c r="J909" s="14">
        <f t="shared" ref="J909" si="512">J910+J940</f>
        <v>3</v>
      </c>
      <c r="K909" s="14">
        <f t="shared" ref="K909" si="513">K910+K940</f>
        <v>0</v>
      </c>
      <c r="L909" s="14">
        <f t="shared" ref="L909" si="514">L910+L940</f>
        <v>0</v>
      </c>
      <c r="M909" s="14">
        <f t="shared" ref="M909" si="515">M910+M940</f>
        <v>0</v>
      </c>
      <c r="N909" s="14">
        <f t="shared" ref="N909" si="516">N910+N940</f>
        <v>1</v>
      </c>
      <c r="O909" s="14">
        <f t="shared" ref="O909" si="517">O910+O940</f>
        <v>0</v>
      </c>
      <c r="P909" s="14">
        <f>SUM(D909:O909)</f>
        <v>30</v>
      </c>
    </row>
    <row r="910" spans="1:36" ht="14.4" x14ac:dyDescent="0.3">
      <c r="B910" s="38" t="s">
        <v>41</v>
      </c>
      <c r="C910" s="37" t="s">
        <v>4348</v>
      </c>
      <c r="D910" s="14">
        <f>SUM(D911:D939)</f>
        <v>0</v>
      </c>
      <c r="E910" s="14">
        <f t="shared" ref="E910" si="518">SUM(E911:E939)</f>
        <v>3</v>
      </c>
      <c r="F910" s="14">
        <f t="shared" ref="F910" si="519">SUM(F911:F939)</f>
        <v>1</v>
      </c>
      <c r="G910" s="14">
        <f t="shared" ref="G910" si="520">SUM(G911:G939)</f>
        <v>18</v>
      </c>
      <c r="H910" s="14">
        <f t="shared" ref="H910" si="521">SUM(H911:H939)</f>
        <v>3</v>
      </c>
      <c r="I910" s="14">
        <f t="shared" ref="I910" si="522">SUM(I911:I939)</f>
        <v>1</v>
      </c>
      <c r="J910" s="14">
        <f t="shared" ref="J910" si="523">SUM(J911:J939)</f>
        <v>3</v>
      </c>
      <c r="K910" s="14">
        <f t="shared" ref="K910" si="524">SUM(K911:K939)</f>
        <v>0</v>
      </c>
      <c r="L910" s="14">
        <f t="shared" ref="L910" si="525">SUM(L911:L939)</f>
        <v>0</v>
      </c>
      <c r="M910" s="14">
        <f t="shared" ref="M910" si="526">SUM(M911:M939)</f>
        <v>0</v>
      </c>
      <c r="N910" s="14">
        <f t="shared" ref="N910" si="527">SUM(N911:N939)</f>
        <v>1</v>
      </c>
      <c r="O910" s="14">
        <f t="shared" ref="O910" si="528">SUM(O911:O939)</f>
        <v>0</v>
      </c>
      <c r="P910" s="14">
        <f t="shared" ref="P910:P969" si="529">SUM(D910:O910)</f>
        <v>30</v>
      </c>
    </row>
    <row r="911" spans="1:36" ht="14.4" x14ac:dyDescent="0.3">
      <c r="B911" s="7"/>
      <c r="C911" s="39" t="s">
        <v>340</v>
      </c>
      <c r="D911" s="13">
        <f>COUNTIFS('1. Output sheet'!$AC$2:$AC$5000,$B$75,'1. Output sheet'!$C$2:$C$5000,D$73,'1. Output sheet'!$K$2:$K$5000,$C911,'1. Output sheet'!$O$2:$O$5000,"&gt;="&amp;$B$906,'1. Output sheet'!$O$2:$O$5000,"&lt;"&amp;$C$906)</f>
        <v>0</v>
      </c>
      <c r="E911" s="13">
        <f>COUNTIFS('1. Output sheet'!$AC$2:$AC$5000,$B$75,'1. Output sheet'!$C$2:$C$5000,E$73,'1. Output sheet'!$K$2:$K$5000,$C911,'1. Output sheet'!$O$2:$O$5000,"&gt;="&amp;$B$906,'1. Output sheet'!$O$2:$O$5000,"&lt;"&amp;$C$906)</f>
        <v>0</v>
      </c>
      <c r="F911" s="13">
        <f>COUNTIFS('1. Output sheet'!$AC$2:$AC$5000,$B$75,'1. Output sheet'!$C$2:$C$5000,F$73,'1. Output sheet'!$K$2:$K$5000,$C911,'1. Output sheet'!$O$2:$O$5000,"&gt;="&amp;$B$906,'1. Output sheet'!$O$2:$O$5000,"&lt;"&amp;$C$906)</f>
        <v>0</v>
      </c>
      <c r="G911" s="13">
        <f>COUNTIFS('1. Output sheet'!$AC$2:$AC$5000,$B$75,'1. Output sheet'!$C$2:$C$5000,G$73,'1. Output sheet'!$K$2:$K$5000,$C911,'1. Output sheet'!$O$2:$O$5000,"&gt;="&amp;$B$906,'1. Output sheet'!$O$2:$O$5000,"&lt;"&amp;$C$906)</f>
        <v>0</v>
      </c>
      <c r="H911" s="13">
        <f>COUNTIFS('1. Output sheet'!$AC$2:$AC$5000,$B$75,'1. Output sheet'!$C$2:$C$5000,H$73,'1. Output sheet'!$K$2:$K$5000,$C911,'1. Output sheet'!$O$2:$O$5000,"&gt;="&amp;$B$906,'1. Output sheet'!$O$2:$O$5000,"&lt;"&amp;$C$906)</f>
        <v>0</v>
      </c>
      <c r="I911" s="13">
        <f>COUNTIFS('1. Output sheet'!$AC$2:$AC$5000,$B$75,'1. Output sheet'!$C$2:$C$5000,I$73,'1. Output sheet'!$K$2:$K$5000,$C911,'1. Output sheet'!$O$2:$O$5000,"&gt;="&amp;$B$906,'1. Output sheet'!$O$2:$O$5000,"&lt;"&amp;$C$906)</f>
        <v>0</v>
      </c>
      <c r="J911" s="13">
        <f>COUNTIFS('1. Output sheet'!$AC$2:$AC$5000,$B$75,'1. Output sheet'!$C$2:$C$5000,J$73,'1. Output sheet'!$K$2:$K$5000,$C911,'1. Output sheet'!$O$2:$O$5000,"&gt;="&amp;$B$906,'1. Output sheet'!$O$2:$O$5000,"&lt;"&amp;$C$906)</f>
        <v>0</v>
      </c>
      <c r="K911" s="13">
        <f>COUNTIFS('1. Output sheet'!$AC$2:$AC$5000,$B$75,'1. Output sheet'!$C$2:$C$5000,K$73,'1. Output sheet'!$K$2:$K$5000,$C911,'1. Output sheet'!$O$2:$O$5000,"&gt;="&amp;$B$906,'1. Output sheet'!$O$2:$O$5000,"&lt;"&amp;$C$906)</f>
        <v>0</v>
      </c>
      <c r="L911" s="13">
        <f>COUNTIFS('1. Output sheet'!$AC$2:$AC$5000,$B$75,'1. Output sheet'!$C$2:$C$5000,L$73,'1. Output sheet'!$K$2:$K$5000,$C911,'1. Output sheet'!$O$2:$O$5000,"&gt;="&amp;$B$906,'1. Output sheet'!$O$2:$O$5000,"&lt;"&amp;$C$906)</f>
        <v>0</v>
      </c>
      <c r="M911" s="13">
        <f>COUNTIFS('1. Output sheet'!$AC$2:$AC$5000,$B$75,'1. Output sheet'!$C$2:$C$5000,M$73,'1. Output sheet'!$K$2:$K$5000,$C911,'1. Output sheet'!$O$2:$O$5000,"&gt;="&amp;$B$906,'1. Output sheet'!$O$2:$O$5000,"&lt;"&amp;$C$906)</f>
        <v>0</v>
      </c>
      <c r="N911" s="13">
        <f>COUNTIFS('1. Output sheet'!$AC$2:$AC$5000,$B$75,'1. Output sheet'!$C$2:$C$5000,N$73,'1. Output sheet'!$K$2:$K$5000,$C911,'1. Output sheet'!$O$2:$O$5000,"&gt;="&amp;$B$906,'1. Output sheet'!$O$2:$O$5000,"&lt;"&amp;$C$906)</f>
        <v>0</v>
      </c>
      <c r="O911" s="13">
        <f>COUNTIFS('1. Output sheet'!$AC$2:$AC$5000,$B$75,'1. Output sheet'!$C$2:$C$5000,O$73,'1. Output sheet'!$K$2:$K$5000,$C911,'1. Output sheet'!$O$2:$O$5000,"&gt;="&amp;$B$906,'1. Output sheet'!$O$2:$O$5000,"&lt;"&amp;$C$906)</f>
        <v>0</v>
      </c>
      <c r="P911" s="14">
        <f t="shared" si="529"/>
        <v>0</v>
      </c>
    </row>
    <row r="912" spans="1:36" ht="14.4" x14ac:dyDescent="0.3">
      <c r="B912" s="7"/>
      <c r="C912" s="39" t="s">
        <v>2407</v>
      </c>
      <c r="D912" s="13">
        <f>COUNTIFS('1. Output sheet'!$AC$2:$AC$5000,$B$75,'1. Output sheet'!$C$2:$C$5000,D$73,'1. Output sheet'!$K$2:$K$5000,$C912,'1. Output sheet'!$O$2:$O$5000,"&gt;="&amp;$B$906,'1. Output sheet'!$O$2:$O$5000,"&lt;"&amp;$C$906)</f>
        <v>0</v>
      </c>
      <c r="E912" s="13">
        <f>COUNTIFS('1. Output sheet'!$AC$2:$AC$5000,$B$75,'1. Output sheet'!$C$2:$C$5000,E$73,'1. Output sheet'!$K$2:$K$5000,$C912,'1. Output sheet'!$O$2:$O$5000,"&gt;="&amp;$B$906,'1. Output sheet'!$O$2:$O$5000,"&lt;"&amp;$C$906)</f>
        <v>0</v>
      </c>
      <c r="F912" s="13">
        <f>COUNTIFS('1. Output sheet'!$AC$2:$AC$5000,$B$75,'1. Output sheet'!$C$2:$C$5000,F$73,'1. Output sheet'!$K$2:$K$5000,$C912,'1. Output sheet'!$O$2:$O$5000,"&gt;="&amp;$B$906,'1. Output sheet'!$O$2:$O$5000,"&lt;"&amp;$C$906)</f>
        <v>0</v>
      </c>
      <c r="G912" s="13">
        <f>COUNTIFS('1. Output sheet'!$AC$2:$AC$5000,$B$75,'1. Output sheet'!$C$2:$C$5000,G$73,'1. Output sheet'!$K$2:$K$5000,$C912,'1. Output sheet'!$O$2:$O$5000,"&gt;="&amp;$B$906,'1. Output sheet'!$O$2:$O$5000,"&lt;"&amp;$C$906)</f>
        <v>0</v>
      </c>
      <c r="H912" s="13">
        <f>COUNTIFS('1. Output sheet'!$AC$2:$AC$5000,$B$75,'1. Output sheet'!$C$2:$C$5000,H$73,'1. Output sheet'!$K$2:$K$5000,$C912,'1. Output sheet'!$O$2:$O$5000,"&gt;="&amp;$B$906,'1. Output sheet'!$O$2:$O$5000,"&lt;"&amp;$C$906)</f>
        <v>0</v>
      </c>
      <c r="I912" s="13">
        <f>COUNTIFS('1. Output sheet'!$AC$2:$AC$5000,$B$75,'1. Output sheet'!$C$2:$C$5000,I$73,'1. Output sheet'!$K$2:$K$5000,$C912,'1. Output sheet'!$O$2:$O$5000,"&gt;="&amp;$B$906,'1. Output sheet'!$O$2:$O$5000,"&lt;"&amp;$C$906)</f>
        <v>0</v>
      </c>
      <c r="J912" s="13">
        <f>COUNTIFS('1. Output sheet'!$AC$2:$AC$5000,$B$75,'1. Output sheet'!$C$2:$C$5000,J$73,'1. Output sheet'!$K$2:$K$5000,$C912,'1. Output sheet'!$O$2:$O$5000,"&gt;="&amp;$B$906,'1. Output sheet'!$O$2:$O$5000,"&lt;"&amp;$C$906)</f>
        <v>0</v>
      </c>
      <c r="K912" s="13">
        <f>COUNTIFS('1. Output sheet'!$AC$2:$AC$5000,$B$75,'1. Output sheet'!$C$2:$C$5000,K$73,'1. Output sheet'!$K$2:$K$5000,$C912,'1. Output sheet'!$O$2:$O$5000,"&gt;="&amp;$B$906,'1. Output sheet'!$O$2:$O$5000,"&lt;"&amp;$C$906)</f>
        <v>0</v>
      </c>
      <c r="L912" s="13">
        <f>COUNTIFS('1. Output sheet'!$AC$2:$AC$5000,$B$75,'1. Output sheet'!$C$2:$C$5000,L$73,'1. Output sheet'!$K$2:$K$5000,$C912,'1. Output sheet'!$O$2:$O$5000,"&gt;="&amp;$B$906,'1. Output sheet'!$O$2:$O$5000,"&lt;"&amp;$C$906)</f>
        <v>0</v>
      </c>
      <c r="M912" s="13">
        <f>COUNTIFS('1. Output sheet'!$AC$2:$AC$5000,$B$75,'1. Output sheet'!$C$2:$C$5000,M$73,'1. Output sheet'!$K$2:$K$5000,$C912,'1. Output sheet'!$O$2:$O$5000,"&gt;="&amp;$B$906,'1. Output sheet'!$O$2:$O$5000,"&lt;"&amp;$C$906)</f>
        <v>0</v>
      </c>
      <c r="N912" s="13">
        <f>COUNTIFS('1. Output sheet'!$AC$2:$AC$5000,$B$75,'1. Output sheet'!$C$2:$C$5000,N$73,'1. Output sheet'!$K$2:$K$5000,$C912,'1. Output sheet'!$O$2:$O$5000,"&gt;="&amp;$B$906,'1. Output sheet'!$O$2:$O$5000,"&lt;"&amp;$C$906)</f>
        <v>0</v>
      </c>
      <c r="O912" s="13">
        <f>COUNTIFS('1. Output sheet'!$AC$2:$AC$5000,$B$75,'1. Output sheet'!$C$2:$C$5000,O$73,'1. Output sheet'!$K$2:$K$5000,$C912,'1. Output sheet'!$O$2:$O$5000,"&gt;="&amp;$B$906,'1. Output sheet'!$O$2:$O$5000,"&lt;"&amp;$C$906)</f>
        <v>0</v>
      </c>
      <c r="P912" s="14">
        <f t="shared" si="529"/>
        <v>0</v>
      </c>
    </row>
    <row r="913" spans="2:16" ht="14.4" x14ac:dyDescent="0.3">
      <c r="B913" s="7"/>
      <c r="C913" s="39" t="s">
        <v>557</v>
      </c>
      <c r="D913" s="13">
        <f>COUNTIFS('1. Output sheet'!$AC$2:$AC$5000,$B$75,'1. Output sheet'!$C$2:$C$5000,D$73,'1. Output sheet'!$K$2:$K$5000,$C913,'1. Output sheet'!$O$2:$O$5000,"&gt;="&amp;$B$906,'1. Output sheet'!$O$2:$O$5000,"&lt;"&amp;$C$906)</f>
        <v>0</v>
      </c>
      <c r="E913" s="13">
        <f>COUNTIFS('1. Output sheet'!$AC$2:$AC$5000,$B$75,'1. Output sheet'!$C$2:$C$5000,E$73,'1. Output sheet'!$K$2:$K$5000,$C913,'1. Output sheet'!$O$2:$O$5000,"&gt;="&amp;$B$906,'1. Output sheet'!$O$2:$O$5000,"&lt;"&amp;$C$906)</f>
        <v>0</v>
      </c>
      <c r="F913" s="13">
        <f>COUNTIFS('1. Output sheet'!$AC$2:$AC$5000,$B$75,'1. Output sheet'!$C$2:$C$5000,F$73,'1. Output sheet'!$K$2:$K$5000,$C913,'1. Output sheet'!$O$2:$O$5000,"&gt;="&amp;$B$906,'1. Output sheet'!$O$2:$O$5000,"&lt;"&amp;$C$906)</f>
        <v>0</v>
      </c>
      <c r="G913" s="13">
        <f>COUNTIFS('1. Output sheet'!$AC$2:$AC$5000,$B$75,'1. Output sheet'!$C$2:$C$5000,G$73,'1. Output sheet'!$K$2:$K$5000,$C913,'1. Output sheet'!$O$2:$O$5000,"&gt;="&amp;$B$906,'1. Output sheet'!$O$2:$O$5000,"&lt;"&amp;$C$906)</f>
        <v>0</v>
      </c>
      <c r="H913" s="13">
        <f>COUNTIFS('1. Output sheet'!$AC$2:$AC$5000,$B$75,'1. Output sheet'!$C$2:$C$5000,H$73,'1. Output sheet'!$K$2:$K$5000,$C913,'1. Output sheet'!$O$2:$O$5000,"&gt;="&amp;$B$906,'1. Output sheet'!$O$2:$O$5000,"&lt;"&amp;$C$906)</f>
        <v>0</v>
      </c>
      <c r="I913" s="13">
        <f>COUNTIFS('1. Output sheet'!$AC$2:$AC$5000,$B$75,'1. Output sheet'!$C$2:$C$5000,I$73,'1. Output sheet'!$K$2:$K$5000,$C913,'1. Output sheet'!$O$2:$O$5000,"&gt;="&amp;$B$906,'1. Output sheet'!$O$2:$O$5000,"&lt;"&amp;$C$906)</f>
        <v>0</v>
      </c>
      <c r="J913" s="13">
        <f>COUNTIFS('1. Output sheet'!$AC$2:$AC$5000,$B$75,'1. Output sheet'!$C$2:$C$5000,J$73,'1. Output sheet'!$K$2:$K$5000,$C913,'1. Output sheet'!$O$2:$O$5000,"&gt;="&amp;$B$906,'1. Output sheet'!$O$2:$O$5000,"&lt;"&amp;$C$906)</f>
        <v>0</v>
      </c>
      <c r="K913" s="13">
        <f>COUNTIFS('1. Output sheet'!$AC$2:$AC$5000,$B$75,'1. Output sheet'!$C$2:$C$5000,K$73,'1. Output sheet'!$K$2:$K$5000,$C913,'1. Output sheet'!$O$2:$O$5000,"&gt;="&amp;$B$906,'1. Output sheet'!$O$2:$O$5000,"&lt;"&amp;$C$906)</f>
        <v>0</v>
      </c>
      <c r="L913" s="13">
        <f>COUNTIFS('1. Output sheet'!$AC$2:$AC$5000,$B$75,'1. Output sheet'!$C$2:$C$5000,L$73,'1. Output sheet'!$K$2:$K$5000,$C913,'1. Output sheet'!$O$2:$O$5000,"&gt;="&amp;$B$906,'1. Output sheet'!$O$2:$O$5000,"&lt;"&amp;$C$906)</f>
        <v>0</v>
      </c>
      <c r="M913" s="13">
        <f>COUNTIFS('1. Output sheet'!$AC$2:$AC$5000,$B$75,'1. Output sheet'!$C$2:$C$5000,M$73,'1. Output sheet'!$K$2:$K$5000,$C913,'1. Output sheet'!$O$2:$O$5000,"&gt;="&amp;$B$906,'1. Output sheet'!$O$2:$O$5000,"&lt;"&amp;$C$906)</f>
        <v>0</v>
      </c>
      <c r="N913" s="13">
        <f>COUNTIFS('1. Output sheet'!$AC$2:$AC$5000,$B$75,'1. Output sheet'!$C$2:$C$5000,N$73,'1. Output sheet'!$K$2:$K$5000,$C913,'1. Output sheet'!$O$2:$O$5000,"&gt;="&amp;$B$906,'1. Output sheet'!$O$2:$O$5000,"&lt;"&amp;$C$906)</f>
        <v>0</v>
      </c>
      <c r="O913" s="13">
        <f>COUNTIFS('1. Output sheet'!$AC$2:$AC$5000,$B$75,'1. Output sheet'!$C$2:$C$5000,O$73,'1. Output sheet'!$K$2:$K$5000,$C913,'1. Output sheet'!$O$2:$O$5000,"&gt;="&amp;$B$906,'1. Output sheet'!$O$2:$O$5000,"&lt;"&amp;$C$906)</f>
        <v>0</v>
      </c>
      <c r="P913" s="14">
        <f t="shared" si="529"/>
        <v>0</v>
      </c>
    </row>
    <row r="914" spans="2:16" ht="14.4" x14ac:dyDescent="0.3">
      <c r="B914" s="7"/>
      <c r="C914" s="39" t="s">
        <v>1933</v>
      </c>
      <c r="D914" s="13">
        <f>COUNTIFS('1. Output sheet'!$AC$2:$AC$5000,$B$75,'1. Output sheet'!$C$2:$C$5000,D$73,'1. Output sheet'!$K$2:$K$5000,$C914,'1. Output sheet'!$O$2:$O$5000,"&gt;="&amp;$B$906,'1. Output sheet'!$O$2:$O$5000,"&lt;"&amp;$C$906)</f>
        <v>0</v>
      </c>
      <c r="E914" s="13">
        <f>COUNTIFS('1. Output sheet'!$AC$2:$AC$5000,$B$75,'1. Output sheet'!$C$2:$C$5000,E$73,'1. Output sheet'!$K$2:$K$5000,$C914,'1. Output sheet'!$O$2:$O$5000,"&gt;="&amp;$B$906,'1. Output sheet'!$O$2:$O$5000,"&lt;"&amp;$C$906)</f>
        <v>0</v>
      </c>
      <c r="F914" s="13">
        <f>COUNTIFS('1. Output sheet'!$AC$2:$AC$5000,$B$75,'1. Output sheet'!$C$2:$C$5000,F$73,'1. Output sheet'!$K$2:$K$5000,$C914,'1. Output sheet'!$O$2:$O$5000,"&gt;="&amp;$B$906,'1. Output sheet'!$O$2:$O$5000,"&lt;"&amp;$C$906)</f>
        <v>0</v>
      </c>
      <c r="G914" s="13">
        <f>COUNTIFS('1. Output sheet'!$AC$2:$AC$5000,$B$75,'1. Output sheet'!$C$2:$C$5000,G$73,'1. Output sheet'!$K$2:$K$5000,$C914,'1. Output sheet'!$O$2:$O$5000,"&gt;="&amp;$B$906,'1. Output sheet'!$O$2:$O$5000,"&lt;"&amp;$C$906)</f>
        <v>0</v>
      </c>
      <c r="H914" s="13">
        <f>COUNTIFS('1. Output sheet'!$AC$2:$AC$5000,$B$75,'1. Output sheet'!$C$2:$C$5000,H$73,'1. Output sheet'!$K$2:$K$5000,$C914,'1. Output sheet'!$O$2:$O$5000,"&gt;="&amp;$B$906,'1. Output sheet'!$O$2:$O$5000,"&lt;"&amp;$C$906)</f>
        <v>0</v>
      </c>
      <c r="I914" s="13">
        <f>COUNTIFS('1. Output sheet'!$AC$2:$AC$5000,$B$75,'1. Output sheet'!$C$2:$C$5000,I$73,'1. Output sheet'!$K$2:$K$5000,$C914,'1. Output sheet'!$O$2:$O$5000,"&gt;="&amp;$B$906,'1. Output sheet'!$O$2:$O$5000,"&lt;"&amp;$C$906)</f>
        <v>0</v>
      </c>
      <c r="J914" s="13">
        <f>COUNTIFS('1. Output sheet'!$AC$2:$AC$5000,$B$75,'1. Output sheet'!$C$2:$C$5000,J$73,'1. Output sheet'!$K$2:$K$5000,$C914,'1. Output sheet'!$O$2:$O$5000,"&gt;="&amp;$B$906,'1. Output sheet'!$O$2:$O$5000,"&lt;"&amp;$C$906)</f>
        <v>0</v>
      </c>
      <c r="K914" s="13">
        <f>COUNTIFS('1. Output sheet'!$AC$2:$AC$5000,$B$75,'1. Output sheet'!$C$2:$C$5000,K$73,'1. Output sheet'!$K$2:$K$5000,$C914,'1. Output sheet'!$O$2:$O$5000,"&gt;="&amp;$B$906,'1. Output sheet'!$O$2:$O$5000,"&lt;"&amp;$C$906)</f>
        <v>0</v>
      </c>
      <c r="L914" s="13">
        <f>COUNTIFS('1. Output sheet'!$AC$2:$AC$5000,$B$75,'1. Output sheet'!$C$2:$C$5000,L$73,'1. Output sheet'!$K$2:$K$5000,$C914,'1. Output sheet'!$O$2:$O$5000,"&gt;="&amp;$B$906,'1. Output sheet'!$O$2:$O$5000,"&lt;"&amp;$C$906)</f>
        <v>0</v>
      </c>
      <c r="M914" s="13">
        <f>COUNTIFS('1. Output sheet'!$AC$2:$AC$5000,$B$75,'1. Output sheet'!$C$2:$C$5000,M$73,'1. Output sheet'!$K$2:$K$5000,$C914,'1. Output sheet'!$O$2:$O$5000,"&gt;="&amp;$B$906,'1. Output sheet'!$O$2:$O$5000,"&lt;"&amp;$C$906)</f>
        <v>0</v>
      </c>
      <c r="N914" s="13">
        <f>COUNTIFS('1. Output sheet'!$AC$2:$AC$5000,$B$75,'1. Output sheet'!$C$2:$C$5000,N$73,'1. Output sheet'!$K$2:$K$5000,$C914,'1. Output sheet'!$O$2:$O$5000,"&gt;="&amp;$B$906,'1. Output sheet'!$O$2:$O$5000,"&lt;"&amp;$C$906)</f>
        <v>0</v>
      </c>
      <c r="O914" s="13">
        <f>COUNTIFS('1. Output sheet'!$AC$2:$AC$5000,$B$75,'1. Output sheet'!$C$2:$C$5000,O$73,'1. Output sheet'!$K$2:$K$5000,$C914,'1. Output sheet'!$O$2:$O$5000,"&gt;="&amp;$B$906,'1. Output sheet'!$O$2:$O$5000,"&lt;"&amp;$C$906)</f>
        <v>0</v>
      </c>
      <c r="P914" s="14">
        <f t="shared" si="529"/>
        <v>0</v>
      </c>
    </row>
    <row r="915" spans="2:16" ht="14.4" x14ac:dyDescent="0.3">
      <c r="B915" s="7"/>
      <c r="C915" s="39" t="s">
        <v>530</v>
      </c>
      <c r="D915" s="13">
        <f>COUNTIFS('1. Output sheet'!$AC$2:$AC$5000,$B$75,'1. Output sheet'!$C$2:$C$5000,D$73,'1. Output sheet'!$K$2:$K$5000,$C915,'1. Output sheet'!$O$2:$O$5000,"&gt;="&amp;$B$906,'1. Output sheet'!$O$2:$O$5000,"&lt;"&amp;$C$906)</f>
        <v>0</v>
      </c>
      <c r="E915" s="13">
        <f>COUNTIFS('1. Output sheet'!$AC$2:$AC$5000,$B$75,'1. Output sheet'!$C$2:$C$5000,E$73,'1. Output sheet'!$K$2:$K$5000,$C915,'1. Output sheet'!$O$2:$O$5000,"&gt;="&amp;$B$906,'1. Output sheet'!$O$2:$O$5000,"&lt;"&amp;$C$906)</f>
        <v>0</v>
      </c>
      <c r="F915" s="13">
        <f>COUNTIFS('1. Output sheet'!$AC$2:$AC$5000,$B$75,'1. Output sheet'!$C$2:$C$5000,F$73,'1. Output sheet'!$K$2:$K$5000,$C915,'1. Output sheet'!$O$2:$O$5000,"&gt;="&amp;$B$906,'1. Output sheet'!$O$2:$O$5000,"&lt;"&amp;$C$906)</f>
        <v>0</v>
      </c>
      <c r="G915" s="13">
        <f>COUNTIFS('1. Output sheet'!$AC$2:$AC$5000,$B$75,'1. Output sheet'!$C$2:$C$5000,G$73,'1. Output sheet'!$K$2:$K$5000,$C915,'1. Output sheet'!$O$2:$O$5000,"&gt;="&amp;$B$906,'1. Output sheet'!$O$2:$O$5000,"&lt;"&amp;$C$906)</f>
        <v>0</v>
      </c>
      <c r="H915" s="13">
        <f>COUNTIFS('1. Output sheet'!$AC$2:$AC$5000,$B$75,'1. Output sheet'!$C$2:$C$5000,H$73,'1. Output sheet'!$K$2:$K$5000,$C915,'1. Output sheet'!$O$2:$O$5000,"&gt;="&amp;$B$906,'1. Output sheet'!$O$2:$O$5000,"&lt;"&amp;$C$906)</f>
        <v>0</v>
      </c>
      <c r="I915" s="13">
        <f>COUNTIFS('1. Output sheet'!$AC$2:$AC$5000,$B$75,'1. Output sheet'!$C$2:$C$5000,I$73,'1. Output sheet'!$K$2:$K$5000,$C915,'1. Output sheet'!$O$2:$O$5000,"&gt;="&amp;$B$906,'1. Output sheet'!$O$2:$O$5000,"&lt;"&amp;$C$906)</f>
        <v>0</v>
      </c>
      <c r="J915" s="13">
        <f>COUNTIFS('1. Output sheet'!$AC$2:$AC$5000,$B$75,'1. Output sheet'!$C$2:$C$5000,J$73,'1. Output sheet'!$K$2:$K$5000,$C915,'1. Output sheet'!$O$2:$O$5000,"&gt;="&amp;$B$906,'1. Output sheet'!$O$2:$O$5000,"&lt;"&amp;$C$906)</f>
        <v>0</v>
      </c>
      <c r="K915" s="13">
        <f>COUNTIFS('1. Output sheet'!$AC$2:$AC$5000,$B$75,'1. Output sheet'!$C$2:$C$5000,K$73,'1. Output sheet'!$K$2:$K$5000,$C915,'1. Output sheet'!$O$2:$O$5000,"&gt;="&amp;$B$906,'1. Output sheet'!$O$2:$O$5000,"&lt;"&amp;$C$906)</f>
        <v>0</v>
      </c>
      <c r="L915" s="13">
        <f>COUNTIFS('1. Output sheet'!$AC$2:$AC$5000,$B$75,'1. Output sheet'!$C$2:$C$5000,L$73,'1. Output sheet'!$K$2:$K$5000,$C915,'1. Output sheet'!$O$2:$O$5000,"&gt;="&amp;$B$906,'1. Output sheet'!$O$2:$O$5000,"&lt;"&amp;$C$906)</f>
        <v>0</v>
      </c>
      <c r="M915" s="13">
        <f>COUNTIFS('1. Output sheet'!$AC$2:$AC$5000,$B$75,'1. Output sheet'!$C$2:$C$5000,M$73,'1. Output sheet'!$K$2:$K$5000,$C915,'1. Output sheet'!$O$2:$O$5000,"&gt;="&amp;$B$906,'1. Output sheet'!$O$2:$O$5000,"&lt;"&amp;$C$906)</f>
        <v>0</v>
      </c>
      <c r="N915" s="13">
        <f>COUNTIFS('1. Output sheet'!$AC$2:$AC$5000,$B$75,'1. Output sheet'!$C$2:$C$5000,N$73,'1. Output sheet'!$K$2:$K$5000,$C915,'1. Output sheet'!$O$2:$O$5000,"&gt;="&amp;$B$906,'1. Output sheet'!$O$2:$O$5000,"&lt;"&amp;$C$906)</f>
        <v>0</v>
      </c>
      <c r="O915" s="13">
        <f>COUNTIFS('1. Output sheet'!$AC$2:$AC$5000,$B$75,'1. Output sheet'!$C$2:$C$5000,O$73,'1. Output sheet'!$K$2:$K$5000,$C915,'1. Output sheet'!$O$2:$O$5000,"&gt;="&amp;$B$906,'1. Output sheet'!$O$2:$O$5000,"&lt;"&amp;$C$906)</f>
        <v>0</v>
      </c>
      <c r="P915" s="14">
        <f t="shared" si="529"/>
        <v>0</v>
      </c>
    </row>
    <row r="916" spans="2:16" ht="14.4" x14ac:dyDescent="0.3">
      <c r="B916" s="7"/>
      <c r="C916" s="39" t="s">
        <v>34</v>
      </c>
      <c r="D916" s="13">
        <f>COUNTIFS('1. Output sheet'!$AC$2:$AC$5000,$B$75,'1. Output sheet'!$C$2:$C$5000,D$73,'1. Output sheet'!$K$2:$K$5000,$C916,'1. Output sheet'!$O$2:$O$5000,"&gt;="&amp;$B$906,'1. Output sheet'!$O$2:$O$5000,"&lt;"&amp;$C$906)</f>
        <v>0</v>
      </c>
      <c r="E916" s="13">
        <f>COUNTIFS('1. Output sheet'!$AC$2:$AC$5000,$B$75,'1. Output sheet'!$C$2:$C$5000,E$73,'1. Output sheet'!$K$2:$K$5000,$C916,'1. Output sheet'!$O$2:$O$5000,"&gt;="&amp;$B$906,'1. Output sheet'!$O$2:$O$5000,"&lt;"&amp;$C$906)</f>
        <v>0</v>
      </c>
      <c r="F916" s="13">
        <f>COUNTIFS('1. Output sheet'!$AC$2:$AC$5000,$B$75,'1. Output sheet'!$C$2:$C$5000,F$73,'1. Output sheet'!$K$2:$K$5000,$C916,'1. Output sheet'!$O$2:$O$5000,"&gt;="&amp;$B$906,'1. Output sheet'!$O$2:$O$5000,"&lt;"&amp;$C$906)</f>
        <v>0</v>
      </c>
      <c r="G916" s="13">
        <f>COUNTIFS('1. Output sheet'!$AC$2:$AC$5000,$B$75,'1. Output sheet'!$C$2:$C$5000,G$73,'1. Output sheet'!$K$2:$K$5000,$C916,'1. Output sheet'!$O$2:$O$5000,"&gt;="&amp;$B$906,'1. Output sheet'!$O$2:$O$5000,"&lt;"&amp;$C$906)</f>
        <v>0</v>
      </c>
      <c r="H916" s="13">
        <f>COUNTIFS('1. Output sheet'!$AC$2:$AC$5000,$B$75,'1. Output sheet'!$C$2:$C$5000,H$73,'1. Output sheet'!$K$2:$K$5000,$C916,'1. Output sheet'!$O$2:$O$5000,"&gt;="&amp;$B$906,'1. Output sheet'!$O$2:$O$5000,"&lt;"&amp;$C$906)</f>
        <v>0</v>
      </c>
      <c r="I916" s="13">
        <f>COUNTIFS('1. Output sheet'!$AC$2:$AC$5000,$B$75,'1. Output sheet'!$C$2:$C$5000,I$73,'1. Output sheet'!$K$2:$K$5000,$C916,'1. Output sheet'!$O$2:$O$5000,"&gt;="&amp;$B$906,'1. Output sheet'!$O$2:$O$5000,"&lt;"&amp;$C$906)</f>
        <v>0</v>
      </c>
      <c r="J916" s="13">
        <f>COUNTIFS('1. Output sheet'!$AC$2:$AC$5000,$B$75,'1. Output sheet'!$C$2:$C$5000,J$73,'1. Output sheet'!$K$2:$K$5000,$C916,'1. Output sheet'!$O$2:$O$5000,"&gt;="&amp;$B$906,'1. Output sheet'!$O$2:$O$5000,"&lt;"&amp;$C$906)</f>
        <v>0</v>
      </c>
      <c r="K916" s="13">
        <f>COUNTIFS('1. Output sheet'!$AC$2:$AC$5000,$B$75,'1. Output sheet'!$C$2:$C$5000,K$73,'1. Output sheet'!$K$2:$K$5000,$C916,'1. Output sheet'!$O$2:$O$5000,"&gt;="&amp;$B$906,'1. Output sheet'!$O$2:$O$5000,"&lt;"&amp;$C$906)</f>
        <v>0</v>
      </c>
      <c r="L916" s="13">
        <f>COUNTIFS('1. Output sheet'!$AC$2:$AC$5000,$B$75,'1. Output sheet'!$C$2:$C$5000,L$73,'1. Output sheet'!$K$2:$K$5000,$C916,'1. Output sheet'!$O$2:$O$5000,"&gt;="&amp;$B$906,'1. Output sheet'!$O$2:$O$5000,"&lt;"&amp;$C$906)</f>
        <v>0</v>
      </c>
      <c r="M916" s="13">
        <f>COUNTIFS('1. Output sheet'!$AC$2:$AC$5000,$B$75,'1. Output sheet'!$C$2:$C$5000,M$73,'1. Output sheet'!$K$2:$K$5000,$C916,'1. Output sheet'!$O$2:$O$5000,"&gt;="&amp;$B$906,'1. Output sheet'!$O$2:$O$5000,"&lt;"&amp;$C$906)</f>
        <v>0</v>
      </c>
      <c r="N916" s="13">
        <f>COUNTIFS('1. Output sheet'!$AC$2:$AC$5000,$B$75,'1. Output sheet'!$C$2:$C$5000,N$73,'1. Output sheet'!$K$2:$K$5000,$C916,'1. Output sheet'!$O$2:$O$5000,"&gt;="&amp;$B$906,'1. Output sheet'!$O$2:$O$5000,"&lt;"&amp;$C$906)</f>
        <v>0</v>
      </c>
      <c r="O916" s="13">
        <f>COUNTIFS('1. Output sheet'!$AC$2:$AC$5000,$B$75,'1. Output sheet'!$C$2:$C$5000,O$73,'1. Output sheet'!$K$2:$K$5000,$C916,'1. Output sheet'!$O$2:$O$5000,"&gt;="&amp;$B$906,'1. Output sheet'!$O$2:$O$5000,"&lt;"&amp;$C$906)</f>
        <v>0</v>
      </c>
      <c r="P916" s="14">
        <f t="shared" si="529"/>
        <v>0</v>
      </c>
    </row>
    <row r="917" spans="2:16" ht="14.4" x14ac:dyDescent="0.3">
      <c r="B917" s="7"/>
      <c r="C917" s="39" t="s">
        <v>473</v>
      </c>
      <c r="D917" s="13">
        <f>COUNTIFS('1. Output sheet'!$AC$2:$AC$5000,$B$75,'1. Output sheet'!$C$2:$C$5000,D$73,'1. Output sheet'!$K$2:$K$5000,$C917,'1. Output sheet'!$O$2:$O$5000,"&gt;="&amp;$B$906,'1. Output sheet'!$O$2:$O$5000,"&lt;"&amp;$C$906)</f>
        <v>0</v>
      </c>
      <c r="E917" s="13">
        <f>COUNTIFS('1. Output sheet'!$AC$2:$AC$5000,$B$75,'1. Output sheet'!$C$2:$C$5000,E$73,'1. Output sheet'!$K$2:$K$5000,$C917,'1. Output sheet'!$O$2:$O$5000,"&gt;="&amp;$B$906,'1. Output sheet'!$O$2:$O$5000,"&lt;"&amp;$C$906)</f>
        <v>0</v>
      </c>
      <c r="F917" s="13">
        <f>COUNTIFS('1. Output sheet'!$AC$2:$AC$5000,$B$75,'1. Output sheet'!$C$2:$C$5000,F$73,'1. Output sheet'!$K$2:$K$5000,$C917,'1. Output sheet'!$O$2:$O$5000,"&gt;="&amp;$B$906,'1. Output sheet'!$O$2:$O$5000,"&lt;"&amp;$C$906)</f>
        <v>0</v>
      </c>
      <c r="G917" s="13">
        <f>COUNTIFS('1. Output sheet'!$AC$2:$AC$5000,$B$75,'1. Output sheet'!$C$2:$C$5000,G$73,'1. Output sheet'!$K$2:$K$5000,$C917,'1. Output sheet'!$O$2:$O$5000,"&gt;="&amp;$B$906,'1. Output sheet'!$O$2:$O$5000,"&lt;"&amp;$C$906)</f>
        <v>0</v>
      </c>
      <c r="H917" s="13">
        <f>COUNTIFS('1. Output sheet'!$AC$2:$AC$5000,$B$75,'1. Output sheet'!$C$2:$C$5000,H$73,'1. Output sheet'!$K$2:$K$5000,$C917,'1. Output sheet'!$O$2:$O$5000,"&gt;="&amp;$B$906,'1. Output sheet'!$O$2:$O$5000,"&lt;"&amp;$C$906)</f>
        <v>0</v>
      </c>
      <c r="I917" s="13">
        <f>COUNTIFS('1. Output sheet'!$AC$2:$AC$5000,$B$75,'1. Output sheet'!$C$2:$C$5000,I$73,'1. Output sheet'!$K$2:$K$5000,$C917,'1. Output sheet'!$O$2:$O$5000,"&gt;="&amp;$B$906,'1. Output sheet'!$O$2:$O$5000,"&lt;"&amp;$C$906)</f>
        <v>0</v>
      </c>
      <c r="J917" s="13">
        <f>COUNTIFS('1. Output sheet'!$AC$2:$AC$5000,$B$75,'1. Output sheet'!$C$2:$C$5000,J$73,'1. Output sheet'!$K$2:$K$5000,$C917,'1. Output sheet'!$O$2:$O$5000,"&gt;="&amp;$B$906,'1. Output sheet'!$O$2:$O$5000,"&lt;"&amp;$C$906)</f>
        <v>0</v>
      </c>
      <c r="K917" s="13">
        <f>COUNTIFS('1. Output sheet'!$AC$2:$AC$5000,$B$75,'1. Output sheet'!$C$2:$C$5000,K$73,'1. Output sheet'!$K$2:$K$5000,$C917,'1. Output sheet'!$O$2:$O$5000,"&gt;="&amp;$B$906,'1. Output sheet'!$O$2:$O$5000,"&lt;"&amp;$C$906)</f>
        <v>0</v>
      </c>
      <c r="L917" s="13">
        <f>COUNTIFS('1. Output sheet'!$AC$2:$AC$5000,$B$75,'1. Output sheet'!$C$2:$C$5000,L$73,'1. Output sheet'!$K$2:$K$5000,$C917,'1. Output sheet'!$O$2:$O$5000,"&gt;="&amp;$B$906,'1. Output sheet'!$O$2:$O$5000,"&lt;"&amp;$C$906)</f>
        <v>0</v>
      </c>
      <c r="M917" s="13">
        <f>COUNTIFS('1. Output sheet'!$AC$2:$AC$5000,$B$75,'1. Output sheet'!$C$2:$C$5000,M$73,'1. Output sheet'!$K$2:$K$5000,$C917,'1. Output sheet'!$O$2:$O$5000,"&gt;="&amp;$B$906,'1. Output sheet'!$O$2:$O$5000,"&lt;"&amp;$C$906)</f>
        <v>0</v>
      </c>
      <c r="N917" s="13">
        <f>COUNTIFS('1. Output sheet'!$AC$2:$AC$5000,$B$75,'1. Output sheet'!$C$2:$C$5000,N$73,'1. Output sheet'!$K$2:$K$5000,$C917,'1. Output sheet'!$O$2:$O$5000,"&gt;="&amp;$B$906,'1. Output sheet'!$O$2:$O$5000,"&lt;"&amp;$C$906)</f>
        <v>0</v>
      </c>
      <c r="O917" s="13">
        <f>COUNTIFS('1. Output sheet'!$AC$2:$AC$5000,$B$75,'1. Output sheet'!$C$2:$C$5000,O$73,'1. Output sheet'!$K$2:$K$5000,$C917,'1. Output sheet'!$O$2:$O$5000,"&gt;="&amp;$B$906,'1. Output sheet'!$O$2:$O$5000,"&lt;"&amp;$C$906)</f>
        <v>0</v>
      </c>
      <c r="P917" s="14">
        <f t="shared" si="529"/>
        <v>0</v>
      </c>
    </row>
    <row r="918" spans="2:16" ht="14.4" x14ac:dyDescent="0.3">
      <c r="B918" s="7"/>
      <c r="C918" s="39" t="s">
        <v>210</v>
      </c>
      <c r="D918" s="13">
        <f>COUNTIFS('1. Output sheet'!$AC$2:$AC$5000,$B$75,'1. Output sheet'!$C$2:$C$5000,D$73,'1. Output sheet'!$K$2:$K$5000,$C918,'1. Output sheet'!$O$2:$O$5000,"&gt;="&amp;$B$906,'1. Output sheet'!$O$2:$O$5000,"&lt;"&amp;$C$906)</f>
        <v>0</v>
      </c>
      <c r="E918" s="13">
        <f>COUNTIFS('1. Output sheet'!$AC$2:$AC$5000,$B$75,'1. Output sheet'!$C$2:$C$5000,E$73,'1. Output sheet'!$K$2:$K$5000,$C918,'1. Output sheet'!$O$2:$O$5000,"&gt;="&amp;$B$906,'1. Output sheet'!$O$2:$O$5000,"&lt;"&amp;$C$906)</f>
        <v>3</v>
      </c>
      <c r="F918" s="13">
        <f>COUNTIFS('1. Output sheet'!$AC$2:$AC$5000,$B$75,'1. Output sheet'!$C$2:$C$5000,F$73,'1. Output sheet'!$K$2:$K$5000,$C918,'1. Output sheet'!$O$2:$O$5000,"&gt;="&amp;$B$906,'1. Output sheet'!$O$2:$O$5000,"&lt;"&amp;$C$906)</f>
        <v>0</v>
      </c>
      <c r="G918" s="13">
        <f>COUNTIFS('1. Output sheet'!$AC$2:$AC$5000,$B$75,'1. Output sheet'!$C$2:$C$5000,G$73,'1. Output sheet'!$K$2:$K$5000,$C918,'1. Output sheet'!$O$2:$O$5000,"&gt;="&amp;$B$906,'1. Output sheet'!$O$2:$O$5000,"&lt;"&amp;$C$906)</f>
        <v>0</v>
      </c>
      <c r="H918" s="13">
        <f>COUNTIFS('1. Output sheet'!$AC$2:$AC$5000,$B$75,'1. Output sheet'!$C$2:$C$5000,H$73,'1. Output sheet'!$K$2:$K$5000,$C918,'1. Output sheet'!$O$2:$O$5000,"&gt;="&amp;$B$906,'1. Output sheet'!$O$2:$O$5000,"&lt;"&amp;$C$906)</f>
        <v>0</v>
      </c>
      <c r="I918" s="13">
        <f>COUNTIFS('1. Output sheet'!$AC$2:$AC$5000,$B$75,'1. Output sheet'!$C$2:$C$5000,I$73,'1. Output sheet'!$K$2:$K$5000,$C918,'1. Output sheet'!$O$2:$O$5000,"&gt;="&amp;$B$906,'1. Output sheet'!$O$2:$O$5000,"&lt;"&amp;$C$906)</f>
        <v>0</v>
      </c>
      <c r="J918" s="13">
        <f>COUNTIFS('1. Output sheet'!$AC$2:$AC$5000,$B$75,'1. Output sheet'!$C$2:$C$5000,J$73,'1. Output sheet'!$K$2:$K$5000,$C918,'1. Output sheet'!$O$2:$O$5000,"&gt;="&amp;$B$906,'1. Output sheet'!$O$2:$O$5000,"&lt;"&amp;$C$906)</f>
        <v>0</v>
      </c>
      <c r="K918" s="13">
        <f>COUNTIFS('1. Output sheet'!$AC$2:$AC$5000,$B$75,'1. Output sheet'!$C$2:$C$5000,K$73,'1. Output sheet'!$K$2:$K$5000,$C918,'1. Output sheet'!$O$2:$O$5000,"&gt;="&amp;$B$906,'1. Output sheet'!$O$2:$O$5000,"&lt;"&amp;$C$906)</f>
        <v>0</v>
      </c>
      <c r="L918" s="13">
        <f>COUNTIFS('1. Output sheet'!$AC$2:$AC$5000,$B$75,'1. Output sheet'!$C$2:$C$5000,L$73,'1. Output sheet'!$K$2:$K$5000,$C918,'1. Output sheet'!$O$2:$O$5000,"&gt;="&amp;$B$906,'1. Output sheet'!$O$2:$O$5000,"&lt;"&amp;$C$906)</f>
        <v>0</v>
      </c>
      <c r="M918" s="13">
        <f>COUNTIFS('1. Output sheet'!$AC$2:$AC$5000,$B$75,'1. Output sheet'!$C$2:$C$5000,M$73,'1. Output sheet'!$K$2:$K$5000,$C918,'1. Output sheet'!$O$2:$O$5000,"&gt;="&amp;$B$906,'1. Output sheet'!$O$2:$O$5000,"&lt;"&amp;$C$906)</f>
        <v>0</v>
      </c>
      <c r="N918" s="13">
        <f>COUNTIFS('1. Output sheet'!$AC$2:$AC$5000,$B$75,'1. Output sheet'!$C$2:$C$5000,N$73,'1. Output sheet'!$K$2:$K$5000,$C918,'1. Output sheet'!$O$2:$O$5000,"&gt;="&amp;$B$906,'1. Output sheet'!$O$2:$O$5000,"&lt;"&amp;$C$906)</f>
        <v>0</v>
      </c>
      <c r="O918" s="13">
        <f>COUNTIFS('1. Output sheet'!$AC$2:$AC$5000,$B$75,'1. Output sheet'!$C$2:$C$5000,O$73,'1. Output sheet'!$K$2:$K$5000,$C918,'1. Output sheet'!$O$2:$O$5000,"&gt;="&amp;$B$906,'1. Output sheet'!$O$2:$O$5000,"&lt;"&amp;$C$906)</f>
        <v>0</v>
      </c>
      <c r="P918" s="14">
        <f t="shared" si="529"/>
        <v>3</v>
      </c>
    </row>
    <row r="919" spans="2:16" ht="14.4" x14ac:dyDescent="0.3">
      <c r="B919" s="7"/>
      <c r="C919" s="39" t="s">
        <v>333</v>
      </c>
      <c r="D919" s="13">
        <f>COUNTIFS('1. Output sheet'!$AC$2:$AC$5000,$B$75,'1. Output sheet'!$C$2:$C$5000,D$73,'1. Output sheet'!$K$2:$K$5000,$C919,'1. Output sheet'!$O$2:$O$5000,"&gt;="&amp;$B$906,'1. Output sheet'!$O$2:$O$5000,"&lt;"&amp;$C$906)</f>
        <v>0</v>
      </c>
      <c r="E919" s="13">
        <f>COUNTIFS('1. Output sheet'!$AC$2:$AC$5000,$B$75,'1. Output sheet'!$C$2:$C$5000,E$73,'1. Output sheet'!$K$2:$K$5000,$C919,'1. Output sheet'!$O$2:$O$5000,"&gt;="&amp;$B$906,'1. Output sheet'!$O$2:$O$5000,"&lt;"&amp;$C$906)</f>
        <v>0</v>
      </c>
      <c r="F919" s="13">
        <f>COUNTIFS('1. Output sheet'!$AC$2:$AC$5000,$B$75,'1. Output sheet'!$C$2:$C$5000,F$73,'1. Output sheet'!$K$2:$K$5000,$C919,'1. Output sheet'!$O$2:$O$5000,"&gt;="&amp;$B$906,'1. Output sheet'!$O$2:$O$5000,"&lt;"&amp;$C$906)</f>
        <v>0</v>
      </c>
      <c r="G919" s="13">
        <f>COUNTIFS('1. Output sheet'!$AC$2:$AC$5000,$B$75,'1. Output sheet'!$C$2:$C$5000,G$73,'1. Output sheet'!$K$2:$K$5000,$C919,'1. Output sheet'!$O$2:$O$5000,"&gt;="&amp;$B$906,'1. Output sheet'!$O$2:$O$5000,"&lt;"&amp;$C$906)</f>
        <v>0</v>
      </c>
      <c r="H919" s="13">
        <f>COUNTIFS('1. Output sheet'!$AC$2:$AC$5000,$B$75,'1. Output sheet'!$C$2:$C$5000,H$73,'1. Output sheet'!$K$2:$K$5000,$C919,'1. Output sheet'!$O$2:$O$5000,"&gt;="&amp;$B$906,'1. Output sheet'!$O$2:$O$5000,"&lt;"&amp;$C$906)</f>
        <v>0</v>
      </c>
      <c r="I919" s="13">
        <f>COUNTIFS('1. Output sheet'!$AC$2:$AC$5000,$B$75,'1. Output sheet'!$C$2:$C$5000,I$73,'1. Output sheet'!$K$2:$K$5000,$C919,'1. Output sheet'!$O$2:$O$5000,"&gt;="&amp;$B$906,'1. Output sheet'!$O$2:$O$5000,"&lt;"&amp;$C$906)</f>
        <v>0</v>
      </c>
      <c r="J919" s="13">
        <f>COUNTIFS('1. Output sheet'!$AC$2:$AC$5000,$B$75,'1. Output sheet'!$C$2:$C$5000,J$73,'1. Output sheet'!$K$2:$K$5000,$C919,'1. Output sheet'!$O$2:$O$5000,"&gt;="&amp;$B$906,'1. Output sheet'!$O$2:$O$5000,"&lt;"&amp;$C$906)</f>
        <v>0</v>
      </c>
      <c r="K919" s="13">
        <f>COUNTIFS('1. Output sheet'!$AC$2:$AC$5000,$B$75,'1. Output sheet'!$C$2:$C$5000,K$73,'1. Output sheet'!$K$2:$K$5000,$C919,'1. Output sheet'!$O$2:$O$5000,"&gt;="&amp;$B$906,'1. Output sheet'!$O$2:$O$5000,"&lt;"&amp;$C$906)</f>
        <v>0</v>
      </c>
      <c r="L919" s="13">
        <f>COUNTIFS('1. Output sheet'!$AC$2:$AC$5000,$B$75,'1. Output sheet'!$C$2:$C$5000,L$73,'1. Output sheet'!$K$2:$K$5000,$C919,'1. Output sheet'!$O$2:$O$5000,"&gt;="&amp;$B$906,'1. Output sheet'!$O$2:$O$5000,"&lt;"&amp;$C$906)</f>
        <v>0</v>
      </c>
      <c r="M919" s="13">
        <f>COUNTIFS('1. Output sheet'!$AC$2:$AC$5000,$B$75,'1. Output sheet'!$C$2:$C$5000,M$73,'1. Output sheet'!$K$2:$K$5000,$C919,'1. Output sheet'!$O$2:$O$5000,"&gt;="&amp;$B$906,'1. Output sheet'!$O$2:$O$5000,"&lt;"&amp;$C$906)</f>
        <v>0</v>
      </c>
      <c r="N919" s="13">
        <f>COUNTIFS('1. Output sheet'!$AC$2:$AC$5000,$B$75,'1. Output sheet'!$C$2:$C$5000,N$73,'1. Output sheet'!$K$2:$K$5000,$C919,'1. Output sheet'!$O$2:$O$5000,"&gt;="&amp;$B$906,'1. Output sheet'!$O$2:$O$5000,"&lt;"&amp;$C$906)</f>
        <v>0</v>
      </c>
      <c r="O919" s="13">
        <f>COUNTIFS('1. Output sheet'!$AC$2:$AC$5000,$B$75,'1. Output sheet'!$C$2:$C$5000,O$73,'1. Output sheet'!$K$2:$K$5000,$C919,'1. Output sheet'!$O$2:$O$5000,"&gt;="&amp;$B$906,'1. Output sheet'!$O$2:$O$5000,"&lt;"&amp;$C$906)</f>
        <v>0</v>
      </c>
      <c r="P919" s="14">
        <f t="shared" si="529"/>
        <v>0</v>
      </c>
    </row>
    <row r="920" spans="2:16" ht="14.4" x14ac:dyDescent="0.3">
      <c r="B920" s="7"/>
      <c r="C920" s="39" t="s">
        <v>229</v>
      </c>
      <c r="D920" s="13">
        <f>COUNTIFS('1. Output sheet'!$AC$2:$AC$5000,$B$75,'1. Output sheet'!$C$2:$C$5000,D$73,'1. Output sheet'!$K$2:$K$5000,$C920,'1. Output sheet'!$O$2:$O$5000,"&gt;="&amp;$B$906,'1. Output sheet'!$O$2:$O$5000,"&lt;"&amp;$C$906)</f>
        <v>0</v>
      </c>
      <c r="E920" s="13">
        <f>COUNTIFS('1. Output sheet'!$AC$2:$AC$5000,$B$75,'1. Output sheet'!$C$2:$C$5000,E$73,'1. Output sheet'!$K$2:$K$5000,$C920,'1. Output sheet'!$O$2:$O$5000,"&gt;="&amp;$B$906,'1. Output sheet'!$O$2:$O$5000,"&lt;"&amp;$C$906)</f>
        <v>0</v>
      </c>
      <c r="F920" s="13">
        <f>COUNTIFS('1. Output sheet'!$AC$2:$AC$5000,$B$75,'1. Output sheet'!$C$2:$C$5000,F$73,'1. Output sheet'!$K$2:$K$5000,$C920,'1. Output sheet'!$O$2:$O$5000,"&gt;="&amp;$B$906,'1. Output sheet'!$O$2:$O$5000,"&lt;"&amp;$C$906)</f>
        <v>0</v>
      </c>
      <c r="G920" s="13">
        <f>COUNTIFS('1. Output sheet'!$AC$2:$AC$5000,$B$75,'1. Output sheet'!$C$2:$C$5000,G$73,'1. Output sheet'!$K$2:$K$5000,$C920,'1. Output sheet'!$O$2:$O$5000,"&gt;="&amp;$B$906,'1. Output sheet'!$O$2:$O$5000,"&lt;"&amp;$C$906)</f>
        <v>2</v>
      </c>
      <c r="H920" s="13">
        <f>COUNTIFS('1. Output sheet'!$AC$2:$AC$5000,$B$75,'1. Output sheet'!$C$2:$C$5000,H$73,'1. Output sheet'!$K$2:$K$5000,$C920,'1. Output sheet'!$O$2:$O$5000,"&gt;="&amp;$B$906,'1. Output sheet'!$O$2:$O$5000,"&lt;"&amp;$C$906)</f>
        <v>2</v>
      </c>
      <c r="I920" s="13">
        <f>COUNTIFS('1. Output sheet'!$AC$2:$AC$5000,$B$75,'1. Output sheet'!$C$2:$C$5000,I$73,'1. Output sheet'!$K$2:$K$5000,$C920,'1. Output sheet'!$O$2:$O$5000,"&gt;="&amp;$B$906,'1. Output sheet'!$O$2:$O$5000,"&lt;"&amp;$C$906)</f>
        <v>0</v>
      </c>
      <c r="J920" s="13">
        <f>COUNTIFS('1. Output sheet'!$AC$2:$AC$5000,$B$75,'1. Output sheet'!$C$2:$C$5000,J$73,'1. Output sheet'!$K$2:$K$5000,$C920,'1. Output sheet'!$O$2:$O$5000,"&gt;="&amp;$B$906,'1. Output sheet'!$O$2:$O$5000,"&lt;"&amp;$C$906)</f>
        <v>0</v>
      </c>
      <c r="K920" s="13">
        <f>COUNTIFS('1. Output sheet'!$AC$2:$AC$5000,$B$75,'1. Output sheet'!$C$2:$C$5000,K$73,'1. Output sheet'!$K$2:$K$5000,$C920,'1. Output sheet'!$O$2:$O$5000,"&gt;="&amp;$B$906,'1. Output sheet'!$O$2:$O$5000,"&lt;"&amp;$C$906)</f>
        <v>0</v>
      </c>
      <c r="L920" s="13">
        <f>COUNTIFS('1. Output sheet'!$AC$2:$AC$5000,$B$75,'1. Output sheet'!$C$2:$C$5000,L$73,'1. Output sheet'!$K$2:$K$5000,$C920,'1. Output sheet'!$O$2:$O$5000,"&gt;="&amp;$B$906,'1. Output sheet'!$O$2:$O$5000,"&lt;"&amp;$C$906)</f>
        <v>0</v>
      </c>
      <c r="M920" s="13">
        <f>COUNTIFS('1. Output sheet'!$AC$2:$AC$5000,$B$75,'1. Output sheet'!$C$2:$C$5000,M$73,'1. Output sheet'!$K$2:$K$5000,$C920,'1. Output sheet'!$O$2:$O$5000,"&gt;="&amp;$B$906,'1. Output sheet'!$O$2:$O$5000,"&lt;"&amp;$C$906)</f>
        <v>0</v>
      </c>
      <c r="N920" s="13">
        <f>COUNTIFS('1. Output sheet'!$AC$2:$AC$5000,$B$75,'1. Output sheet'!$C$2:$C$5000,N$73,'1. Output sheet'!$K$2:$K$5000,$C920,'1. Output sheet'!$O$2:$O$5000,"&gt;="&amp;$B$906,'1. Output sheet'!$O$2:$O$5000,"&lt;"&amp;$C$906)</f>
        <v>0</v>
      </c>
      <c r="O920" s="13">
        <f>COUNTIFS('1. Output sheet'!$AC$2:$AC$5000,$B$75,'1. Output sheet'!$C$2:$C$5000,O$73,'1. Output sheet'!$K$2:$K$5000,$C920,'1. Output sheet'!$O$2:$O$5000,"&gt;="&amp;$B$906,'1. Output sheet'!$O$2:$O$5000,"&lt;"&amp;$C$906)</f>
        <v>0</v>
      </c>
      <c r="P920" s="14">
        <f t="shared" si="529"/>
        <v>4</v>
      </c>
    </row>
    <row r="921" spans="2:16" ht="14.4" x14ac:dyDescent="0.3">
      <c r="B921" s="7"/>
      <c r="C921" s="39" t="s">
        <v>407</v>
      </c>
      <c r="D921" s="13">
        <f>COUNTIFS('1. Output sheet'!$AC$2:$AC$5000,$B$75,'1. Output sheet'!$C$2:$C$5000,D$73,'1. Output sheet'!$K$2:$K$5000,$C921,'1. Output sheet'!$O$2:$O$5000,"&gt;="&amp;$B$906,'1. Output sheet'!$O$2:$O$5000,"&lt;"&amp;$C$906)</f>
        <v>0</v>
      </c>
      <c r="E921" s="13">
        <f>COUNTIFS('1. Output sheet'!$AC$2:$AC$5000,$B$75,'1. Output sheet'!$C$2:$C$5000,E$73,'1. Output sheet'!$K$2:$K$5000,$C921,'1. Output sheet'!$O$2:$O$5000,"&gt;="&amp;$B$906,'1. Output sheet'!$O$2:$O$5000,"&lt;"&amp;$C$906)</f>
        <v>0</v>
      </c>
      <c r="F921" s="13">
        <f>COUNTIFS('1. Output sheet'!$AC$2:$AC$5000,$B$75,'1. Output sheet'!$C$2:$C$5000,F$73,'1. Output sheet'!$K$2:$K$5000,$C921,'1. Output sheet'!$O$2:$O$5000,"&gt;="&amp;$B$906,'1. Output sheet'!$O$2:$O$5000,"&lt;"&amp;$C$906)</f>
        <v>0</v>
      </c>
      <c r="G921" s="13">
        <f>COUNTIFS('1. Output sheet'!$AC$2:$AC$5000,$B$75,'1. Output sheet'!$C$2:$C$5000,G$73,'1. Output sheet'!$K$2:$K$5000,$C921,'1. Output sheet'!$O$2:$O$5000,"&gt;="&amp;$B$906,'1. Output sheet'!$O$2:$O$5000,"&lt;"&amp;$C$906)</f>
        <v>0</v>
      </c>
      <c r="H921" s="13">
        <f>COUNTIFS('1. Output sheet'!$AC$2:$AC$5000,$B$75,'1. Output sheet'!$C$2:$C$5000,H$73,'1. Output sheet'!$K$2:$K$5000,$C921,'1. Output sheet'!$O$2:$O$5000,"&gt;="&amp;$B$906,'1. Output sheet'!$O$2:$O$5000,"&lt;"&amp;$C$906)</f>
        <v>0</v>
      </c>
      <c r="I921" s="13">
        <f>COUNTIFS('1. Output sheet'!$AC$2:$AC$5000,$B$75,'1. Output sheet'!$C$2:$C$5000,I$73,'1. Output sheet'!$K$2:$K$5000,$C921,'1. Output sheet'!$O$2:$O$5000,"&gt;="&amp;$B$906,'1. Output sheet'!$O$2:$O$5000,"&lt;"&amp;$C$906)</f>
        <v>0</v>
      </c>
      <c r="J921" s="13">
        <f>COUNTIFS('1. Output sheet'!$AC$2:$AC$5000,$B$75,'1. Output sheet'!$C$2:$C$5000,J$73,'1. Output sheet'!$K$2:$K$5000,$C921,'1. Output sheet'!$O$2:$O$5000,"&gt;="&amp;$B$906,'1. Output sheet'!$O$2:$O$5000,"&lt;"&amp;$C$906)</f>
        <v>0</v>
      </c>
      <c r="K921" s="13">
        <f>COUNTIFS('1. Output sheet'!$AC$2:$AC$5000,$B$75,'1. Output sheet'!$C$2:$C$5000,K$73,'1. Output sheet'!$K$2:$K$5000,$C921,'1. Output sheet'!$O$2:$O$5000,"&gt;="&amp;$B$906,'1. Output sheet'!$O$2:$O$5000,"&lt;"&amp;$C$906)</f>
        <v>0</v>
      </c>
      <c r="L921" s="13">
        <f>COUNTIFS('1. Output sheet'!$AC$2:$AC$5000,$B$75,'1. Output sheet'!$C$2:$C$5000,L$73,'1. Output sheet'!$K$2:$K$5000,$C921,'1. Output sheet'!$O$2:$O$5000,"&gt;="&amp;$B$906,'1. Output sheet'!$O$2:$O$5000,"&lt;"&amp;$C$906)</f>
        <v>0</v>
      </c>
      <c r="M921" s="13">
        <f>COUNTIFS('1. Output sheet'!$AC$2:$AC$5000,$B$75,'1. Output sheet'!$C$2:$C$5000,M$73,'1. Output sheet'!$K$2:$K$5000,$C921,'1. Output sheet'!$O$2:$O$5000,"&gt;="&amp;$B$906,'1. Output sheet'!$O$2:$O$5000,"&lt;"&amp;$C$906)</f>
        <v>0</v>
      </c>
      <c r="N921" s="13">
        <f>COUNTIFS('1. Output sheet'!$AC$2:$AC$5000,$B$75,'1. Output sheet'!$C$2:$C$5000,N$73,'1. Output sheet'!$K$2:$K$5000,$C921,'1. Output sheet'!$O$2:$O$5000,"&gt;="&amp;$B$906,'1. Output sheet'!$O$2:$O$5000,"&lt;"&amp;$C$906)</f>
        <v>0</v>
      </c>
      <c r="O921" s="13">
        <f>COUNTIFS('1. Output sheet'!$AC$2:$AC$5000,$B$75,'1. Output sheet'!$C$2:$C$5000,O$73,'1. Output sheet'!$K$2:$K$5000,$C921,'1. Output sheet'!$O$2:$O$5000,"&gt;="&amp;$B$906,'1. Output sheet'!$O$2:$O$5000,"&lt;"&amp;$C$906)</f>
        <v>0</v>
      </c>
      <c r="P921" s="14">
        <f t="shared" si="529"/>
        <v>0</v>
      </c>
    </row>
    <row r="922" spans="2:16" ht="14.4" x14ac:dyDescent="0.3">
      <c r="B922" s="7"/>
      <c r="C922" s="39" t="s">
        <v>54</v>
      </c>
      <c r="D922" s="13">
        <f>COUNTIFS('1. Output sheet'!$AC$2:$AC$5000,$B$75,'1. Output sheet'!$C$2:$C$5000,D$73,'1. Output sheet'!$K$2:$K$5000,$C922,'1. Output sheet'!$O$2:$O$5000,"&gt;="&amp;$B$906,'1. Output sheet'!$O$2:$O$5000,"&lt;"&amp;$C$906)</f>
        <v>0</v>
      </c>
      <c r="E922" s="13">
        <f>COUNTIFS('1. Output sheet'!$AC$2:$AC$5000,$B$75,'1. Output sheet'!$C$2:$C$5000,E$73,'1. Output sheet'!$K$2:$K$5000,$C922,'1. Output sheet'!$O$2:$O$5000,"&gt;="&amp;$B$906,'1. Output sheet'!$O$2:$O$5000,"&lt;"&amp;$C$906)</f>
        <v>0</v>
      </c>
      <c r="F922" s="13">
        <f>COUNTIFS('1. Output sheet'!$AC$2:$AC$5000,$B$75,'1. Output sheet'!$C$2:$C$5000,F$73,'1. Output sheet'!$K$2:$K$5000,$C922,'1. Output sheet'!$O$2:$O$5000,"&gt;="&amp;$B$906,'1. Output sheet'!$O$2:$O$5000,"&lt;"&amp;$C$906)</f>
        <v>0</v>
      </c>
      <c r="G922" s="13">
        <f>COUNTIFS('1. Output sheet'!$AC$2:$AC$5000,$B$75,'1. Output sheet'!$C$2:$C$5000,G$73,'1. Output sheet'!$K$2:$K$5000,$C922,'1. Output sheet'!$O$2:$O$5000,"&gt;="&amp;$B$906,'1. Output sheet'!$O$2:$O$5000,"&lt;"&amp;$C$906)</f>
        <v>0</v>
      </c>
      <c r="H922" s="13">
        <f>COUNTIFS('1. Output sheet'!$AC$2:$AC$5000,$B$75,'1. Output sheet'!$C$2:$C$5000,H$73,'1. Output sheet'!$K$2:$K$5000,$C922,'1. Output sheet'!$O$2:$O$5000,"&gt;="&amp;$B$906,'1. Output sheet'!$O$2:$O$5000,"&lt;"&amp;$C$906)</f>
        <v>0</v>
      </c>
      <c r="I922" s="13">
        <f>COUNTIFS('1. Output sheet'!$AC$2:$AC$5000,$B$75,'1. Output sheet'!$C$2:$C$5000,I$73,'1. Output sheet'!$K$2:$K$5000,$C922,'1. Output sheet'!$O$2:$O$5000,"&gt;="&amp;$B$906,'1. Output sheet'!$O$2:$O$5000,"&lt;"&amp;$C$906)</f>
        <v>0</v>
      </c>
      <c r="J922" s="13">
        <f>COUNTIFS('1. Output sheet'!$AC$2:$AC$5000,$B$75,'1. Output sheet'!$C$2:$C$5000,J$73,'1. Output sheet'!$K$2:$K$5000,$C922,'1. Output sheet'!$O$2:$O$5000,"&gt;="&amp;$B$906,'1. Output sheet'!$O$2:$O$5000,"&lt;"&amp;$C$906)</f>
        <v>0</v>
      </c>
      <c r="K922" s="13">
        <f>COUNTIFS('1. Output sheet'!$AC$2:$AC$5000,$B$75,'1. Output sheet'!$C$2:$C$5000,K$73,'1. Output sheet'!$K$2:$K$5000,$C922,'1. Output sheet'!$O$2:$O$5000,"&gt;="&amp;$B$906,'1. Output sheet'!$O$2:$O$5000,"&lt;"&amp;$C$906)</f>
        <v>0</v>
      </c>
      <c r="L922" s="13">
        <f>COUNTIFS('1. Output sheet'!$AC$2:$AC$5000,$B$75,'1. Output sheet'!$C$2:$C$5000,L$73,'1. Output sheet'!$K$2:$K$5000,$C922,'1. Output sheet'!$O$2:$O$5000,"&gt;="&amp;$B$906,'1. Output sheet'!$O$2:$O$5000,"&lt;"&amp;$C$906)</f>
        <v>0</v>
      </c>
      <c r="M922" s="13">
        <f>COUNTIFS('1. Output sheet'!$AC$2:$AC$5000,$B$75,'1. Output sheet'!$C$2:$C$5000,M$73,'1. Output sheet'!$K$2:$K$5000,$C922,'1. Output sheet'!$O$2:$O$5000,"&gt;="&amp;$B$906,'1. Output sheet'!$O$2:$O$5000,"&lt;"&amp;$C$906)</f>
        <v>0</v>
      </c>
      <c r="N922" s="13">
        <f>COUNTIFS('1. Output sheet'!$AC$2:$AC$5000,$B$75,'1. Output sheet'!$C$2:$C$5000,N$73,'1. Output sheet'!$K$2:$K$5000,$C922,'1. Output sheet'!$O$2:$O$5000,"&gt;="&amp;$B$906,'1. Output sheet'!$O$2:$O$5000,"&lt;"&amp;$C$906)</f>
        <v>0</v>
      </c>
      <c r="O922" s="13">
        <f>COUNTIFS('1. Output sheet'!$AC$2:$AC$5000,$B$75,'1. Output sheet'!$C$2:$C$5000,O$73,'1. Output sheet'!$K$2:$K$5000,$C922,'1. Output sheet'!$O$2:$O$5000,"&gt;="&amp;$B$906,'1. Output sheet'!$O$2:$O$5000,"&lt;"&amp;$C$906)</f>
        <v>0</v>
      </c>
      <c r="P922" s="14">
        <f t="shared" si="529"/>
        <v>0</v>
      </c>
    </row>
    <row r="923" spans="2:16" ht="14.4" x14ac:dyDescent="0.3">
      <c r="B923" s="7"/>
      <c r="C923" s="39" t="s">
        <v>126</v>
      </c>
      <c r="D923" s="13">
        <f>COUNTIFS('1. Output sheet'!$AC$2:$AC$5000,$B$75,'1. Output sheet'!$C$2:$C$5000,D$73,'1. Output sheet'!$K$2:$K$5000,$C923,'1. Output sheet'!$O$2:$O$5000,"&gt;="&amp;$B$906,'1. Output sheet'!$O$2:$O$5000,"&lt;"&amp;$C$906)</f>
        <v>0</v>
      </c>
      <c r="E923" s="13">
        <f>COUNTIFS('1. Output sheet'!$AC$2:$AC$5000,$B$75,'1. Output sheet'!$C$2:$C$5000,E$73,'1. Output sheet'!$K$2:$K$5000,$C923,'1. Output sheet'!$O$2:$O$5000,"&gt;="&amp;$B$906,'1. Output sheet'!$O$2:$O$5000,"&lt;"&amp;$C$906)</f>
        <v>0</v>
      </c>
      <c r="F923" s="13">
        <f>COUNTIFS('1. Output sheet'!$AC$2:$AC$5000,$B$75,'1. Output sheet'!$C$2:$C$5000,F$73,'1. Output sheet'!$K$2:$K$5000,$C923,'1. Output sheet'!$O$2:$O$5000,"&gt;="&amp;$B$906,'1. Output sheet'!$O$2:$O$5000,"&lt;"&amp;$C$906)</f>
        <v>0</v>
      </c>
      <c r="G923" s="13">
        <f>COUNTIFS('1. Output sheet'!$AC$2:$AC$5000,$B$75,'1. Output sheet'!$C$2:$C$5000,G$73,'1. Output sheet'!$K$2:$K$5000,$C923,'1. Output sheet'!$O$2:$O$5000,"&gt;="&amp;$B$906,'1. Output sheet'!$O$2:$O$5000,"&lt;"&amp;$C$906)</f>
        <v>0</v>
      </c>
      <c r="H923" s="13">
        <f>COUNTIFS('1. Output sheet'!$AC$2:$AC$5000,$B$75,'1. Output sheet'!$C$2:$C$5000,H$73,'1. Output sheet'!$K$2:$K$5000,$C923,'1. Output sheet'!$O$2:$O$5000,"&gt;="&amp;$B$906,'1. Output sheet'!$O$2:$O$5000,"&lt;"&amp;$C$906)</f>
        <v>0</v>
      </c>
      <c r="I923" s="13">
        <f>COUNTIFS('1. Output sheet'!$AC$2:$AC$5000,$B$75,'1. Output sheet'!$C$2:$C$5000,I$73,'1. Output sheet'!$K$2:$K$5000,$C923,'1. Output sheet'!$O$2:$O$5000,"&gt;="&amp;$B$906,'1. Output sheet'!$O$2:$O$5000,"&lt;"&amp;$C$906)</f>
        <v>0</v>
      </c>
      <c r="J923" s="13">
        <f>COUNTIFS('1. Output sheet'!$AC$2:$AC$5000,$B$75,'1. Output sheet'!$C$2:$C$5000,J$73,'1. Output sheet'!$K$2:$K$5000,$C923,'1. Output sheet'!$O$2:$O$5000,"&gt;="&amp;$B$906,'1. Output sheet'!$O$2:$O$5000,"&lt;"&amp;$C$906)</f>
        <v>0</v>
      </c>
      <c r="K923" s="13">
        <f>COUNTIFS('1. Output sheet'!$AC$2:$AC$5000,$B$75,'1. Output sheet'!$C$2:$C$5000,K$73,'1. Output sheet'!$K$2:$K$5000,$C923,'1. Output sheet'!$O$2:$O$5000,"&gt;="&amp;$B$906,'1. Output sheet'!$O$2:$O$5000,"&lt;"&amp;$C$906)</f>
        <v>0</v>
      </c>
      <c r="L923" s="13">
        <f>COUNTIFS('1. Output sheet'!$AC$2:$AC$5000,$B$75,'1. Output sheet'!$C$2:$C$5000,L$73,'1. Output sheet'!$K$2:$K$5000,$C923,'1. Output sheet'!$O$2:$O$5000,"&gt;="&amp;$B$906,'1. Output sheet'!$O$2:$O$5000,"&lt;"&amp;$C$906)</f>
        <v>0</v>
      </c>
      <c r="M923" s="13">
        <f>COUNTIFS('1. Output sheet'!$AC$2:$AC$5000,$B$75,'1. Output sheet'!$C$2:$C$5000,M$73,'1. Output sheet'!$K$2:$K$5000,$C923,'1. Output sheet'!$O$2:$O$5000,"&gt;="&amp;$B$906,'1. Output sheet'!$O$2:$O$5000,"&lt;"&amp;$C$906)</f>
        <v>0</v>
      </c>
      <c r="N923" s="13">
        <f>COUNTIFS('1. Output sheet'!$AC$2:$AC$5000,$B$75,'1. Output sheet'!$C$2:$C$5000,N$73,'1. Output sheet'!$K$2:$K$5000,$C923,'1. Output sheet'!$O$2:$O$5000,"&gt;="&amp;$B$906,'1. Output sheet'!$O$2:$O$5000,"&lt;"&amp;$C$906)</f>
        <v>0</v>
      </c>
      <c r="O923" s="13">
        <f>COUNTIFS('1. Output sheet'!$AC$2:$AC$5000,$B$75,'1. Output sheet'!$C$2:$C$5000,O$73,'1. Output sheet'!$K$2:$K$5000,$C923,'1. Output sheet'!$O$2:$O$5000,"&gt;="&amp;$B$906,'1. Output sheet'!$O$2:$O$5000,"&lt;"&amp;$C$906)</f>
        <v>0</v>
      </c>
      <c r="P923" s="14">
        <f t="shared" si="529"/>
        <v>0</v>
      </c>
    </row>
    <row r="924" spans="2:16" ht="14.4" x14ac:dyDescent="0.3">
      <c r="B924" s="7"/>
      <c r="C924" s="39" t="s">
        <v>737</v>
      </c>
      <c r="D924" s="13">
        <f>COUNTIFS('1. Output sheet'!$AC$2:$AC$5000,$B$75,'1. Output sheet'!$C$2:$C$5000,D$73,'1. Output sheet'!$K$2:$K$5000,$C924,'1. Output sheet'!$O$2:$O$5000,"&gt;="&amp;$B$906,'1. Output sheet'!$O$2:$O$5000,"&lt;"&amp;$C$906)</f>
        <v>0</v>
      </c>
      <c r="E924" s="13">
        <f>COUNTIFS('1. Output sheet'!$AC$2:$AC$5000,$B$75,'1. Output sheet'!$C$2:$C$5000,E$73,'1. Output sheet'!$K$2:$K$5000,$C924,'1. Output sheet'!$O$2:$O$5000,"&gt;="&amp;$B$906,'1. Output sheet'!$O$2:$O$5000,"&lt;"&amp;$C$906)</f>
        <v>0</v>
      </c>
      <c r="F924" s="13">
        <f>COUNTIFS('1. Output sheet'!$AC$2:$AC$5000,$B$75,'1. Output sheet'!$C$2:$C$5000,F$73,'1. Output sheet'!$K$2:$K$5000,$C924,'1. Output sheet'!$O$2:$O$5000,"&gt;="&amp;$B$906,'1. Output sheet'!$O$2:$O$5000,"&lt;"&amp;$C$906)</f>
        <v>0</v>
      </c>
      <c r="G924" s="13">
        <f>COUNTIFS('1. Output sheet'!$AC$2:$AC$5000,$B$75,'1. Output sheet'!$C$2:$C$5000,G$73,'1. Output sheet'!$K$2:$K$5000,$C924,'1. Output sheet'!$O$2:$O$5000,"&gt;="&amp;$B$906,'1. Output sheet'!$O$2:$O$5000,"&lt;"&amp;$C$906)</f>
        <v>1</v>
      </c>
      <c r="H924" s="13">
        <f>COUNTIFS('1. Output sheet'!$AC$2:$AC$5000,$B$75,'1. Output sheet'!$C$2:$C$5000,H$73,'1. Output sheet'!$K$2:$K$5000,$C924,'1. Output sheet'!$O$2:$O$5000,"&gt;="&amp;$B$906,'1. Output sheet'!$O$2:$O$5000,"&lt;"&amp;$C$906)</f>
        <v>0</v>
      </c>
      <c r="I924" s="13">
        <f>COUNTIFS('1. Output sheet'!$AC$2:$AC$5000,$B$75,'1. Output sheet'!$C$2:$C$5000,I$73,'1. Output sheet'!$K$2:$K$5000,$C924,'1. Output sheet'!$O$2:$O$5000,"&gt;="&amp;$B$906,'1. Output sheet'!$O$2:$O$5000,"&lt;"&amp;$C$906)</f>
        <v>0</v>
      </c>
      <c r="J924" s="13">
        <f>COUNTIFS('1. Output sheet'!$AC$2:$AC$5000,$B$75,'1. Output sheet'!$C$2:$C$5000,J$73,'1. Output sheet'!$K$2:$K$5000,$C924,'1. Output sheet'!$O$2:$O$5000,"&gt;="&amp;$B$906,'1. Output sheet'!$O$2:$O$5000,"&lt;"&amp;$C$906)</f>
        <v>3</v>
      </c>
      <c r="K924" s="13">
        <f>COUNTIFS('1. Output sheet'!$AC$2:$AC$5000,$B$75,'1. Output sheet'!$C$2:$C$5000,K$73,'1. Output sheet'!$K$2:$K$5000,$C924,'1. Output sheet'!$O$2:$O$5000,"&gt;="&amp;$B$906,'1. Output sheet'!$O$2:$O$5000,"&lt;"&amp;$C$906)</f>
        <v>0</v>
      </c>
      <c r="L924" s="13">
        <f>COUNTIFS('1. Output sheet'!$AC$2:$AC$5000,$B$75,'1. Output sheet'!$C$2:$C$5000,L$73,'1. Output sheet'!$K$2:$K$5000,$C924,'1. Output sheet'!$O$2:$O$5000,"&gt;="&amp;$B$906,'1. Output sheet'!$O$2:$O$5000,"&lt;"&amp;$C$906)</f>
        <v>0</v>
      </c>
      <c r="M924" s="13">
        <f>COUNTIFS('1. Output sheet'!$AC$2:$AC$5000,$B$75,'1. Output sheet'!$C$2:$C$5000,M$73,'1. Output sheet'!$K$2:$K$5000,$C924,'1. Output sheet'!$O$2:$O$5000,"&gt;="&amp;$B$906,'1. Output sheet'!$O$2:$O$5000,"&lt;"&amp;$C$906)</f>
        <v>0</v>
      </c>
      <c r="N924" s="13">
        <f>COUNTIFS('1. Output sheet'!$AC$2:$AC$5000,$B$75,'1. Output sheet'!$C$2:$C$5000,N$73,'1. Output sheet'!$K$2:$K$5000,$C924,'1. Output sheet'!$O$2:$O$5000,"&gt;="&amp;$B$906,'1. Output sheet'!$O$2:$O$5000,"&lt;"&amp;$C$906)</f>
        <v>0</v>
      </c>
      <c r="O924" s="13">
        <f>COUNTIFS('1. Output sheet'!$AC$2:$AC$5000,$B$75,'1. Output sheet'!$C$2:$C$5000,O$73,'1. Output sheet'!$K$2:$K$5000,$C924,'1. Output sheet'!$O$2:$O$5000,"&gt;="&amp;$B$906,'1. Output sheet'!$O$2:$O$5000,"&lt;"&amp;$C$906)</f>
        <v>0</v>
      </c>
      <c r="P924" s="14">
        <f t="shared" si="529"/>
        <v>4</v>
      </c>
    </row>
    <row r="925" spans="2:16" ht="14.4" x14ac:dyDescent="0.3">
      <c r="B925" s="7"/>
      <c r="C925" s="39" t="s">
        <v>362</v>
      </c>
      <c r="D925" s="13">
        <f>COUNTIFS('1. Output sheet'!$AC$2:$AC$5000,$B$75,'1. Output sheet'!$C$2:$C$5000,D$73,'1. Output sheet'!$K$2:$K$5000,$C925,'1. Output sheet'!$O$2:$O$5000,"&gt;="&amp;$B$906,'1. Output sheet'!$O$2:$O$5000,"&lt;"&amp;$C$906)</f>
        <v>0</v>
      </c>
      <c r="E925" s="13">
        <f>COUNTIFS('1. Output sheet'!$AC$2:$AC$5000,$B$75,'1. Output sheet'!$C$2:$C$5000,E$73,'1. Output sheet'!$K$2:$K$5000,$C925,'1. Output sheet'!$O$2:$O$5000,"&gt;="&amp;$B$906,'1. Output sheet'!$O$2:$O$5000,"&lt;"&amp;$C$906)</f>
        <v>0</v>
      </c>
      <c r="F925" s="13">
        <f>COUNTIFS('1. Output sheet'!$AC$2:$AC$5000,$B$75,'1. Output sheet'!$C$2:$C$5000,F$73,'1. Output sheet'!$K$2:$K$5000,$C925,'1. Output sheet'!$O$2:$O$5000,"&gt;="&amp;$B$906,'1. Output sheet'!$O$2:$O$5000,"&lt;"&amp;$C$906)</f>
        <v>0</v>
      </c>
      <c r="G925" s="13">
        <f>COUNTIFS('1. Output sheet'!$AC$2:$AC$5000,$B$75,'1. Output sheet'!$C$2:$C$5000,G$73,'1. Output sheet'!$K$2:$K$5000,$C925,'1. Output sheet'!$O$2:$O$5000,"&gt;="&amp;$B$906,'1. Output sheet'!$O$2:$O$5000,"&lt;"&amp;$C$906)</f>
        <v>0</v>
      </c>
      <c r="H925" s="13">
        <f>COUNTIFS('1. Output sheet'!$AC$2:$AC$5000,$B$75,'1. Output sheet'!$C$2:$C$5000,H$73,'1. Output sheet'!$K$2:$K$5000,$C925,'1. Output sheet'!$O$2:$O$5000,"&gt;="&amp;$B$906,'1. Output sheet'!$O$2:$O$5000,"&lt;"&amp;$C$906)</f>
        <v>0</v>
      </c>
      <c r="I925" s="13">
        <f>COUNTIFS('1. Output sheet'!$AC$2:$AC$5000,$B$75,'1. Output sheet'!$C$2:$C$5000,I$73,'1. Output sheet'!$K$2:$K$5000,$C925,'1. Output sheet'!$O$2:$O$5000,"&gt;="&amp;$B$906,'1. Output sheet'!$O$2:$O$5000,"&lt;"&amp;$C$906)</f>
        <v>0</v>
      </c>
      <c r="J925" s="13">
        <f>COUNTIFS('1. Output sheet'!$AC$2:$AC$5000,$B$75,'1. Output sheet'!$C$2:$C$5000,J$73,'1. Output sheet'!$K$2:$K$5000,$C925,'1. Output sheet'!$O$2:$O$5000,"&gt;="&amp;$B$906,'1. Output sheet'!$O$2:$O$5000,"&lt;"&amp;$C$906)</f>
        <v>0</v>
      </c>
      <c r="K925" s="13">
        <f>COUNTIFS('1. Output sheet'!$AC$2:$AC$5000,$B$75,'1. Output sheet'!$C$2:$C$5000,K$73,'1. Output sheet'!$K$2:$K$5000,$C925,'1. Output sheet'!$O$2:$O$5000,"&gt;="&amp;$B$906,'1. Output sheet'!$O$2:$O$5000,"&lt;"&amp;$C$906)</f>
        <v>0</v>
      </c>
      <c r="L925" s="13">
        <f>COUNTIFS('1. Output sheet'!$AC$2:$AC$5000,$B$75,'1. Output sheet'!$C$2:$C$5000,L$73,'1. Output sheet'!$K$2:$K$5000,$C925,'1. Output sheet'!$O$2:$O$5000,"&gt;="&amp;$B$906,'1. Output sheet'!$O$2:$O$5000,"&lt;"&amp;$C$906)</f>
        <v>0</v>
      </c>
      <c r="M925" s="13">
        <f>COUNTIFS('1. Output sheet'!$AC$2:$AC$5000,$B$75,'1. Output sheet'!$C$2:$C$5000,M$73,'1. Output sheet'!$K$2:$K$5000,$C925,'1. Output sheet'!$O$2:$O$5000,"&gt;="&amp;$B$906,'1. Output sheet'!$O$2:$O$5000,"&lt;"&amp;$C$906)</f>
        <v>0</v>
      </c>
      <c r="N925" s="13">
        <f>COUNTIFS('1. Output sheet'!$AC$2:$AC$5000,$B$75,'1. Output sheet'!$C$2:$C$5000,N$73,'1. Output sheet'!$K$2:$K$5000,$C925,'1. Output sheet'!$O$2:$O$5000,"&gt;="&amp;$B$906,'1. Output sheet'!$O$2:$O$5000,"&lt;"&amp;$C$906)</f>
        <v>0</v>
      </c>
      <c r="O925" s="13">
        <f>COUNTIFS('1. Output sheet'!$AC$2:$AC$5000,$B$75,'1. Output sheet'!$C$2:$C$5000,O$73,'1. Output sheet'!$K$2:$K$5000,$C925,'1. Output sheet'!$O$2:$O$5000,"&gt;="&amp;$B$906,'1. Output sheet'!$O$2:$O$5000,"&lt;"&amp;$C$906)</f>
        <v>0</v>
      </c>
      <c r="P925" s="14">
        <f t="shared" si="529"/>
        <v>0</v>
      </c>
    </row>
    <row r="926" spans="2:16" ht="14.4" x14ac:dyDescent="0.3">
      <c r="B926" s="7"/>
      <c r="C926" s="39" t="s">
        <v>76</v>
      </c>
      <c r="D926" s="13">
        <f>COUNTIFS('1. Output sheet'!$AC$2:$AC$5000,$B$75,'1. Output sheet'!$C$2:$C$5000,D$73,'1. Output sheet'!$K$2:$K$5000,$C926,'1. Output sheet'!$O$2:$O$5000,"&gt;="&amp;$B$906,'1. Output sheet'!$O$2:$O$5000,"&lt;"&amp;$C$906)</f>
        <v>0</v>
      </c>
      <c r="E926" s="13">
        <f>COUNTIFS('1. Output sheet'!$AC$2:$AC$5000,$B$75,'1. Output sheet'!$C$2:$C$5000,E$73,'1. Output sheet'!$K$2:$K$5000,$C926,'1. Output sheet'!$O$2:$O$5000,"&gt;="&amp;$B$906,'1. Output sheet'!$O$2:$O$5000,"&lt;"&amp;$C$906)</f>
        <v>0</v>
      </c>
      <c r="F926" s="13">
        <f>COUNTIFS('1. Output sheet'!$AC$2:$AC$5000,$B$75,'1. Output sheet'!$C$2:$C$5000,F$73,'1. Output sheet'!$K$2:$K$5000,$C926,'1. Output sheet'!$O$2:$O$5000,"&gt;="&amp;$B$906,'1. Output sheet'!$O$2:$O$5000,"&lt;"&amp;$C$906)</f>
        <v>0</v>
      </c>
      <c r="G926" s="13">
        <f>COUNTIFS('1. Output sheet'!$AC$2:$AC$5000,$B$75,'1. Output sheet'!$C$2:$C$5000,G$73,'1. Output sheet'!$K$2:$K$5000,$C926,'1. Output sheet'!$O$2:$O$5000,"&gt;="&amp;$B$906,'1. Output sheet'!$O$2:$O$5000,"&lt;"&amp;$C$906)</f>
        <v>0</v>
      </c>
      <c r="H926" s="13">
        <f>COUNTIFS('1. Output sheet'!$AC$2:$AC$5000,$B$75,'1. Output sheet'!$C$2:$C$5000,H$73,'1. Output sheet'!$K$2:$K$5000,$C926,'1. Output sheet'!$O$2:$O$5000,"&gt;="&amp;$B$906,'1. Output sheet'!$O$2:$O$5000,"&lt;"&amp;$C$906)</f>
        <v>0</v>
      </c>
      <c r="I926" s="13">
        <f>COUNTIFS('1. Output sheet'!$AC$2:$AC$5000,$B$75,'1. Output sheet'!$C$2:$C$5000,I$73,'1. Output sheet'!$K$2:$K$5000,$C926,'1. Output sheet'!$O$2:$O$5000,"&gt;="&amp;$B$906,'1. Output sheet'!$O$2:$O$5000,"&lt;"&amp;$C$906)</f>
        <v>0</v>
      </c>
      <c r="J926" s="13">
        <f>COUNTIFS('1. Output sheet'!$AC$2:$AC$5000,$B$75,'1. Output sheet'!$C$2:$C$5000,J$73,'1. Output sheet'!$K$2:$K$5000,$C926,'1. Output sheet'!$O$2:$O$5000,"&gt;="&amp;$B$906,'1. Output sheet'!$O$2:$O$5000,"&lt;"&amp;$C$906)</f>
        <v>0</v>
      </c>
      <c r="K926" s="13">
        <f>COUNTIFS('1. Output sheet'!$AC$2:$AC$5000,$B$75,'1. Output sheet'!$C$2:$C$5000,K$73,'1. Output sheet'!$K$2:$K$5000,$C926,'1. Output sheet'!$O$2:$O$5000,"&gt;="&amp;$B$906,'1. Output sheet'!$O$2:$O$5000,"&lt;"&amp;$C$906)</f>
        <v>0</v>
      </c>
      <c r="L926" s="13">
        <f>COUNTIFS('1. Output sheet'!$AC$2:$AC$5000,$B$75,'1. Output sheet'!$C$2:$C$5000,L$73,'1. Output sheet'!$K$2:$K$5000,$C926,'1. Output sheet'!$O$2:$O$5000,"&gt;="&amp;$B$906,'1. Output sheet'!$O$2:$O$5000,"&lt;"&amp;$C$906)</f>
        <v>0</v>
      </c>
      <c r="M926" s="13">
        <f>COUNTIFS('1. Output sheet'!$AC$2:$AC$5000,$B$75,'1. Output sheet'!$C$2:$C$5000,M$73,'1. Output sheet'!$K$2:$K$5000,$C926,'1. Output sheet'!$O$2:$O$5000,"&gt;="&amp;$B$906,'1. Output sheet'!$O$2:$O$5000,"&lt;"&amp;$C$906)</f>
        <v>0</v>
      </c>
      <c r="N926" s="13">
        <f>COUNTIFS('1. Output sheet'!$AC$2:$AC$5000,$B$75,'1. Output sheet'!$C$2:$C$5000,N$73,'1. Output sheet'!$K$2:$K$5000,$C926,'1. Output sheet'!$O$2:$O$5000,"&gt;="&amp;$B$906,'1. Output sheet'!$O$2:$O$5000,"&lt;"&amp;$C$906)</f>
        <v>0</v>
      </c>
      <c r="O926" s="13">
        <f>COUNTIFS('1. Output sheet'!$AC$2:$AC$5000,$B$75,'1. Output sheet'!$C$2:$C$5000,O$73,'1. Output sheet'!$K$2:$K$5000,$C926,'1. Output sheet'!$O$2:$O$5000,"&gt;="&amp;$B$906,'1. Output sheet'!$O$2:$O$5000,"&lt;"&amp;$C$906)</f>
        <v>0</v>
      </c>
      <c r="P926" s="14">
        <f t="shared" si="529"/>
        <v>0</v>
      </c>
    </row>
    <row r="927" spans="2:16" ht="14.4" x14ac:dyDescent="0.3">
      <c r="B927" s="7"/>
      <c r="C927" s="39" t="s">
        <v>3770</v>
      </c>
      <c r="D927" s="13">
        <f>COUNTIFS('1. Output sheet'!$AC$2:$AC$5000,$B$75,'1. Output sheet'!$C$2:$C$5000,D$73,'1. Output sheet'!$K$2:$K$5000,$C927,'1. Output sheet'!$O$2:$O$5000,"&gt;="&amp;$B$906,'1. Output sheet'!$O$2:$O$5000,"&lt;"&amp;$C$906)</f>
        <v>0</v>
      </c>
      <c r="E927" s="13">
        <f>COUNTIFS('1. Output sheet'!$AC$2:$AC$5000,$B$75,'1. Output sheet'!$C$2:$C$5000,E$73,'1. Output sheet'!$K$2:$K$5000,$C927,'1. Output sheet'!$O$2:$O$5000,"&gt;="&amp;$B$906,'1. Output sheet'!$O$2:$O$5000,"&lt;"&amp;$C$906)</f>
        <v>0</v>
      </c>
      <c r="F927" s="13">
        <f>COUNTIFS('1. Output sheet'!$AC$2:$AC$5000,$B$75,'1. Output sheet'!$C$2:$C$5000,F$73,'1. Output sheet'!$K$2:$K$5000,$C927,'1. Output sheet'!$O$2:$O$5000,"&gt;="&amp;$B$906,'1. Output sheet'!$O$2:$O$5000,"&lt;"&amp;$C$906)</f>
        <v>0</v>
      </c>
      <c r="G927" s="13">
        <f>COUNTIFS('1. Output sheet'!$AC$2:$AC$5000,$B$75,'1. Output sheet'!$C$2:$C$5000,G$73,'1. Output sheet'!$K$2:$K$5000,$C927,'1. Output sheet'!$O$2:$O$5000,"&gt;="&amp;$B$906,'1. Output sheet'!$O$2:$O$5000,"&lt;"&amp;$C$906)</f>
        <v>0</v>
      </c>
      <c r="H927" s="13">
        <f>COUNTIFS('1. Output sheet'!$AC$2:$AC$5000,$B$75,'1. Output sheet'!$C$2:$C$5000,H$73,'1. Output sheet'!$K$2:$K$5000,$C927,'1. Output sheet'!$O$2:$O$5000,"&gt;="&amp;$B$906,'1. Output sheet'!$O$2:$O$5000,"&lt;"&amp;$C$906)</f>
        <v>0</v>
      </c>
      <c r="I927" s="13">
        <f>COUNTIFS('1. Output sheet'!$AC$2:$AC$5000,$B$75,'1. Output sheet'!$C$2:$C$5000,I$73,'1. Output sheet'!$K$2:$K$5000,$C927,'1. Output sheet'!$O$2:$O$5000,"&gt;="&amp;$B$906,'1. Output sheet'!$O$2:$O$5000,"&lt;"&amp;$C$906)</f>
        <v>0</v>
      </c>
      <c r="J927" s="13">
        <f>COUNTIFS('1. Output sheet'!$AC$2:$AC$5000,$B$75,'1. Output sheet'!$C$2:$C$5000,J$73,'1. Output sheet'!$K$2:$K$5000,$C927,'1. Output sheet'!$O$2:$O$5000,"&gt;="&amp;$B$906,'1. Output sheet'!$O$2:$O$5000,"&lt;"&amp;$C$906)</f>
        <v>0</v>
      </c>
      <c r="K927" s="13">
        <f>COUNTIFS('1. Output sheet'!$AC$2:$AC$5000,$B$75,'1. Output sheet'!$C$2:$C$5000,K$73,'1. Output sheet'!$K$2:$K$5000,$C927,'1. Output sheet'!$O$2:$O$5000,"&gt;="&amp;$B$906,'1. Output sheet'!$O$2:$O$5000,"&lt;"&amp;$C$906)</f>
        <v>0</v>
      </c>
      <c r="L927" s="13">
        <f>COUNTIFS('1. Output sheet'!$AC$2:$AC$5000,$B$75,'1. Output sheet'!$C$2:$C$5000,L$73,'1. Output sheet'!$K$2:$K$5000,$C927,'1. Output sheet'!$O$2:$O$5000,"&gt;="&amp;$B$906,'1. Output sheet'!$O$2:$O$5000,"&lt;"&amp;$C$906)</f>
        <v>0</v>
      </c>
      <c r="M927" s="13">
        <f>COUNTIFS('1. Output sheet'!$AC$2:$AC$5000,$B$75,'1. Output sheet'!$C$2:$C$5000,M$73,'1. Output sheet'!$K$2:$K$5000,$C927,'1. Output sheet'!$O$2:$O$5000,"&gt;="&amp;$B$906,'1. Output sheet'!$O$2:$O$5000,"&lt;"&amp;$C$906)</f>
        <v>0</v>
      </c>
      <c r="N927" s="13">
        <f>COUNTIFS('1. Output sheet'!$AC$2:$AC$5000,$B$75,'1. Output sheet'!$C$2:$C$5000,N$73,'1. Output sheet'!$K$2:$K$5000,$C927,'1. Output sheet'!$O$2:$O$5000,"&gt;="&amp;$B$906,'1. Output sheet'!$O$2:$O$5000,"&lt;"&amp;$C$906)</f>
        <v>0</v>
      </c>
      <c r="O927" s="13">
        <f>COUNTIFS('1. Output sheet'!$AC$2:$AC$5000,$B$75,'1. Output sheet'!$C$2:$C$5000,O$73,'1. Output sheet'!$K$2:$K$5000,$C927,'1. Output sheet'!$O$2:$O$5000,"&gt;="&amp;$B$906,'1. Output sheet'!$O$2:$O$5000,"&lt;"&amp;$C$906)</f>
        <v>0</v>
      </c>
      <c r="P927" s="14">
        <f t="shared" si="529"/>
        <v>0</v>
      </c>
    </row>
    <row r="928" spans="2:16" ht="14.4" x14ac:dyDescent="0.3">
      <c r="B928" s="7"/>
      <c r="C928" s="39" t="s">
        <v>724</v>
      </c>
      <c r="D928" s="13">
        <f>COUNTIFS('1. Output sheet'!$AC$2:$AC$5000,$B$75,'1. Output sheet'!$C$2:$C$5000,D$73,'1. Output sheet'!$K$2:$K$5000,$C928,'1. Output sheet'!$O$2:$O$5000,"&gt;="&amp;$B$906,'1. Output sheet'!$O$2:$O$5000,"&lt;"&amp;$C$906)</f>
        <v>0</v>
      </c>
      <c r="E928" s="13">
        <f>COUNTIFS('1. Output sheet'!$AC$2:$AC$5000,$B$75,'1. Output sheet'!$C$2:$C$5000,E$73,'1. Output sheet'!$K$2:$K$5000,$C928,'1. Output sheet'!$O$2:$O$5000,"&gt;="&amp;$B$906,'1. Output sheet'!$O$2:$O$5000,"&lt;"&amp;$C$906)</f>
        <v>0</v>
      </c>
      <c r="F928" s="13">
        <f>COUNTIFS('1. Output sheet'!$AC$2:$AC$5000,$B$75,'1. Output sheet'!$C$2:$C$5000,F$73,'1. Output sheet'!$K$2:$K$5000,$C928,'1. Output sheet'!$O$2:$O$5000,"&gt;="&amp;$B$906,'1. Output sheet'!$O$2:$O$5000,"&lt;"&amp;$C$906)</f>
        <v>0</v>
      </c>
      <c r="G928" s="13">
        <f>COUNTIFS('1. Output sheet'!$AC$2:$AC$5000,$B$75,'1. Output sheet'!$C$2:$C$5000,G$73,'1. Output sheet'!$K$2:$K$5000,$C928,'1. Output sheet'!$O$2:$O$5000,"&gt;="&amp;$B$906,'1. Output sheet'!$O$2:$O$5000,"&lt;"&amp;$C$906)</f>
        <v>0</v>
      </c>
      <c r="H928" s="13">
        <f>COUNTIFS('1. Output sheet'!$AC$2:$AC$5000,$B$75,'1. Output sheet'!$C$2:$C$5000,H$73,'1. Output sheet'!$K$2:$K$5000,$C928,'1. Output sheet'!$O$2:$O$5000,"&gt;="&amp;$B$906,'1. Output sheet'!$O$2:$O$5000,"&lt;"&amp;$C$906)</f>
        <v>0</v>
      </c>
      <c r="I928" s="13">
        <f>COUNTIFS('1. Output sheet'!$AC$2:$AC$5000,$B$75,'1. Output sheet'!$C$2:$C$5000,I$73,'1. Output sheet'!$K$2:$K$5000,$C928,'1. Output sheet'!$O$2:$O$5000,"&gt;="&amp;$B$906,'1. Output sheet'!$O$2:$O$5000,"&lt;"&amp;$C$906)</f>
        <v>0</v>
      </c>
      <c r="J928" s="13">
        <f>COUNTIFS('1. Output sheet'!$AC$2:$AC$5000,$B$75,'1. Output sheet'!$C$2:$C$5000,J$73,'1. Output sheet'!$K$2:$K$5000,$C928,'1. Output sheet'!$O$2:$O$5000,"&gt;="&amp;$B$906,'1. Output sheet'!$O$2:$O$5000,"&lt;"&amp;$C$906)</f>
        <v>0</v>
      </c>
      <c r="K928" s="13">
        <f>COUNTIFS('1. Output sheet'!$AC$2:$AC$5000,$B$75,'1. Output sheet'!$C$2:$C$5000,K$73,'1. Output sheet'!$K$2:$K$5000,$C928,'1. Output sheet'!$O$2:$O$5000,"&gt;="&amp;$B$906,'1. Output sheet'!$O$2:$O$5000,"&lt;"&amp;$C$906)</f>
        <v>0</v>
      </c>
      <c r="L928" s="13">
        <f>COUNTIFS('1. Output sheet'!$AC$2:$AC$5000,$B$75,'1. Output sheet'!$C$2:$C$5000,L$73,'1. Output sheet'!$K$2:$K$5000,$C928,'1. Output sheet'!$O$2:$O$5000,"&gt;="&amp;$B$906,'1. Output sheet'!$O$2:$O$5000,"&lt;"&amp;$C$906)</f>
        <v>0</v>
      </c>
      <c r="M928" s="13">
        <f>COUNTIFS('1. Output sheet'!$AC$2:$AC$5000,$B$75,'1. Output sheet'!$C$2:$C$5000,M$73,'1. Output sheet'!$K$2:$K$5000,$C928,'1. Output sheet'!$O$2:$O$5000,"&gt;="&amp;$B$906,'1. Output sheet'!$O$2:$O$5000,"&lt;"&amp;$C$906)</f>
        <v>0</v>
      </c>
      <c r="N928" s="13">
        <f>COUNTIFS('1. Output sheet'!$AC$2:$AC$5000,$B$75,'1. Output sheet'!$C$2:$C$5000,N$73,'1. Output sheet'!$K$2:$K$5000,$C928,'1. Output sheet'!$O$2:$O$5000,"&gt;="&amp;$B$906,'1. Output sheet'!$O$2:$O$5000,"&lt;"&amp;$C$906)</f>
        <v>0</v>
      </c>
      <c r="O928" s="13">
        <f>COUNTIFS('1. Output sheet'!$AC$2:$AC$5000,$B$75,'1. Output sheet'!$C$2:$C$5000,O$73,'1. Output sheet'!$K$2:$K$5000,$C928,'1. Output sheet'!$O$2:$O$5000,"&gt;="&amp;$B$906,'1. Output sheet'!$O$2:$O$5000,"&lt;"&amp;$C$906)</f>
        <v>0</v>
      </c>
      <c r="P928" s="14">
        <f t="shared" si="529"/>
        <v>0</v>
      </c>
    </row>
    <row r="929" spans="2:16" ht="14.4" x14ac:dyDescent="0.3">
      <c r="B929" s="7"/>
      <c r="C929" s="39" t="s">
        <v>285</v>
      </c>
      <c r="D929" s="13">
        <f>COUNTIFS('1. Output sheet'!$AC$2:$AC$5000,$B$75,'1. Output sheet'!$C$2:$C$5000,D$73,'1. Output sheet'!$K$2:$K$5000,$C929,'1. Output sheet'!$O$2:$O$5000,"&gt;="&amp;$B$906,'1. Output sheet'!$O$2:$O$5000,"&lt;"&amp;$C$906)</f>
        <v>0</v>
      </c>
      <c r="E929" s="13">
        <f>COUNTIFS('1. Output sheet'!$AC$2:$AC$5000,$B$75,'1. Output sheet'!$C$2:$C$5000,E$73,'1. Output sheet'!$K$2:$K$5000,$C929,'1. Output sheet'!$O$2:$O$5000,"&gt;="&amp;$B$906,'1. Output sheet'!$O$2:$O$5000,"&lt;"&amp;$C$906)</f>
        <v>0</v>
      </c>
      <c r="F929" s="13">
        <f>COUNTIFS('1. Output sheet'!$AC$2:$AC$5000,$B$75,'1. Output sheet'!$C$2:$C$5000,F$73,'1. Output sheet'!$K$2:$K$5000,$C929,'1. Output sheet'!$O$2:$O$5000,"&gt;="&amp;$B$906,'1. Output sheet'!$O$2:$O$5000,"&lt;"&amp;$C$906)</f>
        <v>0</v>
      </c>
      <c r="G929" s="13">
        <f>COUNTIFS('1. Output sheet'!$AC$2:$AC$5000,$B$75,'1. Output sheet'!$C$2:$C$5000,G$73,'1. Output sheet'!$K$2:$K$5000,$C929,'1. Output sheet'!$O$2:$O$5000,"&gt;="&amp;$B$906,'1. Output sheet'!$O$2:$O$5000,"&lt;"&amp;$C$906)</f>
        <v>0</v>
      </c>
      <c r="H929" s="13">
        <f>COUNTIFS('1. Output sheet'!$AC$2:$AC$5000,$B$75,'1. Output sheet'!$C$2:$C$5000,H$73,'1. Output sheet'!$K$2:$K$5000,$C929,'1. Output sheet'!$O$2:$O$5000,"&gt;="&amp;$B$906,'1. Output sheet'!$O$2:$O$5000,"&lt;"&amp;$C$906)</f>
        <v>0</v>
      </c>
      <c r="I929" s="13">
        <f>COUNTIFS('1. Output sheet'!$AC$2:$AC$5000,$B$75,'1. Output sheet'!$C$2:$C$5000,I$73,'1. Output sheet'!$K$2:$K$5000,$C929,'1. Output sheet'!$O$2:$O$5000,"&gt;="&amp;$B$906,'1. Output sheet'!$O$2:$O$5000,"&lt;"&amp;$C$906)</f>
        <v>0</v>
      </c>
      <c r="J929" s="13">
        <f>COUNTIFS('1. Output sheet'!$AC$2:$AC$5000,$B$75,'1. Output sheet'!$C$2:$C$5000,J$73,'1. Output sheet'!$K$2:$K$5000,$C929,'1. Output sheet'!$O$2:$O$5000,"&gt;="&amp;$B$906,'1. Output sheet'!$O$2:$O$5000,"&lt;"&amp;$C$906)</f>
        <v>0</v>
      </c>
      <c r="K929" s="13">
        <f>COUNTIFS('1. Output sheet'!$AC$2:$AC$5000,$B$75,'1. Output sheet'!$C$2:$C$5000,K$73,'1. Output sheet'!$K$2:$K$5000,$C929,'1. Output sheet'!$O$2:$O$5000,"&gt;="&amp;$B$906,'1. Output sheet'!$O$2:$O$5000,"&lt;"&amp;$C$906)</f>
        <v>0</v>
      </c>
      <c r="L929" s="13">
        <f>COUNTIFS('1. Output sheet'!$AC$2:$AC$5000,$B$75,'1. Output sheet'!$C$2:$C$5000,L$73,'1. Output sheet'!$K$2:$K$5000,$C929,'1. Output sheet'!$O$2:$O$5000,"&gt;="&amp;$B$906,'1. Output sheet'!$O$2:$O$5000,"&lt;"&amp;$C$906)</f>
        <v>0</v>
      </c>
      <c r="M929" s="13">
        <f>COUNTIFS('1. Output sheet'!$AC$2:$AC$5000,$B$75,'1. Output sheet'!$C$2:$C$5000,M$73,'1. Output sheet'!$K$2:$K$5000,$C929,'1. Output sheet'!$O$2:$O$5000,"&gt;="&amp;$B$906,'1. Output sheet'!$O$2:$O$5000,"&lt;"&amp;$C$906)</f>
        <v>0</v>
      </c>
      <c r="N929" s="13">
        <f>COUNTIFS('1. Output sheet'!$AC$2:$AC$5000,$B$75,'1. Output sheet'!$C$2:$C$5000,N$73,'1. Output sheet'!$K$2:$K$5000,$C929,'1. Output sheet'!$O$2:$O$5000,"&gt;="&amp;$B$906,'1. Output sheet'!$O$2:$O$5000,"&lt;"&amp;$C$906)</f>
        <v>0</v>
      </c>
      <c r="O929" s="13">
        <f>COUNTIFS('1. Output sheet'!$AC$2:$AC$5000,$B$75,'1. Output sheet'!$C$2:$C$5000,O$73,'1. Output sheet'!$K$2:$K$5000,$C929,'1. Output sheet'!$O$2:$O$5000,"&gt;="&amp;$B$906,'1. Output sheet'!$O$2:$O$5000,"&lt;"&amp;$C$906)</f>
        <v>0</v>
      </c>
      <c r="P929" s="14">
        <f t="shared" si="529"/>
        <v>0</v>
      </c>
    </row>
    <row r="930" spans="2:16" ht="14.4" x14ac:dyDescent="0.3">
      <c r="B930" s="7"/>
      <c r="C930" s="39" t="s">
        <v>717</v>
      </c>
      <c r="D930" s="13">
        <f>COUNTIFS('1. Output sheet'!$AC$2:$AC$5000,$B$75,'1. Output sheet'!$C$2:$C$5000,D$73,'1. Output sheet'!$K$2:$K$5000,$C930,'1. Output sheet'!$O$2:$O$5000,"&gt;="&amp;$B$906,'1. Output sheet'!$O$2:$O$5000,"&lt;"&amp;$C$906)</f>
        <v>0</v>
      </c>
      <c r="E930" s="13">
        <f>COUNTIFS('1. Output sheet'!$AC$2:$AC$5000,$B$75,'1. Output sheet'!$C$2:$C$5000,E$73,'1. Output sheet'!$K$2:$K$5000,$C930,'1. Output sheet'!$O$2:$O$5000,"&gt;="&amp;$B$906,'1. Output sheet'!$O$2:$O$5000,"&lt;"&amp;$C$906)</f>
        <v>0</v>
      </c>
      <c r="F930" s="13">
        <f>COUNTIFS('1. Output sheet'!$AC$2:$AC$5000,$B$75,'1. Output sheet'!$C$2:$C$5000,F$73,'1. Output sheet'!$K$2:$K$5000,$C930,'1. Output sheet'!$O$2:$O$5000,"&gt;="&amp;$B$906,'1. Output sheet'!$O$2:$O$5000,"&lt;"&amp;$C$906)</f>
        <v>0</v>
      </c>
      <c r="G930" s="13">
        <f>COUNTIFS('1. Output sheet'!$AC$2:$AC$5000,$B$75,'1. Output sheet'!$C$2:$C$5000,G$73,'1. Output sheet'!$K$2:$K$5000,$C930,'1. Output sheet'!$O$2:$O$5000,"&gt;="&amp;$B$906,'1. Output sheet'!$O$2:$O$5000,"&lt;"&amp;$C$906)</f>
        <v>0</v>
      </c>
      <c r="H930" s="13">
        <f>COUNTIFS('1. Output sheet'!$AC$2:$AC$5000,$B$75,'1. Output sheet'!$C$2:$C$5000,H$73,'1. Output sheet'!$K$2:$K$5000,$C930,'1. Output sheet'!$O$2:$O$5000,"&gt;="&amp;$B$906,'1. Output sheet'!$O$2:$O$5000,"&lt;"&amp;$C$906)</f>
        <v>0</v>
      </c>
      <c r="I930" s="13">
        <f>COUNTIFS('1. Output sheet'!$AC$2:$AC$5000,$B$75,'1. Output sheet'!$C$2:$C$5000,I$73,'1. Output sheet'!$K$2:$K$5000,$C930,'1. Output sheet'!$O$2:$O$5000,"&gt;="&amp;$B$906,'1. Output sheet'!$O$2:$O$5000,"&lt;"&amp;$C$906)</f>
        <v>0</v>
      </c>
      <c r="J930" s="13">
        <f>COUNTIFS('1. Output sheet'!$AC$2:$AC$5000,$B$75,'1. Output sheet'!$C$2:$C$5000,J$73,'1. Output sheet'!$K$2:$K$5000,$C930,'1. Output sheet'!$O$2:$O$5000,"&gt;="&amp;$B$906,'1. Output sheet'!$O$2:$O$5000,"&lt;"&amp;$C$906)</f>
        <v>0</v>
      </c>
      <c r="K930" s="13">
        <f>COUNTIFS('1. Output sheet'!$AC$2:$AC$5000,$B$75,'1. Output sheet'!$C$2:$C$5000,K$73,'1. Output sheet'!$K$2:$K$5000,$C930,'1. Output sheet'!$O$2:$O$5000,"&gt;="&amp;$B$906,'1. Output sheet'!$O$2:$O$5000,"&lt;"&amp;$C$906)</f>
        <v>0</v>
      </c>
      <c r="L930" s="13">
        <f>COUNTIFS('1. Output sheet'!$AC$2:$AC$5000,$B$75,'1. Output sheet'!$C$2:$C$5000,L$73,'1. Output sheet'!$K$2:$K$5000,$C930,'1. Output sheet'!$O$2:$O$5000,"&gt;="&amp;$B$906,'1. Output sheet'!$O$2:$O$5000,"&lt;"&amp;$C$906)</f>
        <v>0</v>
      </c>
      <c r="M930" s="13">
        <f>COUNTIFS('1. Output sheet'!$AC$2:$AC$5000,$B$75,'1. Output sheet'!$C$2:$C$5000,M$73,'1. Output sheet'!$K$2:$K$5000,$C930,'1. Output sheet'!$O$2:$O$5000,"&gt;="&amp;$B$906,'1. Output sheet'!$O$2:$O$5000,"&lt;"&amp;$C$906)</f>
        <v>0</v>
      </c>
      <c r="N930" s="13">
        <f>COUNTIFS('1. Output sheet'!$AC$2:$AC$5000,$B$75,'1. Output sheet'!$C$2:$C$5000,N$73,'1. Output sheet'!$K$2:$K$5000,$C930,'1. Output sheet'!$O$2:$O$5000,"&gt;="&amp;$B$906,'1. Output sheet'!$O$2:$O$5000,"&lt;"&amp;$C$906)</f>
        <v>0</v>
      </c>
      <c r="O930" s="13">
        <f>COUNTIFS('1. Output sheet'!$AC$2:$AC$5000,$B$75,'1. Output sheet'!$C$2:$C$5000,O$73,'1. Output sheet'!$K$2:$K$5000,$C930,'1. Output sheet'!$O$2:$O$5000,"&gt;="&amp;$B$906,'1. Output sheet'!$O$2:$O$5000,"&lt;"&amp;$C$906)</f>
        <v>0</v>
      </c>
      <c r="P930" s="14">
        <f t="shared" si="529"/>
        <v>0</v>
      </c>
    </row>
    <row r="931" spans="2:16" ht="14.4" x14ac:dyDescent="0.3">
      <c r="B931" s="7"/>
      <c r="C931" s="39" t="s">
        <v>1095</v>
      </c>
      <c r="D931" s="13">
        <f>COUNTIFS('1. Output sheet'!$AC$2:$AC$5000,$B$75,'1. Output sheet'!$C$2:$C$5000,D$73,'1. Output sheet'!$K$2:$K$5000,$C931,'1. Output sheet'!$O$2:$O$5000,"&gt;="&amp;$B$906,'1. Output sheet'!$O$2:$O$5000,"&lt;"&amp;$C$906)</f>
        <v>0</v>
      </c>
      <c r="E931" s="13">
        <f>COUNTIFS('1. Output sheet'!$AC$2:$AC$5000,$B$75,'1. Output sheet'!$C$2:$C$5000,E$73,'1. Output sheet'!$K$2:$K$5000,$C931,'1. Output sheet'!$O$2:$O$5000,"&gt;="&amp;$B$906,'1. Output sheet'!$O$2:$O$5000,"&lt;"&amp;$C$906)</f>
        <v>0</v>
      </c>
      <c r="F931" s="13">
        <f>COUNTIFS('1. Output sheet'!$AC$2:$AC$5000,$B$75,'1. Output sheet'!$C$2:$C$5000,F$73,'1. Output sheet'!$K$2:$K$5000,$C931,'1. Output sheet'!$O$2:$O$5000,"&gt;="&amp;$B$906,'1. Output sheet'!$O$2:$O$5000,"&lt;"&amp;$C$906)</f>
        <v>0</v>
      </c>
      <c r="G931" s="13">
        <f>COUNTIFS('1. Output sheet'!$AC$2:$AC$5000,$B$75,'1. Output sheet'!$C$2:$C$5000,G$73,'1. Output sheet'!$K$2:$K$5000,$C931,'1. Output sheet'!$O$2:$O$5000,"&gt;="&amp;$B$906,'1. Output sheet'!$O$2:$O$5000,"&lt;"&amp;$C$906)</f>
        <v>0</v>
      </c>
      <c r="H931" s="13">
        <f>COUNTIFS('1. Output sheet'!$AC$2:$AC$5000,$B$75,'1. Output sheet'!$C$2:$C$5000,H$73,'1. Output sheet'!$K$2:$K$5000,$C931,'1. Output sheet'!$O$2:$O$5000,"&gt;="&amp;$B$906,'1. Output sheet'!$O$2:$O$5000,"&lt;"&amp;$C$906)</f>
        <v>0</v>
      </c>
      <c r="I931" s="13">
        <f>COUNTIFS('1. Output sheet'!$AC$2:$AC$5000,$B$75,'1. Output sheet'!$C$2:$C$5000,I$73,'1. Output sheet'!$K$2:$K$5000,$C931,'1. Output sheet'!$O$2:$O$5000,"&gt;="&amp;$B$906,'1. Output sheet'!$O$2:$O$5000,"&lt;"&amp;$C$906)</f>
        <v>0</v>
      </c>
      <c r="J931" s="13">
        <f>COUNTIFS('1. Output sheet'!$AC$2:$AC$5000,$B$75,'1. Output sheet'!$C$2:$C$5000,J$73,'1. Output sheet'!$K$2:$K$5000,$C931,'1. Output sheet'!$O$2:$O$5000,"&gt;="&amp;$B$906,'1. Output sheet'!$O$2:$O$5000,"&lt;"&amp;$C$906)</f>
        <v>0</v>
      </c>
      <c r="K931" s="13">
        <f>COUNTIFS('1. Output sheet'!$AC$2:$AC$5000,$B$75,'1. Output sheet'!$C$2:$C$5000,K$73,'1. Output sheet'!$K$2:$K$5000,$C931,'1. Output sheet'!$O$2:$O$5000,"&gt;="&amp;$B$906,'1. Output sheet'!$O$2:$O$5000,"&lt;"&amp;$C$906)</f>
        <v>0</v>
      </c>
      <c r="L931" s="13">
        <f>COUNTIFS('1. Output sheet'!$AC$2:$AC$5000,$B$75,'1. Output sheet'!$C$2:$C$5000,L$73,'1. Output sheet'!$K$2:$K$5000,$C931,'1. Output sheet'!$O$2:$O$5000,"&gt;="&amp;$B$906,'1. Output sheet'!$O$2:$O$5000,"&lt;"&amp;$C$906)</f>
        <v>0</v>
      </c>
      <c r="M931" s="13">
        <f>COUNTIFS('1. Output sheet'!$AC$2:$AC$5000,$B$75,'1. Output sheet'!$C$2:$C$5000,M$73,'1. Output sheet'!$K$2:$K$5000,$C931,'1. Output sheet'!$O$2:$O$5000,"&gt;="&amp;$B$906,'1. Output sheet'!$O$2:$O$5000,"&lt;"&amp;$C$906)</f>
        <v>0</v>
      </c>
      <c r="N931" s="13">
        <f>COUNTIFS('1. Output sheet'!$AC$2:$AC$5000,$B$75,'1. Output sheet'!$C$2:$C$5000,N$73,'1. Output sheet'!$K$2:$K$5000,$C931,'1. Output sheet'!$O$2:$O$5000,"&gt;="&amp;$B$906,'1. Output sheet'!$O$2:$O$5000,"&lt;"&amp;$C$906)</f>
        <v>0</v>
      </c>
      <c r="O931" s="13">
        <f>COUNTIFS('1. Output sheet'!$AC$2:$AC$5000,$B$75,'1. Output sheet'!$C$2:$C$5000,O$73,'1. Output sheet'!$K$2:$K$5000,$C931,'1. Output sheet'!$O$2:$O$5000,"&gt;="&amp;$B$906,'1. Output sheet'!$O$2:$O$5000,"&lt;"&amp;$C$906)</f>
        <v>0</v>
      </c>
      <c r="P931" s="14">
        <f t="shared" si="529"/>
        <v>0</v>
      </c>
    </row>
    <row r="932" spans="2:16" ht="14.4" x14ac:dyDescent="0.3">
      <c r="B932" s="7"/>
      <c r="C932" s="39" t="s">
        <v>427</v>
      </c>
      <c r="D932" s="13">
        <f>COUNTIFS('1. Output sheet'!$AC$2:$AC$5000,$B$75,'1. Output sheet'!$C$2:$C$5000,D$73,'1. Output sheet'!$K$2:$K$5000,$C932,'1. Output sheet'!$O$2:$O$5000,"&gt;="&amp;$B$906,'1. Output sheet'!$O$2:$O$5000,"&lt;"&amp;$C$906)</f>
        <v>0</v>
      </c>
      <c r="E932" s="13">
        <f>COUNTIFS('1. Output sheet'!$AC$2:$AC$5000,$B$75,'1. Output sheet'!$C$2:$C$5000,E$73,'1. Output sheet'!$K$2:$K$5000,$C932,'1. Output sheet'!$O$2:$O$5000,"&gt;="&amp;$B$906,'1. Output sheet'!$O$2:$O$5000,"&lt;"&amp;$C$906)</f>
        <v>0</v>
      </c>
      <c r="F932" s="13">
        <f>COUNTIFS('1. Output sheet'!$AC$2:$AC$5000,$B$75,'1. Output sheet'!$C$2:$C$5000,F$73,'1. Output sheet'!$K$2:$K$5000,$C932,'1. Output sheet'!$O$2:$O$5000,"&gt;="&amp;$B$906,'1. Output sheet'!$O$2:$O$5000,"&lt;"&amp;$C$906)</f>
        <v>1</v>
      </c>
      <c r="G932" s="13">
        <f>COUNTIFS('1. Output sheet'!$AC$2:$AC$5000,$B$75,'1. Output sheet'!$C$2:$C$5000,G$73,'1. Output sheet'!$K$2:$K$5000,$C932,'1. Output sheet'!$O$2:$O$5000,"&gt;="&amp;$B$906,'1. Output sheet'!$O$2:$O$5000,"&lt;"&amp;$C$906)</f>
        <v>0</v>
      </c>
      <c r="H932" s="13">
        <f>COUNTIFS('1. Output sheet'!$AC$2:$AC$5000,$B$75,'1. Output sheet'!$C$2:$C$5000,H$73,'1. Output sheet'!$K$2:$K$5000,$C932,'1. Output sheet'!$O$2:$O$5000,"&gt;="&amp;$B$906,'1. Output sheet'!$O$2:$O$5000,"&lt;"&amp;$C$906)</f>
        <v>0</v>
      </c>
      <c r="I932" s="13">
        <f>COUNTIFS('1. Output sheet'!$AC$2:$AC$5000,$B$75,'1. Output sheet'!$C$2:$C$5000,I$73,'1. Output sheet'!$K$2:$K$5000,$C932,'1. Output sheet'!$O$2:$O$5000,"&gt;="&amp;$B$906,'1. Output sheet'!$O$2:$O$5000,"&lt;"&amp;$C$906)</f>
        <v>0</v>
      </c>
      <c r="J932" s="13">
        <f>COUNTIFS('1. Output sheet'!$AC$2:$AC$5000,$B$75,'1. Output sheet'!$C$2:$C$5000,J$73,'1. Output sheet'!$K$2:$K$5000,$C932,'1. Output sheet'!$O$2:$O$5000,"&gt;="&amp;$B$906,'1. Output sheet'!$O$2:$O$5000,"&lt;"&amp;$C$906)</f>
        <v>0</v>
      </c>
      <c r="K932" s="13">
        <f>COUNTIFS('1. Output sheet'!$AC$2:$AC$5000,$B$75,'1. Output sheet'!$C$2:$C$5000,K$73,'1. Output sheet'!$K$2:$K$5000,$C932,'1. Output sheet'!$O$2:$O$5000,"&gt;="&amp;$B$906,'1. Output sheet'!$O$2:$O$5000,"&lt;"&amp;$C$906)</f>
        <v>0</v>
      </c>
      <c r="L932" s="13">
        <f>COUNTIFS('1. Output sheet'!$AC$2:$AC$5000,$B$75,'1. Output sheet'!$C$2:$C$5000,L$73,'1. Output sheet'!$K$2:$K$5000,$C932,'1. Output sheet'!$O$2:$O$5000,"&gt;="&amp;$B$906,'1. Output sheet'!$O$2:$O$5000,"&lt;"&amp;$C$906)</f>
        <v>0</v>
      </c>
      <c r="M932" s="13">
        <f>COUNTIFS('1. Output sheet'!$AC$2:$AC$5000,$B$75,'1. Output sheet'!$C$2:$C$5000,M$73,'1. Output sheet'!$K$2:$K$5000,$C932,'1. Output sheet'!$O$2:$O$5000,"&gt;="&amp;$B$906,'1. Output sheet'!$O$2:$O$5000,"&lt;"&amp;$C$906)</f>
        <v>0</v>
      </c>
      <c r="N932" s="13">
        <f>COUNTIFS('1. Output sheet'!$AC$2:$AC$5000,$B$75,'1. Output sheet'!$C$2:$C$5000,N$73,'1. Output sheet'!$K$2:$K$5000,$C932,'1. Output sheet'!$O$2:$O$5000,"&gt;="&amp;$B$906,'1. Output sheet'!$O$2:$O$5000,"&lt;"&amp;$C$906)</f>
        <v>0</v>
      </c>
      <c r="O932" s="13">
        <f>COUNTIFS('1. Output sheet'!$AC$2:$AC$5000,$B$75,'1. Output sheet'!$C$2:$C$5000,O$73,'1. Output sheet'!$K$2:$K$5000,$C932,'1. Output sheet'!$O$2:$O$5000,"&gt;="&amp;$B$906,'1. Output sheet'!$O$2:$O$5000,"&lt;"&amp;$C$906)</f>
        <v>0</v>
      </c>
      <c r="P932" s="14">
        <f t="shared" si="529"/>
        <v>1</v>
      </c>
    </row>
    <row r="933" spans="2:16" ht="14.4" x14ac:dyDescent="0.3">
      <c r="B933" s="7"/>
      <c r="C933" s="39" t="s">
        <v>84</v>
      </c>
      <c r="D933" s="13">
        <f>COUNTIFS('1. Output sheet'!$AC$2:$AC$5000,$B$75,'1. Output sheet'!$C$2:$C$5000,D$73,'1. Output sheet'!$K$2:$K$5000,$C933,'1. Output sheet'!$O$2:$O$5000,"&gt;="&amp;$B$906,'1. Output sheet'!$O$2:$O$5000,"&lt;"&amp;$C$906)</f>
        <v>0</v>
      </c>
      <c r="E933" s="13">
        <f>COUNTIFS('1. Output sheet'!$AC$2:$AC$5000,$B$75,'1. Output sheet'!$C$2:$C$5000,E$73,'1. Output sheet'!$K$2:$K$5000,$C933,'1. Output sheet'!$O$2:$O$5000,"&gt;="&amp;$B$906,'1. Output sheet'!$O$2:$O$5000,"&lt;"&amp;$C$906)</f>
        <v>0</v>
      </c>
      <c r="F933" s="13">
        <f>COUNTIFS('1. Output sheet'!$AC$2:$AC$5000,$B$75,'1. Output sheet'!$C$2:$C$5000,F$73,'1. Output sheet'!$K$2:$K$5000,$C933,'1. Output sheet'!$O$2:$O$5000,"&gt;="&amp;$B$906,'1. Output sheet'!$O$2:$O$5000,"&lt;"&amp;$C$906)</f>
        <v>0</v>
      </c>
      <c r="G933" s="13">
        <f>COUNTIFS('1. Output sheet'!$AC$2:$AC$5000,$B$75,'1. Output sheet'!$C$2:$C$5000,G$73,'1. Output sheet'!$K$2:$K$5000,$C933,'1. Output sheet'!$O$2:$O$5000,"&gt;="&amp;$B$906,'1. Output sheet'!$O$2:$O$5000,"&lt;"&amp;$C$906)</f>
        <v>0</v>
      </c>
      <c r="H933" s="13">
        <f>COUNTIFS('1. Output sheet'!$AC$2:$AC$5000,$B$75,'1. Output sheet'!$C$2:$C$5000,H$73,'1. Output sheet'!$K$2:$K$5000,$C933,'1. Output sheet'!$O$2:$O$5000,"&gt;="&amp;$B$906,'1. Output sheet'!$O$2:$O$5000,"&lt;"&amp;$C$906)</f>
        <v>0</v>
      </c>
      <c r="I933" s="13">
        <f>COUNTIFS('1. Output sheet'!$AC$2:$AC$5000,$B$75,'1. Output sheet'!$C$2:$C$5000,I$73,'1. Output sheet'!$K$2:$K$5000,$C933,'1. Output sheet'!$O$2:$O$5000,"&gt;="&amp;$B$906,'1. Output sheet'!$O$2:$O$5000,"&lt;"&amp;$C$906)</f>
        <v>0</v>
      </c>
      <c r="J933" s="13">
        <f>COUNTIFS('1. Output sheet'!$AC$2:$AC$5000,$B$75,'1. Output sheet'!$C$2:$C$5000,J$73,'1. Output sheet'!$K$2:$K$5000,$C933,'1. Output sheet'!$O$2:$O$5000,"&gt;="&amp;$B$906,'1. Output sheet'!$O$2:$O$5000,"&lt;"&amp;$C$906)</f>
        <v>0</v>
      </c>
      <c r="K933" s="13">
        <f>COUNTIFS('1. Output sheet'!$AC$2:$AC$5000,$B$75,'1. Output sheet'!$C$2:$C$5000,K$73,'1. Output sheet'!$K$2:$K$5000,$C933,'1. Output sheet'!$O$2:$O$5000,"&gt;="&amp;$B$906,'1. Output sheet'!$O$2:$O$5000,"&lt;"&amp;$C$906)</f>
        <v>0</v>
      </c>
      <c r="L933" s="13">
        <f>COUNTIFS('1. Output sheet'!$AC$2:$AC$5000,$B$75,'1. Output sheet'!$C$2:$C$5000,L$73,'1. Output sheet'!$K$2:$K$5000,$C933,'1. Output sheet'!$O$2:$O$5000,"&gt;="&amp;$B$906,'1. Output sheet'!$O$2:$O$5000,"&lt;"&amp;$C$906)</f>
        <v>0</v>
      </c>
      <c r="M933" s="13">
        <f>COUNTIFS('1. Output sheet'!$AC$2:$AC$5000,$B$75,'1. Output sheet'!$C$2:$C$5000,M$73,'1. Output sheet'!$K$2:$K$5000,$C933,'1. Output sheet'!$O$2:$O$5000,"&gt;="&amp;$B$906,'1. Output sheet'!$O$2:$O$5000,"&lt;"&amp;$C$906)</f>
        <v>0</v>
      </c>
      <c r="N933" s="13">
        <f>COUNTIFS('1. Output sheet'!$AC$2:$AC$5000,$B$75,'1. Output sheet'!$C$2:$C$5000,N$73,'1. Output sheet'!$K$2:$K$5000,$C933,'1. Output sheet'!$O$2:$O$5000,"&gt;="&amp;$B$906,'1. Output sheet'!$O$2:$O$5000,"&lt;"&amp;$C$906)</f>
        <v>0</v>
      </c>
      <c r="O933" s="13">
        <f>COUNTIFS('1. Output sheet'!$AC$2:$AC$5000,$B$75,'1. Output sheet'!$C$2:$C$5000,O$73,'1. Output sheet'!$K$2:$K$5000,$C933,'1. Output sheet'!$O$2:$O$5000,"&gt;="&amp;$B$906,'1. Output sheet'!$O$2:$O$5000,"&lt;"&amp;$C$906)</f>
        <v>0</v>
      </c>
      <c r="P933" s="14">
        <f t="shared" si="529"/>
        <v>0</v>
      </c>
    </row>
    <row r="934" spans="2:16" ht="14.4" x14ac:dyDescent="0.3">
      <c r="B934" s="7"/>
      <c r="C934" s="39" t="s">
        <v>204</v>
      </c>
      <c r="D934" s="13">
        <f>COUNTIFS('1. Output sheet'!$AC$2:$AC$5000,$B$75,'1. Output sheet'!$C$2:$C$5000,D$73,'1. Output sheet'!$K$2:$K$5000,$C934,'1. Output sheet'!$O$2:$O$5000,"&gt;="&amp;$B$906,'1. Output sheet'!$O$2:$O$5000,"&lt;"&amp;$C$906)</f>
        <v>0</v>
      </c>
      <c r="E934" s="13">
        <f>COUNTIFS('1. Output sheet'!$AC$2:$AC$5000,$B$75,'1. Output sheet'!$C$2:$C$5000,E$73,'1. Output sheet'!$K$2:$K$5000,$C934,'1. Output sheet'!$O$2:$O$5000,"&gt;="&amp;$B$906,'1. Output sheet'!$O$2:$O$5000,"&lt;"&amp;$C$906)</f>
        <v>0</v>
      </c>
      <c r="F934" s="13">
        <f>COUNTIFS('1. Output sheet'!$AC$2:$AC$5000,$B$75,'1. Output sheet'!$C$2:$C$5000,F$73,'1. Output sheet'!$K$2:$K$5000,$C934,'1. Output sheet'!$O$2:$O$5000,"&gt;="&amp;$B$906,'1. Output sheet'!$O$2:$O$5000,"&lt;"&amp;$C$906)</f>
        <v>0</v>
      </c>
      <c r="G934" s="13">
        <f>COUNTIFS('1. Output sheet'!$AC$2:$AC$5000,$B$75,'1. Output sheet'!$C$2:$C$5000,G$73,'1. Output sheet'!$K$2:$K$5000,$C934,'1. Output sheet'!$O$2:$O$5000,"&gt;="&amp;$B$906,'1. Output sheet'!$O$2:$O$5000,"&lt;"&amp;$C$906)</f>
        <v>4</v>
      </c>
      <c r="H934" s="13">
        <f>COUNTIFS('1. Output sheet'!$AC$2:$AC$5000,$B$75,'1. Output sheet'!$C$2:$C$5000,H$73,'1. Output sheet'!$K$2:$K$5000,$C934,'1. Output sheet'!$O$2:$O$5000,"&gt;="&amp;$B$906,'1. Output sheet'!$O$2:$O$5000,"&lt;"&amp;$C$906)</f>
        <v>1</v>
      </c>
      <c r="I934" s="13">
        <f>COUNTIFS('1. Output sheet'!$AC$2:$AC$5000,$B$75,'1. Output sheet'!$C$2:$C$5000,I$73,'1. Output sheet'!$K$2:$K$5000,$C934,'1. Output sheet'!$O$2:$O$5000,"&gt;="&amp;$B$906,'1. Output sheet'!$O$2:$O$5000,"&lt;"&amp;$C$906)</f>
        <v>1</v>
      </c>
      <c r="J934" s="13">
        <f>COUNTIFS('1. Output sheet'!$AC$2:$AC$5000,$B$75,'1. Output sheet'!$C$2:$C$5000,J$73,'1. Output sheet'!$K$2:$K$5000,$C934,'1. Output sheet'!$O$2:$O$5000,"&gt;="&amp;$B$906,'1. Output sheet'!$O$2:$O$5000,"&lt;"&amp;$C$906)</f>
        <v>0</v>
      </c>
      <c r="K934" s="13">
        <f>COUNTIFS('1. Output sheet'!$AC$2:$AC$5000,$B$75,'1. Output sheet'!$C$2:$C$5000,K$73,'1. Output sheet'!$K$2:$K$5000,$C934,'1. Output sheet'!$O$2:$O$5000,"&gt;="&amp;$B$906,'1. Output sheet'!$O$2:$O$5000,"&lt;"&amp;$C$906)</f>
        <v>0</v>
      </c>
      <c r="L934" s="13">
        <f>COUNTIFS('1. Output sheet'!$AC$2:$AC$5000,$B$75,'1. Output sheet'!$C$2:$C$5000,L$73,'1. Output sheet'!$K$2:$K$5000,$C934,'1. Output sheet'!$O$2:$O$5000,"&gt;="&amp;$B$906,'1. Output sheet'!$O$2:$O$5000,"&lt;"&amp;$C$906)</f>
        <v>0</v>
      </c>
      <c r="M934" s="13">
        <f>COUNTIFS('1. Output sheet'!$AC$2:$AC$5000,$B$75,'1. Output sheet'!$C$2:$C$5000,M$73,'1. Output sheet'!$K$2:$K$5000,$C934,'1. Output sheet'!$O$2:$O$5000,"&gt;="&amp;$B$906,'1. Output sheet'!$O$2:$O$5000,"&lt;"&amp;$C$906)</f>
        <v>0</v>
      </c>
      <c r="N934" s="13">
        <f>COUNTIFS('1. Output sheet'!$AC$2:$AC$5000,$B$75,'1. Output sheet'!$C$2:$C$5000,N$73,'1. Output sheet'!$K$2:$K$5000,$C934,'1. Output sheet'!$O$2:$O$5000,"&gt;="&amp;$B$906,'1. Output sheet'!$O$2:$O$5000,"&lt;"&amp;$C$906)</f>
        <v>0</v>
      </c>
      <c r="O934" s="13">
        <f>COUNTIFS('1. Output sheet'!$AC$2:$AC$5000,$B$75,'1. Output sheet'!$C$2:$C$5000,O$73,'1. Output sheet'!$K$2:$K$5000,$C934,'1. Output sheet'!$O$2:$O$5000,"&gt;="&amp;$B$906,'1. Output sheet'!$O$2:$O$5000,"&lt;"&amp;$C$906)</f>
        <v>0</v>
      </c>
      <c r="P934" s="14">
        <f t="shared" si="529"/>
        <v>6</v>
      </c>
    </row>
    <row r="935" spans="2:16" ht="14.4" x14ac:dyDescent="0.3">
      <c r="B935" s="7"/>
      <c r="C935" s="39" t="s">
        <v>216</v>
      </c>
      <c r="D935" s="13">
        <f>COUNTIFS('1. Output sheet'!$AC$2:$AC$5000,$B$75,'1. Output sheet'!$C$2:$C$5000,D$73,'1. Output sheet'!$K$2:$K$5000,$C935,'1. Output sheet'!$O$2:$O$5000,"&gt;="&amp;$B$906,'1. Output sheet'!$O$2:$O$5000,"&lt;"&amp;$C$906)</f>
        <v>0</v>
      </c>
      <c r="E935" s="13">
        <f>COUNTIFS('1. Output sheet'!$AC$2:$AC$5000,$B$75,'1. Output sheet'!$C$2:$C$5000,E$73,'1. Output sheet'!$K$2:$K$5000,$C935,'1. Output sheet'!$O$2:$O$5000,"&gt;="&amp;$B$906,'1. Output sheet'!$O$2:$O$5000,"&lt;"&amp;$C$906)</f>
        <v>0</v>
      </c>
      <c r="F935" s="13">
        <f>COUNTIFS('1. Output sheet'!$AC$2:$AC$5000,$B$75,'1. Output sheet'!$C$2:$C$5000,F$73,'1. Output sheet'!$K$2:$K$5000,$C935,'1. Output sheet'!$O$2:$O$5000,"&gt;="&amp;$B$906,'1. Output sheet'!$O$2:$O$5000,"&lt;"&amp;$C$906)</f>
        <v>0</v>
      </c>
      <c r="G935" s="13">
        <f>COUNTIFS('1. Output sheet'!$AC$2:$AC$5000,$B$75,'1. Output sheet'!$C$2:$C$5000,G$73,'1. Output sheet'!$K$2:$K$5000,$C935,'1. Output sheet'!$O$2:$O$5000,"&gt;="&amp;$B$906,'1. Output sheet'!$O$2:$O$5000,"&lt;"&amp;$C$906)</f>
        <v>0</v>
      </c>
      <c r="H935" s="13">
        <f>COUNTIFS('1. Output sheet'!$AC$2:$AC$5000,$B$75,'1. Output sheet'!$C$2:$C$5000,H$73,'1. Output sheet'!$K$2:$K$5000,$C935,'1. Output sheet'!$O$2:$O$5000,"&gt;="&amp;$B$906,'1. Output sheet'!$O$2:$O$5000,"&lt;"&amp;$C$906)</f>
        <v>0</v>
      </c>
      <c r="I935" s="13">
        <f>COUNTIFS('1. Output sheet'!$AC$2:$AC$5000,$B$75,'1. Output sheet'!$C$2:$C$5000,I$73,'1. Output sheet'!$K$2:$K$5000,$C935,'1. Output sheet'!$O$2:$O$5000,"&gt;="&amp;$B$906,'1. Output sheet'!$O$2:$O$5000,"&lt;"&amp;$C$906)</f>
        <v>0</v>
      </c>
      <c r="J935" s="13">
        <f>COUNTIFS('1. Output sheet'!$AC$2:$AC$5000,$B$75,'1. Output sheet'!$C$2:$C$5000,J$73,'1. Output sheet'!$K$2:$K$5000,$C935,'1. Output sheet'!$O$2:$O$5000,"&gt;="&amp;$B$906,'1. Output sheet'!$O$2:$O$5000,"&lt;"&amp;$C$906)</f>
        <v>0</v>
      </c>
      <c r="K935" s="13">
        <f>COUNTIFS('1. Output sheet'!$AC$2:$AC$5000,$B$75,'1. Output sheet'!$C$2:$C$5000,K$73,'1. Output sheet'!$K$2:$K$5000,$C935,'1. Output sheet'!$O$2:$O$5000,"&gt;="&amp;$B$906,'1. Output sheet'!$O$2:$O$5000,"&lt;"&amp;$C$906)</f>
        <v>0</v>
      </c>
      <c r="L935" s="13">
        <f>COUNTIFS('1. Output sheet'!$AC$2:$AC$5000,$B$75,'1. Output sheet'!$C$2:$C$5000,L$73,'1. Output sheet'!$K$2:$K$5000,$C935,'1. Output sheet'!$O$2:$O$5000,"&gt;="&amp;$B$906,'1. Output sheet'!$O$2:$O$5000,"&lt;"&amp;$C$906)</f>
        <v>0</v>
      </c>
      <c r="M935" s="13">
        <f>COUNTIFS('1. Output sheet'!$AC$2:$AC$5000,$B$75,'1. Output sheet'!$C$2:$C$5000,M$73,'1. Output sheet'!$K$2:$K$5000,$C935,'1. Output sheet'!$O$2:$O$5000,"&gt;="&amp;$B$906,'1. Output sheet'!$O$2:$O$5000,"&lt;"&amp;$C$906)</f>
        <v>0</v>
      </c>
      <c r="N935" s="13">
        <f>COUNTIFS('1. Output sheet'!$AC$2:$AC$5000,$B$75,'1. Output sheet'!$C$2:$C$5000,N$73,'1. Output sheet'!$K$2:$K$5000,$C935,'1. Output sheet'!$O$2:$O$5000,"&gt;="&amp;$B$906,'1. Output sheet'!$O$2:$O$5000,"&lt;"&amp;$C$906)</f>
        <v>0</v>
      </c>
      <c r="O935" s="13">
        <f>COUNTIFS('1. Output sheet'!$AC$2:$AC$5000,$B$75,'1. Output sheet'!$C$2:$C$5000,O$73,'1. Output sheet'!$K$2:$K$5000,$C935,'1. Output sheet'!$O$2:$O$5000,"&gt;="&amp;$B$906,'1. Output sheet'!$O$2:$O$5000,"&lt;"&amp;$C$906)</f>
        <v>0</v>
      </c>
      <c r="P935" s="14">
        <f t="shared" si="529"/>
        <v>0</v>
      </c>
    </row>
    <row r="936" spans="2:16" ht="14.4" x14ac:dyDescent="0.3">
      <c r="B936" s="7"/>
      <c r="C936" s="39" t="s">
        <v>2425</v>
      </c>
      <c r="D936" s="13">
        <f>COUNTIFS('1. Output sheet'!$AC$2:$AC$5000,$B$75,'1. Output sheet'!$C$2:$C$5000,D$73,'1. Output sheet'!$K$2:$K$5000,$C936,'1. Output sheet'!$O$2:$O$5000,"&gt;="&amp;$B$906,'1. Output sheet'!$O$2:$O$5000,"&lt;"&amp;$C$906)</f>
        <v>0</v>
      </c>
      <c r="E936" s="13">
        <f>COUNTIFS('1. Output sheet'!$AC$2:$AC$5000,$B$75,'1. Output sheet'!$C$2:$C$5000,E$73,'1. Output sheet'!$K$2:$K$5000,$C936,'1. Output sheet'!$O$2:$O$5000,"&gt;="&amp;$B$906,'1. Output sheet'!$O$2:$O$5000,"&lt;"&amp;$C$906)</f>
        <v>0</v>
      </c>
      <c r="F936" s="13">
        <f>COUNTIFS('1. Output sheet'!$AC$2:$AC$5000,$B$75,'1. Output sheet'!$C$2:$C$5000,F$73,'1. Output sheet'!$K$2:$K$5000,$C936,'1. Output sheet'!$O$2:$O$5000,"&gt;="&amp;$B$906,'1. Output sheet'!$O$2:$O$5000,"&lt;"&amp;$C$906)</f>
        <v>0</v>
      </c>
      <c r="G936" s="13">
        <f>COUNTIFS('1. Output sheet'!$AC$2:$AC$5000,$B$75,'1. Output sheet'!$C$2:$C$5000,G$73,'1. Output sheet'!$K$2:$K$5000,$C936,'1. Output sheet'!$O$2:$O$5000,"&gt;="&amp;$B$906,'1. Output sheet'!$O$2:$O$5000,"&lt;"&amp;$C$906)</f>
        <v>0</v>
      </c>
      <c r="H936" s="13">
        <f>COUNTIFS('1. Output sheet'!$AC$2:$AC$5000,$B$75,'1. Output sheet'!$C$2:$C$5000,H$73,'1. Output sheet'!$K$2:$K$5000,$C936,'1. Output sheet'!$O$2:$O$5000,"&gt;="&amp;$B$906,'1. Output sheet'!$O$2:$O$5000,"&lt;"&amp;$C$906)</f>
        <v>0</v>
      </c>
      <c r="I936" s="13">
        <f>COUNTIFS('1. Output sheet'!$AC$2:$AC$5000,$B$75,'1. Output sheet'!$C$2:$C$5000,I$73,'1. Output sheet'!$K$2:$K$5000,$C936,'1. Output sheet'!$O$2:$O$5000,"&gt;="&amp;$B$906,'1. Output sheet'!$O$2:$O$5000,"&lt;"&amp;$C$906)</f>
        <v>0</v>
      </c>
      <c r="J936" s="13">
        <f>COUNTIFS('1. Output sheet'!$AC$2:$AC$5000,$B$75,'1. Output sheet'!$C$2:$C$5000,J$73,'1. Output sheet'!$K$2:$K$5000,$C936,'1. Output sheet'!$O$2:$O$5000,"&gt;="&amp;$B$906,'1. Output sheet'!$O$2:$O$5000,"&lt;"&amp;$C$906)</f>
        <v>0</v>
      </c>
      <c r="K936" s="13">
        <f>COUNTIFS('1. Output sheet'!$AC$2:$AC$5000,$B$75,'1. Output sheet'!$C$2:$C$5000,K$73,'1. Output sheet'!$K$2:$K$5000,$C936,'1. Output sheet'!$O$2:$O$5000,"&gt;="&amp;$B$906,'1. Output sheet'!$O$2:$O$5000,"&lt;"&amp;$C$906)</f>
        <v>0</v>
      </c>
      <c r="L936" s="13">
        <f>COUNTIFS('1. Output sheet'!$AC$2:$AC$5000,$B$75,'1. Output sheet'!$C$2:$C$5000,L$73,'1. Output sheet'!$K$2:$K$5000,$C936,'1. Output sheet'!$O$2:$O$5000,"&gt;="&amp;$B$906,'1. Output sheet'!$O$2:$O$5000,"&lt;"&amp;$C$906)</f>
        <v>0</v>
      </c>
      <c r="M936" s="13">
        <f>COUNTIFS('1. Output sheet'!$AC$2:$AC$5000,$B$75,'1. Output sheet'!$C$2:$C$5000,M$73,'1. Output sheet'!$K$2:$K$5000,$C936,'1. Output sheet'!$O$2:$O$5000,"&gt;="&amp;$B$906,'1. Output sheet'!$O$2:$O$5000,"&lt;"&amp;$C$906)</f>
        <v>0</v>
      </c>
      <c r="N936" s="13">
        <f>COUNTIFS('1. Output sheet'!$AC$2:$AC$5000,$B$75,'1. Output sheet'!$C$2:$C$5000,N$73,'1. Output sheet'!$K$2:$K$5000,$C936,'1. Output sheet'!$O$2:$O$5000,"&gt;="&amp;$B$906,'1. Output sheet'!$O$2:$O$5000,"&lt;"&amp;$C$906)</f>
        <v>0</v>
      </c>
      <c r="O936" s="13">
        <f>COUNTIFS('1. Output sheet'!$AC$2:$AC$5000,$B$75,'1. Output sheet'!$C$2:$C$5000,O$73,'1. Output sheet'!$K$2:$K$5000,$C936,'1. Output sheet'!$O$2:$O$5000,"&gt;="&amp;$B$906,'1. Output sheet'!$O$2:$O$5000,"&lt;"&amp;$C$906)</f>
        <v>0</v>
      </c>
      <c r="P936" s="14">
        <f t="shared" si="529"/>
        <v>0</v>
      </c>
    </row>
    <row r="937" spans="2:16" ht="14.4" x14ac:dyDescent="0.3">
      <c r="B937" s="7"/>
      <c r="C937" s="39" t="s">
        <v>194</v>
      </c>
      <c r="D937" s="13">
        <f>COUNTIFS('1. Output sheet'!$AC$2:$AC$5000,$B$75,'1. Output sheet'!$C$2:$C$5000,D$73,'1. Output sheet'!$K$2:$K$5000,$C937,'1. Output sheet'!$O$2:$O$5000,"&gt;="&amp;$B$906,'1. Output sheet'!$O$2:$O$5000,"&lt;"&amp;$C$906)</f>
        <v>0</v>
      </c>
      <c r="E937" s="13">
        <f>COUNTIFS('1. Output sheet'!$AC$2:$AC$5000,$B$75,'1. Output sheet'!$C$2:$C$5000,E$73,'1. Output sheet'!$K$2:$K$5000,$C937,'1. Output sheet'!$O$2:$O$5000,"&gt;="&amp;$B$906,'1. Output sheet'!$O$2:$O$5000,"&lt;"&amp;$C$906)</f>
        <v>0</v>
      </c>
      <c r="F937" s="13">
        <f>COUNTIFS('1. Output sheet'!$AC$2:$AC$5000,$B$75,'1. Output sheet'!$C$2:$C$5000,F$73,'1. Output sheet'!$K$2:$K$5000,$C937,'1. Output sheet'!$O$2:$O$5000,"&gt;="&amp;$B$906,'1. Output sheet'!$O$2:$O$5000,"&lt;"&amp;$C$906)</f>
        <v>0</v>
      </c>
      <c r="G937" s="13">
        <f>COUNTIFS('1. Output sheet'!$AC$2:$AC$5000,$B$75,'1. Output sheet'!$C$2:$C$5000,G$73,'1. Output sheet'!$K$2:$K$5000,$C937,'1. Output sheet'!$O$2:$O$5000,"&gt;="&amp;$B$906,'1. Output sheet'!$O$2:$O$5000,"&lt;"&amp;$C$906)</f>
        <v>11</v>
      </c>
      <c r="H937" s="13">
        <f>COUNTIFS('1. Output sheet'!$AC$2:$AC$5000,$B$75,'1. Output sheet'!$C$2:$C$5000,H$73,'1. Output sheet'!$K$2:$K$5000,$C937,'1. Output sheet'!$O$2:$O$5000,"&gt;="&amp;$B$906,'1. Output sheet'!$O$2:$O$5000,"&lt;"&amp;$C$906)</f>
        <v>0</v>
      </c>
      <c r="I937" s="13">
        <f>COUNTIFS('1. Output sheet'!$AC$2:$AC$5000,$B$75,'1. Output sheet'!$C$2:$C$5000,I$73,'1. Output sheet'!$K$2:$K$5000,$C937,'1. Output sheet'!$O$2:$O$5000,"&gt;="&amp;$B$906,'1. Output sheet'!$O$2:$O$5000,"&lt;"&amp;$C$906)</f>
        <v>0</v>
      </c>
      <c r="J937" s="13">
        <f>COUNTIFS('1. Output sheet'!$AC$2:$AC$5000,$B$75,'1. Output sheet'!$C$2:$C$5000,J$73,'1. Output sheet'!$K$2:$K$5000,$C937,'1. Output sheet'!$O$2:$O$5000,"&gt;="&amp;$B$906,'1. Output sheet'!$O$2:$O$5000,"&lt;"&amp;$C$906)</f>
        <v>0</v>
      </c>
      <c r="K937" s="13">
        <f>COUNTIFS('1. Output sheet'!$AC$2:$AC$5000,$B$75,'1. Output sheet'!$C$2:$C$5000,K$73,'1. Output sheet'!$K$2:$K$5000,$C937,'1. Output sheet'!$O$2:$O$5000,"&gt;="&amp;$B$906,'1. Output sheet'!$O$2:$O$5000,"&lt;"&amp;$C$906)</f>
        <v>0</v>
      </c>
      <c r="L937" s="13">
        <f>COUNTIFS('1. Output sheet'!$AC$2:$AC$5000,$B$75,'1. Output sheet'!$C$2:$C$5000,L$73,'1. Output sheet'!$K$2:$K$5000,$C937,'1. Output sheet'!$O$2:$O$5000,"&gt;="&amp;$B$906,'1. Output sheet'!$O$2:$O$5000,"&lt;"&amp;$C$906)</f>
        <v>0</v>
      </c>
      <c r="M937" s="13">
        <f>COUNTIFS('1. Output sheet'!$AC$2:$AC$5000,$B$75,'1. Output sheet'!$C$2:$C$5000,M$73,'1. Output sheet'!$K$2:$K$5000,$C937,'1. Output sheet'!$O$2:$O$5000,"&gt;="&amp;$B$906,'1. Output sheet'!$O$2:$O$5000,"&lt;"&amp;$C$906)</f>
        <v>0</v>
      </c>
      <c r="N937" s="13">
        <f>COUNTIFS('1. Output sheet'!$AC$2:$AC$5000,$B$75,'1. Output sheet'!$C$2:$C$5000,N$73,'1. Output sheet'!$K$2:$K$5000,$C937,'1. Output sheet'!$O$2:$O$5000,"&gt;="&amp;$B$906,'1. Output sheet'!$O$2:$O$5000,"&lt;"&amp;$C$906)</f>
        <v>1</v>
      </c>
      <c r="O937" s="13">
        <f>COUNTIFS('1. Output sheet'!$AC$2:$AC$5000,$B$75,'1. Output sheet'!$C$2:$C$5000,O$73,'1. Output sheet'!$K$2:$K$5000,$C937,'1. Output sheet'!$O$2:$O$5000,"&gt;="&amp;$B$906,'1. Output sheet'!$O$2:$O$5000,"&lt;"&amp;$C$906)</f>
        <v>0</v>
      </c>
      <c r="P937" s="14">
        <f t="shared" si="529"/>
        <v>12</v>
      </c>
    </row>
    <row r="938" spans="2:16" ht="14.4" x14ac:dyDescent="0.3">
      <c r="B938" s="7"/>
      <c r="C938" s="39" t="s">
        <v>267</v>
      </c>
      <c r="D938" s="13">
        <f>COUNTIFS('1. Output sheet'!$AC$2:$AC$5000,$B$75,'1. Output sheet'!$C$2:$C$5000,D$73,'1. Output sheet'!$K$2:$K$5000,$C938,'1. Output sheet'!$O$2:$O$5000,"&gt;="&amp;$B$906,'1. Output sheet'!$O$2:$O$5000,"&lt;"&amp;$C$906)</f>
        <v>0</v>
      </c>
      <c r="E938" s="13">
        <f>COUNTIFS('1. Output sheet'!$AC$2:$AC$5000,$B$75,'1. Output sheet'!$C$2:$C$5000,E$73,'1. Output sheet'!$K$2:$K$5000,$C938,'1. Output sheet'!$O$2:$O$5000,"&gt;="&amp;$B$906,'1. Output sheet'!$O$2:$O$5000,"&lt;"&amp;$C$906)</f>
        <v>0</v>
      </c>
      <c r="F938" s="13">
        <f>COUNTIFS('1. Output sheet'!$AC$2:$AC$5000,$B$75,'1. Output sheet'!$C$2:$C$5000,F$73,'1. Output sheet'!$K$2:$K$5000,$C938,'1. Output sheet'!$O$2:$O$5000,"&gt;="&amp;$B$906,'1. Output sheet'!$O$2:$O$5000,"&lt;"&amp;$C$906)</f>
        <v>0</v>
      </c>
      <c r="G938" s="13">
        <f>COUNTIFS('1. Output sheet'!$AC$2:$AC$5000,$B$75,'1. Output sheet'!$C$2:$C$5000,G$73,'1. Output sheet'!$K$2:$K$5000,$C938,'1. Output sheet'!$O$2:$O$5000,"&gt;="&amp;$B$906,'1. Output sheet'!$O$2:$O$5000,"&lt;"&amp;$C$906)</f>
        <v>0</v>
      </c>
      <c r="H938" s="13">
        <f>COUNTIFS('1. Output sheet'!$AC$2:$AC$5000,$B$75,'1. Output sheet'!$C$2:$C$5000,H$73,'1. Output sheet'!$K$2:$K$5000,$C938,'1. Output sheet'!$O$2:$O$5000,"&gt;="&amp;$B$906,'1. Output sheet'!$O$2:$O$5000,"&lt;"&amp;$C$906)</f>
        <v>0</v>
      </c>
      <c r="I938" s="13">
        <f>COUNTIFS('1. Output sheet'!$AC$2:$AC$5000,$B$75,'1. Output sheet'!$C$2:$C$5000,I$73,'1. Output sheet'!$K$2:$K$5000,$C938,'1. Output sheet'!$O$2:$O$5000,"&gt;="&amp;$B$906,'1. Output sheet'!$O$2:$O$5000,"&lt;"&amp;$C$906)</f>
        <v>0</v>
      </c>
      <c r="J938" s="13">
        <f>COUNTIFS('1. Output sheet'!$AC$2:$AC$5000,$B$75,'1. Output sheet'!$C$2:$C$5000,J$73,'1. Output sheet'!$K$2:$K$5000,$C938,'1. Output sheet'!$O$2:$O$5000,"&gt;="&amp;$B$906,'1. Output sheet'!$O$2:$O$5000,"&lt;"&amp;$C$906)</f>
        <v>0</v>
      </c>
      <c r="K938" s="13">
        <f>COUNTIFS('1. Output sheet'!$AC$2:$AC$5000,$B$75,'1. Output sheet'!$C$2:$C$5000,K$73,'1. Output sheet'!$K$2:$K$5000,$C938,'1. Output sheet'!$O$2:$O$5000,"&gt;="&amp;$B$906,'1. Output sheet'!$O$2:$O$5000,"&lt;"&amp;$C$906)</f>
        <v>0</v>
      </c>
      <c r="L938" s="13">
        <f>COUNTIFS('1. Output sheet'!$AC$2:$AC$5000,$B$75,'1. Output sheet'!$C$2:$C$5000,L$73,'1. Output sheet'!$K$2:$K$5000,$C938,'1. Output sheet'!$O$2:$O$5000,"&gt;="&amp;$B$906,'1. Output sheet'!$O$2:$O$5000,"&lt;"&amp;$C$906)</f>
        <v>0</v>
      </c>
      <c r="M938" s="13">
        <f>COUNTIFS('1. Output sheet'!$AC$2:$AC$5000,$B$75,'1. Output sheet'!$C$2:$C$5000,M$73,'1. Output sheet'!$K$2:$K$5000,$C938,'1. Output sheet'!$O$2:$O$5000,"&gt;="&amp;$B$906,'1. Output sheet'!$O$2:$O$5000,"&lt;"&amp;$C$906)</f>
        <v>0</v>
      </c>
      <c r="N938" s="13">
        <f>COUNTIFS('1. Output sheet'!$AC$2:$AC$5000,$B$75,'1. Output sheet'!$C$2:$C$5000,N$73,'1. Output sheet'!$K$2:$K$5000,$C938,'1. Output sheet'!$O$2:$O$5000,"&gt;="&amp;$B$906,'1. Output sheet'!$O$2:$O$5000,"&lt;"&amp;$C$906)</f>
        <v>0</v>
      </c>
      <c r="O938" s="13">
        <f>COUNTIFS('1. Output sheet'!$AC$2:$AC$5000,$B$75,'1. Output sheet'!$C$2:$C$5000,O$73,'1. Output sheet'!$K$2:$K$5000,$C938,'1. Output sheet'!$O$2:$O$5000,"&gt;="&amp;$B$906,'1. Output sheet'!$O$2:$O$5000,"&lt;"&amp;$C$906)</f>
        <v>0</v>
      </c>
      <c r="P938" s="14">
        <f t="shared" si="529"/>
        <v>0</v>
      </c>
    </row>
    <row r="939" spans="2:16" ht="14.4" x14ac:dyDescent="0.3">
      <c r="B939" s="7"/>
      <c r="C939" s="39" t="s">
        <v>710</v>
      </c>
      <c r="D939" s="13">
        <f>COUNTIFS('1. Output sheet'!$AC$2:$AC$5000,$B$75,'1. Output sheet'!$C$2:$C$5000,D$73,'1. Output sheet'!$K$2:$K$5000,$C939,'1. Output sheet'!$O$2:$O$5000,"&gt;="&amp;$B$906,'1. Output sheet'!$O$2:$O$5000,"&lt;"&amp;$C$906)</f>
        <v>0</v>
      </c>
      <c r="E939" s="13">
        <f>COUNTIFS('1. Output sheet'!$AC$2:$AC$5000,$B$75,'1. Output sheet'!$C$2:$C$5000,E$73,'1. Output sheet'!$K$2:$K$5000,$C939,'1. Output sheet'!$O$2:$O$5000,"&gt;="&amp;$B$906,'1. Output sheet'!$O$2:$O$5000,"&lt;"&amp;$C$906)</f>
        <v>0</v>
      </c>
      <c r="F939" s="13">
        <f>COUNTIFS('1. Output sheet'!$AC$2:$AC$5000,$B$75,'1. Output sheet'!$C$2:$C$5000,F$73,'1. Output sheet'!$K$2:$K$5000,$C939,'1. Output sheet'!$O$2:$O$5000,"&gt;="&amp;$B$906,'1. Output sheet'!$O$2:$O$5000,"&lt;"&amp;$C$906)</f>
        <v>0</v>
      </c>
      <c r="G939" s="13">
        <f>COUNTIFS('1. Output sheet'!$AC$2:$AC$5000,$B$75,'1. Output sheet'!$C$2:$C$5000,G$73,'1. Output sheet'!$K$2:$K$5000,$C939,'1. Output sheet'!$O$2:$O$5000,"&gt;="&amp;$B$906,'1. Output sheet'!$O$2:$O$5000,"&lt;"&amp;$C$906)</f>
        <v>0</v>
      </c>
      <c r="H939" s="13">
        <f>COUNTIFS('1. Output sheet'!$AC$2:$AC$5000,$B$75,'1. Output sheet'!$C$2:$C$5000,H$73,'1. Output sheet'!$K$2:$K$5000,$C939,'1. Output sheet'!$O$2:$O$5000,"&gt;="&amp;$B$906,'1. Output sheet'!$O$2:$O$5000,"&lt;"&amp;$C$906)</f>
        <v>0</v>
      </c>
      <c r="I939" s="13">
        <f>COUNTIFS('1. Output sheet'!$AC$2:$AC$5000,$B$75,'1. Output sheet'!$C$2:$C$5000,I$73,'1. Output sheet'!$K$2:$K$5000,$C939,'1. Output sheet'!$O$2:$O$5000,"&gt;="&amp;$B$906,'1. Output sheet'!$O$2:$O$5000,"&lt;"&amp;$C$906)</f>
        <v>0</v>
      </c>
      <c r="J939" s="13">
        <f>COUNTIFS('1. Output sheet'!$AC$2:$AC$5000,$B$75,'1. Output sheet'!$C$2:$C$5000,J$73,'1. Output sheet'!$K$2:$K$5000,$C939,'1. Output sheet'!$O$2:$O$5000,"&gt;="&amp;$B$906,'1. Output sheet'!$O$2:$O$5000,"&lt;"&amp;$C$906)</f>
        <v>0</v>
      </c>
      <c r="K939" s="13">
        <f>COUNTIFS('1. Output sheet'!$AC$2:$AC$5000,$B$75,'1. Output sheet'!$C$2:$C$5000,K$73,'1. Output sheet'!$K$2:$K$5000,$C939,'1. Output sheet'!$O$2:$O$5000,"&gt;="&amp;$B$906,'1. Output sheet'!$O$2:$O$5000,"&lt;"&amp;$C$906)</f>
        <v>0</v>
      </c>
      <c r="L939" s="13">
        <f>COUNTIFS('1. Output sheet'!$AC$2:$AC$5000,$B$75,'1. Output sheet'!$C$2:$C$5000,L$73,'1. Output sheet'!$K$2:$K$5000,$C939,'1. Output sheet'!$O$2:$O$5000,"&gt;="&amp;$B$906,'1. Output sheet'!$O$2:$O$5000,"&lt;"&amp;$C$906)</f>
        <v>0</v>
      </c>
      <c r="M939" s="13">
        <f>COUNTIFS('1. Output sheet'!$AC$2:$AC$5000,$B$75,'1. Output sheet'!$C$2:$C$5000,M$73,'1. Output sheet'!$K$2:$K$5000,$C939,'1. Output sheet'!$O$2:$O$5000,"&gt;="&amp;$B$906,'1. Output sheet'!$O$2:$O$5000,"&lt;"&amp;$C$906)</f>
        <v>0</v>
      </c>
      <c r="N939" s="13">
        <f>COUNTIFS('1. Output sheet'!$AC$2:$AC$5000,$B$75,'1. Output sheet'!$C$2:$C$5000,N$73,'1. Output sheet'!$K$2:$K$5000,$C939,'1. Output sheet'!$O$2:$O$5000,"&gt;="&amp;$B$906,'1. Output sheet'!$O$2:$O$5000,"&lt;"&amp;$C$906)</f>
        <v>0</v>
      </c>
      <c r="O939" s="13">
        <f>COUNTIFS('1. Output sheet'!$AC$2:$AC$5000,$B$75,'1. Output sheet'!$C$2:$C$5000,O$73,'1. Output sheet'!$K$2:$K$5000,$C939,'1. Output sheet'!$O$2:$O$5000,"&gt;="&amp;$B$906,'1. Output sheet'!$O$2:$O$5000,"&lt;"&amp;$C$906)</f>
        <v>0</v>
      </c>
      <c r="P939" s="14">
        <f t="shared" si="529"/>
        <v>0</v>
      </c>
    </row>
    <row r="940" spans="2:16" ht="14.4" x14ac:dyDescent="0.3">
      <c r="B940" s="38" t="s">
        <v>64</v>
      </c>
      <c r="C940" s="37" t="s">
        <v>4348</v>
      </c>
      <c r="D940" s="14">
        <f>SUM(D941:D969)</f>
        <v>0</v>
      </c>
      <c r="E940" s="14">
        <f t="shared" ref="E940" si="530">SUM(E941:E969)</f>
        <v>0</v>
      </c>
      <c r="F940" s="14">
        <f t="shared" ref="F940" si="531">SUM(F941:F969)</f>
        <v>0</v>
      </c>
      <c r="G940" s="14">
        <f t="shared" ref="G940" si="532">SUM(G941:G969)</f>
        <v>0</v>
      </c>
      <c r="H940" s="14">
        <f t="shared" ref="H940" si="533">SUM(H941:H969)</f>
        <v>0</v>
      </c>
      <c r="I940" s="14">
        <f t="shared" ref="I940" si="534">SUM(I941:I969)</f>
        <v>0</v>
      </c>
      <c r="J940" s="14">
        <f t="shared" ref="J940" si="535">SUM(J941:J969)</f>
        <v>0</v>
      </c>
      <c r="K940" s="14">
        <f t="shared" ref="K940" si="536">SUM(K941:K969)</f>
        <v>0</v>
      </c>
      <c r="L940" s="14">
        <f t="shared" ref="L940" si="537">SUM(L941:L969)</f>
        <v>0</v>
      </c>
      <c r="M940" s="14">
        <f t="shared" ref="M940" si="538">SUM(M941:M969)</f>
        <v>0</v>
      </c>
      <c r="N940" s="14">
        <f t="shared" ref="N940" si="539">SUM(N941:N969)</f>
        <v>0</v>
      </c>
      <c r="O940" s="14">
        <f t="shared" ref="O940" si="540">SUM(O941:O969)</f>
        <v>0</v>
      </c>
      <c r="P940" s="14">
        <f t="shared" si="529"/>
        <v>0</v>
      </c>
    </row>
    <row r="941" spans="2:16" ht="14.4" x14ac:dyDescent="0.3">
      <c r="B941" s="7"/>
      <c r="C941" s="39" t="s">
        <v>340</v>
      </c>
      <c r="D941" s="13">
        <f>COUNTIFS('1. Output sheet'!$AC$2:$AC$5000,$B$105,'1. Output sheet'!$C$2:$C$5000,D$73,'1. Output sheet'!$K$2:$K$5000,$C941,'1. Output sheet'!$O$2:$O$5000,"&gt;="&amp;$B$906,'1. Output sheet'!$O$2:$O$5000,"&lt;"&amp;$C$906)</f>
        <v>0</v>
      </c>
      <c r="E941" s="13">
        <f>COUNTIFS('1. Output sheet'!$AC$2:$AC$5000,$B$105,'1. Output sheet'!$C$2:$C$5000,E$73,'1. Output sheet'!$K$2:$K$5000,$C941,'1. Output sheet'!$O$2:$O$5000,"&gt;="&amp;$B$906,'1. Output sheet'!$O$2:$O$5000,"&lt;"&amp;$C$906)</f>
        <v>0</v>
      </c>
      <c r="F941" s="13">
        <f>COUNTIFS('1. Output sheet'!$AC$2:$AC$5000,$B$105,'1. Output sheet'!$C$2:$C$5000,F$73,'1. Output sheet'!$K$2:$K$5000,$C941,'1. Output sheet'!$O$2:$O$5000,"&gt;="&amp;$B$906,'1. Output sheet'!$O$2:$O$5000,"&lt;"&amp;$C$906)</f>
        <v>0</v>
      </c>
      <c r="G941" s="13">
        <f>COUNTIFS('1. Output sheet'!$AC$2:$AC$5000,$B$105,'1. Output sheet'!$C$2:$C$5000,G$73,'1. Output sheet'!$K$2:$K$5000,$C941,'1. Output sheet'!$O$2:$O$5000,"&gt;="&amp;$B$906,'1. Output sheet'!$O$2:$O$5000,"&lt;"&amp;$C$906)</f>
        <v>0</v>
      </c>
      <c r="H941" s="13">
        <f>COUNTIFS('1. Output sheet'!$AC$2:$AC$5000,$B$105,'1. Output sheet'!$C$2:$C$5000,H$73,'1. Output sheet'!$K$2:$K$5000,$C941,'1. Output sheet'!$O$2:$O$5000,"&gt;="&amp;$B$906,'1. Output sheet'!$O$2:$O$5000,"&lt;"&amp;$C$906)</f>
        <v>0</v>
      </c>
      <c r="I941" s="13">
        <f>COUNTIFS('1. Output sheet'!$AC$2:$AC$5000,$B$105,'1. Output sheet'!$C$2:$C$5000,I$73,'1. Output sheet'!$K$2:$K$5000,$C941,'1. Output sheet'!$O$2:$O$5000,"&gt;="&amp;$B$906,'1. Output sheet'!$O$2:$O$5000,"&lt;"&amp;$C$906)</f>
        <v>0</v>
      </c>
      <c r="J941" s="13">
        <f>COUNTIFS('1. Output sheet'!$AC$2:$AC$5000,$B$105,'1. Output sheet'!$C$2:$C$5000,J$73,'1. Output sheet'!$K$2:$K$5000,$C941,'1. Output sheet'!$O$2:$O$5000,"&gt;="&amp;$B$906,'1. Output sheet'!$O$2:$O$5000,"&lt;"&amp;$C$906)</f>
        <v>0</v>
      </c>
      <c r="K941" s="13">
        <f>COUNTIFS('1. Output sheet'!$AC$2:$AC$5000,$B$105,'1. Output sheet'!$C$2:$C$5000,K$73,'1. Output sheet'!$K$2:$K$5000,$C941,'1. Output sheet'!$O$2:$O$5000,"&gt;="&amp;$B$906,'1. Output sheet'!$O$2:$O$5000,"&lt;"&amp;$C$906)</f>
        <v>0</v>
      </c>
      <c r="L941" s="13">
        <f>COUNTIFS('1. Output sheet'!$AC$2:$AC$5000,$B$105,'1. Output sheet'!$C$2:$C$5000,L$73,'1. Output sheet'!$K$2:$K$5000,$C941,'1. Output sheet'!$O$2:$O$5000,"&gt;="&amp;$B$906,'1. Output sheet'!$O$2:$O$5000,"&lt;"&amp;$C$906)</f>
        <v>0</v>
      </c>
      <c r="M941" s="13">
        <f>COUNTIFS('1. Output sheet'!$AC$2:$AC$5000,$B$105,'1. Output sheet'!$C$2:$C$5000,M$73,'1. Output sheet'!$K$2:$K$5000,$C941,'1. Output sheet'!$O$2:$O$5000,"&gt;="&amp;$B$906,'1. Output sheet'!$O$2:$O$5000,"&lt;"&amp;$C$906)</f>
        <v>0</v>
      </c>
      <c r="N941" s="13">
        <f>COUNTIFS('1. Output sheet'!$AC$2:$AC$5000,$B$105,'1. Output sheet'!$C$2:$C$5000,N$73,'1. Output sheet'!$K$2:$K$5000,$C941,'1. Output sheet'!$O$2:$O$5000,"&gt;="&amp;$B$906,'1. Output sheet'!$O$2:$O$5000,"&lt;"&amp;$C$906)</f>
        <v>0</v>
      </c>
      <c r="O941" s="13">
        <f>COUNTIFS('1. Output sheet'!$AC$2:$AC$5000,$B$105,'1. Output sheet'!$C$2:$C$5000,O$73,'1. Output sheet'!$K$2:$K$5000,$C941,'1. Output sheet'!$O$2:$O$5000,"&gt;="&amp;$B$906,'1. Output sheet'!$O$2:$O$5000,"&lt;"&amp;$C$906)</f>
        <v>0</v>
      </c>
      <c r="P941" s="14">
        <f t="shared" si="529"/>
        <v>0</v>
      </c>
    </row>
    <row r="942" spans="2:16" ht="14.4" x14ac:dyDescent="0.3">
      <c r="B942" s="7"/>
      <c r="C942" s="39" t="s">
        <v>2407</v>
      </c>
      <c r="D942" s="13">
        <f>COUNTIFS('1. Output sheet'!$AC$2:$AC$5000,$B$105,'1. Output sheet'!$C$2:$C$5000,D$73,'1. Output sheet'!$K$2:$K$5000,$C942,'1. Output sheet'!$O$2:$O$5000,"&gt;="&amp;$B$906,'1. Output sheet'!$O$2:$O$5000,"&lt;"&amp;$C$906)</f>
        <v>0</v>
      </c>
      <c r="E942" s="13">
        <f>COUNTIFS('1. Output sheet'!$AC$2:$AC$5000,$B$105,'1. Output sheet'!$C$2:$C$5000,E$73,'1. Output sheet'!$K$2:$K$5000,$C942,'1. Output sheet'!$O$2:$O$5000,"&gt;="&amp;$B$906,'1. Output sheet'!$O$2:$O$5000,"&lt;"&amp;$C$906)</f>
        <v>0</v>
      </c>
      <c r="F942" s="13">
        <f>COUNTIFS('1. Output sheet'!$AC$2:$AC$5000,$B$105,'1. Output sheet'!$C$2:$C$5000,F$73,'1. Output sheet'!$K$2:$K$5000,$C942,'1. Output sheet'!$O$2:$O$5000,"&gt;="&amp;$B$906,'1. Output sheet'!$O$2:$O$5000,"&lt;"&amp;$C$906)</f>
        <v>0</v>
      </c>
      <c r="G942" s="13">
        <f>COUNTIFS('1. Output sheet'!$AC$2:$AC$5000,$B$105,'1. Output sheet'!$C$2:$C$5000,G$73,'1. Output sheet'!$K$2:$K$5000,$C942,'1. Output sheet'!$O$2:$O$5000,"&gt;="&amp;$B$906,'1. Output sheet'!$O$2:$O$5000,"&lt;"&amp;$C$906)</f>
        <v>0</v>
      </c>
      <c r="H942" s="13">
        <f>COUNTIFS('1. Output sheet'!$AC$2:$AC$5000,$B$105,'1. Output sheet'!$C$2:$C$5000,H$73,'1. Output sheet'!$K$2:$K$5000,$C942,'1. Output sheet'!$O$2:$O$5000,"&gt;="&amp;$B$906,'1. Output sheet'!$O$2:$O$5000,"&lt;"&amp;$C$906)</f>
        <v>0</v>
      </c>
      <c r="I942" s="13">
        <f>COUNTIFS('1. Output sheet'!$AC$2:$AC$5000,$B$105,'1. Output sheet'!$C$2:$C$5000,I$73,'1. Output sheet'!$K$2:$K$5000,$C942,'1. Output sheet'!$O$2:$O$5000,"&gt;="&amp;$B$906,'1. Output sheet'!$O$2:$O$5000,"&lt;"&amp;$C$906)</f>
        <v>0</v>
      </c>
      <c r="J942" s="13">
        <f>COUNTIFS('1. Output sheet'!$AC$2:$AC$5000,$B$105,'1. Output sheet'!$C$2:$C$5000,J$73,'1. Output sheet'!$K$2:$K$5000,$C942,'1. Output sheet'!$O$2:$O$5000,"&gt;="&amp;$B$906,'1. Output sheet'!$O$2:$O$5000,"&lt;"&amp;$C$906)</f>
        <v>0</v>
      </c>
      <c r="K942" s="13">
        <f>COUNTIFS('1. Output sheet'!$AC$2:$AC$5000,$B$105,'1. Output sheet'!$C$2:$C$5000,K$73,'1. Output sheet'!$K$2:$K$5000,$C942,'1. Output sheet'!$O$2:$O$5000,"&gt;="&amp;$B$906,'1. Output sheet'!$O$2:$O$5000,"&lt;"&amp;$C$906)</f>
        <v>0</v>
      </c>
      <c r="L942" s="13">
        <f>COUNTIFS('1. Output sheet'!$AC$2:$AC$5000,$B$105,'1. Output sheet'!$C$2:$C$5000,L$73,'1. Output sheet'!$K$2:$K$5000,$C942,'1. Output sheet'!$O$2:$O$5000,"&gt;="&amp;$B$906,'1. Output sheet'!$O$2:$O$5000,"&lt;"&amp;$C$906)</f>
        <v>0</v>
      </c>
      <c r="M942" s="13">
        <f>COUNTIFS('1. Output sheet'!$AC$2:$AC$5000,$B$105,'1. Output sheet'!$C$2:$C$5000,M$73,'1. Output sheet'!$K$2:$K$5000,$C942,'1. Output sheet'!$O$2:$O$5000,"&gt;="&amp;$B$906,'1. Output sheet'!$O$2:$O$5000,"&lt;"&amp;$C$906)</f>
        <v>0</v>
      </c>
      <c r="N942" s="13">
        <f>COUNTIFS('1. Output sheet'!$AC$2:$AC$5000,$B$105,'1. Output sheet'!$C$2:$C$5000,N$73,'1. Output sheet'!$K$2:$K$5000,$C942,'1. Output sheet'!$O$2:$O$5000,"&gt;="&amp;$B$906,'1. Output sheet'!$O$2:$O$5000,"&lt;"&amp;$C$906)</f>
        <v>0</v>
      </c>
      <c r="O942" s="13">
        <f>COUNTIFS('1. Output sheet'!$AC$2:$AC$5000,$B$105,'1. Output sheet'!$C$2:$C$5000,O$73,'1. Output sheet'!$K$2:$K$5000,$C942,'1. Output sheet'!$O$2:$O$5000,"&gt;="&amp;$B$906,'1. Output sheet'!$O$2:$O$5000,"&lt;"&amp;$C$906)</f>
        <v>0</v>
      </c>
      <c r="P942" s="14">
        <f t="shared" si="529"/>
        <v>0</v>
      </c>
    </row>
    <row r="943" spans="2:16" ht="14.4" x14ac:dyDescent="0.3">
      <c r="B943" s="7"/>
      <c r="C943" s="39" t="s">
        <v>557</v>
      </c>
      <c r="D943" s="13">
        <f>COUNTIFS('1. Output sheet'!$AC$2:$AC$5000,$B$105,'1. Output sheet'!$C$2:$C$5000,D$73,'1. Output sheet'!$K$2:$K$5000,$C943,'1. Output sheet'!$O$2:$O$5000,"&gt;="&amp;$B$906,'1. Output sheet'!$O$2:$O$5000,"&lt;"&amp;$C$906)</f>
        <v>0</v>
      </c>
      <c r="E943" s="13">
        <f>COUNTIFS('1. Output sheet'!$AC$2:$AC$5000,$B$105,'1. Output sheet'!$C$2:$C$5000,E$73,'1. Output sheet'!$K$2:$K$5000,$C943,'1. Output sheet'!$O$2:$O$5000,"&gt;="&amp;$B$906,'1. Output sheet'!$O$2:$O$5000,"&lt;"&amp;$C$906)</f>
        <v>0</v>
      </c>
      <c r="F943" s="13">
        <f>COUNTIFS('1. Output sheet'!$AC$2:$AC$5000,$B$105,'1. Output sheet'!$C$2:$C$5000,F$73,'1. Output sheet'!$K$2:$K$5000,$C943,'1. Output sheet'!$O$2:$O$5000,"&gt;="&amp;$B$906,'1. Output sheet'!$O$2:$O$5000,"&lt;"&amp;$C$906)</f>
        <v>0</v>
      </c>
      <c r="G943" s="13">
        <f>COUNTIFS('1. Output sheet'!$AC$2:$AC$5000,$B$105,'1. Output sheet'!$C$2:$C$5000,G$73,'1. Output sheet'!$K$2:$K$5000,$C943,'1. Output sheet'!$O$2:$O$5000,"&gt;="&amp;$B$906,'1. Output sheet'!$O$2:$O$5000,"&lt;"&amp;$C$906)</f>
        <v>0</v>
      </c>
      <c r="H943" s="13">
        <f>COUNTIFS('1. Output sheet'!$AC$2:$AC$5000,$B$105,'1. Output sheet'!$C$2:$C$5000,H$73,'1. Output sheet'!$K$2:$K$5000,$C943,'1. Output sheet'!$O$2:$O$5000,"&gt;="&amp;$B$906,'1. Output sheet'!$O$2:$O$5000,"&lt;"&amp;$C$906)</f>
        <v>0</v>
      </c>
      <c r="I943" s="13">
        <f>COUNTIFS('1. Output sheet'!$AC$2:$AC$5000,$B$105,'1. Output sheet'!$C$2:$C$5000,I$73,'1. Output sheet'!$K$2:$K$5000,$C943,'1. Output sheet'!$O$2:$O$5000,"&gt;="&amp;$B$906,'1. Output sheet'!$O$2:$O$5000,"&lt;"&amp;$C$906)</f>
        <v>0</v>
      </c>
      <c r="J943" s="13">
        <f>COUNTIFS('1. Output sheet'!$AC$2:$AC$5000,$B$105,'1. Output sheet'!$C$2:$C$5000,J$73,'1. Output sheet'!$K$2:$K$5000,$C943,'1. Output sheet'!$O$2:$O$5000,"&gt;="&amp;$B$906,'1. Output sheet'!$O$2:$O$5000,"&lt;"&amp;$C$906)</f>
        <v>0</v>
      </c>
      <c r="K943" s="13">
        <f>COUNTIFS('1. Output sheet'!$AC$2:$AC$5000,$B$105,'1. Output sheet'!$C$2:$C$5000,K$73,'1. Output sheet'!$K$2:$K$5000,$C943,'1. Output sheet'!$O$2:$O$5000,"&gt;="&amp;$B$906,'1. Output sheet'!$O$2:$O$5000,"&lt;"&amp;$C$906)</f>
        <v>0</v>
      </c>
      <c r="L943" s="13">
        <f>COUNTIFS('1. Output sheet'!$AC$2:$AC$5000,$B$105,'1. Output sheet'!$C$2:$C$5000,L$73,'1. Output sheet'!$K$2:$K$5000,$C943,'1. Output sheet'!$O$2:$O$5000,"&gt;="&amp;$B$906,'1. Output sheet'!$O$2:$O$5000,"&lt;"&amp;$C$906)</f>
        <v>0</v>
      </c>
      <c r="M943" s="13">
        <f>COUNTIFS('1. Output sheet'!$AC$2:$AC$5000,$B$105,'1. Output sheet'!$C$2:$C$5000,M$73,'1. Output sheet'!$K$2:$K$5000,$C943,'1. Output sheet'!$O$2:$O$5000,"&gt;="&amp;$B$906,'1. Output sheet'!$O$2:$O$5000,"&lt;"&amp;$C$906)</f>
        <v>0</v>
      </c>
      <c r="N943" s="13">
        <f>COUNTIFS('1. Output sheet'!$AC$2:$AC$5000,$B$105,'1. Output sheet'!$C$2:$C$5000,N$73,'1. Output sheet'!$K$2:$K$5000,$C943,'1. Output sheet'!$O$2:$O$5000,"&gt;="&amp;$B$906,'1. Output sheet'!$O$2:$O$5000,"&lt;"&amp;$C$906)</f>
        <v>0</v>
      </c>
      <c r="O943" s="13">
        <f>COUNTIFS('1. Output sheet'!$AC$2:$AC$5000,$B$105,'1. Output sheet'!$C$2:$C$5000,O$73,'1. Output sheet'!$K$2:$K$5000,$C943,'1. Output sheet'!$O$2:$O$5000,"&gt;="&amp;$B$906,'1. Output sheet'!$O$2:$O$5000,"&lt;"&amp;$C$906)</f>
        <v>0</v>
      </c>
      <c r="P943" s="14">
        <f t="shared" si="529"/>
        <v>0</v>
      </c>
    </row>
    <row r="944" spans="2:16" ht="14.4" x14ac:dyDescent="0.3">
      <c r="B944" s="7"/>
      <c r="C944" s="39" t="s">
        <v>1933</v>
      </c>
      <c r="D944" s="13">
        <f>COUNTIFS('1. Output sheet'!$AC$2:$AC$5000,$B$105,'1. Output sheet'!$C$2:$C$5000,D$73,'1. Output sheet'!$K$2:$K$5000,$C944,'1. Output sheet'!$O$2:$O$5000,"&gt;="&amp;$B$906,'1. Output sheet'!$O$2:$O$5000,"&lt;"&amp;$C$906)</f>
        <v>0</v>
      </c>
      <c r="E944" s="13">
        <f>COUNTIFS('1. Output sheet'!$AC$2:$AC$5000,$B$105,'1. Output sheet'!$C$2:$C$5000,E$73,'1. Output sheet'!$K$2:$K$5000,$C944,'1. Output sheet'!$O$2:$O$5000,"&gt;="&amp;$B$906,'1. Output sheet'!$O$2:$O$5000,"&lt;"&amp;$C$906)</f>
        <v>0</v>
      </c>
      <c r="F944" s="13">
        <f>COUNTIFS('1. Output sheet'!$AC$2:$AC$5000,$B$105,'1. Output sheet'!$C$2:$C$5000,F$73,'1. Output sheet'!$K$2:$K$5000,$C944,'1. Output sheet'!$O$2:$O$5000,"&gt;="&amp;$B$906,'1. Output sheet'!$O$2:$O$5000,"&lt;"&amp;$C$906)</f>
        <v>0</v>
      </c>
      <c r="G944" s="13">
        <f>COUNTIFS('1. Output sheet'!$AC$2:$AC$5000,$B$105,'1. Output sheet'!$C$2:$C$5000,G$73,'1. Output sheet'!$K$2:$K$5000,$C944,'1. Output sheet'!$O$2:$O$5000,"&gt;="&amp;$B$906,'1. Output sheet'!$O$2:$O$5000,"&lt;"&amp;$C$906)</f>
        <v>0</v>
      </c>
      <c r="H944" s="13">
        <f>COUNTIFS('1. Output sheet'!$AC$2:$AC$5000,$B$105,'1. Output sheet'!$C$2:$C$5000,H$73,'1. Output sheet'!$K$2:$K$5000,$C944,'1. Output sheet'!$O$2:$O$5000,"&gt;="&amp;$B$906,'1. Output sheet'!$O$2:$O$5000,"&lt;"&amp;$C$906)</f>
        <v>0</v>
      </c>
      <c r="I944" s="13">
        <f>COUNTIFS('1. Output sheet'!$AC$2:$AC$5000,$B$105,'1. Output sheet'!$C$2:$C$5000,I$73,'1. Output sheet'!$K$2:$K$5000,$C944,'1. Output sheet'!$O$2:$O$5000,"&gt;="&amp;$B$906,'1. Output sheet'!$O$2:$O$5000,"&lt;"&amp;$C$906)</f>
        <v>0</v>
      </c>
      <c r="J944" s="13">
        <f>COUNTIFS('1. Output sheet'!$AC$2:$AC$5000,$B$105,'1. Output sheet'!$C$2:$C$5000,J$73,'1. Output sheet'!$K$2:$K$5000,$C944,'1. Output sheet'!$O$2:$O$5000,"&gt;="&amp;$B$906,'1. Output sheet'!$O$2:$O$5000,"&lt;"&amp;$C$906)</f>
        <v>0</v>
      </c>
      <c r="K944" s="13">
        <f>COUNTIFS('1. Output sheet'!$AC$2:$AC$5000,$B$105,'1. Output sheet'!$C$2:$C$5000,K$73,'1. Output sheet'!$K$2:$K$5000,$C944,'1. Output sheet'!$O$2:$O$5000,"&gt;="&amp;$B$906,'1. Output sheet'!$O$2:$O$5000,"&lt;"&amp;$C$906)</f>
        <v>0</v>
      </c>
      <c r="L944" s="13">
        <f>COUNTIFS('1. Output sheet'!$AC$2:$AC$5000,$B$105,'1. Output sheet'!$C$2:$C$5000,L$73,'1. Output sheet'!$K$2:$K$5000,$C944,'1. Output sheet'!$O$2:$O$5000,"&gt;="&amp;$B$906,'1. Output sheet'!$O$2:$O$5000,"&lt;"&amp;$C$906)</f>
        <v>0</v>
      </c>
      <c r="M944" s="13">
        <f>COUNTIFS('1. Output sheet'!$AC$2:$AC$5000,$B$105,'1. Output sheet'!$C$2:$C$5000,M$73,'1. Output sheet'!$K$2:$K$5000,$C944,'1. Output sheet'!$O$2:$O$5000,"&gt;="&amp;$B$906,'1. Output sheet'!$O$2:$O$5000,"&lt;"&amp;$C$906)</f>
        <v>0</v>
      </c>
      <c r="N944" s="13">
        <f>COUNTIFS('1. Output sheet'!$AC$2:$AC$5000,$B$105,'1. Output sheet'!$C$2:$C$5000,N$73,'1. Output sheet'!$K$2:$K$5000,$C944,'1. Output sheet'!$O$2:$O$5000,"&gt;="&amp;$B$906,'1. Output sheet'!$O$2:$O$5000,"&lt;"&amp;$C$906)</f>
        <v>0</v>
      </c>
      <c r="O944" s="13">
        <f>COUNTIFS('1. Output sheet'!$AC$2:$AC$5000,$B$105,'1. Output sheet'!$C$2:$C$5000,O$73,'1. Output sheet'!$K$2:$K$5000,$C944,'1. Output sheet'!$O$2:$O$5000,"&gt;="&amp;$B$906,'1. Output sheet'!$O$2:$O$5000,"&lt;"&amp;$C$906)</f>
        <v>0</v>
      </c>
      <c r="P944" s="14">
        <f t="shared" si="529"/>
        <v>0</v>
      </c>
    </row>
    <row r="945" spans="2:16" ht="14.4" x14ac:dyDescent="0.3">
      <c r="B945" s="7"/>
      <c r="C945" s="39" t="s">
        <v>530</v>
      </c>
      <c r="D945" s="13">
        <f>COUNTIFS('1. Output sheet'!$AC$2:$AC$5000,$B$105,'1. Output sheet'!$C$2:$C$5000,D$73,'1. Output sheet'!$K$2:$K$5000,$C945,'1. Output sheet'!$O$2:$O$5000,"&gt;="&amp;$B$906,'1. Output sheet'!$O$2:$O$5000,"&lt;"&amp;$C$906)</f>
        <v>0</v>
      </c>
      <c r="E945" s="13">
        <f>COUNTIFS('1. Output sheet'!$AC$2:$AC$5000,$B$105,'1. Output sheet'!$C$2:$C$5000,E$73,'1. Output sheet'!$K$2:$K$5000,$C945,'1. Output sheet'!$O$2:$O$5000,"&gt;="&amp;$B$906,'1. Output sheet'!$O$2:$O$5000,"&lt;"&amp;$C$906)</f>
        <v>0</v>
      </c>
      <c r="F945" s="13">
        <f>COUNTIFS('1. Output sheet'!$AC$2:$AC$5000,$B$105,'1. Output sheet'!$C$2:$C$5000,F$73,'1. Output sheet'!$K$2:$K$5000,$C945,'1. Output sheet'!$O$2:$O$5000,"&gt;="&amp;$B$906,'1. Output sheet'!$O$2:$O$5000,"&lt;"&amp;$C$906)</f>
        <v>0</v>
      </c>
      <c r="G945" s="13">
        <f>COUNTIFS('1. Output sheet'!$AC$2:$AC$5000,$B$105,'1. Output sheet'!$C$2:$C$5000,G$73,'1. Output sheet'!$K$2:$K$5000,$C945,'1. Output sheet'!$O$2:$O$5000,"&gt;="&amp;$B$906,'1. Output sheet'!$O$2:$O$5000,"&lt;"&amp;$C$906)</f>
        <v>0</v>
      </c>
      <c r="H945" s="13">
        <f>COUNTIFS('1. Output sheet'!$AC$2:$AC$5000,$B$105,'1. Output sheet'!$C$2:$C$5000,H$73,'1. Output sheet'!$K$2:$K$5000,$C945,'1. Output sheet'!$O$2:$O$5000,"&gt;="&amp;$B$906,'1. Output sheet'!$O$2:$O$5000,"&lt;"&amp;$C$906)</f>
        <v>0</v>
      </c>
      <c r="I945" s="13">
        <f>COUNTIFS('1. Output sheet'!$AC$2:$AC$5000,$B$105,'1. Output sheet'!$C$2:$C$5000,I$73,'1. Output sheet'!$K$2:$K$5000,$C945,'1. Output sheet'!$O$2:$O$5000,"&gt;="&amp;$B$906,'1. Output sheet'!$O$2:$O$5000,"&lt;"&amp;$C$906)</f>
        <v>0</v>
      </c>
      <c r="J945" s="13">
        <f>COUNTIFS('1. Output sheet'!$AC$2:$AC$5000,$B$105,'1. Output sheet'!$C$2:$C$5000,J$73,'1. Output sheet'!$K$2:$K$5000,$C945,'1. Output sheet'!$O$2:$O$5000,"&gt;="&amp;$B$906,'1. Output sheet'!$O$2:$O$5000,"&lt;"&amp;$C$906)</f>
        <v>0</v>
      </c>
      <c r="K945" s="13">
        <f>COUNTIFS('1. Output sheet'!$AC$2:$AC$5000,$B$105,'1. Output sheet'!$C$2:$C$5000,K$73,'1. Output sheet'!$K$2:$K$5000,$C945,'1. Output sheet'!$O$2:$O$5000,"&gt;="&amp;$B$906,'1. Output sheet'!$O$2:$O$5000,"&lt;"&amp;$C$906)</f>
        <v>0</v>
      </c>
      <c r="L945" s="13">
        <f>COUNTIFS('1. Output sheet'!$AC$2:$AC$5000,$B$105,'1. Output sheet'!$C$2:$C$5000,L$73,'1. Output sheet'!$K$2:$K$5000,$C945,'1. Output sheet'!$O$2:$O$5000,"&gt;="&amp;$B$906,'1. Output sheet'!$O$2:$O$5000,"&lt;"&amp;$C$906)</f>
        <v>0</v>
      </c>
      <c r="M945" s="13">
        <f>COUNTIFS('1. Output sheet'!$AC$2:$AC$5000,$B$105,'1. Output sheet'!$C$2:$C$5000,M$73,'1. Output sheet'!$K$2:$K$5000,$C945,'1. Output sheet'!$O$2:$O$5000,"&gt;="&amp;$B$906,'1. Output sheet'!$O$2:$O$5000,"&lt;"&amp;$C$906)</f>
        <v>0</v>
      </c>
      <c r="N945" s="13">
        <f>COUNTIFS('1. Output sheet'!$AC$2:$AC$5000,$B$105,'1. Output sheet'!$C$2:$C$5000,N$73,'1. Output sheet'!$K$2:$K$5000,$C945,'1. Output sheet'!$O$2:$O$5000,"&gt;="&amp;$B$906,'1. Output sheet'!$O$2:$O$5000,"&lt;"&amp;$C$906)</f>
        <v>0</v>
      </c>
      <c r="O945" s="13">
        <f>COUNTIFS('1. Output sheet'!$AC$2:$AC$5000,$B$105,'1. Output sheet'!$C$2:$C$5000,O$73,'1. Output sheet'!$K$2:$K$5000,$C945,'1. Output sheet'!$O$2:$O$5000,"&gt;="&amp;$B$906,'1. Output sheet'!$O$2:$O$5000,"&lt;"&amp;$C$906)</f>
        <v>0</v>
      </c>
      <c r="P945" s="14">
        <f t="shared" si="529"/>
        <v>0</v>
      </c>
    </row>
    <row r="946" spans="2:16" ht="14.4" x14ac:dyDescent="0.3">
      <c r="B946" s="7"/>
      <c r="C946" s="39" t="s">
        <v>34</v>
      </c>
      <c r="D946" s="13">
        <f>COUNTIFS('1. Output sheet'!$AC$2:$AC$5000,$B$105,'1. Output sheet'!$C$2:$C$5000,D$73,'1. Output sheet'!$K$2:$K$5000,$C946,'1. Output sheet'!$O$2:$O$5000,"&gt;="&amp;$B$906,'1. Output sheet'!$O$2:$O$5000,"&lt;"&amp;$C$906)</f>
        <v>0</v>
      </c>
      <c r="E946" s="13">
        <f>COUNTIFS('1. Output sheet'!$AC$2:$AC$5000,$B$105,'1. Output sheet'!$C$2:$C$5000,E$73,'1. Output sheet'!$K$2:$K$5000,$C946,'1. Output sheet'!$O$2:$O$5000,"&gt;="&amp;$B$906,'1. Output sheet'!$O$2:$O$5000,"&lt;"&amp;$C$906)</f>
        <v>0</v>
      </c>
      <c r="F946" s="13">
        <f>COUNTIFS('1. Output sheet'!$AC$2:$AC$5000,$B$105,'1. Output sheet'!$C$2:$C$5000,F$73,'1. Output sheet'!$K$2:$K$5000,$C946,'1. Output sheet'!$O$2:$O$5000,"&gt;="&amp;$B$906,'1. Output sheet'!$O$2:$O$5000,"&lt;"&amp;$C$906)</f>
        <v>0</v>
      </c>
      <c r="G946" s="13">
        <f>COUNTIFS('1. Output sheet'!$AC$2:$AC$5000,$B$105,'1. Output sheet'!$C$2:$C$5000,G$73,'1. Output sheet'!$K$2:$K$5000,$C946,'1. Output sheet'!$O$2:$O$5000,"&gt;="&amp;$B$906,'1. Output sheet'!$O$2:$O$5000,"&lt;"&amp;$C$906)</f>
        <v>0</v>
      </c>
      <c r="H946" s="13">
        <f>COUNTIFS('1. Output sheet'!$AC$2:$AC$5000,$B$105,'1. Output sheet'!$C$2:$C$5000,H$73,'1. Output sheet'!$K$2:$K$5000,$C946,'1. Output sheet'!$O$2:$O$5000,"&gt;="&amp;$B$906,'1. Output sheet'!$O$2:$O$5000,"&lt;"&amp;$C$906)</f>
        <v>0</v>
      </c>
      <c r="I946" s="13">
        <f>COUNTIFS('1. Output sheet'!$AC$2:$AC$5000,$B$105,'1. Output sheet'!$C$2:$C$5000,I$73,'1. Output sheet'!$K$2:$K$5000,$C946,'1. Output sheet'!$O$2:$O$5000,"&gt;="&amp;$B$906,'1. Output sheet'!$O$2:$O$5000,"&lt;"&amp;$C$906)</f>
        <v>0</v>
      </c>
      <c r="J946" s="13">
        <f>COUNTIFS('1. Output sheet'!$AC$2:$AC$5000,$B$105,'1. Output sheet'!$C$2:$C$5000,J$73,'1. Output sheet'!$K$2:$K$5000,$C946,'1. Output sheet'!$O$2:$O$5000,"&gt;="&amp;$B$906,'1. Output sheet'!$O$2:$O$5000,"&lt;"&amp;$C$906)</f>
        <v>0</v>
      </c>
      <c r="K946" s="13">
        <f>COUNTIFS('1. Output sheet'!$AC$2:$AC$5000,$B$105,'1. Output sheet'!$C$2:$C$5000,K$73,'1. Output sheet'!$K$2:$K$5000,$C946,'1. Output sheet'!$O$2:$O$5000,"&gt;="&amp;$B$906,'1. Output sheet'!$O$2:$O$5000,"&lt;"&amp;$C$906)</f>
        <v>0</v>
      </c>
      <c r="L946" s="13">
        <f>COUNTIFS('1. Output sheet'!$AC$2:$AC$5000,$B$105,'1. Output sheet'!$C$2:$C$5000,L$73,'1. Output sheet'!$K$2:$K$5000,$C946,'1. Output sheet'!$O$2:$O$5000,"&gt;="&amp;$B$906,'1. Output sheet'!$O$2:$O$5000,"&lt;"&amp;$C$906)</f>
        <v>0</v>
      </c>
      <c r="M946" s="13">
        <f>COUNTIFS('1. Output sheet'!$AC$2:$AC$5000,$B$105,'1. Output sheet'!$C$2:$C$5000,M$73,'1. Output sheet'!$K$2:$K$5000,$C946,'1. Output sheet'!$O$2:$O$5000,"&gt;="&amp;$B$906,'1. Output sheet'!$O$2:$O$5000,"&lt;"&amp;$C$906)</f>
        <v>0</v>
      </c>
      <c r="N946" s="13">
        <f>COUNTIFS('1. Output sheet'!$AC$2:$AC$5000,$B$105,'1. Output sheet'!$C$2:$C$5000,N$73,'1. Output sheet'!$K$2:$K$5000,$C946,'1. Output sheet'!$O$2:$O$5000,"&gt;="&amp;$B$906,'1. Output sheet'!$O$2:$O$5000,"&lt;"&amp;$C$906)</f>
        <v>0</v>
      </c>
      <c r="O946" s="13">
        <f>COUNTIFS('1. Output sheet'!$AC$2:$AC$5000,$B$105,'1. Output sheet'!$C$2:$C$5000,O$73,'1. Output sheet'!$K$2:$K$5000,$C946,'1. Output sheet'!$O$2:$O$5000,"&gt;="&amp;$B$906,'1. Output sheet'!$O$2:$O$5000,"&lt;"&amp;$C$906)</f>
        <v>0</v>
      </c>
      <c r="P946" s="14">
        <f t="shared" si="529"/>
        <v>0</v>
      </c>
    </row>
    <row r="947" spans="2:16" ht="14.4" x14ac:dyDescent="0.3">
      <c r="B947" s="7"/>
      <c r="C947" s="39" t="s">
        <v>473</v>
      </c>
      <c r="D947" s="13">
        <f>COUNTIFS('1. Output sheet'!$AC$2:$AC$5000,$B$105,'1. Output sheet'!$C$2:$C$5000,D$73,'1. Output sheet'!$K$2:$K$5000,$C947,'1. Output sheet'!$O$2:$O$5000,"&gt;="&amp;$B$906,'1. Output sheet'!$O$2:$O$5000,"&lt;"&amp;$C$906)</f>
        <v>0</v>
      </c>
      <c r="E947" s="13">
        <f>COUNTIFS('1. Output sheet'!$AC$2:$AC$5000,$B$105,'1. Output sheet'!$C$2:$C$5000,E$73,'1. Output sheet'!$K$2:$K$5000,$C947,'1. Output sheet'!$O$2:$O$5000,"&gt;="&amp;$B$906,'1. Output sheet'!$O$2:$O$5000,"&lt;"&amp;$C$906)</f>
        <v>0</v>
      </c>
      <c r="F947" s="13">
        <f>COUNTIFS('1. Output sheet'!$AC$2:$AC$5000,$B$105,'1. Output sheet'!$C$2:$C$5000,F$73,'1. Output sheet'!$K$2:$K$5000,$C947,'1. Output sheet'!$O$2:$O$5000,"&gt;="&amp;$B$906,'1. Output sheet'!$O$2:$O$5000,"&lt;"&amp;$C$906)</f>
        <v>0</v>
      </c>
      <c r="G947" s="13">
        <f>COUNTIFS('1. Output sheet'!$AC$2:$AC$5000,$B$105,'1. Output sheet'!$C$2:$C$5000,G$73,'1. Output sheet'!$K$2:$K$5000,$C947,'1. Output sheet'!$O$2:$O$5000,"&gt;="&amp;$B$906,'1. Output sheet'!$O$2:$O$5000,"&lt;"&amp;$C$906)</f>
        <v>0</v>
      </c>
      <c r="H947" s="13">
        <f>COUNTIFS('1. Output sheet'!$AC$2:$AC$5000,$B$105,'1. Output sheet'!$C$2:$C$5000,H$73,'1. Output sheet'!$K$2:$K$5000,$C947,'1. Output sheet'!$O$2:$O$5000,"&gt;="&amp;$B$906,'1. Output sheet'!$O$2:$O$5000,"&lt;"&amp;$C$906)</f>
        <v>0</v>
      </c>
      <c r="I947" s="13">
        <f>COUNTIFS('1. Output sheet'!$AC$2:$AC$5000,$B$105,'1. Output sheet'!$C$2:$C$5000,I$73,'1. Output sheet'!$K$2:$K$5000,$C947,'1. Output sheet'!$O$2:$O$5000,"&gt;="&amp;$B$906,'1. Output sheet'!$O$2:$O$5000,"&lt;"&amp;$C$906)</f>
        <v>0</v>
      </c>
      <c r="J947" s="13">
        <f>COUNTIFS('1. Output sheet'!$AC$2:$AC$5000,$B$105,'1. Output sheet'!$C$2:$C$5000,J$73,'1. Output sheet'!$K$2:$K$5000,$C947,'1. Output sheet'!$O$2:$O$5000,"&gt;="&amp;$B$906,'1. Output sheet'!$O$2:$O$5000,"&lt;"&amp;$C$906)</f>
        <v>0</v>
      </c>
      <c r="K947" s="13">
        <f>COUNTIFS('1. Output sheet'!$AC$2:$AC$5000,$B$105,'1. Output sheet'!$C$2:$C$5000,K$73,'1. Output sheet'!$K$2:$K$5000,$C947,'1. Output sheet'!$O$2:$O$5000,"&gt;="&amp;$B$906,'1. Output sheet'!$O$2:$O$5000,"&lt;"&amp;$C$906)</f>
        <v>0</v>
      </c>
      <c r="L947" s="13">
        <f>COUNTIFS('1. Output sheet'!$AC$2:$AC$5000,$B$105,'1. Output sheet'!$C$2:$C$5000,L$73,'1. Output sheet'!$K$2:$K$5000,$C947,'1. Output sheet'!$O$2:$O$5000,"&gt;="&amp;$B$906,'1. Output sheet'!$O$2:$O$5000,"&lt;"&amp;$C$906)</f>
        <v>0</v>
      </c>
      <c r="M947" s="13">
        <f>COUNTIFS('1. Output sheet'!$AC$2:$AC$5000,$B$105,'1. Output sheet'!$C$2:$C$5000,M$73,'1. Output sheet'!$K$2:$K$5000,$C947,'1. Output sheet'!$O$2:$O$5000,"&gt;="&amp;$B$906,'1. Output sheet'!$O$2:$O$5000,"&lt;"&amp;$C$906)</f>
        <v>0</v>
      </c>
      <c r="N947" s="13">
        <f>COUNTIFS('1. Output sheet'!$AC$2:$AC$5000,$B$105,'1. Output sheet'!$C$2:$C$5000,N$73,'1. Output sheet'!$K$2:$K$5000,$C947,'1. Output sheet'!$O$2:$O$5000,"&gt;="&amp;$B$906,'1. Output sheet'!$O$2:$O$5000,"&lt;"&amp;$C$906)</f>
        <v>0</v>
      </c>
      <c r="O947" s="13">
        <f>COUNTIFS('1. Output sheet'!$AC$2:$AC$5000,$B$105,'1. Output sheet'!$C$2:$C$5000,O$73,'1. Output sheet'!$K$2:$K$5000,$C947,'1. Output sheet'!$O$2:$O$5000,"&gt;="&amp;$B$906,'1. Output sheet'!$O$2:$O$5000,"&lt;"&amp;$C$906)</f>
        <v>0</v>
      </c>
      <c r="P947" s="14">
        <f t="shared" si="529"/>
        <v>0</v>
      </c>
    </row>
    <row r="948" spans="2:16" ht="14.4" x14ac:dyDescent="0.3">
      <c r="B948" s="7"/>
      <c r="C948" s="39" t="s">
        <v>210</v>
      </c>
      <c r="D948" s="13">
        <f>COUNTIFS('1. Output sheet'!$AC$2:$AC$5000,$B$105,'1. Output sheet'!$C$2:$C$5000,D$73,'1. Output sheet'!$K$2:$K$5000,$C948,'1. Output sheet'!$O$2:$O$5000,"&gt;="&amp;$B$906,'1. Output sheet'!$O$2:$O$5000,"&lt;"&amp;$C$906)</f>
        <v>0</v>
      </c>
      <c r="E948" s="13">
        <f>COUNTIFS('1. Output sheet'!$AC$2:$AC$5000,$B$105,'1. Output sheet'!$C$2:$C$5000,E$73,'1. Output sheet'!$K$2:$K$5000,$C948,'1. Output sheet'!$O$2:$O$5000,"&gt;="&amp;$B$906,'1. Output sheet'!$O$2:$O$5000,"&lt;"&amp;$C$906)</f>
        <v>0</v>
      </c>
      <c r="F948" s="13">
        <f>COUNTIFS('1. Output sheet'!$AC$2:$AC$5000,$B$105,'1. Output sheet'!$C$2:$C$5000,F$73,'1. Output sheet'!$K$2:$K$5000,$C948,'1. Output sheet'!$O$2:$O$5000,"&gt;="&amp;$B$906,'1. Output sheet'!$O$2:$O$5000,"&lt;"&amp;$C$906)</f>
        <v>0</v>
      </c>
      <c r="G948" s="13">
        <f>COUNTIFS('1. Output sheet'!$AC$2:$AC$5000,$B$105,'1. Output sheet'!$C$2:$C$5000,G$73,'1. Output sheet'!$K$2:$K$5000,$C948,'1. Output sheet'!$O$2:$O$5000,"&gt;="&amp;$B$906,'1. Output sheet'!$O$2:$O$5000,"&lt;"&amp;$C$906)</f>
        <v>0</v>
      </c>
      <c r="H948" s="13">
        <f>COUNTIFS('1. Output sheet'!$AC$2:$AC$5000,$B$105,'1. Output sheet'!$C$2:$C$5000,H$73,'1. Output sheet'!$K$2:$K$5000,$C948,'1. Output sheet'!$O$2:$O$5000,"&gt;="&amp;$B$906,'1. Output sheet'!$O$2:$O$5000,"&lt;"&amp;$C$906)</f>
        <v>0</v>
      </c>
      <c r="I948" s="13">
        <f>COUNTIFS('1. Output sheet'!$AC$2:$AC$5000,$B$105,'1. Output sheet'!$C$2:$C$5000,I$73,'1. Output sheet'!$K$2:$K$5000,$C948,'1. Output sheet'!$O$2:$O$5000,"&gt;="&amp;$B$906,'1. Output sheet'!$O$2:$O$5000,"&lt;"&amp;$C$906)</f>
        <v>0</v>
      </c>
      <c r="J948" s="13">
        <f>COUNTIFS('1. Output sheet'!$AC$2:$AC$5000,$B$105,'1. Output sheet'!$C$2:$C$5000,J$73,'1. Output sheet'!$K$2:$K$5000,$C948,'1. Output sheet'!$O$2:$O$5000,"&gt;="&amp;$B$906,'1. Output sheet'!$O$2:$O$5000,"&lt;"&amp;$C$906)</f>
        <v>0</v>
      </c>
      <c r="K948" s="13">
        <f>COUNTIFS('1. Output sheet'!$AC$2:$AC$5000,$B$105,'1. Output sheet'!$C$2:$C$5000,K$73,'1. Output sheet'!$K$2:$K$5000,$C948,'1. Output sheet'!$O$2:$O$5000,"&gt;="&amp;$B$906,'1. Output sheet'!$O$2:$O$5000,"&lt;"&amp;$C$906)</f>
        <v>0</v>
      </c>
      <c r="L948" s="13">
        <f>COUNTIFS('1. Output sheet'!$AC$2:$AC$5000,$B$105,'1. Output sheet'!$C$2:$C$5000,L$73,'1. Output sheet'!$K$2:$K$5000,$C948,'1. Output sheet'!$O$2:$O$5000,"&gt;="&amp;$B$906,'1. Output sheet'!$O$2:$O$5000,"&lt;"&amp;$C$906)</f>
        <v>0</v>
      </c>
      <c r="M948" s="13">
        <f>COUNTIFS('1. Output sheet'!$AC$2:$AC$5000,$B$105,'1. Output sheet'!$C$2:$C$5000,M$73,'1. Output sheet'!$K$2:$K$5000,$C948,'1. Output sheet'!$O$2:$O$5000,"&gt;="&amp;$B$906,'1. Output sheet'!$O$2:$O$5000,"&lt;"&amp;$C$906)</f>
        <v>0</v>
      </c>
      <c r="N948" s="13">
        <f>COUNTIFS('1. Output sheet'!$AC$2:$AC$5000,$B$105,'1. Output sheet'!$C$2:$C$5000,N$73,'1. Output sheet'!$K$2:$K$5000,$C948,'1. Output sheet'!$O$2:$O$5000,"&gt;="&amp;$B$906,'1. Output sheet'!$O$2:$O$5000,"&lt;"&amp;$C$906)</f>
        <v>0</v>
      </c>
      <c r="O948" s="13">
        <f>COUNTIFS('1. Output sheet'!$AC$2:$AC$5000,$B$105,'1. Output sheet'!$C$2:$C$5000,O$73,'1. Output sheet'!$K$2:$K$5000,$C948,'1. Output sheet'!$O$2:$O$5000,"&gt;="&amp;$B$906,'1. Output sheet'!$O$2:$O$5000,"&lt;"&amp;$C$906)</f>
        <v>0</v>
      </c>
      <c r="P948" s="14">
        <f t="shared" si="529"/>
        <v>0</v>
      </c>
    </row>
    <row r="949" spans="2:16" ht="14.4" x14ac:dyDescent="0.3">
      <c r="B949" s="7"/>
      <c r="C949" s="39" t="s">
        <v>333</v>
      </c>
      <c r="D949" s="13">
        <f>COUNTIFS('1. Output sheet'!$AC$2:$AC$5000,$B$105,'1. Output sheet'!$C$2:$C$5000,D$73,'1. Output sheet'!$K$2:$K$5000,$C949,'1. Output sheet'!$O$2:$O$5000,"&gt;="&amp;$B$906,'1. Output sheet'!$O$2:$O$5000,"&lt;"&amp;$C$906)</f>
        <v>0</v>
      </c>
      <c r="E949" s="13">
        <f>COUNTIFS('1. Output sheet'!$AC$2:$AC$5000,$B$105,'1. Output sheet'!$C$2:$C$5000,E$73,'1. Output sheet'!$K$2:$K$5000,$C949,'1. Output sheet'!$O$2:$O$5000,"&gt;="&amp;$B$906,'1. Output sheet'!$O$2:$O$5000,"&lt;"&amp;$C$906)</f>
        <v>0</v>
      </c>
      <c r="F949" s="13">
        <f>COUNTIFS('1. Output sheet'!$AC$2:$AC$5000,$B$105,'1. Output sheet'!$C$2:$C$5000,F$73,'1. Output sheet'!$K$2:$K$5000,$C949,'1. Output sheet'!$O$2:$O$5000,"&gt;="&amp;$B$906,'1. Output sheet'!$O$2:$O$5000,"&lt;"&amp;$C$906)</f>
        <v>0</v>
      </c>
      <c r="G949" s="13">
        <f>COUNTIFS('1. Output sheet'!$AC$2:$AC$5000,$B$105,'1. Output sheet'!$C$2:$C$5000,G$73,'1. Output sheet'!$K$2:$K$5000,$C949,'1. Output sheet'!$O$2:$O$5000,"&gt;="&amp;$B$906,'1. Output sheet'!$O$2:$O$5000,"&lt;"&amp;$C$906)</f>
        <v>0</v>
      </c>
      <c r="H949" s="13">
        <f>COUNTIFS('1. Output sheet'!$AC$2:$AC$5000,$B$105,'1. Output sheet'!$C$2:$C$5000,H$73,'1. Output sheet'!$K$2:$K$5000,$C949,'1. Output sheet'!$O$2:$O$5000,"&gt;="&amp;$B$906,'1. Output sheet'!$O$2:$O$5000,"&lt;"&amp;$C$906)</f>
        <v>0</v>
      </c>
      <c r="I949" s="13">
        <f>COUNTIFS('1. Output sheet'!$AC$2:$AC$5000,$B$105,'1. Output sheet'!$C$2:$C$5000,I$73,'1. Output sheet'!$K$2:$K$5000,$C949,'1. Output sheet'!$O$2:$O$5000,"&gt;="&amp;$B$906,'1. Output sheet'!$O$2:$O$5000,"&lt;"&amp;$C$906)</f>
        <v>0</v>
      </c>
      <c r="J949" s="13">
        <f>COUNTIFS('1. Output sheet'!$AC$2:$AC$5000,$B$105,'1. Output sheet'!$C$2:$C$5000,J$73,'1. Output sheet'!$K$2:$K$5000,$C949,'1. Output sheet'!$O$2:$O$5000,"&gt;="&amp;$B$906,'1. Output sheet'!$O$2:$O$5000,"&lt;"&amp;$C$906)</f>
        <v>0</v>
      </c>
      <c r="K949" s="13">
        <f>COUNTIFS('1. Output sheet'!$AC$2:$AC$5000,$B$105,'1. Output sheet'!$C$2:$C$5000,K$73,'1. Output sheet'!$K$2:$K$5000,$C949,'1. Output sheet'!$O$2:$O$5000,"&gt;="&amp;$B$906,'1. Output sheet'!$O$2:$O$5000,"&lt;"&amp;$C$906)</f>
        <v>0</v>
      </c>
      <c r="L949" s="13">
        <f>COUNTIFS('1. Output sheet'!$AC$2:$AC$5000,$B$105,'1. Output sheet'!$C$2:$C$5000,L$73,'1. Output sheet'!$K$2:$K$5000,$C949,'1. Output sheet'!$O$2:$O$5000,"&gt;="&amp;$B$906,'1. Output sheet'!$O$2:$O$5000,"&lt;"&amp;$C$906)</f>
        <v>0</v>
      </c>
      <c r="M949" s="13">
        <f>COUNTIFS('1. Output sheet'!$AC$2:$AC$5000,$B$105,'1. Output sheet'!$C$2:$C$5000,M$73,'1. Output sheet'!$K$2:$K$5000,$C949,'1. Output sheet'!$O$2:$O$5000,"&gt;="&amp;$B$906,'1. Output sheet'!$O$2:$O$5000,"&lt;"&amp;$C$906)</f>
        <v>0</v>
      </c>
      <c r="N949" s="13">
        <f>COUNTIFS('1. Output sheet'!$AC$2:$AC$5000,$B$105,'1. Output sheet'!$C$2:$C$5000,N$73,'1. Output sheet'!$K$2:$K$5000,$C949,'1. Output sheet'!$O$2:$O$5000,"&gt;="&amp;$B$906,'1. Output sheet'!$O$2:$O$5000,"&lt;"&amp;$C$906)</f>
        <v>0</v>
      </c>
      <c r="O949" s="13">
        <f>COUNTIFS('1. Output sheet'!$AC$2:$AC$5000,$B$105,'1. Output sheet'!$C$2:$C$5000,O$73,'1. Output sheet'!$K$2:$K$5000,$C949,'1. Output sheet'!$O$2:$O$5000,"&gt;="&amp;$B$906,'1. Output sheet'!$O$2:$O$5000,"&lt;"&amp;$C$906)</f>
        <v>0</v>
      </c>
      <c r="P949" s="14">
        <f t="shared" si="529"/>
        <v>0</v>
      </c>
    </row>
    <row r="950" spans="2:16" ht="14.4" x14ac:dyDescent="0.3">
      <c r="B950" s="7"/>
      <c r="C950" s="39" t="s">
        <v>229</v>
      </c>
      <c r="D950" s="13">
        <f>COUNTIFS('1. Output sheet'!$AC$2:$AC$5000,$B$105,'1. Output sheet'!$C$2:$C$5000,D$73,'1. Output sheet'!$K$2:$K$5000,$C950,'1. Output sheet'!$O$2:$O$5000,"&gt;="&amp;$B$906,'1. Output sheet'!$O$2:$O$5000,"&lt;"&amp;$C$906)</f>
        <v>0</v>
      </c>
      <c r="E950" s="13">
        <f>COUNTIFS('1. Output sheet'!$AC$2:$AC$5000,$B$105,'1. Output sheet'!$C$2:$C$5000,E$73,'1. Output sheet'!$K$2:$K$5000,$C950,'1. Output sheet'!$O$2:$O$5000,"&gt;="&amp;$B$906,'1. Output sheet'!$O$2:$O$5000,"&lt;"&amp;$C$906)</f>
        <v>0</v>
      </c>
      <c r="F950" s="13">
        <f>COUNTIFS('1. Output sheet'!$AC$2:$AC$5000,$B$105,'1. Output sheet'!$C$2:$C$5000,F$73,'1. Output sheet'!$K$2:$K$5000,$C950,'1. Output sheet'!$O$2:$O$5000,"&gt;="&amp;$B$906,'1. Output sheet'!$O$2:$O$5000,"&lt;"&amp;$C$906)</f>
        <v>0</v>
      </c>
      <c r="G950" s="13">
        <f>COUNTIFS('1. Output sheet'!$AC$2:$AC$5000,$B$105,'1. Output sheet'!$C$2:$C$5000,G$73,'1. Output sheet'!$K$2:$K$5000,$C950,'1. Output sheet'!$O$2:$O$5000,"&gt;="&amp;$B$906,'1. Output sheet'!$O$2:$O$5000,"&lt;"&amp;$C$906)</f>
        <v>0</v>
      </c>
      <c r="H950" s="13">
        <f>COUNTIFS('1. Output sheet'!$AC$2:$AC$5000,$B$105,'1. Output sheet'!$C$2:$C$5000,H$73,'1. Output sheet'!$K$2:$K$5000,$C950,'1. Output sheet'!$O$2:$O$5000,"&gt;="&amp;$B$906,'1. Output sheet'!$O$2:$O$5000,"&lt;"&amp;$C$906)</f>
        <v>0</v>
      </c>
      <c r="I950" s="13">
        <f>COUNTIFS('1. Output sheet'!$AC$2:$AC$5000,$B$105,'1. Output sheet'!$C$2:$C$5000,I$73,'1. Output sheet'!$K$2:$K$5000,$C950,'1. Output sheet'!$O$2:$O$5000,"&gt;="&amp;$B$906,'1. Output sheet'!$O$2:$O$5000,"&lt;"&amp;$C$906)</f>
        <v>0</v>
      </c>
      <c r="J950" s="13">
        <f>COUNTIFS('1. Output sheet'!$AC$2:$AC$5000,$B$105,'1. Output sheet'!$C$2:$C$5000,J$73,'1. Output sheet'!$K$2:$K$5000,$C950,'1. Output sheet'!$O$2:$O$5000,"&gt;="&amp;$B$906,'1. Output sheet'!$O$2:$O$5000,"&lt;"&amp;$C$906)</f>
        <v>0</v>
      </c>
      <c r="K950" s="13">
        <f>COUNTIFS('1. Output sheet'!$AC$2:$AC$5000,$B$105,'1. Output sheet'!$C$2:$C$5000,K$73,'1. Output sheet'!$K$2:$K$5000,$C950,'1. Output sheet'!$O$2:$O$5000,"&gt;="&amp;$B$906,'1. Output sheet'!$O$2:$O$5000,"&lt;"&amp;$C$906)</f>
        <v>0</v>
      </c>
      <c r="L950" s="13">
        <f>COUNTIFS('1. Output sheet'!$AC$2:$AC$5000,$B$105,'1. Output sheet'!$C$2:$C$5000,L$73,'1. Output sheet'!$K$2:$K$5000,$C950,'1. Output sheet'!$O$2:$O$5000,"&gt;="&amp;$B$906,'1. Output sheet'!$O$2:$O$5000,"&lt;"&amp;$C$906)</f>
        <v>0</v>
      </c>
      <c r="M950" s="13">
        <f>COUNTIFS('1. Output sheet'!$AC$2:$AC$5000,$B$105,'1. Output sheet'!$C$2:$C$5000,M$73,'1. Output sheet'!$K$2:$K$5000,$C950,'1. Output sheet'!$O$2:$O$5000,"&gt;="&amp;$B$906,'1. Output sheet'!$O$2:$O$5000,"&lt;"&amp;$C$906)</f>
        <v>0</v>
      </c>
      <c r="N950" s="13">
        <f>COUNTIFS('1. Output sheet'!$AC$2:$AC$5000,$B$105,'1. Output sheet'!$C$2:$C$5000,N$73,'1. Output sheet'!$K$2:$K$5000,$C950,'1. Output sheet'!$O$2:$O$5000,"&gt;="&amp;$B$906,'1. Output sheet'!$O$2:$O$5000,"&lt;"&amp;$C$906)</f>
        <v>0</v>
      </c>
      <c r="O950" s="13">
        <f>COUNTIFS('1. Output sheet'!$AC$2:$AC$5000,$B$105,'1. Output sheet'!$C$2:$C$5000,O$73,'1. Output sheet'!$K$2:$K$5000,$C950,'1. Output sheet'!$O$2:$O$5000,"&gt;="&amp;$B$906,'1. Output sheet'!$O$2:$O$5000,"&lt;"&amp;$C$906)</f>
        <v>0</v>
      </c>
      <c r="P950" s="14">
        <f t="shared" si="529"/>
        <v>0</v>
      </c>
    </row>
    <row r="951" spans="2:16" ht="14.4" x14ac:dyDescent="0.3">
      <c r="B951" s="7"/>
      <c r="C951" s="39" t="s">
        <v>407</v>
      </c>
      <c r="D951" s="13">
        <f>COUNTIFS('1. Output sheet'!$AC$2:$AC$5000,$B$105,'1. Output sheet'!$C$2:$C$5000,D$73,'1. Output sheet'!$K$2:$K$5000,$C951,'1. Output sheet'!$O$2:$O$5000,"&gt;="&amp;$B$906,'1. Output sheet'!$O$2:$O$5000,"&lt;"&amp;$C$906)</f>
        <v>0</v>
      </c>
      <c r="E951" s="13">
        <f>COUNTIFS('1. Output sheet'!$AC$2:$AC$5000,$B$105,'1. Output sheet'!$C$2:$C$5000,E$73,'1. Output sheet'!$K$2:$K$5000,$C951,'1. Output sheet'!$O$2:$O$5000,"&gt;="&amp;$B$906,'1. Output sheet'!$O$2:$O$5000,"&lt;"&amp;$C$906)</f>
        <v>0</v>
      </c>
      <c r="F951" s="13">
        <f>COUNTIFS('1. Output sheet'!$AC$2:$AC$5000,$B$105,'1. Output sheet'!$C$2:$C$5000,F$73,'1. Output sheet'!$K$2:$K$5000,$C951,'1. Output sheet'!$O$2:$O$5000,"&gt;="&amp;$B$906,'1. Output sheet'!$O$2:$O$5000,"&lt;"&amp;$C$906)</f>
        <v>0</v>
      </c>
      <c r="G951" s="13">
        <f>COUNTIFS('1. Output sheet'!$AC$2:$AC$5000,$B$105,'1. Output sheet'!$C$2:$C$5000,G$73,'1. Output sheet'!$K$2:$K$5000,$C951,'1. Output sheet'!$O$2:$O$5000,"&gt;="&amp;$B$906,'1. Output sheet'!$O$2:$O$5000,"&lt;"&amp;$C$906)</f>
        <v>0</v>
      </c>
      <c r="H951" s="13">
        <f>COUNTIFS('1. Output sheet'!$AC$2:$AC$5000,$B$105,'1. Output sheet'!$C$2:$C$5000,H$73,'1. Output sheet'!$K$2:$K$5000,$C951,'1. Output sheet'!$O$2:$O$5000,"&gt;="&amp;$B$906,'1. Output sheet'!$O$2:$O$5000,"&lt;"&amp;$C$906)</f>
        <v>0</v>
      </c>
      <c r="I951" s="13">
        <f>COUNTIFS('1. Output sheet'!$AC$2:$AC$5000,$B$105,'1. Output sheet'!$C$2:$C$5000,I$73,'1. Output sheet'!$K$2:$K$5000,$C951,'1. Output sheet'!$O$2:$O$5000,"&gt;="&amp;$B$906,'1. Output sheet'!$O$2:$O$5000,"&lt;"&amp;$C$906)</f>
        <v>0</v>
      </c>
      <c r="J951" s="13">
        <f>COUNTIFS('1. Output sheet'!$AC$2:$AC$5000,$B$105,'1. Output sheet'!$C$2:$C$5000,J$73,'1. Output sheet'!$K$2:$K$5000,$C951,'1. Output sheet'!$O$2:$O$5000,"&gt;="&amp;$B$906,'1. Output sheet'!$O$2:$O$5000,"&lt;"&amp;$C$906)</f>
        <v>0</v>
      </c>
      <c r="K951" s="13">
        <f>COUNTIFS('1. Output sheet'!$AC$2:$AC$5000,$B$105,'1. Output sheet'!$C$2:$C$5000,K$73,'1. Output sheet'!$K$2:$K$5000,$C951,'1. Output sheet'!$O$2:$O$5000,"&gt;="&amp;$B$906,'1. Output sheet'!$O$2:$O$5000,"&lt;"&amp;$C$906)</f>
        <v>0</v>
      </c>
      <c r="L951" s="13">
        <f>COUNTIFS('1. Output sheet'!$AC$2:$AC$5000,$B$105,'1. Output sheet'!$C$2:$C$5000,L$73,'1. Output sheet'!$K$2:$K$5000,$C951,'1. Output sheet'!$O$2:$O$5000,"&gt;="&amp;$B$906,'1. Output sheet'!$O$2:$O$5000,"&lt;"&amp;$C$906)</f>
        <v>0</v>
      </c>
      <c r="M951" s="13">
        <f>COUNTIFS('1. Output sheet'!$AC$2:$AC$5000,$B$105,'1. Output sheet'!$C$2:$C$5000,M$73,'1. Output sheet'!$K$2:$K$5000,$C951,'1. Output sheet'!$O$2:$O$5000,"&gt;="&amp;$B$906,'1. Output sheet'!$O$2:$O$5000,"&lt;"&amp;$C$906)</f>
        <v>0</v>
      </c>
      <c r="N951" s="13">
        <f>COUNTIFS('1. Output sheet'!$AC$2:$AC$5000,$B$105,'1. Output sheet'!$C$2:$C$5000,N$73,'1. Output sheet'!$K$2:$K$5000,$C951,'1. Output sheet'!$O$2:$O$5000,"&gt;="&amp;$B$906,'1. Output sheet'!$O$2:$O$5000,"&lt;"&amp;$C$906)</f>
        <v>0</v>
      </c>
      <c r="O951" s="13">
        <f>COUNTIFS('1. Output sheet'!$AC$2:$AC$5000,$B$105,'1. Output sheet'!$C$2:$C$5000,O$73,'1. Output sheet'!$K$2:$K$5000,$C951,'1. Output sheet'!$O$2:$O$5000,"&gt;="&amp;$B$906,'1. Output sheet'!$O$2:$O$5000,"&lt;"&amp;$C$906)</f>
        <v>0</v>
      </c>
      <c r="P951" s="14">
        <f t="shared" si="529"/>
        <v>0</v>
      </c>
    </row>
    <row r="952" spans="2:16" ht="14.4" x14ac:dyDescent="0.3">
      <c r="B952" s="7"/>
      <c r="C952" s="39" t="s">
        <v>54</v>
      </c>
      <c r="D952" s="13">
        <f>COUNTIFS('1. Output sheet'!$AC$2:$AC$5000,$B$105,'1. Output sheet'!$C$2:$C$5000,D$73,'1. Output sheet'!$K$2:$K$5000,$C952,'1. Output sheet'!$O$2:$O$5000,"&gt;="&amp;$B$906,'1. Output sheet'!$O$2:$O$5000,"&lt;"&amp;$C$906)</f>
        <v>0</v>
      </c>
      <c r="E952" s="13">
        <f>COUNTIFS('1. Output sheet'!$AC$2:$AC$5000,$B$105,'1. Output sheet'!$C$2:$C$5000,E$73,'1. Output sheet'!$K$2:$K$5000,$C952,'1. Output sheet'!$O$2:$O$5000,"&gt;="&amp;$B$906,'1. Output sheet'!$O$2:$O$5000,"&lt;"&amp;$C$906)</f>
        <v>0</v>
      </c>
      <c r="F952" s="13">
        <f>COUNTIFS('1. Output sheet'!$AC$2:$AC$5000,$B$105,'1. Output sheet'!$C$2:$C$5000,F$73,'1. Output sheet'!$K$2:$K$5000,$C952,'1. Output sheet'!$O$2:$O$5000,"&gt;="&amp;$B$906,'1. Output sheet'!$O$2:$O$5000,"&lt;"&amp;$C$906)</f>
        <v>0</v>
      </c>
      <c r="G952" s="13">
        <f>COUNTIFS('1. Output sheet'!$AC$2:$AC$5000,$B$105,'1. Output sheet'!$C$2:$C$5000,G$73,'1. Output sheet'!$K$2:$K$5000,$C952,'1. Output sheet'!$O$2:$O$5000,"&gt;="&amp;$B$906,'1. Output sheet'!$O$2:$O$5000,"&lt;"&amp;$C$906)</f>
        <v>0</v>
      </c>
      <c r="H952" s="13">
        <f>COUNTIFS('1. Output sheet'!$AC$2:$AC$5000,$B$105,'1. Output sheet'!$C$2:$C$5000,H$73,'1. Output sheet'!$K$2:$K$5000,$C952,'1. Output sheet'!$O$2:$O$5000,"&gt;="&amp;$B$906,'1. Output sheet'!$O$2:$O$5000,"&lt;"&amp;$C$906)</f>
        <v>0</v>
      </c>
      <c r="I952" s="13">
        <f>COUNTIFS('1. Output sheet'!$AC$2:$AC$5000,$B$105,'1. Output sheet'!$C$2:$C$5000,I$73,'1. Output sheet'!$K$2:$K$5000,$C952,'1. Output sheet'!$O$2:$O$5000,"&gt;="&amp;$B$906,'1. Output sheet'!$O$2:$O$5000,"&lt;"&amp;$C$906)</f>
        <v>0</v>
      </c>
      <c r="J952" s="13">
        <f>COUNTIFS('1. Output sheet'!$AC$2:$AC$5000,$B$105,'1. Output sheet'!$C$2:$C$5000,J$73,'1. Output sheet'!$K$2:$K$5000,$C952,'1. Output sheet'!$O$2:$O$5000,"&gt;="&amp;$B$906,'1. Output sheet'!$O$2:$O$5000,"&lt;"&amp;$C$906)</f>
        <v>0</v>
      </c>
      <c r="K952" s="13">
        <f>COUNTIFS('1. Output sheet'!$AC$2:$AC$5000,$B$105,'1. Output sheet'!$C$2:$C$5000,K$73,'1. Output sheet'!$K$2:$K$5000,$C952,'1. Output sheet'!$O$2:$O$5000,"&gt;="&amp;$B$906,'1. Output sheet'!$O$2:$O$5000,"&lt;"&amp;$C$906)</f>
        <v>0</v>
      </c>
      <c r="L952" s="13">
        <f>COUNTIFS('1. Output sheet'!$AC$2:$AC$5000,$B$105,'1. Output sheet'!$C$2:$C$5000,L$73,'1. Output sheet'!$K$2:$K$5000,$C952,'1. Output sheet'!$O$2:$O$5000,"&gt;="&amp;$B$906,'1. Output sheet'!$O$2:$O$5000,"&lt;"&amp;$C$906)</f>
        <v>0</v>
      </c>
      <c r="M952" s="13">
        <f>COUNTIFS('1. Output sheet'!$AC$2:$AC$5000,$B$105,'1. Output sheet'!$C$2:$C$5000,M$73,'1. Output sheet'!$K$2:$K$5000,$C952,'1. Output sheet'!$O$2:$O$5000,"&gt;="&amp;$B$906,'1. Output sheet'!$O$2:$O$5000,"&lt;"&amp;$C$906)</f>
        <v>0</v>
      </c>
      <c r="N952" s="13">
        <f>COUNTIFS('1. Output sheet'!$AC$2:$AC$5000,$B$105,'1. Output sheet'!$C$2:$C$5000,N$73,'1. Output sheet'!$K$2:$K$5000,$C952,'1. Output sheet'!$O$2:$O$5000,"&gt;="&amp;$B$906,'1. Output sheet'!$O$2:$O$5000,"&lt;"&amp;$C$906)</f>
        <v>0</v>
      </c>
      <c r="O952" s="13">
        <f>COUNTIFS('1. Output sheet'!$AC$2:$AC$5000,$B$105,'1. Output sheet'!$C$2:$C$5000,O$73,'1. Output sheet'!$K$2:$K$5000,$C952,'1. Output sheet'!$O$2:$O$5000,"&gt;="&amp;$B$906,'1. Output sheet'!$O$2:$O$5000,"&lt;"&amp;$C$906)</f>
        <v>0</v>
      </c>
      <c r="P952" s="14">
        <f t="shared" si="529"/>
        <v>0</v>
      </c>
    </row>
    <row r="953" spans="2:16" ht="14.4" x14ac:dyDescent="0.3">
      <c r="B953" s="7"/>
      <c r="C953" s="39" t="s">
        <v>126</v>
      </c>
      <c r="D953" s="13">
        <f>COUNTIFS('1. Output sheet'!$AC$2:$AC$5000,$B$105,'1. Output sheet'!$C$2:$C$5000,D$73,'1. Output sheet'!$K$2:$K$5000,$C953,'1. Output sheet'!$O$2:$O$5000,"&gt;="&amp;$B$906,'1. Output sheet'!$O$2:$O$5000,"&lt;"&amp;$C$906)</f>
        <v>0</v>
      </c>
      <c r="E953" s="13">
        <f>COUNTIFS('1. Output sheet'!$AC$2:$AC$5000,$B$105,'1. Output sheet'!$C$2:$C$5000,E$73,'1. Output sheet'!$K$2:$K$5000,$C953,'1. Output sheet'!$O$2:$O$5000,"&gt;="&amp;$B$906,'1. Output sheet'!$O$2:$O$5000,"&lt;"&amp;$C$906)</f>
        <v>0</v>
      </c>
      <c r="F953" s="13">
        <f>COUNTIFS('1. Output sheet'!$AC$2:$AC$5000,$B$105,'1. Output sheet'!$C$2:$C$5000,F$73,'1. Output sheet'!$K$2:$K$5000,$C953,'1. Output sheet'!$O$2:$O$5000,"&gt;="&amp;$B$906,'1. Output sheet'!$O$2:$O$5000,"&lt;"&amp;$C$906)</f>
        <v>0</v>
      </c>
      <c r="G953" s="13">
        <f>COUNTIFS('1. Output sheet'!$AC$2:$AC$5000,$B$105,'1. Output sheet'!$C$2:$C$5000,G$73,'1. Output sheet'!$K$2:$K$5000,$C953,'1. Output sheet'!$O$2:$O$5000,"&gt;="&amp;$B$906,'1. Output sheet'!$O$2:$O$5000,"&lt;"&amp;$C$906)</f>
        <v>0</v>
      </c>
      <c r="H953" s="13">
        <f>COUNTIFS('1. Output sheet'!$AC$2:$AC$5000,$B$105,'1. Output sheet'!$C$2:$C$5000,H$73,'1. Output sheet'!$K$2:$K$5000,$C953,'1. Output sheet'!$O$2:$O$5000,"&gt;="&amp;$B$906,'1. Output sheet'!$O$2:$O$5000,"&lt;"&amp;$C$906)</f>
        <v>0</v>
      </c>
      <c r="I953" s="13">
        <f>COUNTIFS('1. Output sheet'!$AC$2:$AC$5000,$B$105,'1. Output sheet'!$C$2:$C$5000,I$73,'1. Output sheet'!$K$2:$K$5000,$C953,'1. Output sheet'!$O$2:$O$5000,"&gt;="&amp;$B$906,'1. Output sheet'!$O$2:$O$5000,"&lt;"&amp;$C$906)</f>
        <v>0</v>
      </c>
      <c r="J953" s="13">
        <f>COUNTIFS('1. Output sheet'!$AC$2:$AC$5000,$B$105,'1. Output sheet'!$C$2:$C$5000,J$73,'1. Output sheet'!$K$2:$K$5000,$C953,'1. Output sheet'!$O$2:$O$5000,"&gt;="&amp;$B$906,'1. Output sheet'!$O$2:$O$5000,"&lt;"&amp;$C$906)</f>
        <v>0</v>
      </c>
      <c r="K953" s="13">
        <f>COUNTIFS('1. Output sheet'!$AC$2:$AC$5000,$B$105,'1. Output sheet'!$C$2:$C$5000,K$73,'1. Output sheet'!$K$2:$K$5000,$C953,'1. Output sheet'!$O$2:$O$5000,"&gt;="&amp;$B$906,'1. Output sheet'!$O$2:$O$5000,"&lt;"&amp;$C$906)</f>
        <v>0</v>
      </c>
      <c r="L953" s="13">
        <f>COUNTIFS('1. Output sheet'!$AC$2:$AC$5000,$B$105,'1. Output sheet'!$C$2:$C$5000,L$73,'1. Output sheet'!$K$2:$K$5000,$C953,'1. Output sheet'!$O$2:$O$5000,"&gt;="&amp;$B$906,'1. Output sheet'!$O$2:$O$5000,"&lt;"&amp;$C$906)</f>
        <v>0</v>
      </c>
      <c r="M953" s="13">
        <f>COUNTIFS('1. Output sheet'!$AC$2:$AC$5000,$B$105,'1. Output sheet'!$C$2:$C$5000,M$73,'1. Output sheet'!$K$2:$K$5000,$C953,'1. Output sheet'!$O$2:$O$5000,"&gt;="&amp;$B$906,'1. Output sheet'!$O$2:$O$5000,"&lt;"&amp;$C$906)</f>
        <v>0</v>
      </c>
      <c r="N953" s="13">
        <f>COUNTIFS('1. Output sheet'!$AC$2:$AC$5000,$B$105,'1. Output sheet'!$C$2:$C$5000,N$73,'1. Output sheet'!$K$2:$K$5000,$C953,'1. Output sheet'!$O$2:$O$5000,"&gt;="&amp;$B$906,'1. Output sheet'!$O$2:$O$5000,"&lt;"&amp;$C$906)</f>
        <v>0</v>
      </c>
      <c r="O953" s="13">
        <f>COUNTIFS('1. Output sheet'!$AC$2:$AC$5000,$B$105,'1. Output sheet'!$C$2:$C$5000,O$73,'1. Output sheet'!$K$2:$K$5000,$C953,'1. Output sheet'!$O$2:$O$5000,"&gt;="&amp;$B$906,'1. Output sheet'!$O$2:$O$5000,"&lt;"&amp;$C$906)</f>
        <v>0</v>
      </c>
      <c r="P953" s="14">
        <f t="shared" si="529"/>
        <v>0</v>
      </c>
    </row>
    <row r="954" spans="2:16" ht="14.4" x14ac:dyDescent="0.3">
      <c r="B954" s="7"/>
      <c r="C954" s="39" t="s">
        <v>737</v>
      </c>
      <c r="D954" s="13">
        <f>COUNTIFS('1. Output sheet'!$AC$2:$AC$5000,$B$105,'1. Output sheet'!$C$2:$C$5000,D$73,'1. Output sheet'!$K$2:$K$5000,$C954,'1. Output sheet'!$O$2:$O$5000,"&gt;="&amp;$B$906,'1. Output sheet'!$O$2:$O$5000,"&lt;"&amp;$C$906)</f>
        <v>0</v>
      </c>
      <c r="E954" s="13">
        <f>COUNTIFS('1. Output sheet'!$AC$2:$AC$5000,$B$105,'1. Output sheet'!$C$2:$C$5000,E$73,'1. Output sheet'!$K$2:$K$5000,$C954,'1. Output sheet'!$O$2:$O$5000,"&gt;="&amp;$B$906,'1. Output sheet'!$O$2:$O$5000,"&lt;"&amp;$C$906)</f>
        <v>0</v>
      </c>
      <c r="F954" s="13">
        <f>COUNTIFS('1. Output sheet'!$AC$2:$AC$5000,$B$105,'1. Output sheet'!$C$2:$C$5000,F$73,'1. Output sheet'!$K$2:$K$5000,$C954,'1. Output sheet'!$O$2:$O$5000,"&gt;="&amp;$B$906,'1. Output sheet'!$O$2:$O$5000,"&lt;"&amp;$C$906)</f>
        <v>0</v>
      </c>
      <c r="G954" s="13">
        <f>COUNTIFS('1. Output sheet'!$AC$2:$AC$5000,$B$105,'1. Output sheet'!$C$2:$C$5000,G$73,'1. Output sheet'!$K$2:$K$5000,$C954,'1. Output sheet'!$O$2:$O$5000,"&gt;="&amp;$B$906,'1. Output sheet'!$O$2:$O$5000,"&lt;"&amp;$C$906)</f>
        <v>0</v>
      </c>
      <c r="H954" s="13">
        <f>COUNTIFS('1. Output sheet'!$AC$2:$AC$5000,$B$105,'1. Output sheet'!$C$2:$C$5000,H$73,'1. Output sheet'!$K$2:$K$5000,$C954,'1. Output sheet'!$O$2:$O$5000,"&gt;="&amp;$B$906,'1. Output sheet'!$O$2:$O$5000,"&lt;"&amp;$C$906)</f>
        <v>0</v>
      </c>
      <c r="I954" s="13">
        <f>COUNTIFS('1. Output sheet'!$AC$2:$AC$5000,$B$105,'1. Output sheet'!$C$2:$C$5000,I$73,'1. Output sheet'!$K$2:$K$5000,$C954,'1. Output sheet'!$O$2:$O$5000,"&gt;="&amp;$B$906,'1. Output sheet'!$O$2:$O$5000,"&lt;"&amp;$C$906)</f>
        <v>0</v>
      </c>
      <c r="J954" s="13">
        <f>COUNTIFS('1. Output sheet'!$AC$2:$AC$5000,$B$105,'1. Output sheet'!$C$2:$C$5000,J$73,'1. Output sheet'!$K$2:$K$5000,$C954,'1. Output sheet'!$O$2:$O$5000,"&gt;="&amp;$B$906,'1. Output sheet'!$O$2:$O$5000,"&lt;"&amp;$C$906)</f>
        <v>0</v>
      </c>
      <c r="K954" s="13">
        <f>COUNTIFS('1. Output sheet'!$AC$2:$AC$5000,$B$105,'1. Output sheet'!$C$2:$C$5000,K$73,'1. Output sheet'!$K$2:$K$5000,$C954,'1. Output sheet'!$O$2:$O$5000,"&gt;="&amp;$B$906,'1. Output sheet'!$O$2:$O$5000,"&lt;"&amp;$C$906)</f>
        <v>0</v>
      </c>
      <c r="L954" s="13">
        <f>COUNTIFS('1. Output sheet'!$AC$2:$AC$5000,$B$105,'1. Output sheet'!$C$2:$C$5000,L$73,'1. Output sheet'!$K$2:$K$5000,$C954,'1. Output sheet'!$O$2:$O$5000,"&gt;="&amp;$B$906,'1. Output sheet'!$O$2:$O$5000,"&lt;"&amp;$C$906)</f>
        <v>0</v>
      </c>
      <c r="M954" s="13">
        <f>COUNTIFS('1. Output sheet'!$AC$2:$AC$5000,$B$105,'1. Output sheet'!$C$2:$C$5000,M$73,'1. Output sheet'!$K$2:$K$5000,$C954,'1. Output sheet'!$O$2:$O$5000,"&gt;="&amp;$B$906,'1. Output sheet'!$O$2:$O$5000,"&lt;"&amp;$C$906)</f>
        <v>0</v>
      </c>
      <c r="N954" s="13">
        <f>COUNTIFS('1. Output sheet'!$AC$2:$AC$5000,$B$105,'1. Output sheet'!$C$2:$C$5000,N$73,'1. Output sheet'!$K$2:$K$5000,$C954,'1. Output sheet'!$O$2:$O$5000,"&gt;="&amp;$B$906,'1. Output sheet'!$O$2:$O$5000,"&lt;"&amp;$C$906)</f>
        <v>0</v>
      </c>
      <c r="O954" s="13">
        <f>COUNTIFS('1. Output sheet'!$AC$2:$AC$5000,$B$105,'1. Output sheet'!$C$2:$C$5000,O$73,'1. Output sheet'!$K$2:$K$5000,$C954,'1. Output sheet'!$O$2:$O$5000,"&gt;="&amp;$B$906,'1. Output sheet'!$O$2:$O$5000,"&lt;"&amp;$C$906)</f>
        <v>0</v>
      </c>
      <c r="P954" s="14">
        <f t="shared" si="529"/>
        <v>0</v>
      </c>
    </row>
    <row r="955" spans="2:16" ht="14.4" x14ac:dyDescent="0.3">
      <c r="B955" s="7"/>
      <c r="C955" s="39" t="s">
        <v>362</v>
      </c>
      <c r="D955" s="13">
        <f>COUNTIFS('1. Output sheet'!$AC$2:$AC$5000,$B$105,'1. Output sheet'!$C$2:$C$5000,D$73,'1. Output sheet'!$K$2:$K$5000,$C955,'1. Output sheet'!$O$2:$O$5000,"&gt;="&amp;$B$906,'1. Output sheet'!$O$2:$O$5000,"&lt;"&amp;$C$906)</f>
        <v>0</v>
      </c>
      <c r="E955" s="13">
        <f>COUNTIFS('1. Output sheet'!$AC$2:$AC$5000,$B$105,'1. Output sheet'!$C$2:$C$5000,E$73,'1. Output sheet'!$K$2:$K$5000,$C955,'1. Output sheet'!$O$2:$O$5000,"&gt;="&amp;$B$906,'1. Output sheet'!$O$2:$O$5000,"&lt;"&amp;$C$906)</f>
        <v>0</v>
      </c>
      <c r="F955" s="13">
        <f>COUNTIFS('1. Output sheet'!$AC$2:$AC$5000,$B$105,'1. Output sheet'!$C$2:$C$5000,F$73,'1. Output sheet'!$K$2:$K$5000,$C955,'1. Output sheet'!$O$2:$O$5000,"&gt;="&amp;$B$906,'1. Output sheet'!$O$2:$O$5000,"&lt;"&amp;$C$906)</f>
        <v>0</v>
      </c>
      <c r="G955" s="13">
        <f>COUNTIFS('1. Output sheet'!$AC$2:$AC$5000,$B$105,'1. Output sheet'!$C$2:$C$5000,G$73,'1. Output sheet'!$K$2:$K$5000,$C955,'1. Output sheet'!$O$2:$O$5000,"&gt;="&amp;$B$906,'1. Output sheet'!$O$2:$O$5000,"&lt;"&amp;$C$906)</f>
        <v>0</v>
      </c>
      <c r="H955" s="13">
        <f>COUNTIFS('1. Output sheet'!$AC$2:$AC$5000,$B$105,'1. Output sheet'!$C$2:$C$5000,H$73,'1. Output sheet'!$K$2:$K$5000,$C955,'1. Output sheet'!$O$2:$O$5000,"&gt;="&amp;$B$906,'1. Output sheet'!$O$2:$O$5000,"&lt;"&amp;$C$906)</f>
        <v>0</v>
      </c>
      <c r="I955" s="13">
        <f>COUNTIFS('1. Output sheet'!$AC$2:$AC$5000,$B$105,'1. Output sheet'!$C$2:$C$5000,I$73,'1. Output sheet'!$K$2:$K$5000,$C955,'1. Output sheet'!$O$2:$O$5000,"&gt;="&amp;$B$906,'1. Output sheet'!$O$2:$O$5000,"&lt;"&amp;$C$906)</f>
        <v>0</v>
      </c>
      <c r="J955" s="13">
        <f>COUNTIFS('1. Output sheet'!$AC$2:$AC$5000,$B$105,'1. Output sheet'!$C$2:$C$5000,J$73,'1. Output sheet'!$K$2:$K$5000,$C955,'1. Output sheet'!$O$2:$O$5000,"&gt;="&amp;$B$906,'1. Output sheet'!$O$2:$O$5000,"&lt;"&amp;$C$906)</f>
        <v>0</v>
      </c>
      <c r="K955" s="13">
        <f>COUNTIFS('1. Output sheet'!$AC$2:$AC$5000,$B$105,'1. Output sheet'!$C$2:$C$5000,K$73,'1. Output sheet'!$K$2:$K$5000,$C955,'1. Output sheet'!$O$2:$O$5000,"&gt;="&amp;$B$906,'1. Output sheet'!$O$2:$O$5000,"&lt;"&amp;$C$906)</f>
        <v>0</v>
      </c>
      <c r="L955" s="13">
        <f>COUNTIFS('1. Output sheet'!$AC$2:$AC$5000,$B$105,'1. Output sheet'!$C$2:$C$5000,L$73,'1. Output sheet'!$K$2:$K$5000,$C955,'1. Output sheet'!$O$2:$O$5000,"&gt;="&amp;$B$906,'1. Output sheet'!$O$2:$O$5000,"&lt;"&amp;$C$906)</f>
        <v>0</v>
      </c>
      <c r="M955" s="13">
        <f>COUNTIFS('1. Output sheet'!$AC$2:$AC$5000,$B$105,'1. Output sheet'!$C$2:$C$5000,M$73,'1. Output sheet'!$K$2:$K$5000,$C955,'1. Output sheet'!$O$2:$O$5000,"&gt;="&amp;$B$906,'1. Output sheet'!$O$2:$O$5000,"&lt;"&amp;$C$906)</f>
        <v>0</v>
      </c>
      <c r="N955" s="13">
        <f>COUNTIFS('1. Output sheet'!$AC$2:$AC$5000,$B$105,'1. Output sheet'!$C$2:$C$5000,N$73,'1. Output sheet'!$K$2:$K$5000,$C955,'1. Output sheet'!$O$2:$O$5000,"&gt;="&amp;$B$906,'1. Output sheet'!$O$2:$O$5000,"&lt;"&amp;$C$906)</f>
        <v>0</v>
      </c>
      <c r="O955" s="13">
        <f>COUNTIFS('1. Output sheet'!$AC$2:$AC$5000,$B$105,'1. Output sheet'!$C$2:$C$5000,O$73,'1. Output sheet'!$K$2:$K$5000,$C955,'1. Output sheet'!$O$2:$O$5000,"&gt;="&amp;$B$906,'1. Output sheet'!$O$2:$O$5000,"&lt;"&amp;$C$906)</f>
        <v>0</v>
      </c>
      <c r="P955" s="14">
        <f t="shared" si="529"/>
        <v>0</v>
      </c>
    </row>
    <row r="956" spans="2:16" ht="14.4" x14ac:dyDescent="0.3">
      <c r="B956" s="7"/>
      <c r="C956" s="39" t="s">
        <v>76</v>
      </c>
      <c r="D956" s="13">
        <f>COUNTIFS('1. Output sheet'!$AC$2:$AC$5000,$B$105,'1. Output sheet'!$C$2:$C$5000,D$73,'1. Output sheet'!$K$2:$K$5000,$C956,'1. Output sheet'!$O$2:$O$5000,"&gt;="&amp;$B$906,'1. Output sheet'!$O$2:$O$5000,"&lt;"&amp;$C$906)</f>
        <v>0</v>
      </c>
      <c r="E956" s="13">
        <f>COUNTIFS('1. Output sheet'!$AC$2:$AC$5000,$B$105,'1. Output sheet'!$C$2:$C$5000,E$73,'1. Output sheet'!$K$2:$K$5000,$C956,'1. Output sheet'!$O$2:$O$5000,"&gt;="&amp;$B$906,'1. Output sheet'!$O$2:$O$5000,"&lt;"&amp;$C$906)</f>
        <v>0</v>
      </c>
      <c r="F956" s="13">
        <f>COUNTIFS('1. Output sheet'!$AC$2:$AC$5000,$B$105,'1. Output sheet'!$C$2:$C$5000,F$73,'1. Output sheet'!$K$2:$K$5000,$C956,'1. Output sheet'!$O$2:$O$5000,"&gt;="&amp;$B$906,'1. Output sheet'!$O$2:$O$5000,"&lt;"&amp;$C$906)</f>
        <v>0</v>
      </c>
      <c r="G956" s="13">
        <f>COUNTIFS('1. Output sheet'!$AC$2:$AC$5000,$B$105,'1. Output sheet'!$C$2:$C$5000,G$73,'1. Output sheet'!$K$2:$K$5000,$C956,'1. Output sheet'!$O$2:$O$5000,"&gt;="&amp;$B$906,'1. Output sheet'!$O$2:$O$5000,"&lt;"&amp;$C$906)</f>
        <v>0</v>
      </c>
      <c r="H956" s="13">
        <f>COUNTIFS('1. Output sheet'!$AC$2:$AC$5000,$B$105,'1. Output sheet'!$C$2:$C$5000,H$73,'1. Output sheet'!$K$2:$K$5000,$C956,'1. Output sheet'!$O$2:$O$5000,"&gt;="&amp;$B$906,'1. Output sheet'!$O$2:$O$5000,"&lt;"&amp;$C$906)</f>
        <v>0</v>
      </c>
      <c r="I956" s="13">
        <f>COUNTIFS('1. Output sheet'!$AC$2:$AC$5000,$B$105,'1. Output sheet'!$C$2:$C$5000,I$73,'1. Output sheet'!$K$2:$K$5000,$C956,'1. Output sheet'!$O$2:$O$5000,"&gt;="&amp;$B$906,'1. Output sheet'!$O$2:$O$5000,"&lt;"&amp;$C$906)</f>
        <v>0</v>
      </c>
      <c r="J956" s="13">
        <f>COUNTIFS('1. Output sheet'!$AC$2:$AC$5000,$B$105,'1. Output sheet'!$C$2:$C$5000,J$73,'1. Output sheet'!$K$2:$K$5000,$C956,'1. Output sheet'!$O$2:$O$5000,"&gt;="&amp;$B$906,'1. Output sheet'!$O$2:$O$5000,"&lt;"&amp;$C$906)</f>
        <v>0</v>
      </c>
      <c r="K956" s="13">
        <f>COUNTIFS('1. Output sheet'!$AC$2:$AC$5000,$B$105,'1. Output sheet'!$C$2:$C$5000,K$73,'1. Output sheet'!$K$2:$K$5000,$C956,'1. Output sheet'!$O$2:$O$5000,"&gt;="&amp;$B$906,'1. Output sheet'!$O$2:$O$5000,"&lt;"&amp;$C$906)</f>
        <v>0</v>
      </c>
      <c r="L956" s="13">
        <f>COUNTIFS('1. Output sheet'!$AC$2:$AC$5000,$B$105,'1. Output sheet'!$C$2:$C$5000,L$73,'1. Output sheet'!$K$2:$K$5000,$C956,'1. Output sheet'!$O$2:$O$5000,"&gt;="&amp;$B$906,'1. Output sheet'!$O$2:$O$5000,"&lt;"&amp;$C$906)</f>
        <v>0</v>
      </c>
      <c r="M956" s="13">
        <f>COUNTIFS('1. Output sheet'!$AC$2:$AC$5000,$B$105,'1. Output sheet'!$C$2:$C$5000,M$73,'1. Output sheet'!$K$2:$K$5000,$C956,'1. Output sheet'!$O$2:$O$5000,"&gt;="&amp;$B$906,'1. Output sheet'!$O$2:$O$5000,"&lt;"&amp;$C$906)</f>
        <v>0</v>
      </c>
      <c r="N956" s="13">
        <f>COUNTIFS('1. Output sheet'!$AC$2:$AC$5000,$B$105,'1. Output sheet'!$C$2:$C$5000,N$73,'1. Output sheet'!$K$2:$K$5000,$C956,'1. Output sheet'!$O$2:$O$5000,"&gt;="&amp;$B$906,'1. Output sheet'!$O$2:$O$5000,"&lt;"&amp;$C$906)</f>
        <v>0</v>
      </c>
      <c r="O956" s="13">
        <f>COUNTIFS('1. Output sheet'!$AC$2:$AC$5000,$B$105,'1. Output sheet'!$C$2:$C$5000,O$73,'1. Output sheet'!$K$2:$K$5000,$C956,'1. Output sheet'!$O$2:$O$5000,"&gt;="&amp;$B$906,'1. Output sheet'!$O$2:$O$5000,"&lt;"&amp;$C$906)</f>
        <v>0</v>
      </c>
      <c r="P956" s="14">
        <f t="shared" si="529"/>
        <v>0</v>
      </c>
    </row>
    <row r="957" spans="2:16" ht="14.4" x14ac:dyDescent="0.3">
      <c r="B957" s="7"/>
      <c r="C957" s="39" t="s">
        <v>3770</v>
      </c>
      <c r="D957" s="13">
        <f>COUNTIFS('1. Output sheet'!$AC$2:$AC$5000,$B$105,'1. Output sheet'!$C$2:$C$5000,D$73,'1. Output sheet'!$K$2:$K$5000,$C957,'1. Output sheet'!$O$2:$O$5000,"&gt;="&amp;$B$906,'1. Output sheet'!$O$2:$O$5000,"&lt;"&amp;$C$906)</f>
        <v>0</v>
      </c>
      <c r="E957" s="13">
        <f>COUNTIFS('1. Output sheet'!$AC$2:$AC$5000,$B$105,'1. Output sheet'!$C$2:$C$5000,E$73,'1. Output sheet'!$K$2:$K$5000,$C957,'1. Output sheet'!$O$2:$O$5000,"&gt;="&amp;$B$906,'1. Output sheet'!$O$2:$O$5000,"&lt;"&amp;$C$906)</f>
        <v>0</v>
      </c>
      <c r="F957" s="13">
        <f>COUNTIFS('1. Output sheet'!$AC$2:$AC$5000,$B$105,'1. Output sheet'!$C$2:$C$5000,F$73,'1. Output sheet'!$K$2:$K$5000,$C957,'1. Output sheet'!$O$2:$O$5000,"&gt;="&amp;$B$906,'1. Output sheet'!$O$2:$O$5000,"&lt;"&amp;$C$906)</f>
        <v>0</v>
      </c>
      <c r="G957" s="13">
        <f>COUNTIFS('1. Output sheet'!$AC$2:$AC$5000,$B$105,'1. Output sheet'!$C$2:$C$5000,G$73,'1. Output sheet'!$K$2:$K$5000,$C957,'1. Output sheet'!$O$2:$O$5000,"&gt;="&amp;$B$906,'1. Output sheet'!$O$2:$O$5000,"&lt;"&amp;$C$906)</f>
        <v>0</v>
      </c>
      <c r="H957" s="13">
        <f>COUNTIFS('1. Output sheet'!$AC$2:$AC$5000,$B$105,'1. Output sheet'!$C$2:$C$5000,H$73,'1. Output sheet'!$K$2:$K$5000,$C957,'1. Output sheet'!$O$2:$O$5000,"&gt;="&amp;$B$906,'1. Output sheet'!$O$2:$O$5000,"&lt;"&amp;$C$906)</f>
        <v>0</v>
      </c>
      <c r="I957" s="13">
        <f>COUNTIFS('1. Output sheet'!$AC$2:$AC$5000,$B$105,'1. Output sheet'!$C$2:$C$5000,I$73,'1. Output sheet'!$K$2:$K$5000,$C957,'1. Output sheet'!$O$2:$O$5000,"&gt;="&amp;$B$906,'1. Output sheet'!$O$2:$O$5000,"&lt;"&amp;$C$906)</f>
        <v>0</v>
      </c>
      <c r="J957" s="13">
        <f>COUNTIFS('1. Output sheet'!$AC$2:$AC$5000,$B$105,'1. Output sheet'!$C$2:$C$5000,J$73,'1. Output sheet'!$K$2:$K$5000,$C957,'1. Output sheet'!$O$2:$O$5000,"&gt;="&amp;$B$906,'1. Output sheet'!$O$2:$O$5000,"&lt;"&amp;$C$906)</f>
        <v>0</v>
      </c>
      <c r="K957" s="13">
        <f>COUNTIFS('1. Output sheet'!$AC$2:$AC$5000,$B$105,'1. Output sheet'!$C$2:$C$5000,K$73,'1. Output sheet'!$K$2:$K$5000,$C957,'1. Output sheet'!$O$2:$O$5000,"&gt;="&amp;$B$906,'1. Output sheet'!$O$2:$O$5000,"&lt;"&amp;$C$906)</f>
        <v>0</v>
      </c>
      <c r="L957" s="13">
        <f>COUNTIFS('1. Output sheet'!$AC$2:$AC$5000,$B$105,'1. Output sheet'!$C$2:$C$5000,L$73,'1. Output sheet'!$K$2:$K$5000,$C957,'1. Output sheet'!$O$2:$O$5000,"&gt;="&amp;$B$906,'1. Output sheet'!$O$2:$O$5000,"&lt;"&amp;$C$906)</f>
        <v>0</v>
      </c>
      <c r="M957" s="13">
        <f>COUNTIFS('1. Output sheet'!$AC$2:$AC$5000,$B$105,'1. Output sheet'!$C$2:$C$5000,M$73,'1. Output sheet'!$K$2:$K$5000,$C957,'1. Output sheet'!$O$2:$O$5000,"&gt;="&amp;$B$906,'1. Output sheet'!$O$2:$O$5000,"&lt;"&amp;$C$906)</f>
        <v>0</v>
      </c>
      <c r="N957" s="13">
        <f>COUNTIFS('1. Output sheet'!$AC$2:$AC$5000,$B$105,'1. Output sheet'!$C$2:$C$5000,N$73,'1. Output sheet'!$K$2:$K$5000,$C957,'1. Output sheet'!$O$2:$O$5000,"&gt;="&amp;$B$906,'1. Output sheet'!$O$2:$O$5000,"&lt;"&amp;$C$906)</f>
        <v>0</v>
      </c>
      <c r="O957" s="13">
        <f>COUNTIFS('1. Output sheet'!$AC$2:$AC$5000,$B$105,'1. Output sheet'!$C$2:$C$5000,O$73,'1. Output sheet'!$K$2:$K$5000,$C957,'1. Output sheet'!$O$2:$O$5000,"&gt;="&amp;$B$906,'1. Output sheet'!$O$2:$O$5000,"&lt;"&amp;$C$906)</f>
        <v>0</v>
      </c>
      <c r="P957" s="14">
        <f t="shared" si="529"/>
        <v>0</v>
      </c>
    </row>
    <row r="958" spans="2:16" ht="14.4" x14ac:dyDescent="0.3">
      <c r="B958" s="7"/>
      <c r="C958" s="39" t="s">
        <v>724</v>
      </c>
      <c r="D958" s="13">
        <f>COUNTIFS('1. Output sheet'!$AC$2:$AC$5000,$B$105,'1. Output sheet'!$C$2:$C$5000,D$73,'1. Output sheet'!$K$2:$K$5000,$C958,'1. Output sheet'!$O$2:$O$5000,"&gt;="&amp;$B$906,'1. Output sheet'!$O$2:$O$5000,"&lt;"&amp;$C$906)</f>
        <v>0</v>
      </c>
      <c r="E958" s="13">
        <f>COUNTIFS('1. Output sheet'!$AC$2:$AC$5000,$B$105,'1. Output sheet'!$C$2:$C$5000,E$73,'1. Output sheet'!$K$2:$K$5000,$C958,'1. Output sheet'!$O$2:$O$5000,"&gt;="&amp;$B$906,'1. Output sheet'!$O$2:$O$5000,"&lt;"&amp;$C$906)</f>
        <v>0</v>
      </c>
      <c r="F958" s="13">
        <f>COUNTIFS('1. Output sheet'!$AC$2:$AC$5000,$B$105,'1. Output sheet'!$C$2:$C$5000,F$73,'1. Output sheet'!$K$2:$K$5000,$C958,'1. Output sheet'!$O$2:$O$5000,"&gt;="&amp;$B$906,'1. Output sheet'!$O$2:$O$5000,"&lt;"&amp;$C$906)</f>
        <v>0</v>
      </c>
      <c r="G958" s="13">
        <f>COUNTIFS('1. Output sheet'!$AC$2:$AC$5000,$B$105,'1. Output sheet'!$C$2:$C$5000,G$73,'1. Output sheet'!$K$2:$K$5000,$C958,'1. Output sheet'!$O$2:$O$5000,"&gt;="&amp;$B$906,'1. Output sheet'!$O$2:$O$5000,"&lt;"&amp;$C$906)</f>
        <v>0</v>
      </c>
      <c r="H958" s="13">
        <f>COUNTIFS('1. Output sheet'!$AC$2:$AC$5000,$B$105,'1. Output sheet'!$C$2:$C$5000,H$73,'1. Output sheet'!$K$2:$K$5000,$C958,'1. Output sheet'!$O$2:$O$5000,"&gt;="&amp;$B$906,'1. Output sheet'!$O$2:$O$5000,"&lt;"&amp;$C$906)</f>
        <v>0</v>
      </c>
      <c r="I958" s="13">
        <f>COUNTIFS('1. Output sheet'!$AC$2:$AC$5000,$B$105,'1. Output sheet'!$C$2:$C$5000,I$73,'1. Output sheet'!$K$2:$K$5000,$C958,'1. Output sheet'!$O$2:$O$5000,"&gt;="&amp;$B$906,'1. Output sheet'!$O$2:$O$5000,"&lt;"&amp;$C$906)</f>
        <v>0</v>
      </c>
      <c r="J958" s="13">
        <f>COUNTIFS('1. Output sheet'!$AC$2:$AC$5000,$B$105,'1. Output sheet'!$C$2:$C$5000,J$73,'1. Output sheet'!$K$2:$K$5000,$C958,'1. Output sheet'!$O$2:$O$5000,"&gt;="&amp;$B$906,'1. Output sheet'!$O$2:$O$5000,"&lt;"&amp;$C$906)</f>
        <v>0</v>
      </c>
      <c r="K958" s="13">
        <f>COUNTIFS('1. Output sheet'!$AC$2:$AC$5000,$B$105,'1. Output sheet'!$C$2:$C$5000,K$73,'1. Output sheet'!$K$2:$K$5000,$C958,'1. Output sheet'!$O$2:$O$5000,"&gt;="&amp;$B$906,'1. Output sheet'!$O$2:$O$5000,"&lt;"&amp;$C$906)</f>
        <v>0</v>
      </c>
      <c r="L958" s="13">
        <f>COUNTIFS('1. Output sheet'!$AC$2:$AC$5000,$B$105,'1. Output sheet'!$C$2:$C$5000,L$73,'1. Output sheet'!$K$2:$K$5000,$C958,'1. Output sheet'!$O$2:$O$5000,"&gt;="&amp;$B$906,'1. Output sheet'!$O$2:$O$5000,"&lt;"&amp;$C$906)</f>
        <v>0</v>
      </c>
      <c r="M958" s="13">
        <f>COUNTIFS('1. Output sheet'!$AC$2:$AC$5000,$B$105,'1. Output sheet'!$C$2:$C$5000,M$73,'1. Output sheet'!$K$2:$K$5000,$C958,'1. Output sheet'!$O$2:$O$5000,"&gt;="&amp;$B$906,'1. Output sheet'!$O$2:$O$5000,"&lt;"&amp;$C$906)</f>
        <v>0</v>
      </c>
      <c r="N958" s="13">
        <f>COUNTIFS('1. Output sheet'!$AC$2:$AC$5000,$B$105,'1. Output sheet'!$C$2:$C$5000,N$73,'1. Output sheet'!$K$2:$K$5000,$C958,'1. Output sheet'!$O$2:$O$5000,"&gt;="&amp;$B$906,'1. Output sheet'!$O$2:$O$5000,"&lt;"&amp;$C$906)</f>
        <v>0</v>
      </c>
      <c r="O958" s="13">
        <f>COUNTIFS('1. Output sheet'!$AC$2:$AC$5000,$B$105,'1. Output sheet'!$C$2:$C$5000,O$73,'1. Output sheet'!$K$2:$K$5000,$C958,'1. Output sheet'!$O$2:$O$5000,"&gt;="&amp;$B$906,'1. Output sheet'!$O$2:$O$5000,"&lt;"&amp;$C$906)</f>
        <v>0</v>
      </c>
      <c r="P958" s="14">
        <f t="shared" si="529"/>
        <v>0</v>
      </c>
    </row>
    <row r="959" spans="2:16" ht="14.4" x14ac:dyDescent="0.3">
      <c r="B959" s="7"/>
      <c r="C959" s="39" t="s">
        <v>285</v>
      </c>
      <c r="D959" s="13">
        <f>COUNTIFS('1. Output sheet'!$AC$2:$AC$5000,$B$105,'1. Output sheet'!$C$2:$C$5000,D$73,'1. Output sheet'!$K$2:$K$5000,$C959,'1. Output sheet'!$O$2:$O$5000,"&gt;="&amp;$B$906,'1. Output sheet'!$O$2:$O$5000,"&lt;"&amp;$C$906)</f>
        <v>0</v>
      </c>
      <c r="E959" s="13">
        <f>COUNTIFS('1. Output sheet'!$AC$2:$AC$5000,$B$105,'1. Output sheet'!$C$2:$C$5000,E$73,'1. Output sheet'!$K$2:$K$5000,$C959,'1. Output sheet'!$O$2:$O$5000,"&gt;="&amp;$B$906,'1. Output sheet'!$O$2:$O$5000,"&lt;"&amp;$C$906)</f>
        <v>0</v>
      </c>
      <c r="F959" s="13">
        <f>COUNTIFS('1. Output sheet'!$AC$2:$AC$5000,$B$105,'1. Output sheet'!$C$2:$C$5000,F$73,'1. Output sheet'!$K$2:$K$5000,$C959,'1. Output sheet'!$O$2:$O$5000,"&gt;="&amp;$B$906,'1. Output sheet'!$O$2:$O$5000,"&lt;"&amp;$C$906)</f>
        <v>0</v>
      </c>
      <c r="G959" s="13">
        <f>COUNTIFS('1. Output sheet'!$AC$2:$AC$5000,$B$105,'1. Output sheet'!$C$2:$C$5000,G$73,'1. Output sheet'!$K$2:$K$5000,$C959,'1. Output sheet'!$O$2:$O$5000,"&gt;="&amp;$B$906,'1. Output sheet'!$O$2:$O$5000,"&lt;"&amp;$C$906)</f>
        <v>0</v>
      </c>
      <c r="H959" s="13">
        <f>COUNTIFS('1. Output sheet'!$AC$2:$AC$5000,$B$105,'1. Output sheet'!$C$2:$C$5000,H$73,'1. Output sheet'!$K$2:$K$5000,$C959,'1. Output sheet'!$O$2:$O$5000,"&gt;="&amp;$B$906,'1. Output sheet'!$O$2:$O$5000,"&lt;"&amp;$C$906)</f>
        <v>0</v>
      </c>
      <c r="I959" s="13">
        <f>COUNTIFS('1. Output sheet'!$AC$2:$AC$5000,$B$105,'1. Output sheet'!$C$2:$C$5000,I$73,'1. Output sheet'!$K$2:$K$5000,$C959,'1. Output sheet'!$O$2:$O$5000,"&gt;="&amp;$B$906,'1. Output sheet'!$O$2:$O$5000,"&lt;"&amp;$C$906)</f>
        <v>0</v>
      </c>
      <c r="J959" s="13">
        <f>COUNTIFS('1. Output sheet'!$AC$2:$AC$5000,$B$105,'1. Output sheet'!$C$2:$C$5000,J$73,'1. Output sheet'!$K$2:$K$5000,$C959,'1. Output sheet'!$O$2:$O$5000,"&gt;="&amp;$B$906,'1. Output sheet'!$O$2:$O$5000,"&lt;"&amp;$C$906)</f>
        <v>0</v>
      </c>
      <c r="K959" s="13">
        <f>COUNTIFS('1. Output sheet'!$AC$2:$AC$5000,$B$105,'1. Output sheet'!$C$2:$C$5000,K$73,'1. Output sheet'!$K$2:$K$5000,$C959,'1. Output sheet'!$O$2:$O$5000,"&gt;="&amp;$B$906,'1. Output sheet'!$O$2:$O$5000,"&lt;"&amp;$C$906)</f>
        <v>0</v>
      </c>
      <c r="L959" s="13">
        <f>COUNTIFS('1. Output sheet'!$AC$2:$AC$5000,$B$105,'1. Output sheet'!$C$2:$C$5000,L$73,'1. Output sheet'!$K$2:$K$5000,$C959,'1. Output sheet'!$O$2:$O$5000,"&gt;="&amp;$B$906,'1. Output sheet'!$O$2:$O$5000,"&lt;"&amp;$C$906)</f>
        <v>0</v>
      </c>
      <c r="M959" s="13">
        <f>COUNTIFS('1. Output sheet'!$AC$2:$AC$5000,$B$105,'1. Output sheet'!$C$2:$C$5000,M$73,'1. Output sheet'!$K$2:$K$5000,$C959,'1. Output sheet'!$O$2:$O$5000,"&gt;="&amp;$B$906,'1. Output sheet'!$O$2:$O$5000,"&lt;"&amp;$C$906)</f>
        <v>0</v>
      </c>
      <c r="N959" s="13">
        <f>COUNTIFS('1. Output sheet'!$AC$2:$AC$5000,$B$105,'1. Output sheet'!$C$2:$C$5000,N$73,'1. Output sheet'!$K$2:$K$5000,$C959,'1. Output sheet'!$O$2:$O$5000,"&gt;="&amp;$B$906,'1. Output sheet'!$O$2:$O$5000,"&lt;"&amp;$C$906)</f>
        <v>0</v>
      </c>
      <c r="O959" s="13">
        <f>COUNTIFS('1. Output sheet'!$AC$2:$AC$5000,$B$105,'1. Output sheet'!$C$2:$C$5000,O$73,'1. Output sheet'!$K$2:$K$5000,$C959,'1. Output sheet'!$O$2:$O$5000,"&gt;="&amp;$B$906,'1. Output sheet'!$O$2:$O$5000,"&lt;"&amp;$C$906)</f>
        <v>0</v>
      </c>
      <c r="P959" s="14">
        <f t="shared" si="529"/>
        <v>0</v>
      </c>
    </row>
    <row r="960" spans="2:16" ht="14.4" x14ac:dyDescent="0.3">
      <c r="B960" s="7"/>
      <c r="C960" s="39" t="s">
        <v>717</v>
      </c>
      <c r="D960" s="13">
        <f>COUNTIFS('1. Output sheet'!$AC$2:$AC$5000,$B$105,'1. Output sheet'!$C$2:$C$5000,D$73,'1. Output sheet'!$K$2:$K$5000,$C960,'1. Output sheet'!$O$2:$O$5000,"&gt;="&amp;$B$906,'1. Output sheet'!$O$2:$O$5000,"&lt;"&amp;$C$906)</f>
        <v>0</v>
      </c>
      <c r="E960" s="13">
        <f>COUNTIFS('1. Output sheet'!$AC$2:$AC$5000,$B$105,'1. Output sheet'!$C$2:$C$5000,E$73,'1. Output sheet'!$K$2:$K$5000,$C960,'1. Output sheet'!$O$2:$O$5000,"&gt;="&amp;$B$906,'1. Output sheet'!$O$2:$O$5000,"&lt;"&amp;$C$906)</f>
        <v>0</v>
      </c>
      <c r="F960" s="13">
        <f>COUNTIFS('1. Output sheet'!$AC$2:$AC$5000,$B$105,'1. Output sheet'!$C$2:$C$5000,F$73,'1. Output sheet'!$K$2:$K$5000,$C960,'1. Output sheet'!$O$2:$O$5000,"&gt;="&amp;$B$906,'1. Output sheet'!$O$2:$O$5000,"&lt;"&amp;$C$906)</f>
        <v>0</v>
      </c>
      <c r="G960" s="13">
        <f>COUNTIFS('1. Output sheet'!$AC$2:$AC$5000,$B$105,'1. Output sheet'!$C$2:$C$5000,G$73,'1. Output sheet'!$K$2:$K$5000,$C960,'1. Output sheet'!$O$2:$O$5000,"&gt;="&amp;$B$906,'1. Output sheet'!$O$2:$O$5000,"&lt;"&amp;$C$906)</f>
        <v>0</v>
      </c>
      <c r="H960" s="13">
        <f>COUNTIFS('1. Output sheet'!$AC$2:$AC$5000,$B$105,'1. Output sheet'!$C$2:$C$5000,H$73,'1. Output sheet'!$K$2:$K$5000,$C960,'1. Output sheet'!$O$2:$O$5000,"&gt;="&amp;$B$906,'1. Output sheet'!$O$2:$O$5000,"&lt;"&amp;$C$906)</f>
        <v>0</v>
      </c>
      <c r="I960" s="13">
        <f>COUNTIFS('1. Output sheet'!$AC$2:$AC$5000,$B$105,'1. Output sheet'!$C$2:$C$5000,I$73,'1. Output sheet'!$K$2:$K$5000,$C960,'1. Output sheet'!$O$2:$O$5000,"&gt;="&amp;$B$906,'1. Output sheet'!$O$2:$O$5000,"&lt;"&amp;$C$906)</f>
        <v>0</v>
      </c>
      <c r="J960" s="13">
        <f>COUNTIFS('1. Output sheet'!$AC$2:$AC$5000,$B$105,'1. Output sheet'!$C$2:$C$5000,J$73,'1. Output sheet'!$K$2:$K$5000,$C960,'1. Output sheet'!$O$2:$O$5000,"&gt;="&amp;$B$906,'1. Output sheet'!$O$2:$O$5000,"&lt;"&amp;$C$906)</f>
        <v>0</v>
      </c>
      <c r="K960" s="13">
        <f>COUNTIFS('1. Output sheet'!$AC$2:$AC$5000,$B$105,'1. Output sheet'!$C$2:$C$5000,K$73,'1. Output sheet'!$K$2:$K$5000,$C960,'1. Output sheet'!$O$2:$O$5000,"&gt;="&amp;$B$906,'1. Output sheet'!$O$2:$O$5000,"&lt;"&amp;$C$906)</f>
        <v>0</v>
      </c>
      <c r="L960" s="13">
        <f>COUNTIFS('1. Output sheet'!$AC$2:$AC$5000,$B$105,'1. Output sheet'!$C$2:$C$5000,L$73,'1. Output sheet'!$K$2:$K$5000,$C960,'1. Output sheet'!$O$2:$O$5000,"&gt;="&amp;$B$906,'1. Output sheet'!$O$2:$O$5000,"&lt;"&amp;$C$906)</f>
        <v>0</v>
      </c>
      <c r="M960" s="13">
        <f>COUNTIFS('1. Output sheet'!$AC$2:$AC$5000,$B$105,'1. Output sheet'!$C$2:$C$5000,M$73,'1. Output sheet'!$K$2:$K$5000,$C960,'1. Output sheet'!$O$2:$O$5000,"&gt;="&amp;$B$906,'1. Output sheet'!$O$2:$O$5000,"&lt;"&amp;$C$906)</f>
        <v>0</v>
      </c>
      <c r="N960" s="13">
        <f>COUNTIFS('1. Output sheet'!$AC$2:$AC$5000,$B$105,'1. Output sheet'!$C$2:$C$5000,N$73,'1. Output sheet'!$K$2:$K$5000,$C960,'1. Output sheet'!$O$2:$O$5000,"&gt;="&amp;$B$906,'1. Output sheet'!$O$2:$O$5000,"&lt;"&amp;$C$906)</f>
        <v>0</v>
      </c>
      <c r="O960" s="13">
        <f>COUNTIFS('1. Output sheet'!$AC$2:$AC$5000,$B$105,'1. Output sheet'!$C$2:$C$5000,O$73,'1. Output sheet'!$K$2:$K$5000,$C960,'1. Output sheet'!$O$2:$O$5000,"&gt;="&amp;$B$906,'1. Output sheet'!$O$2:$O$5000,"&lt;"&amp;$C$906)</f>
        <v>0</v>
      </c>
      <c r="P960" s="14">
        <f t="shared" si="529"/>
        <v>0</v>
      </c>
    </row>
    <row r="961" spans="2:32" ht="14.4" x14ac:dyDescent="0.3">
      <c r="B961" s="7"/>
      <c r="C961" s="39" t="s">
        <v>1095</v>
      </c>
      <c r="D961" s="13">
        <f>COUNTIFS('1. Output sheet'!$AC$2:$AC$5000,$B$105,'1. Output sheet'!$C$2:$C$5000,D$73,'1. Output sheet'!$K$2:$K$5000,$C961,'1. Output sheet'!$O$2:$O$5000,"&gt;="&amp;$B$906,'1. Output sheet'!$O$2:$O$5000,"&lt;"&amp;$C$906)</f>
        <v>0</v>
      </c>
      <c r="E961" s="13">
        <f>COUNTIFS('1. Output sheet'!$AC$2:$AC$5000,$B$105,'1. Output sheet'!$C$2:$C$5000,E$73,'1. Output sheet'!$K$2:$K$5000,$C961,'1. Output sheet'!$O$2:$O$5000,"&gt;="&amp;$B$906,'1. Output sheet'!$O$2:$O$5000,"&lt;"&amp;$C$906)</f>
        <v>0</v>
      </c>
      <c r="F961" s="13">
        <f>COUNTIFS('1. Output sheet'!$AC$2:$AC$5000,$B$105,'1. Output sheet'!$C$2:$C$5000,F$73,'1. Output sheet'!$K$2:$K$5000,$C961,'1. Output sheet'!$O$2:$O$5000,"&gt;="&amp;$B$906,'1. Output sheet'!$O$2:$O$5000,"&lt;"&amp;$C$906)</f>
        <v>0</v>
      </c>
      <c r="G961" s="13">
        <f>COUNTIFS('1. Output sheet'!$AC$2:$AC$5000,$B$105,'1. Output sheet'!$C$2:$C$5000,G$73,'1. Output sheet'!$K$2:$K$5000,$C961,'1. Output sheet'!$O$2:$O$5000,"&gt;="&amp;$B$906,'1. Output sheet'!$O$2:$O$5000,"&lt;"&amp;$C$906)</f>
        <v>0</v>
      </c>
      <c r="H961" s="13">
        <f>COUNTIFS('1. Output sheet'!$AC$2:$AC$5000,$B$105,'1. Output sheet'!$C$2:$C$5000,H$73,'1. Output sheet'!$K$2:$K$5000,$C961,'1. Output sheet'!$O$2:$O$5000,"&gt;="&amp;$B$906,'1. Output sheet'!$O$2:$O$5000,"&lt;"&amp;$C$906)</f>
        <v>0</v>
      </c>
      <c r="I961" s="13">
        <f>COUNTIFS('1. Output sheet'!$AC$2:$AC$5000,$B$105,'1. Output sheet'!$C$2:$C$5000,I$73,'1. Output sheet'!$K$2:$K$5000,$C961,'1. Output sheet'!$O$2:$O$5000,"&gt;="&amp;$B$906,'1. Output sheet'!$O$2:$O$5000,"&lt;"&amp;$C$906)</f>
        <v>0</v>
      </c>
      <c r="J961" s="13">
        <f>COUNTIFS('1. Output sheet'!$AC$2:$AC$5000,$B$105,'1. Output sheet'!$C$2:$C$5000,J$73,'1. Output sheet'!$K$2:$K$5000,$C961,'1. Output sheet'!$O$2:$O$5000,"&gt;="&amp;$B$906,'1. Output sheet'!$O$2:$O$5000,"&lt;"&amp;$C$906)</f>
        <v>0</v>
      </c>
      <c r="K961" s="13">
        <f>COUNTIFS('1. Output sheet'!$AC$2:$AC$5000,$B$105,'1. Output sheet'!$C$2:$C$5000,K$73,'1. Output sheet'!$K$2:$K$5000,$C961,'1. Output sheet'!$O$2:$O$5000,"&gt;="&amp;$B$906,'1. Output sheet'!$O$2:$O$5000,"&lt;"&amp;$C$906)</f>
        <v>0</v>
      </c>
      <c r="L961" s="13">
        <f>COUNTIFS('1. Output sheet'!$AC$2:$AC$5000,$B$105,'1. Output sheet'!$C$2:$C$5000,L$73,'1. Output sheet'!$K$2:$K$5000,$C961,'1. Output sheet'!$O$2:$O$5000,"&gt;="&amp;$B$906,'1. Output sheet'!$O$2:$O$5000,"&lt;"&amp;$C$906)</f>
        <v>0</v>
      </c>
      <c r="M961" s="13">
        <f>COUNTIFS('1. Output sheet'!$AC$2:$AC$5000,$B$105,'1. Output sheet'!$C$2:$C$5000,M$73,'1. Output sheet'!$K$2:$K$5000,$C961,'1. Output sheet'!$O$2:$O$5000,"&gt;="&amp;$B$906,'1. Output sheet'!$O$2:$O$5000,"&lt;"&amp;$C$906)</f>
        <v>0</v>
      </c>
      <c r="N961" s="13">
        <f>COUNTIFS('1. Output sheet'!$AC$2:$AC$5000,$B$105,'1. Output sheet'!$C$2:$C$5000,N$73,'1. Output sheet'!$K$2:$K$5000,$C961,'1. Output sheet'!$O$2:$O$5000,"&gt;="&amp;$B$906,'1. Output sheet'!$O$2:$O$5000,"&lt;"&amp;$C$906)</f>
        <v>0</v>
      </c>
      <c r="O961" s="13">
        <f>COUNTIFS('1. Output sheet'!$AC$2:$AC$5000,$B$105,'1. Output sheet'!$C$2:$C$5000,O$73,'1. Output sheet'!$K$2:$K$5000,$C961,'1. Output sheet'!$O$2:$O$5000,"&gt;="&amp;$B$906,'1. Output sheet'!$O$2:$O$5000,"&lt;"&amp;$C$906)</f>
        <v>0</v>
      </c>
      <c r="P961" s="14">
        <f t="shared" si="529"/>
        <v>0</v>
      </c>
    </row>
    <row r="962" spans="2:32" ht="14.4" x14ac:dyDescent="0.3">
      <c r="B962" s="7"/>
      <c r="C962" s="39" t="s">
        <v>427</v>
      </c>
      <c r="D962" s="13">
        <f>COUNTIFS('1. Output sheet'!$AC$2:$AC$5000,$B$105,'1. Output sheet'!$C$2:$C$5000,D$73,'1. Output sheet'!$K$2:$K$5000,$C962,'1. Output sheet'!$O$2:$O$5000,"&gt;="&amp;$B$906,'1. Output sheet'!$O$2:$O$5000,"&lt;"&amp;$C$906)</f>
        <v>0</v>
      </c>
      <c r="E962" s="13">
        <f>COUNTIFS('1. Output sheet'!$AC$2:$AC$5000,$B$105,'1. Output sheet'!$C$2:$C$5000,E$73,'1. Output sheet'!$K$2:$K$5000,$C962,'1. Output sheet'!$O$2:$O$5000,"&gt;="&amp;$B$906,'1. Output sheet'!$O$2:$O$5000,"&lt;"&amp;$C$906)</f>
        <v>0</v>
      </c>
      <c r="F962" s="13">
        <f>COUNTIFS('1. Output sheet'!$AC$2:$AC$5000,$B$105,'1. Output sheet'!$C$2:$C$5000,F$73,'1. Output sheet'!$K$2:$K$5000,$C962,'1. Output sheet'!$O$2:$O$5000,"&gt;="&amp;$B$906,'1. Output sheet'!$O$2:$O$5000,"&lt;"&amp;$C$906)</f>
        <v>0</v>
      </c>
      <c r="G962" s="13">
        <f>COUNTIFS('1. Output sheet'!$AC$2:$AC$5000,$B$105,'1. Output sheet'!$C$2:$C$5000,G$73,'1. Output sheet'!$K$2:$K$5000,$C962,'1. Output sheet'!$O$2:$O$5000,"&gt;="&amp;$B$906,'1. Output sheet'!$O$2:$O$5000,"&lt;"&amp;$C$906)</f>
        <v>0</v>
      </c>
      <c r="H962" s="13">
        <f>COUNTIFS('1. Output sheet'!$AC$2:$AC$5000,$B$105,'1. Output sheet'!$C$2:$C$5000,H$73,'1. Output sheet'!$K$2:$K$5000,$C962,'1. Output sheet'!$O$2:$O$5000,"&gt;="&amp;$B$906,'1. Output sheet'!$O$2:$O$5000,"&lt;"&amp;$C$906)</f>
        <v>0</v>
      </c>
      <c r="I962" s="13">
        <f>COUNTIFS('1. Output sheet'!$AC$2:$AC$5000,$B$105,'1. Output sheet'!$C$2:$C$5000,I$73,'1. Output sheet'!$K$2:$K$5000,$C962,'1. Output sheet'!$O$2:$O$5000,"&gt;="&amp;$B$906,'1. Output sheet'!$O$2:$O$5000,"&lt;"&amp;$C$906)</f>
        <v>0</v>
      </c>
      <c r="J962" s="13">
        <f>COUNTIFS('1. Output sheet'!$AC$2:$AC$5000,$B$105,'1. Output sheet'!$C$2:$C$5000,J$73,'1. Output sheet'!$K$2:$K$5000,$C962,'1. Output sheet'!$O$2:$O$5000,"&gt;="&amp;$B$906,'1. Output sheet'!$O$2:$O$5000,"&lt;"&amp;$C$906)</f>
        <v>0</v>
      </c>
      <c r="K962" s="13">
        <f>COUNTIFS('1. Output sheet'!$AC$2:$AC$5000,$B$105,'1. Output sheet'!$C$2:$C$5000,K$73,'1. Output sheet'!$K$2:$K$5000,$C962,'1. Output sheet'!$O$2:$O$5000,"&gt;="&amp;$B$906,'1. Output sheet'!$O$2:$O$5000,"&lt;"&amp;$C$906)</f>
        <v>0</v>
      </c>
      <c r="L962" s="13">
        <f>COUNTIFS('1. Output sheet'!$AC$2:$AC$5000,$B$105,'1. Output sheet'!$C$2:$C$5000,L$73,'1. Output sheet'!$K$2:$K$5000,$C962,'1. Output sheet'!$O$2:$O$5000,"&gt;="&amp;$B$906,'1. Output sheet'!$O$2:$O$5000,"&lt;"&amp;$C$906)</f>
        <v>0</v>
      </c>
      <c r="M962" s="13">
        <f>COUNTIFS('1. Output sheet'!$AC$2:$AC$5000,$B$105,'1. Output sheet'!$C$2:$C$5000,M$73,'1. Output sheet'!$K$2:$K$5000,$C962,'1. Output sheet'!$O$2:$O$5000,"&gt;="&amp;$B$906,'1. Output sheet'!$O$2:$O$5000,"&lt;"&amp;$C$906)</f>
        <v>0</v>
      </c>
      <c r="N962" s="13">
        <f>COUNTIFS('1. Output sheet'!$AC$2:$AC$5000,$B$105,'1. Output sheet'!$C$2:$C$5000,N$73,'1. Output sheet'!$K$2:$K$5000,$C962,'1. Output sheet'!$O$2:$O$5000,"&gt;="&amp;$B$906,'1. Output sheet'!$O$2:$O$5000,"&lt;"&amp;$C$906)</f>
        <v>0</v>
      </c>
      <c r="O962" s="13">
        <f>COUNTIFS('1. Output sheet'!$AC$2:$AC$5000,$B$105,'1. Output sheet'!$C$2:$C$5000,O$73,'1. Output sheet'!$K$2:$K$5000,$C962,'1. Output sheet'!$O$2:$O$5000,"&gt;="&amp;$B$906,'1. Output sheet'!$O$2:$O$5000,"&lt;"&amp;$C$906)</f>
        <v>0</v>
      </c>
      <c r="P962" s="14">
        <f t="shared" si="529"/>
        <v>0</v>
      </c>
    </row>
    <row r="963" spans="2:32" ht="14.4" x14ac:dyDescent="0.3">
      <c r="B963" s="7"/>
      <c r="C963" s="39" t="s">
        <v>84</v>
      </c>
      <c r="D963" s="13">
        <f>COUNTIFS('1. Output sheet'!$AC$2:$AC$5000,$B$105,'1. Output sheet'!$C$2:$C$5000,D$73,'1. Output sheet'!$K$2:$K$5000,$C963,'1. Output sheet'!$O$2:$O$5000,"&gt;="&amp;$B$906,'1. Output sheet'!$O$2:$O$5000,"&lt;"&amp;$C$906)</f>
        <v>0</v>
      </c>
      <c r="E963" s="13">
        <f>COUNTIFS('1. Output sheet'!$AC$2:$AC$5000,$B$105,'1. Output sheet'!$C$2:$C$5000,E$73,'1. Output sheet'!$K$2:$K$5000,$C963,'1. Output sheet'!$O$2:$O$5000,"&gt;="&amp;$B$906,'1. Output sheet'!$O$2:$O$5000,"&lt;"&amp;$C$906)</f>
        <v>0</v>
      </c>
      <c r="F963" s="13">
        <f>COUNTIFS('1. Output sheet'!$AC$2:$AC$5000,$B$105,'1. Output sheet'!$C$2:$C$5000,F$73,'1. Output sheet'!$K$2:$K$5000,$C963,'1. Output sheet'!$O$2:$O$5000,"&gt;="&amp;$B$906,'1. Output sheet'!$O$2:$O$5000,"&lt;"&amp;$C$906)</f>
        <v>0</v>
      </c>
      <c r="G963" s="13">
        <f>COUNTIFS('1. Output sheet'!$AC$2:$AC$5000,$B$105,'1. Output sheet'!$C$2:$C$5000,G$73,'1. Output sheet'!$K$2:$K$5000,$C963,'1. Output sheet'!$O$2:$O$5000,"&gt;="&amp;$B$906,'1. Output sheet'!$O$2:$O$5000,"&lt;"&amp;$C$906)</f>
        <v>0</v>
      </c>
      <c r="H963" s="13">
        <f>COUNTIFS('1. Output sheet'!$AC$2:$AC$5000,$B$105,'1. Output sheet'!$C$2:$C$5000,H$73,'1. Output sheet'!$K$2:$K$5000,$C963,'1. Output sheet'!$O$2:$O$5000,"&gt;="&amp;$B$906,'1. Output sheet'!$O$2:$O$5000,"&lt;"&amp;$C$906)</f>
        <v>0</v>
      </c>
      <c r="I963" s="13">
        <f>COUNTIFS('1. Output sheet'!$AC$2:$AC$5000,$B$105,'1. Output sheet'!$C$2:$C$5000,I$73,'1. Output sheet'!$K$2:$K$5000,$C963,'1. Output sheet'!$O$2:$O$5000,"&gt;="&amp;$B$906,'1. Output sheet'!$O$2:$O$5000,"&lt;"&amp;$C$906)</f>
        <v>0</v>
      </c>
      <c r="J963" s="13">
        <f>COUNTIFS('1. Output sheet'!$AC$2:$AC$5000,$B$105,'1. Output sheet'!$C$2:$C$5000,J$73,'1. Output sheet'!$K$2:$K$5000,$C963,'1. Output sheet'!$O$2:$O$5000,"&gt;="&amp;$B$906,'1. Output sheet'!$O$2:$O$5000,"&lt;"&amp;$C$906)</f>
        <v>0</v>
      </c>
      <c r="K963" s="13">
        <f>COUNTIFS('1. Output sheet'!$AC$2:$AC$5000,$B$105,'1. Output sheet'!$C$2:$C$5000,K$73,'1. Output sheet'!$K$2:$K$5000,$C963,'1. Output sheet'!$O$2:$O$5000,"&gt;="&amp;$B$906,'1. Output sheet'!$O$2:$O$5000,"&lt;"&amp;$C$906)</f>
        <v>0</v>
      </c>
      <c r="L963" s="13">
        <f>COUNTIFS('1. Output sheet'!$AC$2:$AC$5000,$B$105,'1. Output sheet'!$C$2:$C$5000,L$73,'1. Output sheet'!$K$2:$K$5000,$C963,'1. Output sheet'!$O$2:$O$5000,"&gt;="&amp;$B$906,'1. Output sheet'!$O$2:$O$5000,"&lt;"&amp;$C$906)</f>
        <v>0</v>
      </c>
      <c r="M963" s="13">
        <f>COUNTIFS('1. Output sheet'!$AC$2:$AC$5000,$B$105,'1. Output sheet'!$C$2:$C$5000,M$73,'1. Output sheet'!$K$2:$K$5000,$C963,'1. Output sheet'!$O$2:$O$5000,"&gt;="&amp;$B$906,'1. Output sheet'!$O$2:$O$5000,"&lt;"&amp;$C$906)</f>
        <v>0</v>
      </c>
      <c r="N963" s="13">
        <f>COUNTIFS('1. Output sheet'!$AC$2:$AC$5000,$B$105,'1. Output sheet'!$C$2:$C$5000,N$73,'1. Output sheet'!$K$2:$K$5000,$C963,'1. Output sheet'!$O$2:$O$5000,"&gt;="&amp;$B$906,'1. Output sheet'!$O$2:$O$5000,"&lt;"&amp;$C$906)</f>
        <v>0</v>
      </c>
      <c r="O963" s="13">
        <f>COUNTIFS('1. Output sheet'!$AC$2:$AC$5000,$B$105,'1. Output sheet'!$C$2:$C$5000,O$73,'1. Output sheet'!$K$2:$K$5000,$C963,'1. Output sheet'!$O$2:$O$5000,"&gt;="&amp;$B$906,'1. Output sheet'!$O$2:$O$5000,"&lt;"&amp;$C$906)</f>
        <v>0</v>
      </c>
      <c r="P963" s="14">
        <f t="shared" si="529"/>
        <v>0</v>
      </c>
    </row>
    <row r="964" spans="2:32" ht="14.4" x14ac:dyDescent="0.3">
      <c r="B964" s="7"/>
      <c r="C964" s="39" t="s">
        <v>204</v>
      </c>
      <c r="D964" s="13">
        <f>COUNTIFS('1. Output sheet'!$AC$2:$AC$5000,$B$105,'1. Output sheet'!$C$2:$C$5000,D$73,'1. Output sheet'!$K$2:$K$5000,$C964,'1. Output sheet'!$O$2:$O$5000,"&gt;="&amp;$B$906,'1. Output sheet'!$O$2:$O$5000,"&lt;"&amp;$C$906)</f>
        <v>0</v>
      </c>
      <c r="E964" s="13">
        <f>COUNTIFS('1. Output sheet'!$AC$2:$AC$5000,$B$105,'1. Output sheet'!$C$2:$C$5000,E$73,'1. Output sheet'!$K$2:$K$5000,$C964,'1. Output sheet'!$O$2:$O$5000,"&gt;="&amp;$B$906,'1. Output sheet'!$O$2:$O$5000,"&lt;"&amp;$C$906)</f>
        <v>0</v>
      </c>
      <c r="F964" s="13">
        <f>COUNTIFS('1. Output sheet'!$AC$2:$AC$5000,$B$105,'1. Output sheet'!$C$2:$C$5000,F$73,'1. Output sheet'!$K$2:$K$5000,$C964,'1. Output sheet'!$O$2:$O$5000,"&gt;="&amp;$B$906,'1. Output sheet'!$O$2:$O$5000,"&lt;"&amp;$C$906)</f>
        <v>0</v>
      </c>
      <c r="G964" s="13">
        <f>COUNTIFS('1. Output sheet'!$AC$2:$AC$5000,$B$105,'1. Output sheet'!$C$2:$C$5000,G$73,'1. Output sheet'!$K$2:$K$5000,$C964,'1. Output sheet'!$O$2:$O$5000,"&gt;="&amp;$B$906,'1. Output sheet'!$O$2:$O$5000,"&lt;"&amp;$C$906)</f>
        <v>0</v>
      </c>
      <c r="H964" s="13">
        <f>COUNTIFS('1. Output sheet'!$AC$2:$AC$5000,$B$105,'1. Output sheet'!$C$2:$C$5000,H$73,'1. Output sheet'!$K$2:$K$5000,$C964,'1. Output sheet'!$O$2:$O$5000,"&gt;="&amp;$B$906,'1. Output sheet'!$O$2:$O$5000,"&lt;"&amp;$C$906)</f>
        <v>0</v>
      </c>
      <c r="I964" s="13">
        <f>COUNTIFS('1. Output sheet'!$AC$2:$AC$5000,$B$105,'1. Output sheet'!$C$2:$C$5000,I$73,'1. Output sheet'!$K$2:$K$5000,$C964,'1. Output sheet'!$O$2:$O$5000,"&gt;="&amp;$B$906,'1. Output sheet'!$O$2:$O$5000,"&lt;"&amp;$C$906)</f>
        <v>0</v>
      </c>
      <c r="J964" s="13">
        <f>COUNTIFS('1. Output sheet'!$AC$2:$AC$5000,$B$105,'1. Output sheet'!$C$2:$C$5000,J$73,'1. Output sheet'!$K$2:$K$5000,$C964,'1. Output sheet'!$O$2:$O$5000,"&gt;="&amp;$B$906,'1. Output sheet'!$O$2:$O$5000,"&lt;"&amp;$C$906)</f>
        <v>0</v>
      </c>
      <c r="K964" s="13">
        <f>COUNTIFS('1. Output sheet'!$AC$2:$AC$5000,$B$105,'1. Output sheet'!$C$2:$C$5000,K$73,'1. Output sheet'!$K$2:$K$5000,$C964,'1. Output sheet'!$O$2:$O$5000,"&gt;="&amp;$B$906,'1. Output sheet'!$O$2:$O$5000,"&lt;"&amp;$C$906)</f>
        <v>0</v>
      </c>
      <c r="L964" s="13">
        <f>COUNTIFS('1. Output sheet'!$AC$2:$AC$5000,$B$105,'1. Output sheet'!$C$2:$C$5000,L$73,'1. Output sheet'!$K$2:$K$5000,$C964,'1. Output sheet'!$O$2:$O$5000,"&gt;="&amp;$B$906,'1. Output sheet'!$O$2:$O$5000,"&lt;"&amp;$C$906)</f>
        <v>0</v>
      </c>
      <c r="M964" s="13">
        <f>COUNTIFS('1. Output sheet'!$AC$2:$AC$5000,$B$105,'1. Output sheet'!$C$2:$C$5000,M$73,'1. Output sheet'!$K$2:$K$5000,$C964,'1. Output sheet'!$O$2:$O$5000,"&gt;="&amp;$B$906,'1. Output sheet'!$O$2:$O$5000,"&lt;"&amp;$C$906)</f>
        <v>0</v>
      </c>
      <c r="N964" s="13">
        <f>COUNTIFS('1. Output sheet'!$AC$2:$AC$5000,$B$105,'1. Output sheet'!$C$2:$C$5000,N$73,'1. Output sheet'!$K$2:$K$5000,$C964,'1. Output sheet'!$O$2:$O$5000,"&gt;="&amp;$B$906,'1. Output sheet'!$O$2:$O$5000,"&lt;"&amp;$C$906)</f>
        <v>0</v>
      </c>
      <c r="O964" s="13">
        <f>COUNTIFS('1. Output sheet'!$AC$2:$AC$5000,$B$105,'1. Output sheet'!$C$2:$C$5000,O$73,'1. Output sheet'!$K$2:$K$5000,$C964,'1. Output sheet'!$O$2:$O$5000,"&gt;="&amp;$B$906,'1. Output sheet'!$O$2:$O$5000,"&lt;"&amp;$C$906)</f>
        <v>0</v>
      </c>
      <c r="P964" s="14">
        <f t="shared" si="529"/>
        <v>0</v>
      </c>
    </row>
    <row r="965" spans="2:32" ht="14.4" x14ac:dyDescent="0.3">
      <c r="B965" s="7"/>
      <c r="C965" s="39" t="s">
        <v>216</v>
      </c>
      <c r="D965" s="13">
        <f>COUNTIFS('1. Output sheet'!$AC$2:$AC$5000,$B$105,'1. Output sheet'!$C$2:$C$5000,D$73,'1. Output sheet'!$K$2:$K$5000,$C965,'1. Output sheet'!$O$2:$O$5000,"&gt;="&amp;$B$906,'1. Output sheet'!$O$2:$O$5000,"&lt;"&amp;$C$906)</f>
        <v>0</v>
      </c>
      <c r="E965" s="13">
        <f>COUNTIFS('1. Output sheet'!$AC$2:$AC$5000,$B$105,'1. Output sheet'!$C$2:$C$5000,E$73,'1. Output sheet'!$K$2:$K$5000,$C965,'1. Output sheet'!$O$2:$O$5000,"&gt;="&amp;$B$906,'1. Output sheet'!$O$2:$O$5000,"&lt;"&amp;$C$906)</f>
        <v>0</v>
      </c>
      <c r="F965" s="13">
        <f>COUNTIFS('1. Output sheet'!$AC$2:$AC$5000,$B$105,'1. Output sheet'!$C$2:$C$5000,F$73,'1. Output sheet'!$K$2:$K$5000,$C965,'1. Output sheet'!$O$2:$O$5000,"&gt;="&amp;$B$906,'1. Output sheet'!$O$2:$O$5000,"&lt;"&amp;$C$906)</f>
        <v>0</v>
      </c>
      <c r="G965" s="13">
        <f>COUNTIFS('1. Output sheet'!$AC$2:$AC$5000,$B$105,'1. Output sheet'!$C$2:$C$5000,G$73,'1. Output sheet'!$K$2:$K$5000,$C965,'1. Output sheet'!$O$2:$O$5000,"&gt;="&amp;$B$906,'1. Output sheet'!$O$2:$O$5000,"&lt;"&amp;$C$906)</f>
        <v>0</v>
      </c>
      <c r="H965" s="13">
        <f>COUNTIFS('1. Output sheet'!$AC$2:$AC$5000,$B$105,'1. Output sheet'!$C$2:$C$5000,H$73,'1. Output sheet'!$K$2:$K$5000,$C965,'1. Output sheet'!$O$2:$O$5000,"&gt;="&amp;$B$906,'1. Output sheet'!$O$2:$O$5000,"&lt;"&amp;$C$906)</f>
        <v>0</v>
      </c>
      <c r="I965" s="13">
        <f>COUNTIFS('1. Output sheet'!$AC$2:$AC$5000,$B$105,'1. Output sheet'!$C$2:$C$5000,I$73,'1. Output sheet'!$K$2:$K$5000,$C965,'1. Output sheet'!$O$2:$O$5000,"&gt;="&amp;$B$906,'1. Output sheet'!$O$2:$O$5000,"&lt;"&amp;$C$906)</f>
        <v>0</v>
      </c>
      <c r="J965" s="13">
        <f>COUNTIFS('1. Output sheet'!$AC$2:$AC$5000,$B$105,'1. Output sheet'!$C$2:$C$5000,J$73,'1. Output sheet'!$K$2:$K$5000,$C965,'1. Output sheet'!$O$2:$O$5000,"&gt;="&amp;$B$906,'1. Output sheet'!$O$2:$O$5000,"&lt;"&amp;$C$906)</f>
        <v>0</v>
      </c>
      <c r="K965" s="13">
        <f>COUNTIFS('1. Output sheet'!$AC$2:$AC$5000,$B$105,'1. Output sheet'!$C$2:$C$5000,K$73,'1. Output sheet'!$K$2:$K$5000,$C965,'1. Output sheet'!$O$2:$O$5000,"&gt;="&amp;$B$906,'1. Output sheet'!$O$2:$O$5000,"&lt;"&amp;$C$906)</f>
        <v>0</v>
      </c>
      <c r="L965" s="13">
        <f>COUNTIFS('1. Output sheet'!$AC$2:$AC$5000,$B$105,'1. Output sheet'!$C$2:$C$5000,L$73,'1. Output sheet'!$K$2:$K$5000,$C965,'1. Output sheet'!$O$2:$O$5000,"&gt;="&amp;$B$906,'1. Output sheet'!$O$2:$O$5000,"&lt;"&amp;$C$906)</f>
        <v>0</v>
      </c>
      <c r="M965" s="13">
        <f>COUNTIFS('1. Output sheet'!$AC$2:$AC$5000,$B$105,'1. Output sheet'!$C$2:$C$5000,M$73,'1. Output sheet'!$K$2:$K$5000,$C965,'1. Output sheet'!$O$2:$O$5000,"&gt;="&amp;$B$906,'1. Output sheet'!$O$2:$O$5000,"&lt;"&amp;$C$906)</f>
        <v>0</v>
      </c>
      <c r="N965" s="13">
        <f>COUNTIFS('1. Output sheet'!$AC$2:$AC$5000,$B$105,'1. Output sheet'!$C$2:$C$5000,N$73,'1. Output sheet'!$K$2:$K$5000,$C965,'1. Output sheet'!$O$2:$O$5000,"&gt;="&amp;$B$906,'1. Output sheet'!$O$2:$O$5000,"&lt;"&amp;$C$906)</f>
        <v>0</v>
      </c>
      <c r="O965" s="13">
        <f>COUNTIFS('1. Output sheet'!$AC$2:$AC$5000,$B$105,'1. Output sheet'!$C$2:$C$5000,O$73,'1. Output sheet'!$K$2:$K$5000,$C965,'1. Output sheet'!$O$2:$O$5000,"&gt;="&amp;$B$906,'1. Output sheet'!$O$2:$O$5000,"&lt;"&amp;$C$906)</f>
        <v>0</v>
      </c>
      <c r="P965" s="14">
        <f t="shared" si="529"/>
        <v>0</v>
      </c>
    </row>
    <row r="966" spans="2:32" ht="14.4" x14ac:dyDescent="0.3">
      <c r="B966" s="7"/>
      <c r="C966" s="39" t="s">
        <v>2425</v>
      </c>
      <c r="D966" s="13">
        <f>COUNTIFS('1. Output sheet'!$AC$2:$AC$5000,$B$105,'1. Output sheet'!$C$2:$C$5000,D$73,'1. Output sheet'!$K$2:$K$5000,$C966,'1. Output sheet'!$O$2:$O$5000,"&gt;="&amp;$B$906,'1. Output sheet'!$O$2:$O$5000,"&lt;"&amp;$C$906)</f>
        <v>0</v>
      </c>
      <c r="E966" s="13">
        <f>COUNTIFS('1. Output sheet'!$AC$2:$AC$5000,$B$105,'1. Output sheet'!$C$2:$C$5000,E$73,'1. Output sheet'!$K$2:$K$5000,$C966,'1. Output sheet'!$O$2:$O$5000,"&gt;="&amp;$B$906,'1. Output sheet'!$O$2:$O$5000,"&lt;"&amp;$C$906)</f>
        <v>0</v>
      </c>
      <c r="F966" s="13">
        <f>COUNTIFS('1. Output sheet'!$AC$2:$AC$5000,$B$105,'1. Output sheet'!$C$2:$C$5000,F$73,'1. Output sheet'!$K$2:$K$5000,$C966,'1. Output sheet'!$O$2:$O$5000,"&gt;="&amp;$B$906,'1. Output sheet'!$O$2:$O$5000,"&lt;"&amp;$C$906)</f>
        <v>0</v>
      </c>
      <c r="G966" s="13">
        <f>COUNTIFS('1. Output sheet'!$AC$2:$AC$5000,$B$105,'1. Output sheet'!$C$2:$C$5000,G$73,'1. Output sheet'!$K$2:$K$5000,$C966,'1. Output sheet'!$O$2:$O$5000,"&gt;="&amp;$B$906,'1. Output sheet'!$O$2:$O$5000,"&lt;"&amp;$C$906)</f>
        <v>0</v>
      </c>
      <c r="H966" s="13">
        <f>COUNTIFS('1. Output sheet'!$AC$2:$AC$5000,$B$105,'1. Output sheet'!$C$2:$C$5000,H$73,'1. Output sheet'!$K$2:$K$5000,$C966,'1. Output sheet'!$O$2:$O$5000,"&gt;="&amp;$B$906,'1. Output sheet'!$O$2:$O$5000,"&lt;"&amp;$C$906)</f>
        <v>0</v>
      </c>
      <c r="I966" s="13">
        <f>COUNTIFS('1. Output sheet'!$AC$2:$AC$5000,$B$105,'1. Output sheet'!$C$2:$C$5000,I$73,'1. Output sheet'!$K$2:$K$5000,$C966,'1. Output sheet'!$O$2:$O$5000,"&gt;="&amp;$B$906,'1. Output sheet'!$O$2:$O$5000,"&lt;"&amp;$C$906)</f>
        <v>0</v>
      </c>
      <c r="J966" s="13">
        <f>COUNTIFS('1. Output sheet'!$AC$2:$AC$5000,$B$105,'1. Output sheet'!$C$2:$C$5000,J$73,'1. Output sheet'!$K$2:$K$5000,$C966,'1. Output sheet'!$O$2:$O$5000,"&gt;="&amp;$B$906,'1. Output sheet'!$O$2:$O$5000,"&lt;"&amp;$C$906)</f>
        <v>0</v>
      </c>
      <c r="K966" s="13">
        <f>COUNTIFS('1. Output sheet'!$AC$2:$AC$5000,$B$105,'1. Output sheet'!$C$2:$C$5000,K$73,'1. Output sheet'!$K$2:$K$5000,$C966,'1. Output sheet'!$O$2:$O$5000,"&gt;="&amp;$B$906,'1. Output sheet'!$O$2:$O$5000,"&lt;"&amp;$C$906)</f>
        <v>0</v>
      </c>
      <c r="L966" s="13">
        <f>COUNTIFS('1. Output sheet'!$AC$2:$AC$5000,$B$105,'1. Output sheet'!$C$2:$C$5000,L$73,'1. Output sheet'!$K$2:$K$5000,$C966,'1. Output sheet'!$O$2:$O$5000,"&gt;="&amp;$B$906,'1. Output sheet'!$O$2:$O$5000,"&lt;"&amp;$C$906)</f>
        <v>0</v>
      </c>
      <c r="M966" s="13">
        <f>COUNTIFS('1. Output sheet'!$AC$2:$AC$5000,$B$105,'1. Output sheet'!$C$2:$C$5000,M$73,'1. Output sheet'!$K$2:$K$5000,$C966,'1. Output sheet'!$O$2:$O$5000,"&gt;="&amp;$B$906,'1. Output sheet'!$O$2:$O$5000,"&lt;"&amp;$C$906)</f>
        <v>0</v>
      </c>
      <c r="N966" s="13">
        <f>COUNTIFS('1. Output sheet'!$AC$2:$AC$5000,$B$105,'1. Output sheet'!$C$2:$C$5000,N$73,'1. Output sheet'!$K$2:$K$5000,$C966,'1. Output sheet'!$O$2:$O$5000,"&gt;="&amp;$B$906,'1. Output sheet'!$O$2:$O$5000,"&lt;"&amp;$C$906)</f>
        <v>0</v>
      </c>
      <c r="O966" s="13">
        <f>COUNTIFS('1. Output sheet'!$AC$2:$AC$5000,$B$105,'1. Output sheet'!$C$2:$C$5000,O$73,'1. Output sheet'!$K$2:$K$5000,$C966,'1. Output sheet'!$O$2:$O$5000,"&gt;="&amp;$B$906,'1. Output sheet'!$O$2:$O$5000,"&lt;"&amp;$C$906)</f>
        <v>0</v>
      </c>
      <c r="P966" s="14">
        <f t="shared" si="529"/>
        <v>0</v>
      </c>
    </row>
    <row r="967" spans="2:32" ht="14.4" x14ac:dyDescent="0.3">
      <c r="B967" s="7"/>
      <c r="C967" s="39" t="s">
        <v>194</v>
      </c>
      <c r="D967" s="13">
        <f>COUNTIFS('1. Output sheet'!$AC$2:$AC$5000,$B$105,'1. Output sheet'!$C$2:$C$5000,D$73,'1. Output sheet'!$K$2:$K$5000,$C967,'1. Output sheet'!$O$2:$O$5000,"&gt;="&amp;$B$906,'1. Output sheet'!$O$2:$O$5000,"&lt;"&amp;$C$906)</f>
        <v>0</v>
      </c>
      <c r="E967" s="13">
        <f>COUNTIFS('1. Output sheet'!$AC$2:$AC$5000,$B$105,'1. Output sheet'!$C$2:$C$5000,E$73,'1. Output sheet'!$K$2:$K$5000,$C967,'1. Output sheet'!$O$2:$O$5000,"&gt;="&amp;$B$906,'1. Output sheet'!$O$2:$O$5000,"&lt;"&amp;$C$906)</f>
        <v>0</v>
      </c>
      <c r="F967" s="13">
        <f>COUNTIFS('1. Output sheet'!$AC$2:$AC$5000,$B$105,'1. Output sheet'!$C$2:$C$5000,F$73,'1. Output sheet'!$K$2:$K$5000,$C967,'1. Output sheet'!$O$2:$O$5000,"&gt;="&amp;$B$906,'1. Output sheet'!$O$2:$O$5000,"&lt;"&amp;$C$906)</f>
        <v>0</v>
      </c>
      <c r="G967" s="13">
        <f>COUNTIFS('1. Output sheet'!$AC$2:$AC$5000,$B$105,'1. Output sheet'!$C$2:$C$5000,G$73,'1. Output sheet'!$K$2:$K$5000,$C967,'1. Output sheet'!$O$2:$O$5000,"&gt;="&amp;$B$906,'1. Output sheet'!$O$2:$O$5000,"&lt;"&amp;$C$906)</f>
        <v>0</v>
      </c>
      <c r="H967" s="13">
        <f>COUNTIFS('1. Output sheet'!$AC$2:$AC$5000,$B$105,'1. Output sheet'!$C$2:$C$5000,H$73,'1. Output sheet'!$K$2:$K$5000,$C967,'1. Output sheet'!$O$2:$O$5000,"&gt;="&amp;$B$906,'1. Output sheet'!$O$2:$O$5000,"&lt;"&amp;$C$906)</f>
        <v>0</v>
      </c>
      <c r="I967" s="13">
        <f>COUNTIFS('1. Output sheet'!$AC$2:$AC$5000,$B$105,'1. Output sheet'!$C$2:$C$5000,I$73,'1. Output sheet'!$K$2:$K$5000,$C967,'1. Output sheet'!$O$2:$O$5000,"&gt;="&amp;$B$906,'1. Output sheet'!$O$2:$O$5000,"&lt;"&amp;$C$906)</f>
        <v>0</v>
      </c>
      <c r="J967" s="13">
        <f>COUNTIFS('1. Output sheet'!$AC$2:$AC$5000,$B$105,'1. Output sheet'!$C$2:$C$5000,J$73,'1. Output sheet'!$K$2:$K$5000,$C967,'1. Output sheet'!$O$2:$O$5000,"&gt;="&amp;$B$906,'1. Output sheet'!$O$2:$O$5000,"&lt;"&amp;$C$906)</f>
        <v>0</v>
      </c>
      <c r="K967" s="13">
        <f>COUNTIFS('1. Output sheet'!$AC$2:$AC$5000,$B$105,'1. Output sheet'!$C$2:$C$5000,K$73,'1. Output sheet'!$K$2:$K$5000,$C967,'1. Output sheet'!$O$2:$O$5000,"&gt;="&amp;$B$906,'1. Output sheet'!$O$2:$O$5000,"&lt;"&amp;$C$906)</f>
        <v>0</v>
      </c>
      <c r="L967" s="13">
        <f>COUNTIFS('1. Output sheet'!$AC$2:$AC$5000,$B$105,'1. Output sheet'!$C$2:$C$5000,L$73,'1. Output sheet'!$K$2:$K$5000,$C967,'1. Output sheet'!$O$2:$O$5000,"&gt;="&amp;$B$906,'1. Output sheet'!$O$2:$O$5000,"&lt;"&amp;$C$906)</f>
        <v>0</v>
      </c>
      <c r="M967" s="13">
        <f>COUNTIFS('1. Output sheet'!$AC$2:$AC$5000,$B$105,'1. Output sheet'!$C$2:$C$5000,M$73,'1. Output sheet'!$K$2:$K$5000,$C967,'1. Output sheet'!$O$2:$O$5000,"&gt;="&amp;$B$906,'1. Output sheet'!$O$2:$O$5000,"&lt;"&amp;$C$906)</f>
        <v>0</v>
      </c>
      <c r="N967" s="13">
        <f>COUNTIFS('1. Output sheet'!$AC$2:$AC$5000,$B$105,'1. Output sheet'!$C$2:$C$5000,N$73,'1. Output sheet'!$K$2:$K$5000,$C967,'1. Output sheet'!$O$2:$O$5000,"&gt;="&amp;$B$906,'1. Output sheet'!$O$2:$O$5000,"&lt;"&amp;$C$906)</f>
        <v>0</v>
      </c>
      <c r="O967" s="13">
        <f>COUNTIFS('1. Output sheet'!$AC$2:$AC$5000,$B$105,'1. Output sheet'!$C$2:$C$5000,O$73,'1. Output sheet'!$K$2:$K$5000,$C967,'1. Output sheet'!$O$2:$O$5000,"&gt;="&amp;$B$906,'1. Output sheet'!$O$2:$O$5000,"&lt;"&amp;$C$906)</f>
        <v>0</v>
      </c>
      <c r="P967" s="14">
        <f t="shared" si="529"/>
        <v>0</v>
      </c>
    </row>
    <row r="968" spans="2:32" ht="14.4" x14ac:dyDescent="0.3">
      <c r="B968" s="7"/>
      <c r="C968" s="39" t="s">
        <v>267</v>
      </c>
      <c r="D968" s="13">
        <f>COUNTIFS('1. Output sheet'!$AC$2:$AC$5000,$B$105,'1. Output sheet'!$C$2:$C$5000,D$73,'1. Output sheet'!$K$2:$K$5000,$C968,'1. Output sheet'!$O$2:$O$5000,"&gt;="&amp;$B$906,'1. Output sheet'!$O$2:$O$5000,"&lt;"&amp;$C$906)</f>
        <v>0</v>
      </c>
      <c r="E968" s="13">
        <f>COUNTIFS('1. Output sheet'!$AC$2:$AC$5000,$B$105,'1. Output sheet'!$C$2:$C$5000,E$73,'1. Output sheet'!$K$2:$K$5000,$C968,'1. Output sheet'!$O$2:$O$5000,"&gt;="&amp;$B$906,'1. Output sheet'!$O$2:$O$5000,"&lt;"&amp;$C$906)</f>
        <v>0</v>
      </c>
      <c r="F968" s="13">
        <f>COUNTIFS('1. Output sheet'!$AC$2:$AC$5000,$B$105,'1. Output sheet'!$C$2:$C$5000,F$73,'1. Output sheet'!$K$2:$K$5000,$C968,'1. Output sheet'!$O$2:$O$5000,"&gt;="&amp;$B$906,'1. Output sheet'!$O$2:$O$5000,"&lt;"&amp;$C$906)</f>
        <v>0</v>
      </c>
      <c r="G968" s="13">
        <f>COUNTIFS('1. Output sheet'!$AC$2:$AC$5000,$B$105,'1. Output sheet'!$C$2:$C$5000,G$73,'1. Output sheet'!$K$2:$K$5000,$C968,'1. Output sheet'!$O$2:$O$5000,"&gt;="&amp;$B$906,'1. Output sheet'!$O$2:$O$5000,"&lt;"&amp;$C$906)</f>
        <v>0</v>
      </c>
      <c r="H968" s="13">
        <f>COUNTIFS('1. Output sheet'!$AC$2:$AC$5000,$B$105,'1. Output sheet'!$C$2:$C$5000,H$73,'1. Output sheet'!$K$2:$K$5000,$C968,'1. Output sheet'!$O$2:$O$5000,"&gt;="&amp;$B$906,'1. Output sheet'!$O$2:$O$5000,"&lt;"&amp;$C$906)</f>
        <v>0</v>
      </c>
      <c r="I968" s="13">
        <f>COUNTIFS('1. Output sheet'!$AC$2:$AC$5000,$B$105,'1. Output sheet'!$C$2:$C$5000,I$73,'1. Output sheet'!$K$2:$K$5000,$C968,'1. Output sheet'!$O$2:$O$5000,"&gt;="&amp;$B$906,'1. Output sheet'!$O$2:$O$5000,"&lt;"&amp;$C$906)</f>
        <v>0</v>
      </c>
      <c r="J968" s="13">
        <f>COUNTIFS('1. Output sheet'!$AC$2:$AC$5000,$B$105,'1. Output sheet'!$C$2:$C$5000,J$73,'1. Output sheet'!$K$2:$K$5000,$C968,'1. Output sheet'!$O$2:$O$5000,"&gt;="&amp;$B$906,'1. Output sheet'!$O$2:$O$5000,"&lt;"&amp;$C$906)</f>
        <v>0</v>
      </c>
      <c r="K968" s="13">
        <f>COUNTIFS('1. Output sheet'!$AC$2:$AC$5000,$B$105,'1. Output sheet'!$C$2:$C$5000,K$73,'1. Output sheet'!$K$2:$K$5000,$C968,'1. Output sheet'!$O$2:$O$5000,"&gt;="&amp;$B$906,'1. Output sheet'!$O$2:$O$5000,"&lt;"&amp;$C$906)</f>
        <v>0</v>
      </c>
      <c r="L968" s="13">
        <f>COUNTIFS('1. Output sheet'!$AC$2:$AC$5000,$B$105,'1. Output sheet'!$C$2:$C$5000,L$73,'1. Output sheet'!$K$2:$K$5000,$C968,'1. Output sheet'!$O$2:$O$5000,"&gt;="&amp;$B$906,'1. Output sheet'!$O$2:$O$5000,"&lt;"&amp;$C$906)</f>
        <v>0</v>
      </c>
      <c r="M968" s="13">
        <f>COUNTIFS('1. Output sheet'!$AC$2:$AC$5000,$B$105,'1. Output sheet'!$C$2:$C$5000,M$73,'1. Output sheet'!$K$2:$K$5000,$C968,'1. Output sheet'!$O$2:$O$5000,"&gt;="&amp;$B$906,'1. Output sheet'!$O$2:$O$5000,"&lt;"&amp;$C$906)</f>
        <v>0</v>
      </c>
      <c r="N968" s="13">
        <f>COUNTIFS('1. Output sheet'!$AC$2:$AC$5000,$B$105,'1. Output sheet'!$C$2:$C$5000,N$73,'1. Output sheet'!$K$2:$K$5000,$C968,'1. Output sheet'!$O$2:$O$5000,"&gt;="&amp;$B$906,'1. Output sheet'!$O$2:$O$5000,"&lt;"&amp;$C$906)</f>
        <v>0</v>
      </c>
      <c r="O968" s="13">
        <f>COUNTIFS('1. Output sheet'!$AC$2:$AC$5000,$B$105,'1. Output sheet'!$C$2:$C$5000,O$73,'1. Output sheet'!$K$2:$K$5000,$C968,'1. Output sheet'!$O$2:$O$5000,"&gt;="&amp;$B$906,'1. Output sheet'!$O$2:$O$5000,"&lt;"&amp;$C$906)</f>
        <v>0</v>
      </c>
      <c r="P968" s="14">
        <f t="shared" si="529"/>
        <v>0</v>
      </c>
    </row>
    <row r="969" spans="2:32" ht="14.4" x14ac:dyDescent="0.3">
      <c r="B969" s="7"/>
      <c r="C969" s="39" t="s">
        <v>710</v>
      </c>
      <c r="D969" s="13">
        <f>COUNTIFS('1. Output sheet'!$AC$2:$AC$5000,$B$105,'1. Output sheet'!$C$2:$C$5000,D$73,'1. Output sheet'!$K$2:$K$5000,$C969,'1. Output sheet'!$O$2:$O$5000,"&gt;="&amp;$B$906,'1. Output sheet'!$O$2:$O$5000,"&lt;"&amp;$C$906)</f>
        <v>0</v>
      </c>
      <c r="E969" s="13">
        <f>COUNTIFS('1. Output sheet'!$AC$2:$AC$5000,$B$105,'1. Output sheet'!$C$2:$C$5000,E$73,'1. Output sheet'!$K$2:$K$5000,$C969,'1. Output sheet'!$O$2:$O$5000,"&gt;="&amp;$B$906,'1. Output sheet'!$O$2:$O$5000,"&lt;"&amp;$C$906)</f>
        <v>0</v>
      </c>
      <c r="F969" s="13">
        <f>COUNTIFS('1. Output sheet'!$AC$2:$AC$5000,$B$105,'1. Output sheet'!$C$2:$C$5000,F$73,'1. Output sheet'!$K$2:$K$5000,$C969,'1. Output sheet'!$O$2:$O$5000,"&gt;="&amp;$B$906,'1. Output sheet'!$O$2:$O$5000,"&lt;"&amp;$C$906)</f>
        <v>0</v>
      </c>
      <c r="G969" s="13">
        <f>COUNTIFS('1. Output sheet'!$AC$2:$AC$5000,$B$105,'1. Output sheet'!$C$2:$C$5000,G$73,'1. Output sheet'!$K$2:$K$5000,$C969,'1. Output sheet'!$O$2:$O$5000,"&gt;="&amp;$B$906,'1. Output sheet'!$O$2:$O$5000,"&lt;"&amp;$C$906)</f>
        <v>0</v>
      </c>
      <c r="H969" s="13">
        <f>COUNTIFS('1. Output sheet'!$AC$2:$AC$5000,$B$105,'1. Output sheet'!$C$2:$C$5000,H$73,'1. Output sheet'!$K$2:$K$5000,$C969,'1. Output sheet'!$O$2:$O$5000,"&gt;="&amp;$B$906,'1. Output sheet'!$O$2:$O$5000,"&lt;"&amp;$C$906)</f>
        <v>0</v>
      </c>
      <c r="I969" s="13">
        <f>COUNTIFS('1. Output sheet'!$AC$2:$AC$5000,$B$105,'1. Output sheet'!$C$2:$C$5000,I$73,'1. Output sheet'!$K$2:$K$5000,$C969,'1. Output sheet'!$O$2:$O$5000,"&gt;="&amp;$B$906,'1. Output sheet'!$O$2:$O$5000,"&lt;"&amp;$C$906)</f>
        <v>0</v>
      </c>
      <c r="J969" s="13">
        <f>COUNTIFS('1. Output sheet'!$AC$2:$AC$5000,$B$105,'1. Output sheet'!$C$2:$C$5000,J$73,'1. Output sheet'!$K$2:$K$5000,$C969,'1. Output sheet'!$O$2:$O$5000,"&gt;="&amp;$B$906,'1. Output sheet'!$O$2:$O$5000,"&lt;"&amp;$C$906)</f>
        <v>0</v>
      </c>
      <c r="K969" s="13">
        <f>COUNTIFS('1. Output sheet'!$AC$2:$AC$5000,$B$105,'1. Output sheet'!$C$2:$C$5000,K$73,'1. Output sheet'!$K$2:$K$5000,$C969,'1. Output sheet'!$O$2:$O$5000,"&gt;="&amp;$B$906,'1. Output sheet'!$O$2:$O$5000,"&lt;"&amp;$C$906)</f>
        <v>0</v>
      </c>
      <c r="L969" s="13">
        <f>COUNTIFS('1. Output sheet'!$AC$2:$AC$5000,$B$105,'1. Output sheet'!$C$2:$C$5000,L$73,'1. Output sheet'!$K$2:$K$5000,$C969,'1. Output sheet'!$O$2:$O$5000,"&gt;="&amp;$B$906,'1. Output sheet'!$O$2:$O$5000,"&lt;"&amp;$C$906)</f>
        <v>0</v>
      </c>
      <c r="M969" s="13">
        <f>COUNTIFS('1. Output sheet'!$AC$2:$AC$5000,$B$105,'1. Output sheet'!$C$2:$C$5000,M$73,'1. Output sheet'!$K$2:$K$5000,$C969,'1. Output sheet'!$O$2:$O$5000,"&gt;="&amp;$B$906,'1. Output sheet'!$O$2:$O$5000,"&lt;"&amp;$C$906)</f>
        <v>0</v>
      </c>
      <c r="N969" s="13">
        <f>COUNTIFS('1. Output sheet'!$AC$2:$AC$5000,$B$105,'1. Output sheet'!$C$2:$C$5000,N$73,'1. Output sheet'!$K$2:$K$5000,$C969,'1. Output sheet'!$O$2:$O$5000,"&gt;="&amp;$B$906,'1. Output sheet'!$O$2:$O$5000,"&lt;"&amp;$C$906)</f>
        <v>0</v>
      </c>
      <c r="O969" s="13">
        <f>COUNTIFS('1. Output sheet'!$AC$2:$AC$5000,$B$105,'1. Output sheet'!$C$2:$C$5000,O$73,'1. Output sheet'!$K$2:$K$5000,$C969,'1. Output sheet'!$O$2:$O$5000,"&gt;="&amp;$B$906,'1. Output sheet'!$O$2:$O$5000,"&lt;"&amp;$C$906)</f>
        <v>0</v>
      </c>
      <c r="P969" s="14">
        <f t="shared" si="529"/>
        <v>0</v>
      </c>
    </row>
    <row r="971" spans="2:32" x14ac:dyDescent="0.25">
      <c r="R971">
        <v>0.13407881152541462</v>
      </c>
    </row>
    <row r="972" spans="2:32" ht="14.4" x14ac:dyDescent="0.3">
      <c r="B972" s="5" t="s">
        <v>4362</v>
      </c>
      <c r="C972" s="5"/>
      <c r="D972" s="5"/>
      <c r="E972" s="5"/>
      <c r="F972" s="5"/>
      <c r="G972" s="5"/>
      <c r="H972" s="5"/>
      <c r="I972" s="5"/>
      <c r="J972" s="5"/>
      <c r="K972" s="5"/>
      <c r="L972" s="5"/>
      <c r="M972" s="5"/>
      <c r="N972" s="5"/>
      <c r="O972" s="5"/>
      <c r="P972" s="5"/>
      <c r="R972" s="5" t="s">
        <v>4362</v>
      </c>
      <c r="S972" s="5"/>
      <c r="T972" s="5"/>
      <c r="U972" s="5"/>
      <c r="V972" s="5"/>
      <c r="W972" s="5"/>
      <c r="X972" s="5"/>
      <c r="Y972" s="5"/>
      <c r="Z972" s="5"/>
      <c r="AA972" s="5"/>
      <c r="AB972" s="5"/>
      <c r="AC972" s="5"/>
      <c r="AD972" s="5"/>
      <c r="AE972" s="5"/>
      <c r="AF972" s="5"/>
    </row>
    <row r="973" spans="2:32" ht="43.2" x14ac:dyDescent="0.3">
      <c r="B973" s="6" t="s">
        <v>4363</v>
      </c>
      <c r="C973" s="6"/>
      <c r="D973" s="10" t="s">
        <v>705</v>
      </c>
      <c r="E973" s="10" t="s">
        <v>206</v>
      </c>
      <c r="F973" s="10" t="s">
        <v>198</v>
      </c>
      <c r="G973" s="11" t="s">
        <v>28</v>
      </c>
      <c r="H973" s="11" t="s">
        <v>795</v>
      </c>
      <c r="I973" s="11" t="s">
        <v>43</v>
      </c>
      <c r="J973" s="11" t="s">
        <v>104</v>
      </c>
      <c r="K973" s="11" t="s">
        <v>808</v>
      </c>
      <c r="L973" s="11" t="s">
        <v>755</v>
      </c>
      <c r="M973" s="11" t="s">
        <v>4353</v>
      </c>
      <c r="N973" s="11" t="s">
        <v>318</v>
      </c>
      <c r="O973" s="11" t="s">
        <v>71</v>
      </c>
      <c r="P973" s="29" t="s">
        <v>4354</v>
      </c>
      <c r="R973" s="6" t="s">
        <v>4364</v>
      </c>
      <c r="S973" s="6"/>
      <c r="T973" s="10" t="s">
        <v>705</v>
      </c>
      <c r="U973" s="10" t="s">
        <v>206</v>
      </c>
      <c r="V973" s="10" t="s">
        <v>198</v>
      </c>
      <c r="W973" s="11" t="s">
        <v>28</v>
      </c>
      <c r="X973" s="11" t="s">
        <v>795</v>
      </c>
      <c r="Y973" s="11" t="s">
        <v>43</v>
      </c>
      <c r="Z973" s="11" t="s">
        <v>104</v>
      </c>
      <c r="AA973" s="11" t="s">
        <v>808</v>
      </c>
      <c r="AB973" s="11" t="s">
        <v>755</v>
      </c>
      <c r="AC973" s="11" t="s">
        <v>4353</v>
      </c>
      <c r="AD973" s="11" t="s">
        <v>318</v>
      </c>
      <c r="AE973" s="11" t="s">
        <v>71</v>
      </c>
      <c r="AF973" s="29" t="s">
        <v>4354</v>
      </c>
    </row>
    <row r="974" spans="2:32" ht="14.4" x14ac:dyDescent="0.3">
      <c r="B974" s="37" t="s">
        <v>4357</v>
      </c>
      <c r="C974" s="37" t="s">
        <v>4348</v>
      </c>
      <c r="D974" s="14">
        <f>D975+D1005</f>
        <v>0</v>
      </c>
      <c r="E974" s="14">
        <f t="shared" ref="E974" si="541">E975+E1005</f>
        <v>26545.4</v>
      </c>
      <c r="F974" s="14">
        <f t="shared" ref="F974" si="542">F975+F1005</f>
        <v>2375</v>
      </c>
      <c r="G974" s="14">
        <f t="shared" ref="G974" si="543">G975+G1005</f>
        <v>70421</v>
      </c>
      <c r="H974" s="14">
        <f t="shared" ref="H974" si="544">H975+H1005</f>
        <v>9750</v>
      </c>
      <c r="I974" s="14">
        <f t="shared" ref="I974" si="545">I975+I1005</f>
        <v>1450</v>
      </c>
      <c r="J974" s="14">
        <f t="shared" ref="J974" si="546">J975+J1005</f>
        <v>1075</v>
      </c>
      <c r="K974" s="14">
        <f t="shared" ref="K974" si="547">K975+K1005</f>
        <v>0</v>
      </c>
      <c r="L974" s="14">
        <f t="shared" ref="L974" si="548">L975+L1005</f>
        <v>0</v>
      </c>
      <c r="M974" s="14">
        <f t="shared" ref="M974" si="549">M975+M1005</f>
        <v>0</v>
      </c>
      <c r="N974" s="14">
        <f t="shared" ref="N974" si="550">N975+N1005</f>
        <v>3428</v>
      </c>
      <c r="O974" s="14">
        <f t="shared" ref="O974" si="551">O975+O1005</f>
        <v>0</v>
      </c>
      <c r="P974" s="14">
        <f>SUM(D974:O974)</f>
        <v>115044.4</v>
      </c>
      <c r="R974" s="37" t="s">
        <v>4357</v>
      </c>
      <c r="S974" s="37" t="s">
        <v>4348</v>
      </c>
      <c r="T974" s="14">
        <f>D974*$R$136</f>
        <v>0</v>
      </c>
      <c r="U974" s="14">
        <f t="shared" ref="U974:U1034" si="552">E974*$R$136</f>
        <v>3559.1756834667412</v>
      </c>
      <c r="V974" s="14">
        <f t="shared" ref="V974:V1034" si="553">F974*$R$136</f>
        <v>318.43717737285971</v>
      </c>
      <c r="W974" s="14">
        <f t="shared" ref="W974:W1034" si="554">G974*$R$136</f>
        <v>9441.963986431223</v>
      </c>
      <c r="X974" s="14">
        <f t="shared" ref="X974:X1034" si="555">H974*$R$136</f>
        <v>1307.2684123727925</v>
      </c>
      <c r="Y974" s="14">
        <f t="shared" ref="Y974:Y1034" si="556">I974*$R$136</f>
        <v>194.41427671185119</v>
      </c>
      <c r="Z974" s="14">
        <f t="shared" ref="Z974:Z1034" si="557">J974*$R$136</f>
        <v>144.13472238982072</v>
      </c>
      <c r="AA974" s="14">
        <f t="shared" ref="AA974:AA1034" si="558">K974*$R$136</f>
        <v>0</v>
      </c>
      <c r="AB974" s="14">
        <f t="shared" ref="AB974:AB1034" si="559">L974*$R$136</f>
        <v>0</v>
      </c>
      <c r="AC974" s="14">
        <f t="shared" ref="AC974:AC1034" si="560">M974*$R$136</f>
        <v>0</v>
      </c>
      <c r="AD974" s="14">
        <f t="shared" ref="AD974:AD1034" si="561">N974*$R$136</f>
        <v>459.62216590912129</v>
      </c>
      <c r="AE974" s="14">
        <v>32776</v>
      </c>
      <c r="AF974" s="14">
        <v>1997198.6433333333</v>
      </c>
    </row>
    <row r="975" spans="2:32" ht="14.4" x14ac:dyDescent="0.3">
      <c r="B975" s="38" t="s">
        <v>41</v>
      </c>
      <c r="C975" s="37" t="s">
        <v>4348</v>
      </c>
      <c r="D975" s="14">
        <f>SUM(D976:D1004)</f>
        <v>0</v>
      </c>
      <c r="E975" s="14">
        <f t="shared" ref="E975" si="562">SUM(E976:E1004)</f>
        <v>26545.4</v>
      </c>
      <c r="F975" s="14">
        <f t="shared" ref="F975" si="563">SUM(F976:F1004)</f>
        <v>2375</v>
      </c>
      <c r="G975" s="14">
        <f t="shared" ref="G975" si="564">SUM(G976:G1004)</f>
        <v>70421</v>
      </c>
      <c r="H975" s="14">
        <f t="shared" ref="H975" si="565">SUM(H976:H1004)</f>
        <v>9750</v>
      </c>
      <c r="I975" s="14">
        <f t="shared" ref="I975" si="566">SUM(I976:I1004)</f>
        <v>1450</v>
      </c>
      <c r="J975" s="14">
        <f t="shared" ref="J975" si="567">SUM(J976:J1004)</f>
        <v>1075</v>
      </c>
      <c r="K975" s="14">
        <f t="shared" ref="K975" si="568">SUM(K976:K1004)</f>
        <v>0</v>
      </c>
      <c r="L975" s="14">
        <f t="shared" ref="L975" si="569">SUM(L976:L1004)</f>
        <v>0</v>
      </c>
      <c r="M975" s="14">
        <f t="shared" ref="M975" si="570">SUM(M976:M1004)</f>
        <v>0</v>
      </c>
      <c r="N975" s="14">
        <f t="shared" ref="N975" si="571">SUM(N976:N1004)</f>
        <v>3428</v>
      </c>
      <c r="O975" s="14">
        <f t="shared" ref="O975" si="572">SUM(O976:O1004)</f>
        <v>0</v>
      </c>
      <c r="P975" s="14">
        <f t="shared" ref="P975:P1034" si="573">SUM(D975:O975)</f>
        <v>115044.4</v>
      </c>
      <c r="R975" s="38" t="s">
        <v>41</v>
      </c>
      <c r="S975" s="37" t="s">
        <v>4348</v>
      </c>
      <c r="T975" s="14">
        <f t="shared" ref="T975:T1034" si="574">D975*$R$136</f>
        <v>0</v>
      </c>
      <c r="U975" s="14">
        <f t="shared" si="552"/>
        <v>3559.1756834667412</v>
      </c>
      <c r="V975" s="14">
        <f t="shared" si="553"/>
        <v>318.43717737285971</v>
      </c>
      <c r="W975" s="14">
        <f t="shared" si="554"/>
        <v>9441.963986431223</v>
      </c>
      <c r="X975" s="14">
        <f t="shared" si="555"/>
        <v>1307.2684123727925</v>
      </c>
      <c r="Y975" s="14">
        <f t="shared" si="556"/>
        <v>194.41427671185119</v>
      </c>
      <c r="Z975" s="14">
        <f t="shared" si="557"/>
        <v>144.13472238982072</v>
      </c>
      <c r="AA975" s="14">
        <f t="shared" si="558"/>
        <v>0</v>
      </c>
      <c r="AB975" s="14">
        <f t="shared" si="559"/>
        <v>0</v>
      </c>
      <c r="AC975" s="14">
        <f t="shared" si="560"/>
        <v>0</v>
      </c>
      <c r="AD975" s="14">
        <f t="shared" si="561"/>
        <v>459.62216590912129</v>
      </c>
      <c r="AE975" s="14">
        <v>33204</v>
      </c>
      <c r="AF975" s="14">
        <v>1981060.6</v>
      </c>
    </row>
    <row r="976" spans="2:32" ht="14.4" x14ac:dyDescent="0.3">
      <c r="B976" s="7"/>
      <c r="C976" s="39" t="s">
        <v>340</v>
      </c>
      <c r="D976" s="13">
        <f>SUMIFS('1. Output sheet'!$F$2:$F$5000,'1. Output sheet'!$AC$2:$AC$5000,$B$75,'1. Output sheet'!$C$2:$C$5000,D$138,'1. Output sheet'!$K$2:$K$5000,$C911,'1. Output sheet'!$O$2:$O$5000,"&gt;="&amp;$B$906,'1. Output sheet'!$O$2:$O$5000,"&lt;"&amp;$C$906)</f>
        <v>0</v>
      </c>
      <c r="E976" s="13">
        <f>SUMIFS('1. Output sheet'!$F$2:$F$5000,'1. Output sheet'!$AC$2:$AC$5000,$B$75,'1. Output sheet'!$C$2:$C$5000,E$138,'1. Output sheet'!$K$2:$K$5000,$C911,'1. Output sheet'!$O$2:$O$5000,"&gt;="&amp;$B$906,'1. Output sheet'!$O$2:$O$5000,"&lt;"&amp;$C$906)</f>
        <v>0</v>
      </c>
      <c r="F976" s="13">
        <f>SUMIFS('1. Output sheet'!$F$2:$F$5000,'1. Output sheet'!$AC$2:$AC$5000,$B$75,'1. Output sheet'!$C$2:$C$5000,F$138,'1. Output sheet'!$K$2:$K$5000,$C911,'1. Output sheet'!$O$2:$O$5000,"&gt;="&amp;$B$906,'1. Output sheet'!$O$2:$O$5000,"&lt;"&amp;$C$906)</f>
        <v>0</v>
      </c>
      <c r="G976" s="13">
        <f>SUMIFS('1. Output sheet'!$F$2:$F$5000,'1. Output sheet'!$AC$2:$AC$5000,$B$75,'1. Output sheet'!$C$2:$C$5000,G$138,'1. Output sheet'!$K$2:$K$5000,$C911,'1. Output sheet'!$O$2:$O$5000,"&gt;="&amp;$B$906,'1. Output sheet'!$O$2:$O$5000,"&lt;"&amp;$C$906)</f>
        <v>0</v>
      </c>
      <c r="H976" s="13">
        <f>SUMIFS('1. Output sheet'!$F$2:$F$5000,'1. Output sheet'!$AC$2:$AC$5000,$B$75,'1. Output sheet'!$C$2:$C$5000,H$138,'1. Output sheet'!$K$2:$K$5000,$C911,'1. Output sheet'!$O$2:$O$5000,"&gt;="&amp;$B$906,'1. Output sheet'!$O$2:$O$5000,"&lt;"&amp;$C$906)</f>
        <v>0</v>
      </c>
      <c r="I976" s="13">
        <f>SUMIFS('1. Output sheet'!$F$2:$F$5000,'1. Output sheet'!$AC$2:$AC$5000,$B$75,'1. Output sheet'!$C$2:$C$5000,I$138,'1. Output sheet'!$K$2:$K$5000,$C911,'1. Output sheet'!$O$2:$O$5000,"&gt;="&amp;$B$906,'1. Output sheet'!$O$2:$O$5000,"&lt;"&amp;$C$906)</f>
        <v>0</v>
      </c>
      <c r="J976" s="13">
        <f>SUMIFS('1. Output sheet'!$F$2:$F$5000,'1. Output sheet'!$AC$2:$AC$5000,$B$75,'1. Output sheet'!$C$2:$C$5000,J$138,'1. Output sheet'!$K$2:$K$5000,$C911,'1. Output sheet'!$O$2:$O$5000,"&gt;="&amp;$B$906,'1. Output sheet'!$O$2:$O$5000,"&lt;"&amp;$C$906)</f>
        <v>0</v>
      </c>
      <c r="K976" s="13">
        <f>SUMIFS('1. Output sheet'!$F$2:$F$5000,'1. Output sheet'!$AC$2:$AC$5000,$B$75,'1. Output sheet'!$C$2:$C$5000,K$138,'1. Output sheet'!$K$2:$K$5000,$C911,'1. Output sheet'!$O$2:$O$5000,"&gt;="&amp;$B$906,'1. Output sheet'!$O$2:$O$5000,"&lt;"&amp;$C$906)</f>
        <v>0</v>
      </c>
      <c r="L976" s="13">
        <f>SUMIFS('1. Output sheet'!$F$2:$F$5000,'1. Output sheet'!$AC$2:$AC$5000,$B$75,'1. Output sheet'!$C$2:$C$5000,L$138,'1. Output sheet'!$K$2:$K$5000,$C911,'1. Output sheet'!$O$2:$O$5000,"&gt;="&amp;$B$906,'1. Output sheet'!$O$2:$O$5000,"&lt;"&amp;$C$906)</f>
        <v>0</v>
      </c>
      <c r="M976" s="13">
        <f>SUMIFS('1. Output sheet'!$F$2:$F$5000,'1. Output sheet'!$AC$2:$AC$5000,$B$75,'1. Output sheet'!$C$2:$C$5000,M$138,'1. Output sheet'!$K$2:$K$5000,$C911,'1. Output sheet'!$O$2:$O$5000,"&gt;="&amp;$B$906,'1. Output sheet'!$O$2:$O$5000,"&lt;"&amp;$C$906)</f>
        <v>0</v>
      </c>
      <c r="N976" s="13">
        <f>SUMIFS('1. Output sheet'!$F$2:$F$5000,'1. Output sheet'!$AC$2:$AC$5000,$B$75,'1. Output sheet'!$C$2:$C$5000,N$138,'1. Output sheet'!$K$2:$K$5000,$C911,'1. Output sheet'!$O$2:$O$5000,"&gt;="&amp;$B$906,'1. Output sheet'!$O$2:$O$5000,"&lt;"&amp;$C$906)</f>
        <v>0</v>
      </c>
      <c r="O976" s="13">
        <f>SUMIFS('1. Output sheet'!$F$2:$F$5000,'1. Output sheet'!$AC$2:$AC$5000,$B$75,'1. Output sheet'!$C$2:$C$5000,O$138,'1. Output sheet'!$K$2:$K$5000,$C911,'1. Output sheet'!$O$2:$O$5000,"&gt;="&amp;$B$906,'1. Output sheet'!$O$2:$O$5000,"&lt;"&amp;$C$906)</f>
        <v>0</v>
      </c>
      <c r="P976" s="14">
        <f t="shared" si="573"/>
        <v>0</v>
      </c>
      <c r="R976" s="7"/>
      <c r="S976" s="39" t="s">
        <v>340</v>
      </c>
      <c r="T976" s="13">
        <f t="shared" si="574"/>
        <v>0</v>
      </c>
      <c r="U976" s="13">
        <f t="shared" si="552"/>
        <v>0</v>
      </c>
      <c r="V976" s="13">
        <f t="shared" si="553"/>
        <v>0</v>
      </c>
      <c r="W976" s="13">
        <f t="shared" si="554"/>
        <v>0</v>
      </c>
      <c r="X976" s="13">
        <f t="shared" si="555"/>
        <v>0</v>
      </c>
      <c r="Y976" s="13">
        <f t="shared" si="556"/>
        <v>0</v>
      </c>
      <c r="Z976" s="13">
        <f t="shared" si="557"/>
        <v>0</v>
      </c>
      <c r="AA976" s="13">
        <f t="shared" si="558"/>
        <v>0</v>
      </c>
      <c r="AB976" s="13">
        <f t="shared" si="559"/>
        <v>0</v>
      </c>
      <c r="AC976" s="13">
        <f t="shared" si="560"/>
        <v>0</v>
      </c>
      <c r="AD976" s="13">
        <f t="shared" si="561"/>
        <v>0</v>
      </c>
      <c r="AE976" s="13">
        <v>3080</v>
      </c>
      <c r="AF976" s="14">
        <v>54463.199999999997</v>
      </c>
    </row>
    <row r="977" spans="2:32" ht="14.4" x14ac:dyDescent="0.3">
      <c r="B977" s="7"/>
      <c r="C977" s="39" t="s">
        <v>2407</v>
      </c>
      <c r="D977" s="13">
        <f>SUMIFS('1. Output sheet'!$F$2:$F$5000,'1. Output sheet'!$AC$2:$AC$5000,$B$75,'1. Output sheet'!$C$2:$C$5000,D$138,'1. Output sheet'!$K$2:$K$5000,$C912,'1. Output sheet'!$O$2:$O$5000,"&gt;="&amp;$B$906,'1. Output sheet'!$O$2:$O$5000,"&lt;"&amp;$C$906)</f>
        <v>0</v>
      </c>
      <c r="E977" s="13">
        <f>SUMIFS('1. Output sheet'!$F$2:$F$5000,'1. Output sheet'!$AC$2:$AC$5000,$B$75,'1. Output sheet'!$C$2:$C$5000,E$138,'1. Output sheet'!$K$2:$K$5000,$C912,'1. Output sheet'!$O$2:$O$5000,"&gt;="&amp;$B$906,'1. Output sheet'!$O$2:$O$5000,"&lt;"&amp;$C$906)</f>
        <v>0</v>
      </c>
      <c r="F977" s="13">
        <f>SUMIFS('1. Output sheet'!$F$2:$F$5000,'1. Output sheet'!$AC$2:$AC$5000,$B$75,'1. Output sheet'!$C$2:$C$5000,F$138,'1. Output sheet'!$K$2:$K$5000,$C912,'1. Output sheet'!$O$2:$O$5000,"&gt;="&amp;$B$906,'1. Output sheet'!$O$2:$O$5000,"&lt;"&amp;$C$906)</f>
        <v>0</v>
      </c>
      <c r="G977" s="13">
        <f>SUMIFS('1. Output sheet'!$F$2:$F$5000,'1. Output sheet'!$AC$2:$AC$5000,$B$75,'1. Output sheet'!$C$2:$C$5000,G$138,'1. Output sheet'!$K$2:$K$5000,$C912,'1. Output sheet'!$O$2:$O$5000,"&gt;="&amp;$B$906,'1. Output sheet'!$O$2:$O$5000,"&lt;"&amp;$C$906)</f>
        <v>0</v>
      </c>
      <c r="H977" s="13">
        <f>SUMIFS('1. Output sheet'!$F$2:$F$5000,'1. Output sheet'!$AC$2:$AC$5000,$B$75,'1. Output sheet'!$C$2:$C$5000,H$138,'1. Output sheet'!$K$2:$K$5000,$C912,'1. Output sheet'!$O$2:$O$5000,"&gt;="&amp;$B$906,'1. Output sheet'!$O$2:$O$5000,"&lt;"&amp;$C$906)</f>
        <v>0</v>
      </c>
      <c r="I977" s="13">
        <f>SUMIFS('1. Output sheet'!$F$2:$F$5000,'1. Output sheet'!$AC$2:$AC$5000,$B$75,'1. Output sheet'!$C$2:$C$5000,I$138,'1. Output sheet'!$K$2:$K$5000,$C912,'1. Output sheet'!$O$2:$O$5000,"&gt;="&amp;$B$906,'1. Output sheet'!$O$2:$O$5000,"&lt;"&amp;$C$906)</f>
        <v>0</v>
      </c>
      <c r="J977" s="13">
        <f>SUMIFS('1. Output sheet'!$F$2:$F$5000,'1. Output sheet'!$AC$2:$AC$5000,$B$75,'1. Output sheet'!$C$2:$C$5000,J$138,'1. Output sheet'!$K$2:$K$5000,$C912,'1. Output sheet'!$O$2:$O$5000,"&gt;="&amp;$B$906,'1. Output sheet'!$O$2:$O$5000,"&lt;"&amp;$C$906)</f>
        <v>0</v>
      </c>
      <c r="K977" s="13">
        <f>SUMIFS('1. Output sheet'!$F$2:$F$5000,'1. Output sheet'!$AC$2:$AC$5000,$B$75,'1. Output sheet'!$C$2:$C$5000,K$138,'1. Output sheet'!$K$2:$K$5000,$C912,'1. Output sheet'!$O$2:$O$5000,"&gt;="&amp;$B$906,'1. Output sheet'!$O$2:$O$5000,"&lt;"&amp;$C$906)</f>
        <v>0</v>
      </c>
      <c r="L977" s="13">
        <f>SUMIFS('1. Output sheet'!$F$2:$F$5000,'1. Output sheet'!$AC$2:$AC$5000,$B$75,'1. Output sheet'!$C$2:$C$5000,L$138,'1. Output sheet'!$K$2:$K$5000,$C912,'1. Output sheet'!$O$2:$O$5000,"&gt;="&amp;$B$906,'1. Output sheet'!$O$2:$O$5000,"&lt;"&amp;$C$906)</f>
        <v>0</v>
      </c>
      <c r="M977" s="13">
        <f>SUMIFS('1. Output sheet'!$F$2:$F$5000,'1. Output sheet'!$AC$2:$AC$5000,$B$75,'1. Output sheet'!$C$2:$C$5000,M$138,'1. Output sheet'!$K$2:$K$5000,$C912,'1. Output sheet'!$O$2:$O$5000,"&gt;="&amp;$B$906,'1. Output sheet'!$O$2:$O$5000,"&lt;"&amp;$C$906)</f>
        <v>0</v>
      </c>
      <c r="N977" s="13">
        <f>SUMIFS('1. Output sheet'!$F$2:$F$5000,'1. Output sheet'!$AC$2:$AC$5000,$B$75,'1. Output sheet'!$C$2:$C$5000,N$138,'1. Output sheet'!$K$2:$K$5000,$C912,'1. Output sheet'!$O$2:$O$5000,"&gt;="&amp;$B$906,'1. Output sheet'!$O$2:$O$5000,"&lt;"&amp;$C$906)</f>
        <v>0</v>
      </c>
      <c r="O977" s="13">
        <f>SUMIFS('1. Output sheet'!$F$2:$F$5000,'1. Output sheet'!$AC$2:$AC$5000,$B$75,'1. Output sheet'!$C$2:$C$5000,O$138,'1. Output sheet'!$K$2:$K$5000,$C912,'1. Output sheet'!$O$2:$O$5000,"&gt;="&amp;$B$906,'1. Output sheet'!$O$2:$O$5000,"&lt;"&amp;$C$906)</f>
        <v>0</v>
      </c>
      <c r="P977" s="14">
        <f t="shared" si="573"/>
        <v>0</v>
      </c>
      <c r="R977" s="7"/>
      <c r="S977" s="39" t="s">
        <v>2407</v>
      </c>
      <c r="T977" s="13">
        <f t="shared" si="574"/>
        <v>0</v>
      </c>
      <c r="U977" s="13">
        <f t="shared" si="552"/>
        <v>0</v>
      </c>
      <c r="V977" s="13">
        <f t="shared" si="553"/>
        <v>0</v>
      </c>
      <c r="W977" s="13">
        <f t="shared" si="554"/>
        <v>0</v>
      </c>
      <c r="X977" s="13">
        <f t="shared" si="555"/>
        <v>0</v>
      </c>
      <c r="Y977" s="13">
        <f t="shared" si="556"/>
        <v>0</v>
      </c>
      <c r="Z977" s="13">
        <f t="shared" si="557"/>
        <v>0</v>
      </c>
      <c r="AA977" s="13">
        <f t="shared" si="558"/>
        <v>0</v>
      </c>
      <c r="AB977" s="13">
        <f t="shared" si="559"/>
        <v>0</v>
      </c>
      <c r="AC977" s="13">
        <f t="shared" si="560"/>
        <v>0</v>
      </c>
      <c r="AD977" s="13">
        <f t="shared" si="561"/>
        <v>0</v>
      </c>
      <c r="AE977" s="13">
        <v>0</v>
      </c>
      <c r="AF977" s="14">
        <v>0</v>
      </c>
    </row>
    <row r="978" spans="2:32" ht="14.4" x14ac:dyDescent="0.3">
      <c r="B978" s="7"/>
      <c r="C978" s="39" t="s">
        <v>557</v>
      </c>
      <c r="D978" s="13">
        <f>SUMIFS('1. Output sheet'!$F$2:$F$5000,'1. Output sheet'!$AC$2:$AC$5000,$B$75,'1. Output sheet'!$C$2:$C$5000,D$138,'1. Output sheet'!$K$2:$K$5000,$C913,'1. Output sheet'!$O$2:$O$5000,"&gt;="&amp;$B$906,'1. Output sheet'!$O$2:$O$5000,"&lt;"&amp;$C$906)</f>
        <v>0</v>
      </c>
      <c r="E978" s="13">
        <f>SUMIFS('1. Output sheet'!$F$2:$F$5000,'1. Output sheet'!$AC$2:$AC$5000,$B$75,'1. Output sheet'!$C$2:$C$5000,E$138,'1. Output sheet'!$K$2:$K$5000,$C913,'1. Output sheet'!$O$2:$O$5000,"&gt;="&amp;$B$906,'1. Output sheet'!$O$2:$O$5000,"&lt;"&amp;$C$906)</f>
        <v>0</v>
      </c>
      <c r="F978" s="13">
        <f>SUMIFS('1. Output sheet'!$F$2:$F$5000,'1. Output sheet'!$AC$2:$AC$5000,$B$75,'1. Output sheet'!$C$2:$C$5000,F$138,'1. Output sheet'!$K$2:$K$5000,$C913,'1. Output sheet'!$O$2:$O$5000,"&gt;="&amp;$B$906,'1. Output sheet'!$O$2:$O$5000,"&lt;"&amp;$C$906)</f>
        <v>0</v>
      </c>
      <c r="G978" s="13">
        <f>SUMIFS('1. Output sheet'!$F$2:$F$5000,'1. Output sheet'!$AC$2:$AC$5000,$B$75,'1. Output sheet'!$C$2:$C$5000,G$138,'1. Output sheet'!$K$2:$K$5000,$C913,'1. Output sheet'!$O$2:$O$5000,"&gt;="&amp;$B$906,'1. Output sheet'!$O$2:$O$5000,"&lt;"&amp;$C$906)</f>
        <v>0</v>
      </c>
      <c r="H978" s="13">
        <f>SUMIFS('1. Output sheet'!$F$2:$F$5000,'1. Output sheet'!$AC$2:$AC$5000,$B$75,'1. Output sheet'!$C$2:$C$5000,H$138,'1. Output sheet'!$K$2:$K$5000,$C913,'1. Output sheet'!$O$2:$O$5000,"&gt;="&amp;$B$906,'1. Output sheet'!$O$2:$O$5000,"&lt;"&amp;$C$906)</f>
        <v>0</v>
      </c>
      <c r="I978" s="13">
        <f>SUMIFS('1. Output sheet'!$F$2:$F$5000,'1. Output sheet'!$AC$2:$AC$5000,$B$75,'1. Output sheet'!$C$2:$C$5000,I$138,'1. Output sheet'!$K$2:$K$5000,$C913,'1. Output sheet'!$O$2:$O$5000,"&gt;="&amp;$B$906,'1. Output sheet'!$O$2:$O$5000,"&lt;"&amp;$C$906)</f>
        <v>0</v>
      </c>
      <c r="J978" s="13">
        <f>SUMIFS('1. Output sheet'!$F$2:$F$5000,'1. Output sheet'!$AC$2:$AC$5000,$B$75,'1. Output sheet'!$C$2:$C$5000,J$138,'1. Output sheet'!$K$2:$K$5000,$C913,'1. Output sheet'!$O$2:$O$5000,"&gt;="&amp;$B$906,'1. Output sheet'!$O$2:$O$5000,"&lt;"&amp;$C$906)</f>
        <v>0</v>
      </c>
      <c r="K978" s="13">
        <f>SUMIFS('1. Output sheet'!$F$2:$F$5000,'1. Output sheet'!$AC$2:$AC$5000,$B$75,'1. Output sheet'!$C$2:$C$5000,K$138,'1. Output sheet'!$K$2:$K$5000,$C913,'1. Output sheet'!$O$2:$O$5000,"&gt;="&amp;$B$906,'1. Output sheet'!$O$2:$O$5000,"&lt;"&amp;$C$906)</f>
        <v>0</v>
      </c>
      <c r="L978" s="13">
        <f>SUMIFS('1. Output sheet'!$F$2:$F$5000,'1. Output sheet'!$AC$2:$AC$5000,$B$75,'1. Output sheet'!$C$2:$C$5000,L$138,'1. Output sheet'!$K$2:$K$5000,$C913,'1. Output sheet'!$O$2:$O$5000,"&gt;="&amp;$B$906,'1. Output sheet'!$O$2:$O$5000,"&lt;"&amp;$C$906)</f>
        <v>0</v>
      </c>
      <c r="M978" s="13">
        <f>SUMIFS('1. Output sheet'!$F$2:$F$5000,'1. Output sheet'!$AC$2:$AC$5000,$B$75,'1. Output sheet'!$C$2:$C$5000,M$138,'1. Output sheet'!$K$2:$K$5000,$C913,'1. Output sheet'!$O$2:$O$5000,"&gt;="&amp;$B$906,'1. Output sheet'!$O$2:$O$5000,"&lt;"&amp;$C$906)</f>
        <v>0</v>
      </c>
      <c r="N978" s="13">
        <f>SUMIFS('1. Output sheet'!$F$2:$F$5000,'1. Output sheet'!$AC$2:$AC$5000,$B$75,'1. Output sheet'!$C$2:$C$5000,N$138,'1. Output sheet'!$K$2:$K$5000,$C913,'1. Output sheet'!$O$2:$O$5000,"&gt;="&amp;$B$906,'1. Output sheet'!$O$2:$O$5000,"&lt;"&amp;$C$906)</f>
        <v>0</v>
      </c>
      <c r="O978" s="13">
        <f>SUMIFS('1. Output sheet'!$F$2:$F$5000,'1. Output sheet'!$AC$2:$AC$5000,$B$75,'1. Output sheet'!$C$2:$C$5000,O$138,'1. Output sheet'!$K$2:$K$5000,$C913,'1. Output sheet'!$O$2:$O$5000,"&gt;="&amp;$B$906,'1. Output sheet'!$O$2:$O$5000,"&lt;"&amp;$C$906)</f>
        <v>0</v>
      </c>
      <c r="P978" s="14">
        <f t="shared" si="573"/>
        <v>0</v>
      </c>
      <c r="R978" s="7"/>
      <c r="S978" s="39" t="s">
        <v>557</v>
      </c>
      <c r="T978" s="13">
        <f t="shared" si="574"/>
        <v>0</v>
      </c>
      <c r="U978" s="13">
        <f t="shared" si="552"/>
        <v>0</v>
      </c>
      <c r="V978" s="13">
        <f t="shared" si="553"/>
        <v>0</v>
      </c>
      <c r="W978" s="13">
        <f t="shared" si="554"/>
        <v>0</v>
      </c>
      <c r="X978" s="13">
        <f t="shared" si="555"/>
        <v>0</v>
      </c>
      <c r="Y978" s="13">
        <f t="shared" si="556"/>
        <v>0</v>
      </c>
      <c r="Z978" s="13">
        <f t="shared" si="557"/>
        <v>0</v>
      </c>
      <c r="AA978" s="13">
        <f t="shared" si="558"/>
        <v>0</v>
      </c>
      <c r="AB978" s="13">
        <f t="shared" si="559"/>
        <v>0</v>
      </c>
      <c r="AC978" s="13">
        <f t="shared" si="560"/>
        <v>0</v>
      </c>
      <c r="AD978" s="13">
        <f t="shared" si="561"/>
        <v>0</v>
      </c>
      <c r="AE978" s="13">
        <v>0</v>
      </c>
      <c r="AF978" s="14">
        <v>17000</v>
      </c>
    </row>
    <row r="979" spans="2:32" ht="14.4" x14ac:dyDescent="0.3">
      <c r="B979" s="7"/>
      <c r="C979" s="39" t="s">
        <v>1933</v>
      </c>
      <c r="D979" s="13">
        <f>SUMIFS('1. Output sheet'!$F$2:$F$5000,'1. Output sheet'!$AC$2:$AC$5000,$B$75,'1. Output sheet'!$C$2:$C$5000,D$138,'1. Output sheet'!$K$2:$K$5000,$C914,'1. Output sheet'!$O$2:$O$5000,"&gt;="&amp;$B$906,'1. Output sheet'!$O$2:$O$5000,"&lt;"&amp;$C$906)</f>
        <v>0</v>
      </c>
      <c r="E979" s="13">
        <f>SUMIFS('1. Output sheet'!$F$2:$F$5000,'1. Output sheet'!$AC$2:$AC$5000,$B$75,'1. Output sheet'!$C$2:$C$5000,E$138,'1. Output sheet'!$K$2:$K$5000,$C914,'1. Output sheet'!$O$2:$O$5000,"&gt;="&amp;$B$906,'1. Output sheet'!$O$2:$O$5000,"&lt;"&amp;$C$906)</f>
        <v>0</v>
      </c>
      <c r="F979" s="13">
        <f>SUMIFS('1. Output sheet'!$F$2:$F$5000,'1. Output sheet'!$AC$2:$AC$5000,$B$75,'1. Output sheet'!$C$2:$C$5000,F$138,'1. Output sheet'!$K$2:$K$5000,$C914,'1. Output sheet'!$O$2:$O$5000,"&gt;="&amp;$B$906,'1. Output sheet'!$O$2:$O$5000,"&lt;"&amp;$C$906)</f>
        <v>0</v>
      </c>
      <c r="G979" s="13">
        <f>SUMIFS('1. Output sheet'!$F$2:$F$5000,'1. Output sheet'!$AC$2:$AC$5000,$B$75,'1. Output sheet'!$C$2:$C$5000,G$138,'1. Output sheet'!$K$2:$K$5000,$C914,'1. Output sheet'!$O$2:$O$5000,"&gt;="&amp;$B$906,'1. Output sheet'!$O$2:$O$5000,"&lt;"&amp;$C$906)</f>
        <v>0</v>
      </c>
      <c r="H979" s="13">
        <f>SUMIFS('1. Output sheet'!$F$2:$F$5000,'1. Output sheet'!$AC$2:$AC$5000,$B$75,'1. Output sheet'!$C$2:$C$5000,H$138,'1. Output sheet'!$K$2:$K$5000,$C914,'1. Output sheet'!$O$2:$O$5000,"&gt;="&amp;$B$906,'1. Output sheet'!$O$2:$O$5000,"&lt;"&amp;$C$906)</f>
        <v>0</v>
      </c>
      <c r="I979" s="13">
        <f>SUMIFS('1. Output sheet'!$F$2:$F$5000,'1. Output sheet'!$AC$2:$AC$5000,$B$75,'1. Output sheet'!$C$2:$C$5000,I$138,'1. Output sheet'!$K$2:$K$5000,$C914,'1. Output sheet'!$O$2:$O$5000,"&gt;="&amp;$B$906,'1. Output sheet'!$O$2:$O$5000,"&lt;"&amp;$C$906)</f>
        <v>0</v>
      </c>
      <c r="J979" s="13">
        <f>SUMIFS('1. Output sheet'!$F$2:$F$5000,'1. Output sheet'!$AC$2:$AC$5000,$B$75,'1. Output sheet'!$C$2:$C$5000,J$138,'1. Output sheet'!$K$2:$K$5000,$C914,'1. Output sheet'!$O$2:$O$5000,"&gt;="&amp;$B$906,'1. Output sheet'!$O$2:$O$5000,"&lt;"&amp;$C$906)</f>
        <v>0</v>
      </c>
      <c r="K979" s="13">
        <f>SUMIFS('1. Output sheet'!$F$2:$F$5000,'1. Output sheet'!$AC$2:$AC$5000,$B$75,'1. Output sheet'!$C$2:$C$5000,K$138,'1. Output sheet'!$K$2:$K$5000,$C914,'1. Output sheet'!$O$2:$O$5000,"&gt;="&amp;$B$906,'1. Output sheet'!$O$2:$O$5000,"&lt;"&amp;$C$906)</f>
        <v>0</v>
      </c>
      <c r="L979" s="13">
        <f>SUMIFS('1. Output sheet'!$F$2:$F$5000,'1. Output sheet'!$AC$2:$AC$5000,$B$75,'1. Output sheet'!$C$2:$C$5000,L$138,'1. Output sheet'!$K$2:$K$5000,$C914,'1. Output sheet'!$O$2:$O$5000,"&gt;="&amp;$B$906,'1. Output sheet'!$O$2:$O$5000,"&lt;"&amp;$C$906)</f>
        <v>0</v>
      </c>
      <c r="M979" s="13">
        <f>SUMIFS('1. Output sheet'!$F$2:$F$5000,'1. Output sheet'!$AC$2:$AC$5000,$B$75,'1. Output sheet'!$C$2:$C$5000,M$138,'1. Output sheet'!$K$2:$K$5000,$C914,'1. Output sheet'!$O$2:$O$5000,"&gt;="&amp;$B$906,'1. Output sheet'!$O$2:$O$5000,"&lt;"&amp;$C$906)</f>
        <v>0</v>
      </c>
      <c r="N979" s="13">
        <f>SUMIFS('1. Output sheet'!$F$2:$F$5000,'1. Output sheet'!$AC$2:$AC$5000,$B$75,'1. Output sheet'!$C$2:$C$5000,N$138,'1. Output sheet'!$K$2:$K$5000,$C914,'1. Output sheet'!$O$2:$O$5000,"&gt;="&amp;$B$906,'1. Output sheet'!$O$2:$O$5000,"&lt;"&amp;$C$906)</f>
        <v>0</v>
      </c>
      <c r="O979" s="13">
        <f>SUMIFS('1. Output sheet'!$F$2:$F$5000,'1. Output sheet'!$AC$2:$AC$5000,$B$75,'1. Output sheet'!$C$2:$C$5000,O$138,'1. Output sheet'!$K$2:$K$5000,$C914,'1. Output sheet'!$O$2:$O$5000,"&gt;="&amp;$B$906,'1. Output sheet'!$O$2:$O$5000,"&lt;"&amp;$C$906)</f>
        <v>0</v>
      </c>
      <c r="P979" s="14">
        <f t="shared" si="573"/>
        <v>0</v>
      </c>
      <c r="R979" s="7"/>
      <c r="S979" s="39" t="s">
        <v>1933</v>
      </c>
      <c r="T979" s="13">
        <f t="shared" si="574"/>
        <v>0</v>
      </c>
      <c r="U979" s="13">
        <f t="shared" si="552"/>
        <v>0</v>
      </c>
      <c r="V979" s="13">
        <f t="shared" si="553"/>
        <v>0</v>
      </c>
      <c r="W979" s="13">
        <f t="shared" si="554"/>
        <v>0</v>
      </c>
      <c r="X979" s="13">
        <f t="shared" si="555"/>
        <v>0</v>
      </c>
      <c r="Y979" s="13">
        <f t="shared" si="556"/>
        <v>0</v>
      </c>
      <c r="Z979" s="13">
        <f t="shared" si="557"/>
        <v>0</v>
      </c>
      <c r="AA979" s="13">
        <f t="shared" si="558"/>
        <v>0</v>
      </c>
      <c r="AB979" s="13">
        <f t="shared" si="559"/>
        <v>0</v>
      </c>
      <c r="AC979" s="13">
        <f t="shared" si="560"/>
        <v>0</v>
      </c>
      <c r="AD979" s="13">
        <f t="shared" si="561"/>
        <v>0</v>
      </c>
      <c r="AE979" s="13">
        <v>0</v>
      </c>
      <c r="AF979" s="14">
        <v>7746</v>
      </c>
    </row>
    <row r="980" spans="2:32" ht="14.4" x14ac:dyDescent="0.3">
      <c r="B980" s="7"/>
      <c r="C980" s="39" t="s">
        <v>530</v>
      </c>
      <c r="D980" s="13">
        <f>SUMIFS('1. Output sheet'!$F$2:$F$5000,'1. Output sheet'!$AC$2:$AC$5000,$B$75,'1. Output sheet'!$C$2:$C$5000,D$138,'1. Output sheet'!$K$2:$K$5000,$C915,'1. Output sheet'!$O$2:$O$5000,"&gt;="&amp;$B$906,'1. Output sheet'!$O$2:$O$5000,"&lt;"&amp;$C$906)</f>
        <v>0</v>
      </c>
      <c r="E980" s="13">
        <f>SUMIFS('1. Output sheet'!$F$2:$F$5000,'1. Output sheet'!$AC$2:$AC$5000,$B$75,'1. Output sheet'!$C$2:$C$5000,E$138,'1. Output sheet'!$K$2:$K$5000,$C915,'1. Output sheet'!$O$2:$O$5000,"&gt;="&amp;$B$906,'1. Output sheet'!$O$2:$O$5000,"&lt;"&amp;$C$906)</f>
        <v>0</v>
      </c>
      <c r="F980" s="13">
        <f>SUMIFS('1. Output sheet'!$F$2:$F$5000,'1. Output sheet'!$AC$2:$AC$5000,$B$75,'1. Output sheet'!$C$2:$C$5000,F$138,'1. Output sheet'!$K$2:$K$5000,$C915,'1. Output sheet'!$O$2:$O$5000,"&gt;="&amp;$B$906,'1. Output sheet'!$O$2:$O$5000,"&lt;"&amp;$C$906)</f>
        <v>0</v>
      </c>
      <c r="G980" s="13">
        <f>SUMIFS('1. Output sheet'!$F$2:$F$5000,'1. Output sheet'!$AC$2:$AC$5000,$B$75,'1. Output sheet'!$C$2:$C$5000,G$138,'1. Output sheet'!$K$2:$K$5000,$C915,'1. Output sheet'!$O$2:$O$5000,"&gt;="&amp;$B$906,'1. Output sheet'!$O$2:$O$5000,"&lt;"&amp;$C$906)</f>
        <v>0</v>
      </c>
      <c r="H980" s="13">
        <f>SUMIFS('1. Output sheet'!$F$2:$F$5000,'1. Output sheet'!$AC$2:$AC$5000,$B$75,'1. Output sheet'!$C$2:$C$5000,H$138,'1. Output sheet'!$K$2:$K$5000,$C915,'1. Output sheet'!$O$2:$O$5000,"&gt;="&amp;$B$906,'1. Output sheet'!$O$2:$O$5000,"&lt;"&amp;$C$906)</f>
        <v>0</v>
      </c>
      <c r="I980" s="13">
        <f>SUMIFS('1. Output sheet'!$F$2:$F$5000,'1. Output sheet'!$AC$2:$AC$5000,$B$75,'1. Output sheet'!$C$2:$C$5000,I$138,'1. Output sheet'!$K$2:$K$5000,$C915,'1. Output sheet'!$O$2:$O$5000,"&gt;="&amp;$B$906,'1. Output sheet'!$O$2:$O$5000,"&lt;"&amp;$C$906)</f>
        <v>0</v>
      </c>
      <c r="J980" s="13">
        <f>SUMIFS('1. Output sheet'!$F$2:$F$5000,'1. Output sheet'!$AC$2:$AC$5000,$B$75,'1. Output sheet'!$C$2:$C$5000,J$138,'1. Output sheet'!$K$2:$K$5000,$C915,'1. Output sheet'!$O$2:$O$5000,"&gt;="&amp;$B$906,'1. Output sheet'!$O$2:$O$5000,"&lt;"&amp;$C$906)</f>
        <v>0</v>
      </c>
      <c r="K980" s="13">
        <f>SUMIFS('1. Output sheet'!$F$2:$F$5000,'1. Output sheet'!$AC$2:$AC$5000,$B$75,'1. Output sheet'!$C$2:$C$5000,K$138,'1. Output sheet'!$K$2:$K$5000,$C915,'1. Output sheet'!$O$2:$O$5000,"&gt;="&amp;$B$906,'1. Output sheet'!$O$2:$O$5000,"&lt;"&amp;$C$906)</f>
        <v>0</v>
      </c>
      <c r="L980" s="13">
        <f>SUMIFS('1. Output sheet'!$F$2:$F$5000,'1. Output sheet'!$AC$2:$AC$5000,$B$75,'1. Output sheet'!$C$2:$C$5000,L$138,'1. Output sheet'!$K$2:$K$5000,$C915,'1. Output sheet'!$O$2:$O$5000,"&gt;="&amp;$B$906,'1. Output sheet'!$O$2:$O$5000,"&lt;"&amp;$C$906)</f>
        <v>0</v>
      </c>
      <c r="M980" s="13">
        <f>SUMIFS('1. Output sheet'!$F$2:$F$5000,'1. Output sheet'!$AC$2:$AC$5000,$B$75,'1. Output sheet'!$C$2:$C$5000,M$138,'1. Output sheet'!$K$2:$K$5000,$C915,'1. Output sheet'!$O$2:$O$5000,"&gt;="&amp;$B$906,'1. Output sheet'!$O$2:$O$5000,"&lt;"&amp;$C$906)</f>
        <v>0</v>
      </c>
      <c r="N980" s="13">
        <f>SUMIFS('1. Output sheet'!$F$2:$F$5000,'1. Output sheet'!$AC$2:$AC$5000,$B$75,'1. Output sheet'!$C$2:$C$5000,N$138,'1. Output sheet'!$K$2:$K$5000,$C915,'1. Output sheet'!$O$2:$O$5000,"&gt;="&amp;$B$906,'1. Output sheet'!$O$2:$O$5000,"&lt;"&amp;$C$906)</f>
        <v>0</v>
      </c>
      <c r="O980" s="13">
        <f>SUMIFS('1. Output sheet'!$F$2:$F$5000,'1. Output sheet'!$AC$2:$AC$5000,$B$75,'1. Output sheet'!$C$2:$C$5000,O$138,'1. Output sheet'!$K$2:$K$5000,$C915,'1. Output sheet'!$O$2:$O$5000,"&gt;="&amp;$B$906,'1. Output sheet'!$O$2:$O$5000,"&lt;"&amp;$C$906)</f>
        <v>0</v>
      </c>
      <c r="P980" s="14">
        <f t="shared" si="573"/>
        <v>0</v>
      </c>
      <c r="R980" s="7"/>
      <c r="S980" s="39" t="s">
        <v>530</v>
      </c>
      <c r="T980" s="13">
        <f t="shared" si="574"/>
        <v>0</v>
      </c>
      <c r="U980" s="13">
        <f t="shared" si="552"/>
        <v>0</v>
      </c>
      <c r="V980" s="13">
        <f t="shared" si="553"/>
        <v>0</v>
      </c>
      <c r="W980" s="13">
        <f t="shared" si="554"/>
        <v>0</v>
      </c>
      <c r="X980" s="13">
        <f t="shared" si="555"/>
        <v>0</v>
      </c>
      <c r="Y980" s="13">
        <f t="shared" si="556"/>
        <v>0</v>
      </c>
      <c r="Z980" s="13">
        <f t="shared" si="557"/>
        <v>0</v>
      </c>
      <c r="AA980" s="13">
        <f t="shared" si="558"/>
        <v>0</v>
      </c>
      <c r="AB980" s="13">
        <f t="shared" si="559"/>
        <v>0</v>
      </c>
      <c r="AC980" s="13">
        <f t="shared" si="560"/>
        <v>0</v>
      </c>
      <c r="AD980" s="13">
        <f t="shared" si="561"/>
        <v>0</v>
      </c>
      <c r="AE980" s="13">
        <v>0</v>
      </c>
      <c r="AF980" s="14">
        <v>17311</v>
      </c>
    </row>
    <row r="981" spans="2:32" ht="14.4" x14ac:dyDescent="0.3">
      <c r="B981" s="7"/>
      <c r="C981" s="39" t="s">
        <v>34</v>
      </c>
      <c r="D981" s="13">
        <f>SUMIFS('1. Output sheet'!$F$2:$F$5000,'1. Output sheet'!$AC$2:$AC$5000,$B$75,'1. Output sheet'!$C$2:$C$5000,D$138,'1. Output sheet'!$K$2:$K$5000,$C916,'1. Output sheet'!$O$2:$O$5000,"&gt;="&amp;$B$906,'1. Output sheet'!$O$2:$O$5000,"&lt;"&amp;$C$906)</f>
        <v>0</v>
      </c>
      <c r="E981" s="13">
        <f>SUMIFS('1. Output sheet'!$F$2:$F$5000,'1. Output sheet'!$AC$2:$AC$5000,$B$75,'1. Output sheet'!$C$2:$C$5000,E$138,'1. Output sheet'!$K$2:$K$5000,$C916,'1. Output sheet'!$O$2:$O$5000,"&gt;="&amp;$B$906,'1. Output sheet'!$O$2:$O$5000,"&lt;"&amp;$C$906)</f>
        <v>0</v>
      </c>
      <c r="F981" s="13">
        <f>SUMIFS('1. Output sheet'!$F$2:$F$5000,'1. Output sheet'!$AC$2:$AC$5000,$B$75,'1. Output sheet'!$C$2:$C$5000,F$138,'1. Output sheet'!$K$2:$K$5000,$C916,'1. Output sheet'!$O$2:$O$5000,"&gt;="&amp;$B$906,'1. Output sheet'!$O$2:$O$5000,"&lt;"&amp;$C$906)</f>
        <v>0</v>
      </c>
      <c r="G981" s="13">
        <f>SUMIFS('1. Output sheet'!$F$2:$F$5000,'1. Output sheet'!$AC$2:$AC$5000,$B$75,'1. Output sheet'!$C$2:$C$5000,G$138,'1. Output sheet'!$K$2:$K$5000,$C916,'1. Output sheet'!$O$2:$O$5000,"&gt;="&amp;$B$906,'1. Output sheet'!$O$2:$O$5000,"&lt;"&amp;$C$906)</f>
        <v>0</v>
      </c>
      <c r="H981" s="13">
        <f>SUMIFS('1. Output sheet'!$F$2:$F$5000,'1. Output sheet'!$AC$2:$AC$5000,$B$75,'1. Output sheet'!$C$2:$C$5000,H$138,'1. Output sheet'!$K$2:$K$5000,$C916,'1. Output sheet'!$O$2:$O$5000,"&gt;="&amp;$B$906,'1. Output sheet'!$O$2:$O$5000,"&lt;"&amp;$C$906)</f>
        <v>0</v>
      </c>
      <c r="I981" s="13">
        <f>SUMIFS('1. Output sheet'!$F$2:$F$5000,'1. Output sheet'!$AC$2:$AC$5000,$B$75,'1. Output sheet'!$C$2:$C$5000,I$138,'1. Output sheet'!$K$2:$K$5000,$C916,'1. Output sheet'!$O$2:$O$5000,"&gt;="&amp;$B$906,'1. Output sheet'!$O$2:$O$5000,"&lt;"&amp;$C$906)</f>
        <v>0</v>
      </c>
      <c r="J981" s="13">
        <f>SUMIFS('1. Output sheet'!$F$2:$F$5000,'1. Output sheet'!$AC$2:$AC$5000,$B$75,'1. Output sheet'!$C$2:$C$5000,J$138,'1. Output sheet'!$K$2:$K$5000,$C916,'1. Output sheet'!$O$2:$O$5000,"&gt;="&amp;$B$906,'1. Output sheet'!$O$2:$O$5000,"&lt;"&amp;$C$906)</f>
        <v>0</v>
      </c>
      <c r="K981" s="13">
        <f>SUMIFS('1. Output sheet'!$F$2:$F$5000,'1. Output sheet'!$AC$2:$AC$5000,$B$75,'1. Output sheet'!$C$2:$C$5000,K$138,'1. Output sheet'!$K$2:$K$5000,$C916,'1. Output sheet'!$O$2:$O$5000,"&gt;="&amp;$B$906,'1. Output sheet'!$O$2:$O$5000,"&lt;"&amp;$C$906)</f>
        <v>0</v>
      </c>
      <c r="L981" s="13">
        <f>SUMIFS('1. Output sheet'!$F$2:$F$5000,'1. Output sheet'!$AC$2:$AC$5000,$B$75,'1. Output sheet'!$C$2:$C$5000,L$138,'1. Output sheet'!$K$2:$K$5000,$C916,'1. Output sheet'!$O$2:$O$5000,"&gt;="&amp;$B$906,'1. Output sheet'!$O$2:$O$5000,"&lt;"&amp;$C$906)</f>
        <v>0</v>
      </c>
      <c r="M981" s="13">
        <f>SUMIFS('1. Output sheet'!$F$2:$F$5000,'1. Output sheet'!$AC$2:$AC$5000,$B$75,'1. Output sheet'!$C$2:$C$5000,M$138,'1. Output sheet'!$K$2:$K$5000,$C916,'1. Output sheet'!$O$2:$O$5000,"&gt;="&amp;$B$906,'1. Output sheet'!$O$2:$O$5000,"&lt;"&amp;$C$906)</f>
        <v>0</v>
      </c>
      <c r="N981" s="13">
        <f>SUMIFS('1. Output sheet'!$F$2:$F$5000,'1. Output sheet'!$AC$2:$AC$5000,$B$75,'1. Output sheet'!$C$2:$C$5000,N$138,'1. Output sheet'!$K$2:$K$5000,$C916,'1. Output sheet'!$O$2:$O$5000,"&gt;="&amp;$B$906,'1. Output sheet'!$O$2:$O$5000,"&lt;"&amp;$C$906)</f>
        <v>0</v>
      </c>
      <c r="O981" s="13">
        <f>SUMIFS('1. Output sheet'!$F$2:$F$5000,'1. Output sheet'!$AC$2:$AC$5000,$B$75,'1. Output sheet'!$C$2:$C$5000,O$138,'1. Output sheet'!$K$2:$K$5000,$C916,'1. Output sheet'!$O$2:$O$5000,"&gt;="&amp;$B$906,'1. Output sheet'!$O$2:$O$5000,"&lt;"&amp;$C$906)</f>
        <v>0</v>
      </c>
      <c r="P981" s="14">
        <f t="shared" si="573"/>
        <v>0</v>
      </c>
      <c r="R981" s="7"/>
      <c r="S981" s="39" t="s">
        <v>34</v>
      </c>
      <c r="T981" s="13">
        <f t="shared" si="574"/>
        <v>0</v>
      </c>
      <c r="U981" s="13">
        <f t="shared" si="552"/>
        <v>0</v>
      </c>
      <c r="V981" s="13">
        <f t="shared" si="553"/>
        <v>0</v>
      </c>
      <c r="W981" s="13">
        <f t="shared" si="554"/>
        <v>0</v>
      </c>
      <c r="X981" s="13">
        <f t="shared" si="555"/>
        <v>0</v>
      </c>
      <c r="Y981" s="13">
        <f t="shared" si="556"/>
        <v>0</v>
      </c>
      <c r="Z981" s="13">
        <f t="shared" si="557"/>
        <v>0</v>
      </c>
      <c r="AA981" s="13">
        <f t="shared" si="558"/>
        <v>0</v>
      </c>
      <c r="AB981" s="13">
        <f t="shared" si="559"/>
        <v>0</v>
      </c>
      <c r="AC981" s="13">
        <f t="shared" si="560"/>
        <v>0</v>
      </c>
      <c r="AD981" s="13">
        <f t="shared" si="561"/>
        <v>0</v>
      </c>
      <c r="AE981" s="13">
        <v>0</v>
      </c>
      <c r="AF981" s="14">
        <v>67515</v>
      </c>
    </row>
    <row r="982" spans="2:32" ht="14.4" x14ac:dyDescent="0.3">
      <c r="B982" s="7"/>
      <c r="C982" s="39" t="s">
        <v>473</v>
      </c>
      <c r="D982" s="13">
        <f>SUMIFS('1. Output sheet'!$F$2:$F$5000,'1. Output sheet'!$AC$2:$AC$5000,$B$75,'1. Output sheet'!$C$2:$C$5000,D$138,'1. Output sheet'!$K$2:$K$5000,$C917,'1. Output sheet'!$O$2:$O$5000,"&gt;="&amp;$B$906,'1. Output sheet'!$O$2:$O$5000,"&lt;"&amp;$C$906)</f>
        <v>0</v>
      </c>
      <c r="E982" s="13">
        <f>SUMIFS('1. Output sheet'!$F$2:$F$5000,'1. Output sheet'!$AC$2:$AC$5000,$B$75,'1. Output sheet'!$C$2:$C$5000,E$138,'1. Output sheet'!$K$2:$K$5000,$C917,'1. Output sheet'!$O$2:$O$5000,"&gt;="&amp;$B$906,'1. Output sheet'!$O$2:$O$5000,"&lt;"&amp;$C$906)</f>
        <v>0</v>
      </c>
      <c r="F982" s="13">
        <f>SUMIFS('1. Output sheet'!$F$2:$F$5000,'1. Output sheet'!$AC$2:$AC$5000,$B$75,'1. Output sheet'!$C$2:$C$5000,F$138,'1. Output sheet'!$K$2:$K$5000,$C917,'1. Output sheet'!$O$2:$O$5000,"&gt;="&amp;$B$906,'1. Output sheet'!$O$2:$O$5000,"&lt;"&amp;$C$906)</f>
        <v>0</v>
      </c>
      <c r="G982" s="13">
        <f>SUMIFS('1. Output sheet'!$F$2:$F$5000,'1. Output sheet'!$AC$2:$AC$5000,$B$75,'1. Output sheet'!$C$2:$C$5000,G$138,'1. Output sheet'!$K$2:$K$5000,$C917,'1. Output sheet'!$O$2:$O$5000,"&gt;="&amp;$B$906,'1. Output sheet'!$O$2:$O$5000,"&lt;"&amp;$C$906)</f>
        <v>0</v>
      </c>
      <c r="H982" s="13">
        <f>SUMIFS('1. Output sheet'!$F$2:$F$5000,'1. Output sheet'!$AC$2:$AC$5000,$B$75,'1. Output sheet'!$C$2:$C$5000,H$138,'1. Output sheet'!$K$2:$K$5000,$C917,'1. Output sheet'!$O$2:$O$5000,"&gt;="&amp;$B$906,'1. Output sheet'!$O$2:$O$5000,"&lt;"&amp;$C$906)</f>
        <v>0</v>
      </c>
      <c r="I982" s="13">
        <f>SUMIFS('1. Output sheet'!$F$2:$F$5000,'1. Output sheet'!$AC$2:$AC$5000,$B$75,'1. Output sheet'!$C$2:$C$5000,I$138,'1. Output sheet'!$K$2:$K$5000,$C917,'1. Output sheet'!$O$2:$O$5000,"&gt;="&amp;$B$906,'1. Output sheet'!$O$2:$O$5000,"&lt;"&amp;$C$906)</f>
        <v>0</v>
      </c>
      <c r="J982" s="13">
        <f>SUMIFS('1. Output sheet'!$F$2:$F$5000,'1. Output sheet'!$AC$2:$AC$5000,$B$75,'1. Output sheet'!$C$2:$C$5000,J$138,'1. Output sheet'!$K$2:$K$5000,$C917,'1. Output sheet'!$O$2:$O$5000,"&gt;="&amp;$B$906,'1. Output sheet'!$O$2:$O$5000,"&lt;"&amp;$C$906)</f>
        <v>0</v>
      </c>
      <c r="K982" s="13">
        <f>SUMIFS('1. Output sheet'!$F$2:$F$5000,'1. Output sheet'!$AC$2:$AC$5000,$B$75,'1. Output sheet'!$C$2:$C$5000,K$138,'1. Output sheet'!$K$2:$K$5000,$C917,'1. Output sheet'!$O$2:$O$5000,"&gt;="&amp;$B$906,'1. Output sheet'!$O$2:$O$5000,"&lt;"&amp;$C$906)</f>
        <v>0</v>
      </c>
      <c r="L982" s="13">
        <f>SUMIFS('1. Output sheet'!$F$2:$F$5000,'1. Output sheet'!$AC$2:$AC$5000,$B$75,'1. Output sheet'!$C$2:$C$5000,L$138,'1. Output sheet'!$K$2:$K$5000,$C917,'1. Output sheet'!$O$2:$O$5000,"&gt;="&amp;$B$906,'1. Output sheet'!$O$2:$O$5000,"&lt;"&amp;$C$906)</f>
        <v>0</v>
      </c>
      <c r="M982" s="13">
        <f>SUMIFS('1. Output sheet'!$F$2:$F$5000,'1. Output sheet'!$AC$2:$AC$5000,$B$75,'1. Output sheet'!$C$2:$C$5000,M$138,'1. Output sheet'!$K$2:$K$5000,$C917,'1. Output sheet'!$O$2:$O$5000,"&gt;="&amp;$B$906,'1. Output sheet'!$O$2:$O$5000,"&lt;"&amp;$C$906)</f>
        <v>0</v>
      </c>
      <c r="N982" s="13">
        <f>SUMIFS('1. Output sheet'!$F$2:$F$5000,'1. Output sheet'!$AC$2:$AC$5000,$B$75,'1. Output sheet'!$C$2:$C$5000,N$138,'1. Output sheet'!$K$2:$K$5000,$C917,'1. Output sheet'!$O$2:$O$5000,"&gt;="&amp;$B$906,'1. Output sheet'!$O$2:$O$5000,"&lt;"&amp;$C$906)</f>
        <v>0</v>
      </c>
      <c r="O982" s="13">
        <f>SUMIFS('1. Output sheet'!$F$2:$F$5000,'1. Output sheet'!$AC$2:$AC$5000,$B$75,'1. Output sheet'!$C$2:$C$5000,O$138,'1. Output sheet'!$K$2:$K$5000,$C917,'1. Output sheet'!$O$2:$O$5000,"&gt;="&amp;$B$906,'1. Output sheet'!$O$2:$O$5000,"&lt;"&amp;$C$906)</f>
        <v>0</v>
      </c>
      <c r="P982" s="14">
        <f t="shared" si="573"/>
        <v>0</v>
      </c>
      <c r="R982" s="7"/>
      <c r="S982" s="39" t="s">
        <v>473</v>
      </c>
      <c r="T982" s="13">
        <f t="shared" si="574"/>
        <v>0</v>
      </c>
      <c r="U982" s="13">
        <f t="shared" si="552"/>
        <v>0</v>
      </c>
      <c r="V982" s="13">
        <f t="shared" si="553"/>
        <v>0</v>
      </c>
      <c r="W982" s="13">
        <f t="shared" si="554"/>
        <v>0</v>
      </c>
      <c r="X982" s="13">
        <f t="shared" si="555"/>
        <v>0</v>
      </c>
      <c r="Y982" s="13">
        <f t="shared" si="556"/>
        <v>0</v>
      </c>
      <c r="Z982" s="13">
        <f t="shared" si="557"/>
        <v>0</v>
      </c>
      <c r="AA982" s="13">
        <f t="shared" si="558"/>
        <v>0</v>
      </c>
      <c r="AB982" s="13">
        <f t="shared" si="559"/>
        <v>0</v>
      </c>
      <c r="AC982" s="13">
        <f t="shared" si="560"/>
        <v>0</v>
      </c>
      <c r="AD982" s="13">
        <f t="shared" si="561"/>
        <v>0</v>
      </c>
      <c r="AE982" s="13">
        <v>0</v>
      </c>
      <c r="AF982" s="14">
        <v>15775</v>
      </c>
    </row>
    <row r="983" spans="2:32" ht="14.4" x14ac:dyDescent="0.3">
      <c r="B983" s="7"/>
      <c r="C983" s="39" t="s">
        <v>210</v>
      </c>
      <c r="D983" s="13">
        <f>SUMIFS('1. Output sheet'!$F$2:$F$5000,'1. Output sheet'!$AC$2:$AC$5000,$B$75,'1. Output sheet'!$C$2:$C$5000,D$138,'1. Output sheet'!$K$2:$K$5000,$C918,'1. Output sheet'!$O$2:$O$5000,"&gt;="&amp;$B$906,'1. Output sheet'!$O$2:$O$5000,"&lt;"&amp;$C$906)</f>
        <v>0</v>
      </c>
      <c r="E983" s="13">
        <f>SUMIFS('1. Output sheet'!$F$2:$F$5000,'1. Output sheet'!$AC$2:$AC$5000,$B$75,'1. Output sheet'!$C$2:$C$5000,E$138,'1. Output sheet'!$K$2:$K$5000,$C918,'1. Output sheet'!$O$2:$O$5000,"&gt;="&amp;$B$906,'1. Output sheet'!$O$2:$O$5000,"&lt;"&amp;$C$906)</f>
        <v>26545.4</v>
      </c>
      <c r="F983" s="13">
        <f>SUMIFS('1. Output sheet'!$F$2:$F$5000,'1. Output sheet'!$AC$2:$AC$5000,$B$75,'1. Output sheet'!$C$2:$C$5000,F$138,'1. Output sheet'!$K$2:$K$5000,$C918,'1. Output sheet'!$O$2:$O$5000,"&gt;="&amp;$B$906,'1. Output sheet'!$O$2:$O$5000,"&lt;"&amp;$C$906)</f>
        <v>0</v>
      </c>
      <c r="G983" s="13">
        <f>SUMIFS('1. Output sheet'!$F$2:$F$5000,'1. Output sheet'!$AC$2:$AC$5000,$B$75,'1. Output sheet'!$C$2:$C$5000,G$138,'1. Output sheet'!$K$2:$K$5000,$C918,'1. Output sheet'!$O$2:$O$5000,"&gt;="&amp;$B$906,'1. Output sheet'!$O$2:$O$5000,"&lt;"&amp;$C$906)</f>
        <v>0</v>
      </c>
      <c r="H983" s="13">
        <f>SUMIFS('1. Output sheet'!$F$2:$F$5000,'1. Output sheet'!$AC$2:$AC$5000,$B$75,'1. Output sheet'!$C$2:$C$5000,H$138,'1. Output sheet'!$K$2:$K$5000,$C918,'1. Output sheet'!$O$2:$O$5000,"&gt;="&amp;$B$906,'1. Output sheet'!$O$2:$O$5000,"&lt;"&amp;$C$906)</f>
        <v>0</v>
      </c>
      <c r="I983" s="13">
        <f>SUMIFS('1. Output sheet'!$F$2:$F$5000,'1. Output sheet'!$AC$2:$AC$5000,$B$75,'1. Output sheet'!$C$2:$C$5000,I$138,'1. Output sheet'!$K$2:$K$5000,$C918,'1. Output sheet'!$O$2:$O$5000,"&gt;="&amp;$B$906,'1. Output sheet'!$O$2:$O$5000,"&lt;"&amp;$C$906)</f>
        <v>0</v>
      </c>
      <c r="J983" s="13">
        <f>SUMIFS('1. Output sheet'!$F$2:$F$5000,'1. Output sheet'!$AC$2:$AC$5000,$B$75,'1. Output sheet'!$C$2:$C$5000,J$138,'1. Output sheet'!$K$2:$K$5000,$C918,'1. Output sheet'!$O$2:$O$5000,"&gt;="&amp;$B$906,'1. Output sheet'!$O$2:$O$5000,"&lt;"&amp;$C$906)</f>
        <v>0</v>
      </c>
      <c r="K983" s="13">
        <f>SUMIFS('1. Output sheet'!$F$2:$F$5000,'1. Output sheet'!$AC$2:$AC$5000,$B$75,'1. Output sheet'!$C$2:$C$5000,K$138,'1. Output sheet'!$K$2:$K$5000,$C918,'1. Output sheet'!$O$2:$O$5000,"&gt;="&amp;$B$906,'1. Output sheet'!$O$2:$O$5000,"&lt;"&amp;$C$906)</f>
        <v>0</v>
      </c>
      <c r="L983" s="13">
        <f>SUMIFS('1. Output sheet'!$F$2:$F$5000,'1. Output sheet'!$AC$2:$AC$5000,$B$75,'1. Output sheet'!$C$2:$C$5000,L$138,'1. Output sheet'!$K$2:$K$5000,$C918,'1. Output sheet'!$O$2:$O$5000,"&gt;="&amp;$B$906,'1. Output sheet'!$O$2:$O$5000,"&lt;"&amp;$C$906)</f>
        <v>0</v>
      </c>
      <c r="M983" s="13">
        <f>SUMIFS('1. Output sheet'!$F$2:$F$5000,'1. Output sheet'!$AC$2:$AC$5000,$B$75,'1. Output sheet'!$C$2:$C$5000,M$138,'1. Output sheet'!$K$2:$K$5000,$C918,'1. Output sheet'!$O$2:$O$5000,"&gt;="&amp;$B$906,'1. Output sheet'!$O$2:$O$5000,"&lt;"&amp;$C$906)</f>
        <v>0</v>
      </c>
      <c r="N983" s="13">
        <f>SUMIFS('1. Output sheet'!$F$2:$F$5000,'1. Output sheet'!$AC$2:$AC$5000,$B$75,'1. Output sheet'!$C$2:$C$5000,N$138,'1. Output sheet'!$K$2:$K$5000,$C918,'1. Output sheet'!$O$2:$O$5000,"&gt;="&amp;$B$906,'1. Output sheet'!$O$2:$O$5000,"&lt;"&amp;$C$906)</f>
        <v>0</v>
      </c>
      <c r="O983" s="13">
        <f>SUMIFS('1. Output sheet'!$F$2:$F$5000,'1. Output sheet'!$AC$2:$AC$5000,$B$75,'1. Output sheet'!$C$2:$C$5000,O$138,'1. Output sheet'!$K$2:$K$5000,$C918,'1. Output sheet'!$O$2:$O$5000,"&gt;="&amp;$B$906,'1. Output sheet'!$O$2:$O$5000,"&lt;"&amp;$C$906)</f>
        <v>0</v>
      </c>
      <c r="P983" s="14">
        <f t="shared" si="573"/>
        <v>26545.4</v>
      </c>
      <c r="R983" s="7"/>
      <c r="S983" s="39" t="s">
        <v>210</v>
      </c>
      <c r="T983" s="13">
        <f t="shared" si="574"/>
        <v>0</v>
      </c>
      <c r="U983" s="13">
        <f t="shared" si="552"/>
        <v>3559.1756834667412</v>
      </c>
      <c r="V983" s="13">
        <f t="shared" si="553"/>
        <v>0</v>
      </c>
      <c r="W983" s="13">
        <f t="shared" si="554"/>
        <v>0</v>
      </c>
      <c r="X983" s="13">
        <f t="shared" si="555"/>
        <v>0</v>
      </c>
      <c r="Y983" s="13">
        <f t="shared" si="556"/>
        <v>0</v>
      </c>
      <c r="Z983" s="13">
        <f t="shared" si="557"/>
        <v>0</v>
      </c>
      <c r="AA983" s="13">
        <f t="shared" si="558"/>
        <v>0</v>
      </c>
      <c r="AB983" s="13">
        <f t="shared" si="559"/>
        <v>0</v>
      </c>
      <c r="AC983" s="13">
        <f t="shared" si="560"/>
        <v>0</v>
      </c>
      <c r="AD983" s="13">
        <f t="shared" si="561"/>
        <v>0</v>
      </c>
      <c r="AE983" s="13">
        <v>0</v>
      </c>
      <c r="AF983" s="14">
        <v>26545.4</v>
      </c>
    </row>
    <row r="984" spans="2:32" ht="14.4" x14ac:dyDescent="0.3">
      <c r="B984" s="7"/>
      <c r="C984" s="39" t="s">
        <v>333</v>
      </c>
      <c r="D984" s="13">
        <f>SUMIFS('1. Output sheet'!$F$2:$F$5000,'1. Output sheet'!$AC$2:$AC$5000,$B$75,'1. Output sheet'!$C$2:$C$5000,D$138,'1. Output sheet'!$K$2:$K$5000,$C919,'1. Output sheet'!$O$2:$O$5000,"&gt;="&amp;$B$906,'1. Output sheet'!$O$2:$O$5000,"&lt;"&amp;$C$906)</f>
        <v>0</v>
      </c>
      <c r="E984" s="13">
        <f>SUMIFS('1. Output sheet'!$F$2:$F$5000,'1. Output sheet'!$AC$2:$AC$5000,$B$75,'1. Output sheet'!$C$2:$C$5000,E$138,'1. Output sheet'!$K$2:$K$5000,$C919,'1. Output sheet'!$O$2:$O$5000,"&gt;="&amp;$B$906,'1. Output sheet'!$O$2:$O$5000,"&lt;"&amp;$C$906)</f>
        <v>0</v>
      </c>
      <c r="F984" s="13">
        <f>SUMIFS('1. Output sheet'!$F$2:$F$5000,'1. Output sheet'!$AC$2:$AC$5000,$B$75,'1. Output sheet'!$C$2:$C$5000,F$138,'1. Output sheet'!$K$2:$K$5000,$C919,'1. Output sheet'!$O$2:$O$5000,"&gt;="&amp;$B$906,'1. Output sheet'!$O$2:$O$5000,"&lt;"&amp;$C$906)</f>
        <v>0</v>
      </c>
      <c r="G984" s="13">
        <f>SUMIFS('1. Output sheet'!$F$2:$F$5000,'1. Output sheet'!$AC$2:$AC$5000,$B$75,'1. Output sheet'!$C$2:$C$5000,G$138,'1. Output sheet'!$K$2:$K$5000,$C919,'1. Output sheet'!$O$2:$O$5000,"&gt;="&amp;$B$906,'1. Output sheet'!$O$2:$O$5000,"&lt;"&amp;$C$906)</f>
        <v>0</v>
      </c>
      <c r="H984" s="13">
        <f>SUMIFS('1. Output sheet'!$F$2:$F$5000,'1. Output sheet'!$AC$2:$AC$5000,$B$75,'1. Output sheet'!$C$2:$C$5000,H$138,'1. Output sheet'!$K$2:$K$5000,$C919,'1. Output sheet'!$O$2:$O$5000,"&gt;="&amp;$B$906,'1. Output sheet'!$O$2:$O$5000,"&lt;"&amp;$C$906)</f>
        <v>0</v>
      </c>
      <c r="I984" s="13">
        <f>SUMIFS('1. Output sheet'!$F$2:$F$5000,'1. Output sheet'!$AC$2:$AC$5000,$B$75,'1. Output sheet'!$C$2:$C$5000,I$138,'1. Output sheet'!$K$2:$K$5000,$C919,'1. Output sheet'!$O$2:$O$5000,"&gt;="&amp;$B$906,'1. Output sheet'!$O$2:$O$5000,"&lt;"&amp;$C$906)</f>
        <v>0</v>
      </c>
      <c r="J984" s="13">
        <f>SUMIFS('1. Output sheet'!$F$2:$F$5000,'1. Output sheet'!$AC$2:$AC$5000,$B$75,'1. Output sheet'!$C$2:$C$5000,J$138,'1. Output sheet'!$K$2:$K$5000,$C919,'1. Output sheet'!$O$2:$O$5000,"&gt;="&amp;$B$906,'1. Output sheet'!$O$2:$O$5000,"&lt;"&amp;$C$906)</f>
        <v>0</v>
      </c>
      <c r="K984" s="13">
        <f>SUMIFS('1. Output sheet'!$F$2:$F$5000,'1. Output sheet'!$AC$2:$AC$5000,$B$75,'1. Output sheet'!$C$2:$C$5000,K$138,'1. Output sheet'!$K$2:$K$5000,$C919,'1. Output sheet'!$O$2:$O$5000,"&gt;="&amp;$B$906,'1. Output sheet'!$O$2:$O$5000,"&lt;"&amp;$C$906)</f>
        <v>0</v>
      </c>
      <c r="L984" s="13">
        <f>SUMIFS('1. Output sheet'!$F$2:$F$5000,'1. Output sheet'!$AC$2:$AC$5000,$B$75,'1. Output sheet'!$C$2:$C$5000,L$138,'1. Output sheet'!$K$2:$K$5000,$C919,'1. Output sheet'!$O$2:$O$5000,"&gt;="&amp;$B$906,'1. Output sheet'!$O$2:$O$5000,"&lt;"&amp;$C$906)</f>
        <v>0</v>
      </c>
      <c r="M984" s="13">
        <f>SUMIFS('1. Output sheet'!$F$2:$F$5000,'1. Output sheet'!$AC$2:$AC$5000,$B$75,'1. Output sheet'!$C$2:$C$5000,M$138,'1. Output sheet'!$K$2:$K$5000,$C919,'1. Output sheet'!$O$2:$O$5000,"&gt;="&amp;$B$906,'1. Output sheet'!$O$2:$O$5000,"&lt;"&amp;$C$906)</f>
        <v>0</v>
      </c>
      <c r="N984" s="13">
        <f>SUMIFS('1. Output sheet'!$F$2:$F$5000,'1. Output sheet'!$AC$2:$AC$5000,$B$75,'1. Output sheet'!$C$2:$C$5000,N$138,'1. Output sheet'!$K$2:$K$5000,$C919,'1. Output sheet'!$O$2:$O$5000,"&gt;="&amp;$B$906,'1. Output sheet'!$O$2:$O$5000,"&lt;"&amp;$C$906)</f>
        <v>0</v>
      </c>
      <c r="O984" s="13">
        <f>SUMIFS('1. Output sheet'!$F$2:$F$5000,'1. Output sheet'!$AC$2:$AC$5000,$B$75,'1. Output sheet'!$C$2:$C$5000,O$138,'1. Output sheet'!$K$2:$K$5000,$C919,'1. Output sheet'!$O$2:$O$5000,"&gt;="&amp;$B$906,'1. Output sheet'!$O$2:$O$5000,"&lt;"&amp;$C$906)</f>
        <v>0</v>
      </c>
      <c r="P984" s="14">
        <f t="shared" si="573"/>
        <v>0</v>
      </c>
      <c r="R984" s="7"/>
      <c r="S984" s="39" t="s">
        <v>333</v>
      </c>
      <c r="T984" s="13">
        <f t="shared" si="574"/>
        <v>0</v>
      </c>
      <c r="U984" s="13">
        <f t="shared" si="552"/>
        <v>0</v>
      </c>
      <c r="V984" s="13">
        <f t="shared" si="553"/>
        <v>0</v>
      </c>
      <c r="W984" s="13">
        <f t="shared" si="554"/>
        <v>0</v>
      </c>
      <c r="X984" s="13">
        <f t="shared" si="555"/>
        <v>0</v>
      </c>
      <c r="Y984" s="13">
        <f t="shared" si="556"/>
        <v>0</v>
      </c>
      <c r="Z984" s="13">
        <f t="shared" si="557"/>
        <v>0</v>
      </c>
      <c r="AA984" s="13">
        <f t="shared" si="558"/>
        <v>0</v>
      </c>
      <c r="AB984" s="13">
        <f t="shared" si="559"/>
        <v>0</v>
      </c>
      <c r="AC984" s="13">
        <f t="shared" si="560"/>
        <v>0</v>
      </c>
      <c r="AD984" s="13">
        <f t="shared" si="561"/>
        <v>0</v>
      </c>
      <c r="AE984" s="13">
        <v>0</v>
      </c>
      <c r="AF984" s="14">
        <v>0</v>
      </c>
    </row>
    <row r="985" spans="2:32" ht="14.4" x14ac:dyDescent="0.3">
      <c r="B985" s="7"/>
      <c r="C985" s="39" t="s">
        <v>229</v>
      </c>
      <c r="D985" s="13">
        <f>SUMIFS('1. Output sheet'!$F$2:$F$5000,'1. Output sheet'!$AC$2:$AC$5000,$B$75,'1. Output sheet'!$C$2:$C$5000,D$138,'1. Output sheet'!$K$2:$K$5000,$C920,'1. Output sheet'!$O$2:$O$5000,"&gt;="&amp;$B$906,'1. Output sheet'!$O$2:$O$5000,"&lt;"&amp;$C$906)</f>
        <v>0</v>
      </c>
      <c r="E985" s="13">
        <f>SUMIFS('1. Output sheet'!$F$2:$F$5000,'1. Output sheet'!$AC$2:$AC$5000,$B$75,'1. Output sheet'!$C$2:$C$5000,E$138,'1. Output sheet'!$K$2:$K$5000,$C920,'1. Output sheet'!$O$2:$O$5000,"&gt;="&amp;$B$906,'1. Output sheet'!$O$2:$O$5000,"&lt;"&amp;$C$906)</f>
        <v>0</v>
      </c>
      <c r="F985" s="13">
        <f>SUMIFS('1. Output sheet'!$F$2:$F$5000,'1. Output sheet'!$AC$2:$AC$5000,$B$75,'1. Output sheet'!$C$2:$C$5000,F$138,'1. Output sheet'!$K$2:$K$5000,$C920,'1. Output sheet'!$O$2:$O$5000,"&gt;="&amp;$B$906,'1. Output sheet'!$O$2:$O$5000,"&lt;"&amp;$C$906)</f>
        <v>0</v>
      </c>
      <c r="G985" s="13">
        <f>SUMIFS('1. Output sheet'!$F$2:$F$5000,'1. Output sheet'!$AC$2:$AC$5000,$B$75,'1. Output sheet'!$C$2:$C$5000,G$138,'1. Output sheet'!$K$2:$K$5000,$C920,'1. Output sheet'!$O$2:$O$5000,"&gt;="&amp;$B$906,'1. Output sheet'!$O$2:$O$5000,"&lt;"&amp;$C$906)</f>
        <v>9050</v>
      </c>
      <c r="H985" s="13">
        <f>SUMIFS('1. Output sheet'!$F$2:$F$5000,'1. Output sheet'!$AC$2:$AC$5000,$B$75,'1. Output sheet'!$C$2:$C$5000,H$138,'1. Output sheet'!$K$2:$K$5000,$C920,'1. Output sheet'!$O$2:$O$5000,"&gt;="&amp;$B$906,'1. Output sheet'!$O$2:$O$5000,"&lt;"&amp;$C$906)</f>
        <v>9050</v>
      </c>
      <c r="I985" s="13">
        <f>SUMIFS('1. Output sheet'!$F$2:$F$5000,'1. Output sheet'!$AC$2:$AC$5000,$B$75,'1. Output sheet'!$C$2:$C$5000,I$138,'1. Output sheet'!$K$2:$K$5000,$C920,'1. Output sheet'!$O$2:$O$5000,"&gt;="&amp;$B$906,'1. Output sheet'!$O$2:$O$5000,"&lt;"&amp;$C$906)</f>
        <v>0</v>
      </c>
      <c r="J985" s="13">
        <f>SUMIFS('1. Output sheet'!$F$2:$F$5000,'1. Output sheet'!$AC$2:$AC$5000,$B$75,'1. Output sheet'!$C$2:$C$5000,J$138,'1. Output sheet'!$K$2:$K$5000,$C920,'1. Output sheet'!$O$2:$O$5000,"&gt;="&amp;$B$906,'1. Output sheet'!$O$2:$O$5000,"&lt;"&amp;$C$906)</f>
        <v>0</v>
      </c>
      <c r="K985" s="13">
        <f>SUMIFS('1. Output sheet'!$F$2:$F$5000,'1. Output sheet'!$AC$2:$AC$5000,$B$75,'1. Output sheet'!$C$2:$C$5000,K$138,'1. Output sheet'!$K$2:$K$5000,$C920,'1. Output sheet'!$O$2:$O$5000,"&gt;="&amp;$B$906,'1. Output sheet'!$O$2:$O$5000,"&lt;"&amp;$C$906)</f>
        <v>0</v>
      </c>
      <c r="L985" s="13">
        <f>SUMIFS('1. Output sheet'!$F$2:$F$5000,'1. Output sheet'!$AC$2:$AC$5000,$B$75,'1. Output sheet'!$C$2:$C$5000,L$138,'1. Output sheet'!$K$2:$K$5000,$C920,'1. Output sheet'!$O$2:$O$5000,"&gt;="&amp;$B$906,'1. Output sheet'!$O$2:$O$5000,"&lt;"&amp;$C$906)</f>
        <v>0</v>
      </c>
      <c r="M985" s="13">
        <f>SUMIFS('1. Output sheet'!$F$2:$F$5000,'1. Output sheet'!$AC$2:$AC$5000,$B$75,'1. Output sheet'!$C$2:$C$5000,M$138,'1. Output sheet'!$K$2:$K$5000,$C920,'1. Output sheet'!$O$2:$O$5000,"&gt;="&amp;$B$906,'1. Output sheet'!$O$2:$O$5000,"&lt;"&amp;$C$906)</f>
        <v>0</v>
      </c>
      <c r="N985" s="13">
        <f>SUMIFS('1. Output sheet'!$F$2:$F$5000,'1. Output sheet'!$AC$2:$AC$5000,$B$75,'1. Output sheet'!$C$2:$C$5000,N$138,'1. Output sheet'!$K$2:$K$5000,$C920,'1. Output sheet'!$O$2:$O$5000,"&gt;="&amp;$B$906,'1. Output sheet'!$O$2:$O$5000,"&lt;"&amp;$C$906)</f>
        <v>0</v>
      </c>
      <c r="O985" s="13">
        <f>SUMIFS('1. Output sheet'!$F$2:$F$5000,'1. Output sheet'!$AC$2:$AC$5000,$B$75,'1. Output sheet'!$C$2:$C$5000,O$138,'1. Output sheet'!$K$2:$K$5000,$C920,'1. Output sheet'!$O$2:$O$5000,"&gt;="&amp;$B$906,'1. Output sheet'!$O$2:$O$5000,"&lt;"&amp;$C$906)</f>
        <v>0</v>
      </c>
      <c r="P985" s="14">
        <f t="shared" si="573"/>
        <v>18100</v>
      </c>
      <c r="R985" s="7"/>
      <c r="S985" s="39" t="s">
        <v>229</v>
      </c>
      <c r="T985" s="13">
        <f t="shared" si="574"/>
        <v>0</v>
      </c>
      <c r="U985" s="13">
        <f t="shared" si="552"/>
        <v>0</v>
      </c>
      <c r="V985" s="13">
        <f t="shared" si="553"/>
        <v>0</v>
      </c>
      <c r="W985" s="13">
        <f t="shared" si="554"/>
        <v>1213.4132443050023</v>
      </c>
      <c r="X985" s="13">
        <f t="shared" si="555"/>
        <v>1213.4132443050023</v>
      </c>
      <c r="Y985" s="13">
        <f t="shared" si="556"/>
        <v>0</v>
      </c>
      <c r="Z985" s="13">
        <f t="shared" si="557"/>
        <v>0</v>
      </c>
      <c r="AA985" s="13">
        <f t="shared" si="558"/>
        <v>0</v>
      </c>
      <c r="AB985" s="13">
        <f t="shared" si="559"/>
        <v>0</v>
      </c>
      <c r="AC985" s="13">
        <f t="shared" si="560"/>
        <v>0</v>
      </c>
      <c r="AD985" s="13">
        <f t="shared" si="561"/>
        <v>0</v>
      </c>
      <c r="AE985" s="13">
        <v>26449</v>
      </c>
      <c r="AF985" s="14">
        <v>224601.75</v>
      </c>
    </row>
    <row r="986" spans="2:32" ht="14.4" x14ac:dyDescent="0.3">
      <c r="B986" s="7"/>
      <c r="C986" s="39" t="s">
        <v>407</v>
      </c>
      <c r="D986" s="13">
        <f>SUMIFS('1. Output sheet'!$F$2:$F$5000,'1. Output sheet'!$AC$2:$AC$5000,$B$75,'1. Output sheet'!$C$2:$C$5000,D$138,'1. Output sheet'!$K$2:$K$5000,$C921,'1. Output sheet'!$O$2:$O$5000,"&gt;="&amp;$B$906,'1. Output sheet'!$O$2:$O$5000,"&lt;"&amp;$C$906)</f>
        <v>0</v>
      </c>
      <c r="E986" s="13">
        <f>SUMIFS('1. Output sheet'!$F$2:$F$5000,'1. Output sheet'!$AC$2:$AC$5000,$B$75,'1. Output sheet'!$C$2:$C$5000,E$138,'1. Output sheet'!$K$2:$K$5000,$C921,'1. Output sheet'!$O$2:$O$5000,"&gt;="&amp;$B$906,'1. Output sheet'!$O$2:$O$5000,"&lt;"&amp;$C$906)</f>
        <v>0</v>
      </c>
      <c r="F986" s="13">
        <f>SUMIFS('1. Output sheet'!$F$2:$F$5000,'1. Output sheet'!$AC$2:$AC$5000,$B$75,'1. Output sheet'!$C$2:$C$5000,F$138,'1. Output sheet'!$K$2:$K$5000,$C921,'1. Output sheet'!$O$2:$O$5000,"&gt;="&amp;$B$906,'1. Output sheet'!$O$2:$O$5000,"&lt;"&amp;$C$906)</f>
        <v>0</v>
      </c>
      <c r="G986" s="13">
        <f>SUMIFS('1. Output sheet'!$F$2:$F$5000,'1. Output sheet'!$AC$2:$AC$5000,$B$75,'1. Output sheet'!$C$2:$C$5000,G$138,'1. Output sheet'!$K$2:$K$5000,$C921,'1. Output sheet'!$O$2:$O$5000,"&gt;="&amp;$B$906,'1. Output sheet'!$O$2:$O$5000,"&lt;"&amp;$C$906)</f>
        <v>0</v>
      </c>
      <c r="H986" s="13">
        <f>SUMIFS('1. Output sheet'!$F$2:$F$5000,'1. Output sheet'!$AC$2:$AC$5000,$B$75,'1. Output sheet'!$C$2:$C$5000,H$138,'1. Output sheet'!$K$2:$K$5000,$C921,'1. Output sheet'!$O$2:$O$5000,"&gt;="&amp;$B$906,'1. Output sheet'!$O$2:$O$5000,"&lt;"&amp;$C$906)</f>
        <v>0</v>
      </c>
      <c r="I986" s="13">
        <f>SUMIFS('1. Output sheet'!$F$2:$F$5000,'1. Output sheet'!$AC$2:$AC$5000,$B$75,'1. Output sheet'!$C$2:$C$5000,I$138,'1. Output sheet'!$K$2:$K$5000,$C921,'1. Output sheet'!$O$2:$O$5000,"&gt;="&amp;$B$906,'1. Output sheet'!$O$2:$O$5000,"&lt;"&amp;$C$906)</f>
        <v>0</v>
      </c>
      <c r="J986" s="13">
        <f>SUMIFS('1. Output sheet'!$F$2:$F$5000,'1. Output sheet'!$AC$2:$AC$5000,$B$75,'1. Output sheet'!$C$2:$C$5000,J$138,'1. Output sheet'!$K$2:$K$5000,$C921,'1. Output sheet'!$O$2:$O$5000,"&gt;="&amp;$B$906,'1. Output sheet'!$O$2:$O$5000,"&lt;"&amp;$C$906)</f>
        <v>0</v>
      </c>
      <c r="K986" s="13">
        <f>SUMIFS('1. Output sheet'!$F$2:$F$5000,'1. Output sheet'!$AC$2:$AC$5000,$B$75,'1. Output sheet'!$C$2:$C$5000,K$138,'1. Output sheet'!$K$2:$K$5000,$C921,'1. Output sheet'!$O$2:$O$5000,"&gt;="&amp;$B$906,'1. Output sheet'!$O$2:$O$5000,"&lt;"&amp;$C$906)</f>
        <v>0</v>
      </c>
      <c r="L986" s="13">
        <f>SUMIFS('1. Output sheet'!$F$2:$F$5000,'1. Output sheet'!$AC$2:$AC$5000,$B$75,'1. Output sheet'!$C$2:$C$5000,L$138,'1. Output sheet'!$K$2:$K$5000,$C921,'1. Output sheet'!$O$2:$O$5000,"&gt;="&amp;$B$906,'1. Output sheet'!$O$2:$O$5000,"&lt;"&amp;$C$906)</f>
        <v>0</v>
      </c>
      <c r="M986" s="13">
        <f>SUMIFS('1. Output sheet'!$F$2:$F$5000,'1. Output sheet'!$AC$2:$AC$5000,$B$75,'1. Output sheet'!$C$2:$C$5000,M$138,'1. Output sheet'!$K$2:$K$5000,$C921,'1. Output sheet'!$O$2:$O$5000,"&gt;="&amp;$B$906,'1. Output sheet'!$O$2:$O$5000,"&lt;"&amp;$C$906)</f>
        <v>0</v>
      </c>
      <c r="N986" s="13">
        <f>SUMIFS('1. Output sheet'!$F$2:$F$5000,'1. Output sheet'!$AC$2:$AC$5000,$B$75,'1. Output sheet'!$C$2:$C$5000,N$138,'1. Output sheet'!$K$2:$K$5000,$C921,'1. Output sheet'!$O$2:$O$5000,"&gt;="&amp;$B$906,'1. Output sheet'!$O$2:$O$5000,"&lt;"&amp;$C$906)</f>
        <v>0</v>
      </c>
      <c r="O986" s="13">
        <f>SUMIFS('1. Output sheet'!$F$2:$F$5000,'1. Output sheet'!$AC$2:$AC$5000,$B$75,'1. Output sheet'!$C$2:$C$5000,O$138,'1. Output sheet'!$K$2:$K$5000,$C921,'1. Output sheet'!$O$2:$O$5000,"&gt;="&amp;$B$906,'1. Output sheet'!$O$2:$O$5000,"&lt;"&amp;$C$906)</f>
        <v>0</v>
      </c>
      <c r="P986" s="14">
        <f t="shared" si="573"/>
        <v>0</v>
      </c>
      <c r="R986" s="7"/>
      <c r="S986" s="39" t="s">
        <v>407</v>
      </c>
      <c r="T986" s="13">
        <f t="shared" si="574"/>
        <v>0</v>
      </c>
      <c r="U986" s="13">
        <f t="shared" si="552"/>
        <v>0</v>
      </c>
      <c r="V986" s="13">
        <f t="shared" si="553"/>
        <v>0</v>
      </c>
      <c r="W986" s="13">
        <f t="shared" si="554"/>
        <v>0</v>
      </c>
      <c r="X986" s="13">
        <f t="shared" si="555"/>
        <v>0</v>
      </c>
      <c r="Y986" s="13">
        <f t="shared" si="556"/>
        <v>0</v>
      </c>
      <c r="Z986" s="13">
        <f t="shared" si="557"/>
        <v>0</v>
      </c>
      <c r="AA986" s="13">
        <f t="shared" si="558"/>
        <v>0</v>
      </c>
      <c r="AB986" s="13">
        <f t="shared" si="559"/>
        <v>0</v>
      </c>
      <c r="AC986" s="13">
        <f t="shared" si="560"/>
        <v>0</v>
      </c>
      <c r="AD986" s="13">
        <f t="shared" si="561"/>
        <v>0</v>
      </c>
      <c r="AE986" s="13">
        <v>0</v>
      </c>
      <c r="AF986" s="14">
        <v>0</v>
      </c>
    </row>
    <row r="987" spans="2:32" ht="14.4" x14ac:dyDescent="0.3">
      <c r="B987" s="7"/>
      <c r="C987" s="39" t="s">
        <v>54</v>
      </c>
      <c r="D987" s="13">
        <f>SUMIFS('1. Output sheet'!$F$2:$F$5000,'1. Output sheet'!$AC$2:$AC$5000,$B$75,'1. Output sheet'!$C$2:$C$5000,D$138,'1. Output sheet'!$K$2:$K$5000,$C922,'1. Output sheet'!$O$2:$O$5000,"&gt;="&amp;$B$906,'1. Output sheet'!$O$2:$O$5000,"&lt;"&amp;$C$906)</f>
        <v>0</v>
      </c>
      <c r="E987" s="13">
        <f>SUMIFS('1. Output sheet'!$F$2:$F$5000,'1. Output sheet'!$AC$2:$AC$5000,$B$75,'1. Output sheet'!$C$2:$C$5000,E$138,'1. Output sheet'!$K$2:$K$5000,$C922,'1. Output sheet'!$O$2:$O$5000,"&gt;="&amp;$B$906,'1. Output sheet'!$O$2:$O$5000,"&lt;"&amp;$C$906)</f>
        <v>0</v>
      </c>
      <c r="F987" s="13">
        <f>SUMIFS('1. Output sheet'!$F$2:$F$5000,'1. Output sheet'!$AC$2:$AC$5000,$B$75,'1. Output sheet'!$C$2:$C$5000,F$138,'1. Output sheet'!$K$2:$K$5000,$C922,'1. Output sheet'!$O$2:$O$5000,"&gt;="&amp;$B$906,'1. Output sheet'!$O$2:$O$5000,"&lt;"&amp;$C$906)</f>
        <v>0</v>
      </c>
      <c r="G987" s="13">
        <f>SUMIFS('1. Output sheet'!$F$2:$F$5000,'1. Output sheet'!$AC$2:$AC$5000,$B$75,'1. Output sheet'!$C$2:$C$5000,G$138,'1. Output sheet'!$K$2:$K$5000,$C922,'1. Output sheet'!$O$2:$O$5000,"&gt;="&amp;$B$906,'1. Output sheet'!$O$2:$O$5000,"&lt;"&amp;$C$906)</f>
        <v>0</v>
      </c>
      <c r="H987" s="13">
        <f>SUMIFS('1. Output sheet'!$F$2:$F$5000,'1. Output sheet'!$AC$2:$AC$5000,$B$75,'1. Output sheet'!$C$2:$C$5000,H$138,'1. Output sheet'!$K$2:$K$5000,$C922,'1. Output sheet'!$O$2:$O$5000,"&gt;="&amp;$B$906,'1. Output sheet'!$O$2:$O$5000,"&lt;"&amp;$C$906)</f>
        <v>0</v>
      </c>
      <c r="I987" s="13">
        <f>SUMIFS('1. Output sheet'!$F$2:$F$5000,'1. Output sheet'!$AC$2:$AC$5000,$B$75,'1. Output sheet'!$C$2:$C$5000,I$138,'1. Output sheet'!$K$2:$K$5000,$C922,'1. Output sheet'!$O$2:$O$5000,"&gt;="&amp;$B$906,'1. Output sheet'!$O$2:$O$5000,"&lt;"&amp;$C$906)</f>
        <v>0</v>
      </c>
      <c r="J987" s="13">
        <f>SUMIFS('1. Output sheet'!$F$2:$F$5000,'1. Output sheet'!$AC$2:$AC$5000,$B$75,'1. Output sheet'!$C$2:$C$5000,J$138,'1. Output sheet'!$K$2:$K$5000,$C922,'1. Output sheet'!$O$2:$O$5000,"&gt;="&amp;$B$906,'1. Output sheet'!$O$2:$O$5000,"&lt;"&amp;$C$906)</f>
        <v>0</v>
      </c>
      <c r="K987" s="13">
        <f>SUMIFS('1. Output sheet'!$F$2:$F$5000,'1. Output sheet'!$AC$2:$AC$5000,$B$75,'1. Output sheet'!$C$2:$C$5000,K$138,'1. Output sheet'!$K$2:$K$5000,$C922,'1. Output sheet'!$O$2:$O$5000,"&gt;="&amp;$B$906,'1. Output sheet'!$O$2:$O$5000,"&lt;"&amp;$C$906)</f>
        <v>0</v>
      </c>
      <c r="L987" s="13">
        <f>SUMIFS('1. Output sheet'!$F$2:$F$5000,'1. Output sheet'!$AC$2:$AC$5000,$B$75,'1. Output sheet'!$C$2:$C$5000,L$138,'1. Output sheet'!$K$2:$K$5000,$C922,'1. Output sheet'!$O$2:$O$5000,"&gt;="&amp;$B$906,'1. Output sheet'!$O$2:$O$5000,"&lt;"&amp;$C$906)</f>
        <v>0</v>
      </c>
      <c r="M987" s="13">
        <f>SUMIFS('1. Output sheet'!$F$2:$F$5000,'1. Output sheet'!$AC$2:$AC$5000,$B$75,'1. Output sheet'!$C$2:$C$5000,M$138,'1. Output sheet'!$K$2:$K$5000,$C922,'1. Output sheet'!$O$2:$O$5000,"&gt;="&amp;$B$906,'1. Output sheet'!$O$2:$O$5000,"&lt;"&amp;$C$906)</f>
        <v>0</v>
      </c>
      <c r="N987" s="13">
        <f>SUMIFS('1. Output sheet'!$F$2:$F$5000,'1. Output sheet'!$AC$2:$AC$5000,$B$75,'1. Output sheet'!$C$2:$C$5000,N$138,'1. Output sheet'!$K$2:$K$5000,$C922,'1. Output sheet'!$O$2:$O$5000,"&gt;="&amp;$B$906,'1. Output sheet'!$O$2:$O$5000,"&lt;"&amp;$C$906)</f>
        <v>0</v>
      </c>
      <c r="O987" s="13">
        <f>SUMIFS('1. Output sheet'!$F$2:$F$5000,'1. Output sheet'!$AC$2:$AC$5000,$B$75,'1. Output sheet'!$C$2:$C$5000,O$138,'1. Output sheet'!$K$2:$K$5000,$C922,'1. Output sheet'!$O$2:$O$5000,"&gt;="&amp;$B$906,'1. Output sheet'!$O$2:$O$5000,"&lt;"&amp;$C$906)</f>
        <v>0</v>
      </c>
      <c r="P987" s="14">
        <f t="shared" si="573"/>
        <v>0</v>
      </c>
      <c r="R987" s="7"/>
      <c r="S987" s="39" t="s">
        <v>54</v>
      </c>
      <c r="T987" s="13">
        <f t="shared" si="574"/>
        <v>0</v>
      </c>
      <c r="U987" s="13">
        <f t="shared" si="552"/>
        <v>0</v>
      </c>
      <c r="V987" s="13">
        <f t="shared" si="553"/>
        <v>0</v>
      </c>
      <c r="W987" s="13">
        <f t="shared" si="554"/>
        <v>0</v>
      </c>
      <c r="X987" s="13">
        <f t="shared" si="555"/>
        <v>0</v>
      </c>
      <c r="Y987" s="13">
        <f t="shared" si="556"/>
        <v>0</v>
      </c>
      <c r="Z987" s="13">
        <f t="shared" si="557"/>
        <v>0</v>
      </c>
      <c r="AA987" s="13">
        <f t="shared" si="558"/>
        <v>0</v>
      </c>
      <c r="AB987" s="13">
        <f t="shared" si="559"/>
        <v>0</v>
      </c>
      <c r="AC987" s="13">
        <f t="shared" si="560"/>
        <v>0</v>
      </c>
      <c r="AD987" s="13">
        <f t="shared" si="561"/>
        <v>0</v>
      </c>
      <c r="AE987" s="13">
        <v>0</v>
      </c>
      <c r="AF987" s="14">
        <v>163579.5</v>
      </c>
    </row>
    <row r="988" spans="2:32" ht="14.4" x14ac:dyDescent="0.3">
      <c r="B988" s="7"/>
      <c r="C988" s="39" t="s">
        <v>126</v>
      </c>
      <c r="D988" s="13">
        <f>SUMIFS('1. Output sheet'!$F$2:$F$5000,'1. Output sheet'!$AC$2:$AC$5000,$B$75,'1. Output sheet'!$C$2:$C$5000,D$138,'1. Output sheet'!$K$2:$K$5000,$C923,'1. Output sheet'!$O$2:$O$5000,"&gt;="&amp;$B$906,'1. Output sheet'!$O$2:$O$5000,"&lt;"&amp;$C$906)</f>
        <v>0</v>
      </c>
      <c r="E988" s="13">
        <f>SUMIFS('1. Output sheet'!$F$2:$F$5000,'1. Output sheet'!$AC$2:$AC$5000,$B$75,'1. Output sheet'!$C$2:$C$5000,E$138,'1. Output sheet'!$K$2:$K$5000,$C923,'1. Output sheet'!$O$2:$O$5000,"&gt;="&amp;$B$906,'1. Output sheet'!$O$2:$O$5000,"&lt;"&amp;$C$906)</f>
        <v>0</v>
      </c>
      <c r="F988" s="13">
        <f>SUMIFS('1. Output sheet'!$F$2:$F$5000,'1. Output sheet'!$AC$2:$AC$5000,$B$75,'1. Output sheet'!$C$2:$C$5000,F$138,'1. Output sheet'!$K$2:$K$5000,$C923,'1. Output sheet'!$O$2:$O$5000,"&gt;="&amp;$B$906,'1. Output sheet'!$O$2:$O$5000,"&lt;"&amp;$C$906)</f>
        <v>0</v>
      </c>
      <c r="G988" s="13">
        <f>SUMIFS('1. Output sheet'!$F$2:$F$5000,'1. Output sheet'!$AC$2:$AC$5000,$B$75,'1. Output sheet'!$C$2:$C$5000,G$138,'1. Output sheet'!$K$2:$K$5000,$C923,'1. Output sheet'!$O$2:$O$5000,"&gt;="&amp;$B$906,'1. Output sheet'!$O$2:$O$5000,"&lt;"&amp;$C$906)</f>
        <v>0</v>
      </c>
      <c r="H988" s="13">
        <f>SUMIFS('1. Output sheet'!$F$2:$F$5000,'1. Output sheet'!$AC$2:$AC$5000,$B$75,'1. Output sheet'!$C$2:$C$5000,H$138,'1. Output sheet'!$K$2:$K$5000,$C923,'1. Output sheet'!$O$2:$O$5000,"&gt;="&amp;$B$906,'1. Output sheet'!$O$2:$O$5000,"&lt;"&amp;$C$906)</f>
        <v>0</v>
      </c>
      <c r="I988" s="13">
        <f>SUMIFS('1. Output sheet'!$F$2:$F$5000,'1. Output sheet'!$AC$2:$AC$5000,$B$75,'1. Output sheet'!$C$2:$C$5000,I$138,'1. Output sheet'!$K$2:$K$5000,$C923,'1. Output sheet'!$O$2:$O$5000,"&gt;="&amp;$B$906,'1. Output sheet'!$O$2:$O$5000,"&lt;"&amp;$C$906)</f>
        <v>0</v>
      </c>
      <c r="J988" s="13">
        <f>SUMIFS('1. Output sheet'!$F$2:$F$5000,'1. Output sheet'!$AC$2:$AC$5000,$B$75,'1. Output sheet'!$C$2:$C$5000,J$138,'1. Output sheet'!$K$2:$K$5000,$C923,'1. Output sheet'!$O$2:$O$5000,"&gt;="&amp;$B$906,'1. Output sheet'!$O$2:$O$5000,"&lt;"&amp;$C$906)</f>
        <v>0</v>
      </c>
      <c r="K988" s="13">
        <f>SUMIFS('1. Output sheet'!$F$2:$F$5000,'1. Output sheet'!$AC$2:$AC$5000,$B$75,'1. Output sheet'!$C$2:$C$5000,K$138,'1. Output sheet'!$K$2:$K$5000,$C923,'1. Output sheet'!$O$2:$O$5000,"&gt;="&amp;$B$906,'1. Output sheet'!$O$2:$O$5000,"&lt;"&amp;$C$906)</f>
        <v>0</v>
      </c>
      <c r="L988" s="13">
        <f>SUMIFS('1. Output sheet'!$F$2:$F$5000,'1. Output sheet'!$AC$2:$AC$5000,$B$75,'1. Output sheet'!$C$2:$C$5000,L$138,'1. Output sheet'!$K$2:$K$5000,$C923,'1. Output sheet'!$O$2:$O$5000,"&gt;="&amp;$B$906,'1. Output sheet'!$O$2:$O$5000,"&lt;"&amp;$C$906)</f>
        <v>0</v>
      </c>
      <c r="M988" s="13">
        <f>SUMIFS('1. Output sheet'!$F$2:$F$5000,'1. Output sheet'!$AC$2:$AC$5000,$B$75,'1. Output sheet'!$C$2:$C$5000,M$138,'1. Output sheet'!$K$2:$K$5000,$C923,'1. Output sheet'!$O$2:$O$5000,"&gt;="&amp;$B$906,'1. Output sheet'!$O$2:$O$5000,"&lt;"&amp;$C$906)</f>
        <v>0</v>
      </c>
      <c r="N988" s="13">
        <f>SUMIFS('1. Output sheet'!$F$2:$F$5000,'1. Output sheet'!$AC$2:$AC$5000,$B$75,'1. Output sheet'!$C$2:$C$5000,N$138,'1. Output sheet'!$K$2:$K$5000,$C923,'1. Output sheet'!$O$2:$O$5000,"&gt;="&amp;$B$906,'1. Output sheet'!$O$2:$O$5000,"&lt;"&amp;$C$906)</f>
        <v>0</v>
      </c>
      <c r="O988" s="13">
        <f>SUMIFS('1. Output sheet'!$F$2:$F$5000,'1. Output sheet'!$AC$2:$AC$5000,$B$75,'1. Output sheet'!$C$2:$C$5000,O$138,'1. Output sheet'!$K$2:$K$5000,$C923,'1. Output sheet'!$O$2:$O$5000,"&gt;="&amp;$B$906,'1. Output sheet'!$O$2:$O$5000,"&lt;"&amp;$C$906)</f>
        <v>0</v>
      </c>
      <c r="P988" s="14">
        <f t="shared" si="573"/>
        <v>0</v>
      </c>
      <c r="R988" s="7"/>
      <c r="S988" s="39" t="s">
        <v>126</v>
      </c>
      <c r="T988" s="13">
        <f t="shared" si="574"/>
        <v>0</v>
      </c>
      <c r="U988" s="13">
        <f t="shared" si="552"/>
        <v>0</v>
      </c>
      <c r="V988" s="13">
        <f t="shared" si="553"/>
        <v>0</v>
      </c>
      <c r="W988" s="13">
        <f t="shared" si="554"/>
        <v>0</v>
      </c>
      <c r="X988" s="13">
        <f t="shared" si="555"/>
        <v>0</v>
      </c>
      <c r="Y988" s="13">
        <f t="shared" si="556"/>
        <v>0</v>
      </c>
      <c r="Z988" s="13">
        <f t="shared" si="557"/>
        <v>0</v>
      </c>
      <c r="AA988" s="13">
        <f t="shared" si="558"/>
        <v>0</v>
      </c>
      <c r="AB988" s="13">
        <f t="shared" si="559"/>
        <v>0</v>
      </c>
      <c r="AC988" s="13">
        <f t="shared" si="560"/>
        <v>0</v>
      </c>
      <c r="AD988" s="13">
        <f t="shared" si="561"/>
        <v>0</v>
      </c>
      <c r="AE988" s="13">
        <v>0</v>
      </c>
      <c r="AF988" s="14">
        <v>123322.07999999999</v>
      </c>
    </row>
    <row r="989" spans="2:32" ht="14.4" x14ac:dyDescent="0.3">
      <c r="B989" s="7"/>
      <c r="C989" s="39" t="s">
        <v>737</v>
      </c>
      <c r="D989" s="13">
        <f>SUMIFS('1. Output sheet'!$F$2:$F$5000,'1. Output sheet'!$AC$2:$AC$5000,$B$75,'1. Output sheet'!$C$2:$C$5000,D$138,'1. Output sheet'!$K$2:$K$5000,$C924,'1. Output sheet'!$O$2:$O$5000,"&gt;="&amp;$B$906,'1. Output sheet'!$O$2:$O$5000,"&lt;"&amp;$C$906)</f>
        <v>0</v>
      </c>
      <c r="E989" s="13">
        <f>SUMIFS('1. Output sheet'!$F$2:$F$5000,'1. Output sheet'!$AC$2:$AC$5000,$B$75,'1. Output sheet'!$C$2:$C$5000,E$138,'1. Output sheet'!$K$2:$K$5000,$C924,'1. Output sheet'!$O$2:$O$5000,"&gt;="&amp;$B$906,'1. Output sheet'!$O$2:$O$5000,"&lt;"&amp;$C$906)</f>
        <v>0</v>
      </c>
      <c r="F989" s="13">
        <f>SUMIFS('1. Output sheet'!$F$2:$F$5000,'1. Output sheet'!$AC$2:$AC$5000,$B$75,'1. Output sheet'!$C$2:$C$5000,F$138,'1. Output sheet'!$K$2:$K$5000,$C924,'1. Output sheet'!$O$2:$O$5000,"&gt;="&amp;$B$906,'1. Output sheet'!$O$2:$O$5000,"&lt;"&amp;$C$906)</f>
        <v>0</v>
      </c>
      <c r="G989" s="13">
        <f>SUMIFS('1. Output sheet'!$F$2:$F$5000,'1. Output sheet'!$AC$2:$AC$5000,$B$75,'1. Output sheet'!$C$2:$C$5000,G$138,'1. Output sheet'!$K$2:$K$5000,$C924,'1. Output sheet'!$O$2:$O$5000,"&gt;="&amp;$B$906,'1. Output sheet'!$O$2:$O$5000,"&lt;"&amp;$C$906)</f>
        <v>1149</v>
      </c>
      <c r="H989" s="13">
        <f>SUMIFS('1. Output sheet'!$F$2:$F$5000,'1. Output sheet'!$AC$2:$AC$5000,$B$75,'1. Output sheet'!$C$2:$C$5000,H$138,'1. Output sheet'!$K$2:$K$5000,$C924,'1. Output sheet'!$O$2:$O$5000,"&gt;="&amp;$B$906,'1. Output sheet'!$O$2:$O$5000,"&lt;"&amp;$C$906)</f>
        <v>0</v>
      </c>
      <c r="I989" s="13">
        <f>SUMIFS('1. Output sheet'!$F$2:$F$5000,'1. Output sheet'!$AC$2:$AC$5000,$B$75,'1. Output sheet'!$C$2:$C$5000,I$138,'1. Output sheet'!$K$2:$K$5000,$C924,'1. Output sheet'!$O$2:$O$5000,"&gt;="&amp;$B$906,'1. Output sheet'!$O$2:$O$5000,"&lt;"&amp;$C$906)</f>
        <v>0</v>
      </c>
      <c r="J989" s="13">
        <f>SUMIFS('1. Output sheet'!$F$2:$F$5000,'1. Output sheet'!$AC$2:$AC$5000,$B$75,'1. Output sheet'!$C$2:$C$5000,J$138,'1. Output sheet'!$K$2:$K$5000,$C924,'1. Output sheet'!$O$2:$O$5000,"&gt;="&amp;$B$906,'1. Output sheet'!$O$2:$O$5000,"&lt;"&amp;$C$906)</f>
        <v>1075</v>
      </c>
      <c r="K989" s="13">
        <f>SUMIFS('1. Output sheet'!$F$2:$F$5000,'1. Output sheet'!$AC$2:$AC$5000,$B$75,'1. Output sheet'!$C$2:$C$5000,K$138,'1. Output sheet'!$K$2:$K$5000,$C924,'1. Output sheet'!$O$2:$O$5000,"&gt;="&amp;$B$906,'1. Output sheet'!$O$2:$O$5000,"&lt;"&amp;$C$906)</f>
        <v>0</v>
      </c>
      <c r="L989" s="13">
        <f>SUMIFS('1. Output sheet'!$F$2:$F$5000,'1. Output sheet'!$AC$2:$AC$5000,$B$75,'1. Output sheet'!$C$2:$C$5000,L$138,'1. Output sheet'!$K$2:$K$5000,$C924,'1. Output sheet'!$O$2:$O$5000,"&gt;="&amp;$B$906,'1. Output sheet'!$O$2:$O$5000,"&lt;"&amp;$C$906)</f>
        <v>0</v>
      </c>
      <c r="M989" s="13">
        <f>SUMIFS('1. Output sheet'!$F$2:$F$5000,'1. Output sheet'!$AC$2:$AC$5000,$B$75,'1. Output sheet'!$C$2:$C$5000,M$138,'1. Output sheet'!$K$2:$K$5000,$C924,'1. Output sheet'!$O$2:$O$5000,"&gt;="&amp;$B$906,'1. Output sheet'!$O$2:$O$5000,"&lt;"&amp;$C$906)</f>
        <v>0</v>
      </c>
      <c r="N989" s="13">
        <f>SUMIFS('1. Output sheet'!$F$2:$F$5000,'1. Output sheet'!$AC$2:$AC$5000,$B$75,'1. Output sheet'!$C$2:$C$5000,N$138,'1. Output sheet'!$K$2:$K$5000,$C924,'1. Output sheet'!$O$2:$O$5000,"&gt;="&amp;$B$906,'1. Output sheet'!$O$2:$O$5000,"&lt;"&amp;$C$906)</f>
        <v>0</v>
      </c>
      <c r="O989" s="13">
        <f>SUMIFS('1. Output sheet'!$F$2:$F$5000,'1. Output sheet'!$AC$2:$AC$5000,$B$75,'1. Output sheet'!$C$2:$C$5000,O$138,'1. Output sheet'!$K$2:$K$5000,$C924,'1. Output sheet'!$O$2:$O$5000,"&gt;="&amp;$B$906,'1. Output sheet'!$O$2:$O$5000,"&lt;"&amp;$C$906)</f>
        <v>0</v>
      </c>
      <c r="P989" s="14">
        <f t="shared" si="573"/>
        <v>2224</v>
      </c>
      <c r="R989" s="7"/>
      <c r="S989" s="39" t="s">
        <v>737</v>
      </c>
      <c r="T989" s="13">
        <f t="shared" si="574"/>
        <v>0</v>
      </c>
      <c r="U989" s="13">
        <f t="shared" si="552"/>
        <v>0</v>
      </c>
      <c r="V989" s="13">
        <f t="shared" si="553"/>
        <v>0</v>
      </c>
      <c r="W989" s="13">
        <f t="shared" si="554"/>
        <v>154.05655444270141</v>
      </c>
      <c r="X989" s="13">
        <f t="shared" si="555"/>
        <v>0</v>
      </c>
      <c r="Y989" s="13">
        <f t="shared" si="556"/>
        <v>0</v>
      </c>
      <c r="Z989" s="13">
        <f t="shared" si="557"/>
        <v>144.13472238982072</v>
      </c>
      <c r="AA989" s="13">
        <f t="shared" si="558"/>
        <v>0</v>
      </c>
      <c r="AB989" s="13">
        <f t="shared" si="559"/>
        <v>0</v>
      </c>
      <c r="AC989" s="13">
        <f t="shared" si="560"/>
        <v>0</v>
      </c>
      <c r="AD989" s="13">
        <f t="shared" si="561"/>
        <v>0</v>
      </c>
      <c r="AE989" s="13">
        <v>0</v>
      </c>
      <c r="AF989" s="14">
        <v>31995</v>
      </c>
    </row>
    <row r="990" spans="2:32" ht="14.4" x14ac:dyDescent="0.3">
      <c r="B990" s="7"/>
      <c r="C990" s="39" t="s">
        <v>362</v>
      </c>
      <c r="D990" s="13">
        <f>SUMIFS('1. Output sheet'!$F$2:$F$5000,'1. Output sheet'!$AC$2:$AC$5000,$B$75,'1. Output sheet'!$C$2:$C$5000,D$138,'1. Output sheet'!$K$2:$K$5000,$C925,'1. Output sheet'!$O$2:$O$5000,"&gt;="&amp;$B$906,'1. Output sheet'!$O$2:$O$5000,"&lt;"&amp;$C$906)</f>
        <v>0</v>
      </c>
      <c r="E990" s="13">
        <f>SUMIFS('1. Output sheet'!$F$2:$F$5000,'1. Output sheet'!$AC$2:$AC$5000,$B$75,'1. Output sheet'!$C$2:$C$5000,E$138,'1. Output sheet'!$K$2:$K$5000,$C925,'1. Output sheet'!$O$2:$O$5000,"&gt;="&amp;$B$906,'1. Output sheet'!$O$2:$O$5000,"&lt;"&amp;$C$906)</f>
        <v>0</v>
      </c>
      <c r="F990" s="13">
        <f>SUMIFS('1. Output sheet'!$F$2:$F$5000,'1. Output sheet'!$AC$2:$AC$5000,$B$75,'1. Output sheet'!$C$2:$C$5000,F$138,'1. Output sheet'!$K$2:$K$5000,$C925,'1. Output sheet'!$O$2:$O$5000,"&gt;="&amp;$B$906,'1. Output sheet'!$O$2:$O$5000,"&lt;"&amp;$C$906)</f>
        <v>0</v>
      </c>
      <c r="G990" s="13">
        <f>SUMIFS('1. Output sheet'!$F$2:$F$5000,'1. Output sheet'!$AC$2:$AC$5000,$B$75,'1. Output sheet'!$C$2:$C$5000,G$138,'1. Output sheet'!$K$2:$K$5000,$C925,'1. Output sheet'!$O$2:$O$5000,"&gt;="&amp;$B$906,'1. Output sheet'!$O$2:$O$5000,"&lt;"&amp;$C$906)</f>
        <v>0</v>
      </c>
      <c r="H990" s="13">
        <f>SUMIFS('1. Output sheet'!$F$2:$F$5000,'1. Output sheet'!$AC$2:$AC$5000,$B$75,'1. Output sheet'!$C$2:$C$5000,H$138,'1. Output sheet'!$K$2:$K$5000,$C925,'1. Output sheet'!$O$2:$O$5000,"&gt;="&amp;$B$906,'1. Output sheet'!$O$2:$O$5000,"&lt;"&amp;$C$906)</f>
        <v>0</v>
      </c>
      <c r="I990" s="13">
        <f>SUMIFS('1. Output sheet'!$F$2:$F$5000,'1. Output sheet'!$AC$2:$AC$5000,$B$75,'1. Output sheet'!$C$2:$C$5000,I$138,'1. Output sheet'!$K$2:$K$5000,$C925,'1. Output sheet'!$O$2:$O$5000,"&gt;="&amp;$B$906,'1. Output sheet'!$O$2:$O$5000,"&lt;"&amp;$C$906)</f>
        <v>0</v>
      </c>
      <c r="J990" s="13">
        <f>SUMIFS('1. Output sheet'!$F$2:$F$5000,'1. Output sheet'!$AC$2:$AC$5000,$B$75,'1. Output sheet'!$C$2:$C$5000,J$138,'1. Output sheet'!$K$2:$K$5000,$C925,'1. Output sheet'!$O$2:$O$5000,"&gt;="&amp;$B$906,'1. Output sheet'!$O$2:$O$5000,"&lt;"&amp;$C$906)</f>
        <v>0</v>
      </c>
      <c r="K990" s="13">
        <f>SUMIFS('1. Output sheet'!$F$2:$F$5000,'1. Output sheet'!$AC$2:$AC$5000,$B$75,'1. Output sheet'!$C$2:$C$5000,K$138,'1. Output sheet'!$K$2:$K$5000,$C925,'1. Output sheet'!$O$2:$O$5000,"&gt;="&amp;$B$906,'1. Output sheet'!$O$2:$O$5000,"&lt;"&amp;$C$906)</f>
        <v>0</v>
      </c>
      <c r="L990" s="13">
        <f>SUMIFS('1. Output sheet'!$F$2:$F$5000,'1. Output sheet'!$AC$2:$AC$5000,$B$75,'1. Output sheet'!$C$2:$C$5000,L$138,'1. Output sheet'!$K$2:$K$5000,$C925,'1. Output sheet'!$O$2:$O$5000,"&gt;="&amp;$B$906,'1. Output sheet'!$O$2:$O$5000,"&lt;"&amp;$C$906)</f>
        <v>0</v>
      </c>
      <c r="M990" s="13">
        <f>SUMIFS('1. Output sheet'!$F$2:$F$5000,'1. Output sheet'!$AC$2:$AC$5000,$B$75,'1. Output sheet'!$C$2:$C$5000,M$138,'1. Output sheet'!$K$2:$K$5000,$C925,'1. Output sheet'!$O$2:$O$5000,"&gt;="&amp;$B$906,'1. Output sheet'!$O$2:$O$5000,"&lt;"&amp;$C$906)</f>
        <v>0</v>
      </c>
      <c r="N990" s="13">
        <f>SUMIFS('1. Output sheet'!$F$2:$F$5000,'1. Output sheet'!$AC$2:$AC$5000,$B$75,'1. Output sheet'!$C$2:$C$5000,N$138,'1. Output sheet'!$K$2:$K$5000,$C925,'1. Output sheet'!$O$2:$O$5000,"&gt;="&amp;$B$906,'1. Output sheet'!$O$2:$O$5000,"&lt;"&amp;$C$906)</f>
        <v>0</v>
      </c>
      <c r="O990" s="13">
        <f>SUMIFS('1. Output sheet'!$F$2:$F$5000,'1. Output sheet'!$AC$2:$AC$5000,$B$75,'1. Output sheet'!$C$2:$C$5000,O$138,'1. Output sheet'!$K$2:$K$5000,$C925,'1. Output sheet'!$O$2:$O$5000,"&gt;="&amp;$B$906,'1. Output sheet'!$O$2:$O$5000,"&lt;"&amp;$C$906)</f>
        <v>0</v>
      </c>
      <c r="P990" s="14">
        <f t="shared" si="573"/>
        <v>0</v>
      </c>
      <c r="R990" s="7"/>
      <c r="S990" s="39" t="s">
        <v>362</v>
      </c>
      <c r="T990" s="13">
        <f t="shared" si="574"/>
        <v>0</v>
      </c>
      <c r="U990" s="13">
        <f t="shared" si="552"/>
        <v>0</v>
      </c>
      <c r="V990" s="13">
        <f t="shared" si="553"/>
        <v>0</v>
      </c>
      <c r="W990" s="13">
        <f t="shared" si="554"/>
        <v>0</v>
      </c>
      <c r="X990" s="13">
        <f t="shared" si="555"/>
        <v>0</v>
      </c>
      <c r="Y990" s="13">
        <f t="shared" si="556"/>
        <v>0</v>
      </c>
      <c r="Z990" s="13">
        <f t="shared" si="557"/>
        <v>0</v>
      </c>
      <c r="AA990" s="13">
        <f t="shared" si="558"/>
        <v>0</v>
      </c>
      <c r="AB990" s="13">
        <f t="shared" si="559"/>
        <v>0</v>
      </c>
      <c r="AC990" s="13">
        <f t="shared" si="560"/>
        <v>0</v>
      </c>
      <c r="AD990" s="13">
        <f t="shared" si="561"/>
        <v>0</v>
      </c>
      <c r="AE990" s="13">
        <v>0</v>
      </c>
      <c r="AF990" s="14">
        <v>26113.7</v>
      </c>
    </row>
    <row r="991" spans="2:32" ht="14.4" x14ac:dyDescent="0.3">
      <c r="B991" s="7"/>
      <c r="C991" s="39" t="s">
        <v>76</v>
      </c>
      <c r="D991" s="13">
        <f>SUMIFS('1. Output sheet'!$F$2:$F$5000,'1. Output sheet'!$AC$2:$AC$5000,$B$75,'1. Output sheet'!$C$2:$C$5000,D$138,'1. Output sheet'!$K$2:$K$5000,$C926,'1. Output sheet'!$O$2:$O$5000,"&gt;="&amp;$B$906,'1. Output sheet'!$O$2:$O$5000,"&lt;"&amp;$C$906)</f>
        <v>0</v>
      </c>
      <c r="E991" s="13">
        <f>SUMIFS('1. Output sheet'!$F$2:$F$5000,'1. Output sheet'!$AC$2:$AC$5000,$B$75,'1. Output sheet'!$C$2:$C$5000,E$138,'1. Output sheet'!$K$2:$K$5000,$C926,'1. Output sheet'!$O$2:$O$5000,"&gt;="&amp;$B$906,'1. Output sheet'!$O$2:$O$5000,"&lt;"&amp;$C$906)</f>
        <v>0</v>
      </c>
      <c r="F991" s="13">
        <f>SUMIFS('1. Output sheet'!$F$2:$F$5000,'1. Output sheet'!$AC$2:$AC$5000,$B$75,'1. Output sheet'!$C$2:$C$5000,F$138,'1. Output sheet'!$K$2:$K$5000,$C926,'1. Output sheet'!$O$2:$O$5000,"&gt;="&amp;$B$906,'1. Output sheet'!$O$2:$O$5000,"&lt;"&amp;$C$906)</f>
        <v>0</v>
      </c>
      <c r="G991" s="13">
        <f>SUMIFS('1. Output sheet'!$F$2:$F$5000,'1. Output sheet'!$AC$2:$AC$5000,$B$75,'1. Output sheet'!$C$2:$C$5000,G$138,'1. Output sheet'!$K$2:$K$5000,$C926,'1. Output sheet'!$O$2:$O$5000,"&gt;="&amp;$B$906,'1. Output sheet'!$O$2:$O$5000,"&lt;"&amp;$C$906)</f>
        <v>0</v>
      </c>
      <c r="H991" s="13">
        <f>SUMIFS('1. Output sheet'!$F$2:$F$5000,'1. Output sheet'!$AC$2:$AC$5000,$B$75,'1. Output sheet'!$C$2:$C$5000,H$138,'1. Output sheet'!$K$2:$K$5000,$C926,'1. Output sheet'!$O$2:$O$5000,"&gt;="&amp;$B$906,'1. Output sheet'!$O$2:$O$5000,"&lt;"&amp;$C$906)</f>
        <v>0</v>
      </c>
      <c r="I991" s="13">
        <f>SUMIFS('1. Output sheet'!$F$2:$F$5000,'1. Output sheet'!$AC$2:$AC$5000,$B$75,'1. Output sheet'!$C$2:$C$5000,I$138,'1. Output sheet'!$K$2:$K$5000,$C926,'1. Output sheet'!$O$2:$O$5000,"&gt;="&amp;$B$906,'1. Output sheet'!$O$2:$O$5000,"&lt;"&amp;$C$906)</f>
        <v>0</v>
      </c>
      <c r="J991" s="13">
        <f>SUMIFS('1. Output sheet'!$F$2:$F$5000,'1. Output sheet'!$AC$2:$AC$5000,$B$75,'1. Output sheet'!$C$2:$C$5000,J$138,'1. Output sheet'!$K$2:$K$5000,$C926,'1. Output sheet'!$O$2:$O$5000,"&gt;="&amp;$B$906,'1. Output sheet'!$O$2:$O$5000,"&lt;"&amp;$C$906)</f>
        <v>0</v>
      </c>
      <c r="K991" s="13">
        <f>SUMIFS('1. Output sheet'!$F$2:$F$5000,'1. Output sheet'!$AC$2:$AC$5000,$B$75,'1. Output sheet'!$C$2:$C$5000,K$138,'1. Output sheet'!$K$2:$K$5000,$C926,'1. Output sheet'!$O$2:$O$5000,"&gt;="&amp;$B$906,'1. Output sheet'!$O$2:$O$5000,"&lt;"&amp;$C$906)</f>
        <v>0</v>
      </c>
      <c r="L991" s="13">
        <f>SUMIFS('1. Output sheet'!$F$2:$F$5000,'1. Output sheet'!$AC$2:$AC$5000,$B$75,'1. Output sheet'!$C$2:$C$5000,L$138,'1. Output sheet'!$K$2:$K$5000,$C926,'1. Output sheet'!$O$2:$O$5000,"&gt;="&amp;$B$906,'1. Output sheet'!$O$2:$O$5000,"&lt;"&amp;$C$906)</f>
        <v>0</v>
      </c>
      <c r="M991" s="13">
        <f>SUMIFS('1. Output sheet'!$F$2:$F$5000,'1. Output sheet'!$AC$2:$AC$5000,$B$75,'1. Output sheet'!$C$2:$C$5000,M$138,'1. Output sheet'!$K$2:$K$5000,$C926,'1. Output sheet'!$O$2:$O$5000,"&gt;="&amp;$B$906,'1. Output sheet'!$O$2:$O$5000,"&lt;"&amp;$C$906)</f>
        <v>0</v>
      </c>
      <c r="N991" s="13">
        <f>SUMIFS('1. Output sheet'!$F$2:$F$5000,'1. Output sheet'!$AC$2:$AC$5000,$B$75,'1. Output sheet'!$C$2:$C$5000,N$138,'1. Output sheet'!$K$2:$K$5000,$C926,'1. Output sheet'!$O$2:$O$5000,"&gt;="&amp;$B$906,'1. Output sheet'!$O$2:$O$5000,"&lt;"&amp;$C$906)</f>
        <v>0</v>
      </c>
      <c r="O991" s="13">
        <f>SUMIFS('1. Output sheet'!$F$2:$F$5000,'1. Output sheet'!$AC$2:$AC$5000,$B$75,'1. Output sheet'!$C$2:$C$5000,O$138,'1. Output sheet'!$K$2:$K$5000,$C926,'1. Output sheet'!$O$2:$O$5000,"&gt;="&amp;$B$906,'1. Output sheet'!$O$2:$O$5000,"&lt;"&amp;$C$906)</f>
        <v>0</v>
      </c>
      <c r="P991" s="14">
        <f t="shared" si="573"/>
        <v>0</v>
      </c>
      <c r="R991" s="7"/>
      <c r="S991" s="39" t="s">
        <v>76</v>
      </c>
      <c r="T991" s="13">
        <f t="shared" si="574"/>
        <v>0</v>
      </c>
      <c r="U991" s="13">
        <f t="shared" si="552"/>
        <v>0</v>
      </c>
      <c r="V991" s="13">
        <f t="shared" si="553"/>
        <v>0</v>
      </c>
      <c r="W991" s="13">
        <f t="shared" si="554"/>
        <v>0</v>
      </c>
      <c r="X991" s="13">
        <f t="shared" si="555"/>
        <v>0</v>
      </c>
      <c r="Y991" s="13">
        <f t="shared" si="556"/>
        <v>0</v>
      </c>
      <c r="Z991" s="13">
        <f t="shared" si="557"/>
        <v>0</v>
      </c>
      <c r="AA991" s="13">
        <f t="shared" si="558"/>
        <v>0</v>
      </c>
      <c r="AB991" s="13">
        <f t="shared" si="559"/>
        <v>0</v>
      </c>
      <c r="AC991" s="13">
        <f t="shared" si="560"/>
        <v>0</v>
      </c>
      <c r="AD991" s="13">
        <f t="shared" si="561"/>
        <v>0</v>
      </c>
      <c r="AE991" s="13">
        <v>0</v>
      </c>
      <c r="AF991" s="14">
        <v>9495</v>
      </c>
    </row>
    <row r="992" spans="2:32" ht="14.4" x14ac:dyDescent="0.3">
      <c r="B992" s="7"/>
      <c r="C992" s="39" t="s">
        <v>3770</v>
      </c>
      <c r="D992" s="13">
        <f>SUMIFS('1. Output sheet'!$F$2:$F$5000,'1. Output sheet'!$AC$2:$AC$5000,$B$75,'1. Output sheet'!$C$2:$C$5000,D$138,'1. Output sheet'!$K$2:$K$5000,$C927,'1. Output sheet'!$O$2:$O$5000,"&gt;="&amp;$B$906,'1. Output sheet'!$O$2:$O$5000,"&lt;"&amp;$C$906)</f>
        <v>0</v>
      </c>
      <c r="E992" s="13">
        <f>SUMIFS('1. Output sheet'!$F$2:$F$5000,'1. Output sheet'!$AC$2:$AC$5000,$B$75,'1. Output sheet'!$C$2:$C$5000,E$138,'1. Output sheet'!$K$2:$K$5000,$C927,'1. Output sheet'!$O$2:$O$5000,"&gt;="&amp;$B$906,'1. Output sheet'!$O$2:$O$5000,"&lt;"&amp;$C$906)</f>
        <v>0</v>
      </c>
      <c r="F992" s="13">
        <f>SUMIFS('1. Output sheet'!$F$2:$F$5000,'1. Output sheet'!$AC$2:$AC$5000,$B$75,'1. Output sheet'!$C$2:$C$5000,F$138,'1. Output sheet'!$K$2:$K$5000,$C927,'1. Output sheet'!$O$2:$O$5000,"&gt;="&amp;$B$906,'1. Output sheet'!$O$2:$O$5000,"&lt;"&amp;$C$906)</f>
        <v>0</v>
      </c>
      <c r="G992" s="13">
        <f>SUMIFS('1. Output sheet'!$F$2:$F$5000,'1. Output sheet'!$AC$2:$AC$5000,$B$75,'1. Output sheet'!$C$2:$C$5000,G$138,'1. Output sheet'!$K$2:$K$5000,$C927,'1. Output sheet'!$O$2:$O$5000,"&gt;="&amp;$B$906,'1. Output sheet'!$O$2:$O$5000,"&lt;"&amp;$C$906)</f>
        <v>0</v>
      </c>
      <c r="H992" s="13">
        <f>SUMIFS('1. Output sheet'!$F$2:$F$5000,'1. Output sheet'!$AC$2:$AC$5000,$B$75,'1. Output sheet'!$C$2:$C$5000,H$138,'1. Output sheet'!$K$2:$K$5000,$C927,'1. Output sheet'!$O$2:$O$5000,"&gt;="&amp;$B$906,'1. Output sheet'!$O$2:$O$5000,"&lt;"&amp;$C$906)</f>
        <v>0</v>
      </c>
      <c r="I992" s="13">
        <f>SUMIFS('1. Output sheet'!$F$2:$F$5000,'1. Output sheet'!$AC$2:$AC$5000,$B$75,'1. Output sheet'!$C$2:$C$5000,I$138,'1. Output sheet'!$K$2:$K$5000,$C927,'1. Output sheet'!$O$2:$O$5000,"&gt;="&amp;$B$906,'1. Output sheet'!$O$2:$O$5000,"&lt;"&amp;$C$906)</f>
        <v>0</v>
      </c>
      <c r="J992" s="13">
        <f>SUMIFS('1. Output sheet'!$F$2:$F$5000,'1. Output sheet'!$AC$2:$AC$5000,$B$75,'1. Output sheet'!$C$2:$C$5000,J$138,'1. Output sheet'!$K$2:$K$5000,$C927,'1. Output sheet'!$O$2:$O$5000,"&gt;="&amp;$B$906,'1. Output sheet'!$O$2:$O$5000,"&lt;"&amp;$C$906)</f>
        <v>0</v>
      </c>
      <c r="K992" s="13">
        <f>SUMIFS('1. Output sheet'!$F$2:$F$5000,'1. Output sheet'!$AC$2:$AC$5000,$B$75,'1. Output sheet'!$C$2:$C$5000,K$138,'1. Output sheet'!$K$2:$K$5000,$C927,'1. Output sheet'!$O$2:$O$5000,"&gt;="&amp;$B$906,'1. Output sheet'!$O$2:$O$5000,"&lt;"&amp;$C$906)</f>
        <v>0</v>
      </c>
      <c r="L992" s="13">
        <f>SUMIFS('1. Output sheet'!$F$2:$F$5000,'1. Output sheet'!$AC$2:$AC$5000,$B$75,'1. Output sheet'!$C$2:$C$5000,L$138,'1. Output sheet'!$K$2:$K$5000,$C927,'1. Output sheet'!$O$2:$O$5000,"&gt;="&amp;$B$906,'1. Output sheet'!$O$2:$O$5000,"&lt;"&amp;$C$906)</f>
        <v>0</v>
      </c>
      <c r="M992" s="13">
        <f>SUMIFS('1. Output sheet'!$F$2:$F$5000,'1. Output sheet'!$AC$2:$AC$5000,$B$75,'1. Output sheet'!$C$2:$C$5000,M$138,'1. Output sheet'!$K$2:$K$5000,$C927,'1. Output sheet'!$O$2:$O$5000,"&gt;="&amp;$B$906,'1. Output sheet'!$O$2:$O$5000,"&lt;"&amp;$C$906)</f>
        <v>0</v>
      </c>
      <c r="N992" s="13">
        <f>SUMIFS('1. Output sheet'!$F$2:$F$5000,'1. Output sheet'!$AC$2:$AC$5000,$B$75,'1. Output sheet'!$C$2:$C$5000,N$138,'1. Output sheet'!$K$2:$K$5000,$C927,'1. Output sheet'!$O$2:$O$5000,"&gt;="&amp;$B$906,'1. Output sheet'!$O$2:$O$5000,"&lt;"&amp;$C$906)</f>
        <v>0</v>
      </c>
      <c r="O992" s="13">
        <f>SUMIFS('1. Output sheet'!$F$2:$F$5000,'1. Output sheet'!$AC$2:$AC$5000,$B$75,'1. Output sheet'!$C$2:$C$5000,O$138,'1. Output sheet'!$K$2:$K$5000,$C927,'1. Output sheet'!$O$2:$O$5000,"&gt;="&amp;$B$906,'1. Output sheet'!$O$2:$O$5000,"&lt;"&amp;$C$906)</f>
        <v>0</v>
      </c>
      <c r="P992" s="14">
        <f t="shared" si="573"/>
        <v>0</v>
      </c>
      <c r="R992" s="7"/>
      <c r="S992" s="39" t="s">
        <v>3770</v>
      </c>
      <c r="T992" s="13">
        <f t="shared" si="574"/>
        <v>0</v>
      </c>
      <c r="U992" s="13">
        <f t="shared" si="552"/>
        <v>0</v>
      </c>
      <c r="V992" s="13">
        <f t="shared" si="553"/>
        <v>0</v>
      </c>
      <c r="W992" s="13">
        <f t="shared" si="554"/>
        <v>0</v>
      </c>
      <c r="X992" s="13">
        <f t="shared" si="555"/>
        <v>0</v>
      </c>
      <c r="Y992" s="13">
        <f t="shared" si="556"/>
        <v>0</v>
      </c>
      <c r="Z992" s="13">
        <f t="shared" si="557"/>
        <v>0</v>
      </c>
      <c r="AA992" s="13">
        <f t="shared" si="558"/>
        <v>0</v>
      </c>
      <c r="AB992" s="13">
        <f t="shared" si="559"/>
        <v>0</v>
      </c>
      <c r="AC992" s="13">
        <f t="shared" si="560"/>
        <v>0</v>
      </c>
      <c r="AD992" s="13">
        <f t="shared" si="561"/>
        <v>0</v>
      </c>
      <c r="AE992" s="13">
        <v>0</v>
      </c>
      <c r="AF992" s="14">
        <v>0</v>
      </c>
    </row>
    <row r="993" spans="2:32" ht="14.4" x14ac:dyDescent="0.3">
      <c r="B993" s="7"/>
      <c r="C993" s="39" t="s">
        <v>724</v>
      </c>
      <c r="D993" s="13">
        <f>SUMIFS('1. Output sheet'!$F$2:$F$5000,'1. Output sheet'!$AC$2:$AC$5000,$B$75,'1. Output sheet'!$C$2:$C$5000,D$138,'1. Output sheet'!$K$2:$K$5000,$C928,'1. Output sheet'!$O$2:$O$5000,"&gt;="&amp;$B$906,'1. Output sheet'!$O$2:$O$5000,"&lt;"&amp;$C$906)</f>
        <v>0</v>
      </c>
      <c r="E993" s="13">
        <f>SUMIFS('1. Output sheet'!$F$2:$F$5000,'1. Output sheet'!$AC$2:$AC$5000,$B$75,'1. Output sheet'!$C$2:$C$5000,E$138,'1. Output sheet'!$K$2:$K$5000,$C928,'1. Output sheet'!$O$2:$O$5000,"&gt;="&amp;$B$906,'1. Output sheet'!$O$2:$O$5000,"&lt;"&amp;$C$906)</f>
        <v>0</v>
      </c>
      <c r="F993" s="13">
        <f>SUMIFS('1. Output sheet'!$F$2:$F$5000,'1. Output sheet'!$AC$2:$AC$5000,$B$75,'1. Output sheet'!$C$2:$C$5000,F$138,'1. Output sheet'!$K$2:$K$5000,$C928,'1. Output sheet'!$O$2:$O$5000,"&gt;="&amp;$B$906,'1. Output sheet'!$O$2:$O$5000,"&lt;"&amp;$C$906)</f>
        <v>0</v>
      </c>
      <c r="G993" s="13">
        <f>SUMIFS('1. Output sheet'!$F$2:$F$5000,'1. Output sheet'!$AC$2:$AC$5000,$B$75,'1. Output sheet'!$C$2:$C$5000,G$138,'1. Output sheet'!$K$2:$K$5000,$C928,'1. Output sheet'!$O$2:$O$5000,"&gt;="&amp;$B$906,'1. Output sheet'!$O$2:$O$5000,"&lt;"&amp;$C$906)</f>
        <v>0</v>
      </c>
      <c r="H993" s="13">
        <f>SUMIFS('1. Output sheet'!$F$2:$F$5000,'1. Output sheet'!$AC$2:$AC$5000,$B$75,'1. Output sheet'!$C$2:$C$5000,H$138,'1. Output sheet'!$K$2:$K$5000,$C928,'1. Output sheet'!$O$2:$O$5000,"&gt;="&amp;$B$906,'1. Output sheet'!$O$2:$O$5000,"&lt;"&amp;$C$906)</f>
        <v>0</v>
      </c>
      <c r="I993" s="13">
        <f>SUMIFS('1. Output sheet'!$F$2:$F$5000,'1. Output sheet'!$AC$2:$AC$5000,$B$75,'1. Output sheet'!$C$2:$C$5000,I$138,'1. Output sheet'!$K$2:$K$5000,$C928,'1. Output sheet'!$O$2:$O$5000,"&gt;="&amp;$B$906,'1. Output sheet'!$O$2:$O$5000,"&lt;"&amp;$C$906)</f>
        <v>0</v>
      </c>
      <c r="J993" s="13">
        <f>SUMIFS('1. Output sheet'!$F$2:$F$5000,'1. Output sheet'!$AC$2:$AC$5000,$B$75,'1. Output sheet'!$C$2:$C$5000,J$138,'1. Output sheet'!$K$2:$K$5000,$C928,'1. Output sheet'!$O$2:$O$5000,"&gt;="&amp;$B$906,'1. Output sheet'!$O$2:$O$5000,"&lt;"&amp;$C$906)</f>
        <v>0</v>
      </c>
      <c r="K993" s="13">
        <f>SUMIFS('1. Output sheet'!$F$2:$F$5000,'1. Output sheet'!$AC$2:$AC$5000,$B$75,'1. Output sheet'!$C$2:$C$5000,K$138,'1. Output sheet'!$K$2:$K$5000,$C928,'1. Output sheet'!$O$2:$O$5000,"&gt;="&amp;$B$906,'1. Output sheet'!$O$2:$O$5000,"&lt;"&amp;$C$906)</f>
        <v>0</v>
      </c>
      <c r="L993" s="13">
        <f>SUMIFS('1. Output sheet'!$F$2:$F$5000,'1. Output sheet'!$AC$2:$AC$5000,$B$75,'1. Output sheet'!$C$2:$C$5000,L$138,'1. Output sheet'!$K$2:$K$5000,$C928,'1. Output sheet'!$O$2:$O$5000,"&gt;="&amp;$B$906,'1. Output sheet'!$O$2:$O$5000,"&lt;"&amp;$C$906)</f>
        <v>0</v>
      </c>
      <c r="M993" s="13">
        <f>SUMIFS('1. Output sheet'!$F$2:$F$5000,'1. Output sheet'!$AC$2:$AC$5000,$B$75,'1. Output sheet'!$C$2:$C$5000,M$138,'1. Output sheet'!$K$2:$K$5000,$C928,'1. Output sheet'!$O$2:$O$5000,"&gt;="&amp;$B$906,'1. Output sheet'!$O$2:$O$5000,"&lt;"&amp;$C$906)</f>
        <v>0</v>
      </c>
      <c r="N993" s="13">
        <f>SUMIFS('1. Output sheet'!$F$2:$F$5000,'1. Output sheet'!$AC$2:$AC$5000,$B$75,'1. Output sheet'!$C$2:$C$5000,N$138,'1. Output sheet'!$K$2:$K$5000,$C928,'1. Output sheet'!$O$2:$O$5000,"&gt;="&amp;$B$906,'1. Output sheet'!$O$2:$O$5000,"&lt;"&amp;$C$906)</f>
        <v>0</v>
      </c>
      <c r="O993" s="13">
        <f>SUMIFS('1. Output sheet'!$F$2:$F$5000,'1. Output sheet'!$AC$2:$AC$5000,$B$75,'1. Output sheet'!$C$2:$C$5000,O$138,'1. Output sheet'!$K$2:$K$5000,$C928,'1. Output sheet'!$O$2:$O$5000,"&gt;="&amp;$B$906,'1. Output sheet'!$O$2:$O$5000,"&lt;"&amp;$C$906)</f>
        <v>0</v>
      </c>
      <c r="P993" s="14">
        <f t="shared" si="573"/>
        <v>0</v>
      </c>
      <c r="R993" s="7"/>
      <c r="S993" s="39" t="s">
        <v>724</v>
      </c>
      <c r="T993" s="13">
        <f t="shared" si="574"/>
        <v>0</v>
      </c>
      <c r="U993" s="13">
        <f t="shared" si="552"/>
        <v>0</v>
      </c>
      <c r="V993" s="13">
        <f t="shared" si="553"/>
        <v>0</v>
      </c>
      <c r="W993" s="13">
        <f t="shared" si="554"/>
        <v>0</v>
      </c>
      <c r="X993" s="13">
        <f t="shared" si="555"/>
        <v>0</v>
      </c>
      <c r="Y993" s="13">
        <f t="shared" si="556"/>
        <v>0</v>
      </c>
      <c r="Z993" s="13">
        <f t="shared" si="557"/>
        <v>0</v>
      </c>
      <c r="AA993" s="13">
        <f t="shared" si="558"/>
        <v>0</v>
      </c>
      <c r="AB993" s="13">
        <f t="shared" si="559"/>
        <v>0</v>
      </c>
      <c r="AC993" s="13">
        <f t="shared" si="560"/>
        <v>0</v>
      </c>
      <c r="AD993" s="13">
        <f t="shared" si="561"/>
        <v>0</v>
      </c>
      <c r="AE993" s="13">
        <v>1595</v>
      </c>
      <c r="AF993" s="14">
        <v>83020</v>
      </c>
    </row>
    <row r="994" spans="2:32" ht="14.4" x14ac:dyDescent="0.3">
      <c r="B994" s="7"/>
      <c r="C994" s="39" t="s">
        <v>285</v>
      </c>
      <c r="D994" s="13">
        <f>SUMIFS('1. Output sheet'!$F$2:$F$5000,'1. Output sheet'!$AC$2:$AC$5000,$B$75,'1. Output sheet'!$C$2:$C$5000,D$138,'1. Output sheet'!$K$2:$K$5000,$C929,'1. Output sheet'!$O$2:$O$5000,"&gt;="&amp;$B$906,'1. Output sheet'!$O$2:$O$5000,"&lt;"&amp;$C$906)</f>
        <v>0</v>
      </c>
      <c r="E994" s="13">
        <f>SUMIFS('1. Output sheet'!$F$2:$F$5000,'1. Output sheet'!$AC$2:$AC$5000,$B$75,'1. Output sheet'!$C$2:$C$5000,E$138,'1. Output sheet'!$K$2:$K$5000,$C929,'1. Output sheet'!$O$2:$O$5000,"&gt;="&amp;$B$906,'1. Output sheet'!$O$2:$O$5000,"&lt;"&amp;$C$906)</f>
        <v>0</v>
      </c>
      <c r="F994" s="13">
        <f>SUMIFS('1. Output sheet'!$F$2:$F$5000,'1. Output sheet'!$AC$2:$AC$5000,$B$75,'1. Output sheet'!$C$2:$C$5000,F$138,'1. Output sheet'!$K$2:$K$5000,$C929,'1. Output sheet'!$O$2:$O$5000,"&gt;="&amp;$B$906,'1. Output sheet'!$O$2:$O$5000,"&lt;"&amp;$C$906)</f>
        <v>0</v>
      </c>
      <c r="G994" s="13">
        <f>SUMIFS('1. Output sheet'!$F$2:$F$5000,'1. Output sheet'!$AC$2:$AC$5000,$B$75,'1. Output sheet'!$C$2:$C$5000,G$138,'1. Output sheet'!$K$2:$K$5000,$C929,'1. Output sheet'!$O$2:$O$5000,"&gt;="&amp;$B$906,'1. Output sheet'!$O$2:$O$5000,"&lt;"&amp;$C$906)</f>
        <v>0</v>
      </c>
      <c r="H994" s="13">
        <f>SUMIFS('1. Output sheet'!$F$2:$F$5000,'1. Output sheet'!$AC$2:$AC$5000,$B$75,'1. Output sheet'!$C$2:$C$5000,H$138,'1. Output sheet'!$K$2:$K$5000,$C929,'1. Output sheet'!$O$2:$O$5000,"&gt;="&amp;$B$906,'1. Output sheet'!$O$2:$O$5000,"&lt;"&amp;$C$906)</f>
        <v>0</v>
      </c>
      <c r="I994" s="13">
        <f>SUMIFS('1. Output sheet'!$F$2:$F$5000,'1. Output sheet'!$AC$2:$AC$5000,$B$75,'1. Output sheet'!$C$2:$C$5000,I$138,'1. Output sheet'!$K$2:$K$5000,$C929,'1. Output sheet'!$O$2:$O$5000,"&gt;="&amp;$B$906,'1. Output sheet'!$O$2:$O$5000,"&lt;"&amp;$C$906)</f>
        <v>0</v>
      </c>
      <c r="J994" s="13">
        <f>SUMIFS('1. Output sheet'!$F$2:$F$5000,'1. Output sheet'!$AC$2:$AC$5000,$B$75,'1. Output sheet'!$C$2:$C$5000,J$138,'1. Output sheet'!$K$2:$K$5000,$C929,'1. Output sheet'!$O$2:$O$5000,"&gt;="&amp;$B$906,'1. Output sheet'!$O$2:$O$5000,"&lt;"&amp;$C$906)</f>
        <v>0</v>
      </c>
      <c r="K994" s="13">
        <f>SUMIFS('1. Output sheet'!$F$2:$F$5000,'1. Output sheet'!$AC$2:$AC$5000,$B$75,'1. Output sheet'!$C$2:$C$5000,K$138,'1. Output sheet'!$K$2:$K$5000,$C929,'1. Output sheet'!$O$2:$O$5000,"&gt;="&amp;$B$906,'1. Output sheet'!$O$2:$O$5000,"&lt;"&amp;$C$906)</f>
        <v>0</v>
      </c>
      <c r="L994" s="13">
        <f>SUMIFS('1. Output sheet'!$F$2:$F$5000,'1. Output sheet'!$AC$2:$AC$5000,$B$75,'1. Output sheet'!$C$2:$C$5000,L$138,'1. Output sheet'!$K$2:$K$5000,$C929,'1. Output sheet'!$O$2:$O$5000,"&gt;="&amp;$B$906,'1. Output sheet'!$O$2:$O$5000,"&lt;"&amp;$C$906)</f>
        <v>0</v>
      </c>
      <c r="M994" s="13">
        <f>SUMIFS('1. Output sheet'!$F$2:$F$5000,'1. Output sheet'!$AC$2:$AC$5000,$B$75,'1. Output sheet'!$C$2:$C$5000,M$138,'1. Output sheet'!$K$2:$K$5000,$C929,'1. Output sheet'!$O$2:$O$5000,"&gt;="&amp;$B$906,'1. Output sheet'!$O$2:$O$5000,"&lt;"&amp;$C$906)</f>
        <v>0</v>
      </c>
      <c r="N994" s="13">
        <f>SUMIFS('1. Output sheet'!$F$2:$F$5000,'1. Output sheet'!$AC$2:$AC$5000,$B$75,'1. Output sheet'!$C$2:$C$5000,N$138,'1. Output sheet'!$K$2:$K$5000,$C929,'1. Output sheet'!$O$2:$O$5000,"&gt;="&amp;$B$906,'1. Output sheet'!$O$2:$O$5000,"&lt;"&amp;$C$906)</f>
        <v>0</v>
      </c>
      <c r="O994" s="13">
        <f>SUMIFS('1. Output sheet'!$F$2:$F$5000,'1. Output sheet'!$AC$2:$AC$5000,$B$75,'1. Output sheet'!$C$2:$C$5000,O$138,'1. Output sheet'!$K$2:$K$5000,$C929,'1. Output sheet'!$O$2:$O$5000,"&gt;="&amp;$B$906,'1. Output sheet'!$O$2:$O$5000,"&lt;"&amp;$C$906)</f>
        <v>0</v>
      </c>
      <c r="P994" s="14">
        <f t="shared" si="573"/>
        <v>0</v>
      </c>
      <c r="R994" s="7"/>
      <c r="S994" s="39" t="s">
        <v>285</v>
      </c>
      <c r="T994" s="13">
        <f t="shared" si="574"/>
        <v>0</v>
      </c>
      <c r="U994" s="13">
        <f t="shared" si="552"/>
        <v>0</v>
      </c>
      <c r="V994" s="13">
        <f t="shared" si="553"/>
        <v>0</v>
      </c>
      <c r="W994" s="13">
        <f t="shared" si="554"/>
        <v>0</v>
      </c>
      <c r="X994" s="13">
        <f t="shared" si="555"/>
        <v>0</v>
      </c>
      <c r="Y994" s="13">
        <f t="shared" si="556"/>
        <v>0</v>
      </c>
      <c r="Z994" s="13">
        <f t="shared" si="557"/>
        <v>0</v>
      </c>
      <c r="AA994" s="13">
        <f t="shared" si="558"/>
        <v>0</v>
      </c>
      <c r="AB994" s="13">
        <f t="shared" si="559"/>
        <v>0</v>
      </c>
      <c r="AC994" s="13">
        <f t="shared" si="560"/>
        <v>0</v>
      </c>
      <c r="AD994" s="13">
        <f t="shared" si="561"/>
        <v>0</v>
      </c>
      <c r="AE994" s="13">
        <v>0</v>
      </c>
      <c r="AF994" s="14">
        <v>61025.31</v>
      </c>
    </row>
    <row r="995" spans="2:32" ht="14.4" x14ac:dyDescent="0.3">
      <c r="B995" s="7"/>
      <c r="C995" s="39" t="s">
        <v>717</v>
      </c>
      <c r="D995" s="13">
        <f>SUMIFS('1. Output sheet'!$F$2:$F$5000,'1. Output sheet'!$AC$2:$AC$5000,$B$75,'1. Output sheet'!$C$2:$C$5000,D$138,'1. Output sheet'!$K$2:$K$5000,$C930,'1. Output sheet'!$O$2:$O$5000,"&gt;="&amp;$B$906,'1. Output sheet'!$O$2:$O$5000,"&lt;"&amp;$C$906)</f>
        <v>0</v>
      </c>
      <c r="E995" s="13">
        <f>SUMIFS('1. Output sheet'!$F$2:$F$5000,'1. Output sheet'!$AC$2:$AC$5000,$B$75,'1. Output sheet'!$C$2:$C$5000,E$138,'1. Output sheet'!$K$2:$K$5000,$C930,'1. Output sheet'!$O$2:$O$5000,"&gt;="&amp;$B$906,'1. Output sheet'!$O$2:$O$5000,"&lt;"&amp;$C$906)</f>
        <v>0</v>
      </c>
      <c r="F995" s="13">
        <f>SUMIFS('1. Output sheet'!$F$2:$F$5000,'1. Output sheet'!$AC$2:$AC$5000,$B$75,'1. Output sheet'!$C$2:$C$5000,F$138,'1. Output sheet'!$K$2:$K$5000,$C930,'1. Output sheet'!$O$2:$O$5000,"&gt;="&amp;$B$906,'1. Output sheet'!$O$2:$O$5000,"&lt;"&amp;$C$906)</f>
        <v>0</v>
      </c>
      <c r="G995" s="13">
        <f>SUMIFS('1. Output sheet'!$F$2:$F$5000,'1. Output sheet'!$AC$2:$AC$5000,$B$75,'1. Output sheet'!$C$2:$C$5000,G$138,'1. Output sheet'!$K$2:$K$5000,$C930,'1. Output sheet'!$O$2:$O$5000,"&gt;="&amp;$B$906,'1. Output sheet'!$O$2:$O$5000,"&lt;"&amp;$C$906)</f>
        <v>0</v>
      </c>
      <c r="H995" s="13">
        <f>SUMIFS('1. Output sheet'!$F$2:$F$5000,'1. Output sheet'!$AC$2:$AC$5000,$B$75,'1. Output sheet'!$C$2:$C$5000,H$138,'1. Output sheet'!$K$2:$K$5000,$C930,'1. Output sheet'!$O$2:$O$5000,"&gt;="&amp;$B$906,'1. Output sheet'!$O$2:$O$5000,"&lt;"&amp;$C$906)</f>
        <v>0</v>
      </c>
      <c r="I995" s="13">
        <f>SUMIFS('1. Output sheet'!$F$2:$F$5000,'1. Output sheet'!$AC$2:$AC$5000,$B$75,'1. Output sheet'!$C$2:$C$5000,I$138,'1. Output sheet'!$K$2:$K$5000,$C930,'1. Output sheet'!$O$2:$O$5000,"&gt;="&amp;$B$906,'1. Output sheet'!$O$2:$O$5000,"&lt;"&amp;$C$906)</f>
        <v>0</v>
      </c>
      <c r="J995" s="13">
        <f>SUMIFS('1. Output sheet'!$F$2:$F$5000,'1. Output sheet'!$AC$2:$AC$5000,$B$75,'1. Output sheet'!$C$2:$C$5000,J$138,'1. Output sheet'!$K$2:$K$5000,$C930,'1. Output sheet'!$O$2:$O$5000,"&gt;="&amp;$B$906,'1. Output sheet'!$O$2:$O$5000,"&lt;"&amp;$C$906)</f>
        <v>0</v>
      </c>
      <c r="K995" s="13">
        <f>SUMIFS('1. Output sheet'!$F$2:$F$5000,'1. Output sheet'!$AC$2:$AC$5000,$B$75,'1. Output sheet'!$C$2:$C$5000,K$138,'1. Output sheet'!$K$2:$K$5000,$C930,'1. Output sheet'!$O$2:$O$5000,"&gt;="&amp;$B$906,'1. Output sheet'!$O$2:$O$5000,"&lt;"&amp;$C$906)</f>
        <v>0</v>
      </c>
      <c r="L995" s="13">
        <f>SUMIFS('1. Output sheet'!$F$2:$F$5000,'1. Output sheet'!$AC$2:$AC$5000,$B$75,'1. Output sheet'!$C$2:$C$5000,L$138,'1. Output sheet'!$K$2:$K$5000,$C930,'1. Output sheet'!$O$2:$O$5000,"&gt;="&amp;$B$906,'1. Output sheet'!$O$2:$O$5000,"&lt;"&amp;$C$906)</f>
        <v>0</v>
      </c>
      <c r="M995" s="13">
        <f>SUMIFS('1. Output sheet'!$F$2:$F$5000,'1. Output sheet'!$AC$2:$AC$5000,$B$75,'1. Output sheet'!$C$2:$C$5000,M$138,'1. Output sheet'!$K$2:$K$5000,$C930,'1. Output sheet'!$O$2:$O$5000,"&gt;="&amp;$B$906,'1. Output sheet'!$O$2:$O$5000,"&lt;"&amp;$C$906)</f>
        <v>0</v>
      </c>
      <c r="N995" s="13">
        <f>SUMIFS('1. Output sheet'!$F$2:$F$5000,'1. Output sheet'!$AC$2:$AC$5000,$B$75,'1. Output sheet'!$C$2:$C$5000,N$138,'1. Output sheet'!$K$2:$K$5000,$C930,'1. Output sheet'!$O$2:$O$5000,"&gt;="&amp;$B$906,'1. Output sheet'!$O$2:$O$5000,"&lt;"&amp;$C$906)</f>
        <v>0</v>
      </c>
      <c r="O995" s="13">
        <f>SUMIFS('1. Output sheet'!$F$2:$F$5000,'1. Output sheet'!$AC$2:$AC$5000,$B$75,'1. Output sheet'!$C$2:$C$5000,O$138,'1. Output sheet'!$K$2:$K$5000,$C930,'1. Output sheet'!$O$2:$O$5000,"&gt;="&amp;$B$906,'1. Output sheet'!$O$2:$O$5000,"&lt;"&amp;$C$906)</f>
        <v>0</v>
      </c>
      <c r="P995" s="14">
        <f t="shared" si="573"/>
        <v>0</v>
      </c>
      <c r="R995" s="7"/>
      <c r="S995" s="39" t="s">
        <v>717</v>
      </c>
      <c r="T995" s="13">
        <f t="shared" si="574"/>
        <v>0</v>
      </c>
      <c r="U995" s="13">
        <f t="shared" si="552"/>
        <v>0</v>
      </c>
      <c r="V995" s="13">
        <f t="shared" si="553"/>
        <v>0</v>
      </c>
      <c r="W995" s="13">
        <f t="shared" si="554"/>
        <v>0</v>
      </c>
      <c r="X995" s="13">
        <f t="shared" si="555"/>
        <v>0</v>
      </c>
      <c r="Y995" s="13">
        <f t="shared" si="556"/>
        <v>0</v>
      </c>
      <c r="Z995" s="13">
        <f t="shared" si="557"/>
        <v>0</v>
      </c>
      <c r="AA995" s="13">
        <f t="shared" si="558"/>
        <v>0</v>
      </c>
      <c r="AB995" s="13">
        <f t="shared" si="559"/>
        <v>0</v>
      </c>
      <c r="AC995" s="13">
        <f t="shared" si="560"/>
        <v>0</v>
      </c>
      <c r="AD995" s="13">
        <f t="shared" si="561"/>
        <v>0</v>
      </c>
      <c r="AE995" s="13">
        <v>0</v>
      </c>
      <c r="AF995" s="14">
        <v>96113.86</v>
      </c>
    </row>
    <row r="996" spans="2:32" ht="14.4" x14ac:dyDescent="0.3">
      <c r="B996" s="7"/>
      <c r="C996" s="39" t="s">
        <v>1095</v>
      </c>
      <c r="D996" s="13">
        <f>SUMIFS('1. Output sheet'!$F$2:$F$5000,'1. Output sheet'!$AC$2:$AC$5000,$B$75,'1. Output sheet'!$C$2:$C$5000,D$138,'1. Output sheet'!$K$2:$K$5000,$C931,'1. Output sheet'!$O$2:$O$5000,"&gt;="&amp;$B$906,'1. Output sheet'!$O$2:$O$5000,"&lt;"&amp;$C$906)</f>
        <v>0</v>
      </c>
      <c r="E996" s="13">
        <f>SUMIFS('1. Output sheet'!$F$2:$F$5000,'1. Output sheet'!$AC$2:$AC$5000,$B$75,'1. Output sheet'!$C$2:$C$5000,E$138,'1. Output sheet'!$K$2:$K$5000,$C931,'1. Output sheet'!$O$2:$O$5000,"&gt;="&amp;$B$906,'1. Output sheet'!$O$2:$O$5000,"&lt;"&amp;$C$906)</f>
        <v>0</v>
      </c>
      <c r="F996" s="13">
        <f>SUMIFS('1. Output sheet'!$F$2:$F$5000,'1. Output sheet'!$AC$2:$AC$5000,$B$75,'1. Output sheet'!$C$2:$C$5000,F$138,'1. Output sheet'!$K$2:$K$5000,$C931,'1. Output sheet'!$O$2:$O$5000,"&gt;="&amp;$B$906,'1. Output sheet'!$O$2:$O$5000,"&lt;"&amp;$C$906)</f>
        <v>0</v>
      </c>
      <c r="G996" s="13">
        <f>SUMIFS('1. Output sheet'!$F$2:$F$5000,'1. Output sheet'!$AC$2:$AC$5000,$B$75,'1. Output sheet'!$C$2:$C$5000,G$138,'1. Output sheet'!$K$2:$K$5000,$C931,'1. Output sheet'!$O$2:$O$5000,"&gt;="&amp;$B$906,'1. Output sheet'!$O$2:$O$5000,"&lt;"&amp;$C$906)</f>
        <v>0</v>
      </c>
      <c r="H996" s="13">
        <f>SUMIFS('1. Output sheet'!$F$2:$F$5000,'1. Output sheet'!$AC$2:$AC$5000,$B$75,'1. Output sheet'!$C$2:$C$5000,H$138,'1. Output sheet'!$K$2:$K$5000,$C931,'1. Output sheet'!$O$2:$O$5000,"&gt;="&amp;$B$906,'1. Output sheet'!$O$2:$O$5000,"&lt;"&amp;$C$906)</f>
        <v>0</v>
      </c>
      <c r="I996" s="13">
        <f>SUMIFS('1. Output sheet'!$F$2:$F$5000,'1. Output sheet'!$AC$2:$AC$5000,$B$75,'1. Output sheet'!$C$2:$C$5000,I$138,'1. Output sheet'!$K$2:$K$5000,$C931,'1. Output sheet'!$O$2:$O$5000,"&gt;="&amp;$B$906,'1. Output sheet'!$O$2:$O$5000,"&lt;"&amp;$C$906)</f>
        <v>0</v>
      </c>
      <c r="J996" s="13">
        <f>SUMIFS('1. Output sheet'!$F$2:$F$5000,'1. Output sheet'!$AC$2:$AC$5000,$B$75,'1. Output sheet'!$C$2:$C$5000,J$138,'1. Output sheet'!$K$2:$K$5000,$C931,'1. Output sheet'!$O$2:$O$5000,"&gt;="&amp;$B$906,'1. Output sheet'!$O$2:$O$5000,"&lt;"&amp;$C$906)</f>
        <v>0</v>
      </c>
      <c r="K996" s="13">
        <f>SUMIFS('1. Output sheet'!$F$2:$F$5000,'1. Output sheet'!$AC$2:$AC$5000,$B$75,'1. Output sheet'!$C$2:$C$5000,K$138,'1. Output sheet'!$K$2:$K$5000,$C931,'1. Output sheet'!$O$2:$O$5000,"&gt;="&amp;$B$906,'1. Output sheet'!$O$2:$O$5000,"&lt;"&amp;$C$906)</f>
        <v>0</v>
      </c>
      <c r="L996" s="13">
        <f>SUMIFS('1. Output sheet'!$F$2:$F$5000,'1. Output sheet'!$AC$2:$AC$5000,$B$75,'1. Output sheet'!$C$2:$C$5000,L$138,'1. Output sheet'!$K$2:$K$5000,$C931,'1. Output sheet'!$O$2:$O$5000,"&gt;="&amp;$B$906,'1. Output sheet'!$O$2:$O$5000,"&lt;"&amp;$C$906)</f>
        <v>0</v>
      </c>
      <c r="M996" s="13">
        <f>SUMIFS('1. Output sheet'!$F$2:$F$5000,'1. Output sheet'!$AC$2:$AC$5000,$B$75,'1. Output sheet'!$C$2:$C$5000,M$138,'1. Output sheet'!$K$2:$K$5000,$C931,'1. Output sheet'!$O$2:$O$5000,"&gt;="&amp;$B$906,'1. Output sheet'!$O$2:$O$5000,"&lt;"&amp;$C$906)</f>
        <v>0</v>
      </c>
      <c r="N996" s="13">
        <f>SUMIFS('1. Output sheet'!$F$2:$F$5000,'1. Output sheet'!$AC$2:$AC$5000,$B$75,'1. Output sheet'!$C$2:$C$5000,N$138,'1. Output sheet'!$K$2:$K$5000,$C931,'1. Output sheet'!$O$2:$O$5000,"&gt;="&amp;$B$906,'1. Output sheet'!$O$2:$O$5000,"&lt;"&amp;$C$906)</f>
        <v>0</v>
      </c>
      <c r="O996" s="13">
        <f>SUMIFS('1. Output sheet'!$F$2:$F$5000,'1. Output sheet'!$AC$2:$AC$5000,$B$75,'1. Output sheet'!$C$2:$C$5000,O$138,'1. Output sheet'!$K$2:$K$5000,$C931,'1. Output sheet'!$O$2:$O$5000,"&gt;="&amp;$B$906,'1. Output sheet'!$O$2:$O$5000,"&lt;"&amp;$C$906)</f>
        <v>0</v>
      </c>
      <c r="P996" s="14">
        <f t="shared" si="573"/>
        <v>0</v>
      </c>
      <c r="R996" s="7"/>
      <c r="S996" s="39" t="s">
        <v>1095</v>
      </c>
      <c r="T996" s="13">
        <f t="shared" si="574"/>
        <v>0</v>
      </c>
      <c r="U996" s="13">
        <f t="shared" si="552"/>
        <v>0</v>
      </c>
      <c r="V996" s="13">
        <f t="shared" si="553"/>
        <v>0</v>
      </c>
      <c r="W996" s="13">
        <f t="shared" si="554"/>
        <v>0</v>
      </c>
      <c r="X996" s="13">
        <f t="shared" si="555"/>
        <v>0</v>
      </c>
      <c r="Y996" s="13">
        <f t="shared" si="556"/>
        <v>0</v>
      </c>
      <c r="Z996" s="13">
        <f t="shared" si="557"/>
        <v>0</v>
      </c>
      <c r="AA996" s="13">
        <f t="shared" si="558"/>
        <v>0</v>
      </c>
      <c r="AB996" s="13">
        <f t="shared" si="559"/>
        <v>0</v>
      </c>
      <c r="AC996" s="13">
        <f t="shared" si="560"/>
        <v>0</v>
      </c>
      <c r="AD996" s="13">
        <f t="shared" si="561"/>
        <v>0</v>
      </c>
      <c r="AE996" s="13">
        <v>0</v>
      </c>
      <c r="AF996" s="14">
        <v>93.75</v>
      </c>
    </row>
    <row r="997" spans="2:32" ht="14.4" x14ac:dyDescent="0.3">
      <c r="B997" s="7"/>
      <c r="C997" s="39" t="s">
        <v>427</v>
      </c>
      <c r="D997" s="13">
        <f>SUMIFS('1. Output sheet'!$F$2:$F$5000,'1. Output sheet'!$AC$2:$AC$5000,$B$75,'1. Output sheet'!$C$2:$C$5000,D$138,'1. Output sheet'!$K$2:$K$5000,$C932,'1. Output sheet'!$O$2:$O$5000,"&gt;="&amp;$B$906,'1. Output sheet'!$O$2:$O$5000,"&lt;"&amp;$C$906)</f>
        <v>0</v>
      </c>
      <c r="E997" s="13">
        <f>SUMIFS('1. Output sheet'!$F$2:$F$5000,'1. Output sheet'!$AC$2:$AC$5000,$B$75,'1. Output sheet'!$C$2:$C$5000,E$138,'1. Output sheet'!$K$2:$K$5000,$C932,'1. Output sheet'!$O$2:$O$5000,"&gt;="&amp;$B$906,'1. Output sheet'!$O$2:$O$5000,"&lt;"&amp;$C$906)</f>
        <v>0</v>
      </c>
      <c r="F997" s="13">
        <f>SUMIFS('1. Output sheet'!$F$2:$F$5000,'1. Output sheet'!$AC$2:$AC$5000,$B$75,'1. Output sheet'!$C$2:$C$5000,F$138,'1. Output sheet'!$K$2:$K$5000,$C932,'1. Output sheet'!$O$2:$O$5000,"&gt;="&amp;$B$906,'1. Output sheet'!$O$2:$O$5000,"&lt;"&amp;$C$906)</f>
        <v>2375</v>
      </c>
      <c r="G997" s="13">
        <f>SUMIFS('1. Output sheet'!$F$2:$F$5000,'1. Output sheet'!$AC$2:$AC$5000,$B$75,'1. Output sheet'!$C$2:$C$5000,G$138,'1. Output sheet'!$K$2:$K$5000,$C932,'1. Output sheet'!$O$2:$O$5000,"&gt;="&amp;$B$906,'1. Output sheet'!$O$2:$O$5000,"&lt;"&amp;$C$906)</f>
        <v>0</v>
      </c>
      <c r="H997" s="13">
        <f>SUMIFS('1. Output sheet'!$F$2:$F$5000,'1. Output sheet'!$AC$2:$AC$5000,$B$75,'1. Output sheet'!$C$2:$C$5000,H$138,'1. Output sheet'!$K$2:$K$5000,$C932,'1. Output sheet'!$O$2:$O$5000,"&gt;="&amp;$B$906,'1. Output sheet'!$O$2:$O$5000,"&lt;"&amp;$C$906)</f>
        <v>0</v>
      </c>
      <c r="I997" s="13">
        <f>SUMIFS('1. Output sheet'!$F$2:$F$5000,'1. Output sheet'!$AC$2:$AC$5000,$B$75,'1. Output sheet'!$C$2:$C$5000,I$138,'1. Output sheet'!$K$2:$K$5000,$C932,'1. Output sheet'!$O$2:$O$5000,"&gt;="&amp;$B$906,'1. Output sheet'!$O$2:$O$5000,"&lt;"&amp;$C$906)</f>
        <v>0</v>
      </c>
      <c r="J997" s="13">
        <f>SUMIFS('1. Output sheet'!$F$2:$F$5000,'1. Output sheet'!$AC$2:$AC$5000,$B$75,'1. Output sheet'!$C$2:$C$5000,J$138,'1. Output sheet'!$K$2:$K$5000,$C932,'1. Output sheet'!$O$2:$O$5000,"&gt;="&amp;$B$906,'1. Output sheet'!$O$2:$O$5000,"&lt;"&amp;$C$906)</f>
        <v>0</v>
      </c>
      <c r="K997" s="13">
        <f>SUMIFS('1. Output sheet'!$F$2:$F$5000,'1. Output sheet'!$AC$2:$AC$5000,$B$75,'1. Output sheet'!$C$2:$C$5000,K$138,'1. Output sheet'!$K$2:$K$5000,$C932,'1. Output sheet'!$O$2:$O$5000,"&gt;="&amp;$B$906,'1. Output sheet'!$O$2:$O$5000,"&lt;"&amp;$C$906)</f>
        <v>0</v>
      </c>
      <c r="L997" s="13">
        <f>SUMIFS('1. Output sheet'!$F$2:$F$5000,'1. Output sheet'!$AC$2:$AC$5000,$B$75,'1. Output sheet'!$C$2:$C$5000,L$138,'1. Output sheet'!$K$2:$K$5000,$C932,'1. Output sheet'!$O$2:$O$5000,"&gt;="&amp;$B$906,'1. Output sheet'!$O$2:$O$5000,"&lt;"&amp;$C$906)</f>
        <v>0</v>
      </c>
      <c r="M997" s="13">
        <f>SUMIFS('1. Output sheet'!$F$2:$F$5000,'1. Output sheet'!$AC$2:$AC$5000,$B$75,'1. Output sheet'!$C$2:$C$5000,M$138,'1. Output sheet'!$K$2:$K$5000,$C932,'1. Output sheet'!$O$2:$O$5000,"&gt;="&amp;$B$906,'1. Output sheet'!$O$2:$O$5000,"&lt;"&amp;$C$906)</f>
        <v>0</v>
      </c>
      <c r="N997" s="13">
        <f>SUMIFS('1. Output sheet'!$F$2:$F$5000,'1. Output sheet'!$AC$2:$AC$5000,$B$75,'1. Output sheet'!$C$2:$C$5000,N$138,'1. Output sheet'!$K$2:$K$5000,$C932,'1. Output sheet'!$O$2:$O$5000,"&gt;="&amp;$B$906,'1. Output sheet'!$O$2:$O$5000,"&lt;"&amp;$C$906)</f>
        <v>0</v>
      </c>
      <c r="O997" s="13">
        <f>SUMIFS('1. Output sheet'!$F$2:$F$5000,'1. Output sheet'!$AC$2:$AC$5000,$B$75,'1. Output sheet'!$C$2:$C$5000,O$138,'1. Output sheet'!$K$2:$K$5000,$C932,'1. Output sheet'!$O$2:$O$5000,"&gt;="&amp;$B$906,'1. Output sheet'!$O$2:$O$5000,"&lt;"&amp;$C$906)</f>
        <v>0</v>
      </c>
      <c r="P997" s="14">
        <f t="shared" si="573"/>
        <v>2375</v>
      </c>
      <c r="R997" s="7"/>
      <c r="S997" s="39" t="s">
        <v>427</v>
      </c>
      <c r="T997" s="13">
        <f t="shared" si="574"/>
        <v>0</v>
      </c>
      <c r="U997" s="13">
        <f t="shared" si="552"/>
        <v>0</v>
      </c>
      <c r="V997" s="13">
        <f t="shared" si="553"/>
        <v>318.43717737285971</v>
      </c>
      <c r="W997" s="13">
        <f t="shared" si="554"/>
        <v>0</v>
      </c>
      <c r="X997" s="13">
        <f t="shared" si="555"/>
        <v>0</v>
      </c>
      <c r="Y997" s="13">
        <f t="shared" si="556"/>
        <v>0</v>
      </c>
      <c r="Z997" s="13">
        <f t="shared" si="557"/>
        <v>0</v>
      </c>
      <c r="AA997" s="13">
        <f t="shared" si="558"/>
        <v>0</v>
      </c>
      <c r="AB997" s="13">
        <f t="shared" si="559"/>
        <v>0</v>
      </c>
      <c r="AC997" s="13">
        <f t="shared" si="560"/>
        <v>0</v>
      </c>
      <c r="AD997" s="13">
        <f t="shared" si="561"/>
        <v>0</v>
      </c>
      <c r="AE997" s="13">
        <v>0</v>
      </c>
      <c r="AF997" s="14">
        <v>233878.94</v>
      </c>
    </row>
    <row r="998" spans="2:32" ht="14.4" x14ac:dyDescent="0.3">
      <c r="B998" s="7"/>
      <c r="C998" s="39" t="s">
        <v>84</v>
      </c>
      <c r="D998" s="13">
        <f>SUMIFS('1. Output sheet'!$F$2:$F$5000,'1. Output sheet'!$AC$2:$AC$5000,$B$75,'1. Output sheet'!$C$2:$C$5000,D$138,'1. Output sheet'!$K$2:$K$5000,$C933,'1. Output sheet'!$O$2:$O$5000,"&gt;="&amp;$B$906,'1. Output sheet'!$O$2:$O$5000,"&lt;"&amp;$C$906)</f>
        <v>0</v>
      </c>
      <c r="E998" s="13">
        <f>SUMIFS('1. Output sheet'!$F$2:$F$5000,'1. Output sheet'!$AC$2:$AC$5000,$B$75,'1. Output sheet'!$C$2:$C$5000,E$138,'1. Output sheet'!$K$2:$K$5000,$C933,'1. Output sheet'!$O$2:$O$5000,"&gt;="&amp;$B$906,'1. Output sheet'!$O$2:$O$5000,"&lt;"&amp;$C$906)</f>
        <v>0</v>
      </c>
      <c r="F998" s="13">
        <f>SUMIFS('1. Output sheet'!$F$2:$F$5000,'1. Output sheet'!$AC$2:$AC$5000,$B$75,'1. Output sheet'!$C$2:$C$5000,F$138,'1. Output sheet'!$K$2:$K$5000,$C933,'1. Output sheet'!$O$2:$O$5000,"&gt;="&amp;$B$906,'1. Output sheet'!$O$2:$O$5000,"&lt;"&amp;$C$906)</f>
        <v>0</v>
      </c>
      <c r="G998" s="13">
        <f>SUMIFS('1. Output sheet'!$F$2:$F$5000,'1. Output sheet'!$AC$2:$AC$5000,$B$75,'1. Output sheet'!$C$2:$C$5000,G$138,'1. Output sheet'!$K$2:$K$5000,$C933,'1. Output sheet'!$O$2:$O$5000,"&gt;="&amp;$B$906,'1. Output sheet'!$O$2:$O$5000,"&lt;"&amp;$C$906)</f>
        <v>0</v>
      </c>
      <c r="H998" s="13">
        <f>SUMIFS('1. Output sheet'!$F$2:$F$5000,'1. Output sheet'!$AC$2:$AC$5000,$B$75,'1. Output sheet'!$C$2:$C$5000,H$138,'1. Output sheet'!$K$2:$K$5000,$C933,'1. Output sheet'!$O$2:$O$5000,"&gt;="&amp;$B$906,'1. Output sheet'!$O$2:$O$5000,"&lt;"&amp;$C$906)</f>
        <v>0</v>
      </c>
      <c r="I998" s="13">
        <f>SUMIFS('1. Output sheet'!$F$2:$F$5000,'1. Output sheet'!$AC$2:$AC$5000,$B$75,'1. Output sheet'!$C$2:$C$5000,I$138,'1. Output sheet'!$K$2:$K$5000,$C933,'1. Output sheet'!$O$2:$O$5000,"&gt;="&amp;$B$906,'1. Output sheet'!$O$2:$O$5000,"&lt;"&amp;$C$906)</f>
        <v>0</v>
      </c>
      <c r="J998" s="13">
        <f>SUMIFS('1. Output sheet'!$F$2:$F$5000,'1. Output sheet'!$AC$2:$AC$5000,$B$75,'1. Output sheet'!$C$2:$C$5000,J$138,'1. Output sheet'!$K$2:$K$5000,$C933,'1. Output sheet'!$O$2:$O$5000,"&gt;="&amp;$B$906,'1. Output sheet'!$O$2:$O$5000,"&lt;"&amp;$C$906)</f>
        <v>0</v>
      </c>
      <c r="K998" s="13">
        <f>SUMIFS('1. Output sheet'!$F$2:$F$5000,'1. Output sheet'!$AC$2:$AC$5000,$B$75,'1. Output sheet'!$C$2:$C$5000,K$138,'1. Output sheet'!$K$2:$K$5000,$C933,'1. Output sheet'!$O$2:$O$5000,"&gt;="&amp;$B$906,'1. Output sheet'!$O$2:$O$5000,"&lt;"&amp;$C$906)</f>
        <v>0</v>
      </c>
      <c r="L998" s="13">
        <f>SUMIFS('1. Output sheet'!$F$2:$F$5000,'1. Output sheet'!$AC$2:$AC$5000,$B$75,'1. Output sheet'!$C$2:$C$5000,L$138,'1. Output sheet'!$K$2:$K$5000,$C933,'1. Output sheet'!$O$2:$O$5000,"&gt;="&amp;$B$906,'1. Output sheet'!$O$2:$O$5000,"&lt;"&amp;$C$906)</f>
        <v>0</v>
      </c>
      <c r="M998" s="13">
        <f>SUMIFS('1. Output sheet'!$F$2:$F$5000,'1. Output sheet'!$AC$2:$AC$5000,$B$75,'1. Output sheet'!$C$2:$C$5000,M$138,'1. Output sheet'!$K$2:$K$5000,$C933,'1. Output sheet'!$O$2:$O$5000,"&gt;="&amp;$B$906,'1. Output sheet'!$O$2:$O$5000,"&lt;"&amp;$C$906)</f>
        <v>0</v>
      </c>
      <c r="N998" s="13">
        <f>SUMIFS('1. Output sheet'!$F$2:$F$5000,'1. Output sheet'!$AC$2:$AC$5000,$B$75,'1. Output sheet'!$C$2:$C$5000,N$138,'1. Output sheet'!$K$2:$K$5000,$C933,'1. Output sheet'!$O$2:$O$5000,"&gt;="&amp;$B$906,'1. Output sheet'!$O$2:$O$5000,"&lt;"&amp;$C$906)</f>
        <v>0</v>
      </c>
      <c r="O998" s="13">
        <f>SUMIFS('1. Output sheet'!$F$2:$F$5000,'1. Output sheet'!$AC$2:$AC$5000,$B$75,'1. Output sheet'!$C$2:$C$5000,O$138,'1. Output sheet'!$K$2:$K$5000,$C933,'1. Output sheet'!$O$2:$O$5000,"&gt;="&amp;$B$906,'1. Output sheet'!$O$2:$O$5000,"&lt;"&amp;$C$906)</f>
        <v>0</v>
      </c>
      <c r="P998" s="14">
        <f t="shared" si="573"/>
        <v>0</v>
      </c>
      <c r="R998" s="7"/>
      <c r="S998" s="39" t="s">
        <v>84</v>
      </c>
      <c r="T998" s="13">
        <f t="shared" si="574"/>
        <v>0</v>
      </c>
      <c r="U998" s="13">
        <f t="shared" si="552"/>
        <v>0</v>
      </c>
      <c r="V998" s="13">
        <f t="shared" si="553"/>
        <v>0</v>
      </c>
      <c r="W998" s="13">
        <f t="shared" si="554"/>
        <v>0</v>
      </c>
      <c r="X998" s="13">
        <f t="shared" si="555"/>
        <v>0</v>
      </c>
      <c r="Y998" s="13">
        <f t="shared" si="556"/>
        <v>0</v>
      </c>
      <c r="Z998" s="13">
        <f t="shared" si="557"/>
        <v>0</v>
      </c>
      <c r="AA998" s="13">
        <f t="shared" si="558"/>
        <v>0</v>
      </c>
      <c r="AB998" s="13">
        <f t="shared" si="559"/>
        <v>0</v>
      </c>
      <c r="AC998" s="13">
        <f t="shared" si="560"/>
        <v>0</v>
      </c>
      <c r="AD998" s="13">
        <f t="shared" si="561"/>
        <v>0</v>
      </c>
      <c r="AE998" s="13">
        <v>0</v>
      </c>
      <c r="AF998" s="14">
        <v>22662</v>
      </c>
    </row>
    <row r="999" spans="2:32" ht="14.4" x14ac:dyDescent="0.3">
      <c r="B999" s="7"/>
      <c r="C999" s="39" t="s">
        <v>204</v>
      </c>
      <c r="D999" s="13">
        <f>SUMIFS('1. Output sheet'!$F$2:$F$5000,'1. Output sheet'!$AC$2:$AC$5000,$B$75,'1. Output sheet'!$C$2:$C$5000,D$138,'1. Output sheet'!$K$2:$K$5000,$C934,'1. Output sheet'!$O$2:$O$5000,"&gt;="&amp;$B$906,'1. Output sheet'!$O$2:$O$5000,"&lt;"&amp;$C$906)</f>
        <v>0</v>
      </c>
      <c r="E999" s="13">
        <f>SUMIFS('1. Output sheet'!$F$2:$F$5000,'1. Output sheet'!$AC$2:$AC$5000,$B$75,'1. Output sheet'!$C$2:$C$5000,E$138,'1. Output sheet'!$K$2:$K$5000,$C934,'1. Output sheet'!$O$2:$O$5000,"&gt;="&amp;$B$906,'1. Output sheet'!$O$2:$O$5000,"&lt;"&amp;$C$906)</f>
        <v>0</v>
      </c>
      <c r="F999" s="13">
        <f>SUMIFS('1. Output sheet'!$F$2:$F$5000,'1. Output sheet'!$AC$2:$AC$5000,$B$75,'1. Output sheet'!$C$2:$C$5000,F$138,'1. Output sheet'!$K$2:$K$5000,$C934,'1. Output sheet'!$O$2:$O$5000,"&gt;="&amp;$B$906,'1. Output sheet'!$O$2:$O$5000,"&lt;"&amp;$C$906)</f>
        <v>0</v>
      </c>
      <c r="G999" s="13">
        <f>SUMIFS('1. Output sheet'!$F$2:$F$5000,'1. Output sheet'!$AC$2:$AC$5000,$B$75,'1. Output sheet'!$C$2:$C$5000,G$138,'1. Output sheet'!$K$2:$K$5000,$C934,'1. Output sheet'!$O$2:$O$5000,"&gt;="&amp;$B$906,'1. Output sheet'!$O$2:$O$5000,"&lt;"&amp;$C$906)</f>
        <v>2950</v>
      </c>
      <c r="H999" s="13">
        <f>SUMIFS('1. Output sheet'!$F$2:$F$5000,'1. Output sheet'!$AC$2:$AC$5000,$B$75,'1. Output sheet'!$C$2:$C$5000,H$138,'1. Output sheet'!$K$2:$K$5000,$C934,'1. Output sheet'!$O$2:$O$5000,"&gt;="&amp;$B$906,'1. Output sheet'!$O$2:$O$5000,"&lt;"&amp;$C$906)</f>
        <v>700</v>
      </c>
      <c r="I999" s="13">
        <f>SUMIFS('1. Output sheet'!$F$2:$F$5000,'1. Output sheet'!$AC$2:$AC$5000,$B$75,'1. Output sheet'!$C$2:$C$5000,I$138,'1. Output sheet'!$K$2:$K$5000,$C934,'1. Output sheet'!$O$2:$O$5000,"&gt;="&amp;$B$906,'1. Output sheet'!$O$2:$O$5000,"&lt;"&amp;$C$906)</f>
        <v>1450</v>
      </c>
      <c r="J999" s="13">
        <f>SUMIFS('1. Output sheet'!$F$2:$F$5000,'1. Output sheet'!$AC$2:$AC$5000,$B$75,'1. Output sheet'!$C$2:$C$5000,J$138,'1. Output sheet'!$K$2:$K$5000,$C934,'1. Output sheet'!$O$2:$O$5000,"&gt;="&amp;$B$906,'1. Output sheet'!$O$2:$O$5000,"&lt;"&amp;$C$906)</f>
        <v>0</v>
      </c>
      <c r="K999" s="13">
        <f>SUMIFS('1. Output sheet'!$F$2:$F$5000,'1. Output sheet'!$AC$2:$AC$5000,$B$75,'1. Output sheet'!$C$2:$C$5000,K$138,'1. Output sheet'!$K$2:$K$5000,$C934,'1. Output sheet'!$O$2:$O$5000,"&gt;="&amp;$B$906,'1. Output sheet'!$O$2:$O$5000,"&lt;"&amp;$C$906)</f>
        <v>0</v>
      </c>
      <c r="L999" s="13">
        <f>SUMIFS('1. Output sheet'!$F$2:$F$5000,'1. Output sheet'!$AC$2:$AC$5000,$B$75,'1. Output sheet'!$C$2:$C$5000,L$138,'1. Output sheet'!$K$2:$K$5000,$C934,'1. Output sheet'!$O$2:$O$5000,"&gt;="&amp;$B$906,'1. Output sheet'!$O$2:$O$5000,"&lt;"&amp;$C$906)</f>
        <v>0</v>
      </c>
      <c r="M999" s="13">
        <f>SUMIFS('1. Output sheet'!$F$2:$F$5000,'1. Output sheet'!$AC$2:$AC$5000,$B$75,'1. Output sheet'!$C$2:$C$5000,M$138,'1. Output sheet'!$K$2:$K$5000,$C934,'1. Output sheet'!$O$2:$O$5000,"&gt;="&amp;$B$906,'1. Output sheet'!$O$2:$O$5000,"&lt;"&amp;$C$906)</f>
        <v>0</v>
      </c>
      <c r="N999" s="13">
        <f>SUMIFS('1. Output sheet'!$F$2:$F$5000,'1. Output sheet'!$AC$2:$AC$5000,$B$75,'1. Output sheet'!$C$2:$C$5000,N$138,'1. Output sheet'!$K$2:$K$5000,$C934,'1. Output sheet'!$O$2:$O$5000,"&gt;="&amp;$B$906,'1. Output sheet'!$O$2:$O$5000,"&lt;"&amp;$C$906)</f>
        <v>0</v>
      </c>
      <c r="O999" s="13">
        <f>SUMIFS('1. Output sheet'!$F$2:$F$5000,'1. Output sheet'!$AC$2:$AC$5000,$B$75,'1. Output sheet'!$C$2:$C$5000,O$138,'1. Output sheet'!$K$2:$K$5000,$C934,'1. Output sheet'!$O$2:$O$5000,"&gt;="&amp;$B$906,'1. Output sheet'!$O$2:$O$5000,"&lt;"&amp;$C$906)</f>
        <v>0</v>
      </c>
      <c r="P999" s="14">
        <f t="shared" si="573"/>
        <v>5100</v>
      </c>
      <c r="R999" s="7"/>
      <c r="S999" s="39" t="s">
        <v>204</v>
      </c>
      <c r="T999" s="13">
        <f t="shared" si="574"/>
        <v>0</v>
      </c>
      <c r="U999" s="13">
        <f t="shared" si="552"/>
        <v>0</v>
      </c>
      <c r="V999" s="13">
        <f t="shared" si="553"/>
        <v>0</v>
      </c>
      <c r="W999" s="13">
        <f t="shared" si="554"/>
        <v>395.53249399997316</v>
      </c>
      <c r="X999" s="13">
        <f t="shared" si="555"/>
        <v>93.855168067790231</v>
      </c>
      <c r="Y999" s="13">
        <f t="shared" si="556"/>
        <v>194.41427671185119</v>
      </c>
      <c r="Z999" s="13">
        <f t="shared" si="557"/>
        <v>0</v>
      </c>
      <c r="AA999" s="13">
        <f t="shared" si="558"/>
        <v>0</v>
      </c>
      <c r="AB999" s="13">
        <f t="shared" si="559"/>
        <v>0</v>
      </c>
      <c r="AC999" s="13">
        <f t="shared" si="560"/>
        <v>0</v>
      </c>
      <c r="AD999" s="13">
        <f t="shared" si="561"/>
        <v>0</v>
      </c>
      <c r="AE999" s="13">
        <v>0</v>
      </c>
      <c r="AF999" s="14">
        <v>358006</v>
      </c>
    </row>
    <row r="1000" spans="2:32" ht="14.4" x14ac:dyDescent="0.3">
      <c r="B1000" s="7"/>
      <c r="C1000" s="39" t="s">
        <v>216</v>
      </c>
      <c r="D1000" s="13">
        <f>SUMIFS('1. Output sheet'!$F$2:$F$5000,'1. Output sheet'!$AC$2:$AC$5000,$B$75,'1. Output sheet'!$C$2:$C$5000,D$138,'1. Output sheet'!$K$2:$K$5000,$C935,'1. Output sheet'!$O$2:$O$5000,"&gt;="&amp;$B$906,'1. Output sheet'!$O$2:$O$5000,"&lt;"&amp;$C$906)</f>
        <v>0</v>
      </c>
      <c r="E1000" s="13">
        <f>SUMIFS('1. Output sheet'!$F$2:$F$5000,'1. Output sheet'!$AC$2:$AC$5000,$B$75,'1. Output sheet'!$C$2:$C$5000,E$138,'1. Output sheet'!$K$2:$K$5000,$C935,'1. Output sheet'!$O$2:$O$5000,"&gt;="&amp;$B$906,'1. Output sheet'!$O$2:$O$5000,"&lt;"&amp;$C$906)</f>
        <v>0</v>
      </c>
      <c r="F1000" s="13">
        <f>SUMIFS('1. Output sheet'!$F$2:$F$5000,'1. Output sheet'!$AC$2:$AC$5000,$B$75,'1. Output sheet'!$C$2:$C$5000,F$138,'1. Output sheet'!$K$2:$K$5000,$C935,'1. Output sheet'!$O$2:$O$5000,"&gt;="&amp;$B$906,'1. Output sheet'!$O$2:$O$5000,"&lt;"&amp;$C$906)</f>
        <v>0</v>
      </c>
      <c r="G1000" s="13">
        <f>SUMIFS('1. Output sheet'!$F$2:$F$5000,'1. Output sheet'!$AC$2:$AC$5000,$B$75,'1. Output sheet'!$C$2:$C$5000,G$138,'1. Output sheet'!$K$2:$K$5000,$C935,'1. Output sheet'!$O$2:$O$5000,"&gt;="&amp;$B$906,'1. Output sheet'!$O$2:$O$5000,"&lt;"&amp;$C$906)</f>
        <v>0</v>
      </c>
      <c r="H1000" s="13">
        <f>SUMIFS('1. Output sheet'!$F$2:$F$5000,'1. Output sheet'!$AC$2:$AC$5000,$B$75,'1. Output sheet'!$C$2:$C$5000,H$138,'1. Output sheet'!$K$2:$K$5000,$C935,'1. Output sheet'!$O$2:$O$5000,"&gt;="&amp;$B$906,'1. Output sheet'!$O$2:$O$5000,"&lt;"&amp;$C$906)</f>
        <v>0</v>
      </c>
      <c r="I1000" s="13">
        <f>SUMIFS('1. Output sheet'!$F$2:$F$5000,'1. Output sheet'!$AC$2:$AC$5000,$B$75,'1. Output sheet'!$C$2:$C$5000,I$138,'1. Output sheet'!$K$2:$K$5000,$C935,'1. Output sheet'!$O$2:$O$5000,"&gt;="&amp;$B$906,'1. Output sheet'!$O$2:$O$5000,"&lt;"&amp;$C$906)</f>
        <v>0</v>
      </c>
      <c r="J1000" s="13">
        <f>SUMIFS('1. Output sheet'!$F$2:$F$5000,'1. Output sheet'!$AC$2:$AC$5000,$B$75,'1. Output sheet'!$C$2:$C$5000,J$138,'1. Output sheet'!$K$2:$K$5000,$C935,'1. Output sheet'!$O$2:$O$5000,"&gt;="&amp;$B$906,'1. Output sheet'!$O$2:$O$5000,"&lt;"&amp;$C$906)</f>
        <v>0</v>
      </c>
      <c r="K1000" s="13">
        <f>SUMIFS('1. Output sheet'!$F$2:$F$5000,'1. Output sheet'!$AC$2:$AC$5000,$B$75,'1. Output sheet'!$C$2:$C$5000,K$138,'1. Output sheet'!$K$2:$K$5000,$C935,'1. Output sheet'!$O$2:$O$5000,"&gt;="&amp;$B$906,'1. Output sheet'!$O$2:$O$5000,"&lt;"&amp;$C$906)</f>
        <v>0</v>
      </c>
      <c r="L1000" s="13">
        <f>SUMIFS('1. Output sheet'!$F$2:$F$5000,'1. Output sheet'!$AC$2:$AC$5000,$B$75,'1. Output sheet'!$C$2:$C$5000,L$138,'1. Output sheet'!$K$2:$K$5000,$C935,'1. Output sheet'!$O$2:$O$5000,"&gt;="&amp;$B$906,'1. Output sheet'!$O$2:$O$5000,"&lt;"&amp;$C$906)</f>
        <v>0</v>
      </c>
      <c r="M1000" s="13">
        <f>SUMIFS('1. Output sheet'!$F$2:$F$5000,'1. Output sheet'!$AC$2:$AC$5000,$B$75,'1. Output sheet'!$C$2:$C$5000,M$138,'1. Output sheet'!$K$2:$K$5000,$C935,'1. Output sheet'!$O$2:$O$5000,"&gt;="&amp;$B$906,'1. Output sheet'!$O$2:$O$5000,"&lt;"&amp;$C$906)</f>
        <v>0</v>
      </c>
      <c r="N1000" s="13">
        <f>SUMIFS('1. Output sheet'!$F$2:$F$5000,'1. Output sheet'!$AC$2:$AC$5000,$B$75,'1. Output sheet'!$C$2:$C$5000,N$138,'1. Output sheet'!$K$2:$K$5000,$C935,'1. Output sheet'!$O$2:$O$5000,"&gt;="&amp;$B$906,'1. Output sheet'!$O$2:$O$5000,"&lt;"&amp;$C$906)</f>
        <v>0</v>
      </c>
      <c r="O1000" s="13">
        <f>SUMIFS('1. Output sheet'!$F$2:$F$5000,'1. Output sheet'!$AC$2:$AC$5000,$B$75,'1. Output sheet'!$C$2:$C$5000,O$138,'1. Output sheet'!$K$2:$K$5000,$C935,'1. Output sheet'!$O$2:$O$5000,"&gt;="&amp;$B$906,'1. Output sheet'!$O$2:$O$5000,"&lt;"&amp;$C$906)</f>
        <v>0</v>
      </c>
      <c r="P1000" s="14">
        <f t="shared" si="573"/>
        <v>0</v>
      </c>
      <c r="R1000" s="7"/>
      <c r="S1000" s="39" t="s">
        <v>216</v>
      </c>
      <c r="T1000" s="13">
        <f t="shared" si="574"/>
        <v>0</v>
      </c>
      <c r="U1000" s="13">
        <f t="shared" si="552"/>
        <v>0</v>
      </c>
      <c r="V1000" s="13">
        <f t="shared" si="553"/>
        <v>0</v>
      </c>
      <c r="W1000" s="13">
        <f t="shared" si="554"/>
        <v>0</v>
      </c>
      <c r="X1000" s="13">
        <f t="shared" si="555"/>
        <v>0</v>
      </c>
      <c r="Y1000" s="13">
        <f t="shared" si="556"/>
        <v>0</v>
      </c>
      <c r="Z1000" s="13">
        <f t="shared" si="557"/>
        <v>0</v>
      </c>
      <c r="AA1000" s="13">
        <f t="shared" si="558"/>
        <v>0</v>
      </c>
      <c r="AB1000" s="13">
        <f t="shared" si="559"/>
        <v>0</v>
      </c>
      <c r="AC1000" s="13">
        <f t="shared" si="560"/>
        <v>0</v>
      </c>
      <c r="AD1000" s="13">
        <f t="shared" si="561"/>
        <v>0</v>
      </c>
      <c r="AE1000" s="13">
        <v>0</v>
      </c>
      <c r="AF1000" s="14">
        <v>100097.67</v>
      </c>
    </row>
    <row r="1001" spans="2:32" ht="14.4" x14ac:dyDescent="0.3">
      <c r="B1001" s="7"/>
      <c r="C1001" s="39" t="s">
        <v>2425</v>
      </c>
      <c r="D1001" s="13">
        <f>SUMIFS('1. Output sheet'!$F$2:$F$5000,'1. Output sheet'!$AC$2:$AC$5000,$B$75,'1. Output sheet'!$C$2:$C$5000,D$138,'1. Output sheet'!$K$2:$K$5000,$C936,'1. Output sheet'!$O$2:$O$5000,"&gt;="&amp;$B$906,'1. Output sheet'!$O$2:$O$5000,"&lt;"&amp;$C$906)</f>
        <v>0</v>
      </c>
      <c r="E1001" s="13">
        <f>SUMIFS('1. Output sheet'!$F$2:$F$5000,'1. Output sheet'!$AC$2:$AC$5000,$B$75,'1. Output sheet'!$C$2:$C$5000,E$138,'1. Output sheet'!$K$2:$K$5000,$C936,'1. Output sheet'!$O$2:$O$5000,"&gt;="&amp;$B$906,'1. Output sheet'!$O$2:$O$5000,"&lt;"&amp;$C$906)</f>
        <v>0</v>
      </c>
      <c r="F1001" s="13">
        <f>SUMIFS('1. Output sheet'!$F$2:$F$5000,'1. Output sheet'!$AC$2:$AC$5000,$B$75,'1. Output sheet'!$C$2:$C$5000,F$138,'1. Output sheet'!$K$2:$K$5000,$C936,'1. Output sheet'!$O$2:$O$5000,"&gt;="&amp;$B$906,'1. Output sheet'!$O$2:$O$5000,"&lt;"&amp;$C$906)</f>
        <v>0</v>
      </c>
      <c r="G1001" s="13">
        <f>SUMIFS('1. Output sheet'!$F$2:$F$5000,'1. Output sheet'!$AC$2:$AC$5000,$B$75,'1. Output sheet'!$C$2:$C$5000,G$138,'1. Output sheet'!$K$2:$K$5000,$C936,'1. Output sheet'!$O$2:$O$5000,"&gt;="&amp;$B$906,'1. Output sheet'!$O$2:$O$5000,"&lt;"&amp;$C$906)</f>
        <v>0</v>
      </c>
      <c r="H1001" s="13">
        <f>SUMIFS('1. Output sheet'!$F$2:$F$5000,'1. Output sheet'!$AC$2:$AC$5000,$B$75,'1. Output sheet'!$C$2:$C$5000,H$138,'1. Output sheet'!$K$2:$K$5000,$C936,'1. Output sheet'!$O$2:$O$5000,"&gt;="&amp;$B$906,'1. Output sheet'!$O$2:$O$5000,"&lt;"&amp;$C$906)</f>
        <v>0</v>
      </c>
      <c r="I1001" s="13">
        <f>SUMIFS('1. Output sheet'!$F$2:$F$5000,'1. Output sheet'!$AC$2:$AC$5000,$B$75,'1. Output sheet'!$C$2:$C$5000,I$138,'1. Output sheet'!$K$2:$K$5000,$C936,'1. Output sheet'!$O$2:$O$5000,"&gt;="&amp;$B$906,'1. Output sheet'!$O$2:$O$5000,"&lt;"&amp;$C$906)</f>
        <v>0</v>
      </c>
      <c r="J1001" s="13">
        <f>SUMIFS('1. Output sheet'!$F$2:$F$5000,'1. Output sheet'!$AC$2:$AC$5000,$B$75,'1. Output sheet'!$C$2:$C$5000,J$138,'1. Output sheet'!$K$2:$K$5000,$C936,'1. Output sheet'!$O$2:$O$5000,"&gt;="&amp;$B$906,'1. Output sheet'!$O$2:$O$5000,"&lt;"&amp;$C$906)</f>
        <v>0</v>
      </c>
      <c r="K1001" s="13">
        <f>SUMIFS('1. Output sheet'!$F$2:$F$5000,'1. Output sheet'!$AC$2:$AC$5000,$B$75,'1. Output sheet'!$C$2:$C$5000,K$138,'1. Output sheet'!$K$2:$K$5000,$C936,'1. Output sheet'!$O$2:$O$5000,"&gt;="&amp;$B$906,'1. Output sheet'!$O$2:$O$5000,"&lt;"&amp;$C$906)</f>
        <v>0</v>
      </c>
      <c r="L1001" s="13">
        <f>SUMIFS('1. Output sheet'!$F$2:$F$5000,'1. Output sheet'!$AC$2:$AC$5000,$B$75,'1. Output sheet'!$C$2:$C$5000,L$138,'1. Output sheet'!$K$2:$K$5000,$C936,'1. Output sheet'!$O$2:$O$5000,"&gt;="&amp;$B$906,'1. Output sheet'!$O$2:$O$5000,"&lt;"&amp;$C$906)</f>
        <v>0</v>
      </c>
      <c r="M1001" s="13">
        <f>SUMIFS('1. Output sheet'!$F$2:$F$5000,'1. Output sheet'!$AC$2:$AC$5000,$B$75,'1. Output sheet'!$C$2:$C$5000,M$138,'1. Output sheet'!$K$2:$K$5000,$C936,'1. Output sheet'!$O$2:$O$5000,"&gt;="&amp;$B$906,'1. Output sheet'!$O$2:$O$5000,"&lt;"&amp;$C$906)</f>
        <v>0</v>
      </c>
      <c r="N1001" s="13">
        <f>SUMIFS('1. Output sheet'!$F$2:$F$5000,'1. Output sheet'!$AC$2:$AC$5000,$B$75,'1. Output sheet'!$C$2:$C$5000,N$138,'1. Output sheet'!$K$2:$K$5000,$C936,'1. Output sheet'!$O$2:$O$5000,"&gt;="&amp;$B$906,'1. Output sheet'!$O$2:$O$5000,"&lt;"&amp;$C$906)</f>
        <v>0</v>
      </c>
      <c r="O1001" s="13">
        <f>SUMIFS('1. Output sheet'!$F$2:$F$5000,'1. Output sheet'!$AC$2:$AC$5000,$B$75,'1. Output sheet'!$C$2:$C$5000,O$138,'1. Output sheet'!$K$2:$K$5000,$C936,'1. Output sheet'!$O$2:$O$5000,"&gt;="&amp;$B$906,'1. Output sheet'!$O$2:$O$5000,"&lt;"&amp;$C$906)</f>
        <v>0</v>
      </c>
      <c r="P1001" s="14">
        <f t="shared" si="573"/>
        <v>0</v>
      </c>
      <c r="R1001" s="7"/>
      <c r="S1001" s="39" t="s">
        <v>2425</v>
      </c>
      <c r="T1001" s="13">
        <f t="shared" si="574"/>
        <v>0</v>
      </c>
      <c r="U1001" s="13">
        <f t="shared" si="552"/>
        <v>0</v>
      </c>
      <c r="V1001" s="13">
        <f t="shared" si="553"/>
        <v>0</v>
      </c>
      <c r="W1001" s="13">
        <f t="shared" si="554"/>
        <v>0</v>
      </c>
      <c r="X1001" s="13">
        <f t="shared" si="555"/>
        <v>0</v>
      </c>
      <c r="Y1001" s="13">
        <f t="shared" si="556"/>
        <v>0</v>
      </c>
      <c r="Z1001" s="13">
        <f t="shared" si="557"/>
        <v>0</v>
      </c>
      <c r="AA1001" s="13">
        <f t="shared" si="558"/>
        <v>0</v>
      </c>
      <c r="AB1001" s="13">
        <f t="shared" si="559"/>
        <v>0</v>
      </c>
      <c r="AC1001" s="13">
        <f t="shared" si="560"/>
        <v>0</v>
      </c>
      <c r="AD1001" s="13">
        <f t="shared" si="561"/>
        <v>0</v>
      </c>
      <c r="AE1001" s="13">
        <v>0</v>
      </c>
      <c r="AF1001" s="14">
        <v>0</v>
      </c>
    </row>
    <row r="1002" spans="2:32" ht="14.4" x14ac:dyDescent="0.3">
      <c r="B1002" s="7"/>
      <c r="C1002" s="39" t="s">
        <v>194</v>
      </c>
      <c r="D1002" s="13">
        <f>SUMIFS('1. Output sheet'!$F$2:$F$5000,'1. Output sheet'!$AC$2:$AC$5000,$B$75,'1. Output sheet'!$C$2:$C$5000,D$138,'1. Output sheet'!$K$2:$K$5000,$C937,'1. Output sheet'!$O$2:$O$5000,"&gt;="&amp;$B$906,'1. Output sheet'!$O$2:$O$5000,"&lt;"&amp;$C$906)</f>
        <v>0</v>
      </c>
      <c r="E1002" s="13">
        <f>SUMIFS('1. Output sheet'!$F$2:$F$5000,'1. Output sheet'!$AC$2:$AC$5000,$B$75,'1. Output sheet'!$C$2:$C$5000,E$138,'1. Output sheet'!$K$2:$K$5000,$C937,'1. Output sheet'!$O$2:$O$5000,"&gt;="&amp;$B$906,'1. Output sheet'!$O$2:$O$5000,"&lt;"&amp;$C$906)</f>
        <v>0</v>
      </c>
      <c r="F1002" s="13">
        <f>SUMIFS('1. Output sheet'!$F$2:$F$5000,'1. Output sheet'!$AC$2:$AC$5000,$B$75,'1. Output sheet'!$C$2:$C$5000,F$138,'1. Output sheet'!$K$2:$K$5000,$C937,'1. Output sheet'!$O$2:$O$5000,"&gt;="&amp;$B$906,'1. Output sheet'!$O$2:$O$5000,"&lt;"&amp;$C$906)</f>
        <v>0</v>
      </c>
      <c r="G1002" s="13">
        <f>SUMIFS('1. Output sheet'!$F$2:$F$5000,'1. Output sheet'!$AC$2:$AC$5000,$B$75,'1. Output sheet'!$C$2:$C$5000,G$138,'1. Output sheet'!$K$2:$K$5000,$C937,'1. Output sheet'!$O$2:$O$5000,"&gt;="&amp;$B$906,'1. Output sheet'!$O$2:$O$5000,"&lt;"&amp;$C$906)</f>
        <v>57272</v>
      </c>
      <c r="H1002" s="13">
        <f>SUMIFS('1. Output sheet'!$F$2:$F$5000,'1. Output sheet'!$AC$2:$AC$5000,$B$75,'1. Output sheet'!$C$2:$C$5000,H$138,'1. Output sheet'!$K$2:$K$5000,$C937,'1. Output sheet'!$O$2:$O$5000,"&gt;="&amp;$B$906,'1. Output sheet'!$O$2:$O$5000,"&lt;"&amp;$C$906)</f>
        <v>0</v>
      </c>
      <c r="I1002" s="13">
        <f>SUMIFS('1. Output sheet'!$F$2:$F$5000,'1. Output sheet'!$AC$2:$AC$5000,$B$75,'1. Output sheet'!$C$2:$C$5000,I$138,'1. Output sheet'!$K$2:$K$5000,$C937,'1. Output sheet'!$O$2:$O$5000,"&gt;="&amp;$B$906,'1. Output sheet'!$O$2:$O$5000,"&lt;"&amp;$C$906)</f>
        <v>0</v>
      </c>
      <c r="J1002" s="13">
        <f>SUMIFS('1. Output sheet'!$F$2:$F$5000,'1. Output sheet'!$AC$2:$AC$5000,$B$75,'1. Output sheet'!$C$2:$C$5000,J$138,'1. Output sheet'!$K$2:$K$5000,$C937,'1. Output sheet'!$O$2:$O$5000,"&gt;="&amp;$B$906,'1. Output sheet'!$O$2:$O$5000,"&lt;"&amp;$C$906)</f>
        <v>0</v>
      </c>
      <c r="K1002" s="13">
        <f>SUMIFS('1. Output sheet'!$F$2:$F$5000,'1. Output sheet'!$AC$2:$AC$5000,$B$75,'1. Output sheet'!$C$2:$C$5000,K$138,'1. Output sheet'!$K$2:$K$5000,$C937,'1. Output sheet'!$O$2:$O$5000,"&gt;="&amp;$B$906,'1. Output sheet'!$O$2:$O$5000,"&lt;"&amp;$C$906)</f>
        <v>0</v>
      </c>
      <c r="L1002" s="13">
        <f>SUMIFS('1. Output sheet'!$F$2:$F$5000,'1. Output sheet'!$AC$2:$AC$5000,$B$75,'1. Output sheet'!$C$2:$C$5000,L$138,'1. Output sheet'!$K$2:$K$5000,$C937,'1. Output sheet'!$O$2:$O$5000,"&gt;="&amp;$B$906,'1. Output sheet'!$O$2:$O$5000,"&lt;"&amp;$C$906)</f>
        <v>0</v>
      </c>
      <c r="M1002" s="13">
        <f>SUMIFS('1. Output sheet'!$F$2:$F$5000,'1. Output sheet'!$AC$2:$AC$5000,$B$75,'1. Output sheet'!$C$2:$C$5000,M$138,'1. Output sheet'!$K$2:$K$5000,$C937,'1. Output sheet'!$O$2:$O$5000,"&gt;="&amp;$B$906,'1. Output sheet'!$O$2:$O$5000,"&lt;"&amp;$C$906)</f>
        <v>0</v>
      </c>
      <c r="N1002" s="13">
        <f>SUMIFS('1. Output sheet'!$F$2:$F$5000,'1. Output sheet'!$AC$2:$AC$5000,$B$75,'1. Output sheet'!$C$2:$C$5000,N$138,'1. Output sheet'!$K$2:$K$5000,$C937,'1. Output sheet'!$O$2:$O$5000,"&gt;="&amp;$B$906,'1. Output sheet'!$O$2:$O$5000,"&lt;"&amp;$C$906)</f>
        <v>3428</v>
      </c>
      <c r="O1002" s="13">
        <f>SUMIFS('1. Output sheet'!$F$2:$F$5000,'1. Output sheet'!$AC$2:$AC$5000,$B$75,'1. Output sheet'!$C$2:$C$5000,O$138,'1. Output sheet'!$K$2:$K$5000,$C937,'1. Output sheet'!$O$2:$O$5000,"&gt;="&amp;$B$906,'1. Output sheet'!$O$2:$O$5000,"&lt;"&amp;$C$906)</f>
        <v>0</v>
      </c>
      <c r="P1002" s="14">
        <f t="shared" si="573"/>
        <v>60700</v>
      </c>
      <c r="R1002" s="7"/>
      <c r="S1002" s="39" t="s">
        <v>194</v>
      </c>
      <c r="T1002" s="13">
        <f t="shared" si="574"/>
        <v>0</v>
      </c>
      <c r="U1002" s="13">
        <f t="shared" si="552"/>
        <v>0</v>
      </c>
      <c r="V1002" s="13">
        <f t="shared" si="553"/>
        <v>0</v>
      </c>
      <c r="W1002" s="13">
        <f t="shared" si="554"/>
        <v>7678.9616936835464</v>
      </c>
      <c r="X1002" s="13">
        <f t="shared" si="555"/>
        <v>0</v>
      </c>
      <c r="Y1002" s="13">
        <f t="shared" si="556"/>
        <v>0</v>
      </c>
      <c r="Z1002" s="13">
        <f t="shared" si="557"/>
        <v>0</v>
      </c>
      <c r="AA1002" s="13">
        <f t="shared" si="558"/>
        <v>0</v>
      </c>
      <c r="AB1002" s="13">
        <f t="shared" si="559"/>
        <v>0</v>
      </c>
      <c r="AC1002" s="13">
        <f t="shared" si="560"/>
        <v>0</v>
      </c>
      <c r="AD1002" s="13">
        <f t="shared" si="561"/>
        <v>459.62216590912129</v>
      </c>
      <c r="AE1002" s="13">
        <v>2080</v>
      </c>
      <c r="AF1002" s="14">
        <v>165897.5</v>
      </c>
    </row>
    <row r="1003" spans="2:32" ht="14.4" x14ac:dyDescent="0.3">
      <c r="B1003" s="7"/>
      <c r="C1003" s="39" t="s">
        <v>267</v>
      </c>
      <c r="D1003" s="13">
        <f>SUMIFS('1. Output sheet'!$F$2:$F$5000,'1. Output sheet'!$AC$2:$AC$5000,$B$75,'1. Output sheet'!$C$2:$C$5000,D$138,'1. Output sheet'!$K$2:$K$5000,$C938,'1. Output sheet'!$O$2:$O$5000,"&gt;="&amp;$B$906,'1. Output sheet'!$O$2:$O$5000,"&lt;"&amp;$C$906)</f>
        <v>0</v>
      </c>
      <c r="E1003" s="13">
        <f>SUMIFS('1. Output sheet'!$F$2:$F$5000,'1. Output sheet'!$AC$2:$AC$5000,$B$75,'1. Output sheet'!$C$2:$C$5000,E$138,'1. Output sheet'!$K$2:$K$5000,$C938,'1. Output sheet'!$O$2:$O$5000,"&gt;="&amp;$B$906,'1. Output sheet'!$O$2:$O$5000,"&lt;"&amp;$C$906)</f>
        <v>0</v>
      </c>
      <c r="F1003" s="13">
        <f>SUMIFS('1. Output sheet'!$F$2:$F$5000,'1. Output sheet'!$AC$2:$AC$5000,$B$75,'1. Output sheet'!$C$2:$C$5000,F$138,'1. Output sheet'!$K$2:$K$5000,$C938,'1. Output sheet'!$O$2:$O$5000,"&gt;="&amp;$B$906,'1. Output sheet'!$O$2:$O$5000,"&lt;"&amp;$C$906)</f>
        <v>0</v>
      </c>
      <c r="G1003" s="13">
        <f>SUMIFS('1. Output sheet'!$F$2:$F$5000,'1. Output sheet'!$AC$2:$AC$5000,$B$75,'1. Output sheet'!$C$2:$C$5000,G$138,'1. Output sheet'!$K$2:$K$5000,$C938,'1. Output sheet'!$O$2:$O$5000,"&gt;="&amp;$B$906,'1. Output sheet'!$O$2:$O$5000,"&lt;"&amp;$C$906)</f>
        <v>0</v>
      </c>
      <c r="H1003" s="13">
        <f>SUMIFS('1. Output sheet'!$F$2:$F$5000,'1. Output sheet'!$AC$2:$AC$5000,$B$75,'1. Output sheet'!$C$2:$C$5000,H$138,'1. Output sheet'!$K$2:$K$5000,$C938,'1. Output sheet'!$O$2:$O$5000,"&gt;="&amp;$B$906,'1. Output sheet'!$O$2:$O$5000,"&lt;"&amp;$C$906)</f>
        <v>0</v>
      </c>
      <c r="I1003" s="13">
        <f>SUMIFS('1. Output sheet'!$F$2:$F$5000,'1. Output sheet'!$AC$2:$AC$5000,$B$75,'1. Output sheet'!$C$2:$C$5000,I$138,'1. Output sheet'!$K$2:$K$5000,$C938,'1. Output sheet'!$O$2:$O$5000,"&gt;="&amp;$B$906,'1. Output sheet'!$O$2:$O$5000,"&lt;"&amp;$C$906)</f>
        <v>0</v>
      </c>
      <c r="J1003" s="13">
        <f>SUMIFS('1. Output sheet'!$F$2:$F$5000,'1. Output sheet'!$AC$2:$AC$5000,$B$75,'1. Output sheet'!$C$2:$C$5000,J$138,'1. Output sheet'!$K$2:$K$5000,$C938,'1. Output sheet'!$O$2:$O$5000,"&gt;="&amp;$B$906,'1. Output sheet'!$O$2:$O$5000,"&lt;"&amp;$C$906)</f>
        <v>0</v>
      </c>
      <c r="K1003" s="13">
        <f>SUMIFS('1. Output sheet'!$F$2:$F$5000,'1. Output sheet'!$AC$2:$AC$5000,$B$75,'1. Output sheet'!$C$2:$C$5000,K$138,'1. Output sheet'!$K$2:$K$5000,$C938,'1. Output sheet'!$O$2:$O$5000,"&gt;="&amp;$B$906,'1. Output sheet'!$O$2:$O$5000,"&lt;"&amp;$C$906)</f>
        <v>0</v>
      </c>
      <c r="L1003" s="13">
        <f>SUMIFS('1. Output sheet'!$F$2:$F$5000,'1. Output sheet'!$AC$2:$AC$5000,$B$75,'1. Output sheet'!$C$2:$C$5000,L$138,'1. Output sheet'!$K$2:$K$5000,$C938,'1. Output sheet'!$O$2:$O$5000,"&gt;="&amp;$B$906,'1. Output sheet'!$O$2:$O$5000,"&lt;"&amp;$C$906)</f>
        <v>0</v>
      </c>
      <c r="M1003" s="13">
        <f>SUMIFS('1. Output sheet'!$F$2:$F$5000,'1. Output sheet'!$AC$2:$AC$5000,$B$75,'1. Output sheet'!$C$2:$C$5000,M$138,'1. Output sheet'!$K$2:$K$5000,$C938,'1. Output sheet'!$O$2:$O$5000,"&gt;="&amp;$B$906,'1. Output sheet'!$O$2:$O$5000,"&lt;"&amp;$C$906)</f>
        <v>0</v>
      </c>
      <c r="N1003" s="13">
        <f>SUMIFS('1. Output sheet'!$F$2:$F$5000,'1. Output sheet'!$AC$2:$AC$5000,$B$75,'1. Output sheet'!$C$2:$C$5000,N$138,'1. Output sheet'!$K$2:$K$5000,$C938,'1. Output sheet'!$O$2:$O$5000,"&gt;="&amp;$B$906,'1. Output sheet'!$O$2:$O$5000,"&lt;"&amp;$C$906)</f>
        <v>0</v>
      </c>
      <c r="O1003" s="13">
        <f>SUMIFS('1. Output sheet'!$F$2:$F$5000,'1. Output sheet'!$AC$2:$AC$5000,$B$75,'1. Output sheet'!$C$2:$C$5000,O$138,'1. Output sheet'!$K$2:$K$5000,$C938,'1. Output sheet'!$O$2:$O$5000,"&gt;="&amp;$B$906,'1. Output sheet'!$O$2:$O$5000,"&lt;"&amp;$C$906)</f>
        <v>0</v>
      </c>
      <c r="P1003" s="14">
        <f t="shared" si="573"/>
        <v>0</v>
      </c>
      <c r="R1003" s="7"/>
      <c r="S1003" s="39" t="s">
        <v>267</v>
      </c>
      <c r="T1003" s="13">
        <f t="shared" si="574"/>
        <v>0</v>
      </c>
      <c r="U1003" s="13">
        <f t="shared" si="552"/>
        <v>0</v>
      </c>
      <c r="V1003" s="13">
        <f t="shared" si="553"/>
        <v>0</v>
      </c>
      <c r="W1003" s="13">
        <f t="shared" si="554"/>
        <v>0</v>
      </c>
      <c r="X1003" s="13">
        <f t="shared" si="555"/>
        <v>0</v>
      </c>
      <c r="Y1003" s="13">
        <f t="shared" si="556"/>
        <v>0</v>
      </c>
      <c r="Z1003" s="13">
        <f t="shared" si="557"/>
        <v>0</v>
      </c>
      <c r="AA1003" s="13">
        <f t="shared" si="558"/>
        <v>0</v>
      </c>
      <c r="AB1003" s="13">
        <f t="shared" si="559"/>
        <v>0</v>
      </c>
      <c r="AC1003" s="13">
        <f t="shared" si="560"/>
        <v>0</v>
      </c>
      <c r="AD1003" s="13">
        <f t="shared" si="561"/>
        <v>0</v>
      </c>
      <c r="AE1003" s="13">
        <v>0</v>
      </c>
      <c r="AF1003" s="14">
        <v>58792</v>
      </c>
    </row>
    <row r="1004" spans="2:32" ht="14.4" x14ac:dyDescent="0.3">
      <c r="B1004" s="7"/>
      <c r="C1004" s="39" t="s">
        <v>710</v>
      </c>
      <c r="D1004" s="13">
        <f>SUMIFS('1. Output sheet'!$F$2:$F$5000,'1. Output sheet'!$AC$2:$AC$5000,$B$75,'1. Output sheet'!$C$2:$C$5000,D$138,'1. Output sheet'!$K$2:$K$5000,$C939,'1. Output sheet'!$O$2:$O$5000,"&gt;="&amp;$B$906,'1. Output sheet'!$O$2:$O$5000,"&lt;"&amp;$C$906)</f>
        <v>0</v>
      </c>
      <c r="E1004" s="13">
        <f>SUMIFS('1. Output sheet'!$F$2:$F$5000,'1. Output sheet'!$AC$2:$AC$5000,$B$75,'1. Output sheet'!$C$2:$C$5000,E$138,'1. Output sheet'!$K$2:$K$5000,$C939,'1. Output sheet'!$O$2:$O$5000,"&gt;="&amp;$B$906,'1. Output sheet'!$O$2:$O$5000,"&lt;"&amp;$C$906)</f>
        <v>0</v>
      </c>
      <c r="F1004" s="13">
        <f>SUMIFS('1. Output sheet'!$F$2:$F$5000,'1. Output sheet'!$AC$2:$AC$5000,$B$75,'1. Output sheet'!$C$2:$C$5000,F$138,'1. Output sheet'!$K$2:$K$5000,$C939,'1. Output sheet'!$O$2:$O$5000,"&gt;="&amp;$B$906,'1. Output sheet'!$O$2:$O$5000,"&lt;"&amp;$C$906)</f>
        <v>0</v>
      </c>
      <c r="G1004" s="13">
        <f>SUMIFS('1. Output sheet'!$F$2:$F$5000,'1. Output sheet'!$AC$2:$AC$5000,$B$75,'1. Output sheet'!$C$2:$C$5000,G$138,'1. Output sheet'!$K$2:$K$5000,$C939,'1. Output sheet'!$O$2:$O$5000,"&gt;="&amp;$B$906,'1. Output sheet'!$O$2:$O$5000,"&lt;"&amp;$C$906)</f>
        <v>0</v>
      </c>
      <c r="H1004" s="13">
        <f>SUMIFS('1. Output sheet'!$F$2:$F$5000,'1. Output sheet'!$AC$2:$AC$5000,$B$75,'1. Output sheet'!$C$2:$C$5000,H$138,'1. Output sheet'!$K$2:$K$5000,$C939,'1. Output sheet'!$O$2:$O$5000,"&gt;="&amp;$B$906,'1. Output sheet'!$O$2:$O$5000,"&lt;"&amp;$C$906)</f>
        <v>0</v>
      </c>
      <c r="I1004" s="13">
        <f>SUMIFS('1. Output sheet'!$F$2:$F$5000,'1. Output sheet'!$AC$2:$AC$5000,$B$75,'1. Output sheet'!$C$2:$C$5000,I$138,'1. Output sheet'!$K$2:$K$5000,$C939,'1. Output sheet'!$O$2:$O$5000,"&gt;="&amp;$B$906,'1. Output sheet'!$O$2:$O$5000,"&lt;"&amp;$C$906)</f>
        <v>0</v>
      </c>
      <c r="J1004" s="13">
        <f>SUMIFS('1. Output sheet'!$F$2:$F$5000,'1. Output sheet'!$AC$2:$AC$5000,$B$75,'1. Output sheet'!$C$2:$C$5000,J$138,'1. Output sheet'!$K$2:$K$5000,$C939,'1. Output sheet'!$O$2:$O$5000,"&gt;="&amp;$B$906,'1. Output sheet'!$O$2:$O$5000,"&lt;"&amp;$C$906)</f>
        <v>0</v>
      </c>
      <c r="K1004" s="13">
        <f>SUMIFS('1. Output sheet'!$F$2:$F$5000,'1. Output sheet'!$AC$2:$AC$5000,$B$75,'1. Output sheet'!$C$2:$C$5000,K$138,'1. Output sheet'!$K$2:$K$5000,$C939,'1. Output sheet'!$O$2:$O$5000,"&gt;="&amp;$B$906,'1. Output sheet'!$O$2:$O$5000,"&lt;"&amp;$C$906)</f>
        <v>0</v>
      </c>
      <c r="L1004" s="13">
        <f>SUMIFS('1. Output sheet'!$F$2:$F$5000,'1. Output sheet'!$AC$2:$AC$5000,$B$75,'1. Output sheet'!$C$2:$C$5000,L$138,'1. Output sheet'!$K$2:$K$5000,$C939,'1. Output sheet'!$O$2:$O$5000,"&gt;="&amp;$B$906,'1. Output sheet'!$O$2:$O$5000,"&lt;"&amp;$C$906)</f>
        <v>0</v>
      </c>
      <c r="M1004" s="13">
        <f>SUMIFS('1. Output sheet'!$F$2:$F$5000,'1. Output sheet'!$AC$2:$AC$5000,$B$75,'1. Output sheet'!$C$2:$C$5000,M$138,'1. Output sheet'!$K$2:$K$5000,$C939,'1. Output sheet'!$O$2:$O$5000,"&gt;="&amp;$B$906,'1. Output sheet'!$O$2:$O$5000,"&lt;"&amp;$C$906)</f>
        <v>0</v>
      </c>
      <c r="N1004" s="13">
        <f>SUMIFS('1. Output sheet'!$F$2:$F$5000,'1. Output sheet'!$AC$2:$AC$5000,$B$75,'1. Output sheet'!$C$2:$C$5000,N$138,'1. Output sheet'!$K$2:$K$5000,$C939,'1. Output sheet'!$O$2:$O$5000,"&gt;="&amp;$B$906,'1. Output sheet'!$O$2:$O$5000,"&lt;"&amp;$C$906)</f>
        <v>0</v>
      </c>
      <c r="O1004" s="13">
        <f>SUMIFS('1. Output sheet'!$F$2:$F$5000,'1. Output sheet'!$AC$2:$AC$5000,$B$75,'1. Output sheet'!$C$2:$C$5000,O$138,'1. Output sheet'!$K$2:$K$5000,$C939,'1. Output sheet'!$O$2:$O$5000,"&gt;="&amp;$B$906,'1. Output sheet'!$O$2:$O$5000,"&lt;"&amp;$C$906)</f>
        <v>0</v>
      </c>
      <c r="P1004" s="14">
        <f t="shared" si="573"/>
        <v>0</v>
      </c>
      <c r="R1004" s="7"/>
      <c r="S1004" s="39" t="s">
        <v>710</v>
      </c>
      <c r="T1004" s="13">
        <f t="shared" si="574"/>
        <v>0</v>
      </c>
      <c r="U1004" s="13">
        <f t="shared" si="552"/>
        <v>0</v>
      </c>
      <c r="V1004" s="13">
        <f t="shared" si="553"/>
        <v>0</v>
      </c>
      <c r="W1004" s="13">
        <f t="shared" si="554"/>
        <v>0</v>
      </c>
      <c r="X1004" s="13">
        <f t="shared" si="555"/>
        <v>0</v>
      </c>
      <c r="Y1004" s="13">
        <f t="shared" si="556"/>
        <v>0</v>
      </c>
      <c r="Z1004" s="13">
        <f t="shared" si="557"/>
        <v>0</v>
      </c>
      <c r="AA1004" s="13">
        <f t="shared" si="558"/>
        <v>0</v>
      </c>
      <c r="AB1004" s="13">
        <f t="shared" si="559"/>
        <v>0</v>
      </c>
      <c r="AC1004" s="13">
        <f t="shared" si="560"/>
        <v>0</v>
      </c>
      <c r="AD1004" s="13">
        <f t="shared" si="561"/>
        <v>0</v>
      </c>
      <c r="AE1004" s="13">
        <v>0</v>
      </c>
      <c r="AF1004" s="14">
        <v>16010.939999999999</v>
      </c>
    </row>
    <row r="1005" spans="2:32" ht="14.4" x14ac:dyDescent="0.3">
      <c r="B1005" s="38" t="s">
        <v>64</v>
      </c>
      <c r="C1005" s="37" t="s">
        <v>4348</v>
      </c>
      <c r="D1005" s="14">
        <f>SUM(D1006:D1034)</f>
        <v>0</v>
      </c>
      <c r="E1005" s="14">
        <f t="shared" ref="E1005" si="575">SUM(E1006:E1034)</f>
        <v>0</v>
      </c>
      <c r="F1005" s="14">
        <f t="shared" ref="F1005" si="576">SUM(F1006:F1034)</f>
        <v>0</v>
      </c>
      <c r="G1005" s="14">
        <f t="shared" ref="G1005" si="577">SUM(G1006:G1034)</f>
        <v>0</v>
      </c>
      <c r="H1005" s="14">
        <f t="shared" ref="H1005" si="578">SUM(H1006:H1034)</f>
        <v>0</v>
      </c>
      <c r="I1005" s="14">
        <f t="shared" ref="I1005" si="579">SUM(I1006:I1034)</f>
        <v>0</v>
      </c>
      <c r="J1005" s="14">
        <f t="shared" ref="J1005" si="580">SUM(J1006:J1034)</f>
        <v>0</v>
      </c>
      <c r="K1005" s="14">
        <f t="shared" ref="K1005" si="581">SUM(K1006:K1034)</f>
        <v>0</v>
      </c>
      <c r="L1005" s="14">
        <f t="shared" ref="L1005" si="582">SUM(L1006:L1034)</f>
        <v>0</v>
      </c>
      <c r="M1005" s="14">
        <f t="shared" ref="M1005" si="583">SUM(M1006:M1034)</f>
        <v>0</v>
      </c>
      <c r="N1005" s="14">
        <f t="shared" ref="N1005" si="584">SUM(N1006:N1034)</f>
        <v>0</v>
      </c>
      <c r="O1005" s="14">
        <f t="shared" ref="O1005" si="585">SUM(O1006:O1034)</f>
        <v>0</v>
      </c>
      <c r="P1005" s="14">
        <f t="shared" si="573"/>
        <v>0</v>
      </c>
      <c r="R1005" s="38" t="s">
        <v>64</v>
      </c>
      <c r="S1005" s="37" t="s">
        <v>4348</v>
      </c>
      <c r="T1005" s="14">
        <f t="shared" si="574"/>
        <v>0</v>
      </c>
      <c r="U1005" s="14">
        <f t="shared" si="552"/>
        <v>0</v>
      </c>
      <c r="V1005" s="14">
        <f t="shared" si="553"/>
        <v>0</v>
      </c>
      <c r="W1005" s="14">
        <f t="shared" si="554"/>
        <v>0</v>
      </c>
      <c r="X1005" s="14">
        <f t="shared" si="555"/>
        <v>0</v>
      </c>
      <c r="Y1005" s="14">
        <f t="shared" si="556"/>
        <v>0</v>
      </c>
      <c r="Z1005" s="14">
        <f t="shared" si="557"/>
        <v>0</v>
      </c>
      <c r="AA1005" s="14">
        <f t="shared" si="558"/>
        <v>0</v>
      </c>
      <c r="AB1005" s="14">
        <f t="shared" si="559"/>
        <v>0</v>
      </c>
      <c r="AC1005" s="14">
        <f t="shared" si="560"/>
        <v>0</v>
      </c>
      <c r="AD1005" s="14">
        <f t="shared" si="561"/>
        <v>0</v>
      </c>
      <c r="AE1005" s="14">
        <v>-428</v>
      </c>
      <c r="AF1005" s="14">
        <v>16138.043333333339</v>
      </c>
    </row>
    <row r="1006" spans="2:32" ht="14.4" x14ac:dyDescent="0.3">
      <c r="B1006" s="7"/>
      <c r="C1006" s="39" t="s">
        <v>340</v>
      </c>
      <c r="D1006" s="13">
        <f>SUMIFS('1. Output sheet'!$F$2:$F$5000,'1. Output sheet'!$AC$2:$AC$5000,$B$105,'1. Output sheet'!$C$2:$C$5000,D$138,'1. Output sheet'!$K$2:$K$5000,$C941,'1. Output sheet'!$O$2:$O$5000,"&gt;="&amp;$B$906,'1. Output sheet'!$O$2:$O$5000,"&lt;"&amp;$C$906)</f>
        <v>0</v>
      </c>
      <c r="E1006" s="13">
        <f>SUMIFS('1. Output sheet'!$F$2:$F$5000,'1. Output sheet'!$AC$2:$AC$5000,$B$105,'1. Output sheet'!$C$2:$C$5000,E$138,'1. Output sheet'!$K$2:$K$5000,$C941,'1. Output sheet'!$O$2:$O$5000,"&gt;="&amp;$B$906,'1. Output sheet'!$O$2:$O$5000,"&lt;"&amp;$C$906)</f>
        <v>0</v>
      </c>
      <c r="F1006" s="13">
        <f>SUMIFS('1. Output sheet'!$F$2:$F$5000,'1. Output sheet'!$AC$2:$AC$5000,$B$105,'1. Output sheet'!$C$2:$C$5000,F$138,'1. Output sheet'!$K$2:$K$5000,$C941,'1. Output sheet'!$O$2:$O$5000,"&gt;="&amp;$B$906,'1. Output sheet'!$O$2:$O$5000,"&lt;"&amp;$C$906)</f>
        <v>0</v>
      </c>
      <c r="G1006" s="13">
        <f>SUMIFS('1. Output sheet'!$F$2:$F$5000,'1. Output sheet'!$AC$2:$AC$5000,$B$105,'1. Output sheet'!$C$2:$C$5000,G$138,'1. Output sheet'!$K$2:$K$5000,$C941,'1. Output sheet'!$O$2:$O$5000,"&gt;="&amp;$B$906,'1. Output sheet'!$O$2:$O$5000,"&lt;"&amp;$C$906)</f>
        <v>0</v>
      </c>
      <c r="H1006" s="13">
        <f>SUMIFS('1. Output sheet'!$F$2:$F$5000,'1. Output sheet'!$AC$2:$AC$5000,$B$105,'1. Output sheet'!$C$2:$C$5000,H$138,'1. Output sheet'!$K$2:$K$5000,$C941,'1. Output sheet'!$O$2:$O$5000,"&gt;="&amp;$B$906,'1. Output sheet'!$O$2:$O$5000,"&lt;"&amp;$C$906)</f>
        <v>0</v>
      </c>
      <c r="I1006" s="13">
        <f>SUMIFS('1. Output sheet'!$F$2:$F$5000,'1. Output sheet'!$AC$2:$AC$5000,$B$105,'1. Output sheet'!$C$2:$C$5000,I$138,'1. Output sheet'!$K$2:$K$5000,$C941,'1. Output sheet'!$O$2:$O$5000,"&gt;="&amp;$B$906,'1. Output sheet'!$O$2:$O$5000,"&lt;"&amp;$C$906)</f>
        <v>0</v>
      </c>
      <c r="J1006" s="13">
        <f>SUMIFS('1. Output sheet'!$F$2:$F$5000,'1. Output sheet'!$AC$2:$AC$5000,$B$105,'1. Output sheet'!$C$2:$C$5000,J$138,'1. Output sheet'!$K$2:$K$5000,$C941,'1. Output sheet'!$O$2:$O$5000,"&gt;="&amp;$B$906,'1. Output sheet'!$O$2:$O$5000,"&lt;"&amp;$C$906)</f>
        <v>0</v>
      </c>
      <c r="K1006" s="13">
        <f>SUMIFS('1. Output sheet'!$F$2:$F$5000,'1. Output sheet'!$AC$2:$AC$5000,$B$105,'1. Output sheet'!$C$2:$C$5000,K$138,'1. Output sheet'!$K$2:$K$5000,$C941,'1. Output sheet'!$O$2:$O$5000,"&gt;="&amp;$B$906,'1. Output sheet'!$O$2:$O$5000,"&lt;"&amp;$C$906)</f>
        <v>0</v>
      </c>
      <c r="L1006" s="13">
        <f>SUMIFS('1. Output sheet'!$F$2:$F$5000,'1. Output sheet'!$AC$2:$AC$5000,$B$105,'1. Output sheet'!$C$2:$C$5000,L$138,'1. Output sheet'!$K$2:$K$5000,$C941,'1. Output sheet'!$O$2:$O$5000,"&gt;="&amp;$B$906,'1. Output sheet'!$O$2:$O$5000,"&lt;"&amp;$C$906)</f>
        <v>0</v>
      </c>
      <c r="M1006" s="13">
        <f>SUMIFS('1. Output sheet'!$F$2:$F$5000,'1. Output sheet'!$AC$2:$AC$5000,$B$105,'1. Output sheet'!$C$2:$C$5000,M$138,'1. Output sheet'!$K$2:$K$5000,$C941,'1. Output sheet'!$O$2:$O$5000,"&gt;="&amp;$B$906,'1. Output sheet'!$O$2:$O$5000,"&lt;"&amp;$C$906)</f>
        <v>0</v>
      </c>
      <c r="N1006" s="13">
        <f>SUMIFS('1. Output sheet'!$F$2:$F$5000,'1. Output sheet'!$AC$2:$AC$5000,$B$105,'1. Output sheet'!$C$2:$C$5000,N$138,'1. Output sheet'!$K$2:$K$5000,$C941,'1. Output sheet'!$O$2:$O$5000,"&gt;="&amp;$B$906,'1. Output sheet'!$O$2:$O$5000,"&lt;"&amp;$C$906)</f>
        <v>0</v>
      </c>
      <c r="O1006" s="13">
        <f>SUMIFS('1. Output sheet'!$F$2:$F$5000,'1. Output sheet'!$AC$2:$AC$5000,$B$105,'1. Output sheet'!$C$2:$C$5000,O$138,'1. Output sheet'!$K$2:$K$5000,$C941,'1. Output sheet'!$O$2:$O$5000,"&gt;="&amp;$B$906,'1. Output sheet'!$O$2:$O$5000,"&lt;"&amp;$C$906)</f>
        <v>0</v>
      </c>
      <c r="P1006" s="14">
        <f t="shared" si="573"/>
        <v>0</v>
      </c>
      <c r="R1006" s="7"/>
      <c r="S1006" s="39" t="s">
        <v>340</v>
      </c>
      <c r="T1006" s="14">
        <f t="shared" si="574"/>
        <v>0</v>
      </c>
      <c r="U1006" s="14">
        <f t="shared" si="552"/>
        <v>0</v>
      </c>
      <c r="V1006" s="14">
        <f t="shared" si="553"/>
        <v>0</v>
      </c>
      <c r="W1006" s="14">
        <f t="shared" si="554"/>
        <v>0</v>
      </c>
      <c r="X1006" s="14">
        <f t="shared" si="555"/>
        <v>0</v>
      </c>
      <c r="Y1006" s="14">
        <f t="shared" si="556"/>
        <v>0</v>
      </c>
      <c r="Z1006" s="14">
        <f t="shared" si="557"/>
        <v>0</v>
      </c>
      <c r="AA1006" s="14">
        <f t="shared" si="558"/>
        <v>0</v>
      </c>
      <c r="AB1006" s="14">
        <f t="shared" si="559"/>
        <v>0</v>
      </c>
      <c r="AC1006" s="14">
        <f t="shared" si="560"/>
        <v>0</v>
      </c>
      <c r="AD1006" s="14">
        <f t="shared" si="561"/>
        <v>0</v>
      </c>
      <c r="AE1006" s="13">
        <v>0</v>
      </c>
      <c r="AF1006" s="14">
        <v>-1846.86</v>
      </c>
    </row>
    <row r="1007" spans="2:32" ht="14.4" x14ac:dyDescent="0.3">
      <c r="B1007" s="7"/>
      <c r="C1007" s="39" t="s">
        <v>2407</v>
      </c>
      <c r="D1007" s="13">
        <f>SUMIFS('1. Output sheet'!$F$2:$F$5000,'1. Output sheet'!$AC$2:$AC$5000,$B$105,'1. Output sheet'!$C$2:$C$5000,D$138,'1. Output sheet'!$K$2:$K$5000,$C942,'1. Output sheet'!$O$2:$O$5000,"&gt;="&amp;$B$906,'1. Output sheet'!$O$2:$O$5000,"&lt;"&amp;$C$906)</f>
        <v>0</v>
      </c>
      <c r="E1007" s="13">
        <f>SUMIFS('1. Output sheet'!$F$2:$F$5000,'1. Output sheet'!$AC$2:$AC$5000,$B$105,'1. Output sheet'!$C$2:$C$5000,E$138,'1. Output sheet'!$K$2:$K$5000,$C942,'1. Output sheet'!$O$2:$O$5000,"&gt;="&amp;$B$906,'1. Output sheet'!$O$2:$O$5000,"&lt;"&amp;$C$906)</f>
        <v>0</v>
      </c>
      <c r="F1007" s="13">
        <f>SUMIFS('1. Output sheet'!$F$2:$F$5000,'1. Output sheet'!$AC$2:$AC$5000,$B$105,'1. Output sheet'!$C$2:$C$5000,F$138,'1. Output sheet'!$K$2:$K$5000,$C942,'1. Output sheet'!$O$2:$O$5000,"&gt;="&amp;$B$906,'1. Output sheet'!$O$2:$O$5000,"&lt;"&amp;$C$906)</f>
        <v>0</v>
      </c>
      <c r="G1007" s="13">
        <f>SUMIFS('1. Output sheet'!$F$2:$F$5000,'1. Output sheet'!$AC$2:$AC$5000,$B$105,'1. Output sheet'!$C$2:$C$5000,G$138,'1. Output sheet'!$K$2:$K$5000,$C942,'1. Output sheet'!$O$2:$O$5000,"&gt;="&amp;$B$906,'1. Output sheet'!$O$2:$O$5000,"&lt;"&amp;$C$906)</f>
        <v>0</v>
      </c>
      <c r="H1007" s="13">
        <f>SUMIFS('1. Output sheet'!$F$2:$F$5000,'1. Output sheet'!$AC$2:$AC$5000,$B$105,'1. Output sheet'!$C$2:$C$5000,H$138,'1. Output sheet'!$K$2:$K$5000,$C942,'1. Output sheet'!$O$2:$O$5000,"&gt;="&amp;$B$906,'1. Output sheet'!$O$2:$O$5000,"&lt;"&amp;$C$906)</f>
        <v>0</v>
      </c>
      <c r="I1007" s="13">
        <f>SUMIFS('1. Output sheet'!$F$2:$F$5000,'1. Output sheet'!$AC$2:$AC$5000,$B$105,'1. Output sheet'!$C$2:$C$5000,I$138,'1. Output sheet'!$K$2:$K$5000,$C942,'1. Output sheet'!$O$2:$O$5000,"&gt;="&amp;$B$906,'1. Output sheet'!$O$2:$O$5000,"&lt;"&amp;$C$906)</f>
        <v>0</v>
      </c>
      <c r="J1007" s="13">
        <f>SUMIFS('1. Output sheet'!$F$2:$F$5000,'1. Output sheet'!$AC$2:$AC$5000,$B$105,'1. Output sheet'!$C$2:$C$5000,J$138,'1. Output sheet'!$K$2:$K$5000,$C942,'1. Output sheet'!$O$2:$O$5000,"&gt;="&amp;$B$906,'1. Output sheet'!$O$2:$O$5000,"&lt;"&amp;$C$906)</f>
        <v>0</v>
      </c>
      <c r="K1007" s="13">
        <f>SUMIFS('1. Output sheet'!$F$2:$F$5000,'1. Output sheet'!$AC$2:$AC$5000,$B$105,'1. Output sheet'!$C$2:$C$5000,K$138,'1. Output sheet'!$K$2:$K$5000,$C942,'1. Output sheet'!$O$2:$O$5000,"&gt;="&amp;$B$906,'1. Output sheet'!$O$2:$O$5000,"&lt;"&amp;$C$906)</f>
        <v>0</v>
      </c>
      <c r="L1007" s="13">
        <f>SUMIFS('1. Output sheet'!$F$2:$F$5000,'1. Output sheet'!$AC$2:$AC$5000,$B$105,'1. Output sheet'!$C$2:$C$5000,L$138,'1. Output sheet'!$K$2:$K$5000,$C942,'1. Output sheet'!$O$2:$O$5000,"&gt;="&amp;$B$906,'1. Output sheet'!$O$2:$O$5000,"&lt;"&amp;$C$906)</f>
        <v>0</v>
      </c>
      <c r="M1007" s="13">
        <f>SUMIFS('1. Output sheet'!$F$2:$F$5000,'1. Output sheet'!$AC$2:$AC$5000,$B$105,'1. Output sheet'!$C$2:$C$5000,M$138,'1. Output sheet'!$K$2:$K$5000,$C942,'1. Output sheet'!$O$2:$O$5000,"&gt;="&amp;$B$906,'1. Output sheet'!$O$2:$O$5000,"&lt;"&amp;$C$906)</f>
        <v>0</v>
      </c>
      <c r="N1007" s="13">
        <f>SUMIFS('1. Output sheet'!$F$2:$F$5000,'1. Output sheet'!$AC$2:$AC$5000,$B$105,'1. Output sheet'!$C$2:$C$5000,N$138,'1. Output sheet'!$K$2:$K$5000,$C942,'1. Output sheet'!$O$2:$O$5000,"&gt;="&amp;$B$906,'1. Output sheet'!$O$2:$O$5000,"&lt;"&amp;$C$906)</f>
        <v>0</v>
      </c>
      <c r="O1007" s="13">
        <f>SUMIFS('1. Output sheet'!$F$2:$F$5000,'1. Output sheet'!$AC$2:$AC$5000,$B$105,'1. Output sheet'!$C$2:$C$5000,O$138,'1. Output sheet'!$K$2:$K$5000,$C942,'1. Output sheet'!$O$2:$O$5000,"&gt;="&amp;$B$906,'1. Output sheet'!$O$2:$O$5000,"&lt;"&amp;$C$906)</f>
        <v>0</v>
      </c>
      <c r="P1007" s="14">
        <f t="shared" si="573"/>
        <v>0</v>
      </c>
      <c r="R1007" s="7"/>
      <c r="S1007" s="39" t="s">
        <v>2407</v>
      </c>
      <c r="T1007" s="14">
        <f t="shared" si="574"/>
        <v>0</v>
      </c>
      <c r="U1007" s="14">
        <f t="shared" si="552"/>
        <v>0</v>
      </c>
      <c r="V1007" s="14">
        <f t="shared" si="553"/>
        <v>0</v>
      </c>
      <c r="W1007" s="14">
        <f t="shared" si="554"/>
        <v>0</v>
      </c>
      <c r="X1007" s="14">
        <f t="shared" si="555"/>
        <v>0</v>
      </c>
      <c r="Y1007" s="14">
        <f t="shared" si="556"/>
        <v>0</v>
      </c>
      <c r="Z1007" s="14">
        <f t="shared" si="557"/>
        <v>0</v>
      </c>
      <c r="AA1007" s="14">
        <f t="shared" si="558"/>
        <v>0</v>
      </c>
      <c r="AB1007" s="14">
        <f t="shared" si="559"/>
        <v>0</v>
      </c>
      <c r="AC1007" s="14">
        <f t="shared" si="560"/>
        <v>0</v>
      </c>
      <c r="AD1007" s="14">
        <f t="shared" si="561"/>
        <v>0</v>
      </c>
      <c r="AE1007" s="13">
        <v>0</v>
      </c>
      <c r="AF1007" s="14">
        <v>0</v>
      </c>
    </row>
    <row r="1008" spans="2:32" ht="14.4" x14ac:dyDescent="0.3">
      <c r="B1008" s="7"/>
      <c r="C1008" s="39" t="s">
        <v>557</v>
      </c>
      <c r="D1008" s="13">
        <f>SUMIFS('1. Output sheet'!$F$2:$F$5000,'1. Output sheet'!$AC$2:$AC$5000,$B$105,'1. Output sheet'!$C$2:$C$5000,D$138,'1. Output sheet'!$K$2:$K$5000,$C943,'1. Output sheet'!$O$2:$O$5000,"&gt;="&amp;$B$906,'1. Output sheet'!$O$2:$O$5000,"&lt;"&amp;$C$906)</f>
        <v>0</v>
      </c>
      <c r="E1008" s="13">
        <f>SUMIFS('1. Output sheet'!$F$2:$F$5000,'1. Output sheet'!$AC$2:$AC$5000,$B$105,'1. Output sheet'!$C$2:$C$5000,E$138,'1. Output sheet'!$K$2:$K$5000,$C943,'1. Output sheet'!$O$2:$O$5000,"&gt;="&amp;$B$906,'1. Output sheet'!$O$2:$O$5000,"&lt;"&amp;$C$906)</f>
        <v>0</v>
      </c>
      <c r="F1008" s="13">
        <f>SUMIFS('1. Output sheet'!$F$2:$F$5000,'1. Output sheet'!$AC$2:$AC$5000,$B$105,'1. Output sheet'!$C$2:$C$5000,F$138,'1. Output sheet'!$K$2:$K$5000,$C943,'1. Output sheet'!$O$2:$O$5000,"&gt;="&amp;$B$906,'1. Output sheet'!$O$2:$O$5000,"&lt;"&amp;$C$906)</f>
        <v>0</v>
      </c>
      <c r="G1008" s="13">
        <f>SUMIFS('1. Output sheet'!$F$2:$F$5000,'1. Output sheet'!$AC$2:$AC$5000,$B$105,'1. Output sheet'!$C$2:$C$5000,G$138,'1. Output sheet'!$K$2:$K$5000,$C943,'1. Output sheet'!$O$2:$O$5000,"&gt;="&amp;$B$906,'1. Output sheet'!$O$2:$O$5000,"&lt;"&amp;$C$906)</f>
        <v>0</v>
      </c>
      <c r="H1008" s="13">
        <f>SUMIFS('1. Output sheet'!$F$2:$F$5000,'1. Output sheet'!$AC$2:$AC$5000,$B$105,'1. Output sheet'!$C$2:$C$5000,H$138,'1. Output sheet'!$K$2:$K$5000,$C943,'1. Output sheet'!$O$2:$O$5000,"&gt;="&amp;$B$906,'1. Output sheet'!$O$2:$O$5000,"&lt;"&amp;$C$906)</f>
        <v>0</v>
      </c>
      <c r="I1008" s="13">
        <f>SUMIFS('1. Output sheet'!$F$2:$F$5000,'1. Output sheet'!$AC$2:$AC$5000,$B$105,'1. Output sheet'!$C$2:$C$5000,I$138,'1. Output sheet'!$K$2:$K$5000,$C943,'1. Output sheet'!$O$2:$O$5000,"&gt;="&amp;$B$906,'1. Output sheet'!$O$2:$O$5000,"&lt;"&amp;$C$906)</f>
        <v>0</v>
      </c>
      <c r="J1008" s="13">
        <f>SUMIFS('1. Output sheet'!$F$2:$F$5000,'1. Output sheet'!$AC$2:$AC$5000,$B$105,'1. Output sheet'!$C$2:$C$5000,J$138,'1. Output sheet'!$K$2:$K$5000,$C943,'1. Output sheet'!$O$2:$O$5000,"&gt;="&amp;$B$906,'1. Output sheet'!$O$2:$O$5000,"&lt;"&amp;$C$906)</f>
        <v>0</v>
      </c>
      <c r="K1008" s="13">
        <f>SUMIFS('1. Output sheet'!$F$2:$F$5000,'1. Output sheet'!$AC$2:$AC$5000,$B$105,'1. Output sheet'!$C$2:$C$5000,K$138,'1. Output sheet'!$K$2:$K$5000,$C943,'1. Output sheet'!$O$2:$O$5000,"&gt;="&amp;$B$906,'1. Output sheet'!$O$2:$O$5000,"&lt;"&amp;$C$906)</f>
        <v>0</v>
      </c>
      <c r="L1008" s="13">
        <f>SUMIFS('1. Output sheet'!$F$2:$F$5000,'1. Output sheet'!$AC$2:$AC$5000,$B$105,'1. Output sheet'!$C$2:$C$5000,L$138,'1. Output sheet'!$K$2:$K$5000,$C943,'1. Output sheet'!$O$2:$O$5000,"&gt;="&amp;$B$906,'1. Output sheet'!$O$2:$O$5000,"&lt;"&amp;$C$906)</f>
        <v>0</v>
      </c>
      <c r="M1008" s="13">
        <f>SUMIFS('1. Output sheet'!$F$2:$F$5000,'1. Output sheet'!$AC$2:$AC$5000,$B$105,'1. Output sheet'!$C$2:$C$5000,M$138,'1. Output sheet'!$K$2:$K$5000,$C943,'1. Output sheet'!$O$2:$O$5000,"&gt;="&amp;$B$906,'1. Output sheet'!$O$2:$O$5000,"&lt;"&amp;$C$906)</f>
        <v>0</v>
      </c>
      <c r="N1008" s="13">
        <f>SUMIFS('1. Output sheet'!$F$2:$F$5000,'1. Output sheet'!$AC$2:$AC$5000,$B$105,'1. Output sheet'!$C$2:$C$5000,N$138,'1. Output sheet'!$K$2:$K$5000,$C943,'1. Output sheet'!$O$2:$O$5000,"&gt;="&amp;$B$906,'1. Output sheet'!$O$2:$O$5000,"&lt;"&amp;$C$906)</f>
        <v>0</v>
      </c>
      <c r="O1008" s="13">
        <f>SUMIFS('1. Output sheet'!$F$2:$F$5000,'1. Output sheet'!$AC$2:$AC$5000,$B$105,'1. Output sheet'!$C$2:$C$5000,O$138,'1. Output sheet'!$K$2:$K$5000,$C943,'1. Output sheet'!$O$2:$O$5000,"&gt;="&amp;$B$906,'1. Output sheet'!$O$2:$O$5000,"&lt;"&amp;$C$906)</f>
        <v>0</v>
      </c>
      <c r="P1008" s="14">
        <f t="shared" si="573"/>
        <v>0</v>
      </c>
      <c r="R1008" s="7"/>
      <c r="S1008" s="39" t="s">
        <v>557</v>
      </c>
      <c r="T1008" s="14">
        <f t="shared" si="574"/>
        <v>0</v>
      </c>
      <c r="U1008" s="14">
        <f t="shared" si="552"/>
        <v>0</v>
      </c>
      <c r="V1008" s="14">
        <f t="shared" si="553"/>
        <v>0</v>
      </c>
      <c r="W1008" s="14">
        <f t="shared" si="554"/>
        <v>0</v>
      </c>
      <c r="X1008" s="14">
        <f t="shared" si="555"/>
        <v>0</v>
      </c>
      <c r="Y1008" s="14">
        <f t="shared" si="556"/>
        <v>0</v>
      </c>
      <c r="Z1008" s="14">
        <f t="shared" si="557"/>
        <v>0</v>
      </c>
      <c r="AA1008" s="14">
        <f t="shared" si="558"/>
        <v>0</v>
      </c>
      <c r="AB1008" s="14">
        <f t="shared" si="559"/>
        <v>0</v>
      </c>
      <c r="AC1008" s="14">
        <f t="shared" si="560"/>
        <v>0</v>
      </c>
      <c r="AD1008" s="14">
        <f t="shared" si="561"/>
        <v>0</v>
      </c>
      <c r="AE1008" s="13">
        <v>0</v>
      </c>
      <c r="AF1008" s="14">
        <v>0</v>
      </c>
    </row>
    <row r="1009" spans="2:32" ht="14.4" x14ac:dyDescent="0.3">
      <c r="B1009" s="7"/>
      <c r="C1009" s="39" t="s">
        <v>1933</v>
      </c>
      <c r="D1009" s="13">
        <f>SUMIFS('1. Output sheet'!$F$2:$F$5000,'1. Output sheet'!$AC$2:$AC$5000,$B$105,'1. Output sheet'!$C$2:$C$5000,D$138,'1. Output sheet'!$K$2:$K$5000,$C944,'1. Output sheet'!$O$2:$O$5000,"&gt;="&amp;$B$906,'1. Output sheet'!$O$2:$O$5000,"&lt;"&amp;$C$906)</f>
        <v>0</v>
      </c>
      <c r="E1009" s="13">
        <f>SUMIFS('1. Output sheet'!$F$2:$F$5000,'1. Output sheet'!$AC$2:$AC$5000,$B$105,'1. Output sheet'!$C$2:$C$5000,E$138,'1. Output sheet'!$K$2:$K$5000,$C944,'1. Output sheet'!$O$2:$O$5000,"&gt;="&amp;$B$906,'1. Output sheet'!$O$2:$O$5000,"&lt;"&amp;$C$906)</f>
        <v>0</v>
      </c>
      <c r="F1009" s="13">
        <f>SUMIFS('1. Output sheet'!$F$2:$F$5000,'1. Output sheet'!$AC$2:$AC$5000,$B$105,'1. Output sheet'!$C$2:$C$5000,F$138,'1. Output sheet'!$K$2:$K$5000,$C944,'1. Output sheet'!$O$2:$O$5000,"&gt;="&amp;$B$906,'1. Output sheet'!$O$2:$O$5000,"&lt;"&amp;$C$906)</f>
        <v>0</v>
      </c>
      <c r="G1009" s="13">
        <f>SUMIFS('1. Output sheet'!$F$2:$F$5000,'1. Output sheet'!$AC$2:$AC$5000,$B$105,'1. Output sheet'!$C$2:$C$5000,G$138,'1. Output sheet'!$K$2:$K$5000,$C944,'1. Output sheet'!$O$2:$O$5000,"&gt;="&amp;$B$906,'1. Output sheet'!$O$2:$O$5000,"&lt;"&amp;$C$906)</f>
        <v>0</v>
      </c>
      <c r="H1009" s="13">
        <f>SUMIFS('1. Output sheet'!$F$2:$F$5000,'1. Output sheet'!$AC$2:$AC$5000,$B$105,'1. Output sheet'!$C$2:$C$5000,H$138,'1. Output sheet'!$K$2:$K$5000,$C944,'1. Output sheet'!$O$2:$O$5000,"&gt;="&amp;$B$906,'1. Output sheet'!$O$2:$O$5000,"&lt;"&amp;$C$906)</f>
        <v>0</v>
      </c>
      <c r="I1009" s="13">
        <f>SUMIFS('1. Output sheet'!$F$2:$F$5000,'1. Output sheet'!$AC$2:$AC$5000,$B$105,'1. Output sheet'!$C$2:$C$5000,I$138,'1. Output sheet'!$K$2:$K$5000,$C944,'1. Output sheet'!$O$2:$O$5000,"&gt;="&amp;$B$906,'1. Output sheet'!$O$2:$O$5000,"&lt;"&amp;$C$906)</f>
        <v>0</v>
      </c>
      <c r="J1009" s="13">
        <f>SUMIFS('1. Output sheet'!$F$2:$F$5000,'1. Output sheet'!$AC$2:$AC$5000,$B$105,'1. Output sheet'!$C$2:$C$5000,J$138,'1. Output sheet'!$K$2:$K$5000,$C944,'1. Output sheet'!$O$2:$O$5000,"&gt;="&amp;$B$906,'1. Output sheet'!$O$2:$O$5000,"&lt;"&amp;$C$906)</f>
        <v>0</v>
      </c>
      <c r="K1009" s="13">
        <f>SUMIFS('1. Output sheet'!$F$2:$F$5000,'1. Output sheet'!$AC$2:$AC$5000,$B$105,'1. Output sheet'!$C$2:$C$5000,K$138,'1. Output sheet'!$K$2:$K$5000,$C944,'1. Output sheet'!$O$2:$O$5000,"&gt;="&amp;$B$906,'1. Output sheet'!$O$2:$O$5000,"&lt;"&amp;$C$906)</f>
        <v>0</v>
      </c>
      <c r="L1009" s="13">
        <f>SUMIFS('1. Output sheet'!$F$2:$F$5000,'1. Output sheet'!$AC$2:$AC$5000,$B$105,'1. Output sheet'!$C$2:$C$5000,L$138,'1. Output sheet'!$K$2:$K$5000,$C944,'1. Output sheet'!$O$2:$O$5000,"&gt;="&amp;$B$906,'1. Output sheet'!$O$2:$O$5000,"&lt;"&amp;$C$906)</f>
        <v>0</v>
      </c>
      <c r="M1009" s="13">
        <f>SUMIFS('1. Output sheet'!$F$2:$F$5000,'1. Output sheet'!$AC$2:$AC$5000,$B$105,'1. Output sheet'!$C$2:$C$5000,M$138,'1. Output sheet'!$K$2:$K$5000,$C944,'1. Output sheet'!$O$2:$O$5000,"&gt;="&amp;$B$906,'1. Output sheet'!$O$2:$O$5000,"&lt;"&amp;$C$906)</f>
        <v>0</v>
      </c>
      <c r="N1009" s="13">
        <f>SUMIFS('1. Output sheet'!$F$2:$F$5000,'1. Output sheet'!$AC$2:$AC$5000,$B$105,'1. Output sheet'!$C$2:$C$5000,N$138,'1. Output sheet'!$K$2:$K$5000,$C944,'1. Output sheet'!$O$2:$O$5000,"&gt;="&amp;$B$906,'1. Output sheet'!$O$2:$O$5000,"&lt;"&amp;$C$906)</f>
        <v>0</v>
      </c>
      <c r="O1009" s="13">
        <f>SUMIFS('1. Output sheet'!$F$2:$F$5000,'1. Output sheet'!$AC$2:$AC$5000,$B$105,'1. Output sheet'!$C$2:$C$5000,O$138,'1. Output sheet'!$K$2:$K$5000,$C944,'1. Output sheet'!$O$2:$O$5000,"&gt;="&amp;$B$906,'1. Output sheet'!$O$2:$O$5000,"&lt;"&amp;$C$906)</f>
        <v>0</v>
      </c>
      <c r="P1009" s="14">
        <f t="shared" si="573"/>
        <v>0</v>
      </c>
      <c r="R1009" s="7"/>
      <c r="S1009" s="39" t="s">
        <v>1933</v>
      </c>
      <c r="T1009" s="14">
        <f t="shared" si="574"/>
        <v>0</v>
      </c>
      <c r="U1009" s="14">
        <f t="shared" si="552"/>
        <v>0</v>
      </c>
      <c r="V1009" s="14">
        <f t="shared" si="553"/>
        <v>0</v>
      </c>
      <c r="W1009" s="14">
        <f t="shared" si="554"/>
        <v>0</v>
      </c>
      <c r="X1009" s="14">
        <f t="shared" si="555"/>
        <v>0</v>
      </c>
      <c r="Y1009" s="14">
        <f t="shared" si="556"/>
        <v>0</v>
      </c>
      <c r="Z1009" s="14">
        <f t="shared" si="557"/>
        <v>0</v>
      </c>
      <c r="AA1009" s="14">
        <f t="shared" si="558"/>
        <v>0</v>
      </c>
      <c r="AB1009" s="14">
        <f t="shared" si="559"/>
        <v>0</v>
      </c>
      <c r="AC1009" s="14">
        <f t="shared" si="560"/>
        <v>0</v>
      </c>
      <c r="AD1009" s="14">
        <f t="shared" si="561"/>
        <v>0</v>
      </c>
      <c r="AE1009" s="13">
        <v>0</v>
      </c>
      <c r="AF1009" s="14">
        <v>0</v>
      </c>
    </row>
    <row r="1010" spans="2:32" ht="14.4" x14ac:dyDescent="0.3">
      <c r="B1010" s="7"/>
      <c r="C1010" s="39" t="s">
        <v>530</v>
      </c>
      <c r="D1010" s="13">
        <f>SUMIFS('1. Output sheet'!$F$2:$F$5000,'1. Output sheet'!$AC$2:$AC$5000,$B$105,'1. Output sheet'!$C$2:$C$5000,D$138,'1. Output sheet'!$K$2:$K$5000,$C945,'1. Output sheet'!$O$2:$O$5000,"&gt;="&amp;$B$906,'1. Output sheet'!$O$2:$O$5000,"&lt;"&amp;$C$906)</f>
        <v>0</v>
      </c>
      <c r="E1010" s="13">
        <f>SUMIFS('1. Output sheet'!$F$2:$F$5000,'1. Output sheet'!$AC$2:$AC$5000,$B$105,'1. Output sheet'!$C$2:$C$5000,E$138,'1. Output sheet'!$K$2:$K$5000,$C945,'1. Output sheet'!$O$2:$O$5000,"&gt;="&amp;$B$906,'1. Output sheet'!$O$2:$O$5000,"&lt;"&amp;$C$906)</f>
        <v>0</v>
      </c>
      <c r="F1010" s="13">
        <f>SUMIFS('1. Output sheet'!$F$2:$F$5000,'1. Output sheet'!$AC$2:$AC$5000,$B$105,'1. Output sheet'!$C$2:$C$5000,F$138,'1. Output sheet'!$K$2:$K$5000,$C945,'1. Output sheet'!$O$2:$O$5000,"&gt;="&amp;$B$906,'1. Output sheet'!$O$2:$O$5000,"&lt;"&amp;$C$906)</f>
        <v>0</v>
      </c>
      <c r="G1010" s="13">
        <f>SUMIFS('1. Output sheet'!$F$2:$F$5000,'1. Output sheet'!$AC$2:$AC$5000,$B$105,'1. Output sheet'!$C$2:$C$5000,G$138,'1. Output sheet'!$K$2:$K$5000,$C945,'1. Output sheet'!$O$2:$O$5000,"&gt;="&amp;$B$906,'1. Output sheet'!$O$2:$O$5000,"&lt;"&amp;$C$906)</f>
        <v>0</v>
      </c>
      <c r="H1010" s="13">
        <f>SUMIFS('1. Output sheet'!$F$2:$F$5000,'1. Output sheet'!$AC$2:$AC$5000,$B$105,'1. Output sheet'!$C$2:$C$5000,H$138,'1. Output sheet'!$K$2:$K$5000,$C945,'1. Output sheet'!$O$2:$O$5000,"&gt;="&amp;$B$906,'1. Output sheet'!$O$2:$O$5000,"&lt;"&amp;$C$906)</f>
        <v>0</v>
      </c>
      <c r="I1010" s="13">
        <f>SUMIFS('1. Output sheet'!$F$2:$F$5000,'1. Output sheet'!$AC$2:$AC$5000,$B$105,'1. Output sheet'!$C$2:$C$5000,I$138,'1. Output sheet'!$K$2:$K$5000,$C945,'1. Output sheet'!$O$2:$O$5000,"&gt;="&amp;$B$906,'1. Output sheet'!$O$2:$O$5000,"&lt;"&amp;$C$906)</f>
        <v>0</v>
      </c>
      <c r="J1010" s="13">
        <f>SUMIFS('1. Output sheet'!$F$2:$F$5000,'1. Output sheet'!$AC$2:$AC$5000,$B$105,'1. Output sheet'!$C$2:$C$5000,J$138,'1. Output sheet'!$K$2:$K$5000,$C945,'1. Output sheet'!$O$2:$O$5000,"&gt;="&amp;$B$906,'1. Output sheet'!$O$2:$O$5000,"&lt;"&amp;$C$906)</f>
        <v>0</v>
      </c>
      <c r="K1010" s="13">
        <f>SUMIFS('1. Output sheet'!$F$2:$F$5000,'1. Output sheet'!$AC$2:$AC$5000,$B$105,'1. Output sheet'!$C$2:$C$5000,K$138,'1. Output sheet'!$K$2:$K$5000,$C945,'1. Output sheet'!$O$2:$O$5000,"&gt;="&amp;$B$906,'1. Output sheet'!$O$2:$O$5000,"&lt;"&amp;$C$906)</f>
        <v>0</v>
      </c>
      <c r="L1010" s="13">
        <f>SUMIFS('1. Output sheet'!$F$2:$F$5000,'1. Output sheet'!$AC$2:$AC$5000,$B$105,'1. Output sheet'!$C$2:$C$5000,L$138,'1. Output sheet'!$K$2:$K$5000,$C945,'1. Output sheet'!$O$2:$O$5000,"&gt;="&amp;$B$906,'1. Output sheet'!$O$2:$O$5000,"&lt;"&amp;$C$906)</f>
        <v>0</v>
      </c>
      <c r="M1010" s="13">
        <f>SUMIFS('1. Output sheet'!$F$2:$F$5000,'1. Output sheet'!$AC$2:$AC$5000,$B$105,'1. Output sheet'!$C$2:$C$5000,M$138,'1. Output sheet'!$K$2:$K$5000,$C945,'1. Output sheet'!$O$2:$O$5000,"&gt;="&amp;$B$906,'1. Output sheet'!$O$2:$O$5000,"&lt;"&amp;$C$906)</f>
        <v>0</v>
      </c>
      <c r="N1010" s="13">
        <f>SUMIFS('1. Output sheet'!$F$2:$F$5000,'1. Output sheet'!$AC$2:$AC$5000,$B$105,'1. Output sheet'!$C$2:$C$5000,N$138,'1. Output sheet'!$K$2:$K$5000,$C945,'1. Output sheet'!$O$2:$O$5000,"&gt;="&amp;$B$906,'1. Output sheet'!$O$2:$O$5000,"&lt;"&amp;$C$906)</f>
        <v>0</v>
      </c>
      <c r="O1010" s="13">
        <f>SUMIFS('1. Output sheet'!$F$2:$F$5000,'1. Output sheet'!$AC$2:$AC$5000,$B$105,'1. Output sheet'!$C$2:$C$5000,O$138,'1. Output sheet'!$K$2:$K$5000,$C945,'1. Output sheet'!$O$2:$O$5000,"&gt;="&amp;$B$906,'1. Output sheet'!$O$2:$O$5000,"&lt;"&amp;$C$906)</f>
        <v>0</v>
      </c>
      <c r="P1010" s="14">
        <f t="shared" si="573"/>
        <v>0</v>
      </c>
      <c r="R1010" s="7"/>
      <c r="S1010" s="39" t="s">
        <v>530</v>
      </c>
      <c r="T1010" s="14">
        <f t="shared" si="574"/>
        <v>0</v>
      </c>
      <c r="U1010" s="14">
        <f t="shared" si="552"/>
        <v>0</v>
      </c>
      <c r="V1010" s="14">
        <f t="shared" si="553"/>
        <v>0</v>
      </c>
      <c r="W1010" s="14">
        <f t="shared" si="554"/>
        <v>0</v>
      </c>
      <c r="X1010" s="14">
        <f t="shared" si="555"/>
        <v>0</v>
      </c>
      <c r="Y1010" s="14">
        <f t="shared" si="556"/>
        <v>0</v>
      </c>
      <c r="Z1010" s="14">
        <f t="shared" si="557"/>
        <v>0</v>
      </c>
      <c r="AA1010" s="14">
        <f t="shared" si="558"/>
        <v>0</v>
      </c>
      <c r="AB1010" s="14">
        <f t="shared" si="559"/>
        <v>0</v>
      </c>
      <c r="AC1010" s="14">
        <f t="shared" si="560"/>
        <v>0</v>
      </c>
      <c r="AD1010" s="14">
        <f t="shared" si="561"/>
        <v>0</v>
      </c>
      <c r="AE1010" s="13">
        <v>0</v>
      </c>
      <c r="AF1010" s="14">
        <v>-6.6433333333329898</v>
      </c>
    </row>
    <row r="1011" spans="2:32" ht="14.4" x14ac:dyDescent="0.3">
      <c r="B1011" s="7"/>
      <c r="C1011" s="39" t="s">
        <v>34</v>
      </c>
      <c r="D1011" s="13">
        <f>SUMIFS('1. Output sheet'!$F$2:$F$5000,'1. Output sheet'!$AC$2:$AC$5000,$B$105,'1. Output sheet'!$C$2:$C$5000,D$138,'1. Output sheet'!$K$2:$K$5000,$C946,'1. Output sheet'!$O$2:$O$5000,"&gt;="&amp;$B$906,'1. Output sheet'!$O$2:$O$5000,"&lt;"&amp;$C$906)</f>
        <v>0</v>
      </c>
      <c r="E1011" s="13">
        <f>SUMIFS('1. Output sheet'!$F$2:$F$5000,'1. Output sheet'!$AC$2:$AC$5000,$B$105,'1. Output sheet'!$C$2:$C$5000,E$138,'1. Output sheet'!$K$2:$K$5000,$C946,'1. Output sheet'!$O$2:$O$5000,"&gt;="&amp;$B$906,'1. Output sheet'!$O$2:$O$5000,"&lt;"&amp;$C$906)</f>
        <v>0</v>
      </c>
      <c r="F1011" s="13">
        <f>SUMIFS('1. Output sheet'!$F$2:$F$5000,'1. Output sheet'!$AC$2:$AC$5000,$B$105,'1. Output sheet'!$C$2:$C$5000,F$138,'1. Output sheet'!$K$2:$K$5000,$C946,'1. Output sheet'!$O$2:$O$5000,"&gt;="&amp;$B$906,'1. Output sheet'!$O$2:$O$5000,"&lt;"&amp;$C$906)</f>
        <v>0</v>
      </c>
      <c r="G1011" s="13">
        <f>SUMIFS('1. Output sheet'!$F$2:$F$5000,'1. Output sheet'!$AC$2:$AC$5000,$B$105,'1. Output sheet'!$C$2:$C$5000,G$138,'1. Output sheet'!$K$2:$K$5000,$C946,'1. Output sheet'!$O$2:$O$5000,"&gt;="&amp;$B$906,'1. Output sheet'!$O$2:$O$5000,"&lt;"&amp;$C$906)</f>
        <v>0</v>
      </c>
      <c r="H1011" s="13">
        <f>SUMIFS('1. Output sheet'!$F$2:$F$5000,'1. Output sheet'!$AC$2:$AC$5000,$B$105,'1. Output sheet'!$C$2:$C$5000,H$138,'1. Output sheet'!$K$2:$K$5000,$C946,'1. Output sheet'!$O$2:$O$5000,"&gt;="&amp;$B$906,'1. Output sheet'!$O$2:$O$5000,"&lt;"&amp;$C$906)</f>
        <v>0</v>
      </c>
      <c r="I1011" s="13">
        <f>SUMIFS('1. Output sheet'!$F$2:$F$5000,'1. Output sheet'!$AC$2:$AC$5000,$B$105,'1. Output sheet'!$C$2:$C$5000,I$138,'1. Output sheet'!$K$2:$K$5000,$C946,'1. Output sheet'!$O$2:$O$5000,"&gt;="&amp;$B$906,'1. Output sheet'!$O$2:$O$5000,"&lt;"&amp;$C$906)</f>
        <v>0</v>
      </c>
      <c r="J1011" s="13">
        <f>SUMIFS('1. Output sheet'!$F$2:$F$5000,'1. Output sheet'!$AC$2:$AC$5000,$B$105,'1. Output sheet'!$C$2:$C$5000,J$138,'1. Output sheet'!$K$2:$K$5000,$C946,'1. Output sheet'!$O$2:$O$5000,"&gt;="&amp;$B$906,'1. Output sheet'!$O$2:$O$5000,"&lt;"&amp;$C$906)</f>
        <v>0</v>
      </c>
      <c r="K1011" s="13">
        <f>SUMIFS('1. Output sheet'!$F$2:$F$5000,'1. Output sheet'!$AC$2:$AC$5000,$B$105,'1. Output sheet'!$C$2:$C$5000,K$138,'1. Output sheet'!$K$2:$K$5000,$C946,'1. Output sheet'!$O$2:$O$5000,"&gt;="&amp;$B$906,'1. Output sheet'!$O$2:$O$5000,"&lt;"&amp;$C$906)</f>
        <v>0</v>
      </c>
      <c r="L1011" s="13">
        <f>SUMIFS('1. Output sheet'!$F$2:$F$5000,'1. Output sheet'!$AC$2:$AC$5000,$B$105,'1. Output sheet'!$C$2:$C$5000,L$138,'1. Output sheet'!$K$2:$K$5000,$C946,'1. Output sheet'!$O$2:$O$5000,"&gt;="&amp;$B$906,'1. Output sheet'!$O$2:$O$5000,"&lt;"&amp;$C$906)</f>
        <v>0</v>
      </c>
      <c r="M1011" s="13">
        <f>SUMIFS('1. Output sheet'!$F$2:$F$5000,'1. Output sheet'!$AC$2:$AC$5000,$B$105,'1. Output sheet'!$C$2:$C$5000,M$138,'1. Output sheet'!$K$2:$K$5000,$C946,'1. Output sheet'!$O$2:$O$5000,"&gt;="&amp;$B$906,'1. Output sheet'!$O$2:$O$5000,"&lt;"&amp;$C$906)</f>
        <v>0</v>
      </c>
      <c r="N1011" s="13">
        <f>SUMIFS('1. Output sheet'!$F$2:$F$5000,'1. Output sheet'!$AC$2:$AC$5000,$B$105,'1. Output sheet'!$C$2:$C$5000,N$138,'1. Output sheet'!$K$2:$K$5000,$C946,'1. Output sheet'!$O$2:$O$5000,"&gt;="&amp;$B$906,'1. Output sheet'!$O$2:$O$5000,"&lt;"&amp;$C$906)</f>
        <v>0</v>
      </c>
      <c r="O1011" s="13">
        <f>SUMIFS('1. Output sheet'!$F$2:$F$5000,'1. Output sheet'!$AC$2:$AC$5000,$B$105,'1. Output sheet'!$C$2:$C$5000,O$138,'1. Output sheet'!$K$2:$K$5000,$C946,'1. Output sheet'!$O$2:$O$5000,"&gt;="&amp;$B$906,'1. Output sheet'!$O$2:$O$5000,"&lt;"&amp;$C$906)</f>
        <v>0</v>
      </c>
      <c r="P1011" s="14">
        <f t="shared" si="573"/>
        <v>0</v>
      </c>
      <c r="R1011" s="7"/>
      <c r="S1011" s="39" t="s">
        <v>34</v>
      </c>
      <c r="T1011" s="14">
        <f t="shared" si="574"/>
        <v>0</v>
      </c>
      <c r="U1011" s="14">
        <f t="shared" si="552"/>
        <v>0</v>
      </c>
      <c r="V1011" s="14">
        <f t="shared" si="553"/>
        <v>0</v>
      </c>
      <c r="W1011" s="14">
        <f t="shared" si="554"/>
        <v>0</v>
      </c>
      <c r="X1011" s="14">
        <f t="shared" si="555"/>
        <v>0</v>
      </c>
      <c r="Y1011" s="14">
        <f t="shared" si="556"/>
        <v>0</v>
      </c>
      <c r="Z1011" s="14">
        <f t="shared" si="557"/>
        <v>0</v>
      </c>
      <c r="AA1011" s="14">
        <f t="shared" si="558"/>
        <v>0</v>
      </c>
      <c r="AB1011" s="14">
        <f t="shared" si="559"/>
        <v>0</v>
      </c>
      <c r="AC1011" s="14">
        <f t="shared" si="560"/>
        <v>0</v>
      </c>
      <c r="AD1011" s="14">
        <f t="shared" si="561"/>
        <v>0</v>
      </c>
      <c r="AE1011" s="13">
        <v>0</v>
      </c>
      <c r="AF1011" s="14">
        <v>-13284.88</v>
      </c>
    </row>
    <row r="1012" spans="2:32" ht="14.4" x14ac:dyDescent="0.3">
      <c r="B1012" s="7"/>
      <c r="C1012" s="39" t="s">
        <v>473</v>
      </c>
      <c r="D1012" s="13">
        <f>SUMIFS('1. Output sheet'!$F$2:$F$5000,'1. Output sheet'!$AC$2:$AC$5000,$B$105,'1. Output sheet'!$C$2:$C$5000,D$138,'1. Output sheet'!$K$2:$K$5000,$C947,'1. Output sheet'!$O$2:$O$5000,"&gt;="&amp;$B$906,'1. Output sheet'!$O$2:$O$5000,"&lt;"&amp;$C$906)</f>
        <v>0</v>
      </c>
      <c r="E1012" s="13">
        <f>SUMIFS('1. Output sheet'!$F$2:$F$5000,'1. Output sheet'!$AC$2:$AC$5000,$B$105,'1. Output sheet'!$C$2:$C$5000,E$138,'1. Output sheet'!$K$2:$K$5000,$C947,'1. Output sheet'!$O$2:$O$5000,"&gt;="&amp;$B$906,'1. Output sheet'!$O$2:$O$5000,"&lt;"&amp;$C$906)</f>
        <v>0</v>
      </c>
      <c r="F1012" s="13">
        <f>SUMIFS('1. Output sheet'!$F$2:$F$5000,'1. Output sheet'!$AC$2:$AC$5000,$B$105,'1. Output sheet'!$C$2:$C$5000,F$138,'1. Output sheet'!$K$2:$K$5000,$C947,'1. Output sheet'!$O$2:$O$5000,"&gt;="&amp;$B$906,'1. Output sheet'!$O$2:$O$5000,"&lt;"&amp;$C$906)</f>
        <v>0</v>
      </c>
      <c r="G1012" s="13">
        <f>SUMIFS('1. Output sheet'!$F$2:$F$5000,'1. Output sheet'!$AC$2:$AC$5000,$B$105,'1. Output sheet'!$C$2:$C$5000,G$138,'1. Output sheet'!$K$2:$K$5000,$C947,'1. Output sheet'!$O$2:$O$5000,"&gt;="&amp;$B$906,'1. Output sheet'!$O$2:$O$5000,"&lt;"&amp;$C$906)</f>
        <v>0</v>
      </c>
      <c r="H1012" s="13">
        <f>SUMIFS('1. Output sheet'!$F$2:$F$5000,'1. Output sheet'!$AC$2:$AC$5000,$B$105,'1. Output sheet'!$C$2:$C$5000,H$138,'1. Output sheet'!$K$2:$K$5000,$C947,'1. Output sheet'!$O$2:$O$5000,"&gt;="&amp;$B$906,'1. Output sheet'!$O$2:$O$5000,"&lt;"&amp;$C$906)</f>
        <v>0</v>
      </c>
      <c r="I1012" s="13">
        <f>SUMIFS('1. Output sheet'!$F$2:$F$5000,'1. Output sheet'!$AC$2:$AC$5000,$B$105,'1. Output sheet'!$C$2:$C$5000,I$138,'1. Output sheet'!$K$2:$K$5000,$C947,'1. Output sheet'!$O$2:$O$5000,"&gt;="&amp;$B$906,'1. Output sheet'!$O$2:$O$5000,"&lt;"&amp;$C$906)</f>
        <v>0</v>
      </c>
      <c r="J1012" s="13">
        <f>SUMIFS('1. Output sheet'!$F$2:$F$5000,'1. Output sheet'!$AC$2:$AC$5000,$B$105,'1. Output sheet'!$C$2:$C$5000,J$138,'1. Output sheet'!$K$2:$K$5000,$C947,'1. Output sheet'!$O$2:$O$5000,"&gt;="&amp;$B$906,'1. Output sheet'!$O$2:$O$5000,"&lt;"&amp;$C$906)</f>
        <v>0</v>
      </c>
      <c r="K1012" s="13">
        <f>SUMIFS('1. Output sheet'!$F$2:$F$5000,'1. Output sheet'!$AC$2:$AC$5000,$B$105,'1. Output sheet'!$C$2:$C$5000,K$138,'1. Output sheet'!$K$2:$K$5000,$C947,'1. Output sheet'!$O$2:$O$5000,"&gt;="&amp;$B$906,'1. Output sheet'!$O$2:$O$5000,"&lt;"&amp;$C$906)</f>
        <v>0</v>
      </c>
      <c r="L1012" s="13">
        <f>SUMIFS('1. Output sheet'!$F$2:$F$5000,'1. Output sheet'!$AC$2:$AC$5000,$B$105,'1. Output sheet'!$C$2:$C$5000,L$138,'1. Output sheet'!$K$2:$K$5000,$C947,'1. Output sheet'!$O$2:$O$5000,"&gt;="&amp;$B$906,'1. Output sheet'!$O$2:$O$5000,"&lt;"&amp;$C$906)</f>
        <v>0</v>
      </c>
      <c r="M1012" s="13">
        <f>SUMIFS('1. Output sheet'!$F$2:$F$5000,'1. Output sheet'!$AC$2:$AC$5000,$B$105,'1. Output sheet'!$C$2:$C$5000,M$138,'1. Output sheet'!$K$2:$K$5000,$C947,'1. Output sheet'!$O$2:$O$5000,"&gt;="&amp;$B$906,'1. Output sheet'!$O$2:$O$5000,"&lt;"&amp;$C$906)</f>
        <v>0</v>
      </c>
      <c r="N1012" s="13">
        <f>SUMIFS('1. Output sheet'!$F$2:$F$5000,'1. Output sheet'!$AC$2:$AC$5000,$B$105,'1. Output sheet'!$C$2:$C$5000,N$138,'1. Output sheet'!$K$2:$K$5000,$C947,'1. Output sheet'!$O$2:$O$5000,"&gt;="&amp;$B$906,'1. Output sheet'!$O$2:$O$5000,"&lt;"&amp;$C$906)</f>
        <v>0</v>
      </c>
      <c r="O1012" s="13">
        <f>SUMIFS('1. Output sheet'!$F$2:$F$5000,'1. Output sheet'!$AC$2:$AC$5000,$B$105,'1. Output sheet'!$C$2:$C$5000,O$138,'1. Output sheet'!$K$2:$K$5000,$C947,'1. Output sheet'!$O$2:$O$5000,"&gt;="&amp;$B$906,'1. Output sheet'!$O$2:$O$5000,"&lt;"&amp;$C$906)</f>
        <v>0</v>
      </c>
      <c r="P1012" s="14">
        <f t="shared" si="573"/>
        <v>0</v>
      </c>
      <c r="R1012" s="7"/>
      <c r="S1012" s="39" t="s">
        <v>473</v>
      </c>
      <c r="T1012" s="14">
        <f t="shared" si="574"/>
        <v>0</v>
      </c>
      <c r="U1012" s="14">
        <f t="shared" si="552"/>
        <v>0</v>
      </c>
      <c r="V1012" s="14">
        <f t="shared" si="553"/>
        <v>0</v>
      </c>
      <c r="W1012" s="14">
        <f t="shared" si="554"/>
        <v>0</v>
      </c>
      <c r="X1012" s="14">
        <f t="shared" si="555"/>
        <v>0</v>
      </c>
      <c r="Y1012" s="14">
        <f t="shared" si="556"/>
        <v>0</v>
      </c>
      <c r="Z1012" s="14">
        <f t="shared" si="557"/>
        <v>0</v>
      </c>
      <c r="AA1012" s="14">
        <f t="shared" si="558"/>
        <v>0</v>
      </c>
      <c r="AB1012" s="14">
        <f t="shared" si="559"/>
        <v>0</v>
      </c>
      <c r="AC1012" s="14">
        <f t="shared" si="560"/>
        <v>0</v>
      </c>
      <c r="AD1012" s="14">
        <f t="shared" si="561"/>
        <v>0</v>
      </c>
      <c r="AE1012" s="13">
        <v>0</v>
      </c>
      <c r="AF1012" s="14">
        <v>30</v>
      </c>
    </row>
    <row r="1013" spans="2:32" ht="14.4" x14ac:dyDescent="0.3">
      <c r="B1013" s="7"/>
      <c r="C1013" s="39" t="s">
        <v>210</v>
      </c>
      <c r="D1013" s="13">
        <f>SUMIFS('1. Output sheet'!$F$2:$F$5000,'1. Output sheet'!$AC$2:$AC$5000,$B$105,'1. Output sheet'!$C$2:$C$5000,D$138,'1. Output sheet'!$K$2:$K$5000,$C948,'1. Output sheet'!$O$2:$O$5000,"&gt;="&amp;$B$906,'1. Output sheet'!$O$2:$O$5000,"&lt;"&amp;$C$906)</f>
        <v>0</v>
      </c>
      <c r="E1013" s="13">
        <f>SUMIFS('1. Output sheet'!$F$2:$F$5000,'1. Output sheet'!$AC$2:$AC$5000,$B$105,'1. Output sheet'!$C$2:$C$5000,E$138,'1. Output sheet'!$K$2:$K$5000,$C948,'1. Output sheet'!$O$2:$O$5000,"&gt;="&amp;$B$906,'1. Output sheet'!$O$2:$O$5000,"&lt;"&amp;$C$906)</f>
        <v>0</v>
      </c>
      <c r="F1013" s="13">
        <f>SUMIFS('1. Output sheet'!$F$2:$F$5000,'1. Output sheet'!$AC$2:$AC$5000,$B$105,'1. Output sheet'!$C$2:$C$5000,F$138,'1. Output sheet'!$K$2:$K$5000,$C948,'1. Output sheet'!$O$2:$O$5000,"&gt;="&amp;$B$906,'1. Output sheet'!$O$2:$O$5000,"&lt;"&amp;$C$906)</f>
        <v>0</v>
      </c>
      <c r="G1013" s="13">
        <f>SUMIFS('1. Output sheet'!$F$2:$F$5000,'1. Output sheet'!$AC$2:$AC$5000,$B$105,'1. Output sheet'!$C$2:$C$5000,G$138,'1. Output sheet'!$K$2:$K$5000,$C948,'1. Output sheet'!$O$2:$O$5000,"&gt;="&amp;$B$906,'1. Output sheet'!$O$2:$O$5000,"&lt;"&amp;$C$906)</f>
        <v>0</v>
      </c>
      <c r="H1013" s="13">
        <f>SUMIFS('1. Output sheet'!$F$2:$F$5000,'1. Output sheet'!$AC$2:$AC$5000,$B$105,'1. Output sheet'!$C$2:$C$5000,H$138,'1. Output sheet'!$K$2:$K$5000,$C948,'1. Output sheet'!$O$2:$O$5000,"&gt;="&amp;$B$906,'1. Output sheet'!$O$2:$O$5000,"&lt;"&amp;$C$906)</f>
        <v>0</v>
      </c>
      <c r="I1013" s="13">
        <f>SUMIFS('1. Output sheet'!$F$2:$F$5000,'1. Output sheet'!$AC$2:$AC$5000,$B$105,'1. Output sheet'!$C$2:$C$5000,I$138,'1. Output sheet'!$K$2:$K$5000,$C948,'1. Output sheet'!$O$2:$O$5000,"&gt;="&amp;$B$906,'1. Output sheet'!$O$2:$O$5000,"&lt;"&amp;$C$906)</f>
        <v>0</v>
      </c>
      <c r="J1013" s="13">
        <f>SUMIFS('1. Output sheet'!$F$2:$F$5000,'1. Output sheet'!$AC$2:$AC$5000,$B$105,'1. Output sheet'!$C$2:$C$5000,J$138,'1. Output sheet'!$K$2:$K$5000,$C948,'1. Output sheet'!$O$2:$O$5000,"&gt;="&amp;$B$906,'1. Output sheet'!$O$2:$O$5000,"&lt;"&amp;$C$906)</f>
        <v>0</v>
      </c>
      <c r="K1013" s="13">
        <f>SUMIFS('1. Output sheet'!$F$2:$F$5000,'1. Output sheet'!$AC$2:$AC$5000,$B$105,'1. Output sheet'!$C$2:$C$5000,K$138,'1. Output sheet'!$K$2:$K$5000,$C948,'1. Output sheet'!$O$2:$O$5000,"&gt;="&amp;$B$906,'1. Output sheet'!$O$2:$O$5000,"&lt;"&amp;$C$906)</f>
        <v>0</v>
      </c>
      <c r="L1013" s="13">
        <f>SUMIFS('1. Output sheet'!$F$2:$F$5000,'1. Output sheet'!$AC$2:$AC$5000,$B$105,'1. Output sheet'!$C$2:$C$5000,L$138,'1. Output sheet'!$K$2:$K$5000,$C948,'1. Output sheet'!$O$2:$O$5000,"&gt;="&amp;$B$906,'1. Output sheet'!$O$2:$O$5000,"&lt;"&amp;$C$906)</f>
        <v>0</v>
      </c>
      <c r="M1013" s="13">
        <f>SUMIFS('1. Output sheet'!$F$2:$F$5000,'1. Output sheet'!$AC$2:$AC$5000,$B$105,'1. Output sheet'!$C$2:$C$5000,M$138,'1. Output sheet'!$K$2:$K$5000,$C948,'1. Output sheet'!$O$2:$O$5000,"&gt;="&amp;$B$906,'1. Output sheet'!$O$2:$O$5000,"&lt;"&amp;$C$906)</f>
        <v>0</v>
      </c>
      <c r="N1013" s="13">
        <f>SUMIFS('1. Output sheet'!$F$2:$F$5000,'1. Output sheet'!$AC$2:$AC$5000,$B$105,'1. Output sheet'!$C$2:$C$5000,N$138,'1. Output sheet'!$K$2:$K$5000,$C948,'1. Output sheet'!$O$2:$O$5000,"&gt;="&amp;$B$906,'1. Output sheet'!$O$2:$O$5000,"&lt;"&amp;$C$906)</f>
        <v>0</v>
      </c>
      <c r="O1013" s="13">
        <f>SUMIFS('1. Output sheet'!$F$2:$F$5000,'1. Output sheet'!$AC$2:$AC$5000,$B$105,'1. Output sheet'!$C$2:$C$5000,O$138,'1. Output sheet'!$K$2:$K$5000,$C948,'1. Output sheet'!$O$2:$O$5000,"&gt;="&amp;$B$906,'1. Output sheet'!$O$2:$O$5000,"&lt;"&amp;$C$906)</f>
        <v>0</v>
      </c>
      <c r="P1013" s="14">
        <f t="shared" si="573"/>
        <v>0</v>
      </c>
      <c r="R1013" s="7"/>
      <c r="S1013" s="39" t="s">
        <v>210</v>
      </c>
      <c r="T1013" s="14">
        <f t="shared" si="574"/>
        <v>0</v>
      </c>
      <c r="U1013" s="14">
        <f t="shared" si="552"/>
        <v>0</v>
      </c>
      <c r="V1013" s="14">
        <f t="shared" si="553"/>
        <v>0</v>
      </c>
      <c r="W1013" s="14">
        <f t="shared" si="554"/>
        <v>0</v>
      </c>
      <c r="X1013" s="14">
        <f t="shared" si="555"/>
        <v>0</v>
      </c>
      <c r="Y1013" s="14">
        <f t="shared" si="556"/>
        <v>0</v>
      </c>
      <c r="Z1013" s="14">
        <f t="shared" si="557"/>
        <v>0</v>
      </c>
      <c r="AA1013" s="14">
        <f t="shared" si="558"/>
        <v>0</v>
      </c>
      <c r="AB1013" s="14">
        <f t="shared" si="559"/>
        <v>0</v>
      </c>
      <c r="AC1013" s="14">
        <f t="shared" si="560"/>
        <v>0</v>
      </c>
      <c r="AD1013" s="14">
        <f t="shared" si="561"/>
        <v>0</v>
      </c>
      <c r="AE1013" s="13">
        <v>0</v>
      </c>
      <c r="AF1013" s="14">
        <v>0</v>
      </c>
    </row>
    <row r="1014" spans="2:32" ht="14.4" x14ac:dyDescent="0.3">
      <c r="B1014" s="7"/>
      <c r="C1014" s="39" t="s">
        <v>333</v>
      </c>
      <c r="D1014" s="13">
        <f>SUMIFS('1. Output sheet'!$F$2:$F$5000,'1. Output sheet'!$AC$2:$AC$5000,$B$105,'1. Output sheet'!$C$2:$C$5000,D$138,'1. Output sheet'!$K$2:$K$5000,$C949,'1. Output sheet'!$O$2:$O$5000,"&gt;="&amp;$B$906,'1. Output sheet'!$O$2:$O$5000,"&lt;"&amp;$C$906)</f>
        <v>0</v>
      </c>
      <c r="E1014" s="13">
        <f>SUMIFS('1. Output sheet'!$F$2:$F$5000,'1. Output sheet'!$AC$2:$AC$5000,$B$105,'1. Output sheet'!$C$2:$C$5000,E$138,'1. Output sheet'!$K$2:$K$5000,$C949,'1. Output sheet'!$O$2:$O$5000,"&gt;="&amp;$B$906,'1. Output sheet'!$O$2:$O$5000,"&lt;"&amp;$C$906)</f>
        <v>0</v>
      </c>
      <c r="F1014" s="13">
        <f>SUMIFS('1. Output sheet'!$F$2:$F$5000,'1. Output sheet'!$AC$2:$AC$5000,$B$105,'1. Output sheet'!$C$2:$C$5000,F$138,'1. Output sheet'!$K$2:$K$5000,$C949,'1. Output sheet'!$O$2:$O$5000,"&gt;="&amp;$B$906,'1. Output sheet'!$O$2:$O$5000,"&lt;"&amp;$C$906)</f>
        <v>0</v>
      </c>
      <c r="G1014" s="13">
        <f>SUMIFS('1. Output sheet'!$F$2:$F$5000,'1. Output sheet'!$AC$2:$AC$5000,$B$105,'1. Output sheet'!$C$2:$C$5000,G$138,'1. Output sheet'!$K$2:$K$5000,$C949,'1. Output sheet'!$O$2:$O$5000,"&gt;="&amp;$B$906,'1. Output sheet'!$O$2:$O$5000,"&lt;"&amp;$C$906)</f>
        <v>0</v>
      </c>
      <c r="H1014" s="13">
        <f>SUMIFS('1. Output sheet'!$F$2:$F$5000,'1. Output sheet'!$AC$2:$AC$5000,$B$105,'1. Output sheet'!$C$2:$C$5000,H$138,'1. Output sheet'!$K$2:$K$5000,$C949,'1. Output sheet'!$O$2:$O$5000,"&gt;="&amp;$B$906,'1. Output sheet'!$O$2:$O$5000,"&lt;"&amp;$C$906)</f>
        <v>0</v>
      </c>
      <c r="I1014" s="13">
        <f>SUMIFS('1. Output sheet'!$F$2:$F$5000,'1. Output sheet'!$AC$2:$AC$5000,$B$105,'1. Output sheet'!$C$2:$C$5000,I$138,'1. Output sheet'!$K$2:$K$5000,$C949,'1. Output sheet'!$O$2:$O$5000,"&gt;="&amp;$B$906,'1. Output sheet'!$O$2:$O$5000,"&lt;"&amp;$C$906)</f>
        <v>0</v>
      </c>
      <c r="J1014" s="13">
        <f>SUMIFS('1. Output sheet'!$F$2:$F$5000,'1. Output sheet'!$AC$2:$AC$5000,$B$105,'1. Output sheet'!$C$2:$C$5000,J$138,'1. Output sheet'!$K$2:$K$5000,$C949,'1. Output sheet'!$O$2:$O$5000,"&gt;="&amp;$B$906,'1. Output sheet'!$O$2:$O$5000,"&lt;"&amp;$C$906)</f>
        <v>0</v>
      </c>
      <c r="K1014" s="13">
        <f>SUMIFS('1. Output sheet'!$F$2:$F$5000,'1. Output sheet'!$AC$2:$AC$5000,$B$105,'1. Output sheet'!$C$2:$C$5000,K$138,'1. Output sheet'!$K$2:$K$5000,$C949,'1. Output sheet'!$O$2:$O$5000,"&gt;="&amp;$B$906,'1. Output sheet'!$O$2:$O$5000,"&lt;"&amp;$C$906)</f>
        <v>0</v>
      </c>
      <c r="L1014" s="13">
        <f>SUMIFS('1. Output sheet'!$F$2:$F$5000,'1. Output sheet'!$AC$2:$AC$5000,$B$105,'1. Output sheet'!$C$2:$C$5000,L$138,'1. Output sheet'!$K$2:$K$5000,$C949,'1. Output sheet'!$O$2:$O$5000,"&gt;="&amp;$B$906,'1. Output sheet'!$O$2:$O$5000,"&lt;"&amp;$C$906)</f>
        <v>0</v>
      </c>
      <c r="M1014" s="13">
        <f>SUMIFS('1. Output sheet'!$F$2:$F$5000,'1. Output sheet'!$AC$2:$AC$5000,$B$105,'1. Output sheet'!$C$2:$C$5000,M$138,'1. Output sheet'!$K$2:$K$5000,$C949,'1. Output sheet'!$O$2:$O$5000,"&gt;="&amp;$B$906,'1. Output sheet'!$O$2:$O$5000,"&lt;"&amp;$C$906)</f>
        <v>0</v>
      </c>
      <c r="N1014" s="13">
        <f>SUMIFS('1. Output sheet'!$F$2:$F$5000,'1. Output sheet'!$AC$2:$AC$5000,$B$105,'1. Output sheet'!$C$2:$C$5000,N$138,'1. Output sheet'!$K$2:$K$5000,$C949,'1. Output sheet'!$O$2:$O$5000,"&gt;="&amp;$B$906,'1. Output sheet'!$O$2:$O$5000,"&lt;"&amp;$C$906)</f>
        <v>0</v>
      </c>
      <c r="O1014" s="13">
        <f>SUMIFS('1. Output sheet'!$F$2:$F$5000,'1. Output sheet'!$AC$2:$AC$5000,$B$105,'1. Output sheet'!$C$2:$C$5000,O$138,'1. Output sheet'!$K$2:$K$5000,$C949,'1. Output sheet'!$O$2:$O$5000,"&gt;="&amp;$B$906,'1. Output sheet'!$O$2:$O$5000,"&lt;"&amp;$C$906)</f>
        <v>0</v>
      </c>
      <c r="P1014" s="14">
        <f t="shared" si="573"/>
        <v>0</v>
      </c>
      <c r="R1014" s="7"/>
      <c r="S1014" s="39" t="s">
        <v>333</v>
      </c>
      <c r="T1014" s="14">
        <f t="shared" si="574"/>
        <v>0</v>
      </c>
      <c r="U1014" s="14">
        <f t="shared" si="552"/>
        <v>0</v>
      </c>
      <c r="V1014" s="14">
        <f t="shared" si="553"/>
        <v>0</v>
      </c>
      <c r="W1014" s="14">
        <f t="shared" si="554"/>
        <v>0</v>
      </c>
      <c r="X1014" s="14">
        <f t="shared" si="555"/>
        <v>0</v>
      </c>
      <c r="Y1014" s="14">
        <f t="shared" si="556"/>
        <v>0</v>
      </c>
      <c r="Z1014" s="14">
        <f t="shared" si="557"/>
        <v>0</v>
      </c>
      <c r="AA1014" s="14">
        <f t="shared" si="558"/>
        <v>0</v>
      </c>
      <c r="AB1014" s="14">
        <f t="shared" si="559"/>
        <v>0</v>
      </c>
      <c r="AC1014" s="14">
        <f t="shared" si="560"/>
        <v>0</v>
      </c>
      <c r="AD1014" s="14">
        <f t="shared" si="561"/>
        <v>0</v>
      </c>
      <c r="AE1014" s="13">
        <v>0</v>
      </c>
      <c r="AF1014" s="14">
        <v>0</v>
      </c>
    </row>
    <row r="1015" spans="2:32" ht="14.4" x14ac:dyDescent="0.3">
      <c r="B1015" s="7"/>
      <c r="C1015" s="39" t="s">
        <v>229</v>
      </c>
      <c r="D1015" s="13">
        <f>SUMIFS('1. Output sheet'!$F$2:$F$5000,'1. Output sheet'!$AC$2:$AC$5000,$B$105,'1. Output sheet'!$C$2:$C$5000,D$138,'1. Output sheet'!$K$2:$K$5000,$C950,'1. Output sheet'!$O$2:$O$5000,"&gt;="&amp;$B$906,'1. Output sheet'!$O$2:$O$5000,"&lt;"&amp;$C$906)</f>
        <v>0</v>
      </c>
      <c r="E1015" s="13">
        <f>SUMIFS('1. Output sheet'!$F$2:$F$5000,'1. Output sheet'!$AC$2:$AC$5000,$B$105,'1. Output sheet'!$C$2:$C$5000,E$138,'1. Output sheet'!$K$2:$K$5000,$C950,'1. Output sheet'!$O$2:$O$5000,"&gt;="&amp;$B$906,'1. Output sheet'!$O$2:$O$5000,"&lt;"&amp;$C$906)</f>
        <v>0</v>
      </c>
      <c r="F1015" s="13">
        <f>SUMIFS('1. Output sheet'!$F$2:$F$5000,'1. Output sheet'!$AC$2:$AC$5000,$B$105,'1. Output sheet'!$C$2:$C$5000,F$138,'1. Output sheet'!$K$2:$K$5000,$C950,'1. Output sheet'!$O$2:$O$5000,"&gt;="&amp;$B$906,'1. Output sheet'!$O$2:$O$5000,"&lt;"&amp;$C$906)</f>
        <v>0</v>
      </c>
      <c r="G1015" s="13">
        <f>SUMIFS('1. Output sheet'!$F$2:$F$5000,'1. Output sheet'!$AC$2:$AC$5000,$B$105,'1. Output sheet'!$C$2:$C$5000,G$138,'1. Output sheet'!$K$2:$K$5000,$C950,'1. Output sheet'!$O$2:$O$5000,"&gt;="&amp;$B$906,'1. Output sheet'!$O$2:$O$5000,"&lt;"&amp;$C$906)</f>
        <v>0</v>
      </c>
      <c r="H1015" s="13">
        <f>SUMIFS('1. Output sheet'!$F$2:$F$5000,'1. Output sheet'!$AC$2:$AC$5000,$B$105,'1. Output sheet'!$C$2:$C$5000,H$138,'1. Output sheet'!$K$2:$K$5000,$C950,'1. Output sheet'!$O$2:$O$5000,"&gt;="&amp;$B$906,'1. Output sheet'!$O$2:$O$5000,"&lt;"&amp;$C$906)</f>
        <v>0</v>
      </c>
      <c r="I1015" s="13">
        <f>SUMIFS('1. Output sheet'!$F$2:$F$5000,'1. Output sheet'!$AC$2:$AC$5000,$B$105,'1. Output sheet'!$C$2:$C$5000,I$138,'1. Output sheet'!$K$2:$K$5000,$C950,'1. Output sheet'!$O$2:$O$5000,"&gt;="&amp;$B$906,'1. Output sheet'!$O$2:$O$5000,"&lt;"&amp;$C$906)</f>
        <v>0</v>
      </c>
      <c r="J1015" s="13">
        <f>SUMIFS('1. Output sheet'!$F$2:$F$5000,'1. Output sheet'!$AC$2:$AC$5000,$B$105,'1. Output sheet'!$C$2:$C$5000,J$138,'1. Output sheet'!$K$2:$K$5000,$C950,'1. Output sheet'!$O$2:$O$5000,"&gt;="&amp;$B$906,'1. Output sheet'!$O$2:$O$5000,"&lt;"&amp;$C$906)</f>
        <v>0</v>
      </c>
      <c r="K1015" s="13">
        <f>SUMIFS('1. Output sheet'!$F$2:$F$5000,'1. Output sheet'!$AC$2:$AC$5000,$B$105,'1. Output sheet'!$C$2:$C$5000,K$138,'1. Output sheet'!$K$2:$K$5000,$C950,'1. Output sheet'!$O$2:$O$5000,"&gt;="&amp;$B$906,'1. Output sheet'!$O$2:$O$5000,"&lt;"&amp;$C$906)</f>
        <v>0</v>
      </c>
      <c r="L1015" s="13">
        <f>SUMIFS('1. Output sheet'!$F$2:$F$5000,'1. Output sheet'!$AC$2:$AC$5000,$B$105,'1. Output sheet'!$C$2:$C$5000,L$138,'1. Output sheet'!$K$2:$K$5000,$C950,'1. Output sheet'!$O$2:$O$5000,"&gt;="&amp;$B$906,'1. Output sheet'!$O$2:$O$5000,"&lt;"&amp;$C$906)</f>
        <v>0</v>
      </c>
      <c r="M1015" s="13">
        <f>SUMIFS('1. Output sheet'!$F$2:$F$5000,'1. Output sheet'!$AC$2:$AC$5000,$B$105,'1. Output sheet'!$C$2:$C$5000,M$138,'1. Output sheet'!$K$2:$K$5000,$C950,'1. Output sheet'!$O$2:$O$5000,"&gt;="&amp;$B$906,'1. Output sheet'!$O$2:$O$5000,"&lt;"&amp;$C$906)</f>
        <v>0</v>
      </c>
      <c r="N1015" s="13">
        <f>SUMIFS('1. Output sheet'!$F$2:$F$5000,'1. Output sheet'!$AC$2:$AC$5000,$B$105,'1. Output sheet'!$C$2:$C$5000,N$138,'1. Output sheet'!$K$2:$K$5000,$C950,'1. Output sheet'!$O$2:$O$5000,"&gt;="&amp;$B$906,'1. Output sheet'!$O$2:$O$5000,"&lt;"&amp;$C$906)</f>
        <v>0</v>
      </c>
      <c r="O1015" s="13">
        <f>SUMIFS('1. Output sheet'!$F$2:$F$5000,'1. Output sheet'!$AC$2:$AC$5000,$B$105,'1. Output sheet'!$C$2:$C$5000,O$138,'1. Output sheet'!$K$2:$K$5000,$C950,'1. Output sheet'!$O$2:$O$5000,"&gt;="&amp;$B$906,'1. Output sheet'!$O$2:$O$5000,"&lt;"&amp;$C$906)</f>
        <v>0</v>
      </c>
      <c r="P1015" s="14">
        <f t="shared" si="573"/>
        <v>0</v>
      </c>
      <c r="R1015" s="7"/>
      <c r="S1015" s="39" t="s">
        <v>229</v>
      </c>
      <c r="T1015" s="14">
        <f t="shared" si="574"/>
        <v>0</v>
      </c>
      <c r="U1015" s="14">
        <f t="shared" si="552"/>
        <v>0</v>
      </c>
      <c r="V1015" s="14">
        <f t="shared" si="553"/>
        <v>0</v>
      </c>
      <c r="W1015" s="14">
        <f t="shared" si="554"/>
        <v>0</v>
      </c>
      <c r="X1015" s="14">
        <f t="shared" si="555"/>
        <v>0</v>
      </c>
      <c r="Y1015" s="14">
        <f t="shared" si="556"/>
        <v>0</v>
      </c>
      <c r="Z1015" s="14">
        <f t="shared" si="557"/>
        <v>0</v>
      </c>
      <c r="AA1015" s="14">
        <f t="shared" si="558"/>
        <v>0</v>
      </c>
      <c r="AB1015" s="14">
        <f t="shared" si="559"/>
        <v>0</v>
      </c>
      <c r="AC1015" s="14">
        <f t="shared" si="560"/>
        <v>0</v>
      </c>
      <c r="AD1015" s="14">
        <f t="shared" si="561"/>
        <v>0</v>
      </c>
      <c r="AE1015" s="13">
        <v>-428</v>
      </c>
      <c r="AF1015" s="14">
        <v>-1299.2033333333341</v>
      </c>
    </row>
    <row r="1016" spans="2:32" ht="14.4" x14ac:dyDescent="0.3">
      <c r="B1016" s="7"/>
      <c r="C1016" s="39" t="s">
        <v>407</v>
      </c>
      <c r="D1016" s="13">
        <f>SUMIFS('1. Output sheet'!$F$2:$F$5000,'1. Output sheet'!$AC$2:$AC$5000,$B$105,'1. Output sheet'!$C$2:$C$5000,D$138,'1. Output sheet'!$K$2:$K$5000,$C951,'1. Output sheet'!$O$2:$O$5000,"&gt;="&amp;$B$906,'1. Output sheet'!$O$2:$O$5000,"&lt;"&amp;$C$906)</f>
        <v>0</v>
      </c>
      <c r="E1016" s="13">
        <f>SUMIFS('1. Output sheet'!$F$2:$F$5000,'1. Output sheet'!$AC$2:$AC$5000,$B$105,'1. Output sheet'!$C$2:$C$5000,E$138,'1. Output sheet'!$K$2:$K$5000,$C951,'1. Output sheet'!$O$2:$O$5000,"&gt;="&amp;$B$906,'1. Output sheet'!$O$2:$O$5000,"&lt;"&amp;$C$906)</f>
        <v>0</v>
      </c>
      <c r="F1016" s="13">
        <f>SUMIFS('1. Output sheet'!$F$2:$F$5000,'1. Output sheet'!$AC$2:$AC$5000,$B$105,'1. Output sheet'!$C$2:$C$5000,F$138,'1. Output sheet'!$K$2:$K$5000,$C951,'1. Output sheet'!$O$2:$O$5000,"&gt;="&amp;$B$906,'1. Output sheet'!$O$2:$O$5000,"&lt;"&amp;$C$906)</f>
        <v>0</v>
      </c>
      <c r="G1016" s="13">
        <f>SUMIFS('1. Output sheet'!$F$2:$F$5000,'1. Output sheet'!$AC$2:$AC$5000,$B$105,'1. Output sheet'!$C$2:$C$5000,G$138,'1. Output sheet'!$K$2:$K$5000,$C951,'1. Output sheet'!$O$2:$O$5000,"&gt;="&amp;$B$906,'1. Output sheet'!$O$2:$O$5000,"&lt;"&amp;$C$906)</f>
        <v>0</v>
      </c>
      <c r="H1016" s="13">
        <f>SUMIFS('1. Output sheet'!$F$2:$F$5000,'1. Output sheet'!$AC$2:$AC$5000,$B$105,'1. Output sheet'!$C$2:$C$5000,H$138,'1. Output sheet'!$K$2:$K$5000,$C951,'1. Output sheet'!$O$2:$O$5000,"&gt;="&amp;$B$906,'1. Output sheet'!$O$2:$O$5000,"&lt;"&amp;$C$906)</f>
        <v>0</v>
      </c>
      <c r="I1016" s="13">
        <f>SUMIFS('1. Output sheet'!$F$2:$F$5000,'1. Output sheet'!$AC$2:$AC$5000,$B$105,'1. Output sheet'!$C$2:$C$5000,I$138,'1. Output sheet'!$K$2:$K$5000,$C951,'1. Output sheet'!$O$2:$O$5000,"&gt;="&amp;$B$906,'1. Output sheet'!$O$2:$O$5000,"&lt;"&amp;$C$906)</f>
        <v>0</v>
      </c>
      <c r="J1016" s="13">
        <f>SUMIFS('1. Output sheet'!$F$2:$F$5000,'1. Output sheet'!$AC$2:$AC$5000,$B$105,'1. Output sheet'!$C$2:$C$5000,J$138,'1. Output sheet'!$K$2:$K$5000,$C951,'1. Output sheet'!$O$2:$O$5000,"&gt;="&amp;$B$906,'1. Output sheet'!$O$2:$O$5000,"&lt;"&amp;$C$906)</f>
        <v>0</v>
      </c>
      <c r="K1016" s="13">
        <f>SUMIFS('1. Output sheet'!$F$2:$F$5000,'1. Output sheet'!$AC$2:$AC$5000,$B$105,'1. Output sheet'!$C$2:$C$5000,K$138,'1. Output sheet'!$K$2:$K$5000,$C951,'1. Output sheet'!$O$2:$O$5000,"&gt;="&amp;$B$906,'1. Output sheet'!$O$2:$O$5000,"&lt;"&amp;$C$906)</f>
        <v>0</v>
      </c>
      <c r="L1016" s="13">
        <f>SUMIFS('1. Output sheet'!$F$2:$F$5000,'1. Output sheet'!$AC$2:$AC$5000,$B$105,'1. Output sheet'!$C$2:$C$5000,L$138,'1. Output sheet'!$K$2:$K$5000,$C951,'1. Output sheet'!$O$2:$O$5000,"&gt;="&amp;$B$906,'1. Output sheet'!$O$2:$O$5000,"&lt;"&amp;$C$906)</f>
        <v>0</v>
      </c>
      <c r="M1016" s="13">
        <f>SUMIFS('1. Output sheet'!$F$2:$F$5000,'1. Output sheet'!$AC$2:$AC$5000,$B$105,'1. Output sheet'!$C$2:$C$5000,M$138,'1. Output sheet'!$K$2:$K$5000,$C951,'1. Output sheet'!$O$2:$O$5000,"&gt;="&amp;$B$906,'1. Output sheet'!$O$2:$O$5000,"&lt;"&amp;$C$906)</f>
        <v>0</v>
      </c>
      <c r="N1016" s="13">
        <f>SUMIFS('1. Output sheet'!$F$2:$F$5000,'1. Output sheet'!$AC$2:$AC$5000,$B$105,'1. Output sheet'!$C$2:$C$5000,N$138,'1. Output sheet'!$K$2:$K$5000,$C951,'1. Output sheet'!$O$2:$O$5000,"&gt;="&amp;$B$906,'1. Output sheet'!$O$2:$O$5000,"&lt;"&amp;$C$906)</f>
        <v>0</v>
      </c>
      <c r="O1016" s="13">
        <f>SUMIFS('1. Output sheet'!$F$2:$F$5000,'1. Output sheet'!$AC$2:$AC$5000,$B$105,'1. Output sheet'!$C$2:$C$5000,O$138,'1. Output sheet'!$K$2:$K$5000,$C951,'1. Output sheet'!$O$2:$O$5000,"&gt;="&amp;$B$906,'1. Output sheet'!$O$2:$O$5000,"&lt;"&amp;$C$906)</f>
        <v>0</v>
      </c>
      <c r="P1016" s="14">
        <f t="shared" si="573"/>
        <v>0</v>
      </c>
      <c r="R1016" s="7"/>
      <c r="S1016" s="39" t="s">
        <v>407</v>
      </c>
      <c r="T1016" s="14">
        <f t="shared" si="574"/>
        <v>0</v>
      </c>
      <c r="U1016" s="14">
        <f t="shared" si="552"/>
        <v>0</v>
      </c>
      <c r="V1016" s="14">
        <f t="shared" si="553"/>
        <v>0</v>
      </c>
      <c r="W1016" s="14">
        <f t="shared" si="554"/>
        <v>0</v>
      </c>
      <c r="X1016" s="14">
        <f t="shared" si="555"/>
        <v>0</v>
      </c>
      <c r="Y1016" s="14">
        <f t="shared" si="556"/>
        <v>0</v>
      </c>
      <c r="Z1016" s="14">
        <f t="shared" si="557"/>
        <v>0</v>
      </c>
      <c r="AA1016" s="14">
        <f t="shared" si="558"/>
        <v>0</v>
      </c>
      <c r="AB1016" s="14">
        <f t="shared" si="559"/>
        <v>0</v>
      </c>
      <c r="AC1016" s="14">
        <f t="shared" si="560"/>
        <v>0</v>
      </c>
      <c r="AD1016" s="14">
        <f t="shared" si="561"/>
        <v>0</v>
      </c>
      <c r="AE1016" s="13">
        <v>0</v>
      </c>
      <c r="AF1016" s="14">
        <v>0</v>
      </c>
    </row>
    <row r="1017" spans="2:32" ht="14.4" x14ac:dyDescent="0.3">
      <c r="B1017" s="7"/>
      <c r="C1017" s="39" t="s">
        <v>54</v>
      </c>
      <c r="D1017" s="13">
        <f>SUMIFS('1. Output sheet'!$F$2:$F$5000,'1. Output sheet'!$AC$2:$AC$5000,$B$105,'1. Output sheet'!$C$2:$C$5000,D$138,'1. Output sheet'!$K$2:$K$5000,$C952,'1. Output sheet'!$O$2:$O$5000,"&gt;="&amp;$B$906,'1. Output sheet'!$O$2:$O$5000,"&lt;"&amp;$C$906)</f>
        <v>0</v>
      </c>
      <c r="E1017" s="13">
        <f>SUMIFS('1. Output sheet'!$F$2:$F$5000,'1. Output sheet'!$AC$2:$AC$5000,$B$105,'1. Output sheet'!$C$2:$C$5000,E$138,'1. Output sheet'!$K$2:$K$5000,$C952,'1. Output sheet'!$O$2:$O$5000,"&gt;="&amp;$B$906,'1. Output sheet'!$O$2:$O$5000,"&lt;"&amp;$C$906)</f>
        <v>0</v>
      </c>
      <c r="F1017" s="13">
        <f>SUMIFS('1. Output sheet'!$F$2:$F$5000,'1. Output sheet'!$AC$2:$AC$5000,$B$105,'1. Output sheet'!$C$2:$C$5000,F$138,'1. Output sheet'!$K$2:$K$5000,$C952,'1. Output sheet'!$O$2:$O$5000,"&gt;="&amp;$B$906,'1. Output sheet'!$O$2:$O$5000,"&lt;"&amp;$C$906)</f>
        <v>0</v>
      </c>
      <c r="G1017" s="13">
        <f>SUMIFS('1. Output sheet'!$F$2:$F$5000,'1. Output sheet'!$AC$2:$AC$5000,$B$105,'1. Output sheet'!$C$2:$C$5000,G$138,'1. Output sheet'!$K$2:$K$5000,$C952,'1. Output sheet'!$O$2:$O$5000,"&gt;="&amp;$B$906,'1. Output sheet'!$O$2:$O$5000,"&lt;"&amp;$C$906)</f>
        <v>0</v>
      </c>
      <c r="H1017" s="13">
        <f>SUMIFS('1. Output sheet'!$F$2:$F$5000,'1. Output sheet'!$AC$2:$AC$5000,$B$105,'1. Output sheet'!$C$2:$C$5000,H$138,'1. Output sheet'!$K$2:$K$5000,$C952,'1. Output sheet'!$O$2:$O$5000,"&gt;="&amp;$B$906,'1. Output sheet'!$O$2:$O$5000,"&lt;"&amp;$C$906)</f>
        <v>0</v>
      </c>
      <c r="I1017" s="13">
        <f>SUMIFS('1. Output sheet'!$F$2:$F$5000,'1. Output sheet'!$AC$2:$AC$5000,$B$105,'1. Output sheet'!$C$2:$C$5000,I$138,'1. Output sheet'!$K$2:$K$5000,$C952,'1. Output sheet'!$O$2:$O$5000,"&gt;="&amp;$B$906,'1. Output sheet'!$O$2:$O$5000,"&lt;"&amp;$C$906)</f>
        <v>0</v>
      </c>
      <c r="J1017" s="13">
        <f>SUMIFS('1. Output sheet'!$F$2:$F$5000,'1. Output sheet'!$AC$2:$AC$5000,$B$105,'1. Output sheet'!$C$2:$C$5000,J$138,'1. Output sheet'!$K$2:$K$5000,$C952,'1. Output sheet'!$O$2:$O$5000,"&gt;="&amp;$B$906,'1. Output sheet'!$O$2:$O$5000,"&lt;"&amp;$C$906)</f>
        <v>0</v>
      </c>
      <c r="K1017" s="13">
        <f>SUMIFS('1. Output sheet'!$F$2:$F$5000,'1. Output sheet'!$AC$2:$AC$5000,$B$105,'1. Output sheet'!$C$2:$C$5000,K$138,'1. Output sheet'!$K$2:$K$5000,$C952,'1. Output sheet'!$O$2:$O$5000,"&gt;="&amp;$B$906,'1. Output sheet'!$O$2:$O$5000,"&lt;"&amp;$C$906)</f>
        <v>0</v>
      </c>
      <c r="L1017" s="13">
        <f>SUMIFS('1. Output sheet'!$F$2:$F$5000,'1. Output sheet'!$AC$2:$AC$5000,$B$105,'1. Output sheet'!$C$2:$C$5000,L$138,'1. Output sheet'!$K$2:$K$5000,$C952,'1. Output sheet'!$O$2:$O$5000,"&gt;="&amp;$B$906,'1. Output sheet'!$O$2:$O$5000,"&lt;"&amp;$C$906)</f>
        <v>0</v>
      </c>
      <c r="M1017" s="13">
        <f>SUMIFS('1. Output sheet'!$F$2:$F$5000,'1. Output sheet'!$AC$2:$AC$5000,$B$105,'1. Output sheet'!$C$2:$C$5000,M$138,'1. Output sheet'!$K$2:$K$5000,$C952,'1. Output sheet'!$O$2:$O$5000,"&gt;="&amp;$B$906,'1. Output sheet'!$O$2:$O$5000,"&lt;"&amp;$C$906)</f>
        <v>0</v>
      </c>
      <c r="N1017" s="13">
        <f>SUMIFS('1. Output sheet'!$F$2:$F$5000,'1. Output sheet'!$AC$2:$AC$5000,$B$105,'1. Output sheet'!$C$2:$C$5000,N$138,'1. Output sheet'!$K$2:$K$5000,$C952,'1. Output sheet'!$O$2:$O$5000,"&gt;="&amp;$B$906,'1. Output sheet'!$O$2:$O$5000,"&lt;"&amp;$C$906)</f>
        <v>0</v>
      </c>
      <c r="O1017" s="13">
        <f>SUMIFS('1. Output sheet'!$F$2:$F$5000,'1. Output sheet'!$AC$2:$AC$5000,$B$105,'1. Output sheet'!$C$2:$C$5000,O$138,'1. Output sheet'!$K$2:$K$5000,$C952,'1. Output sheet'!$O$2:$O$5000,"&gt;="&amp;$B$906,'1. Output sheet'!$O$2:$O$5000,"&lt;"&amp;$C$906)</f>
        <v>0</v>
      </c>
      <c r="P1017" s="14">
        <f t="shared" si="573"/>
        <v>0</v>
      </c>
      <c r="R1017" s="7"/>
      <c r="S1017" s="39" t="s">
        <v>54</v>
      </c>
      <c r="T1017" s="14">
        <f t="shared" si="574"/>
        <v>0</v>
      </c>
      <c r="U1017" s="14">
        <f t="shared" si="552"/>
        <v>0</v>
      </c>
      <c r="V1017" s="14">
        <f t="shared" si="553"/>
        <v>0</v>
      </c>
      <c r="W1017" s="14">
        <f t="shared" si="554"/>
        <v>0</v>
      </c>
      <c r="X1017" s="14">
        <f t="shared" si="555"/>
        <v>0</v>
      </c>
      <c r="Y1017" s="14">
        <f t="shared" si="556"/>
        <v>0</v>
      </c>
      <c r="Z1017" s="14">
        <f t="shared" si="557"/>
        <v>0</v>
      </c>
      <c r="AA1017" s="14">
        <f t="shared" si="558"/>
        <v>0</v>
      </c>
      <c r="AB1017" s="14">
        <f t="shared" si="559"/>
        <v>0</v>
      </c>
      <c r="AC1017" s="14">
        <f t="shared" si="560"/>
        <v>0</v>
      </c>
      <c r="AD1017" s="14">
        <f t="shared" si="561"/>
        <v>0</v>
      </c>
      <c r="AE1017" s="13">
        <v>0</v>
      </c>
      <c r="AF1017" s="14">
        <v>27030</v>
      </c>
    </row>
    <row r="1018" spans="2:32" ht="14.4" x14ac:dyDescent="0.3">
      <c r="B1018" s="7"/>
      <c r="C1018" s="39" t="s">
        <v>126</v>
      </c>
      <c r="D1018" s="13">
        <f>SUMIFS('1. Output sheet'!$F$2:$F$5000,'1. Output sheet'!$AC$2:$AC$5000,$B$105,'1. Output sheet'!$C$2:$C$5000,D$138,'1. Output sheet'!$K$2:$K$5000,$C953,'1. Output sheet'!$O$2:$O$5000,"&gt;="&amp;$B$906,'1. Output sheet'!$O$2:$O$5000,"&lt;"&amp;$C$906)</f>
        <v>0</v>
      </c>
      <c r="E1018" s="13">
        <f>SUMIFS('1. Output sheet'!$F$2:$F$5000,'1. Output sheet'!$AC$2:$AC$5000,$B$105,'1. Output sheet'!$C$2:$C$5000,E$138,'1. Output sheet'!$K$2:$K$5000,$C953,'1. Output sheet'!$O$2:$O$5000,"&gt;="&amp;$B$906,'1. Output sheet'!$O$2:$O$5000,"&lt;"&amp;$C$906)</f>
        <v>0</v>
      </c>
      <c r="F1018" s="13">
        <f>SUMIFS('1. Output sheet'!$F$2:$F$5000,'1. Output sheet'!$AC$2:$AC$5000,$B$105,'1. Output sheet'!$C$2:$C$5000,F$138,'1. Output sheet'!$K$2:$K$5000,$C953,'1. Output sheet'!$O$2:$O$5000,"&gt;="&amp;$B$906,'1. Output sheet'!$O$2:$O$5000,"&lt;"&amp;$C$906)</f>
        <v>0</v>
      </c>
      <c r="G1018" s="13">
        <f>SUMIFS('1. Output sheet'!$F$2:$F$5000,'1. Output sheet'!$AC$2:$AC$5000,$B$105,'1. Output sheet'!$C$2:$C$5000,G$138,'1. Output sheet'!$K$2:$K$5000,$C953,'1. Output sheet'!$O$2:$O$5000,"&gt;="&amp;$B$906,'1. Output sheet'!$O$2:$O$5000,"&lt;"&amp;$C$906)</f>
        <v>0</v>
      </c>
      <c r="H1018" s="13">
        <f>SUMIFS('1. Output sheet'!$F$2:$F$5000,'1. Output sheet'!$AC$2:$AC$5000,$B$105,'1. Output sheet'!$C$2:$C$5000,H$138,'1. Output sheet'!$K$2:$K$5000,$C953,'1. Output sheet'!$O$2:$O$5000,"&gt;="&amp;$B$906,'1. Output sheet'!$O$2:$O$5000,"&lt;"&amp;$C$906)</f>
        <v>0</v>
      </c>
      <c r="I1018" s="13">
        <f>SUMIFS('1. Output sheet'!$F$2:$F$5000,'1. Output sheet'!$AC$2:$AC$5000,$B$105,'1. Output sheet'!$C$2:$C$5000,I$138,'1. Output sheet'!$K$2:$K$5000,$C953,'1. Output sheet'!$O$2:$O$5000,"&gt;="&amp;$B$906,'1. Output sheet'!$O$2:$O$5000,"&lt;"&amp;$C$906)</f>
        <v>0</v>
      </c>
      <c r="J1018" s="13">
        <f>SUMIFS('1. Output sheet'!$F$2:$F$5000,'1. Output sheet'!$AC$2:$AC$5000,$B$105,'1. Output sheet'!$C$2:$C$5000,J$138,'1. Output sheet'!$K$2:$K$5000,$C953,'1. Output sheet'!$O$2:$O$5000,"&gt;="&amp;$B$906,'1. Output sheet'!$O$2:$O$5000,"&lt;"&amp;$C$906)</f>
        <v>0</v>
      </c>
      <c r="K1018" s="13">
        <f>SUMIFS('1. Output sheet'!$F$2:$F$5000,'1. Output sheet'!$AC$2:$AC$5000,$B$105,'1. Output sheet'!$C$2:$C$5000,K$138,'1. Output sheet'!$K$2:$K$5000,$C953,'1. Output sheet'!$O$2:$O$5000,"&gt;="&amp;$B$906,'1. Output sheet'!$O$2:$O$5000,"&lt;"&amp;$C$906)</f>
        <v>0</v>
      </c>
      <c r="L1018" s="13">
        <f>SUMIFS('1. Output sheet'!$F$2:$F$5000,'1. Output sheet'!$AC$2:$AC$5000,$B$105,'1. Output sheet'!$C$2:$C$5000,L$138,'1. Output sheet'!$K$2:$K$5000,$C953,'1. Output sheet'!$O$2:$O$5000,"&gt;="&amp;$B$906,'1. Output sheet'!$O$2:$O$5000,"&lt;"&amp;$C$906)</f>
        <v>0</v>
      </c>
      <c r="M1018" s="13">
        <f>SUMIFS('1. Output sheet'!$F$2:$F$5000,'1. Output sheet'!$AC$2:$AC$5000,$B$105,'1. Output sheet'!$C$2:$C$5000,M$138,'1. Output sheet'!$K$2:$K$5000,$C953,'1. Output sheet'!$O$2:$O$5000,"&gt;="&amp;$B$906,'1. Output sheet'!$O$2:$O$5000,"&lt;"&amp;$C$906)</f>
        <v>0</v>
      </c>
      <c r="N1018" s="13">
        <f>SUMIFS('1. Output sheet'!$F$2:$F$5000,'1. Output sheet'!$AC$2:$AC$5000,$B$105,'1. Output sheet'!$C$2:$C$5000,N$138,'1. Output sheet'!$K$2:$K$5000,$C953,'1. Output sheet'!$O$2:$O$5000,"&gt;="&amp;$B$906,'1. Output sheet'!$O$2:$O$5000,"&lt;"&amp;$C$906)</f>
        <v>0</v>
      </c>
      <c r="O1018" s="13">
        <f>SUMIFS('1. Output sheet'!$F$2:$F$5000,'1. Output sheet'!$AC$2:$AC$5000,$B$105,'1. Output sheet'!$C$2:$C$5000,O$138,'1. Output sheet'!$K$2:$K$5000,$C953,'1. Output sheet'!$O$2:$O$5000,"&gt;="&amp;$B$906,'1. Output sheet'!$O$2:$O$5000,"&lt;"&amp;$C$906)</f>
        <v>0</v>
      </c>
      <c r="P1018" s="14">
        <f t="shared" si="573"/>
        <v>0</v>
      </c>
      <c r="R1018" s="7"/>
      <c r="S1018" s="39" t="s">
        <v>126</v>
      </c>
      <c r="T1018" s="14">
        <f t="shared" si="574"/>
        <v>0</v>
      </c>
      <c r="U1018" s="14">
        <f t="shared" si="552"/>
        <v>0</v>
      </c>
      <c r="V1018" s="14">
        <f t="shared" si="553"/>
        <v>0</v>
      </c>
      <c r="W1018" s="14">
        <f t="shared" si="554"/>
        <v>0</v>
      </c>
      <c r="X1018" s="14">
        <f t="shared" si="555"/>
        <v>0</v>
      </c>
      <c r="Y1018" s="14">
        <f t="shared" si="556"/>
        <v>0</v>
      </c>
      <c r="Z1018" s="14">
        <f t="shared" si="557"/>
        <v>0</v>
      </c>
      <c r="AA1018" s="14">
        <f t="shared" si="558"/>
        <v>0</v>
      </c>
      <c r="AB1018" s="14">
        <f t="shared" si="559"/>
        <v>0</v>
      </c>
      <c r="AC1018" s="14">
        <f t="shared" si="560"/>
        <v>0</v>
      </c>
      <c r="AD1018" s="14">
        <f t="shared" si="561"/>
        <v>0</v>
      </c>
      <c r="AE1018" s="13">
        <v>0</v>
      </c>
      <c r="AF1018" s="14">
        <v>-23316.39</v>
      </c>
    </row>
    <row r="1019" spans="2:32" ht="14.4" x14ac:dyDescent="0.3">
      <c r="B1019" s="7"/>
      <c r="C1019" s="39" t="s">
        <v>737</v>
      </c>
      <c r="D1019" s="13">
        <f>SUMIFS('1. Output sheet'!$F$2:$F$5000,'1. Output sheet'!$AC$2:$AC$5000,$B$105,'1. Output sheet'!$C$2:$C$5000,D$138,'1. Output sheet'!$K$2:$K$5000,$C954,'1. Output sheet'!$O$2:$O$5000,"&gt;="&amp;$B$906,'1. Output sheet'!$O$2:$O$5000,"&lt;"&amp;$C$906)</f>
        <v>0</v>
      </c>
      <c r="E1019" s="13">
        <f>SUMIFS('1. Output sheet'!$F$2:$F$5000,'1. Output sheet'!$AC$2:$AC$5000,$B$105,'1. Output sheet'!$C$2:$C$5000,E$138,'1. Output sheet'!$K$2:$K$5000,$C954,'1. Output sheet'!$O$2:$O$5000,"&gt;="&amp;$B$906,'1. Output sheet'!$O$2:$O$5000,"&lt;"&amp;$C$906)</f>
        <v>0</v>
      </c>
      <c r="F1019" s="13">
        <f>SUMIFS('1. Output sheet'!$F$2:$F$5000,'1. Output sheet'!$AC$2:$AC$5000,$B$105,'1. Output sheet'!$C$2:$C$5000,F$138,'1. Output sheet'!$K$2:$K$5000,$C954,'1. Output sheet'!$O$2:$O$5000,"&gt;="&amp;$B$906,'1. Output sheet'!$O$2:$O$5000,"&lt;"&amp;$C$906)</f>
        <v>0</v>
      </c>
      <c r="G1019" s="13">
        <f>SUMIFS('1. Output sheet'!$F$2:$F$5000,'1. Output sheet'!$AC$2:$AC$5000,$B$105,'1. Output sheet'!$C$2:$C$5000,G$138,'1. Output sheet'!$K$2:$K$5000,$C954,'1. Output sheet'!$O$2:$O$5000,"&gt;="&amp;$B$906,'1. Output sheet'!$O$2:$O$5000,"&lt;"&amp;$C$906)</f>
        <v>0</v>
      </c>
      <c r="H1019" s="13">
        <f>SUMIFS('1. Output sheet'!$F$2:$F$5000,'1. Output sheet'!$AC$2:$AC$5000,$B$105,'1. Output sheet'!$C$2:$C$5000,H$138,'1. Output sheet'!$K$2:$K$5000,$C954,'1. Output sheet'!$O$2:$O$5000,"&gt;="&amp;$B$906,'1. Output sheet'!$O$2:$O$5000,"&lt;"&amp;$C$906)</f>
        <v>0</v>
      </c>
      <c r="I1019" s="13">
        <f>SUMIFS('1. Output sheet'!$F$2:$F$5000,'1. Output sheet'!$AC$2:$AC$5000,$B$105,'1. Output sheet'!$C$2:$C$5000,I$138,'1. Output sheet'!$K$2:$K$5000,$C954,'1. Output sheet'!$O$2:$O$5000,"&gt;="&amp;$B$906,'1. Output sheet'!$O$2:$O$5000,"&lt;"&amp;$C$906)</f>
        <v>0</v>
      </c>
      <c r="J1019" s="13">
        <f>SUMIFS('1. Output sheet'!$F$2:$F$5000,'1. Output sheet'!$AC$2:$AC$5000,$B$105,'1. Output sheet'!$C$2:$C$5000,J$138,'1. Output sheet'!$K$2:$K$5000,$C954,'1. Output sheet'!$O$2:$O$5000,"&gt;="&amp;$B$906,'1. Output sheet'!$O$2:$O$5000,"&lt;"&amp;$C$906)</f>
        <v>0</v>
      </c>
      <c r="K1019" s="13">
        <f>SUMIFS('1. Output sheet'!$F$2:$F$5000,'1. Output sheet'!$AC$2:$AC$5000,$B$105,'1. Output sheet'!$C$2:$C$5000,K$138,'1. Output sheet'!$K$2:$K$5000,$C954,'1. Output sheet'!$O$2:$O$5000,"&gt;="&amp;$B$906,'1. Output sheet'!$O$2:$O$5000,"&lt;"&amp;$C$906)</f>
        <v>0</v>
      </c>
      <c r="L1019" s="13">
        <f>SUMIFS('1. Output sheet'!$F$2:$F$5000,'1. Output sheet'!$AC$2:$AC$5000,$B$105,'1. Output sheet'!$C$2:$C$5000,L$138,'1. Output sheet'!$K$2:$K$5000,$C954,'1. Output sheet'!$O$2:$O$5000,"&gt;="&amp;$B$906,'1. Output sheet'!$O$2:$O$5000,"&lt;"&amp;$C$906)</f>
        <v>0</v>
      </c>
      <c r="M1019" s="13">
        <f>SUMIFS('1. Output sheet'!$F$2:$F$5000,'1. Output sheet'!$AC$2:$AC$5000,$B$105,'1. Output sheet'!$C$2:$C$5000,M$138,'1. Output sheet'!$K$2:$K$5000,$C954,'1. Output sheet'!$O$2:$O$5000,"&gt;="&amp;$B$906,'1. Output sheet'!$O$2:$O$5000,"&lt;"&amp;$C$906)</f>
        <v>0</v>
      </c>
      <c r="N1019" s="13">
        <f>SUMIFS('1. Output sheet'!$F$2:$F$5000,'1. Output sheet'!$AC$2:$AC$5000,$B$105,'1. Output sheet'!$C$2:$C$5000,N$138,'1. Output sheet'!$K$2:$K$5000,$C954,'1. Output sheet'!$O$2:$O$5000,"&gt;="&amp;$B$906,'1. Output sheet'!$O$2:$O$5000,"&lt;"&amp;$C$906)</f>
        <v>0</v>
      </c>
      <c r="O1019" s="13">
        <f>SUMIFS('1. Output sheet'!$F$2:$F$5000,'1. Output sheet'!$AC$2:$AC$5000,$B$105,'1. Output sheet'!$C$2:$C$5000,O$138,'1. Output sheet'!$K$2:$K$5000,$C954,'1. Output sheet'!$O$2:$O$5000,"&gt;="&amp;$B$906,'1. Output sheet'!$O$2:$O$5000,"&lt;"&amp;$C$906)</f>
        <v>0</v>
      </c>
      <c r="P1019" s="14">
        <f t="shared" si="573"/>
        <v>0</v>
      </c>
      <c r="R1019" s="7"/>
      <c r="S1019" s="39" t="s">
        <v>737</v>
      </c>
      <c r="T1019" s="14">
        <f t="shared" si="574"/>
        <v>0</v>
      </c>
      <c r="U1019" s="14">
        <f t="shared" si="552"/>
        <v>0</v>
      </c>
      <c r="V1019" s="14">
        <f t="shared" si="553"/>
        <v>0</v>
      </c>
      <c r="W1019" s="14">
        <f t="shared" si="554"/>
        <v>0</v>
      </c>
      <c r="X1019" s="14">
        <f t="shared" si="555"/>
        <v>0</v>
      </c>
      <c r="Y1019" s="14">
        <f t="shared" si="556"/>
        <v>0</v>
      </c>
      <c r="Z1019" s="14">
        <f t="shared" si="557"/>
        <v>0</v>
      </c>
      <c r="AA1019" s="14">
        <f t="shared" si="558"/>
        <v>0</v>
      </c>
      <c r="AB1019" s="14">
        <f t="shared" si="559"/>
        <v>0</v>
      </c>
      <c r="AC1019" s="14">
        <f t="shared" si="560"/>
        <v>0</v>
      </c>
      <c r="AD1019" s="14">
        <f t="shared" si="561"/>
        <v>0</v>
      </c>
      <c r="AE1019" s="13">
        <v>0</v>
      </c>
      <c r="AF1019" s="14">
        <v>0</v>
      </c>
    </row>
    <row r="1020" spans="2:32" ht="14.4" x14ac:dyDescent="0.3">
      <c r="B1020" s="7"/>
      <c r="C1020" s="39" t="s">
        <v>362</v>
      </c>
      <c r="D1020" s="13">
        <f>SUMIFS('1. Output sheet'!$F$2:$F$5000,'1. Output sheet'!$AC$2:$AC$5000,$B$105,'1. Output sheet'!$C$2:$C$5000,D$138,'1. Output sheet'!$K$2:$K$5000,$C955,'1. Output sheet'!$O$2:$O$5000,"&gt;="&amp;$B$906,'1. Output sheet'!$O$2:$O$5000,"&lt;"&amp;$C$906)</f>
        <v>0</v>
      </c>
      <c r="E1020" s="13">
        <f>SUMIFS('1. Output sheet'!$F$2:$F$5000,'1. Output sheet'!$AC$2:$AC$5000,$B$105,'1. Output sheet'!$C$2:$C$5000,E$138,'1. Output sheet'!$K$2:$K$5000,$C955,'1. Output sheet'!$O$2:$O$5000,"&gt;="&amp;$B$906,'1. Output sheet'!$O$2:$O$5000,"&lt;"&amp;$C$906)</f>
        <v>0</v>
      </c>
      <c r="F1020" s="13">
        <f>SUMIFS('1. Output sheet'!$F$2:$F$5000,'1. Output sheet'!$AC$2:$AC$5000,$B$105,'1. Output sheet'!$C$2:$C$5000,F$138,'1. Output sheet'!$K$2:$K$5000,$C955,'1. Output sheet'!$O$2:$O$5000,"&gt;="&amp;$B$906,'1. Output sheet'!$O$2:$O$5000,"&lt;"&amp;$C$906)</f>
        <v>0</v>
      </c>
      <c r="G1020" s="13">
        <f>SUMIFS('1. Output sheet'!$F$2:$F$5000,'1. Output sheet'!$AC$2:$AC$5000,$B$105,'1. Output sheet'!$C$2:$C$5000,G$138,'1. Output sheet'!$K$2:$K$5000,$C955,'1. Output sheet'!$O$2:$O$5000,"&gt;="&amp;$B$906,'1. Output sheet'!$O$2:$O$5000,"&lt;"&amp;$C$906)</f>
        <v>0</v>
      </c>
      <c r="H1020" s="13">
        <f>SUMIFS('1. Output sheet'!$F$2:$F$5000,'1. Output sheet'!$AC$2:$AC$5000,$B$105,'1. Output sheet'!$C$2:$C$5000,H$138,'1. Output sheet'!$K$2:$K$5000,$C955,'1. Output sheet'!$O$2:$O$5000,"&gt;="&amp;$B$906,'1. Output sheet'!$O$2:$O$5000,"&lt;"&amp;$C$906)</f>
        <v>0</v>
      </c>
      <c r="I1020" s="13">
        <f>SUMIFS('1. Output sheet'!$F$2:$F$5000,'1. Output sheet'!$AC$2:$AC$5000,$B$105,'1. Output sheet'!$C$2:$C$5000,I$138,'1. Output sheet'!$K$2:$K$5000,$C955,'1. Output sheet'!$O$2:$O$5000,"&gt;="&amp;$B$906,'1. Output sheet'!$O$2:$O$5000,"&lt;"&amp;$C$906)</f>
        <v>0</v>
      </c>
      <c r="J1020" s="13">
        <f>SUMIFS('1. Output sheet'!$F$2:$F$5000,'1. Output sheet'!$AC$2:$AC$5000,$B$105,'1. Output sheet'!$C$2:$C$5000,J$138,'1. Output sheet'!$K$2:$K$5000,$C955,'1. Output sheet'!$O$2:$O$5000,"&gt;="&amp;$B$906,'1. Output sheet'!$O$2:$O$5000,"&lt;"&amp;$C$906)</f>
        <v>0</v>
      </c>
      <c r="K1020" s="13">
        <f>SUMIFS('1. Output sheet'!$F$2:$F$5000,'1. Output sheet'!$AC$2:$AC$5000,$B$105,'1. Output sheet'!$C$2:$C$5000,K$138,'1. Output sheet'!$K$2:$K$5000,$C955,'1. Output sheet'!$O$2:$O$5000,"&gt;="&amp;$B$906,'1. Output sheet'!$O$2:$O$5000,"&lt;"&amp;$C$906)</f>
        <v>0</v>
      </c>
      <c r="L1020" s="13">
        <f>SUMIFS('1. Output sheet'!$F$2:$F$5000,'1. Output sheet'!$AC$2:$AC$5000,$B$105,'1. Output sheet'!$C$2:$C$5000,L$138,'1. Output sheet'!$K$2:$K$5000,$C955,'1. Output sheet'!$O$2:$O$5000,"&gt;="&amp;$B$906,'1. Output sheet'!$O$2:$O$5000,"&lt;"&amp;$C$906)</f>
        <v>0</v>
      </c>
      <c r="M1020" s="13">
        <f>SUMIFS('1. Output sheet'!$F$2:$F$5000,'1. Output sheet'!$AC$2:$AC$5000,$B$105,'1. Output sheet'!$C$2:$C$5000,M$138,'1. Output sheet'!$K$2:$K$5000,$C955,'1. Output sheet'!$O$2:$O$5000,"&gt;="&amp;$B$906,'1. Output sheet'!$O$2:$O$5000,"&lt;"&amp;$C$906)</f>
        <v>0</v>
      </c>
      <c r="N1020" s="13">
        <f>SUMIFS('1. Output sheet'!$F$2:$F$5000,'1. Output sheet'!$AC$2:$AC$5000,$B$105,'1. Output sheet'!$C$2:$C$5000,N$138,'1. Output sheet'!$K$2:$K$5000,$C955,'1. Output sheet'!$O$2:$O$5000,"&gt;="&amp;$B$906,'1. Output sheet'!$O$2:$O$5000,"&lt;"&amp;$C$906)</f>
        <v>0</v>
      </c>
      <c r="O1020" s="13">
        <f>SUMIFS('1. Output sheet'!$F$2:$F$5000,'1. Output sheet'!$AC$2:$AC$5000,$B$105,'1. Output sheet'!$C$2:$C$5000,O$138,'1. Output sheet'!$K$2:$K$5000,$C955,'1. Output sheet'!$O$2:$O$5000,"&gt;="&amp;$B$906,'1. Output sheet'!$O$2:$O$5000,"&lt;"&amp;$C$906)</f>
        <v>0</v>
      </c>
      <c r="P1020" s="14">
        <f t="shared" si="573"/>
        <v>0</v>
      </c>
      <c r="R1020" s="7"/>
      <c r="S1020" s="39" t="s">
        <v>362</v>
      </c>
      <c r="T1020" s="14">
        <f t="shared" si="574"/>
        <v>0</v>
      </c>
      <c r="U1020" s="14">
        <f t="shared" si="552"/>
        <v>0</v>
      </c>
      <c r="V1020" s="14">
        <f t="shared" si="553"/>
        <v>0</v>
      </c>
      <c r="W1020" s="14">
        <f t="shared" si="554"/>
        <v>0</v>
      </c>
      <c r="X1020" s="14">
        <f t="shared" si="555"/>
        <v>0</v>
      </c>
      <c r="Y1020" s="14">
        <f t="shared" si="556"/>
        <v>0</v>
      </c>
      <c r="Z1020" s="14">
        <f t="shared" si="557"/>
        <v>0</v>
      </c>
      <c r="AA1020" s="14">
        <f t="shared" si="558"/>
        <v>0</v>
      </c>
      <c r="AB1020" s="14">
        <f t="shared" si="559"/>
        <v>0</v>
      </c>
      <c r="AC1020" s="14">
        <f t="shared" si="560"/>
        <v>0</v>
      </c>
      <c r="AD1020" s="14">
        <f t="shared" si="561"/>
        <v>0</v>
      </c>
      <c r="AE1020" s="13">
        <v>0</v>
      </c>
      <c r="AF1020" s="14">
        <v>-16607.579999999998</v>
      </c>
    </row>
    <row r="1021" spans="2:32" ht="14.4" x14ac:dyDescent="0.3">
      <c r="B1021" s="7"/>
      <c r="C1021" s="39" t="s">
        <v>76</v>
      </c>
      <c r="D1021" s="13">
        <f>SUMIFS('1. Output sheet'!$F$2:$F$5000,'1. Output sheet'!$AC$2:$AC$5000,$B$105,'1. Output sheet'!$C$2:$C$5000,D$138,'1. Output sheet'!$K$2:$K$5000,$C956,'1. Output sheet'!$O$2:$O$5000,"&gt;="&amp;$B$906,'1. Output sheet'!$O$2:$O$5000,"&lt;"&amp;$C$906)</f>
        <v>0</v>
      </c>
      <c r="E1021" s="13">
        <f>SUMIFS('1. Output sheet'!$F$2:$F$5000,'1. Output sheet'!$AC$2:$AC$5000,$B$105,'1. Output sheet'!$C$2:$C$5000,E$138,'1. Output sheet'!$K$2:$K$5000,$C956,'1. Output sheet'!$O$2:$O$5000,"&gt;="&amp;$B$906,'1. Output sheet'!$O$2:$O$5000,"&lt;"&amp;$C$906)</f>
        <v>0</v>
      </c>
      <c r="F1021" s="13">
        <f>SUMIFS('1. Output sheet'!$F$2:$F$5000,'1. Output sheet'!$AC$2:$AC$5000,$B$105,'1. Output sheet'!$C$2:$C$5000,F$138,'1. Output sheet'!$K$2:$K$5000,$C956,'1. Output sheet'!$O$2:$O$5000,"&gt;="&amp;$B$906,'1. Output sheet'!$O$2:$O$5000,"&lt;"&amp;$C$906)</f>
        <v>0</v>
      </c>
      <c r="G1021" s="13">
        <f>SUMIFS('1. Output sheet'!$F$2:$F$5000,'1. Output sheet'!$AC$2:$AC$5000,$B$105,'1. Output sheet'!$C$2:$C$5000,G$138,'1. Output sheet'!$K$2:$K$5000,$C956,'1. Output sheet'!$O$2:$O$5000,"&gt;="&amp;$B$906,'1. Output sheet'!$O$2:$O$5000,"&lt;"&amp;$C$906)</f>
        <v>0</v>
      </c>
      <c r="H1021" s="13">
        <f>SUMIFS('1. Output sheet'!$F$2:$F$5000,'1. Output sheet'!$AC$2:$AC$5000,$B$105,'1. Output sheet'!$C$2:$C$5000,H$138,'1. Output sheet'!$K$2:$K$5000,$C956,'1. Output sheet'!$O$2:$O$5000,"&gt;="&amp;$B$906,'1. Output sheet'!$O$2:$O$5000,"&lt;"&amp;$C$906)</f>
        <v>0</v>
      </c>
      <c r="I1021" s="13">
        <f>SUMIFS('1. Output sheet'!$F$2:$F$5000,'1. Output sheet'!$AC$2:$AC$5000,$B$105,'1. Output sheet'!$C$2:$C$5000,I$138,'1. Output sheet'!$K$2:$K$5000,$C956,'1. Output sheet'!$O$2:$O$5000,"&gt;="&amp;$B$906,'1. Output sheet'!$O$2:$O$5000,"&lt;"&amp;$C$906)</f>
        <v>0</v>
      </c>
      <c r="J1021" s="13">
        <f>SUMIFS('1. Output sheet'!$F$2:$F$5000,'1. Output sheet'!$AC$2:$AC$5000,$B$105,'1. Output sheet'!$C$2:$C$5000,J$138,'1. Output sheet'!$K$2:$K$5000,$C956,'1. Output sheet'!$O$2:$O$5000,"&gt;="&amp;$B$906,'1. Output sheet'!$O$2:$O$5000,"&lt;"&amp;$C$906)</f>
        <v>0</v>
      </c>
      <c r="K1021" s="13">
        <f>SUMIFS('1. Output sheet'!$F$2:$F$5000,'1. Output sheet'!$AC$2:$AC$5000,$B$105,'1. Output sheet'!$C$2:$C$5000,K$138,'1. Output sheet'!$K$2:$K$5000,$C956,'1. Output sheet'!$O$2:$O$5000,"&gt;="&amp;$B$906,'1. Output sheet'!$O$2:$O$5000,"&lt;"&amp;$C$906)</f>
        <v>0</v>
      </c>
      <c r="L1021" s="13">
        <f>SUMIFS('1. Output sheet'!$F$2:$F$5000,'1. Output sheet'!$AC$2:$AC$5000,$B$105,'1. Output sheet'!$C$2:$C$5000,L$138,'1. Output sheet'!$K$2:$K$5000,$C956,'1. Output sheet'!$O$2:$O$5000,"&gt;="&amp;$B$906,'1. Output sheet'!$O$2:$O$5000,"&lt;"&amp;$C$906)</f>
        <v>0</v>
      </c>
      <c r="M1021" s="13">
        <f>SUMIFS('1. Output sheet'!$F$2:$F$5000,'1. Output sheet'!$AC$2:$AC$5000,$B$105,'1. Output sheet'!$C$2:$C$5000,M$138,'1. Output sheet'!$K$2:$K$5000,$C956,'1. Output sheet'!$O$2:$O$5000,"&gt;="&amp;$B$906,'1. Output sheet'!$O$2:$O$5000,"&lt;"&amp;$C$906)</f>
        <v>0</v>
      </c>
      <c r="N1021" s="13">
        <f>SUMIFS('1. Output sheet'!$F$2:$F$5000,'1. Output sheet'!$AC$2:$AC$5000,$B$105,'1. Output sheet'!$C$2:$C$5000,N$138,'1. Output sheet'!$K$2:$K$5000,$C956,'1. Output sheet'!$O$2:$O$5000,"&gt;="&amp;$B$906,'1. Output sheet'!$O$2:$O$5000,"&lt;"&amp;$C$906)</f>
        <v>0</v>
      </c>
      <c r="O1021" s="13">
        <f>SUMIFS('1. Output sheet'!$F$2:$F$5000,'1. Output sheet'!$AC$2:$AC$5000,$B$105,'1. Output sheet'!$C$2:$C$5000,O$138,'1. Output sheet'!$K$2:$K$5000,$C956,'1. Output sheet'!$O$2:$O$5000,"&gt;="&amp;$B$906,'1. Output sheet'!$O$2:$O$5000,"&lt;"&amp;$C$906)</f>
        <v>0</v>
      </c>
      <c r="P1021" s="14">
        <f t="shared" si="573"/>
        <v>0</v>
      </c>
      <c r="R1021" s="7"/>
      <c r="S1021" s="39" t="s">
        <v>76</v>
      </c>
      <c r="T1021" s="14">
        <f t="shared" si="574"/>
        <v>0</v>
      </c>
      <c r="U1021" s="14">
        <f t="shared" si="552"/>
        <v>0</v>
      </c>
      <c r="V1021" s="14">
        <f t="shared" si="553"/>
        <v>0</v>
      </c>
      <c r="W1021" s="14">
        <f t="shared" si="554"/>
        <v>0</v>
      </c>
      <c r="X1021" s="14">
        <f t="shared" si="555"/>
        <v>0</v>
      </c>
      <c r="Y1021" s="14">
        <f t="shared" si="556"/>
        <v>0</v>
      </c>
      <c r="Z1021" s="14">
        <f t="shared" si="557"/>
        <v>0</v>
      </c>
      <c r="AA1021" s="14">
        <f t="shared" si="558"/>
        <v>0</v>
      </c>
      <c r="AB1021" s="14">
        <f t="shared" si="559"/>
        <v>0</v>
      </c>
      <c r="AC1021" s="14">
        <f t="shared" si="560"/>
        <v>0</v>
      </c>
      <c r="AD1021" s="14">
        <f t="shared" si="561"/>
        <v>0</v>
      </c>
      <c r="AE1021" s="13">
        <v>0</v>
      </c>
      <c r="AF1021" s="14">
        <v>0</v>
      </c>
    </row>
    <row r="1022" spans="2:32" ht="14.4" x14ac:dyDescent="0.3">
      <c r="B1022" s="7"/>
      <c r="C1022" s="39" t="s">
        <v>3770</v>
      </c>
      <c r="D1022" s="13">
        <f>SUMIFS('1. Output sheet'!$F$2:$F$5000,'1. Output sheet'!$AC$2:$AC$5000,$B$105,'1. Output sheet'!$C$2:$C$5000,D$138,'1. Output sheet'!$K$2:$K$5000,$C957,'1. Output sheet'!$O$2:$O$5000,"&gt;="&amp;$B$906,'1. Output sheet'!$O$2:$O$5000,"&lt;"&amp;$C$906)</f>
        <v>0</v>
      </c>
      <c r="E1022" s="13">
        <f>SUMIFS('1. Output sheet'!$F$2:$F$5000,'1. Output sheet'!$AC$2:$AC$5000,$B$105,'1. Output sheet'!$C$2:$C$5000,E$138,'1. Output sheet'!$K$2:$K$5000,$C957,'1. Output sheet'!$O$2:$O$5000,"&gt;="&amp;$B$906,'1. Output sheet'!$O$2:$O$5000,"&lt;"&amp;$C$906)</f>
        <v>0</v>
      </c>
      <c r="F1022" s="13">
        <f>SUMIFS('1. Output sheet'!$F$2:$F$5000,'1. Output sheet'!$AC$2:$AC$5000,$B$105,'1. Output sheet'!$C$2:$C$5000,F$138,'1. Output sheet'!$K$2:$K$5000,$C957,'1. Output sheet'!$O$2:$O$5000,"&gt;="&amp;$B$906,'1. Output sheet'!$O$2:$O$5000,"&lt;"&amp;$C$906)</f>
        <v>0</v>
      </c>
      <c r="G1022" s="13">
        <f>SUMIFS('1. Output sheet'!$F$2:$F$5000,'1. Output sheet'!$AC$2:$AC$5000,$B$105,'1. Output sheet'!$C$2:$C$5000,G$138,'1. Output sheet'!$K$2:$K$5000,$C957,'1. Output sheet'!$O$2:$O$5000,"&gt;="&amp;$B$906,'1. Output sheet'!$O$2:$O$5000,"&lt;"&amp;$C$906)</f>
        <v>0</v>
      </c>
      <c r="H1022" s="13">
        <f>SUMIFS('1. Output sheet'!$F$2:$F$5000,'1. Output sheet'!$AC$2:$AC$5000,$B$105,'1. Output sheet'!$C$2:$C$5000,H$138,'1. Output sheet'!$K$2:$K$5000,$C957,'1. Output sheet'!$O$2:$O$5000,"&gt;="&amp;$B$906,'1. Output sheet'!$O$2:$O$5000,"&lt;"&amp;$C$906)</f>
        <v>0</v>
      </c>
      <c r="I1022" s="13">
        <f>SUMIFS('1. Output sheet'!$F$2:$F$5000,'1. Output sheet'!$AC$2:$AC$5000,$B$105,'1. Output sheet'!$C$2:$C$5000,I$138,'1. Output sheet'!$K$2:$K$5000,$C957,'1. Output sheet'!$O$2:$O$5000,"&gt;="&amp;$B$906,'1. Output sheet'!$O$2:$O$5000,"&lt;"&amp;$C$906)</f>
        <v>0</v>
      </c>
      <c r="J1022" s="13">
        <f>SUMIFS('1. Output sheet'!$F$2:$F$5000,'1. Output sheet'!$AC$2:$AC$5000,$B$105,'1. Output sheet'!$C$2:$C$5000,J$138,'1. Output sheet'!$K$2:$K$5000,$C957,'1. Output sheet'!$O$2:$O$5000,"&gt;="&amp;$B$906,'1. Output sheet'!$O$2:$O$5000,"&lt;"&amp;$C$906)</f>
        <v>0</v>
      </c>
      <c r="K1022" s="13">
        <f>SUMIFS('1. Output sheet'!$F$2:$F$5000,'1. Output sheet'!$AC$2:$AC$5000,$B$105,'1. Output sheet'!$C$2:$C$5000,K$138,'1. Output sheet'!$K$2:$K$5000,$C957,'1. Output sheet'!$O$2:$O$5000,"&gt;="&amp;$B$906,'1. Output sheet'!$O$2:$O$5000,"&lt;"&amp;$C$906)</f>
        <v>0</v>
      </c>
      <c r="L1022" s="13">
        <f>SUMIFS('1. Output sheet'!$F$2:$F$5000,'1. Output sheet'!$AC$2:$AC$5000,$B$105,'1. Output sheet'!$C$2:$C$5000,L$138,'1. Output sheet'!$K$2:$K$5000,$C957,'1. Output sheet'!$O$2:$O$5000,"&gt;="&amp;$B$906,'1. Output sheet'!$O$2:$O$5000,"&lt;"&amp;$C$906)</f>
        <v>0</v>
      </c>
      <c r="M1022" s="13">
        <f>SUMIFS('1. Output sheet'!$F$2:$F$5000,'1. Output sheet'!$AC$2:$AC$5000,$B$105,'1. Output sheet'!$C$2:$C$5000,M$138,'1. Output sheet'!$K$2:$K$5000,$C957,'1. Output sheet'!$O$2:$O$5000,"&gt;="&amp;$B$906,'1. Output sheet'!$O$2:$O$5000,"&lt;"&amp;$C$906)</f>
        <v>0</v>
      </c>
      <c r="N1022" s="13">
        <f>SUMIFS('1. Output sheet'!$F$2:$F$5000,'1. Output sheet'!$AC$2:$AC$5000,$B$105,'1. Output sheet'!$C$2:$C$5000,N$138,'1. Output sheet'!$K$2:$K$5000,$C957,'1. Output sheet'!$O$2:$O$5000,"&gt;="&amp;$B$906,'1. Output sheet'!$O$2:$O$5000,"&lt;"&amp;$C$906)</f>
        <v>0</v>
      </c>
      <c r="O1022" s="13">
        <f>SUMIFS('1. Output sheet'!$F$2:$F$5000,'1. Output sheet'!$AC$2:$AC$5000,$B$105,'1. Output sheet'!$C$2:$C$5000,O$138,'1. Output sheet'!$K$2:$K$5000,$C957,'1. Output sheet'!$O$2:$O$5000,"&gt;="&amp;$B$906,'1. Output sheet'!$O$2:$O$5000,"&lt;"&amp;$C$906)</f>
        <v>0</v>
      </c>
      <c r="P1022" s="14">
        <f t="shared" si="573"/>
        <v>0</v>
      </c>
      <c r="R1022" s="7"/>
      <c r="S1022" s="39" t="s">
        <v>3770</v>
      </c>
      <c r="T1022" s="14">
        <f t="shared" si="574"/>
        <v>0</v>
      </c>
      <c r="U1022" s="14">
        <f t="shared" si="552"/>
        <v>0</v>
      </c>
      <c r="V1022" s="14">
        <f t="shared" si="553"/>
        <v>0</v>
      </c>
      <c r="W1022" s="14">
        <f t="shared" si="554"/>
        <v>0</v>
      </c>
      <c r="X1022" s="14">
        <f t="shared" si="555"/>
        <v>0</v>
      </c>
      <c r="Y1022" s="14">
        <f t="shared" si="556"/>
        <v>0</v>
      </c>
      <c r="Z1022" s="14">
        <f t="shared" si="557"/>
        <v>0</v>
      </c>
      <c r="AA1022" s="14">
        <f t="shared" si="558"/>
        <v>0</v>
      </c>
      <c r="AB1022" s="14">
        <f t="shared" si="559"/>
        <v>0</v>
      </c>
      <c r="AC1022" s="14">
        <f t="shared" si="560"/>
        <v>0</v>
      </c>
      <c r="AD1022" s="14">
        <f t="shared" si="561"/>
        <v>0</v>
      </c>
      <c r="AE1022" s="13">
        <v>0</v>
      </c>
      <c r="AF1022" s="14">
        <v>0</v>
      </c>
    </row>
    <row r="1023" spans="2:32" ht="14.4" x14ac:dyDescent="0.3">
      <c r="B1023" s="7"/>
      <c r="C1023" s="39" t="s">
        <v>724</v>
      </c>
      <c r="D1023" s="13">
        <f>SUMIFS('1. Output sheet'!$F$2:$F$5000,'1. Output sheet'!$AC$2:$AC$5000,$B$105,'1. Output sheet'!$C$2:$C$5000,D$138,'1. Output sheet'!$K$2:$K$5000,$C958,'1. Output sheet'!$O$2:$O$5000,"&gt;="&amp;$B$906,'1. Output sheet'!$O$2:$O$5000,"&lt;"&amp;$C$906)</f>
        <v>0</v>
      </c>
      <c r="E1023" s="13">
        <f>SUMIFS('1. Output sheet'!$F$2:$F$5000,'1. Output sheet'!$AC$2:$AC$5000,$B$105,'1. Output sheet'!$C$2:$C$5000,E$138,'1. Output sheet'!$K$2:$K$5000,$C958,'1. Output sheet'!$O$2:$O$5000,"&gt;="&amp;$B$906,'1. Output sheet'!$O$2:$O$5000,"&lt;"&amp;$C$906)</f>
        <v>0</v>
      </c>
      <c r="F1023" s="13">
        <f>SUMIFS('1. Output sheet'!$F$2:$F$5000,'1. Output sheet'!$AC$2:$AC$5000,$B$105,'1. Output sheet'!$C$2:$C$5000,F$138,'1. Output sheet'!$K$2:$K$5000,$C958,'1. Output sheet'!$O$2:$O$5000,"&gt;="&amp;$B$906,'1. Output sheet'!$O$2:$O$5000,"&lt;"&amp;$C$906)</f>
        <v>0</v>
      </c>
      <c r="G1023" s="13">
        <f>SUMIFS('1. Output sheet'!$F$2:$F$5000,'1. Output sheet'!$AC$2:$AC$5000,$B$105,'1. Output sheet'!$C$2:$C$5000,G$138,'1. Output sheet'!$K$2:$K$5000,$C958,'1. Output sheet'!$O$2:$O$5000,"&gt;="&amp;$B$906,'1. Output sheet'!$O$2:$O$5000,"&lt;"&amp;$C$906)</f>
        <v>0</v>
      </c>
      <c r="H1023" s="13">
        <f>SUMIFS('1. Output sheet'!$F$2:$F$5000,'1. Output sheet'!$AC$2:$AC$5000,$B$105,'1. Output sheet'!$C$2:$C$5000,H$138,'1. Output sheet'!$K$2:$K$5000,$C958,'1. Output sheet'!$O$2:$O$5000,"&gt;="&amp;$B$906,'1. Output sheet'!$O$2:$O$5000,"&lt;"&amp;$C$906)</f>
        <v>0</v>
      </c>
      <c r="I1023" s="13">
        <f>SUMIFS('1. Output sheet'!$F$2:$F$5000,'1. Output sheet'!$AC$2:$AC$5000,$B$105,'1. Output sheet'!$C$2:$C$5000,I$138,'1. Output sheet'!$K$2:$K$5000,$C958,'1. Output sheet'!$O$2:$O$5000,"&gt;="&amp;$B$906,'1. Output sheet'!$O$2:$O$5000,"&lt;"&amp;$C$906)</f>
        <v>0</v>
      </c>
      <c r="J1023" s="13">
        <f>SUMIFS('1. Output sheet'!$F$2:$F$5000,'1. Output sheet'!$AC$2:$AC$5000,$B$105,'1. Output sheet'!$C$2:$C$5000,J$138,'1. Output sheet'!$K$2:$K$5000,$C958,'1. Output sheet'!$O$2:$O$5000,"&gt;="&amp;$B$906,'1. Output sheet'!$O$2:$O$5000,"&lt;"&amp;$C$906)</f>
        <v>0</v>
      </c>
      <c r="K1023" s="13">
        <f>SUMIFS('1. Output sheet'!$F$2:$F$5000,'1. Output sheet'!$AC$2:$AC$5000,$B$105,'1. Output sheet'!$C$2:$C$5000,K$138,'1. Output sheet'!$K$2:$K$5000,$C958,'1. Output sheet'!$O$2:$O$5000,"&gt;="&amp;$B$906,'1. Output sheet'!$O$2:$O$5000,"&lt;"&amp;$C$906)</f>
        <v>0</v>
      </c>
      <c r="L1023" s="13">
        <f>SUMIFS('1. Output sheet'!$F$2:$F$5000,'1. Output sheet'!$AC$2:$AC$5000,$B$105,'1. Output sheet'!$C$2:$C$5000,L$138,'1. Output sheet'!$K$2:$K$5000,$C958,'1. Output sheet'!$O$2:$O$5000,"&gt;="&amp;$B$906,'1. Output sheet'!$O$2:$O$5000,"&lt;"&amp;$C$906)</f>
        <v>0</v>
      </c>
      <c r="M1023" s="13">
        <f>SUMIFS('1. Output sheet'!$F$2:$F$5000,'1. Output sheet'!$AC$2:$AC$5000,$B$105,'1. Output sheet'!$C$2:$C$5000,M$138,'1. Output sheet'!$K$2:$K$5000,$C958,'1. Output sheet'!$O$2:$O$5000,"&gt;="&amp;$B$906,'1. Output sheet'!$O$2:$O$5000,"&lt;"&amp;$C$906)</f>
        <v>0</v>
      </c>
      <c r="N1023" s="13">
        <f>SUMIFS('1. Output sheet'!$F$2:$F$5000,'1. Output sheet'!$AC$2:$AC$5000,$B$105,'1. Output sheet'!$C$2:$C$5000,N$138,'1. Output sheet'!$K$2:$K$5000,$C958,'1. Output sheet'!$O$2:$O$5000,"&gt;="&amp;$B$906,'1. Output sheet'!$O$2:$O$5000,"&lt;"&amp;$C$906)</f>
        <v>0</v>
      </c>
      <c r="O1023" s="13">
        <f>SUMIFS('1. Output sheet'!$F$2:$F$5000,'1. Output sheet'!$AC$2:$AC$5000,$B$105,'1. Output sheet'!$C$2:$C$5000,O$138,'1. Output sheet'!$K$2:$K$5000,$C958,'1. Output sheet'!$O$2:$O$5000,"&gt;="&amp;$B$906,'1. Output sheet'!$O$2:$O$5000,"&lt;"&amp;$C$906)</f>
        <v>0</v>
      </c>
      <c r="P1023" s="14">
        <f t="shared" si="573"/>
        <v>0</v>
      </c>
      <c r="R1023" s="7"/>
      <c r="S1023" s="39" t="s">
        <v>724</v>
      </c>
      <c r="T1023" s="14">
        <f t="shared" si="574"/>
        <v>0</v>
      </c>
      <c r="U1023" s="14">
        <f t="shared" si="552"/>
        <v>0</v>
      </c>
      <c r="V1023" s="14">
        <f t="shared" si="553"/>
        <v>0</v>
      </c>
      <c r="W1023" s="14">
        <f t="shared" si="554"/>
        <v>0</v>
      </c>
      <c r="X1023" s="14">
        <f t="shared" si="555"/>
        <v>0</v>
      </c>
      <c r="Y1023" s="14">
        <f t="shared" si="556"/>
        <v>0</v>
      </c>
      <c r="Z1023" s="14">
        <f t="shared" si="557"/>
        <v>0</v>
      </c>
      <c r="AA1023" s="14">
        <f t="shared" si="558"/>
        <v>0</v>
      </c>
      <c r="AB1023" s="14">
        <f t="shared" si="559"/>
        <v>0</v>
      </c>
      <c r="AC1023" s="14">
        <f t="shared" si="560"/>
        <v>0</v>
      </c>
      <c r="AD1023" s="14">
        <f t="shared" si="561"/>
        <v>0</v>
      </c>
      <c r="AE1023" s="13">
        <v>0</v>
      </c>
      <c r="AF1023" s="14">
        <v>-48.829999999999927</v>
      </c>
    </row>
    <row r="1024" spans="2:32" ht="14.4" x14ac:dyDescent="0.3">
      <c r="B1024" s="7"/>
      <c r="C1024" s="39" t="s">
        <v>285</v>
      </c>
      <c r="D1024" s="13">
        <f>SUMIFS('1. Output sheet'!$F$2:$F$5000,'1. Output sheet'!$AC$2:$AC$5000,$B$105,'1. Output sheet'!$C$2:$C$5000,D$138,'1. Output sheet'!$K$2:$K$5000,$C959,'1. Output sheet'!$O$2:$O$5000,"&gt;="&amp;$B$906,'1. Output sheet'!$O$2:$O$5000,"&lt;"&amp;$C$906)</f>
        <v>0</v>
      </c>
      <c r="E1024" s="13">
        <f>SUMIFS('1. Output sheet'!$F$2:$F$5000,'1. Output sheet'!$AC$2:$AC$5000,$B$105,'1. Output sheet'!$C$2:$C$5000,E$138,'1. Output sheet'!$K$2:$K$5000,$C959,'1. Output sheet'!$O$2:$O$5000,"&gt;="&amp;$B$906,'1. Output sheet'!$O$2:$O$5000,"&lt;"&amp;$C$906)</f>
        <v>0</v>
      </c>
      <c r="F1024" s="13">
        <f>SUMIFS('1. Output sheet'!$F$2:$F$5000,'1. Output sheet'!$AC$2:$AC$5000,$B$105,'1. Output sheet'!$C$2:$C$5000,F$138,'1. Output sheet'!$K$2:$K$5000,$C959,'1. Output sheet'!$O$2:$O$5000,"&gt;="&amp;$B$906,'1. Output sheet'!$O$2:$O$5000,"&lt;"&amp;$C$906)</f>
        <v>0</v>
      </c>
      <c r="G1024" s="13">
        <f>SUMIFS('1. Output sheet'!$F$2:$F$5000,'1. Output sheet'!$AC$2:$AC$5000,$B$105,'1. Output sheet'!$C$2:$C$5000,G$138,'1. Output sheet'!$K$2:$K$5000,$C959,'1. Output sheet'!$O$2:$O$5000,"&gt;="&amp;$B$906,'1. Output sheet'!$O$2:$O$5000,"&lt;"&amp;$C$906)</f>
        <v>0</v>
      </c>
      <c r="H1024" s="13">
        <f>SUMIFS('1. Output sheet'!$F$2:$F$5000,'1. Output sheet'!$AC$2:$AC$5000,$B$105,'1. Output sheet'!$C$2:$C$5000,H$138,'1. Output sheet'!$K$2:$K$5000,$C959,'1. Output sheet'!$O$2:$O$5000,"&gt;="&amp;$B$906,'1. Output sheet'!$O$2:$O$5000,"&lt;"&amp;$C$906)</f>
        <v>0</v>
      </c>
      <c r="I1024" s="13">
        <f>SUMIFS('1. Output sheet'!$F$2:$F$5000,'1. Output sheet'!$AC$2:$AC$5000,$B$105,'1. Output sheet'!$C$2:$C$5000,I$138,'1. Output sheet'!$K$2:$K$5000,$C959,'1. Output sheet'!$O$2:$O$5000,"&gt;="&amp;$B$906,'1. Output sheet'!$O$2:$O$5000,"&lt;"&amp;$C$906)</f>
        <v>0</v>
      </c>
      <c r="J1024" s="13">
        <f>SUMIFS('1. Output sheet'!$F$2:$F$5000,'1. Output sheet'!$AC$2:$AC$5000,$B$105,'1. Output sheet'!$C$2:$C$5000,J$138,'1. Output sheet'!$K$2:$K$5000,$C959,'1. Output sheet'!$O$2:$O$5000,"&gt;="&amp;$B$906,'1. Output sheet'!$O$2:$O$5000,"&lt;"&amp;$C$906)</f>
        <v>0</v>
      </c>
      <c r="K1024" s="13">
        <f>SUMIFS('1. Output sheet'!$F$2:$F$5000,'1. Output sheet'!$AC$2:$AC$5000,$B$105,'1. Output sheet'!$C$2:$C$5000,K$138,'1. Output sheet'!$K$2:$K$5000,$C959,'1. Output sheet'!$O$2:$O$5000,"&gt;="&amp;$B$906,'1. Output sheet'!$O$2:$O$5000,"&lt;"&amp;$C$906)</f>
        <v>0</v>
      </c>
      <c r="L1024" s="13">
        <f>SUMIFS('1. Output sheet'!$F$2:$F$5000,'1. Output sheet'!$AC$2:$AC$5000,$B$105,'1. Output sheet'!$C$2:$C$5000,L$138,'1. Output sheet'!$K$2:$K$5000,$C959,'1. Output sheet'!$O$2:$O$5000,"&gt;="&amp;$B$906,'1. Output sheet'!$O$2:$O$5000,"&lt;"&amp;$C$906)</f>
        <v>0</v>
      </c>
      <c r="M1024" s="13">
        <f>SUMIFS('1. Output sheet'!$F$2:$F$5000,'1. Output sheet'!$AC$2:$AC$5000,$B$105,'1. Output sheet'!$C$2:$C$5000,M$138,'1. Output sheet'!$K$2:$K$5000,$C959,'1. Output sheet'!$O$2:$O$5000,"&gt;="&amp;$B$906,'1. Output sheet'!$O$2:$O$5000,"&lt;"&amp;$C$906)</f>
        <v>0</v>
      </c>
      <c r="N1024" s="13">
        <f>SUMIFS('1. Output sheet'!$F$2:$F$5000,'1. Output sheet'!$AC$2:$AC$5000,$B$105,'1. Output sheet'!$C$2:$C$5000,N$138,'1. Output sheet'!$K$2:$K$5000,$C959,'1. Output sheet'!$O$2:$O$5000,"&gt;="&amp;$B$906,'1. Output sheet'!$O$2:$O$5000,"&lt;"&amp;$C$906)</f>
        <v>0</v>
      </c>
      <c r="O1024" s="13">
        <f>SUMIFS('1. Output sheet'!$F$2:$F$5000,'1. Output sheet'!$AC$2:$AC$5000,$B$105,'1. Output sheet'!$C$2:$C$5000,O$138,'1. Output sheet'!$K$2:$K$5000,$C959,'1. Output sheet'!$O$2:$O$5000,"&gt;="&amp;$B$906,'1. Output sheet'!$O$2:$O$5000,"&lt;"&amp;$C$906)</f>
        <v>0</v>
      </c>
      <c r="P1024" s="14">
        <f t="shared" si="573"/>
        <v>0</v>
      </c>
      <c r="R1024" s="7"/>
      <c r="S1024" s="39" t="s">
        <v>285</v>
      </c>
      <c r="T1024" s="14">
        <f t="shared" si="574"/>
        <v>0</v>
      </c>
      <c r="U1024" s="14">
        <f t="shared" si="552"/>
        <v>0</v>
      </c>
      <c r="V1024" s="14">
        <f t="shared" si="553"/>
        <v>0</v>
      </c>
      <c r="W1024" s="14">
        <f t="shared" si="554"/>
        <v>0</v>
      </c>
      <c r="X1024" s="14">
        <f t="shared" si="555"/>
        <v>0</v>
      </c>
      <c r="Y1024" s="14">
        <f t="shared" si="556"/>
        <v>0</v>
      </c>
      <c r="Z1024" s="14">
        <f t="shared" si="557"/>
        <v>0</v>
      </c>
      <c r="AA1024" s="14">
        <f t="shared" si="558"/>
        <v>0</v>
      </c>
      <c r="AB1024" s="14">
        <f t="shared" si="559"/>
        <v>0</v>
      </c>
      <c r="AC1024" s="14">
        <f t="shared" si="560"/>
        <v>0</v>
      </c>
      <c r="AD1024" s="14">
        <f t="shared" si="561"/>
        <v>0</v>
      </c>
      <c r="AE1024" s="13">
        <v>0</v>
      </c>
      <c r="AF1024" s="14">
        <v>0</v>
      </c>
    </row>
    <row r="1025" spans="2:32" ht="14.4" x14ac:dyDescent="0.3">
      <c r="B1025" s="7"/>
      <c r="C1025" s="39" t="s">
        <v>717</v>
      </c>
      <c r="D1025" s="13">
        <f>SUMIFS('1. Output sheet'!$F$2:$F$5000,'1. Output sheet'!$AC$2:$AC$5000,$B$105,'1. Output sheet'!$C$2:$C$5000,D$138,'1. Output sheet'!$K$2:$K$5000,$C960,'1. Output sheet'!$O$2:$O$5000,"&gt;="&amp;$B$906,'1. Output sheet'!$O$2:$O$5000,"&lt;"&amp;$C$906)</f>
        <v>0</v>
      </c>
      <c r="E1025" s="13">
        <f>SUMIFS('1. Output sheet'!$F$2:$F$5000,'1. Output sheet'!$AC$2:$AC$5000,$B$105,'1. Output sheet'!$C$2:$C$5000,E$138,'1. Output sheet'!$K$2:$K$5000,$C960,'1. Output sheet'!$O$2:$O$5000,"&gt;="&amp;$B$906,'1. Output sheet'!$O$2:$O$5000,"&lt;"&amp;$C$906)</f>
        <v>0</v>
      </c>
      <c r="F1025" s="13">
        <f>SUMIFS('1. Output sheet'!$F$2:$F$5000,'1. Output sheet'!$AC$2:$AC$5000,$B$105,'1. Output sheet'!$C$2:$C$5000,F$138,'1. Output sheet'!$K$2:$K$5000,$C960,'1. Output sheet'!$O$2:$O$5000,"&gt;="&amp;$B$906,'1. Output sheet'!$O$2:$O$5000,"&lt;"&amp;$C$906)</f>
        <v>0</v>
      </c>
      <c r="G1025" s="13">
        <f>SUMIFS('1. Output sheet'!$F$2:$F$5000,'1. Output sheet'!$AC$2:$AC$5000,$B$105,'1. Output sheet'!$C$2:$C$5000,G$138,'1. Output sheet'!$K$2:$K$5000,$C960,'1. Output sheet'!$O$2:$O$5000,"&gt;="&amp;$B$906,'1. Output sheet'!$O$2:$O$5000,"&lt;"&amp;$C$906)</f>
        <v>0</v>
      </c>
      <c r="H1025" s="13">
        <f>SUMIFS('1. Output sheet'!$F$2:$F$5000,'1. Output sheet'!$AC$2:$AC$5000,$B$105,'1. Output sheet'!$C$2:$C$5000,H$138,'1. Output sheet'!$K$2:$K$5000,$C960,'1. Output sheet'!$O$2:$O$5000,"&gt;="&amp;$B$906,'1. Output sheet'!$O$2:$O$5000,"&lt;"&amp;$C$906)</f>
        <v>0</v>
      </c>
      <c r="I1025" s="13">
        <f>SUMIFS('1. Output sheet'!$F$2:$F$5000,'1. Output sheet'!$AC$2:$AC$5000,$B$105,'1. Output sheet'!$C$2:$C$5000,I$138,'1. Output sheet'!$K$2:$K$5000,$C960,'1. Output sheet'!$O$2:$O$5000,"&gt;="&amp;$B$906,'1. Output sheet'!$O$2:$O$5000,"&lt;"&amp;$C$906)</f>
        <v>0</v>
      </c>
      <c r="J1025" s="13">
        <f>SUMIFS('1. Output sheet'!$F$2:$F$5000,'1. Output sheet'!$AC$2:$AC$5000,$B$105,'1. Output sheet'!$C$2:$C$5000,J$138,'1. Output sheet'!$K$2:$K$5000,$C960,'1. Output sheet'!$O$2:$O$5000,"&gt;="&amp;$B$906,'1. Output sheet'!$O$2:$O$5000,"&lt;"&amp;$C$906)</f>
        <v>0</v>
      </c>
      <c r="K1025" s="13">
        <f>SUMIFS('1. Output sheet'!$F$2:$F$5000,'1. Output sheet'!$AC$2:$AC$5000,$B$105,'1. Output sheet'!$C$2:$C$5000,K$138,'1. Output sheet'!$K$2:$K$5000,$C960,'1. Output sheet'!$O$2:$O$5000,"&gt;="&amp;$B$906,'1. Output sheet'!$O$2:$O$5000,"&lt;"&amp;$C$906)</f>
        <v>0</v>
      </c>
      <c r="L1025" s="13">
        <f>SUMIFS('1. Output sheet'!$F$2:$F$5000,'1. Output sheet'!$AC$2:$AC$5000,$B$105,'1. Output sheet'!$C$2:$C$5000,L$138,'1. Output sheet'!$K$2:$K$5000,$C960,'1. Output sheet'!$O$2:$O$5000,"&gt;="&amp;$B$906,'1. Output sheet'!$O$2:$O$5000,"&lt;"&amp;$C$906)</f>
        <v>0</v>
      </c>
      <c r="M1025" s="13">
        <f>SUMIFS('1. Output sheet'!$F$2:$F$5000,'1. Output sheet'!$AC$2:$AC$5000,$B$105,'1. Output sheet'!$C$2:$C$5000,M$138,'1. Output sheet'!$K$2:$K$5000,$C960,'1. Output sheet'!$O$2:$O$5000,"&gt;="&amp;$B$906,'1. Output sheet'!$O$2:$O$5000,"&lt;"&amp;$C$906)</f>
        <v>0</v>
      </c>
      <c r="N1025" s="13">
        <f>SUMIFS('1. Output sheet'!$F$2:$F$5000,'1. Output sheet'!$AC$2:$AC$5000,$B$105,'1. Output sheet'!$C$2:$C$5000,N$138,'1. Output sheet'!$K$2:$K$5000,$C960,'1. Output sheet'!$O$2:$O$5000,"&gt;="&amp;$B$906,'1. Output sheet'!$O$2:$O$5000,"&lt;"&amp;$C$906)</f>
        <v>0</v>
      </c>
      <c r="O1025" s="13">
        <f>SUMIFS('1. Output sheet'!$F$2:$F$5000,'1. Output sheet'!$AC$2:$AC$5000,$B$105,'1. Output sheet'!$C$2:$C$5000,O$138,'1. Output sheet'!$K$2:$K$5000,$C960,'1. Output sheet'!$O$2:$O$5000,"&gt;="&amp;$B$906,'1. Output sheet'!$O$2:$O$5000,"&lt;"&amp;$C$906)</f>
        <v>0</v>
      </c>
      <c r="P1025" s="14">
        <f t="shared" si="573"/>
        <v>0</v>
      </c>
      <c r="R1025" s="7"/>
      <c r="S1025" s="39" t="s">
        <v>717</v>
      </c>
      <c r="T1025" s="14">
        <f t="shared" si="574"/>
        <v>0</v>
      </c>
      <c r="U1025" s="14">
        <f t="shared" si="552"/>
        <v>0</v>
      </c>
      <c r="V1025" s="14">
        <f t="shared" si="553"/>
        <v>0</v>
      </c>
      <c r="W1025" s="14">
        <f t="shared" si="554"/>
        <v>0</v>
      </c>
      <c r="X1025" s="14">
        <f t="shared" si="555"/>
        <v>0</v>
      </c>
      <c r="Y1025" s="14">
        <f t="shared" si="556"/>
        <v>0</v>
      </c>
      <c r="Z1025" s="14">
        <f t="shared" si="557"/>
        <v>0</v>
      </c>
      <c r="AA1025" s="14">
        <f t="shared" si="558"/>
        <v>0</v>
      </c>
      <c r="AB1025" s="14">
        <f t="shared" si="559"/>
        <v>0</v>
      </c>
      <c r="AC1025" s="14">
        <f t="shared" si="560"/>
        <v>0</v>
      </c>
      <c r="AD1025" s="14">
        <f t="shared" si="561"/>
        <v>0</v>
      </c>
      <c r="AE1025" s="13">
        <v>0</v>
      </c>
      <c r="AF1025" s="14">
        <v>-2591.4</v>
      </c>
    </row>
    <row r="1026" spans="2:32" ht="14.4" x14ac:dyDescent="0.3">
      <c r="B1026" s="7"/>
      <c r="C1026" s="39" t="s">
        <v>1095</v>
      </c>
      <c r="D1026" s="13">
        <f>SUMIFS('1. Output sheet'!$F$2:$F$5000,'1. Output sheet'!$AC$2:$AC$5000,$B$105,'1. Output sheet'!$C$2:$C$5000,D$138,'1. Output sheet'!$K$2:$K$5000,$C961,'1. Output sheet'!$O$2:$O$5000,"&gt;="&amp;$B$906,'1. Output sheet'!$O$2:$O$5000,"&lt;"&amp;$C$906)</f>
        <v>0</v>
      </c>
      <c r="E1026" s="13">
        <f>SUMIFS('1. Output sheet'!$F$2:$F$5000,'1. Output sheet'!$AC$2:$AC$5000,$B$105,'1. Output sheet'!$C$2:$C$5000,E$138,'1. Output sheet'!$K$2:$K$5000,$C961,'1. Output sheet'!$O$2:$O$5000,"&gt;="&amp;$B$906,'1. Output sheet'!$O$2:$O$5000,"&lt;"&amp;$C$906)</f>
        <v>0</v>
      </c>
      <c r="F1026" s="13">
        <f>SUMIFS('1. Output sheet'!$F$2:$F$5000,'1. Output sheet'!$AC$2:$AC$5000,$B$105,'1. Output sheet'!$C$2:$C$5000,F$138,'1. Output sheet'!$K$2:$K$5000,$C961,'1. Output sheet'!$O$2:$O$5000,"&gt;="&amp;$B$906,'1. Output sheet'!$O$2:$O$5000,"&lt;"&amp;$C$906)</f>
        <v>0</v>
      </c>
      <c r="G1026" s="13">
        <f>SUMIFS('1. Output sheet'!$F$2:$F$5000,'1. Output sheet'!$AC$2:$AC$5000,$B$105,'1. Output sheet'!$C$2:$C$5000,G$138,'1. Output sheet'!$K$2:$K$5000,$C961,'1. Output sheet'!$O$2:$O$5000,"&gt;="&amp;$B$906,'1. Output sheet'!$O$2:$O$5000,"&lt;"&amp;$C$906)</f>
        <v>0</v>
      </c>
      <c r="H1026" s="13">
        <f>SUMIFS('1. Output sheet'!$F$2:$F$5000,'1. Output sheet'!$AC$2:$AC$5000,$B$105,'1. Output sheet'!$C$2:$C$5000,H$138,'1. Output sheet'!$K$2:$K$5000,$C961,'1. Output sheet'!$O$2:$O$5000,"&gt;="&amp;$B$906,'1. Output sheet'!$O$2:$O$5000,"&lt;"&amp;$C$906)</f>
        <v>0</v>
      </c>
      <c r="I1026" s="13">
        <f>SUMIFS('1. Output sheet'!$F$2:$F$5000,'1. Output sheet'!$AC$2:$AC$5000,$B$105,'1. Output sheet'!$C$2:$C$5000,I$138,'1. Output sheet'!$K$2:$K$5000,$C961,'1. Output sheet'!$O$2:$O$5000,"&gt;="&amp;$B$906,'1. Output sheet'!$O$2:$O$5000,"&lt;"&amp;$C$906)</f>
        <v>0</v>
      </c>
      <c r="J1026" s="13">
        <f>SUMIFS('1. Output sheet'!$F$2:$F$5000,'1. Output sheet'!$AC$2:$AC$5000,$B$105,'1. Output sheet'!$C$2:$C$5000,J$138,'1. Output sheet'!$K$2:$K$5000,$C961,'1. Output sheet'!$O$2:$O$5000,"&gt;="&amp;$B$906,'1. Output sheet'!$O$2:$O$5000,"&lt;"&amp;$C$906)</f>
        <v>0</v>
      </c>
      <c r="K1026" s="13">
        <f>SUMIFS('1. Output sheet'!$F$2:$F$5000,'1. Output sheet'!$AC$2:$AC$5000,$B$105,'1. Output sheet'!$C$2:$C$5000,K$138,'1. Output sheet'!$K$2:$K$5000,$C961,'1. Output sheet'!$O$2:$O$5000,"&gt;="&amp;$B$906,'1. Output sheet'!$O$2:$O$5000,"&lt;"&amp;$C$906)</f>
        <v>0</v>
      </c>
      <c r="L1026" s="13">
        <f>SUMIFS('1. Output sheet'!$F$2:$F$5000,'1. Output sheet'!$AC$2:$AC$5000,$B$105,'1. Output sheet'!$C$2:$C$5000,L$138,'1. Output sheet'!$K$2:$K$5000,$C961,'1. Output sheet'!$O$2:$O$5000,"&gt;="&amp;$B$906,'1. Output sheet'!$O$2:$O$5000,"&lt;"&amp;$C$906)</f>
        <v>0</v>
      </c>
      <c r="M1026" s="13">
        <f>SUMIFS('1. Output sheet'!$F$2:$F$5000,'1. Output sheet'!$AC$2:$AC$5000,$B$105,'1. Output sheet'!$C$2:$C$5000,M$138,'1. Output sheet'!$K$2:$K$5000,$C961,'1. Output sheet'!$O$2:$O$5000,"&gt;="&amp;$B$906,'1. Output sheet'!$O$2:$O$5000,"&lt;"&amp;$C$906)</f>
        <v>0</v>
      </c>
      <c r="N1026" s="13">
        <f>SUMIFS('1. Output sheet'!$F$2:$F$5000,'1. Output sheet'!$AC$2:$AC$5000,$B$105,'1. Output sheet'!$C$2:$C$5000,N$138,'1. Output sheet'!$K$2:$K$5000,$C961,'1. Output sheet'!$O$2:$O$5000,"&gt;="&amp;$B$906,'1. Output sheet'!$O$2:$O$5000,"&lt;"&amp;$C$906)</f>
        <v>0</v>
      </c>
      <c r="O1026" s="13">
        <f>SUMIFS('1. Output sheet'!$F$2:$F$5000,'1. Output sheet'!$AC$2:$AC$5000,$B$105,'1. Output sheet'!$C$2:$C$5000,O$138,'1. Output sheet'!$K$2:$K$5000,$C961,'1. Output sheet'!$O$2:$O$5000,"&gt;="&amp;$B$906,'1. Output sheet'!$O$2:$O$5000,"&lt;"&amp;$C$906)</f>
        <v>0</v>
      </c>
      <c r="P1026" s="14">
        <f t="shared" si="573"/>
        <v>0</v>
      </c>
      <c r="R1026" s="7"/>
      <c r="S1026" s="39" t="s">
        <v>1095</v>
      </c>
      <c r="T1026" s="14">
        <f t="shared" si="574"/>
        <v>0</v>
      </c>
      <c r="U1026" s="14">
        <f t="shared" si="552"/>
        <v>0</v>
      </c>
      <c r="V1026" s="14">
        <f t="shared" si="553"/>
        <v>0</v>
      </c>
      <c r="W1026" s="14">
        <f t="shared" si="554"/>
        <v>0</v>
      </c>
      <c r="X1026" s="14">
        <f t="shared" si="555"/>
        <v>0</v>
      </c>
      <c r="Y1026" s="14">
        <f t="shared" si="556"/>
        <v>0</v>
      </c>
      <c r="Z1026" s="14">
        <f t="shared" si="557"/>
        <v>0</v>
      </c>
      <c r="AA1026" s="14">
        <f t="shared" si="558"/>
        <v>0</v>
      </c>
      <c r="AB1026" s="14">
        <f t="shared" si="559"/>
        <v>0</v>
      </c>
      <c r="AC1026" s="14">
        <f t="shared" si="560"/>
        <v>0</v>
      </c>
      <c r="AD1026" s="14">
        <f t="shared" si="561"/>
        <v>0</v>
      </c>
      <c r="AE1026" s="13">
        <v>0</v>
      </c>
      <c r="AF1026" s="14">
        <v>0</v>
      </c>
    </row>
    <row r="1027" spans="2:32" ht="14.4" x14ac:dyDescent="0.3">
      <c r="B1027" s="7"/>
      <c r="C1027" s="39" t="s">
        <v>427</v>
      </c>
      <c r="D1027" s="13">
        <f>SUMIFS('1. Output sheet'!$F$2:$F$5000,'1. Output sheet'!$AC$2:$AC$5000,$B$105,'1. Output sheet'!$C$2:$C$5000,D$138,'1. Output sheet'!$K$2:$K$5000,$C962,'1. Output sheet'!$O$2:$O$5000,"&gt;="&amp;$B$906,'1. Output sheet'!$O$2:$O$5000,"&lt;"&amp;$C$906)</f>
        <v>0</v>
      </c>
      <c r="E1027" s="13">
        <f>SUMIFS('1. Output sheet'!$F$2:$F$5000,'1. Output sheet'!$AC$2:$AC$5000,$B$105,'1. Output sheet'!$C$2:$C$5000,E$138,'1. Output sheet'!$K$2:$K$5000,$C962,'1. Output sheet'!$O$2:$O$5000,"&gt;="&amp;$B$906,'1. Output sheet'!$O$2:$O$5000,"&lt;"&amp;$C$906)</f>
        <v>0</v>
      </c>
      <c r="F1027" s="13">
        <f>SUMIFS('1. Output sheet'!$F$2:$F$5000,'1. Output sheet'!$AC$2:$AC$5000,$B$105,'1. Output sheet'!$C$2:$C$5000,F$138,'1. Output sheet'!$K$2:$K$5000,$C962,'1. Output sheet'!$O$2:$O$5000,"&gt;="&amp;$B$906,'1. Output sheet'!$O$2:$O$5000,"&lt;"&amp;$C$906)</f>
        <v>0</v>
      </c>
      <c r="G1027" s="13">
        <f>SUMIFS('1. Output sheet'!$F$2:$F$5000,'1. Output sheet'!$AC$2:$AC$5000,$B$105,'1. Output sheet'!$C$2:$C$5000,G$138,'1. Output sheet'!$K$2:$K$5000,$C962,'1. Output sheet'!$O$2:$O$5000,"&gt;="&amp;$B$906,'1. Output sheet'!$O$2:$O$5000,"&lt;"&amp;$C$906)</f>
        <v>0</v>
      </c>
      <c r="H1027" s="13">
        <f>SUMIFS('1. Output sheet'!$F$2:$F$5000,'1. Output sheet'!$AC$2:$AC$5000,$B$105,'1. Output sheet'!$C$2:$C$5000,H$138,'1. Output sheet'!$K$2:$K$5000,$C962,'1. Output sheet'!$O$2:$O$5000,"&gt;="&amp;$B$906,'1. Output sheet'!$O$2:$O$5000,"&lt;"&amp;$C$906)</f>
        <v>0</v>
      </c>
      <c r="I1027" s="13">
        <f>SUMIFS('1. Output sheet'!$F$2:$F$5000,'1. Output sheet'!$AC$2:$AC$5000,$B$105,'1. Output sheet'!$C$2:$C$5000,I$138,'1. Output sheet'!$K$2:$K$5000,$C962,'1. Output sheet'!$O$2:$O$5000,"&gt;="&amp;$B$906,'1. Output sheet'!$O$2:$O$5000,"&lt;"&amp;$C$906)</f>
        <v>0</v>
      </c>
      <c r="J1027" s="13">
        <f>SUMIFS('1. Output sheet'!$F$2:$F$5000,'1. Output sheet'!$AC$2:$AC$5000,$B$105,'1. Output sheet'!$C$2:$C$5000,J$138,'1. Output sheet'!$K$2:$K$5000,$C962,'1. Output sheet'!$O$2:$O$5000,"&gt;="&amp;$B$906,'1. Output sheet'!$O$2:$O$5000,"&lt;"&amp;$C$906)</f>
        <v>0</v>
      </c>
      <c r="K1027" s="13">
        <f>SUMIFS('1. Output sheet'!$F$2:$F$5000,'1. Output sheet'!$AC$2:$AC$5000,$B$105,'1. Output sheet'!$C$2:$C$5000,K$138,'1. Output sheet'!$K$2:$K$5000,$C962,'1. Output sheet'!$O$2:$O$5000,"&gt;="&amp;$B$906,'1. Output sheet'!$O$2:$O$5000,"&lt;"&amp;$C$906)</f>
        <v>0</v>
      </c>
      <c r="L1027" s="13">
        <f>SUMIFS('1. Output sheet'!$F$2:$F$5000,'1. Output sheet'!$AC$2:$AC$5000,$B$105,'1. Output sheet'!$C$2:$C$5000,L$138,'1. Output sheet'!$K$2:$K$5000,$C962,'1. Output sheet'!$O$2:$O$5000,"&gt;="&amp;$B$906,'1. Output sheet'!$O$2:$O$5000,"&lt;"&amp;$C$906)</f>
        <v>0</v>
      </c>
      <c r="M1027" s="13">
        <f>SUMIFS('1. Output sheet'!$F$2:$F$5000,'1. Output sheet'!$AC$2:$AC$5000,$B$105,'1. Output sheet'!$C$2:$C$5000,M$138,'1. Output sheet'!$K$2:$K$5000,$C962,'1. Output sheet'!$O$2:$O$5000,"&gt;="&amp;$B$906,'1. Output sheet'!$O$2:$O$5000,"&lt;"&amp;$C$906)</f>
        <v>0</v>
      </c>
      <c r="N1027" s="13">
        <f>SUMIFS('1. Output sheet'!$F$2:$F$5000,'1. Output sheet'!$AC$2:$AC$5000,$B$105,'1. Output sheet'!$C$2:$C$5000,N$138,'1. Output sheet'!$K$2:$K$5000,$C962,'1. Output sheet'!$O$2:$O$5000,"&gt;="&amp;$B$906,'1. Output sheet'!$O$2:$O$5000,"&lt;"&amp;$C$906)</f>
        <v>0</v>
      </c>
      <c r="O1027" s="13">
        <f>SUMIFS('1. Output sheet'!$F$2:$F$5000,'1. Output sheet'!$AC$2:$AC$5000,$B$105,'1. Output sheet'!$C$2:$C$5000,O$138,'1. Output sheet'!$K$2:$K$5000,$C962,'1. Output sheet'!$O$2:$O$5000,"&gt;="&amp;$B$906,'1. Output sheet'!$O$2:$O$5000,"&lt;"&amp;$C$906)</f>
        <v>0</v>
      </c>
      <c r="P1027" s="14">
        <f t="shared" si="573"/>
        <v>0</v>
      </c>
      <c r="R1027" s="7"/>
      <c r="S1027" s="39" t="s">
        <v>427</v>
      </c>
      <c r="T1027" s="14">
        <f t="shared" si="574"/>
        <v>0</v>
      </c>
      <c r="U1027" s="14">
        <f t="shared" si="552"/>
        <v>0</v>
      </c>
      <c r="V1027" s="14">
        <f t="shared" si="553"/>
        <v>0</v>
      </c>
      <c r="W1027" s="14">
        <f t="shared" si="554"/>
        <v>0</v>
      </c>
      <c r="X1027" s="14">
        <f t="shared" si="555"/>
        <v>0</v>
      </c>
      <c r="Y1027" s="14">
        <f t="shared" si="556"/>
        <v>0</v>
      </c>
      <c r="Z1027" s="14">
        <f t="shared" si="557"/>
        <v>0</v>
      </c>
      <c r="AA1027" s="14">
        <f t="shared" si="558"/>
        <v>0</v>
      </c>
      <c r="AB1027" s="14">
        <f t="shared" si="559"/>
        <v>0</v>
      </c>
      <c r="AC1027" s="14">
        <f t="shared" si="560"/>
        <v>0</v>
      </c>
      <c r="AD1027" s="14">
        <f t="shared" si="561"/>
        <v>0</v>
      </c>
      <c r="AE1027" s="13">
        <v>0</v>
      </c>
      <c r="AF1027" s="14">
        <v>57113.416666666672</v>
      </c>
    </row>
    <row r="1028" spans="2:32" ht="14.4" x14ac:dyDescent="0.3">
      <c r="B1028" s="7"/>
      <c r="C1028" s="39" t="s">
        <v>84</v>
      </c>
      <c r="D1028" s="13">
        <f>SUMIFS('1. Output sheet'!$F$2:$F$5000,'1. Output sheet'!$AC$2:$AC$5000,$B$105,'1. Output sheet'!$C$2:$C$5000,D$138,'1. Output sheet'!$K$2:$K$5000,$C963,'1. Output sheet'!$O$2:$O$5000,"&gt;="&amp;$B$906,'1. Output sheet'!$O$2:$O$5000,"&lt;"&amp;$C$906)</f>
        <v>0</v>
      </c>
      <c r="E1028" s="13">
        <f>SUMIFS('1. Output sheet'!$F$2:$F$5000,'1. Output sheet'!$AC$2:$AC$5000,$B$105,'1. Output sheet'!$C$2:$C$5000,E$138,'1. Output sheet'!$K$2:$K$5000,$C963,'1. Output sheet'!$O$2:$O$5000,"&gt;="&amp;$B$906,'1. Output sheet'!$O$2:$O$5000,"&lt;"&amp;$C$906)</f>
        <v>0</v>
      </c>
      <c r="F1028" s="13">
        <f>SUMIFS('1. Output sheet'!$F$2:$F$5000,'1. Output sheet'!$AC$2:$AC$5000,$B$105,'1. Output sheet'!$C$2:$C$5000,F$138,'1. Output sheet'!$K$2:$K$5000,$C963,'1. Output sheet'!$O$2:$O$5000,"&gt;="&amp;$B$906,'1. Output sheet'!$O$2:$O$5000,"&lt;"&amp;$C$906)</f>
        <v>0</v>
      </c>
      <c r="G1028" s="13">
        <f>SUMIFS('1. Output sheet'!$F$2:$F$5000,'1. Output sheet'!$AC$2:$AC$5000,$B$105,'1. Output sheet'!$C$2:$C$5000,G$138,'1. Output sheet'!$K$2:$K$5000,$C963,'1. Output sheet'!$O$2:$O$5000,"&gt;="&amp;$B$906,'1. Output sheet'!$O$2:$O$5000,"&lt;"&amp;$C$906)</f>
        <v>0</v>
      </c>
      <c r="H1028" s="13">
        <f>SUMIFS('1. Output sheet'!$F$2:$F$5000,'1. Output sheet'!$AC$2:$AC$5000,$B$105,'1. Output sheet'!$C$2:$C$5000,H$138,'1. Output sheet'!$K$2:$K$5000,$C963,'1. Output sheet'!$O$2:$O$5000,"&gt;="&amp;$B$906,'1. Output sheet'!$O$2:$O$5000,"&lt;"&amp;$C$906)</f>
        <v>0</v>
      </c>
      <c r="I1028" s="13">
        <f>SUMIFS('1. Output sheet'!$F$2:$F$5000,'1. Output sheet'!$AC$2:$AC$5000,$B$105,'1. Output sheet'!$C$2:$C$5000,I$138,'1. Output sheet'!$K$2:$K$5000,$C963,'1. Output sheet'!$O$2:$O$5000,"&gt;="&amp;$B$906,'1. Output sheet'!$O$2:$O$5000,"&lt;"&amp;$C$906)</f>
        <v>0</v>
      </c>
      <c r="J1028" s="13">
        <f>SUMIFS('1. Output sheet'!$F$2:$F$5000,'1. Output sheet'!$AC$2:$AC$5000,$B$105,'1. Output sheet'!$C$2:$C$5000,J$138,'1. Output sheet'!$K$2:$K$5000,$C963,'1. Output sheet'!$O$2:$O$5000,"&gt;="&amp;$B$906,'1. Output sheet'!$O$2:$O$5000,"&lt;"&amp;$C$906)</f>
        <v>0</v>
      </c>
      <c r="K1028" s="13">
        <f>SUMIFS('1. Output sheet'!$F$2:$F$5000,'1. Output sheet'!$AC$2:$AC$5000,$B$105,'1. Output sheet'!$C$2:$C$5000,K$138,'1. Output sheet'!$K$2:$K$5000,$C963,'1. Output sheet'!$O$2:$O$5000,"&gt;="&amp;$B$906,'1. Output sheet'!$O$2:$O$5000,"&lt;"&amp;$C$906)</f>
        <v>0</v>
      </c>
      <c r="L1028" s="13">
        <f>SUMIFS('1. Output sheet'!$F$2:$F$5000,'1. Output sheet'!$AC$2:$AC$5000,$B$105,'1. Output sheet'!$C$2:$C$5000,L$138,'1. Output sheet'!$K$2:$K$5000,$C963,'1. Output sheet'!$O$2:$O$5000,"&gt;="&amp;$B$906,'1. Output sheet'!$O$2:$O$5000,"&lt;"&amp;$C$906)</f>
        <v>0</v>
      </c>
      <c r="M1028" s="13">
        <f>SUMIFS('1. Output sheet'!$F$2:$F$5000,'1. Output sheet'!$AC$2:$AC$5000,$B$105,'1. Output sheet'!$C$2:$C$5000,M$138,'1. Output sheet'!$K$2:$K$5000,$C963,'1. Output sheet'!$O$2:$O$5000,"&gt;="&amp;$B$906,'1. Output sheet'!$O$2:$O$5000,"&lt;"&amp;$C$906)</f>
        <v>0</v>
      </c>
      <c r="N1028" s="13">
        <f>SUMIFS('1. Output sheet'!$F$2:$F$5000,'1. Output sheet'!$AC$2:$AC$5000,$B$105,'1. Output sheet'!$C$2:$C$5000,N$138,'1. Output sheet'!$K$2:$K$5000,$C963,'1. Output sheet'!$O$2:$O$5000,"&gt;="&amp;$B$906,'1. Output sheet'!$O$2:$O$5000,"&lt;"&amp;$C$906)</f>
        <v>0</v>
      </c>
      <c r="O1028" s="13">
        <f>SUMIFS('1. Output sheet'!$F$2:$F$5000,'1. Output sheet'!$AC$2:$AC$5000,$B$105,'1. Output sheet'!$C$2:$C$5000,O$138,'1. Output sheet'!$K$2:$K$5000,$C963,'1. Output sheet'!$O$2:$O$5000,"&gt;="&amp;$B$906,'1. Output sheet'!$O$2:$O$5000,"&lt;"&amp;$C$906)</f>
        <v>0</v>
      </c>
      <c r="P1028" s="14">
        <f t="shared" si="573"/>
        <v>0</v>
      </c>
      <c r="R1028" s="7"/>
      <c r="S1028" s="39" t="s">
        <v>84</v>
      </c>
      <c r="T1028" s="14">
        <f t="shared" si="574"/>
        <v>0</v>
      </c>
      <c r="U1028" s="14">
        <f t="shared" si="552"/>
        <v>0</v>
      </c>
      <c r="V1028" s="14">
        <f t="shared" si="553"/>
        <v>0</v>
      </c>
      <c r="W1028" s="14">
        <f t="shared" si="554"/>
        <v>0</v>
      </c>
      <c r="X1028" s="14">
        <f t="shared" si="555"/>
        <v>0</v>
      </c>
      <c r="Y1028" s="14">
        <f t="shared" si="556"/>
        <v>0</v>
      </c>
      <c r="Z1028" s="14">
        <f t="shared" si="557"/>
        <v>0</v>
      </c>
      <c r="AA1028" s="14">
        <f t="shared" si="558"/>
        <v>0</v>
      </c>
      <c r="AB1028" s="14">
        <f t="shared" si="559"/>
        <v>0</v>
      </c>
      <c r="AC1028" s="14">
        <f t="shared" si="560"/>
        <v>0</v>
      </c>
      <c r="AD1028" s="14">
        <f t="shared" si="561"/>
        <v>0</v>
      </c>
      <c r="AE1028" s="13">
        <v>0</v>
      </c>
      <c r="AF1028" s="14">
        <v>7624.3600000000006</v>
      </c>
    </row>
    <row r="1029" spans="2:32" ht="14.4" x14ac:dyDescent="0.3">
      <c r="B1029" s="7"/>
      <c r="C1029" s="39" t="s">
        <v>204</v>
      </c>
      <c r="D1029" s="13">
        <f>SUMIFS('1. Output sheet'!$F$2:$F$5000,'1. Output sheet'!$AC$2:$AC$5000,$B$105,'1. Output sheet'!$C$2:$C$5000,D$138,'1. Output sheet'!$K$2:$K$5000,$C964,'1. Output sheet'!$O$2:$O$5000,"&gt;="&amp;$B$906,'1. Output sheet'!$O$2:$O$5000,"&lt;"&amp;$C$906)</f>
        <v>0</v>
      </c>
      <c r="E1029" s="13">
        <f>SUMIFS('1. Output sheet'!$F$2:$F$5000,'1. Output sheet'!$AC$2:$AC$5000,$B$105,'1. Output sheet'!$C$2:$C$5000,E$138,'1. Output sheet'!$K$2:$K$5000,$C964,'1. Output sheet'!$O$2:$O$5000,"&gt;="&amp;$B$906,'1. Output sheet'!$O$2:$O$5000,"&lt;"&amp;$C$906)</f>
        <v>0</v>
      </c>
      <c r="F1029" s="13">
        <f>SUMIFS('1. Output sheet'!$F$2:$F$5000,'1. Output sheet'!$AC$2:$AC$5000,$B$105,'1. Output sheet'!$C$2:$C$5000,F$138,'1. Output sheet'!$K$2:$K$5000,$C964,'1. Output sheet'!$O$2:$O$5000,"&gt;="&amp;$B$906,'1. Output sheet'!$O$2:$O$5000,"&lt;"&amp;$C$906)</f>
        <v>0</v>
      </c>
      <c r="G1029" s="13">
        <f>SUMIFS('1. Output sheet'!$F$2:$F$5000,'1. Output sheet'!$AC$2:$AC$5000,$B$105,'1. Output sheet'!$C$2:$C$5000,G$138,'1. Output sheet'!$K$2:$K$5000,$C964,'1. Output sheet'!$O$2:$O$5000,"&gt;="&amp;$B$906,'1. Output sheet'!$O$2:$O$5000,"&lt;"&amp;$C$906)</f>
        <v>0</v>
      </c>
      <c r="H1029" s="13">
        <f>SUMIFS('1. Output sheet'!$F$2:$F$5000,'1. Output sheet'!$AC$2:$AC$5000,$B$105,'1. Output sheet'!$C$2:$C$5000,H$138,'1. Output sheet'!$K$2:$K$5000,$C964,'1. Output sheet'!$O$2:$O$5000,"&gt;="&amp;$B$906,'1. Output sheet'!$O$2:$O$5000,"&lt;"&amp;$C$906)</f>
        <v>0</v>
      </c>
      <c r="I1029" s="13">
        <f>SUMIFS('1. Output sheet'!$F$2:$F$5000,'1. Output sheet'!$AC$2:$AC$5000,$B$105,'1. Output sheet'!$C$2:$C$5000,I$138,'1. Output sheet'!$K$2:$K$5000,$C964,'1. Output sheet'!$O$2:$O$5000,"&gt;="&amp;$B$906,'1. Output sheet'!$O$2:$O$5000,"&lt;"&amp;$C$906)</f>
        <v>0</v>
      </c>
      <c r="J1029" s="13">
        <f>SUMIFS('1. Output sheet'!$F$2:$F$5000,'1. Output sheet'!$AC$2:$AC$5000,$B$105,'1. Output sheet'!$C$2:$C$5000,J$138,'1. Output sheet'!$K$2:$K$5000,$C964,'1. Output sheet'!$O$2:$O$5000,"&gt;="&amp;$B$906,'1. Output sheet'!$O$2:$O$5000,"&lt;"&amp;$C$906)</f>
        <v>0</v>
      </c>
      <c r="K1029" s="13">
        <f>SUMIFS('1. Output sheet'!$F$2:$F$5000,'1. Output sheet'!$AC$2:$AC$5000,$B$105,'1. Output sheet'!$C$2:$C$5000,K$138,'1. Output sheet'!$K$2:$K$5000,$C964,'1. Output sheet'!$O$2:$O$5000,"&gt;="&amp;$B$906,'1. Output sheet'!$O$2:$O$5000,"&lt;"&amp;$C$906)</f>
        <v>0</v>
      </c>
      <c r="L1029" s="13">
        <f>SUMIFS('1. Output sheet'!$F$2:$F$5000,'1. Output sheet'!$AC$2:$AC$5000,$B$105,'1. Output sheet'!$C$2:$C$5000,L$138,'1. Output sheet'!$K$2:$K$5000,$C964,'1. Output sheet'!$O$2:$O$5000,"&gt;="&amp;$B$906,'1. Output sheet'!$O$2:$O$5000,"&lt;"&amp;$C$906)</f>
        <v>0</v>
      </c>
      <c r="M1029" s="13">
        <f>SUMIFS('1. Output sheet'!$F$2:$F$5000,'1. Output sheet'!$AC$2:$AC$5000,$B$105,'1. Output sheet'!$C$2:$C$5000,M$138,'1. Output sheet'!$K$2:$K$5000,$C964,'1. Output sheet'!$O$2:$O$5000,"&gt;="&amp;$B$906,'1. Output sheet'!$O$2:$O$5000,"&lt;"&amp;$C$906)</f>
        <v>0</v>
      </c>
      <c r="N1029" s="13">
        <f>SUMIFS('1. Output sheet'!$F$2:$F$5000,'1. Output sheet'!$AC$2:$AC$5000,$B$105,'1. Output sheet'!$C$2:$C$5000,N$138,'1. Output sheet'!$K$2:$K$5000,$C964,'1. Output sheet'!$O$2:$O$5000,"&gt;="&amp;$B$906,'1. Output sheet'!$O$2:$O$5000,"&lt;"&amp;$C$906)</f>
        <v>0</v>
      </c>
      <c r="O1029" s="13">
        <f>SUMIFS('1. Output sheet'!$F$2:$F$5000,'1. Output sheet'!$AC$2:$AC$5000,$B$105,'1. Output sheet'!$C$2:$C$5000,O$138,'1. Output sheet'!$K$2:$K$5000,$C964,'1. Output sheet'!$O$2:$O$5000,"&gt;="&amp;$B$906,'1. Output sheet'!$O$2:$O$5000,"&lt;"&amp;$C$906)</f>
        <v>0</v>
      </c>
      <c r="P1029" s="14">
        <f t="shared" si="573"/>
        <v>0</v>
      </c>
      <c r="R1029" s="7"/>
      <c r="S1029" s="39" t="s">
        <v>204</v>
      </c>
      <c r="T1029" s="14">
        <f t="shared" si="574"/>
        <v>0</v>
      </c>
      <c r="U1029" s="14">
        <f t="shared" si="552"/>
        <v>0</v>
      </c>
      <c r="V1029" s="14">
        <f t="shared" si="553"/>
        <v>0</v>
      </c>
      <c r="W1029" s="14">
        <f t="shared" si="554"/>
        <v>0</v>
      </c>
      <c r="X1029" s="14">
        <f t="shared" si="555"/>
        <v>0</v>
      </c>
      <c r="Y1029" s="14">
        <f t="shared" si="556"/>
        <v>0</v>
      </c>
      <c r="Z1029" s="14">
        <f t="shared" si="557"/>
        <v>0</v>
      </c>
      <c r="AA1029" s="14">
        <f t="shared" si="558"/>
        <v>0</v>
      </c>
      <c r="AB1029" s="14">
        <f t="shared" si="559"/>
        <v>0</v>
      </c>
      <c r="AC1029" s="14">
        <f t="shared" si="560"/>
        <v>0</v>
      </c>
      <c r="AD1029" s="14">
        <f t="shared" si="561"/>
        <v>0</v>
      </c>
      <c r="AE1029" s="13">
        <v>0</v>
      </c>
      <c r="AF1029" s="14">
        <v>103.9699999999998</v>
      </c>
    </row>
    <row r="1030" spans="2:32" ht="14.4" x14ac:dyDescent="0.3">
      <c r="B1030" s="7"/>
      <c r="C1030" s="39" t="s">
        <v>216</v>
      </c>
      <c r="D1030" s="13">
        <f>SUMIFS('1. Output sheet'!$F$2:$F$5000,'1. Output sheet'!$AC$2:$AC$5000,$B$105,'1. Output sheet'!$C$2:$C$5000,D$138,'1. Output sheet'!$K$2:$K$5000,$C965,'1. Output sheet'!$O$2:$O$5000,"&gt;="&amp;$B$906,'1. Output sheet'!$O$2:$O$5000,"&lt;"&amp;$C$906)</f>
        <v>0</v>
      </c>
      <c r="E1030" s="13">
        <f>SUMIFS('1. Output sheet'!$F$2:$F$5000,'1. Output sheet'!$AC$2:$AC$5000,$B$105,'1. Output sheet'!$C$2:$C$5000,E$138,'1. Output sheet'!$K$2:$K$5000,$C965,'1. Output sheet'!$O$2:$O$5000,"&gt;="&amp;$B$906,'1. Output sheet'!$O$2:$O$5000,"&lt;"&amp;$C$906)</f>
        <v>0</v>
      </c>
      <c r="F1030" s="13">
        <f>SUMIFS('1. Output sheet'!$F$2:$F$5000,'1. Output sheet'!$AC$2:$AC$5000,$B$105,'1. Output sheet'!$C$2:$C$5000,F$138,'1. Output sheet'!$K$2:$K$5000,$C965,'1. Output sheet'!$O$2:$O$5000,"&gt;="&amp;$B$906,'1. Output sheet'!$O$2:$O$5000,"&lt;"&amp;$C$906)</f>
        <v>0</v>
      </c>
      <c r="G1030" s="13">
        <f>SUMIFS('1. Output sheet'!$F$2:$F$5000,'1. Output sheet'!$AC$2:$AC$5000,$B$105,'1. Output sheet'!$C$2:$C$5000,G$138,'1. Output sheet'!$K$2:$K$5000,$C965,'1. Output sheet'!$O$2:$O$5000,"&gt;="&amp;$B$906,'1. Output sheet'!$O$2:$O$5000,"&lt;"&amp;$C$906)</f>
        <v>0</v>
      </c>
      <c r="H1030" s="13">
        <f>SUMIFS('1. Output sheet'!$F$2:$F$5000,'1. Output sheet'!$AC$2:$AC$5000,$B$105,'1. Output sheet'!$C$2:$C$5000,H$138,'1. Output sheet'!$K$2:$K$5000,$C965,'1. Output sheet'!$O$2:$O$5000,"&gt;="&amp;$B$906,'1. Output sheet'!$O$2:$O$5000,"&lt;"&amp;$C$906)</f>
        <v>0</v>
      </c>
      <c r="I1030" s="13">
        <f>SUMIFS('1. Output sheet'!$F$2:$F$5000,'1. Output sheet'!$AC$2:$AC$5000,$B$105,'1. Output sheet'!$C$2:$C$5000,I$138,'1. Output sheet'!$K$2:$K$5000,$C965,'1. Output sheet'!$O$2:$O$5000,"&gt;="&amp;$B$906,'1. Output sheet'!$O$2:$O$5000,"&lt;"&amp;$C$906)</f>
        <v>0</v>
      </c>
      <c r="J1030" s="13">
        <f>SUMIFS('1. Output sheet'!$F$2:$F$5000,'1. Output sheet'!$AC$2:$AC$5000,$B$105,'1. Output sheet'!$C$2:$C$5000,J$138,'1. Output sheet'!$K$2:$K$5000,$C965,'1. Output sheet'!$O$2:$O$5000,"&gt;="&amp;$B$906,'1. Output sheet'!$O$2:$O$5000,"&lt;"&amp;$C$906)</f>
        <v>0</v>
      </c>
      <c r="K1030" s="13">
        <f>SUMIFS('1. Output sheet'!$F$2:$F$5000,'1. Output sheet'!$AC$2:$AC$5000,$B$105,'1. Output sheet'!$C$2:$C$5000,K$138,'1. Output sheet'!$K$2:$K$5000,$C965,'1. Output sheet'!$O$2:$O$5000,"&gt;="&amp;$B$906,'1. Output sheet'!$O$2:$O$5000,"&lt;"&amp;$C$906)</f>
        <v>0</v>
      </c>
      <c r="L1030" s="13">
        <f>SUMIFS('1. Output sheet'!$F$2:$F$5000,'1. Output sheet'!$AC$2:$AC$5000,$B$105,'1. Output sheet'!$C$2:$C$5000,L$138,'1. Output sheet'!$K$2:$K$5000,$C965,'1. Output sheet'!$O$2:$O$5000,"&gt;="&amp;$B$906,'1. Output sheet'!$O$2:$O$5000,"&lt;"&amp;$C$906)</f>
        <v>0</v>
      </c>
      <c r="M1030" s="13">
        <f>SUMIFS('1. Output sheet'!$F$2:$F$5000,'1. Output sheet'!$AC$2:$AC$5000,$B$105,'1. Output sheet'!$C$2:$C$5000,M$138,'1. Output sheet'!$K$2:$K$5000,$C965,'1. Output sheet'!$O$2:$O$5000,"&gt;="&amp;$B$906,'1. Output sheet'!$O$2:$O$5000,"&lt;"&amp;$C$906)</f>
        <v>0</v>
      </c>
      <c r="N1030" s="13">
        <f>SUMIFS('1. Output sheet'!$F$2:$F$5000,'1. Output sheet'!$AC$2:$AC$5000,$B$105,'1. Output sheet'!$C$2:$C$5000,N$138,'1. Output sheet'!$K$2:$K$5000,$C965,'1. Output sheet'!$O$2:$O$5000,"&gt;="&amp;$B$906,'1. Output sheet'!$O$2:$O$5000,"&lt;"&amp;$C$906)</f>
        <v>0</v>
      </c>
      <c r="O1030" s="13">
        <f>SUMIFS('1. Output sheet'!$F$2:$F$5000,'1. Output sheet'!$AC$2:$AC$5000,$B$105,'1. Output sheet'!$C$2:$C$5000,O$138,'1. Output sheet'!$K$2:$K$5000,$C965,'1. Output sheet'!$O$2:$O$5000,"&gt;="&amp;$B$906,'1. Output sheet'!$O$2:$O$5000,"&lt;"&amp;$C$906)</f>
        <v>0</v>
      </c>
      <c r="P1030" s="14">
        <f t="shared" si="573"/>
        <v>0</v>
      </c>
      <c r="R1030" s="7"/>
      <c r="S1030" s="39" t="s">
        <v>216</v>
      </c>
      <c r="T1030" s="14">
        <f t="shared" si="574"/>
        <v>0</v>
      </c>
      <c r="U1030" s="14">
        <f t="shared" si="552"/>
        <v>0</v>
      </c>
      <c r="V1030" s="14">
        <f t="shared" si="553"/>
        <v>0</v>
      </c>
      <c r="W1030" s="14">
        <f t="shared" si="554"/>
        <v>0</v>
      </c>
      <c r="X1030" s="14">
        <f t="shared" si="555"/>
        <v>0</v>
      </c>
      <c r="Y1030" s="14">
        <f t="shared" si="556"/>
        <v>0</v>
      </c>
      <c r="Z1030" s="14">
        <f t="shared" si="557"/>
        <v>0</v>
      </c>
      <c r="AA1030" s="14">
        <f t="shared" si="558"/>
        <v>0</v>
      </c>
      <c r="AB1030" s="14">
        <f t="shared" si="559"/>
        <v>0</v>
      </c>
      <c r="AC1030" s="14">
        <f t="shared" si="560"/>
        <v>0</v>
      </c>
      <c r="AD1030" s="14">
        <f t="shared" si="561"/>
        <v>0</v>
      </c>
      <c r="AE1030" s="13">
        <v>0</v>
      </c>
      <c r="AF1030" s="14">
        <v>-29074.37</v>
      </c>
    </row>
    <row r="1031" spans="2:32" ht="14.4" x14ac:dyDescent="0.3">
      <c r="B1031" s="7"/>
      <c r="C1031" s="39" t="s">
        <v>2425</v>
      </c>
      <c r="D1031" s="13">
        <f>SUMIFS('1. Output sheet'!$F$2:$F$5000,'1. Output sheet'!$AC$2:$AC$5000,$B$105,'1. Output sheet'!$C$2:$C$5000,D$138,'1. Output sheet'!$K$2:$K$5000,$C966,'1. Output sheet'!$O$2:$O$5000,"&gt;="&amp;$B$906,'1. Output sheet'!$O$2:$O$5000,"&lt;"&amp;$C$906)</f>
        <v>0</v>
      </c>
      <c r="E1031" s="13">
        <f>SUMIFS('1. Output sheet'!$F$2:$F$5000,'1. Output sheet'!$AC$2:$AC$5000,$B$105,'1. Output sheet'!$C$2:$C$5000,E$138,'1. Output sheet'!$K$2:$K$5000,$C966,'1. Output sheet'!$O$2:$O$5000,"&gt;="&amp;$B$906,'1. Output sheet'!$O$2:$O$5000,"&lt;"&amp;$C$906)</f>
        <v>0</v>
      </c>
      <c r="F1031" s="13">
        <f>SUMIFS('1. Output sheet'!$F$2:$F$5000,'1. Output sheet'!$AC$2:$AC$5000,$B$105,'1. Output sheet'!$C$2:$C$5000,F$138,'1. Output sheet'!$K$2:$K$5000,$C966,'1. Output sheet'!$O$2:$O$5000,"&gt;="&amp;$B$906,'1. Output sheet'!$O$2:$O$5000,"&lt;"&amp;$C$906)</f>
        <v>0</v>
      </c>
      <c r="G1031" s="13">
        <f>SUMIFS('1. Output sheet'!$F$2:$F$5000,'1. Output sheet'!$AC$2:$AC$5000,$B$105,'1. Output sheet'!$C$2:$C$5000,G$138,'1. Output sheet'!$K$2:$K$5000,$C966,'1. Output sheet'!$O$2:$O$5000,"&gt;="&amp;$B$906,'1. Output sheet'!$O$2:$O$5000,"&lt;"&amp;$C$906)</f>
        <v>0</v>
      </c>
      <c r="H1031" s="13">
        <f>SUMIFS('1. Output sheet'!$F$2:$F$5000,'1. Output sheet'!$AC$2:$AC$5000,$B$105,'1. Output sheet'!$C$2:$C$5000,H$138,'1. Output sheet'!$K$2:$K$5000,$C966,'1. Output sheet'!$O$2:$O$5000,"&gt;="&amp;$B$906,'1. Output sheet'!$O$2:$O$5000,"&lt;"&amp;$C$906)</f>
        <v>0</v>
      </c>
      <c r="I1031" s="13">
        <f>SUMIFS('1. Output sheet'!$F$2:$F$5000,'1. Output sheet'!$AC$2:$AC$5000,$B$105,'1. Output sheet'!$C$2:$C$5000,I$138,'1. Output sheet'!$K$2:$K$5000,$C966,'1. Output sheet'!$O$2:$O$5000,"&gt;="&amp;$B$906,'1. Output sheet'!$O$2:$O$5000,"&lt;"&amp;$C$906)</f>
        <v>0</v>
      </c>
      <c r="J1031" s="13">
        <f>SUMIFS('1. Output sheet'!$F$2:$F$5000,'1. Output sheet'!$AC$2:$AC$5000,$B$105,'1. Output sheet'!$C$2:$C$5000,J$138,'1. Output sheet'!$K$2:$K$5000,$C966,'1. Output sheet'!$O$2:$O$5000,"&gt;="&amp;$B$906,'1. Output sheet'!$O$2:$O$5000,"&lt;"&amp;$C$906)</f>
        <v>0</v>
      </c>
      <c r="K1031" s="13">
        <f>SUMIFS('1. Output sheet'!$F$2:$F$5000,'1. Output sheet'!$AC$2:$AC$5000,$B$105,'1. Output sheet'!$C$2:$C$5000,K$138,'1. Output sheet'!$K$2:$K$5000,$C966,'1. Output sheet'!$O$2:$O$5000,"&gt;="&amp;$B$906,'1. Output sheet'!$O$2:$O$5000,"&lt;"&amp;$C$906)</f>
        <v>0</v>
      </c>
      <c r="L1031" s="13">
        <f>SUMIFS('1. Output sheet'!$F$2:$F$5000,'1. Output sheet'!$AC$2:$AC$5000,$B$105,'1. Output sheet'!$C$2:$C$5000,L$138,'1. Output sheet'!$K$2:$K$5000,$C966,'1. Output sheet'!$O$2:$O$5000,"&gt;="&amp;$B$906,'1. Output sheet'!$O$2:$O$5000,"&lt;"&amp;$C$906)</f>
        <v>0</v>
      </c>
      <c r="M1031" s="13">
        <f>SUMIFS('1. Output sheet'!$F$2:$F$5000,'1. Output sheet'!$AC$2:$AC$5000,$B$105,'1. Output sheet'!$C$2:$C$5000,M$138,'1. Output sheet'!$K$2:$K$5000,$C966,'1. Output sheet'!$O$2:$O$5000,"&gt;="&amp;$B$906,'1. Output sheet'!$O$2:$O$5000,"&lt;"&amp;$C$906)</f>
        <v>0</v>
      </c>
      <c r="N1031" s="13">
        <f>SUMIFS('1. Output sheet'!$F$2:$F$5000,'1. Output sheet'!$AC$2:$AC$5000,$B$105,'1. Output sheet'!$C$2:$C$5000,N$138,'1. Output sheet'!$K$2:$K$5000,$C966,'1. Output sheet'!$O$2:$O$5000,"&gt;="&amp;$B$906,'1. Output sheet'!$O$2:$O$5000,"&lt;"&amp;$C$906)</f>
        <v>0</v>
      </c>
      <c r="O1031" s="13">
        <f>SUMIFS('1. Output sheet'!$F$2:$F$5000,'1. Output sheet'!$AC$2:$AC$5000,$B$105,'1. Output sheet'!$C$2:$C$5000,O$138,'1. Output sheet'!$K$2:$K$5000,$C966,'1. Output sheet'!$O$2:$O$5000,"&gt;="&amp;$B$906,'1. Output sheet'!$O$2:$O$5000,"&lt;"&amp;$C$906)</f>
        <v>0</v>
      </c>
      <c r="P1031" s="14">
        <f t="shared" si="573"/>
        <v>0</v>
      </c>
      <c r="R1031" s="7"/>
      <c r="S1031" s="39" t="s">
        <v>2425</v>
      </c>
      <c r="T1031" s="14">
        <f t="shared" si="574"/>
        <v>0</v>
      </c>
      <c r="U1031" s="14">
        <f t="shared" si="552"/>
        <v>0</v>
      </c>
      <c r="V1031" s="14">
        <f t="shared" si="553"/>
        <v>0</v>
      </c>
      <c r="W1031" s="14">
        <f t="shared" si="554"/>
        <v>0</v>
      </c>
      <c r="X1031" s="14">
        <f t="shared" si="555"/>
        <v>0</v>
      </c>
      <c r="Y1031" s="14">
        <f t="shared" si="556"/>
        <v>0</v>
      </c>
      <c r="Z1031" s="14">
        <f t="shared" si="557"/>
        <v>0</v>
      </c>
      <c r="AA1031" s="14">
        <f t="shared" si="558"/>
        <v>0</v>
      </c>
      <c r="AB1031" s="14">
        <f t="shared" si="559"/>
        <v>0</v>
      </c>
      <c r="AC1031" s="14">
        <f t="shared" si="560"/>
        <v>0</v>
      </c>
      <c r="AD1031" s="14">
        <f t="shared" si="561"/>
        <v>0</v>
      </c>
      <c r="AE1031" s="13">
        <v>0</v>
      </c>
      <c r="AF1031" s="14">
        <v>0</v>
      </c>
    </row>
    <row r="1032" spans="2:32" ht="14.4" x14ac:dyDescent="0.3">
      <c r="B1032" s="7"/>
      <c r="C1032" s="39" t="s">
        <v>194</v>
      </c>
      <c r="D1032" s="13">
        <f>SUMIFS('1. Output sheet'!$F$2:$F$5000,'1. Output sheet'!$AC$2:$AC$5000,$B$105,'1. Output sheet'!$C$2:$C$5000,D$138,'1. Output sheet'!$K$2:$K$5000,$C967,'1. Output sheet'!$O$2:$O$5000,"&gt;="&amp;$B$906,'1. Output sheet'!$O$2:$O$5000,"&lt;"&amp;$C$906)</f>
        <v>0</v>
      </c>
      <c r="E1032" s="13">
        <f>SUMIFS('1. Output sheet'!$F$2:$F$5000,'1. Output sheet'!$AC$2:$AC$5000,$B$105,'1. Output sheet'!$C$2:$C$5000,E$138,'1. Output sheet'!$K$2:$K$5000,$C967,'1. Output sheet'!$O$2:$O$5000,"&gt;="&amp;$B$906,'1. Output sheet'!$O$2:$O$5000,"&lt;"&amp;$C$906)</f>
        <v>0</v>
      </c>
      <c r="F1032" s="13">
        <f>SUMIFS('1. Output sheet'!$F$2:$F$5000,'1. Output sheet'!$AC$2:$AC$5000,$B$105,'1. Output sheet'!$C$2:$C$5000,F$138,'1. Output sheet'!$K$2:$K$5000,$C967,'1. Output sheet'!$O$2:$O$5000,"&gt;="&amp;$B$906,'1. Output sheet'!$O$2:$O$5000,"&lt;"&amp;$C$906)</f>
        <v>0</v>
      </c>
      <c r="G1032" s="13">
        <f>SUMIFS('1. Output sheet'!$F$2:$F$5000,'1. Output sheet'!$AC$2:$AC$5000,$B$105,'1. Output sheet'!$C$2:$C$5000,G$138,'1. Output sheet'!$K$2:$K$5000,$C967,'1. Output sheet'!$O$2:$O$5000,"&gt;="&amp;$B$906,'1. Output sheet'!$O$2:$O$5000,"&lt;"&amp;$C$906)</f>
        <v>0</v>
      </c>
      <c r="H1032" s="13">
        <f>SUMIFS('1. Output sheet'!$F$2:$F$5000,'1. Output sheet'!$AC$2:$AC$5000,$B$105,'1. Output sheet'!$C$2:$C$5000,H$138,'1. Output sheet'!$K$2:$K$5000,$C967,'1. Output sheet'!$O$2:$O$5000,"&gt;="&amp;$B$906,'1. Output sheet'!$O$2:$O$5000,"&lt;"&amp;$C$906)</f>
        <v>0</v>
      </c>
      <c r="I1032" s="13">
        <f>SUMIFS('1. Output sheet'!$F$2:$F$5000,'1. Output sheet'!$AC$2:$AC$5000,$B$105,'1. Output sheet'!$C$2:$C$5000,I$138,'1. Output sheet'!$K$2:$K$5000,$C967,'1. Output sheet'!$O$2:$O$5000,"&gt;="&amp;$B$906,'1. Output sheet'!$O$2:$O$5000,"&lt;"&amp;$C$906)</f>
        <v>0</v>
      </c>
      <c r="J1032" s="13">
        <f>SUMIFS('1. Output sheet'!$F$2:$F$5000,'1. Output sheet'!$AC$2:$AC$5000,$B$105,'1. Output sheet'!$C$2:$C$5000,J$138,'1. Output sheet'!$K$2:$K$5000,$C967,'1. Output sheet'!$O$2:$O$5000,"&gt;="&amp;$B$906,'1. Output sheet'!$O$2:$O$5000,"&lt;"&amp;$C$906)</f>
        <v>0</v>
      </c>
      <c r="K1032" s="13">
        <f>SUMIFS('1. Output sheet'!$F$2:$F$5000,'1. Output sheet'!$AC$2:$AC$5000,$B$105,'1. Output sheet'!$C$2:$C$5000,K$138,'1. Output sheet'!$K$2:$K$5000,$C967,'1. Output sheet'!$O$2:$O$5000,"&gt;="&amp;$B$906,'1. Output sheet'!$O$2:$O$5000,"&lt;"&amp;$C$906)</f>
        <v>0</v>
      </c>
      <c r="L1032" s="13">
        <f>SUMIFS('1. Output sheet'!$F$2:$F$5000,'1. Output sheet'!$AC$2:$AC$5000,$B$105,'1. Output sheet'!$C$2:$C$5000,L$138,'1. Output sheet'!$K$2:$K$5000,$C967,'1. Output sheet'!$O$2:$O$5000,"&gt;="&amp;$B$906,'1. Output sheet'!$O$2:$O$5000,"&lt;"&amp;$C$906)</f>
        <v>0</v>
      </c>
      <c r="M1032" s="13">
        <f>SUMIFS('1. Output sheet'!$F$2:$F$5000,'1. Output sheet'!$AC$2:$AC$5000,$B$105,'1. Output sheet'!$C$2:$C$5000,M$138,'1. Output sheet'!$K$2:$K$5000,$C967,'1. Output sheet'!$O$2:$O$5000,"&gt;="&amp;$B$906,'1. Output sheet'!$O$2:$O$5000,"&lt;"&amp;$C$906)</f>
        <v>0</v>
      </c>
      <c r="N1032" s="13">
        <f>SUMIFS('1. Output sheet'!$F$2:$F$5000,'1. Output sheet'!$AC$2:$AC$5000,$B$105,'1. Output sheet'!$C$2:$C$5000,N$138,'1. Output sheet'!$K$2:$K$5000,$C967,'1. Output sheet'!$O$2:$O$5000,"&gt;="&amp;$B$906,'1. Output sheet'!$O$2:$O$5000,"&lt;"&amp;$C$906)</f>
        <v>0</v>
      </c>
      <c r="O1032" s="13">
        <f>SUMIFS('1. Output sheet'!$F$2:$F$5000,'1. Output sheet'!$AC$2:$AC$5000,$B$105,'1. Output sheet'!$C$2:$C$5000,O$138,'1. Output sheet'!$K$2:$K$5000,$C967,'1. Output sheet'!$O$2:$O$5000,"&gt;="&amp;$B$906,'1. Output sheet'!$O$2:$O$5000,"&lt;"&amp;$C$906)</f>
        <v>0</v>
      </c>
      <c r="P1032" s="14">
        <f t="shared" si="573"/>
        <v>0</v>
      </c>
      <c r="R1032" s="7"/>
      <c r="S1032" s="39" t="s">
        <v>194</v>
      </c>
      <c r="T1032" s="14">
        <f t="shared" si="574"/>
        <v>0</v>
      </c>
      <c r="U1032" s="14">
        <f t="shared" si="552"/>
        <v>0</v>
      </c>
      <c r="V1032" s="14">
        <f t="shared" si="553"/>
        <v>0</v>
      </c>
      <c r="W1032" s="14">
        <f t="shared" si="554"/>
        <v>0</v>
      </c>
      <c r="X1032" s="14">
        <f t="shared" si="555"/>
        <v>0</v>
      </c>
      <c r="Y1032" s="14">
        <f t="shared" si="556"/>
        <v>0</v>
      </c>
      <c r="Z1032" s="14">
        <f t="shared" si="557"/>
        <v>0</v>
      </c>
      <c r="AA1032" s="14">
        <f t="shared" si="558"/>
        <v>0</v>
      </c>
      <c r="AB1032" s="14">
        <f t="shared" si="559"/>
        <v>0</v>
      </c>
      <c r="AC1032" s="14">
        <f t="shared" si="560"/>
        <v>0</v>
      </c>
      <c r="AD1032" s="14">
        <f t="shared" si="561"/>
        <v>0</v>
      </c>
      <c r="AE1032" s="13">
        <v>0</v>
      </c>
      <c r="AF1032" s="14">
        <v>14437.619999999999</v>
      </c>
    </row>
    <row r="1033" spans="2:32" ht="14.4" x14ac:dyDescent="0.3">
      <c r="B1033" s="7"/>
      <c r="C1033" s="39" t="s">
        <v>267</v>
      </c>
      <c r="D1033" s="13">
        <f>SUMIFS('1. Output sheet'!$F$2:$F$5000,'1. Output sheet'!$AC$2:$AC$5000,$B$105,'1. Output sheet'!$C$2:$C$5000,D$138,'1. Output sheet'!$K$2:$K$5000,$C968,'1. Output sheet'!$O$2:$O$5000,"&gt;="&amp;$B$906,'1. Output sheet'!$O$2:$O$5000,"&lt;"&amp;$C$906)</f>
        <v>0</v>
      </c>
      <c r="E1033" s="13">
        <f>SUMIFS('1. Output sheet'!$F$2:$F$5000,'1. Output sheet'!$AC$2:$AC$5000,$B$105,'1. Output sheet'!$C$2:$C$5000,E$138,'1. Output sheet'!$K$2:$K$5000,$C968,'1. Output sheet'!$O$2:$O$5000,"&gt;="&amp;$B$906,'1. Output sheet'!$O$2:$O$5000,"&lt;"&amp;$C$906)</f>
        <v>0</v>
      </c>
      <c r="F1033" s="13">
        <f>SUMIFS('1. Output sheet'!$F$2:$F$5000,'1. Output sheet'!$AC$2:$AC$5000,$B$105,'1. Output sheet'!$C$2:$C$5000,F$138,'1. Output sheet'!$K$2:$K$5000,$C968,'1. Output sheet'!$O$2:$O$5000,"&gt;="&amp;$B$906,'1. Output sheet'!$O$2:$O$5000,"&lt;"&amp;$C$906)</f>
        <v>0</v>
      </c>
      <c r="G1033" s="13">
        <f>SUMIFS('1. Output sheet'!$F$2:$F$5000,'1. Output sheet'!$AC$2:$AC$5000,$B$105,'1. Output sheet'!$C$2:$C$5000,G$138,'1. Output sheet'!$K$2:$K$5000,$C968,'1. Output sheet'!$O$2:$O$5000,"&gt;="&amp;$B$906,'1. Output sheet'!$O$2:$O$5000,"&lt;"&amp;$C$906)</f>
        <v>0</v>
      </c>
      <c r="H1033" s="13">
        <f>SUMIFS('1. Output sheet'!$F$2:$F$5000,'1. Output sheet'!$AC$2:$AC$5000,$B$105,'1. Output sheet'!$C$2:$C$5000,H$138,'1. Output sheet'!$K$2:$K$5000,$C968,'1. Output sheet'!$O$2:$O$5000,"&gt;="&amp;$B$906,'1. Output sheet'!$O$2:$O$5000,"&lt;"&amp;$C$906)</f>
        <v>0</v>
      </c>
      <c r="I1033" s="13">
        <f>SUMIFS('1. Output sheet'!$F$2:$F$5000,'1. Output sheet'!$AC$2:$AC$5000,$B$105,'1. Output sheet'!$C$2:$C$5000,I$138,'1. Output sheet'!$K$2:$K$5000,$C968,'1. Output sheet'!$O$2:$O$5000,"&gt;="&amp;$B$906,'1. Output sheet'!$O$2:$O$5000,"&lt;"&amp;$C$906)</f>
        <v>0</v>
      </c>
      <c r="J1033" s="13">
        <f>SUMIFS('1. Output sheet'!$F$2:$F$5000,'1. Output sheet'!$AC$2:$AC$5000,$B$105,'1. Output sheet'!$C$2:$C$5000,J$138,'1. Output sheet'!$K$2:$K$5000,$C968,'1. Output sheet'!$O$2:$O$5000,"&gt;="&amp;$B$906,'1. Output sheet'!$O$2:$O$5000,"&lt;"&amp;$C$906)</f>
        <v>0</v>
      </c>
      <c r="K1033" s="13">
        <f>SUMIFS('1. Output sheet'!$F$2:$F$5000,'1. Output sheet'!$AC$2:$AC$5000,$B$105,'1. Output sheet'!$C$2:$C$5000,K$138,'1. Output sheet'!$K$2:$K$5000,$C968,'1. Output sheet'!$O$2:$O$5000,"&gt;="&amp;$B$906,'1. Output sheet'!$O$2:$O$5000,"&lt;"&amp;$C$906)</f>
        <v>0</v>
      </c>
      <c r="L1033" s="13">
        <f>SUMIFS('1. Output sheet'!$F$2:$F$5000,'1. Output sheet'!$AC$2:$AC$5000,$B$105,'1. Output sheet'!$C$2:$C$5000,L$138,'1. Output sheet'!$K$2:$K$5000,$C968,'1. Output sheet'!$O$2:$O$5000,"&gt;="&amp;$B$906,'1. Output sheet'!$O$2:$O$5000,"&lt;"&amp;$C$906)</f>
        <v>0</v>
      </c>
      <c r="M1033" s="13">
        <f>SUMIFS('1. Output sheet'!$F$2:$F$5000,'1. Output sheet'!$AC$2:$AC$5000,$B$105,'1. Output sheet'!$C$2:$C$5000,M$138,'1. Output sheet'!$K$2:$K$5000,$C968,'1. Output sheet'!$O$2:$O$5000,"&gt;="&amp;$B$906,'1. Output sheet'!$O$2:$O$5000,"&lt;"&amp;$C$906)</f>
        <v>0</v>
      </c>
      <c r="N1033" s="13">
        <f>SUMIFS('1. Output sheet'!$F$2:$F$5000,'1. Output sheet'!$AC$2:$AC$5000,$B$105,'1. Output sheet'!$C$2:$C$5000,N$138,'1. Output sheet'!$K$2:$K$5000,$C968,'1. Output sheet'!$O$2:$O$5000,"&gt;="&amp;$B$906,'1. Output sheet'!$O$2:$O$5000,"&lt;"&amp;$C$906)</f>
        <v>0</v>
      </c>
      <c r="O1033" s="13">
        <f>SUMIFS('1. Output sheet'!$F$2:$F$5000,'1. Output sheet'!$AC$2:$AC$5000,$B$105,'1. Output sheet'!$C$2:$C$5000,O$138,'1. Output sheet'!$K$2:$K$5000,$C968,'1. Output sheet'!$O$2:$O$5000,"&gt;="&amp;$B$906,'1. Output sheet'!$O$2:$O$5000,"&lt;"&amp;$C$906)</f>
        <v>0</v>
      </c>
      <c r="P1033" s="14">
        <f t="shared" si="573"/>
        <v>0</v>
      </c>
      <c r="R1033" s="7"/>
      <c r="S1033" s="39" t="s">
        <v>267</v>
      </c>
      <c r="T1033" s="14">
        <f t="shared" si="574"/>
        <v>0</v>
      </c>
      <c r="U1033" s="14">
        <f t="shared" si="552"/>
        <v>0</v>
      </c>
      <c r="V1033" s="14">
        <f t="shared" si="553"/>
        <v>0</v>
      </c>
      <c r="W1033" s="14">
        <f t="shared" si="554"/>
        <v>0</v>
      </c>
      <c r="X1033" s="14">
        <f t="shared" si="555"/>
        <v>0</v>
      </c>
      <c r="Y1033" s="14">
        <f t="shared" si="556"/>
        <v>0</v>
      </c>
      <c r="Z1033" s="14">
        <f t="shared" si="557"/>
        <v>0</v>
      </c>
      <c r="AA1033" s="14">
        <f t="shared" si="558"/>
        <v>0</v>
      </c>
      <c r="AB1033" s="14">
        <f t="shared" si="559"/>
        <v>0</v>
      </c>
      <c r="AC1033" s="14">
        <f t="shared" si="560"/>
        <v>0</v>
      </c>
      <c r="AD1033" s="14">
        <f t="shared" si="561"/>
        <v>0</v>
      </c>
      <c r="AE1033" s="13">
        <v>0</v>
      </c>
      <c r="AF1033" s="14">
        <v>-1771.5966666666668</v>
      </c>
    </row>
    <row r="1034" spans="2:32" ht="14.4" x14ac:dyDescent="0.3">
      <c r="B1034" s="7"/>
      <c r="C1034" s="39" t="s">
        <v>710</v>
      </c>
      <c r="D1034" s="13">
        <f>SUMIFS('1. Output sheet'!$F$2:$F$5000,'1. Output sheet'!$AC$2:$AC$5000,$B$105,'1. Output sheet'!$C$2:$C$5000,D$138,'1. Output sheet'!$K$2:$K$5000,$C969,'1. Output sheet'!$O$2:$O$5000,"&gt;="&amp;$B$906,'1. Output sheet'!$O$2:$O$5000,"&lt;"&amp;$C$906)</f>
        <v>0</v>
      </c>
      <c r="E1034" s="13">
        <f>SUMIFS('1. Output sheet'!$F$2:$F$5000,'1. Output sheet'!$AC$2:$AC$5000,$B$105,'1. Output sheet'!$C$2:$C$5000,E$138,'1. Output sheet'!$K$2:$K$5000,$C969,'1. Output sheet'!$O$2:$O$5000,"&gt;="&amp;$B$906,'1. Output sheet'!$O$2:$O$5000,"&lt;"&amp;$C$906)</f>
        <v>0</v>
      </c>
      <c r="F1034" s="13">
        <f>SUMIFS('1. Output sheet'!$F$2:$F$5000,'1. Output sheet'!$AC$2:$AC$5000,$B$105,'1. Output sheet'!$C$2:$C$5000,F$138,'1. Output sheet'!$K$2:$K$5000,$C969,'1. Output sheet'!$O$2:$O$5000,"&gt;="&amp;$B$906,'1. Output sheet'!$O$2:$O$5000,"&lt;"&amp;$C$906)</f>
        <v>0</v>
      </c>
      <c r="G1034" s="13">
        <f>SUMIFS('1. Output sheet'!$F$2:$F$5000,'1. Output sheet'!$AC$2:$AC$5000,$B$105,'1. Output sheet'!$C$2:$C$5000,G$138,'1. Output sheet'!$K$2:$K$5000,$C969,'1. Output sheet'!$O$2:$O$5000,"&gt;="&amp;$B$906,'1. Output sheet'!$O$2:$O$5000,"&lt;"&amp;$C$906)</f>
        <v>0</v>
      </c>
      <c r="H1034" s="13">
        <f>SUMIFS('1. Output sheet'!$F$2:$F$5000,'1. Output sheet'!$AC$2:$AC$5000,$B$105,'1. Output sheet'!$C$2:$C$5000,H$138,'1. Output sheet'!$K$2:$K$5000,$C969,'1. Output sheet'!$O$2:$O$5000,"&gt;="&amp;$B$906,'1. Output sheet'!$O$2:$O$5000,"&lt;"&amp;$C$906)</f>
        <v>0</v>
      </c>
      <c r="I1034" s="13">
        <f>SUMIFS('1. Output sheet'!$F$2:$F$5000,'1. Output sheet'!$AC$2:$AC$5000,$B$105,'1. Output sheet'!$C$2:$C$5000,I$138,'1. Output sheet'!$K$2:$K$5000,$C969,'1. Output sheet'!$O$2:$O$5000,"&gt;="&amp;$B$906,'1. Output sheet'!$O$2:$O$5000,"&lt;"&amp;$C$906)</f>
        <v>0</v>
      </c>
      <c r="J1034" s="13">
        <f>SUMIFS('1. Output sheet'!$F$2:$F$5000,'1. Output sheet'!$AC$2:$AC$5000,$B$105,'1. Output sheet'!$C$2:$C$5000,J$138,'1. Output sheet'!$K$2:$K$5000,$C969,'1. Output sheet'!$O$2:$O$5000,"&gt;="&amp;$B$906,'1. Output sheet'!$O$2:$O$5000,"&lt;"&amp;$C$906)</f>
        <v>0</v>
      </c>
      <c r="K1034" s="13">
        <f>SUMIFS('1. Output sheet'!$F$2:$F$5000,'1. Output sheet'!$AC$2:$AC$5000,$B$105,'1. Output sheet'!$C$2:$C$5000,K$138,'1. Output sheet'!$K$2:$K$5000,$C969,'1. Output sheet'!$O$2:$O$5000,"&gt;="&amp;$B$906,'1. Output sheet'!$O$2:$O$5000,"&lt;"&amp;$C$906)</f>
        <v>0</v>
      </c>
      <c r="L1034" s="13">
        <f>SUMIFS('1. Output sheet'!$F$2:$F$5000,'1. Output sheet'!$AC$2:$AC$5000,$B$105,'1. Output sheet'!$C$2:$C$5000,L$138,'1. Output sheet'!$K$2:$K$5000,$C969,'1. Output sheet'!$O$2:$O$5000,"&gt;="&amp;$B$906,'1. Output sheet'!$O$2:$O$5000,"&lt;"&amp;$C$906)</f>
        <v>0</v>
      </c>
      <c r="M1034" s="13">
        <f>SUMIFS('1. Output sheet'!$F$2:$F$5000,'1. Output sheet'!$AC$2:$AC$5000,$B$105,'1. Output sheet'!$C$2:$C$5000,M$138,'1. Output sheet'!$K$2:$K$5000,$C969,'1. Output sheet'!$O$2:$O$5000,"&gt;="&amp;$B$906,'1. Output sheet'!$O$2:$O$5000,"&lt;"&amp;$C$906)</f>
        <v>0</v>
      </c>
      <c r="N1034" s="13">
        <f>SUMIFS('1. Output sheet'!$F$2:$F$5000,'1. Output sheet'!$AC$2:$AC$5000,$B$105,'1. Output sheet'!$C$2:$C$5000,N$138,'1. Output sheet'!$K$2:$K$5000,$C969,'1. Output sheet'!$O$2:$O$5000,"&gt;="&amp;$B$906,'1. Output sheet'!$O$2:$O$5000,"&lt;"&amp;$C$906)</f>
        <v>0</v>
      </c>
      <c r="O1034" s="13">
        <f>SUMIFS('1. Output sheet'!$F$2:$F$5000,'1. Output sheet'!$AC$2:$AC$5000,$B$105,'1. Output sheet'!$C$2:$C$5000,O$138,'1. Output sheet'!$K$2:$K$5000,$C969,'1. Output sheet'!$O$2:$O$5000,"&gt;="&amp;$B$906,'1. Output sheet'!$O$2:$O$5000,"&lt;"&amp;$C$906)</f>
        <v>0</v>
      </c>
      <c r="P1034" s="14">
        <f t="shared" si="573"/>
        <v>0</v>
      </c>
      <c r="R1034" s="7"/>
      <c r="S1034" s="39" t="s">
        <v>710</v>
      </c>
      <c r="T1034" s="14">
        <f t="shared" si="574"/>
        <v>0</v>
      </c>
      <c r="U1034" s="14">
        <f t="shared" si="552"/>
        <v>0</v>
      </c>
      <c r="V1034" s="14">
        <f t="shared" si="553"/>
        <v>0</v>
      </c>
      <c r="W1034" s="14">
        <f t="shared" si="554"/>
        <v>0</v>
      </c>
      <c r="X1034" s="14">
        <f t="shared" si="555"/>
        <v>0</v>
      </c>
      <c r="Y1034" s="14">
        <f t="shared" si="556"/>
        <v>0</v>
      </c>
      <c r="Z1034" s="14">
        <f t="shared" si="557"/>
        <v>0</v>
      </c>
      <c r="AA1034" s="14">
        <f t="shared" si="558"/>
        <v>0</v>
      </c>
      <c r="AB1034" s="14">
        <f t="shared" si="559"/>
        <v>0</v>
      </c>
      <c r="AC1034" s="14">
        <f t="shared" si="560"/>
        <v>0</v>
      </c>
      <c r="AD1034" s="14">
        <f t="shared" si="561"/>
        <v>0</v>
      </c>
      <c r="AE1034" s="13">
        <v>0</v>
      </c>
      <c r="AF1034" s="14">
        <v>-353.57000000000011</v>
      </c>
    </row>
    <row r="1036" spans="2:32" x14ac:dyDescent="0.25">
      <c r="R1036">
        <v>0.13407881152541462</v>
      </c>
    </row>
    <row r="1037" spans="2:32" ht="14.4" x14ac:dyDescent="0.3">
      <c r="B1037" s="5" t="s">
        <v>4372</v>
      </c>
      <c r="C1037" s="5"/>
      <c r="D1037" s="5"/>
      <c r="E1037" s="5"/>
      <c r="F1037" s="5"/>
      <c r="G1037" s="5"/>
      <c r="H1037" s="5"/>
      <c r="I1037" s="5"/>
      <c r="J1037" s="5"/>
      <c r="K1037" s="5"/>
      <c r="L1037" s="5"/>
      <c r="M1037" s="5"/>
      <c r="N1037" s="5"/>
      <c r="O1037" s="5"/>
      <c r="P1037" s="5"/>
      <c r="R1037" s="5" t="s">
        <v>4372</v>
      </c>
      <c r="S1037" s="5"/>
      <c r="T1037" s="5"/>
      <c r="U1037" s="5"/>
      <c r="V1037" s="5"/>
      <c r="W1037" s="5"/>
      <c r="X1037" s="5"/>
      <c r="Y1037" s="5"/>
      <c r="Z1037" s="5"/>
      <c r="AA1037" s="5"/>
      <c r="AB1037" s="5"/>
      <c r="AC1037" s="5"/>
      <c r="AD1037" s="5"/>
      <c r="AE1037" s="5"/>
      <c r="AF1037" s="5"/>
    </row>
    <row r="1038" spans="2:32" ht="43.2" x14ac:dyDescent="0.3">
      <c r="B1038" s="6" t="s">
        <v>4363</v>
      </c>
      <c r="C1038" s="6"/>
      <c r="D1038" s="10" t="s">
        <v>705</v>
      </c>
      <c r="E1038" s="10" t="s">
        <v>206</v>
      </c>
      <c r="F1038" s="10" t="s">
        <v>198</v>
      </c>
      <c r="G1038" s="11" t="s">
        <v>28</v>
      </c>
      <c r="H1038" s="11" t="s">
        <v>795</v>
      </c>
      <c r="I1038" s="11" t="s">
        <v>43</v>
      </c>
      <c r="J1038" s="11" t="s">
        <v>104</v>
      </c>
      <c r="K1038" s="11" t="s">
        <v>808</v>
      </c>
      <c r="L1038" s="11" t="s">
        <v>755</v>
      </c>
      <c r="M1038" s="11" t="s">
        <v>4353</v>
      </c>
      <c r="N1038" s="11" t="s">
        <v>318</v>
      </c>
      <c r="O1038" s="11" t="s">
        <v>71</v>
      </c>
      <c r="P1038" s="29" t="s">
        <v>4354</v>
      </c>
      <c r="R1038" s="6" t="s">
        <v>4364</v>
      </c>
      <c r="S1038" s="6"/>
      <c r="T1038" s="10" t="s">
        <v>705</v>
      </c>
      <c r="U1038" s="10" t="s">
        <v>206</v>
      </c>
      <c r="V1038" s="10" t="s">
        <v>198</v>
      </c>
      <c r="W1038" s="11" t="s">
        <v>28</v>
      </c>
      <c r="X1038" s="11" t="s">
        <v>795</v>
      </c>
      <c r="Y1038" s="11" t="s">
        <v>43</v>
      </c>
      <c r="Z1038" s="11" t="s">
        <v>104</v>
      </c>
      <c r="AA1038" s="11" t="s">
        <v>808</v>
      </c>
      <c r="AB1038" s="11" t="s">
        <v>755</v>
      </c>
      <c r="AC1038" s="11" t="s">
        <v>4353</v>
      </c>
      <c r="AD1038" s="11" t="s">
        <v>318</v>
      </c>
      <c r="AE1038" s="11" t="s">
        <v>71</v>
      </c>
      <c r="AF1038" s="29" t="s">
        <v>4354</v>
      </c>
    </row>
    <row r="1039" spans="2:32" ht="14.4" x14ac:dyDescent="0.3">
      <c r="B1039" s="37" t="s">
        <v>4373</v>
      </c>
      <c r="C1039" s="12"/>
      <c r="D1039" s="14">
        <f>SUM(D1040:D1068)</f>
        <v>0</v>
      </c>
      <c r="E1039" s="14">
        <f t="shared" ref="E1039" si="586">SUM(E1040:E1068)</f>
        <v>26545.4</v>
      </c>
      <c r="F1039" s="14">
        <f t="shared" ref="F1039" si="587">SUM(F1040:F1068)</f>
        <v>2375</v>
      </c>
      <c r="G1039" s="14">
        <f t="shared" ref="G1039" si="588">SUM(G1040:G1068)</f>
        <v>70421</v>
      </c>
      <c r="H1039" s="14">
        <f t="shared" ref="H1039" si="589">SUM(H1040:H1068)</f>
        <v>9750</v>
      </c>
      <c r="I1039" s="14">
        <f t="shared" ref="I1039" si="590">SUM(I1040:I1068)</f>
        <v>1450</v>
      </c>
      <c r="J1039" s="14">
        <f t="shared" ref="J1039" si="591">SUM(J1040:J1068)</f>
        <v>1075</v>
      </c>
      <c r="K1039" s="14">
        <f t="shared" ref="K1039" si="592">SUM(K1040:K1068)</f>
        <v>0</v>
      </c>
      <c r="L1039" s="14">
        <f t="shared" ref="L1039" si="593">SUM(L1040:L1068)</f>
        <v>0</v>
      </c>
      <c r="M1039" s="14">
        <f t="shared" ref="M1039" si="594">SUM(M1040:M1068)</f>
        <v>0</v>
      </c>
      <c r="N1039" s="14">
        <f t="shared" ref="N1039" si="595">SUM(N1040:N1068)</f>
        <v>3428</v>
      </c>
      <c r="O1039" s="14">
        <f t="shared" ref="O1039" si="596">SUM(O1040:O1068)</f>
        <v>0</v>
      </c>
      <c r="P1039" s="14">
        <f>SUM(D1039:O1039)</f>
        <v>115044.4</v>
      </c>
      <c r="R1039" s="37" t="s">
        <v>4373</v>
      </c>
      <c r="S1039" s="12"/>
      <c r="T1039" s="14">
        <f>D1039*$R$201</f>
        <v>0</v>
      </c>
      <c r="U1039" s="14">
        <f t="shared" ref="U1039:U1068" si="597">E1039*$R$201</f>
        <v>3559.1756834667412</v>
      </c>
      <c r="V1039" s="14">
        <f t="shared" ref="V1039:V1068" si="598">F1039*$R$201</f>
        <v>318.43717737285971</v>
      </c>
      <c r="W1039" s="14">
        <f t="shared" ref="W1039:W1068" si="599">G1039*$R$201</f>
        <v>9441.963986431223</v>
      </c>
      <c r="X1039" s="14">
        <f t="shared" ref="X1039:X1068" si="600">H1039*$R$201</f>
        <v>1307.2684123727925</v>
      </c>
      <c r="Y1039" s="14">
        <f t="shared" ref="Y1039:Y1068" si="601">I1039*$R$201</f>
        <v>194.41427671185119</v>
      </c>
      <c r="Z1039" s="14">
        <f t="shared" ref="Z1039:Z1068" si="602">J1039*$R$201</f>
        <v>144.13472238982072</v>
      </c>
      <c r="AA1039" s="14">
        <f t="shared" ref="AA1039:AA1068" si="603">K1039*$R$201</f>
        <v>0</v>
      </c>
      <c r="AB1039" s="14">
        <f t="shared" ref="AB1039:AB1068" si="604">L1039*$R$201</f>
        <v>0</v>
      </c>
      <c r="AC1039" s="14">
        <f t="shared" ref="AC1039:AC1068" si="605">M1039*$R$201</f>
        <v>0</v>
      </c>
      <c r="AD1039" s="14">
        <f t="shared" ref="AD1039:AD1068" si="606">N1039*$R$201</f>
        <v>459.62216590912129</v>
      </c>
      <c r="AE1039" s="14">
        <f t="shared" ref="AE1039:AE1068" si="607">O1039*$R$201</f>
        <v>0</v>
      </c>
      <c r="AF1039" s="14">
        <f t="shared" ref="AF1039:AF1068" si="608">P1039*$R$201</f>
        <v>15425.016424654408</v>
      </c>
    </row>
    <row r="1040" spans="2:32" ht="14.4" x14ac:dyDescent="0.3">
      <c r="B1040" s="39" t="s">
        <v>340</v>
      </c>
      <c r="C1040" s="12"/>
      <c r="D1040" s="13">
        <f>SUMIFS('1. Output sheet'!$F$2:$F$5000,'1. Output sheet'!$C$2:$C$5000,D$138,'1. Output sheet'!$K$2:$K$5000,$B1040,'1. Output sheet'!$AC$2:$AC$5000,$B$140,'1. Output sheet'!$O$2:$O$5000,"&gt;="&amp;$B$906,'1. Output sheet'!$O$2:$O$5000,"&lt;"&amp;$C$906)+SUMIFS('1. Output sheet'!$F$2:$F$5000,'1. Output sheet'!$C$2:$C$5000,D$138,'1. Output sheet'!$K$2:$K$5000,$B1040,'1. Output sheet'!$AC$2:$AC$5000,$B$170,'1. Output sheet'!$O$2:$O$5000,"&gt;="&amp;$B$906,'1. Output sheet'!$O$2:$O$5000,"&lt;"&amp;$C$906)</f>
        <v>0</v>
      </c>
      <c r="E1040" s="13">
        <f>SUMIFS('1. Output sheet'!$F$2:$F$5000,'1. Output sheet'!$C$2:$C$5000,E$138,'1. Output sheet'!$K$2:$K$5000,$B1040,'1. Output sheet'!$AC$2:$AC$5000,$B$140,'1. Output sheet'!$O$2:$O$5000,"&gt;="&amp;$B$906,'1. Output sheet'!$O$2:$O$5000,"&lt;"&amp;$C$906)+SUMIFS('1. Output sheet'!$F$2:$F$5000,'1. Output sheet'!$C$2:$C$5000,E$138,'1. Output sheet'!$K$2:$K$5000,$B1040,'1. Output sheet'!$AC$2:$AC$5000,$B$170,'1. Output sheet'!$O$2:$O$5000,"&gt;="&amp;$B$906,'1. Output sheet'!$O$2:$O$5000,"&lt;"&amp;$C$906)</f>
        <v>0</v>
      </c>
      <c r="F1040" s="13">
        <f>SUMIFS('1. Output sheet'!$F$2:$F$5000,'1. Output sheet'!$C$2:$C$5000,F$138,'1. Output sheet'!$K$2:$K$5000,$B1040,'1. Output sheet'!$AC$2:$AC$5000,$B$140,'1. Output sheet'!$O$2:$O$5000,"&gt;="&amp;$B$906,'1. Output sheet'!$O$2:$O$5000,"&lt;"&amp;$C$906)+SUMIFS('1. Output sheet'!$F$2:$F$5000,'1. Output sheet'!$C$2:$C$5000,F$138,'1. Output sheet'!$K$2:$K$5000,$B1040,'1. Output sheet'!$AC$2:$AC$5000,$B$170,'1. Output sheet'!$O$2:$O$5000,"&gt;="&amp;$B$906,'1. Output sheet'!$O$2:$O$5000,"&lt;"&amp;$C$906)</f>
        <v>0</v>
      </c>
      <c r="G1040" s="13">
        <f>SUMIFS('1. Output sheet'!$F$2:$F$5000,'1. Output sheet'!$C$2:$C$5000,G$138,'1. Output sheet'!$K$2:$K$5000,$B1040,'1. Output sheet'!$AC$2:$AC$5000,$B$140,'1. Output sheet'!$O$2:$O$5000,"&gt;="&amp;$B$906,'1. Output sheet'!$O$2:$O$5000,"&lt;"&amp;$C$906)+SUMIFS('1. Output sheet'!$F$2:$F$5000,'1. Output sheet'!$C$2:$C$5000,G$138,'1. Output sheet'!$K$2:$K$5000,$B1040,'1. Output sheet'!$AC$2:$AC$5000,$B$170,'1. Output sheet'!$O$2:$O$5000,"&gt;="&amp;$B$906,'1. Output sheet'!$O$2:$O$5000,"&lt;"&amp;$C$906)</f>
        <v>0</v>
      </c>
      <c r="H1040" s="13">
        <f>SUMIFS('1. Output sheet'!$F$2:$F$5000,'1. Output sheet'!$C$2:$C$5000,H$138,'1. Output sheet'!$K$2:$K$5000,$B1040,'1. Output sheet'!$AC$2:$AC$5000,$B$140,'1. Output sheet'!$O$2:$O$5000,"&gt;="&amp;$B$906,'1. Output sheet'!$O$2:$O$5000,"&lt;"&amp;$C$906)+SUMIFS('1. Output sheet'!$F$2:$F$5000,'1. Output sheet'!$C$2:$C$5000,H$138,'1. Output sheet'!$K$2:$K$5000,$B1040,'1. Output sheet'!$AC$2:$AC$5000,$B$170,'1. Output sheet'!$O$2:$O$5000,"&gt;="&amp;$B$906,'1. Output sheet'!$O$2:$O$5000,"&lt;"&amp;$C$906)</f>
        <v>0</v>
      </c>
      <c r="I1040" s="13">
        <f>SUMIFS('1. Output sheet'!$F$2:$F$5000,'1. Output sheet'!$C$2:$C$5000,I$138,'1. Output sheet'!$K$2:$K$5000,$B1040,'1. Output sheet'!$AC$2:$AC$5000,$B$140,'1. Output sheet'!$O$2:$O$5000,"&gt;="&amp;$B$906,'1. Output sheet'!$O$2:$O$5000,"&lt;"&amp;$C$906)+SUMIFS('1. Output sheet'!$F$2:$F$5000,'1. Output sheet'!$C$2:$C$5000,I$138,'1. Output sheet'!$K$2:$K$5000,$B1040,'1. Output sheet'!$AC$2:$AC$5000,$B$170,'1. Output sheet'!$O$2:$O$5000,"&gt;="&amp;$B$906,'1. Output sheet'!$O$2:$O$5000,"&lt;"&amp;$C$906)</f>
        <v>0</v>
      </c>
      <c r="J1040" s="13">
        <f>SUMIFS('1. Output sheet'!$F$2:$F$5000,'1. Output sheet'!$C$2:$C$5000,J$138,'1. Output sheet'!$K$2:$K$5000,$B1040,'1. Output sheet'!$AC$2:$AC$5000,$B$140,'1. Output sheet'!$O$2:$O$5000,"&gt;="&amp;$B$906,'1. Output sheet'!$O$2:$O$5000,"&lt;"&amp;$C$906)+SUMIFS('1. Output sheet'!$F$2:$F$5000,'1. Output sheet'!$C$2:$C$5000,J$138,'1. Output sheet'!$K$2:$K$5000,$B1040,'1. Output sheet'!$AC$2:$AC$5000,$B$170,'1. Output sheet'!$O$2:$O$5000,"&gt;="&amp;$B$906,'1. Output sheet'!$O$2:$O$5000,"&lt;"&amp;$C$906)</f>
        <v>0</v>
      </c>
      <c r="K1040" s="13">
        <f>SUMIFS('1. Output sheet'!$F$2:$F$5000,'1. Output sheet'!$C$2:$C$5000,K$138,'1. Output sheet'!$K$2:$K$5000,$B1040,'1. Output sheet'!$AC$2:$AC$5000,$B$140,'1. Output sheet'!$O$2:$O$5000,"&gt;="&amp;$B$906,'1. Output sheet'!$O$2:$O$5000,"&lt;"&amp;$C$906)+SUMIFS('1. Output sheet'!$F$2:$F$5000,'1. Output sheet'!$C$2:$C$5000,K$138,'1. Output sheet'!$K$2:$K$5000,$B1040,'1. Output sheet'!$AC$2:$AC$5000,$B$170,'1. Output sheet'!$O$2:$O$5000,"&gt;="&amp;$B$906,'1. Output sheet'!$O$2:$O$5000,"&lt;"&amp;$C$906)</f>
        <v>0</v>
      </c>
      <c r="L1040" s="13">
        <f>SUMIFS('1. Output sheet'!$F$2:$F$5000,'1. Output sheet'!$C$2:$C$5000,L$138,'1. Output sheet'!$K$2:$K$5000,$B1040,'1. Output sheet'!$AC$2:$AC$5000,$B$140,'1. Output sheet'!$O$2:$O$5000,"&gt;="&amp;$B$906,'1. Output sheet'!$O$2:$O$5000,"&lt;"&amp;$C$906)+SUMIFS('1. Output sheet'!$F$2:$F$5000,'1. Output sheet'!$C$2:$C$5000,L$138,'1. Output sheet'!$K$2:$K$5000,$B1040,'1. Output sheet'!$AC$2:$AC$5000,$B$170,'1. Output sheet'!$O$2:$O$5000,"&gt;="&amp;$B$906,'1. Output sheet'!$O$2:$O$5000,"&lt;"&amp;$C$906)</f>
        <v>0</v>
      </c>
      <c r="M1040" s="13">
        <f>SUMIFS('1. Output sheet'!$F$2:$F$5000,'1. Output sheet'!$C$2:$C$5000,M$138,'1. Output sheet'!$K$2:$K$5000,$B1040,'1. Output sheet'!$AC$2:$AC$5000,$B$140,'1. Output sheet'!$O$2:$O$5000,"&gt;="&amp;$B$906,'1. Output sheet'!$O$2:$O$5000,"&lt;"&amp;$C$906)+SUMIFS('1. Output sheet'!$F$2:$F$5000,'1. Output sheet'!$C$2:$C$5000,M$138,'1. Output sheet'!$K$2:$K$5000,$B1040,'1. Output sheet'!$AC$2:$AC$5000,$B$170,'1. Output sheet'!$O$2:$O$5000,"&gt;="&amp;$B$906,'1. Output sheet'!$O$2:$O$5000,"&lt;"&amp;$C$906)</f>
        <v>0</v>
      </c>
      <c r="N1040" s="13">
        <f>SUMIFS('1. Output sheet'!$F$2:$F$5000,'1. Output sheet'!$C$2:$C$5000,N$138,'1. Output sheet'!$K$2:$K$5000,$B1040,'1. Output sheet'!$AC$2:$AC$5000,$B$140,'1. Output sheet'!$O$2:$O$5000,"&gt;="&amp;$B$906,'1. Output sheet'!$O$2:$O$5000,"&lt;"&amp;$C$906)+SUMIFS('1. Output sheet'!$F$2:$F$5000,'1. Output sheet'!$C$2:$C$5000,N$138,'1. Output sheet'!$K$2:$K$5000,$B1040,'1. Output sheet'!$AC$2:$AC$5000,$B$170,'1. Output sheet'!$O$2:$O$5000,"&gt;="&amp;$B$906,'1. Output sheet'!$O$2:$O$5000,"&lt;"&amp;$C$906)</f>
        <v>0</v>
      </c>
      <c r="O1040" s="13">
        <f>SUMIFS('1. Output sheet'!$F$2:$F$5000,'1. Output sheet'!$C$2:$C$5000,O$138,'1. Output sheet'!$K$2:$K$5000,$B1040,'1. Output sheet'!$AC$2:$AC$5000,$B$140,'1. Output sheet'!$O$2:$O$5000,"&gt;="&amp;$B$906,'1. Output sheet'!$O$2:$O$5000,"&lt;"&amp;$C$906)+SUMIFS('1. Output sheet'!$F$2:$F$5000,'1. Output sheet'!$C$2:$C$5000,O$138,'1. Output sheet'!$K$2:$K$5000,$B1040,'1. Output sheet'!$AC$2:$AC$5000,$B$170,'1. Output sheet'!$O$2:$O$5000,"&gt;="&amp;$B$906,'1. Output sheet'!$O$2:$O$5000,"&lt;"&amp;$C$906)</f>
        <v>0</v>
      </c>
      <c r="P1040" s="14"/>
      <c r="R1040" s="39" t="s">
        <v>340</v>
      </c>
      <c r="S1040" s="12"/>
      <c r="T1040" s="13">
        <f t="shared" ref="T1040:T1068" si="609">D1040*$R$201</f>
        <v>0</v>
      </c>
      <c r="U1040" s="13">
        <f t="shared" si="597"/>
        <v>0</v>
      </c>
      <c r="V1040" s="13">
        <f t="shared" si="598"/>
        <v>0</v>
      </c>
      <c r="W1040" s="13">
        <f t="shared" si="599"/>
        <v>0</v>
      </c>
      <c r="X1040" s="13">
        <f t="shared" si="600"/>
        <v>0</v>
      </c>
      <c r="Y1040" s="13">
        <f t="shared" si="601"/>
        <v>0</v>
      </c>
      <c r="Z1040" s="13">
        <f t="shared" si="602"/>
        <v>0</v>
      </c>
      <c r="AA1040" s="13">
        <f t="shared" si="603"/>
        <v>0</v>
      </c>
      <c r="AB1040" s="13">
        <f t="shared" si="604"/>
        <v>0</v>
      </c>
      <c r="AC1040" s="13">
        <f t="shared" si="605"/>
        <v>0</v>
      </c>
      <c r="AD1040" s="13">
        <f t="shared" si="606"/>
        <v>0</v>
      </c>
      <c r="AE1040" s="13">
        <f t="shared" si="607"/>
        <v>0</v>
      </c>
      <c r="AF1040" s="14">
        <f t="shared" si="608"/>
        <v>0</v>
      </c>
    </row>
    <row r="1041" spans="2:32" ht="14.4" x14ac:dyDescent="0.3">
      <c r="B1041" s="39" t="s">
        <v>2407</v>
      </c>
      <c r="C1041" s="12"/>
      <c r="D1041" s="13">
        <f>SUMIFS('1. Output sheet'!$F$2:$F$5000,'1. Output sheet'!$C$2:$C$5000,D$138,'1. Output sheet'!$K$2:$K$5000,$B1041,'1. Output sheet'!$AC$2:$AC$5000,$B$140,'1. Output sheet'!$O$2:$O$5000,"&gt;="&amp;$B$906,'1. Output sheet'!$O$2:$O$5000,"&lt;"&amp;$C$906)+SUMIFS('1. Output sheet'!$F$2:$F$5000,'1. Output sheet'!$C$2:$C$5000,D$138,'1. Output sheet'!$K$2:$K$5000,$B1041,'1. Output sheet'!$AC$2:$AC$5000,$B$170,'1. Output sheet'!$O$2:$O$5000,"&gt;="&amp;$B$906,'1. Output sheet'!$O$2:$O$5000,"&lt;"&amp;$C$906)</f>
        <v>0</v>
      </c>
      <c r="E1041" s="13">
        <f>SUMIFS('1. Output sheet'!$F$2:$F$5000,'1. Output sheet'!$C$2:$C$5000,E$138,'1. Output sheet'!$K$2:$K$5000,$B1041,'1. Output sheet'!$AC$2:$AC$5000,$B$140,'1. Output sheet'!$O$2:$O$5000,"&gt;="&amp;$B$906,'1. Output sheet'!$O$2:$O$5000,"&lt;"&amp;$C$906)+SUMIFS('1. Output sheet'!$F$2:$F$5000,'1. Output sheet'!$C$2:$C$5000,E$138,'1. Output sheet'!$K$2:$K$5000,$B1041,'1. Output sheet'!$AC$2:$AC$5000,$B$170,'1. Output sheet'!$O$2:$O$5000,"&gt;="&amp;$B$906,'1. Output sheet'!$O$2:$O$5000,"&lt;"&amp;$C$906)</f>
        <v>0</v>
      </c>
      <c r="F1041" s="13">
        <f>SUMIFS('1. Output sheet'!$F$2:$F$5000,'1. Output sheet'!$C$2:$C$5000,F$138,'1. Output sheet'!$K$2:$K$5000,$B1041,'1. Output sheet'!$AC$2:$AC$5000,$B$140,'1. Output sheet'!$O$2:$O$5000,"&gt;="&amp;$B$906,'1. Output sheet'!$O$2:$O$5000,"&lt;"&amp;$C$906)+SUMIFS('1. Output sheet'!$F$2:$F$5000,'1. Output sheet'!$C$2:$C$5000,F$138,'1. Output sheet'!$K$2:$K$5000,$B1041,'1. Output sheet'!$AC$2:$AC$5000,$B$170,'1. Output sheet'!$O$2:$O$5000,"&gt;="&amp;$B$906,'1. Output sheet'!$O$2:$O$5000,"&lt;"&amp;$C$906)</f>
        <v>0</v>
      </c>
      <c r="G1041" s="13">
        <f>SUMIFS('1. Output sheet'!$F$2:$F$5000,'1. Output sheet'!$C$2:$C$5000,G$138,'1. Output sheet'!$K$2:$K$5000,$B1041,'1. Output sheet'!$AC$2:$AC$5000,$B$140,'1. Output sheet'!$O$2:$O$5000,"&gt;="&amp;$B$906,'1. Output sheet'!$O$2:$O$5000,"&lt;"&amp;$C$906)+SUMIFS('1. Output sheet'!$F$2:$F$5000,'1. Output sheet'!$C$2:$C$5000,G$138,'1. Output sheet'!$K$2:$K$5000,$B1041,'1. Output sheet'!$AC$2:$AC$5000,$B$170,'1. Output sheet'!$O$2:$O$5000,"&gt;="&amp;$B$906,'1. Output sheet'!$O$2:$O$5000,"&lt;"&amp;$C$906)</f>
        <v>0</v>
      </c>
      <c r="H1041" s="13">
        <f>SUMIFS('1. Output sheet'!$F$2:$F$5000,'1. Output sheet'!$C$2:$C$5000,H$138,'1. Output sheet'!$K$2:$K$5000,$B1041,'1. Output sheet'!$AC$2:$AC$5000,$B$140,'1. Output sheet'!$O$2:$O$5000,"&gt;="&amp;$B$906,'1. Output sheet'!$O$2:$O$5000,"&lt;"&amp;$C$906)+SUMIFS('1. Output sheet'!$F$2:$F$5000,'1. Output sheet'!$C$2:$C$5000,H$138,'1. Output sheet'!$K$2:$K$5000,$B1041,'1. Output sheet'!$AC$2:$AC$5000,$B$170,'1. Output sheet'!$O$2:$O$5000,"&gt;="&amp;$B$906,'1. Output sheet'!$O$2:$O$5000,"&lt;"&amp;$C$906)</f>
        <v>0</v>
      </c>
      <c r="I1041" s="13">
        <f>SUMIFS('1. Output sheet'!$F$2:$F$5000,'1. Output sheet'!$C$2:$C$5000,I$138,'1. Output sheet'!$K$2:$K$5000,$B1041,'1. Output sheet'!$AC$2:$AC$5000,$B$140,'1. Output sheet'!$O$2:$O$5000,"&gt;="&amp;$B$906,'1. Output sheet'!$O$2:$O$5000,"&lt;"&amp;$C$906)+SUMIFS('1. Output sheet'!$F$2:$F$5000,'1. Output sheet'!$C$2:$C$5000,I$138,'1. Output sheet'!$K$2:$K$5000,$B1041,'1. Output sheet'!$AC$2:$AC$5000,$B$170,'1. Output sheet'!$O$2:$O$5000,"&gt;="&amp;$B$906,'1. Output sheet'!$O$2:$O$5000,"&lt;"&amp;$C$906)</f>
        <v>0</v>
      </c>
      <c r="J1041" s="13">
        <f>SUMIFS('1. Output sheet'!$F$2:$F$5000,'1. Output sheet'!$C$2:$C$5000,J$138,'1. Output sheet'!$K$2:$K$5000,$B1041,'1. Output sheet'!$AC$2:$AC$5000,$B$140,'1. Output sheet'!$O$2:$O$5000,"&gt;="&amp;$B$906,'1. Output sheet'!$O$2:$O$5000,"&lt;"&amp;$C$906)+SUMIFS('1. Output sheet'!$F$2:$F$5000,'1. Output sheet'!$C$2:$C$5000,J$138,'1. Output sheet'!$K$2:$K$5000,$B1041,'1. Output sheet'!$AC$2:$AC$5000,$B$170,'1. Output sheet'!$O$2:$O$5000,"&gt;="&amp;$B$906,'1. Output sheet'!$O$2:$O$5000,"&lt;"&amp;$C$906)</f>
        <v>0</v>
      </c>
      <c r="K1041" s="13">
        <f>SUMIFS('1. Output sheet'!$F$2:$F$5000,'1. Output sheet'!$C$2:$C$5000,K$138,'1. Output sheet'!$K$2:$K$5000,$B1041,'1. Output sheet'!$AC$2:$AC$5000,$B$140,'1. Output sheet'!$O$2:$O$5000,"&gt;="&amp;$B$906,'1. Output sheet'!$O$2:$O$5000,"&lt;"&amp;$C$906)+SUMIFS('1. Output sheet'!$F$2:$F$5000,'1. Output sheet'!$C$2:$C$5000,K$138,'1. Output sheet'!$K$2:$K$5000,$B1041,'1. Output sheet'!$AC$2:$AC$5000,$B$170,'1. Output sheet'!$O$2:$O$5000,"&gt;="&amp;$B$906,'1. Output sheet'!$O$2:$O$5000,"&lt;"&amp;$C$906)</f>
        <v>0</v>
      </c>
      <c r="L1041" s="13">
        <f>SUMIFS('1. Output sheet'!$F$2:$F$5000,'1. Output sheet'!$C$2:$C$5000,L$138,'1. Output sheet'!$K$2:$K$5000,$B1041,'1. Output sheet'!$AC$2:$AC$5000,$B$140,'1. Output sheet'!$O$2:$O$5000,"&gt;="&amp;$B$906,'1. Output sheet'!$O$2:$O$5000,"&lt;"&amp;$C$906)+SUMIFS('1. Output sheet'!$F$2:$F$5000,'1. Output sheet'!$C$2:$C$5000,L$138,'1. Output sheet'!$K$2:$K$5000,$B1041,'1. Output sheet'!$AC$2:$AC$5000,$B$170,'1. Output sheet'!$O$2:$O$5000,"&gt;="&amp;$B$906,'1. Output sheet'!$O$2:$O$5000,"&lt;"&amp;$C$906)</f>
        <v>0</v>
      </c>
      <c r="M1041" s="13">
        <f>SUMIFS('1. Output sheet'!$F$2:$F$5000,'1. Output sheet'!$C$2:$C$5000,M$138,'1. Output sheet'!$K$2:$K$5000,$B1041,'1. Output sheet'!$AC$2:$AC$5000,$B$140,'1. Output sheet'!$O$2:$O$5000,"&gt;="&amp;$B$906,'1. Output sheet'!$O$2:$O$5000,"&lt;"&amp;$C$906)+SUMIFS('1. Output sheet'!$F$2:$F$5000,'1. Output sheet'!$C$2:$C$5000,M$138,'1. Output sheet'!$K$2:$K$5000,$B1041,'1. Output sheet'!$AC$2:$AC$5000,$B$170,'1. Output sheet'!$O$2:$O$5000,"&gt;="&amp;$B$906,'1. Output sheet'!$O$2:$O$5000,"&lt;"&amp;$C$906)</f>
        <v>0</v>
      </c>
      <c r="N1041" s="13">
        <f>SUMIFS('1. Output sheet'!$F$2:$F$5000,'1. Output sheet'!$C$2:$C$5000,N$138,'1. Output sheet'!$K$2:$K$5000,$B1041,'1. Output sheet'!$AC$2:$AC$5000,$B$140,'1. Output sheet'!$O$2:$O$5000,"&gt;="&amp;$B$906,'1. Output sheet'!$O$2:$O$5000,"&lt;"&amp;$C$906)+SUMIFS('1. Output sheet'!$F$2:$F$5000,'1. Output sheet'!$C$2:$C$5000,N$138,'1. Output sheet'!$K$2:$K$5000,$B1041,'1. Output sheet'!$AC$2:$AC$5000,$B$170,'1. Output sheet'!$O$2:$O$5000,"&gt;="&amp;$B$906,'1. Output sheet'!$O$2:$O$5000,"&lt;"&amp;$C$906)</f>
        <v>0</v>
      </c>
      <c r="O1041" s="13">
        <f>SUMIFS('1. Output sheet'!$F$2:$F$5000,'1. Output sheet'!$C$2:$C$5000,O$138,'1. Output sheet'!$K$2:$K$5000,$B1041,'1. Output sheet'!$AC$2:$AC$5000,$B$140,'1. Output sheet'!$O$2:$O$5000,"&gt;="&amp;$B$906,'1. Output sheet'!$O$2:$O$5000,"&lt;"&amp;$C$906)+SUMIFS('1. Output sheet'!$F$2:$F$5000,'1. Output sheet'!$C$2:$C$5000,O$138,'1. Output sheet'!$K$2:$K$5000,$B1041,'1. Output sheet'!$AC$2:$AC$5000,$B$170,'1. Output sheet'!$O$2:$O$5000,"&gt;="&amp;$B$906,'1. Output sheet'!$O$2:$O$5000,"&lt;"&amp;$C$906)</f>
        <v>0</v>
      </c>
      <c r="P1041" s="14">
        <f t="shared" ref="P1041:P1068" si="610">SUM(D1041:O1041)</f>
        <v>0</v>
      </c>
      <c r="R1041" s="39" t="s">
        <v>2407</v>
      </c>
      <c r="S1041" s="12"/>
      <c r="T1041" s="13">
        <f t="shared" si="609"/>
        <v>0</v>
      </c>
      <c r="U1041" s="13">
        <f t="shared" si="597"/>
        <v>0</v>
      </c>
      <c r="V1041" s="13">
        <f t="shared" si="598"/>
        <v>0</v>
      </c>
      <c r="W1041" s="13">
        <f t="shared" si="599"/>
        <v>0</v>
      </c>
      <c r="X1041" s="13">
        <f t="shared" si="600"/>
        <v>0</v>
      </c>
      <c r="Y1041" s="13">
        <f t="shared" si="601"/>
        <v>0</v>
      </c>
      <c r="Z1041" s="13">
        <f t="shared" si="602"/>
        <v>0</v>
      </c>
      <c r="AA1041" s="13">
        <f t="shared" si="603"/>
        <v>0</v>
      </c>
      <c r="AB1041" s="13">
        <f t="shared" si="604"/>
        <v>0</v>
      </c>
      <c r="AC1041" s="13">
        <f t="shared" si="605"/>
        <v>0</v>
      </c>
      <c r="AD1041" s="13">
        <f t="shared" si="606"/>
        <v>0</v>
      </c>
      <c r="AE1041" s="13">
        <f t="shared" si="607"/>
        <v>0</v>
      </c>
      <c r="AF1041" s="14">
        <f t="shared" si="608"/>
        <v>0</v>
      </c>
    </row>
    <row r="1042" spans="2:32" ht="14.4" x14ac:dyDescent="0.3">
      <c r="B1042" s="39" t="s">
        <v>557</v>
      </c>
      <c r="C1042" s="12"/>
      <c r="D1042" s="13">
        <f>SUMIFS('1. Output sheet'!$F$2:$F$5000,'1. Output sheet'!$C$2:$C$5000,D$138,'1. Output sheet'!$K$2:$K$5000,$B1042,'1. Output sheet'!$AC$2:$AC$5000,$B$140,'1. Output sheet'!$O$2:$O$5000,"&gt;="&amp;$B$906,'1. Output sheet'!$O$2:$O$5000,"&lt;"&amp;$C$906)+SUMIFS('1. Output sheet'!$F$2:$F$5000,'1. Output sheet'!$C$2:$C$5000,D$138,'1. Output sheet'!$K$2:$K$5000,$B1042,'1. Output sheet'!$AC$2:$AC$5000,$B$170,'1. Output sheet'!$O$2:$O$5000,"&gt;="&amp;$B$906,'1. Output sheet'!$O$2:$O$5000,"&lt;"&amp;$C$906)</f>
        <v>0</v>
      </c>
      <c r="E1042" s="13">
        <f>SUMIFS('1. Output sheet'!$F$2:$F$5000,'1. Output sheet'!$C$2:$C$5000,E$138,'1. Output sheet'!$K$2:$K$5000,$B1042,'1. Output sheet'!$AC$2:$AC$5000,$B$140,'1. Output sheet'!$O$2:$O$5000,"&gt;="&amp;$B$906,'1. Output sheet'!$O$2:$O$5000,"&lt;"&amp;$C$906)+SUMIFS('1. Output sheet'!$F$2:$F$5000,'1. Output sheet'!$C$2:$C$5000,E$138,'1. Output sheet'!$K$2:$K$5000,$B1042,'1. Output sheet'!$AC$2:$AC$5000,$B$170,'1. Output sheet'!$O$2:$O$5000,"&gt;="&amp;$B$906,'1. Output sheet'!$O$2:$O$5000,"&lt;"&amp;$C$906)</f>
        <v>0</v>
      </c>
      <c r="F1042" s="13">
        <f>SUMIFS('1. Output sheet'!$F$2:$F$5000,'1. Output sheet'!$C$2:$C$5000,F$138,'1. Output sheet'!$K$2:$K$5000,$B1042,'1. Output sheet'!$AC$2:$AC$5000,$B$140,'1. Output sheet'!$O$2:$O$5000,"&gt;="&amp;$B$906,'1. Output sheet'!$O$2:$O$5000,"&lt;"&amp;$C$906)+SUMIFS('1. Output sheet'!$F$2:$F$5000,'1. Output sheet'!$C$2:$C$5000,F$138,'1. Output sheet'!$K$2:$K$5000,$B1042,'1. Output sheet'!$AC$2:$AC$5000,$B$170,'1. Output sheet'!$O$2:$O$5000,"&gt;="&amp;$B$906,'1. Output sheet'!$O$2:$O$5000,"&lt;"&amp;$C$906)</f>
        <v>0</v>
      </c>
      <c r="G1042" s="13">
        <f>SUMIFS('1. Output sheet'!$F$2:$F$5000,'1. Output sheet'!$C$2:$C$5000,G$138,'1. Output sheet'!$K$2:$K$5000,$B1042,'1. Output sheet'!$AC$2:$AC$5000,$B$140,'1. Output sheet'!$O$2:$O$5000,"&gt;="&amp;$B$906,'1. Output sheet'!$O$2:$O$5000,"&lt;"&amp;$C$906)+SUMIFS('1. Output sheet'!$F$2:$F$5000,'1. Output sheet'!$C$2:$C$5000,G$138,'1. Output sheet'!$K$2:$K$5000,$B1042,'1. Output sheet'!$AC$2:$AC$5000,$B$170,'1. Output sheet'!$O$2:$O$5000,"&gt;="&amp;$B$906,'1. Output sheet'!$O$2:$O$5000,"&lt;"&amp;$C$906)</f>
        <v>0</v>
      </c>
      <c r="H1042" s="13">
        <f>SUMIFS('1. Output sheet'!$F$2:$F$5000,'1. Output sheet'!$C$2:$C$5000,H$138,'1. Output sheet'!$K$2:$K$5000,$B1042,'1. Output sheet'!$AC$2:$AC$5000,$B$140,'1. Output sheet'!$O$2:$O$5000,"&gt;="&amp;$B$906,'1. Output sheet'!$O$2:$O$5000,"&lt;"&amp;$C$906)+SUMIFS('1. Output sheet'!$F$2:$F$5000,'1. Output sheet'!$C$2:$C$5000,H$138,'1. Output sheet'!$K$2:$K$5000,$B1042,'1. Output sheet'!$AC$2:$AC$5000,$B$170,'1. Output sheet'!$O$2:$O$5000,"&gt;="&amp;$B$906,'1. Output sheet'!$O$2:$O$5000,"&lt;"&amp;$C$906)</f>
        <v>0</v>
      </c>
      <c r="I1042" s="13">
        <f>SUMIFS('1. Output sheet'!$F$2:$F$5000,'1. Output sheet'!$C$2:$C$5000,I$138,'1. Output sheet'!$K$2:$K$5000,$B1042,'1. Output sheet'!$AC$2:$AC$5000,$B$140,'1. Output sheet'!$O$2:$O$5000,"&gt;="&amp;$B$906,'1. Output sheet'!$O$2:$O$5000,"&lt;"&amp;$C$906)+SUMIFS('1. Output sheet'!$F$2:$F$5000,'1. Output sheet'!$C$2:$C$5000,I$138,'1. Output sheet'!$K$2:$K$5000,$B1042,'1. Output sheet'!$AC$2:$AC$5000,$B$170,'1. Output sheet'!$O$2:$O$5000,"&gt;="&amp;$B$906,'1. Output sheet'!$O$2:$O$5000,"&lt;"&amp;$C$906)</f>
        <v>0</v>
      </c>
      <c r="J1042" s="13">
        <f>SUMIFS('1. Output sheet'!$F$2:$F$5000,'1. Output sheet'!$C$2:$C$5000,J$138,'1. Output sheet'!$K$2:$K$5000,$B1042,'1. Output sheet'!$AC$2:$AC$5000,$B$140,'1. Output sheet'!$O$2:$O$5000,"&gt;="&amp;$B$906,'1. Output sheet'!$O$2:$O$5000,"&lt;"&amp;$C$906)+SUMIFS('1. Output sheet'!$F$2:$F$5000,'1. Output sheet'!$C$2:$C$5000,J$138,'1. Output sheet'!$K$2:$K$5000,$B1042,'1. Output sheet'!$AC$2:$AC$5000,$B$170,'1. Output sheet'!$O$2:$O$5000,"&gt;="&amp;$B$906,'1. Output sheet'!$O$2:$O$5000,"&lt;"&amp;$C$906)</f>
        <v>0</v>
      </c>
      <c r="K1042" s="13">
        <f>SUMIFS('1. Output sheet'!$F$2:$F$5000,'1. Output sheet'!$C$2:$C$5000,K$138,'1. Output sheet'!$K$2:$K$5000,$B1042,'1. Output sheet'!$AC$2:$AC$5000,$B$140,'1. Output sheet'!$O$2:$O$5000,"&gt;="&amp;$B$906,'1. Output sheet'!$O$2:$O$5000,"&lt;"&amp;$C$906)+SUMIFS('1. Output sheet'!$F$2:$F$5000,'1. Output sheet'!$C$2:$C$5000,K$138,'1. Output sheet'!$K$2:$K$5000,$B1042,'1. Output sheet'!$AC$2:$AC$5000,$B$170,'1. Output sheet'!$O$2:$O$5000,"&gt;="&amp;$B$906,'1. Output sheet'!$O$2:$O$5000,"&lt;"&amp;$C$906)</f>
        <v>0</v>
      </c>
      <c r="L1042" s="13">
        <f>SUMIFS('1. Output sheet'!$F$2:$F$5000,'1. Output sheet'!$C$2:$C$5000,L$138,'1. Output sheet'!$K$2:$K$5000,$B1042,'1. Output sheet'!$AC$2:$AC$5000,$B$140,'1. Output sheet'!$O$2:$O$5000,"&gt;="&amp;$B$906,'1. Output sheet'!$O$2:$O$5000,"&lt;"&amp;$C$906)+SUMIFS('1. Output sheet'!$F$2:$F$5000,'1. Output sheet'!$C$2:$C$5000,L$138,'1. Output sheet'!$K$2:$K$5000,$B1042,'1. Output sheet'!$AC$2:$AC$5000,$B$170,'1. Output sheet'!$O$2:$O$5000,"&gt;="&amp;$B$906,'1. Output sheet'!$O$2:$O$5000,"&lt;"&amp;$C$906)</f>
        <v>0</v>
      </c>
      <c r="M1042" s="13">
        <f>SUMIFS('1. Output sheet'!$F$2:$F$5000,'1. Output sheet'!$C$2:$C$5000,M$138,'1. Output sheet'!$K$2:$K$5000,$B1042,'1. Output sheet'!$AC$2:$AC$5000,$B$140,'1. Output sheet'!$O$2:$O$5000,"&gt;="&amp;$B$906,'1. Output sheet'!$O$2:$O$5000,"&lt;"&amp;$C$906)+SUMIFS('1. Output sheet'!$F$2:$F$5000,'1. Output sheet'!$C$2:$C$5000,M$138,'1. Output sheet'!$K$2:$K$5000,$B1042,'1. Output sheet'!$AC$2:$AC$5000,$B$170,'1. Output sheet'!$O$2:$O$5000,"&gt;="&amp;$B$906,'1. Output sheet'!$O$2:$O$5000,"&lt;"&amp;$C$906)</f>
        <v>0</v>
      </c>
      <c r="N1042" s="13">
        <f>SUMIFS('1. Output sheet'!$F$2:$F$5000,'1. Output sheet'!$C$2:$C$5000,N$138,'1. Output sheet'!$K$2:$K$5000,$B1042,'1. Output sheet'!$AC$2:$AC$5000,$B$140,'1. Output sheet'!$O$2:$O$5000,"&gt;="&amp;$B$906,'1. Output sheet'!$O$2:$O$5000,"&lt;"&amp;$C$906)+SUMIFS('1. Output sheet'!$F$2:$F$5000,'1. Output sheet'!$C$2:$C$5000,N$138,'1. Output sheet'!$K$2:$K$5000,$B1042,'1. Output sheet'!$AC$2:$AC$5000,$B$170,'1. Output sheet'!$O$2:$O$5000,"&gt;="&amp;$B$906,'1. Output sheet'!$O$2:$O$5000,"&lt;"&amp;$C$906)</f>
        <v>0</v>
      </c>
      <c r="O1042" s="13">
        <f>SUMIFS('1. Output sheet'!$F$2:$F$5000,'1. Output sheet'!$C$2:$C$5000,O$138,'1. Output sheet'!$K$2:$K$5000,$B1042,'1. Output sheet'!$AC$2:$AC$5000,$B$140,'1. Output sheet'!$O$2:$O$5000,"&gt;="&amp;$B$906,'1. Output sheet'!$O$2:$O$5000,"&lt;"&amp;$C$906)+SUMIFS('1. Output sheet'!$F$2:$F$5000,'1. Output sheet'!$C$2:$C$5000,O$138,'1. Output sheet'!$K$2:$K$5000,$B1042,'1. Output sheet'!$AC$2:$AC$5000,$B$170,'1. Output sheet'!$O$2:$O$5000,"&gt;="&amp;$B$906,'1. Output sheet'!$O$2:$O$5000,"&lt;"&amp;$C$906)</f>
        <v>0</v>
      </c>
      <c r="P1042" s="14">
        <f t="shared" si="610"/>
        <v>0</v>
      </c>
      <c r="R1042" s="39" t="s">
        <v>557</v>
      </c>
      <c r="S1042" s="12"/>
      <c r="T1042" s="13">
        <f t="shared" si="609"/>
        <v>0</v>
      </c>
      <c r="U1042" s="13">
        <f t="shared" si="597"/>
        <v>0</v>
      </c>
      <c r="V1042" s="13">
        <f t="shared" si="598"/>
        <v>0</v>
      </c>
      <c r="W1042" s="13">
        <f t="shared" si="599"/>
        <v>0</v>
      </c>
      <c r="X1042" s="13">
        <f t="shared" si="600"/>
        <v>0</v>
      </c>
      <c r="Y1042" s="13">
        <f t="shared" si="601"/>
        <v>0</v>
      </c>
      <c r="Z1042" s="13">
        <f t="shared" si="602"/>
        <v>0</v>
      </c>
      <c r="AA1042" s="13">
        <f t="shared" si="603"/>
        <v>0</v>
      </c>
      <c r="AB1042" s="13">
        <f t="shared" si="604"/>
        <v>0</v>
      </c>
      <c r="AC1042" s="13">
        <f t="shared" si="605"/>
        <v>0</v>
      </c>
      <c r="AD1042" s="13">
        <f t="shared" si="606"/>
        <v>0</v>
      </c>
      <c r="AE1042" s="13">
        <f t="shared" si="607"/>
        <v>0</v>
      </c>
      <c r="AF1042" s="14">
        <f t="shared" si="608"/>
        <v>0</v>
      </c>
    </row>
    <row r="1043" spans="2:32" ht="14.4" x14ac:dyDescent="0.3">
      <c r="B1043" s="39" t="s">
        <v>1933</v>
      </c>
      <c r="C1043" s="12"/>
      <c r="D1043" s="13">
        <f>SUMIFS('1. Output sheet'!$F$2:$F$5000,'1. Output sheet'!$C$2:$C$5000,D$138,'1. Output sheet'!$K$2:$K$5000,$B1043,'1. Output sheet'!$AC$2:$AC$5000,$B$140,'1. Output sheet'!$O$2:$O$5000,"&gt;="&amp;$B$906,'1. Output sheet'!$O$2:$O$5000,"&lt;"&amp;$C$906)+SUMIFS('1. Output sheet'!$F$2:$F$5000,'1. Output sheet'!$C$2:$C$5000,D$138,'1. Output sheet'!$K$2:$K$5000,$B1043,'1. Output sheet'!$AC$2:$AC$5000,$B$170,'1. Output sheet'!$O$2:$O$5000,"&gt;="&amp;$B$906,'1. Output sheet'!$O$2:$O$5000,"&lt;"&amp;$C$906)</f>
        <v>0</v>
      </c>
      <c r="E1043" s="13">
        <f>SUMIFS('1. Output sheet'!$F$2:$F$5000,'1. Output sheet'!$C$2:$C$5000,E$138,'1. Output sheet'!$K$2:$K$5000,$B1043,'1. Output sheet'!$AC$2:$AC$5000,$B$140,'1. Output sheet'!$O$2:$O$5000,"&gt;="&amp;$B$906,'1. Output sheet'!$O$2:$O$5000,"&lt;"&amp;$C$906)+SUMIFS('1. Output sheet'!$F$2:$F$5000,'1. Output sheet'!$C$2:$C$5000,E$138,'1. Output sheet'!$K$2:$K$5000,$B1043,'1. Output sheet'!$AC$2:$AC$5000,$B$170,'1. Output sheet'!$O$2:$O$5000,"&gt;="&amp;$B$906,'1. Output sheet'!$O$2:$O$5000,"&lt;"&amp;$C$906)</f>
        <v>0</v>
      </c>
      <c r="F1043" s="13">
        <f>SUMIFS('1. Output sheet'!$F$2:$F$5000,'1. Output sheet'!$C$2:$C$5000,F$138,'1. Output sheet'!$K$2:$K$5000,$B1043,'1. Output sheet'!$AC$2:$AC$5000,$B$140,'1. Output sheet'!$O$2:$O$5000,"&gt;="&amp;$B$906,'1. Output sheet'!$O$2:$O$5000,"&lt;"&amp;$C$906)+SUMIFS('1. Output sheet'!$F$2:$F$5000,'1. Output sheet'!$C$2:$C$5000,F$138,'1. Output sheet'!$K$2:$K$5000,$B1043,'1. Output sheet'!$AC$2:$AC$5000,$B$170,'1. Output sheet'!$O$2:$O$5000,"&gt;="&amp;$B$906,'1. Output sheet'!$O$2:$O$5000,"&lt;"&amp;$C$906)</f>
        <v>0</v>
      </c>
      <c r="G1043" s="13">
        <f>SUMIFS('1. Output sheet'!$F$2:$F$5000,'1. Output sheet'!$C$2:$C$5000,G$138,'1. Output sheet'!$K$2:$K$5000,$B1043,'1. Output sheet'!$AC$2:$AC$5000,$B$140,'1. Output sheet'!$O$2:$O$5000,"&gt;="&amp;$B$906,'1. Output sheet'!$O$2:$O$5000,"&lt;"&amp;$C$906)+SUMIFS('1. Output sheet'!$F$2:$F$5000,'1. Output sheet'!$C$2:$C$5000,G$138,'1. Output sheet'!$K$2:$K$5000,$B1043,'1. Output sheet'!$AC$2:$AC$5000,$B$170,'1. Output sheet'!$O$2:$O$5000,"&gt;="&amp;$B$906,'1. Output sheet'!$O$2:$O$5000,"&lt;"&amp;$C$906)</f>
        <v>0</v>
      </c>
      <c r="H1043" s="13">
        <f>SUMIFS('1. Output sheet'!$F$2:$F$5000,'1. Output sheet'!$C$2:$C$5000,H$138,'1. Output sheet'!$K$2:$K$5000,$B1043,'1. Output sheet'!$AC$2:$AC$5000,$B$140,'1. Output sheet'!$O$2:$O$5000,"&gt;="&amp;$B$906,'1. Output sheet'!$O$2:$O$5000,"&lt;"&amp;$C$906)+SUMIFS('1. Output sheet'!$F$2:$F$5000,'1. Output sheet'!$C$2:$C$5000,H$138,'1. Output sheet'!$K$2:$K$5000,$B1043,'1. Output sheet'!$AC$2:$AC$5000,$B$170,'1. Output sheet'!$O$2:$O$5000,"&gt;="&amp;$B$906,'1. Output sheet'!$O$2:$O$5000,"&lt;"&amp;$C$906)</f>
        <v>0</v>
      </c>
      <c r="I1043" s="13">
        <f>SUMIFS('1. Output sheet'!$F$2:$F$5000,'1. Output sheet'!$C$2:$C$5000,I$138,'1. Output sheet'!$K$2:$K$5000,$B1043,'1. Output sheet'!$AC$2:$AC$5000,$B$140,'1. Output sheet'!$O$2:$O$5000,"&gt;="&amp;$B$906,'1. Output sheet'!$O$2:$O$5000,"&lt;"&amp;$C$906)+SUMIFS('1. Output sheet'!$F$2:$F$5000,'1. Output sheet'!$C$2:$C$5000,I$138,'1. Output sheet'!$K$2:$K$5000,$B1043,'1. Output sheet'!$AC$2:$AC$5000,$B$170,'1. Output sheet'!$O$2:$O$5000,"&gt;="&amp;$B$906,'1. Output sheet'!$O$2:$O$5000,"&lt;"&amp;$C$906)</f>
        <v>0</v>
      </c>
      <c r="J1043" s="13">
        <f>SUMIFS('1. Output sheet'!$F$2:$F$5000,'1. Output sheet'!$C$2:$C$5000,J$138,'1. Output sheet'!$K$2:$K$5000,$B1043,'1. Output sheet'!$AC$2:$AC$5000,$B$140,'1. Output sheet'!$O$2:$O$5000,"&gt;="&amp;$B$906,'1. Output sheet'!$O$2:$O$5000,"&lt;"&amp;$C$906)+SUMIFS('1. Output sheet'!$F$2:$F$5000,'1. Output sheet'!$C$2:$C$5000,J$138,'1. Output sheet'!$K$2:$K$5000,$B1043,'1. Output sheet'!$AC$2:$AC$5000,$B$170,'1. Output sheet'!$O$2:$O$5000,"&gt;="&amp;$B$906,'1. Output sheet'!$O$2:$O$5000,"&lt;"&amp;$C$906)</f>
        <v>0</v>
      </c>
      <c r="K1043" s="13">
        <f>SUMIFS('1. Output sheet'!$F$2:$F$5000,'1. Output sheet'!$C$2:$C$5000,K$138,'1. Output sheet'!$K$2:$K$5000,$B1043,'1. Output sheet'!$AC$2:$AC$5000,$B$140,'1. Output sheet'!$O$2:$O$5000,"&gt;="&amp;$B$906,'1. Output sheet'!$O$2:$O$5000,"&lt;"&amp;$C$906)+SUMIFS('1. Output sheet'!$F$2:$F$5000,'1. Output sheet'!$C$2:$C$5000,K$138,'1. Output sheet'!$K$2:$K$5000,$B1043,'1. Output sheet'!$AC$2:$AC$5000,$B$170,'1. Output sheet'!$O$2:$O$5000,"&gt;="&amp;$B$906,'1. Output sheet'!$O$2:$O$5000,"&lt;"&amp;$C$906)</f>
        <v>0</v>
      </c>
      <c r="L1043" s="13">
        <f>SUMIFS('1. Output sheet'!$F$2:$F$5000,'1. Output sheet'!$C$2:$C$5000,L$138,'1. Output sheet'!$K$2:$K$5000,$B1043,'1. Output sheet'!$AC$2:$AC$5000,$B$140,'1. Output sheet'!$O$2:$O$5000,"&gt;="&amp;$B$906,'1. Output sheet'!$O$2:$O$5000,"&lt;"&amp;$C$906)+SUMIFS('1. Output sheet'!$F$2:$F$5000,'1. Output sheet'!$C$2:$C$5000,L$138,'1. Output sheet'!$K$2:$K$5000,$B1043,'1. Output sheet'!$AC$2:$AC$5000,$B$170,'1. Output sheet'!$O$2:$O$5000,"&gt;="&amp;$B$906,'1. Output sheet'!$O$2:$O$5000,"&lt;"&amp;$C$906)</f>
        <v>0</v>
      </c>
      <c r="M1043" s="13">
        <f>SUMIFS('1. Output sheet'!$F$2:$F$5000,'1. Output sheet'!$C$2:$C$5000,M$138,'1. Output sheet'!$K$2:$K$5000,$B1043,'1. Output sheet'!$AC$2:$AC$5000,$B$140,'1. Output sheet'!$O$2:$O$5000,"&gt;="&amp;$B$906,'1. Output sheet'!$O$2:$O$5000,"&lt;"&amp;$C$906)+SUMIFS('1. Output sheet'!$F$2:$F$5000,'1. Output sheet'!$C$2:$C$5000,M$138,'1. Output sheet'!$K$2:$K$5000,$B1043,'1. Output sheet'!$AC$2:$AC$5000,$B$170,'1. Output sheet'!$O$2:$O$5000,"&gt;="&amp;$B$906,'1. Output sheet'!$O$2:$O$5000,"&lt;"&amp;$C$906)</f>
        <v>0</v>
      </c>
      <c r="N1043" s="13">
        <f>SUMIFS('1. Output sheet'!$F$2:$F$5000,'1. Output sheet'!$C$2:$C$5000,N$138,'1. Output sheet'!$K$2:$K$5000,$B1043,'1. Output sheet'!$AC$2:$AC$5000,$B$140,'1. Output sheet'!$O$2:$O$5000,"&gt;="&amp;$B$906,'1. Output sheet'!$O$2:$O$5000,"&lt;"&amp;$C$906)+SUMIFS('1. Output sheet'!$F$2:$F$5000,'1. Output sheet'!$C$2:$C$5000,N$138,'1. Output sheet'!$K$2:$K$5000,$B1043,'1. Output sheet'!$AC$2:$AC$5000,$B$170,'1. Output sheet'!$O$2:$O$5000,"&gt;="&amp;$B$906,'1. Output sheet'!$O$2:$O$5000,"&lt;"&amp;$C$906)</f>
        <v>0</v>
      </c>
      <c r="O1043" s="13">
        <f>SUMIFS('1. Output sheet'!$F$2:$F$5000,'1. Output sheet'!$C$2:$C$5000,O$138,'1. Output sheet'!$K$2:$K$5000,$B1043,'1. Output sheet'!$AC$2:$AC$5000,$B$140,'1. Output sheet'!$O$2:$O$5000,"&gt;="&amp;$B$906,'1. Output sheet'!$O$2:$O$5000,"&lt;"&amp;$C$906)+SUMIFS('1. Output sheet'!$F$2:$F$5000,'1. Output sheet'!$C$2:$C$5000,O$138,'1. Output sheet'!$K$2:$K$5000,$B1043,'1. Output sheet'!$AC$2:$AC$5000,$B$170,'1. Output sheet'!$O$2:$O$5000,"&gt;="&amp;$B$906,'1. Output sheet'!$O$2:$O$5000,"&lt;"&amp;$C$906)</f>
        <v>0</v>
      </c>
      <c r="P1043" s="14">
        <f t="shared" si="610"/>
        <v>0</v>
      </c>
      <c r="R1043" s="39" t="s">
        <v>1933</v>
      </c>
      <c r="S1043" s="12"/>
      <c r="T1043" s="13">
        <f t="shared" si="609"/>
        <v>0</v>
      </c>
      <c r="U1043" s="13">
        <f t="shared" si="597"/>
        <v>0</v>
      </c>
      <c r="V1043" s="13">
        <f t="shared" si="598"/>
        <v>0</v>
      </c>
      <c r="W1043" s="13">
        <f t="shared" si="599"/>
        <v>0</v>
      </c>
      <c r="X1043" s="13">
        <f t="shared" si="600"/>
        <v>0</v>
      </c>
      <c r="Y1043" s="13">
        <f t="shared" si="601"/>
        <v>0</v>
      </c>
      <c r="Z1043" s="13">
        <f t="shared" si="602"/>
        <v>0</v>
      </c>
      <c r="AA1043" s="13">
        <f t="shared" si="603"/>
        <v>0</v>
      </c>
      <c r="AB1043" s="13">
        <f t="shared" si="604"/>
        <v>0</v>
      </c>
      <c r="AC1043" s="13">
        <f t="shared" si="605"/>
        <v>0</v>
      </c>
      <c r="AD1043" s="13">
        <f t="shared" si="606"/>
        <v>0</v>
      </c>
      <c r="AE1043" s="13">
        <f t="shared" si="607"/>
        <v>0</v>
      </c>
      <c r="AF1043" s="14">
        <f t="shared" si="608"/>
        <v>0</v>
      </c>
    </row>
    <row r="1044" spans="2:32" ht="14.4" x14ac:dyDescent="0.3">
      <c r="B1044" s="39" t="s">
        <v>530</v>
      </c>
      <c r="C1044" s="12"/>
      <c r="D1044" s="13">
        <f>SUMIFS('1. Output sheet'!$F$2:$F$5000,'1. Output sheet'!$C$2:$C$5000,D$138,'1. Output sheet'!$K$2:$K$5000,$B1044,'1. Output sheet'!$AC$2:$AC$5000,$B$140,'1. Output sheet'!$O$2:$O$5000,"&gt;="&amp;$B$906,'1. Output sheet'!$O$2:$O$5000,"&lt;"&amp;$C$906)+SUMIFS('1. Output sheet'!$F$2:$F$5000,'1. Output sheet'!$C$2:$C$5000,D$138,'1. Output sheet'!$K$2:$K$5000,$B1044,'1. Output sheet'!$AC$2:$AC$5000,$B$170,'1. Output sheet'!$O$2:$O$5000,"&gt;="&amp;$B$906,'1. Output sheet'!$O$2:$O$5000,"&lt;"&amp;$C$906)</f>
        <v>0</v>
      </c>
      <c r="E1044" s="13">
        <f>SUMIFS('1. Output sheet'!$F$2:$F$5000,'1. Output sheet'!$C$2:$C$5000,E$138,'1. Output sheet'!$K$2:$K$5000,$B1044,'1. Output sheet'!$AC$2:$AC$5000,$B$140,'1. Output sheet'!$O$2:$O$5000,"&gt;="&amp;$B$906,'1. Output sheet'!$O$2:$O$5000,"&lt;"&amp;$C$906)+SUMIFS('1. Output sheet'!$F$2:$F$5000,'1. Output sheet'!$C$2:$C$5000,E$138,'1. Output sheet'!$K$2:$K$5000,$B1044,'1. Output sheet'!$AC$2:$AC$5000,$B$170,'1. Output sheet'!$O$2:$O$5000,"&gt;="&amp;$B$906,'1. Output sheet'!$O$2:$O$5000,"&lt;"&amp;$C$906)</f>
        <v>0</v>
      </c>
      <c r="F1044" s="13">
        <f>SUMIFS('1. Output sheet'!$F$2:$F$5000,'1. Output sheet'!$C$2:$C$5000,F$138,'1. Output sheet'!$K$2:$K$5000,$B1044,'1. Output sheet'!$AC$2:$AC$5000,$B$140,'1. Output sheet'!$O$2:$O$5000,"&gt;="&amp;$B$906,'1. Output sheet'!$O$2:$O$5000,"&lt;"&amp;$C$906)+SUMIFS('1. Output sheet'!$F$2:$F$5000,'1. Output sheet'!$C$2:$C$5000,F$138,'1. Output sheet'!$K$2:$K$5000,$B1044,'1. Output sheet'!$AC$2:$AC$5000,$B$170,'1. Output sheet'!$O$2:$O$5000,"&gt;="&amp;$B$906,'1. Output sheet'!$O$2:$O$5000,"&lt;"&amp;$C$906)</f>
        <v>0</v>
      </c>
      <c r="G1044" s="13">
        <f>SUMIFS('1. Output sheet'!$F$2:$F$5000,'1. Output sheet'!$C$2:$C$5000,G$138,'1. Output sheet'!$K$2:$K$5000,$B1044,'1. Output sheet'!$AC$2:$AC$5000,$B$140,'1. Output sheet'!$O$2:$O$5000,"&gt;="&amp;$B$906,'1. Output sheet'!$O$2:$O$5000,"&lt;"&amp;$C$906)+SUMIFS('1. Output sheet'!$F$2:$F$5000,'1. Output sheet'!$C$2:$C$5000,G$138,'1. Output sheet'!$K$2:$K$5000,$B1044,'1. Output sheet'!$AC$2:$AC$5000,$B$170,'1. Output sheet'!$O$2:$O$5000,"&gt;="&amp;$B$906,'1. Output sheet'!$O$2:$O$5000,"&lt;"&amp;$C$906)</f>
        <v>0</v>
      </c>
      <c r="H1044" s="13">
        <f>SUMIFS('1. Output sheet'!$F$2:$F$5000,'1. Output sheet'!$C$2:$C$5000,H$138,'1. Output sheet'!$K$2:$K$5000,$B1044,'1. Output sheet'!$AC$2:$AC$5000,$B$140,'1. Output sheet'!$O$2:$O$5000,"&gt;="&amp;$B$906,'1. Output sheet'!$O$2:$O$5000,"&lt;"&amp;$C$906)+SUMIFS('1. Output sheet'!$F$2:$F$5000,'1. Output sheet'!$C$2:$C$5000,H$138,'1. Output sheet'!$K$2:$K$5000,$B1044,'1. Output sheet'!$AC$2:$AC$5000,$B$170,'1. Output sheet'!$O$2:$O$5000,"&gt;="&amp;$B$906,'1. Output sheet'!$O$2:$O$5000,"&lt;"&amp;$C$906)</f>
        <v>0</v>
      </c>
      <c r="I1044" s="13">
        <f>SUMIFS('1. Output sheet'!$F$2:$F$5000,'1. Output sheet'!$C$2:$C$5000,I$138,'1. Output sheet'!$K$2:$K$5000,$B1044,'1. Output sheet'!$AC$2:$AC$5000,$B$140,'1. Output sheet'!$O$2:$O$5000,"&gt;="&amp;$B$906,'1. Output sheet'!$O$2:$O$5000,"&lt;"&amp;$C$906)+SUMIFS('1. Output sheet'!$F$2:$F$5000,'1. Output sheet'!$C$2:$C$5000,I$138,'1. Output sheet'!$K$2:$K$5000,$B1044,'1. Output sheet'!$AC$2:$AC$5000,$B$170,'1. Output sheet'!$O$2:$O$5000,"&gt;="&amp;$B$906,'1. Output sheet'!$O$2:$O$5000,"&lt;"&amp;$C$906)</f>
        <v>0</v>
      </c>
      <c r="J1044" s="13">
        <f>SUMIFS('1. Output sheet'!$F$2:$F$5000,'1. Output sheet'!$C$2:$C$5000,J$138,'1. Output sheet'!$K$2:$K$5000,$B1044,'1. Output sheet'!$AC$2:$AC$5000,$B$140,'1. Output sheet'!$O$2:$O$5000,"&gt;="&amp;$B$906,'1. Output sheet'!$O$2:$O$5000,"&lt;"&amp;$C$906)+SUMIFS('1. Output sheet'!$F$2:$F$5000,'1. Output sheet'!$C$2:$C$5000,J$138,'1. Output sheet'!$K$2:$K$5000,$B1044,'1. Output sheet'!$AC$2:$AC$5000,$B$170,'1. Output sheet'!$O$2:$O$5000,"&gt;="&amp;$B$906,'1. Output sheet'!$O$2:$O$5000,"&lt;"&amp;$C$906)</f>
        <v>0</v>
      </c>
      <c r="K1044" s="13">
        <f>SUMIFS('1. Output sheet'!$F$2:$F$5000,'1. Output sheet'!$C$2:$C$5000,K$138,'1. Output sheet'!$K$2:$K$5000,$B1044,'1. Output sheet'!$AC$2:$AC$5000,$B$140,'1. Output sheet'!$O$2:$O$5000,"&gt;="&amp;$B$906,'1. Output sheet'!$O$2:$O$5000,"&lt;"&amp;$C$906)+SUMIFS('1. Output sheet'!$F$2:$F$5000,'1. Output sheet'!$C$2:$C$5000,K$138,'1. Output sheet'!$K$2:$K$5000,$B1044,'1. Output sheet'!$AC$2:$AC$5000,$B$170,'1. Output sheet'!$O$2:$O$5000,"&gt;="&amp;$B$906,'1. Output sheet'!$O$2:$O$5000,"&lt;"&amp;$C$906)</f>
        <v>0</v>
      </c>
      <c r="L1044" s="13">
        <f>SUMIFS('1. Output sheet'!$F$2:$F$5000,'1. Output sheet'!$C$2:$C$5000,L$138,'1. Output sheet'!$K$2:$K$5000,$B1044,'1. Output sheet'!$AC$2:$AC$5000,$B$140,'1. Output sheet'!$O$2:$O$5000,"&gt;="&amp;$B$906,'1. Output sheet'!$O$2:$O$5000,"&lt;"&amp;$C$906)+SUMIFS('1. Output sheet'!$F$2:$F$5000,'1. Output sheet'!$C$2:$C$5000,L$138,'1. Output sheet'!$K$2:$K$5000,$B1044,'1. Output sheet'!$AC$2:$AC$5000,$B$170,'1. Output sheet'!$O$2:$O$5000,"&gt;="&amp;$B$906,'1. Output sheet'!$O$2:$O$5000,"&lt;"&amp;$C$906)</f>
        <v>0</v>
      </c>
      <c r="M1044" s="13">
        <f>SUMIFS('1. Output sheet'!$F$2:$F$5000,'1. Output sheet'!$C$2:$C$5000,M$138,'1. Output sheet'!$K$2:$K$5000,$B1044,'1. Output sheet'!$AC$2:$AC$5000,$B$140,'1. Output sheet'!$O$2:$O$5000,"&gt;="&amp;$B$906,'1. Output sheet'!$O$2:$O$5000,"&lt;"&amp;$C$906)+SUMIFS('1. Output sheet'!$F$2:$F$5000,'1. Output sheet'!$C$2:$C$5000,M$138,'1. Output sheet'!$K$2:$K$5000,$B1044,'1. Output sheet'!$AC$2:$AC$5000,$B$170,'1. Output sheet'!$O$2:$O$5000,"&gt;="&amp;$B$906,'1. Output sheet'!$O$2:$O$5000,"&lt;"&amp;$C$906)</f>
        <v>0</v>
      </c>
      <c r="N1044" s="13">
        <f>SUMIFS('1. Output sheet'!$F$2:$F$5000,'1. Output sheet'!$C$2:$C$5000,N$138,'1. Output sheet'!$K$2:$K$5000,$B1044,'1. Output sheet'!$AC$2:$AC$5000,$B$140,'1. Output sheet'!$O$2:$O$5000,"&gt;="&amp;$B$906,'1. Output sheet'!$O$2:$O$5000,"&lt;"&amp;$C$906)+SUMIFS('1. Output sheet'!$F$2:$F$5000,'1. Output sheet'!$C$2:$C$5000,N$138,'1. Output sheet'!$K$2:$K$5000,$B1044,'1. Output sheet'!$AC$2:$AC$5000,$B$170,'1. Output sheet'!$O$2:$O$5000,"&gt;="&amp;$B$906,'1. Output sheet'!$O$2:$O$5000,"&lt;"&amp;$C$906)</f>
        <v>0</v>
      </c>
      <c r="O1044" s="13">
        <f>SUMIFS('1. Output sheet'!$F$2:$F$5000,'1. Output sheet'!$C$2:$C$5000,O$138,'1. Output sheet'!$K$2:$K$5000,$B1044,'1. Output sheet'!$AC$2:$AC$5000,$B$140,'1. Output sheet'!$O$2:$O$5000,"&gt;="&amp;$B$906,'1. Output sheet'!$O$2:$O$5000,"&lt;"&amp;$C$906)+SUMIFS('1. Output sheet'!$F$2:$F$5000,'1. Output sheet'!$C$2:$C$5000,O$138,'1. Output sheet'!$K$2:$K$5000,$B1044,'1. Output sheet'!$AC$2:$AC$5000,$B$170,'1. Output sheet'!$O$2:$O$5000,"&gt;="&amp;$B$906,'1. Output sheet'!$O$2:$O$5000,"&lt;"&amp;$C$906)</f>
        <v>0</v>
      </c>
      <c r="P1044" s="14">
        <f t="shared" si="610"/>
        <v>0</v>
      </c>
      <c r="R1044" s="39" t="s">
        <v>530</v>
      </c>
      <c r="S1044" s="12"/>
      <c r="T1044" s="13">
        <f t="shared" si="609"/>
        <v>0</v>
      </c>
      <c r="U1044" s="13">
        <f t="shared" si="597"/>
        <v>0</v>
      </c>
      <c r="V1044" s="13">
        <f t="shared" si="598"/>
        <v>0</v>
      </c>
      <c r="W1044" s="13">
        <f t="shared" si="599"/>
        <v>0</v>
      </c>
      <c r="X1044" s="13">
        <f t="shared" si="600"/>
        <v>0</v>
      </c>
      <c r="Y1044" s="13">
        <f t="shared" si="601"/>
        <v>0</v>
      </c>
      <c r="Z1044" s="13">
        <f t="shared" si="602"/>
        <v>0</v>
      </c>
      <c r="AA1044" s="13">
        <f t="shared" si="603"/>
        <v>0</v>
      </c>
      <c r="AB1044" s="13">
        <f t="shared" si="604"/>
        <v>0</v>
      </c>
      <c r="AC1044" s="13">
        <f t="shared" si="605"/>
        <v>0</v>
      </c>
      <c r="AD1044" s="13">
        <f t="shared" si="606"/>
        <v>0</v>
      </c>
      <c r="AE1044" s="13">
        <f t="shared" si="607"/>
        <v>0</v>
      </c>
      <c r="AF1044" s="14">
        <f t="shared" si="608"/>
        <v>0</v>
      </c>
    </row>
    <row r="1045" spans="2:32" ht="14.4" x14ac:dyDescent="0.3">
      <c r="B1045" s="39" t="s">
        <v>34</v>
      </c>
      <c r="C1045" s="12"/>
      <c r="D1045" s="13">
        <f>SUMIFS('1. Output sheet'!$F$2:$F$5000,'1. Output sheet'!$C$2:$C$5000,D$138,'1. Output sheet'!$K$2:$K$5000,$B1045,'1. Output sheet'!$AC$2:$AC$5000,$B$140,'1. Output sheet'!$O$2:$O$5000,"&gt;="&amp;$B$906,'1. Output sheet'!$O$2:$O$5000,"&lt;"&amp;$C$906)+SUMIFS('1. Output sheet'!$F$2:$F$5000,'1. Output sheet'!$C$2:$C$5000,D$138,'1. Output sheet'!$K$2:$K$5000,$B1045,'1. Output sheet'!$AC$2:$AC$5000,$B$170,'1. Output sheet'!$O$2:$O$5000,"&gt;="&amp;$B$906,'1. Output sheet'!$O$2:$O$5000,"&lt;"&amp;$C$906)</f>
        <v>0</v>
      </c>
      <c r="E1045" s="13">
        <f>SUMIFS('1. Output sheet'!$F$2:$F$5000,'1. Output sheet'!$C$2:$C$5000,E$138,'1. Output sheet'!$K$2:$K$5000,$B1045,'1. Output sheet'!$AC$2:$AC$5000,$B$140,'1. Output sheet'!$O$2:$O$5000,"&gt;="&amp;$B$906,'1. Output sheet'!$O$2:$O$5000,"&lt;"&amp;$C$906)+SUMIFS('1. Output sheet'!$F$2:$F$5000,'1. Output sheet'!$C$2:$C$5000,E$138,'1. Output sheet'!$K$2:$K$5000,$B1045,'1. Output sheet'!$AC$2:$AC$5000,$B$170,'1. Output sheet'!$O$2:$O$5000,"&gt;="&amp;$B$906,'1. Output sheet'!$O$2:$O$5000,"&lt;"&amp;$C$906)</f>
        <v>0</v>
      </c>
      <c r="F1045" s="13">
        <f>SUMIFS('1. Output sheet'!$F$2:$F$5000,'1. Output sheet'!$C$2:$C$5000,F$138,'1. Output sheet'!$K$2:$K$5000,$B1045,'1. Output sheet'!$AC$2:$AC$5000,$B$140,'1. Output sheet'!$O$2:$O$5000,"&gt;="&amp;$B$906,'1. Output sheet'!$O$2:$O$5000,"&lt;"&amp;$C$906)+SUMIFS('1. Output sheet'!$F$2:$F$5000,'1. Output sheet'!$C$2:$C$5000,F$138,'1. Output sheet'!$K$2:$K$5000,$B1045,'1. Output sheet'!$AC$2:$AC$5000,$B$170,'1. Output sheet'!$O$2:$O$5000,"&gt;="&amp;$B$906,'1. Output sheet'!$O$2:$O$5000,"&lt;"&amp;$C$906)</f>
        <v>0</v>
      </c>
      <c r="G1045" s="13">
        <f>SUMIFS('1. Output sheet'!$F$2:$F$5000,'1. Output sheet'!$C$2:$C$5000,G$138,'1. Output sheet'!$K$2:$K$5000,$B1045,'1. Output sheet'!$AC$2:$AC$5000,$B$140,'1. Output sheet'!$O$2:$O$5000,"&gt;="&amp;$B$906,'1. Output sheet'!$O$2:$O$5000,"&lt;"&amp;$C$906)+SUMIFS('1. Output sheet'!$F$2:$F$5000,'1. Output sheet'!$C$2:$C$5000,G$138,'1. Output sheet'!$K$2:$K$5000,$B1045,'1. Output sheet'!$AC$2:$AC$5000,$B$170,'1. Output sheet'!$O$2:$O$5000,"&gt;="&amp;$B$906,'1. Output sheet'!$O$2:$O$5000,"&lt;"&amp;$C$906)</f>
        <v>0</v>
      </c>
      <c r="H1045" s="13">
        <f>SUMIFS('1. Output sheet'!$F$2:$F$5000,'1. Output sheet'!$C$2:$C$5000,H$138,'1. Output sheet'!$K$2:$K$5000,$B1045,'1. Output sheet'!$AC$2:$AC$5000,$B$140,'1. Output sheet'!$O$2:$O$5000,"&gt;="&amp;$B$906,'1. Output sheet'!$O$2:$O$5000,"&lt;"&amp;$C$906)+SUMIFS('1. Output sheet'!$F$2:$F$5000,'1. Output sheet'!$C$2:$C$5000,H$138,'1. Output sheet'!$K$2:$K$5000,$B1045,'1. Output sheet'!$AC$2:$AC$5000,$B$170,'1. Output sheet'!$O$2:$O$5000,"&gt;="&amp;$B$906,'1. Output sheet'!$O$2:$O$5000,"&lt;"&amp;$C$906)</f>
        <v>0</v>
      </c>
      <c r="I1045" s="13">
        <f>SUMIFS('1. Output sheet'!$F$2:$F$5000,'1. Output sheet'!$C$2:$C$5000,I$138,'1. Output sheet'!$K$2:$K$5000,$B1045,'1. Output sheet'!$AC$2:$AC$5000,$B$140,'1. Output sheet'!$O$2:$O$5000,"&gt;="&amp;$B$906,'1. Output sheet'!$O$2:$O$5000,"&lt;"&amp;$C$906)+SUMIFS('1. Output sheet'!$F$2:$F$5000,'1. Output sheet'!$C$2:$C$5000,I$138,'1. Output sheet'!$K$2:$K$5000,$B1045,'1. Output sheet'!$AC$2:$AC$5000,$B$170,'1. Output sheet'!$O$2:$O$5000,"&gt;="&amp;$B$906,'1. Output sheet'!$O$2:$O$5000,"&lt;"&amp;$C$906)</f>
        <v>0</v>
      </c>
      <c r="J1045" s="13">
        <f>SUMIFS('1. Output sheet'!$F$2:$F$5000,'1. Output sheet'!$C$2:$C$5000,J$138,'1. Output sheet'!$K$2:$K$5000,$B1045,'1. Output sheet'!$AC$2:$AC$5000,$B$140,'1. Output sheet'!$O$2:$O$5000,"&gt;="&amp;$B$906,'1. Output sheet'!$O$2:$O$5000,"&lt;"&amp;$C$906)+SUMIFS('1. Output sheet'!$F$2:$F$5000,'1. Output sheet'!$C$2:$C$5000,J$138,'1. Output sheet'!$K$2:$K$5000,$B1045,'1. Output sheet'!$AC$2:$AC$5000,$B$170,'1. Output sheet'!$O$2:$O$5000,"&gt;="&amp;$B$906,'1. Output sheet'!$O$2:$O$5000,"&lt;"&amp;$C$906)</f>
        <v>0</v>
      </c>
      <c r="K1045" s="13">
        <f>SUMIFS('1. Output sheet'!$F$2:$F$5000,'1. Output sheet'!$C$2:$C$5000,K$138,'1. Output sheet'!$K$2:$K$5000,$B1045,'1. Output sheet'!$AC$2:$AC$5000,$B$140,'1. Output sheet'!$O$2:$O$5000,"&gt;="&amp;$B$906,'1. Output sheet'!$O$2:$O$5000,"&lt;"&amp;$C$906)+SUMIFS('1. Output sheet'!$F$2:$F$5000,'1. Output sheet'!$C$2:$C$5000,K$138,'1. Output sheet'!$K$2:$K$5000,$B1045,'1. Output sheet'!$AC$2:$AC$5000,$B$170,'1. Output sheet'!$O$2:$O$5000,"&gt;="&amp;$B$906,'1. Output sheet'!$O$2:$O$5000,"&lt;"&amp;$C$906)</f>
        <v>0</v>
      </c>
      <c r="L1045" s="13">
        <f>SUMIFS('1. Output sheet'!$F$2:$F$5000,'1. Output sheet'!$C$2:$C$5000,L$138,'1. Output sheet'!$K$2:$K$5000,$B1045,'1. Output sheet'!$AC$2:$AC$5000,$B$140,'1. Output sheet'!$O$2:$O$5000,"&gt;="&amp;$B$906,'1. Output sheet'!$O$2:$O$5000,"&lt;"&amp;$C$906)+SUMIFS('1. Output sheet'!$F$2:$F$5000,'1. Output sheet'!$C$2:$C$5000,L$138,'1. Output sheet'!$K$2:$K$5000,$B1045,'1. Output sheet'!$AC$2:$AC$5000,$B$170,'1. Output sheet'!$O$2:$O$5000,"&gt;="&amp;$B$906,'1. Output sheet'!$O$2:$O$5000,"&lt;"&amp;$C$906)</f>
        <v>0</v>
      </c>
      <c r="M1045" s="13">
        <f>SUMIFS('1. Output sheet'!$F$2:$F$5000,'1. Output sheet'!$C$2:$C$5000,M$138,'1. Output sheet'!$K$2:$K$5000,$B1045,'1. Output sheet'!$AC$2:$AC$5000,$B$140,'1. Output sheet'!$O$2:$O$5000,"&gt;="&amp;$B$906,'1. Output sheet'!$O$2:$O$5000,"&lt;"&amp;$C$906)+SUMIFS('1. Output sheet'!$F$2:$F$5000,'1. Output sheet'!$C$2:$C$5000,M$138,'1. Output sheet'!$K$2:$K$5000,$B1045,'1. Output sheet'!$AC$2:$AC$5000,$B$170,'1. Output sheet'!$O$2:$O$5000,"&gt;="&amp;$B$906,'1. Output sheet'!$O$2:$O$5000,"&lt;"&amp;$C$906)</f>
        <v>0</v>
      </c>
      <c r="N1045" s="13">
        <f>SUMIFS('1. Output sheet'!$F$2:$F$5000,'1. Output sheet'!$C$2:$C$5000,N$138,'1. Output sheet'!$K$2:$K$5000,$B1045,'1. Output sheet'!$AC$2:$AC$5000,$B$140,'1. Output sheet'!$O$2:$O$5000,"&gt;="&amp;$B$906,'1. Output sheet'!$O$2:$O$5000,"&lt;"&amp;$C$906)+SUMIFS('1. Output sheet'!$F$2:$F$5000,'1. Output sheet'!$C$2:$C$5000,N$138,'1. Output sheet'!$K$2:$K$5000,$B1045,'1. Output sheet'!$AC$2:$AC$5000,$B$170,'1. Output sheet'!$O$2:$O$5000,"&gt;="&amp;$B$906,'1. Output sheet'!$O$2:$O$5000,"&lt;"&amp;$C$906)</f>
        <v>0</v>
      </c>
      <c r="O1045" s="13">
        <f>SUMIFS('1. Output sheet'!$F$2:$F$5000,'1. Output sheet'!$C$2:$C$5000,O$138,'1. Output sheet'!$K$2:$K$5000,$B1045,'1. Output sheet'!$AC$2:$AC$5000,$B$140,'1. Output sheet'!$O$2:$O$5000,"&gt;="&amp;$B$906,'1. Output sheet'!$O$2:$O$5000,"&lt;"&amp;$C$906)+SUMIFS('1. Output sheet'!$F$2:$F$5000,'1. Output sheet'!$C$2:$C$5000,O$138,'1. Output sheet'!$K$2:$K$5000,$B1045,'1. Output sheet'!$AC$2:$AC$5000,$B$170,'1. Output sheet'!$O$2:$O$5000,"&gt;="&amp;$B$906,'1. Output sheet'!$O$2:$O$5000,"&lt;"&amp;$C$906)</f>
        <v>0</v>
      </c>
      <c r="P1045" s="14">
        <f t="shared" si="610"/>
        <v>0</v>
      </c>
      <c r="R1045" s="39" t="s">
        <v>34</v>
      </c>
      <c r="S1045" s="12"/>
      <c r="T1045" s="13">
        <f t="shared" si="609"/>
        <v>0</v>
      </c>
      <c r="U1045" s="13">
        <f t="shared" si="597"/>
        <v>0</v>
      </c>
      <c r="V1045" s="13">
        <f t="shared" si="598"/>
        <v>0</v>
      </c>
      <c r="W1045" s="13">
        <f t="shared" si="599"/>
        <v>0</v>
      </c>
      <c r="X1045" s="13">
        <f t="shared" si="600"/>
        <v>0</v>
      </c>
      <c r="Y1045" s="13">
        <f t="shared" si="601"/>
        <v>0</v>
      </c>
      <c r="Z1045" s="13">
        <f t="shared" si="602"/>
        <v>0</v>
      </c>
      <c r="AA1045" s="13">
        <f t="shared" si="603"/>
        <v>0</v>
      </c>
      <c r="AB1045" s="13">
        <f t="shared" si="604"/>
        <v>0</v>
      </c>
      <c r="AC1045" s="13">
        <f t="shared" si="605"/>
        <v>0</v>
      </c>
      <c r="AD1045" s="13">
        <f t="shared" si="606"/>
        <v>0</v>
      </c>
      <c r="AE1045" s="13">
        <f t="shared" si="607"/>
        <v>0</v>
      </c>
      <c r="AF1045" s="14">
        <f t="shared" si="608"/>
        <v>0</v>
      </c>
    </row>
    <row r="1046" spans="2:32" ht="14.4" x14ac:dyDescent="0.3">
      <c r="B1046" s="39" t="s">
        <v>473</v>
      </c>
      <c r="C1046" s="12"/>
      <c r="D1046" s="13">
        <f>SUMIFS('1. Output sheet'!$F$2:$F$5000,'1. Output sheet'!$C$2:$C$5000,D$138,'1. Output sheet'!$K$2:$K$5000,$B1046,'1. Output sheet'!$AC$2:$AC$5000,$B$140,'1. Output sheet'!$O$2:$O$5000,"&gt;="&amp;$B$906,'1. Output sheet'!$O$2:$O$5000,"&lt;"&amp;$C$906)+SUMIFS('1. Output sheet'!$F$2:$F$5000,'1. Output sheet'!$C$2:$C$5000,D$138,'1. Output sheet'!$K$2:$K$5000,$B1046,'1. Output sheet'!$AC$2:$AC$5000,$B$170,'1. Output sheet'!$O$2:$O$5000,"&gt;="&amp;$B$906,'1. Output sheet'!$O$2:$O$5000,"&lt;"&amp;$C$906)</f>
        <v>0</v>
      </c>
      <c r="E1046" s="13">
        <f>SUMIFS('1. Output sheet'!$F$2:$F$5000,'1. Output sheet'!$C$2:$C$5000,E$138,'1. Output sheet'!$K$2:$K$5000,$B1046,'1. Output sheet'!$AC$2:$AC$5000,$B$140,'1. Output sheet'!$O$2:$O$5000,"&gt;="&amp;$B$906,'1. Output sheet'!$O$2:$O$5000,"&lt;"&amp;$C$906)+SUMIFS('1. Output sheet'!$F$2:$F$5000,'1. Output sheet'!$C$2:$C$5000,E$138,'1. Output sheet'!$K$2:$K$5000,$B1046,'1. Output sheet'!$AC$2:$AC$5000,$B$170,'1. Output sheet'!$O$2:$O$5000,"&gt;="&amp;$B$906,'1. Output sheet'!$O$2:$O$5000,"&lt;"&amp;$C$906)</f>
        <v>0</v>
      </c>
      <c r="F1046" s="13">
        <f>SUMIFS('1. Output sheet'!$F$2:$F$5000,'1. Output sheet'!$C$2:$C$5000,F$138,'1. Output sheet'!$K$2:$K$5000,$B1046,'1. Output sheet'!$AC$2:$AC$5000,$B$140,'1. Output sheet'!$O$2:$O$5000,"&gt;="&amp;$B$906,'1. Output sheet'!$O$2:$O$5000,"&lt;"&amp;$C$906)+SUMIFS('1. Output sheet'!$F$2:$F$5000,'1. Output sheet'!$C$2:$C$5000,F$138,'1. Output sheet'!$K$2:$K$5000,$B1046,'1. Output sheet'!$AC$2:$AC$5000,$B$170,'1. Output sheet'!$O$2:$O$5000,"&gt;="&amp;$B$906,'1. Output sheet'!$O$2:$O$5000,"&lt;"&amp;$C$906)</f>
        <v>0</v>
      </c>
      <c r="G1046" s="13">
        <f>SUMIFS('1. Output sheet'!$F$2:$F$5000,'1. Output sheet'!$C$2:$C$5000,G$138,'1. Output sheet'!$K$2:$K$5000,$B1046,'1. Output sheet'!$AC$2:$AC$5000,$B$140,'1. Output sheet'!$O$2:$O$5000,"&gt;="&amp;$B$906,'1. Output sheet'!$O$2:$O$5000,"&lt;"&amp;$C$906)+SUMIFS('1. Output sheet'!$F$2:$F$5000,'1. Output sheet'!$C$2:$C$5000,G$138,'1. Output sheet'!$K$2:$K$5000,$B1046,'1. Output sheet'!$AC$2:$AC$5000,$B$170,'1. Output sheet'!$O$2:$O$5000,"&gt;="&amp;$B$906,'1. Output sheet'!$O$2:$O$5000,"&lt;"&amp;$C$906)</f>
        <v>0</v>
      </c>
      <c r="H1046" s="13">
        <f>SUMIFS('1. Output sheet'!$F$2:$F$5000,'1. Output sheet'!$C$2:$C$5000,H$138,'1. Output sheet'!$K$2:$K$5000,$B1046,'1. Output sheet'!$AC$2:$AC$5000,$B$140,'1. Output sheet'!$O$2:$O$5000,"&gt;="&amp;$B$906,'1. Output sheet'!$O$2:$O$5000,"&lt;"&amp;$C$906)+SUMIFS('1. Output sheet'!$F$2:$F$5000,'1. Output sheet'!$C$2:$C$5000,H$138,'1. Output sheet'!$K$2:$K$5000,$B1046,'1. Output sheet'!$AC$2:$AC$5000,$B$170,'1. Output sheet'!$O$2:$O$5000,"&gt;="&amp;$B$906,'1. Output sheet'!$O$2:$O$5000,"&lt;"&amp;$C$906)</f>
        <v>0</v>
      </c>
      <c r="I1046" s="13">
        <f>SUMIFS('1. Output sheet'!$F$2:$F$5000,'1. Output sheet'!$C$2:$C$5000,I$138,'1. Output sheet'!$K$2:$K$5000,$B1046,'1. Output sheet'!$AC$2:$AC$5000,$B$140,'1. Output sheet'!$O$2:$O$5000,"&gt;="&amp;$B$906,'1. Output sheet'!$O$2:$O$5000,"&lt;"&amp;$C$906)+SUMIFS('1. Output sheet'!$F$2:$F$5000,'1. Output sheet'!$C$2:$C$5000,I$138,'1. Output sheet'!$K$2:$K$5000,$B1046,'1. Output sheet'!$AC$2:$AC$5000,$B$170,'1. Output sheet'!$O$2:$O$5000,"&gt;="&amp;$B$906,'1. Output sheet'!$O$2:$O$5000,"&lt;"&amp;$C$906)</f>
        <v>0</v>
      </c>
      <c r="J1046" s="13">
        <f>SUMIFS('1. Output sheet'!$F$2:$F$5000,'1. Output sheet'!$C$2:$C$5000,J$138,'1. Output sheet'!$K$2:$K$5000,$B1046,'1. Output sheet'!$AC$2:$AC$5000,$B$140,'1. Output sheet'!$O$2:$O$5000,"&gt;="&amp;$B$906,'1. Output sheet'!$O$2:$O$5000,"&lt;"&amp;$C$906)+SUMIFS('1. Output sheet'!$F$2:$F$5000,'1. Output sheet'!$C$2:$C$5000,J$138,'1. Output sheet'!$K$2:$K$5000,$B1046,'1. Output sheet'!$AC$2:$AC$5000,$B$170,'1. Output sheet'!$O$2:$O$5000,"&gt;="&amp;$B$906,'1. Output sheet'!$O$2:$O$5000,"&lt;"&amp;$C$906)</f>
        <v>0</v>
      </c>
      <c r="K1046" s="13">
        <f>SUMIFS('1. Output sheet'!$F$2:$F$5000,'1. Output sheet'!$C$2:$C$5000,K$138,'1. Output sheet'!$K$2:$K$5000,$B1046,'1. Output sheet'!$AC$2:$AC$5000,$B$140,'1. Output sheet'!$O$2:$O$5000,"&gt;="&amp;$B$906,'1. Output sheet'!$O$2:$O$5000,"&lt;"&amp;$C$906)+SUMIFS('1. Output sheet'!$F$2:$F$5000,'1. Output sheet'!$C$2:$C$5000,K$138,'1. Output sheet'!$K$2:$K$5000,$B1046,'1. Output sheet'!$AC$2:$AC$5000,$B$170,'1. Output sheet'!$O$2:$O$5000,"&gt;="&amp;$B$906,'1. Output sheet'!$O$2:$O$5000,"&lt;"&amp;$C$906)</f>
        <v>0</v>
      </c>
      <c r="L1046" s="13">
        <f>SUMIFS('1. Output sheet'!$F$2:$F$5000,'1. Output sheet'!$C$2:$C$5000,L$138,'1. Output sheet'!$K$2:$K$5000,$B1046,'1. Output sheet'!$AC$2:$AC$5000,$B$140,'1. Output sheet'!$O$2:$O$5000,"&gt;="&amp;$B$906,'1. Output sheet'!$O$2:$O$5000,"&lt;"&amp;$C$906)+SUMIFS('1. Output sheet'!$F$2:$F$5000,'1. Output sheet'!$C$2:$C$5000,L$138,'1. Output sheet'!$K$2:$K$5000,$B1046,'1. Output sheet'!$AC$2:$AC$5000,$B$170,'1. Output sheet'!$O$2:$O$5000,"&gt;="&amp;$B$906,'1. Output sheet'!$O$2:$O$5000,"&lt;"&amp;$C$906)</f>
        <v>0</v>
      </c>
      <c r="M1046" s="13">
        <f>SUMIFS('1. Output sheet'!$F$2:$F$5000,'1. Output sheet'!$C$2:$C$5000,M$138,'1. Output sheet'!$K$2:$K$5000,$B1046,'1. Output sheet'!$AC$2:$AC$5000,$B$140,'1. Output sheet'!$O$2:$O$5000,"&gt;="&amp;$B$906,'1. Output sheet'!$O$2:$O$5000,"&lt;"&amp;$C$906)+SUMIFS('1. Output sheet'!$F$2:$F$5000,'1. Output sheet'!$C$2:$C$5000,M$138,'1. Output sheet'!$K$2:$K$5000,$B1046,'1. Output sheet'!$AC$2:$AC$5000,$B$170,'1. Output sheet'!$O$2:$O$5000,"&gt;="&amp;$B$906,'1. Output sheet'!$O$2:$O$5000,"&lt;"&amp;$C$906)</f>
        <v>0</v>
      </c>
      <c r="N1046" s="13">
        <f>SUMIFS('1. Output sheet'!$F$2:$F$5000,'1. Output sheet'!$C$2:$C$5000,N$138,'1. Output sheet'!$K$2:$K$5000,$B1046,'1. Output sheet'!$AC$2:$AC$5000,$B$140,'1. Output sheet'!$O$2:$O$5000,"&gt;="&amp;$B$906,'1. Output sheet'!$O$2:$O$5000,"&lt;"&amp;$C$906)+SUMIFS('1. Output sheet'!$F$2:$F$5000,'1. Output sheet'!$C$2:$C$5000,N$138,'1. Output sheet'!$K$2:$K$5000,$B1046,'1. Output sheet'!$AC$2:$AC$5000,$B$170,'1. Output sheet'!$O$2:$O$5000,"&gt;="&amp;$B$906,'1. Output sheet'!$O$2:$O$5000,"&lt;"&amp;$C$906)</f>
        <v>0</v>
      </c>
      <c r="O1046" s="13">
        <f>SUMIFS('1. Output sheet'!$F$2:$F$5000,'1. Output sheet'!$C$2:$C$5000,O$138,'1. Output sheet'!$K$2:$K$5000,$B1046,'1. Output sheet'!$AC$2:$AC$5000,$B$140,'1. Output sheet'!$O$2:$O$5000,"&gt;="&amp;$B$906,'1. Output sheet'!$O$2:$O$5000,"&lt;"&amp;$C$906)+SUMIFS('1. Output sheet'!$F$2:$F$5000,'1. Output sheet'!$C$2:$C$5000,O$138,'1. Output sheet'!$K$2:$K$5000,$B1046,'1. Output sheet'!$AC$2:$AC$5000,$B$170,'1. Output sheet'!$O$2:$O$5000,"&gt;="&amp;$B$906,'1. Output sheet'!$O$2:$O$5000,"&lt;"&amp;$C$906)</f>
        <v>0</v>
      </c>
      <c r="P1046" s="14">
        <f t="shared" si="610"/>
        <v>0</v>
      </c>
      <c r="R1046" s="39" t="s">
        <v>473</v>
      </c>
      <c r="S1046" s="12"/>
      <c r="T1046" s="13">
        <f t="shared" si="609"/>
        <v>0</v>
      </c>
      <c r="U1046" s="13">
        <f t="shared" si="597"/>
        <v>0</v>
      </c>
      <c r="V1046" s="13">
        <f t="shared" si="598"/>
        <v>0</v>
      </c>
      <c r="W1046" s="13">
        <f t="shared" si="599"/>
        <v>0</v>
      </c>
      <c r="X1046" s="13">
        <f t="shared" si="600"/>
        <v>0</v>
      </c>
      <c r="Y1046" s="13">
        <f t="shared" si="601"/>
        <v>0</v>
      </c>
      <c r="Z1046" s="13">
        <f t="shared" si="602"/>
        <v>0</v>
      </c>
      <c r="AA1046" s="13">
        <f t="shared" si="603"/>
        <v>0</v>
      </c>
      <c r="AB1046" s="13">
        <f t="shared" si="604"/>
        <v>0</v>
      </c>
      <c r="AC1046" s="13">
        <f t="shared" si="605"/>
        <v>0</v>
      </c>
      <c r="AD1046" s="13">
        <f t="shared" si="606"/>
        <v>0</v>
      </c>
      <c r="AE1046" s="13">
        <f t="shared" si="607"/>
        <v>0</v>
      </c>
      <c r="AF1046" s="14">
        <f t="shared" si="608"/>
        <v>0</v>
      </c>
    </row>
    <row r="1047" spans="2:32" ht="14.4" x14ac:dyDescent="0.3">
      <c r="B1047" s="39" t="s">
        <v>210</v>
      </c>
      <c r="C1047" s="12"/>
      <c r="D1047" s="13">
        <f>SUMIFS('1. Output sheet'!$F$2:$F$5000,'1. Output sheet'!$C$2:$C$5000,D$138,'1. Output sheet'!$K$2:$K$5000,$B1047,'1. Output sheet'!$AC$2:$AC$5000,$B$140,'1. Output sheet'!$O$2:$O$5000,"&gt;="&amp;$B$906,'1. Output sheet'!$O$2:$O$5000,"&lt;"&amp;$C$906)+SUMIFS('1. Output sheet'!$F$2:$F$5000,'1. Output sheet'!$C$2:$C$5000,D$138,'1. Output sheet'!$K$2:$K$5000,$B1047,'1. Output sheet'!$AC$2:$AC$5000,$B$170,'1. Output sheet'!$O$2:$O$5000,"&gt;="&amp;$B$906,'1. Output sheet'!$O$2:$O$5000,"&lt;"&amp;$C$906)</f>
        <v>0</v>
      </c>
      <c r="E1047" s="13">
        <f>SUMIFS('1. Output sheet'!$F$2:$F$5000,'1. Output sheet'!$C$2:$C$5000,E$138,'1. Output sheet'!$K$2:$K$5000,$B1047,'1. Output sheet'!$AC$2:$AC$5000,$B$140,'1. Output sheet'!$O$2:$O$5000,"&gt;="&amp;$B$906,'1. Output sheet'!$O$2:$O$5000,"&lt;"&amp;$C$906)+SUMIFS('1. Output sheet'!$F$2:$F$5000,'1. Output sheet'!$C$2:$C$5000,E$138,'1. Output sheet'!$K$2:$K$5000,$B1047,'1. Output sheet'!$AC$2:$AC$5000,$B$170,'1. Output sheet'!$O$2:$O$5000,"&gt;="&amp;$B$906,'1. Output sheet'!$O$2:$O$5000,"&lt;"&amp;$C$906)</f>
        <v>26545.4</v>
      </c>
      <c r="F1047" s="13">
        <f>SUMIFS('1. Output sheet'!$F$2:$F$5000,'1. Output sheet'!$C$2:$C$5000,F$138,'1. Output sheet'!$K$2:$K$5000,$B1047,'1. Output sheet'!$AC$2:$AC$5000,$B$140,'1. Output sheet'!$O$2:$O$5000,"&gt;="&amp;$B$906,'1. Output sheet'!$O$2:$O$5000,"&lt;"&amp;$C$906)+SUMIFS('1. Output sheet'!$F$2:$F$5000,'1. Output sheet'!$C$2:$C$5000,F$138,'1. Output sheet'!$K$2:$K$5000,$B1047,'1. Output sheet'!$AC$2:$AC$5000,$B$170,'1. Output sheet'!$O$2:$O$5000,"&gt;="&amp;$B$906,'1. Output sheet'!$O$2:$O$5000,"&lt;"&amp;$C$906)</f>
        <v>0</v>
      </c>
      <c r="G1047" s="13">
        <f>SUMIFS('1. Output sheet'!$F$2:$F$5000,'1. Output sheet'!$C$2:$C$5000,G$138,'1. Output sheet'!$K$2:$K$5000,$B1047,'1. Output sheet'!$AC$2:$AC$5000,$B$140,'1. Output sheet'!$O$2:$O$5000,"&gt;="&amp;$B$906,'1. Output sheet'!$O$2:$O$5000,"&lt;"&amp;$C$906)+SUMIFS('1. Output sheet'!$F$2:$F$5000,'1. Output sheet'!$C$2:$C$5000,G$138,'1. Output sheet'!$K$2:$K$5000,$B1047,'1. Output sheet'!$AC$2:$AC$5000,$B$170,'1. Output sheet'!$O$2:$O$5000,"&gt;="&amp;$B$906,'1. Output sheet'!$O$2:$O$5000,"&lt;"&amp;$C$906)</f>
        <v>0</v>
      </c>
      <c r="H1047" s="13">
        <f>SUMIFS('1. Output sheet'!$F$2:$F$5000,'1. Output sheet'!$C$2:$C$5000,H$138,'1. Output sheet'!$K$2:$K$5000,$B1047,'1. Output sheet'!$AC$2:$AC$5000,$B$140,'1. Output sheet'!$O$2:$O$5000,"&gt;="&amp;$B$906,'1. Output sheet'!$O$2:$O$5000,"&lt;"&amp;$C$906)+SUMIFS('1. Output sheet'!$F$2:$F$5000,'1. Output sheet'!$C$2:$C$5000,H$138,'1. Output sheet'!$K$2:$K$5000,$B1047,'1. Output sheet'!$AC$2:$AC$5000,$B$170,'1. Output sheet'!$O$2:$O$5000,"&gt;="&amp;$B$906,'1. Output sheet'!$O$2:$O$5000,"&lt;"&amp;$C$906)</f>
        <v>0</v>
      </c>
      <c r="I1047" s="13">
        <f>SUMIFS('1. Output sheet'!$F$2:$F$5000,'1. Output sheet'!$C$2:$C$5000,I$138,'1. Output sheet'!$K$2:$K$5000,$B1047,'1. Output sheet'!$AC$2:$AC$5000,$B$140,'1. Output sheet'!$O$2:$O$5000,"&gt;="&amp;$B$906,'1. Output sheet'!$O$2:$O$5000,"&lt;"&amp;$C$906)+SUMIFS('1. Output sheet'!$F$2:$F$5000,'1. Output sheet'!$C$2:$C$5000,I$138,'1. Output sheet'!$K$2:$K$5000,$B1047,'1. Output sheet'!$AC$2:$AC$5000,$B$170,'1. Output sheet'!$O$2:$O$5000,"&gt;="&amp;$B$906,'1. Output sheet'!$O$2:$O$5000,"&lt;"&amp;$C$906)</f>
        <v>0</v>
      </c>
      <c r="J1047" s="13">
        <f>SUMIFS('1. Output sheet'!$F$2:$F$5000,'1. Output sheet'!$C$2:$C$5000,J$138,'1. Output sheet'!$K$2:$K$5000,$B1047,'1. Output sheet'!$AC$2:$AC$5000,$B$140,'1. Output sheet'!$O$2:$O$5000,"&gt;="&amp;$B$906,'1. Output sheet'!$O$2:$O$5000,"&lt;"&amp;$C$906)+SUMIFS('1. Output sheet'!$F$2:$F$5000,'1. Output sheet'!$C$2:$C$5000,J$138,'1. Output sheet'!$K$2:$K$5000,$B1047,'1. Output sheet'!$AC$2:$AC$5000,$B$170,'1. Output sheet'!$O$2:$O$5000,"&gt;="&amp;$B$906,'1. Output sheet'!$O$2:$O$5000,"&lt;"&amp;$C$906)</f>
        <v>0</v>
      </c>
      <c r="K1047" s="13">
        <f>SUMIFS('1. Output sheet'!$F$2:$F$5000,'1. Output sheet'!$C$2:$C$5000,K$138,'1. Output sheet'!$K$2:$K$5000,$B1047,'1. Output sheet'!$AC$2:$AC$5000,$B$140,'1. Output sheet'!$O$2:$O$5000,"&gt;="&amp;$B$906,'1. Output sheet'!$O$2:$O$5000,"&lt;"&amp;$C$906)+SUMIFS('1. Output sheet'!$F$2:$F$5000,'1. Output sheet'!$C$2:$C$5000,K$138,'1. Output sheet'!$K$2:$K$5000,$B1047,'1. Output sheet'!$AC$2:$AC$5000,$B$170,'1. Output sheet'!$O$2:$O$5000,"&gt;="&amp;$B$906,'1. Output sheet'!$O$2:$O$5000,"&lt;"&amp;$C$906)</f>
        <v>0</v>
      </c>
      <c r="L1047" s="13">
        <f>SUMIFS('1. Output sheet'!$F$2:$F$5000,'1. Output sheet'!$C$2:$C$5000,L$138,'1. Output sheet'!$K$2:$K$5000,$B1047,'1. Output sheet'!$AC$2:$AC$5000,$B$140,'1. Output sheet'!$O$2:$O$5000,"&gt;="&amp;$B$906,'1. Output sheet'!$O$2:$O$5000,"&lt;"&amp;$C$906)+SUMIFS('1. Output sheet'!$F$2:$F$5000,'1. Output sheet'!$C$2:$C$5000,L$138,'1. Output sheet'!$K$2:$K$5000,$B1047,'1. Output sheet'!$AC$2:$AC$5000,$B$170,'1. Output sheet'!$O$2:$O$5000,"&gt;="&amp;$B$906,'1. Output sheet'!$O$2:$O$5000,"&lt;"&amp;$C$906)</f>
        <v>0</v>
      </c>
      <c r="M1047" s="13">
        <f>SUMIFS('1. Output sheet'!$F$2:$F$5000,'1. Output sheet'!$C$2:$C$5000,M$138,'1. Output sheet'!$K$2:$K$5000,$B1047,'1. Output sheet'!$AC$2:$AC$5000,$B$140,'1. Output sheet'!$O$2:$O$5000,"&gt;="&amp;$B$906,'1. Output sheet'!$O$2:$O$5000,"&lt;"&amp;$C$906)+SUMIFS('1. Output sheet'!$F$2:$F$5000,'1. Output sheet'!$C$2:$C$5000,M$138,'1. Output sheet'!$K$2:$K$5000,$B1047,'1. Output sheet'!$AC$2:$AC$5000,$B$170,'1. Output sheet'!$O$2:$O$5000,"&gt;="&amp;$B$906,'1. Output sheet'!$O$2:$O$5000,"&lt;"&amp;$C$906)</f>
        <v>0</v>
      </c>
      <c r="N1047" s="13">
        <f>SUMIFS('1. Output sheet'!$F$2:$F$5000,'1. Output sheet'!$C$2:$C$5000,N$138,'1. Output sheet'!$K$2:$K$5000,$B1047,'1. Output sheet'!$AC$2:$AC$5000,$B$140,'1. Output sheet'!$O$2:$O$5000,"&gt;="&amp;$B$906,'1. Output sheet'!$O$2:$O$5000,"&lt;"&amp;$C$906)+SUMIFS('1. Output sheet'!$F$2:$F$5000,'1. Output sheet'!$C$2:$C$5000,N$138,'1. Output sheet'!$K$2:$K$5000,$B1047,'1. Output sheet'!$AC$2:$AC$5000,$B$170,'1. Output sheet'!$O$2:$O$5000,"&gt;="&amp;$B$906,'1. Output sheet'!$O$2:$O$5000,"&lt;"&amp;$C$906)</f>
        <v>0</v>
      </c>
      <c r="O1047" s="13">
        <f>SUMIFS('1. Output sheet'!$F$2:$F$5000,'1. Output sheet'!$C$2:$C$5000,O$138,'1. Output sheet'!$K$2:$K$5000,$B1047,'1. Output sheet'!$AC$2:$AC$5000,$B$140,'1. Output sheet'!$O$2:$O$5000,"&gt;="&amp;$B$906,'1. Output sheet'!$O$2:$O$5000,"&lt;"&amp;$C$906)+SUMIFS('1. Output sheet'!$F$2:$F$5000,'1. Output sheet'!$C$2:$C$5000,O$138,'1. Output sheet'!$K$2:$K$5000,$B1047,'1. Output sheet'!$AC$2:$AC$5000,$B$170,'1. Output sheet'!$O$2:$O$5000,"&gt;="&amp;$B$906,'1. Output sheet'!$O$2:$O$5000,"&lt;"&amp;$C$906)</f>
        <v>0</v>
      </c>
      <c r="P1047" s="14">
        <f t="shared" si="610"/>
        <v>26545.4</v>
      </c>
      <c r="R1047" s="39" t="s">
        <v>210</v>
      </c>
      <c r="S1047" s="12"/>
      <c r="T1047" s="13">
        <f t="shared" si="609"/>
        <v>0</v>
      </c>
      <c r="U1047" s="13">
        <f t="shared" si="597"/>
        <v>3559.1756834667412</v>
      </c>
      <c r="V1047" s="13">
        <f t="shared" si="598"/>
        <v>0</v>
      </c>
      <c r="W1047" s="13">
        <f t="shared" si="599"/>
        <v>0</v>
      </c>
      <c r="X1047" s="13">
        <f t="shared" si="600"/>
        <v>0</v>
      </c>
      <c r="Y1047" s="13">
        <f t="shared" si="601"/>
        <v>0</v>
      </c>
      <c r="Z1047" s="13">
        <f t="shared" si="602"/>
        <v>0</v>
      </c>
      <c r="AA1047" s="13">
        <f t="shared" si="603"/>
        <v>0</v>
      </c>
      <c r="AB1047" s="13">
        <f t="shared" si="604"/>
        <v>0</v>
      </c>
      <c r="AC1047" s="13">
        <f t="shared" si="605"/>
        <v>0</v>
      </c>
      <c r="AD1047" s="13">
        <f t="shared" si="606"/>
        <v>0</v>
      </c>
      <c r="AE1047" s="13">
        <f t="shared" si="607"/>
        <v>0</v>
      </c>
      <c r="AF1047" s="14">
        <f t="shared" si="608"/>
        <v>3559.1756834667412</v>
      </c>
    </row>
    <row r="1048" spans="2:32" ht="14.4" x14ac:dyDescent="0.3">
      <c r="B1048" s="39" t="s">
        <v>333</v>
      </c>
      <c r="C1048" s="12"/>
      <c r="D1048" s="13">
        <f>SUMIFS('1. Output sheet'!$F$2:$F$5000,'1. Output sheet'!$C$2:$C$5000,D$138,'1. Output sheet'!$K$2:$K$5000,$B1048,'1. Output sheet'!$AC$2:$AC$5000,$B$140,'1. Output sheet'!$O$2:$O$5000,"&gt;="&amp;$B$906,'1. Output sheet'!$O$2:$O$5000,"&lt;"&amp;$C$906)+SUMIFS('1. Output sheet'!$F$2:$F$5000,'1. Output sheet'!$C$2:$C$5000,D$138,'1. Output sheet'!$K$2:$K$5000,$B1048,'1. Output sheet'!$AC$2:$AC$5000,$B$170,'1. Output sheet'!$O$2:$O$5000,"&gt;="&amp;$B$906,'1. Output sheet'!$O$2:$O$5000,"&lt;"&amp;$C$906)</f>
        <v>0</v>
      </c>
      <c r="E1048" s="13">
        <f>SUMIFS('1. Output sheet'!$F$2:$F$5000,'1. Output sheet'!$C$2:$C$5000,E$138,'1. Output sheet'!$K$2:$K$5000,$B1048,'1. Output sheet'!$AC$2:$AC$5000,$B$140,'1. Output sheet'!$O$2:$O$5000,"&gt;="&amp;$B$906,'1. Output sheet'!$O$2:$O$5000,"&lt;"&amp;$C$906)+SUMIFS('1. Output sheet'!$F$2:$F$5000,'1. Output sheet'!$C$2:$C$5000,E$138,'1. Output sheet'!$K$2:$K$5000,$B1048,'1. Output sheet'!$AC$2:$AC$5000,$B$170,'1. Output sheet'!$O$2:$O$5000,"&gt;="&amp;$B$906,'1. Output sheet'!$O$2:$O$5000,"&lt;"&amp;$C$906)</f>
        <v>0</v>
      </c>
      <c r="F1048" s="13">
        <f>SUMIFS('1. Output sheet'!$F$2:$F$5000,'1. Output sheet'!$C$2:$C$5000,F$138,'1. Output sheet'!$K$2:$K$5000,$B1048,'1. Output sheet'!$AC$2:$AC$5000,$B$140,'1. Output sheet'!$O$2:$O$5000,"&gt;="&amp;$B$906,'1. Output sheet'!$O$2:$O$5000,"&lt;"&amp;$C$906)+SUMIFS('1. Output sheet'!$F$2:$F$5000,'1. Output sheet'!$C$2:$C$5000,F$138,'1. Output sheet'!$K$2:$K$5000,$B1048,'1. Output sheet'!$AC$2:$AC$5000,$B$170,'1. Output sheet'!$O$2:$O$5000,"&gt;="&amp;$B$906,'1. Output sheet'!$O$2:$O$5000,"&lt;"&amp;$C$906)</f>
        <v>0</v>
      </c>
      <c r="G1048" s="13">
        <f>SUMIFS('1. Output sheet'!$F$2:$F$5000,'1. Output sheet'!$C$2:$C$5000,G$138,'1. Output sheet'!$K$2:$K$5000,$B1048,'1. Output sheet'!$AC$2:$AC$5000,$B$140,'1. Output sheet'!$O$2:$O$5000,"&gt;="&amp;$B$906,'1. Output sheet'!$O$2:$O$5000,"&lt;"&amp;$C$906)+SUMIFS('1. Output sheet'!$F$2:$F$5000,'1. Output sheet'!$C$2:$C$5000,G$138,'1. Output sheet'!$K$2:$K$5000,$B1048,'1. Output sheet'!$AC$2:$AC$5000,$B$170,'1. Output sheet'!$O$2:$O$5000,"&gt;="&amp;$B$906,'1. Output sheet'!$O$2:$O$5000,"&lt;"&amp;$C$906)</f>
        <v>0</v>
      </c>
      <c r="H1048" s="13">
        <f>SUMIFS('1. Output sheet'!$F$2:$F$5000,'1. Output sheet'!$C$2:$C$5000,H$138,'1. Output sheet'!$K$2:$K$5000,$B1048,'1. Output sheet'!$AC$2:$AC$5000,$B$140,'1. Output sheet'!$O$2:$O$5000,"&gt;="&amp;$B$906,'1. Output sheet'!$O$2:$O$5000,"&lt;"&amp;$C$906)+SUMIFS('1. Output sheet'!$F$2:$F$5000,'1. Output sheet'!$C$2:$C$5000,H$138,'1. Output sheet'!$K$2:$K$5000,$B1048,'1. Output sheet'!$AC$2:$AC$5000,$B$170,'1. Output sheet'!$O$2:$O$5000,"&gt;="&amp;$B$906,'1. Output sheet'!$O$2:$O$5000,"&lt;"&amp;$C$906)</f>
        <v>0</v>
      </c>
      <c r="I1048" s="13">
        <f>SUMIFS('1. Output sheet'!$F$2:$F$5000,'1. Output sheet'!$C$2:$C$5000,I$138,'1. Output sheet'!$K$2:$K$5000,$B1048,'1. Output sheet'!$AC$2:$AC$5000,$B$140,'1. Output sheet'!$O$2:$O$5000,"&gt;="&amp;$B$906,'1. Output sheet'!$O$2:$O$5000,"&lt;"&amp;$C$906)+SUMIFS('1. Output sheet'!$F$2:$F$5000,'1. Output sheet'!$C$2:$C$5000,I$138,'1. Output sheet'!$K$2:$K$5000,$B1048,'1. Output sheet'!$AC$2:$AC$5000,$B$170,'1. Output sheet'!$O$2:$O$5000,"&gt;="&amp;$B$906,'1. Output sheet'!$O$2:$O$5000,"&lt;"&amp;$C$906)</f>
        <v>0</v>
      </c>
      <c r="J1048" s="13">
        <f>SUMIFS('1. Output sheet'!$F$2:$F$5000,'1. Output sheet'!$C$2:$C$5000,J$138,'1. Output sheet'!$K$2:$K$5000,$B1048,'1. Output sheet'!$AC$2:$AC$5000,$B$140,'1. Output sheet'!$O$2:$O$5000,"&gt;="&amp;$B$906,'1. Output sheet'!$O$2:$O$5000,"&lt;"&amp;$C$906)+SUMIFS('1. Output sheet'!$F$2:$F$5000,'1. Output sheet'!$C$2:$C$5000,J$138,'1. Output sheet'!$K$2:$K$5000,$B1048,'1. Output sheet'!$AC$2:$AC$5000,$B$170,'1. Output sheet'!$O$2:$O$5000,"&gt;="&amp;$B$906,'1. Output sheet'!$O$2:$O$5000,"&lt;"&amp;$C$906)</f>
        <v>0</v>
      </c>
      <c r="K1048" s="13">
        <f>SUMIFS('1. Output sheet'!$F$2:$F$5000,'1. Output sheet'!$C$2:$C$5000,K$138,'1. Output sheet'!$K$2:$K$5000,$B1048,'1. Output sheet'!$AC$2:$AC$5000,$B$140,'1. Output sheet'!$O$2:$O$5000,"&gt;="&amp;$B$906,'1. Output sheet'!$O$2:$O$5000,"&lt;"&amp;$C$906)+SUMIFS('1. Output sheet'!$F$2:$F$5000,'1. Output sheet'!$C$2:$C$5000,K$138,'1. Output sheet'!$K$2:$K$5000,$B1048,'1. Output sheet'!$AC$2:$AC$5000,$B$170,'1. Output sheet'!$O$2:$O$5000,"&gt;="&amp;$B$906,'1. Output sheet'!$O$2:$O$5000,"&lt;"&amp;$C$906)</f>
        <v>0</v>
      </c>
      <c r="L1048" s="13">
        <f>SUMIFS('1. Output sheet'!$F$2:$F$5000,'1. Output sheet'!$C$2:$C$5000,L$138,'1. Output sheet'!$K$2:$K$5000,$B1048,'1. Output sheet'!$AC$2:$AC$5000,$B$140,'1. Output sheet'!$O$2:$O$5000,"&gt;="&amp;$B$906,'1. Output sheet'!$O$2:$O$5000,"&lt;"&amp;$C$906)+SUMIFS('1. Output sheet'!$F$2:$F$5000,'1. Output sheet'!$C$2:$C$5000,L$138,'1. Output sheet'!$K$2:$K$5000,$B1048,'1. Output sheet'!$AC$2:$AC$5000,$B$170,'1. Output sheet'!$O$2:$O$5000,"&gt;="&amp;$B$906,'1. Output sheet'!$O$2:$O$5000,"&lt;"&amp;$C$906)</f>
        <v>0</v>
      </c>
      <c r="M1048" s="13">
        <f>SUMIFS('1. Output sheet'!$F$2:$F$5000,'1. Output sheet'!$C$2:$C$5000,M$138,'1. Output sheet'!$K$2:$K$5000,$B1048,'1. Output sheet'!$AC$2:$AC$5000,$B$140,'1. Output sheet'!$O$2:$O$5000,"&gt;="&amp;$B$906,'1. Output sheet'!$O$2:$O$5000,"&lt;"&amp;$C$906)+SUMIFS('1. Output sheet'!$F$2:$F$5000,'1. Output sheet'!$C$2:$C$5000,M$138,'1. Output sheet'!$K$2:$K$5000,$B1048,'1. Output sheet'!$AC$2:$AC$5000,$B$170,'1. Output sheet'!$O$2:$O$5000,"&gt;="&amp;$B$906,'1. Output sheet'!$O$2:$O$5000,"&lt;"&amp;$C$906)</f>
        <v>0</v>
      </c>
      <c r="N1048" s="13">
        <f>SUMIFS('1. Output sheet'!$F$2:$F$5000,'1. Output sheet'!$C$2:$C$5000,N$138,'1. Output sheet'!$K$2:$K$5000,$B1048,'1. Output sheet'!$AC$2:$AC$5000,$B$140,'1. Output sheet'!$O$2:$O$5000,"&gt;="&amp;$B$906,'1. Output sheet'!$O$2:$O$5000,"&lt;"&amp;$C$906)+SUMIFS('1. Output sheet'!$F$2:$F$5000,'1. Output sheet'!$C$2:$C$5000,N$138,'1. Output sheet'!$K$2:$K$5000,$B1048,'1. Output sheet'!$AC$2:$AC$5000,$B$170,'1. Output sheet'!$O$2:$O$5000,"&gt;="&amp;$B$906,'1. Output sheet'!$O$2:$O$5000,"&lt;"&amp;$C$906)</f>
        <v>0</v>
      </c>
      <c r="O1048" s="13">
        <f>SUMIFS('1. Output sheet'!$F$2:$F$5000,'1. Output sheet'!$C$2:$C$5000,O$138,'1. Output sheet'!$K$2:$K$5000,$B1048,'1. Output sheet'!$AC$2:$AC$5000,$B$140,'1. Output sheet'!$O$2:$O$5000,"&gt;="&amp;$B$906,'1. Output sheet'!$O$2:$O$5000,"&lt;"&amp;$C$906)+SUMIFS('1. Output sheet'!$F$2:$F$5000,'1. Output sheet'!$C$2:$C$5000,O$138,'1. Output sheet'!$K$2:$K$5000,$B1048,'1. Output sheet'!$AC$2:$AC$5000,$B$170,'1. Output sheet'!$O$2:$O$5000,"&gt;="&amp;$B$906,'1. Output sheet'!$O$2:$O$5000,"&lt;"&amp;$C$906)</f>
        <v>0</v>
      </c>
      <c r="P1048" s="14">
        <f t="shared" si="610"/>
        <v>0</v>
      </c>
      <c r="R1048" s="39" t="s">
        <v>333</v>
      </c>
      <c r="S1048" s="12"/>
      <c r="T1048" s="13">
        <f t="shared" si="609"/>
        <v>0</v>
      </c>
      <c r="U1048" s="13">
        <f t="shared" si="597"/>
        <v>0</v>
      </c>
      <c r="V1048" s="13">
        <f t="shared" si="598"/>
        <v>0</v>
      </c>
      <c r="W1048" s="13">
        <f t="shared" si="599"/>
        <v>0</v>
      </c>
      <c r="X1048" s="13">
        <f t="shared" si="600"/>
        <v>0</v>
      </c>
      <c r="Y1048" s="13">
        <f t="shared" si="601"/>
        <v>0</v>
      </c>
      <c r="Z1048" s="13">
        <f t="shared" si="602"/>
        <v>0</v>
      </c>
      <c r="AA1048" s="13">
        <f t="shared" si="603"/>
        <v>0</v>
      </c>
      <c r="AB1048" s="13">
        <f t="shared" si="604"/>
        <v>0</v>
      </c>
      <c r="AC1048" s="13">
        <f t="shared" si="605"/>
        <v>0</v>
      </c>
      <c r="AD1048" s="13">
        <f t="shared" si="606"/>
        <v>0</v>
      </c>
      <c r="AE1048" s="13">
        <f t="shared" si="607"/>
        <v>0</v>
      </c>
      <c r="AF1048" s="14">
        <f t="shared" si="608"/>
        <v>0</v>
      </c>
    </row>
    <row r="1049" spans="2:32" ht="14.4" x14ac:dyDescent="0.3">
      <c r="B1049" s="39" t="s">
        <v>229</v>
      </c>
      <c r="C1049" s="12"/>
      <c r="D1049" s="13">
        <f>SUMIFS('1. Output sheet'!$F$2:$F$5000,'1. Output sheet'!$C$2:$C$5000,D$138,'1. Output sheet'!$K$2:$K$5000,$B1049,'1. Output sheet'!$AC$2:$AC$5000,$B$140,'1. Output sheet'!$O$2:$O$5000,"&gt;="&amp;$B$906,'1. Output sheet'!$O$2:$O$5000,"&lt;"&amp;$C$906)+SUMIFS('1. Output sheet'!$F$2:$F$5000,'1. Output sheet'!$C$2:$C$5000,D$138,'1. Output sheet'!$K$2:$K$5000,$B1049,'1. Output sheet'!$AC$2:$AC$5000,$B$170,'1. Output sheet'!$O$2:$O$5000,"&gt;="&amp;$B$906,'1. Output sheet'!$O$2:$O$5000,"&lt;"&amp;$C$906)</f>
        <v>0</v>
      </c>
      <c r="E1049" s="13">
        <f>SUMIFS('1. Output sheet'!$F$2:$F$5000,'1. Output sheet'!$C$2:$C$5000,E$138,'1. Output sheet'!$K$2:$K$5000,$B1049,'1. Output sheet'!$AC$2:$AC$5000,$B$140,'1. Output sheet'!$O$2:$O$5000,"&gt;="&amp;$B$906,'1. Output sheet'!$O$2:$O$5000,"&lt;"&amp;$C$906)+SUMIFS('1. Output sheet'!$F$2:$F$5000,'1. Output sheet'!$C$2:$C$5000,E$138,'1. Output sheet'!$K$2:$K$5000,$B1049,'1. Output sheet'!$AC$2:$AC$5000,$B$170,'1. Output sheet'!$O$2:$O$5000,"&gt;="&amp;$B$906,'1. Output sheet'!$O$2:$O$5000,"&lt;"&amp;$C$906)</f>
        <v>0</v>
      </c>
      <c r="F1049" s="13">
        <f>SUMIFS('1. Output sheet'!$F$2:$F$5000,'1. Output sheet'!$C$2:$C$5000,F$138,'1. Output sheet'!$K$2:$K$5000,$B1049,'1. Output sheet'!$AC$2:$AC$5000,$B$140,'1. Output sheet'!$O$2:$O$5000,"&gt;="&amp;$B$906,'1. Output sheet'!$O$2:$O$5000,"&lt;"&amp;$C$906)+SUMIFS('1. Output sheet'!$F$2:$F$5000,'1. Output sheet'!$C$2:$C$5000,F$138,'1. Output sheet'!$K$2:$K$5000,$B1049,'1. Output sheet'!$AC$2:$AC$5000,$B$170,'1. Output sheet'!$O$2:$O$5000,"&gt;="&amp;$B$906,'1. Output sheet'!$O$2:$O$5000,"&lt;"&amp;$C$906)</f>
        <v>0</v>
      </c>
      <c r="G1049" s="13">
        <f>SUMIFS('1. Output sheet'!$F$2:$F$5000,'1. Output sheet'!$C$2:$C$5000,G$138,'1. Output sheet'!$K$2:$K$5000,$B1049,'1. Output sheet'!$AC$2:$AC$5000,$B$140,'1. Output sheet'!$O$2:$O$5000,"&gt;="&amp;$B$906,'1. Output sheet'!$O$2:$O$5000,"&lt;"&amp;$C$906)+SUMIFS('1. Output sheet'!$F$2:$F$5000,'1. Output sheet'!$C$2:$C$5000,G$138,'1. Output sheet'!$K$2:$K$5000,$B1049,'1. Output sheet'!$AC$2:$AC$5000,$B$170,'1. Output sheet'!$O$2:$O$5000,"&gt;="&amp;$B$906,'1. Output sheet'!$O$2:$O$5000,"&lt;"&amp;$C$906)</f>
        <v>9050</v>
      </c>
      <c r="H1049" s="13">
        <f>SUMIFS('1. Output sheet'!$F$2:$F$5000,'1. Output sheet'!$C$2:$C$5000,H$138,'1. Output sheet'!$K$2:$K$5000,$B1049,'1. Output sheet'!$AC$2:$AC$5000,$B$140,'1. Output sheet'!$O$2:$O$5000,"&gt;="&amp;$B$906,'1. Output sheet'!$O$2:$O$5000,"&lt;"&amp;$C$906)+SUMIFS('1. Output sheet'!$F$2:$F$5000,'1. Output sheet'!$C$2:$C$5000,H$138,'1. Output sheet'!$K$2:$K$5000,$B1049,'1. Output sheet'!$AC$2:$AC$5000,$B$170,'1. Output sheet'!$O$2:$O$5000,"&gt;="&amp;$B$906,'1. Output sheet'!$O$2:$O$5000,"&lt;"&amp;$C$906)</f>
        <v>9050</v>
      </c>
      <c r="I1049" s="13">
        <f>SUMIFS('1. Output sheet'!$F$2:$F$5000,'1. Output sheet'!$C$2:$C$5000,I$138,'1. Output sheet'!$K$2:$K$5000,$B1049,'1. Output sheet'!$AC$2:$AC$5000,$B$140,'1. Output sheet'!$O$2:$O$5000,"&gt;="&amp;$B$906,'1. Output sheet'!$O$2:$O$5000,"&lt;"&amp;$C$906)+SUMIFS('1. Output sheet'!$F$2:$F$5000,'1. Output sheet'!$C$2:$C$5000,I$138,'1. Output sheet'!$K$2:$K$5000,$B1049,'1. Output sheet'!$AC$2:$AC$5000,$B$170,'1. Output sheet'!$O$2:$O$5000,"&gt;="&amp;$B$906,'1. Output sheet'!$O$2:$O$5000,"&lt;"&amp;$C$906)</f>
        <v>0</v>
      </c>
      <c r="J1049" s="13">
        <f>SUMIFS('1. Output sheet'!$F$2:$F$5000,'1. Output sheet'!$C$2:$C$5000,J$138,'1. Output sheet'!$K$2:$K$5000,$B1049,'1. Output sheet'!$AC$2:$AC$5000,$B$140,'1. Output sheet'!$O$2:$O$5000,"&gt;="&amp;$B$906,'1. Output sheet'!$O$2:$O$5000,"&lt;"&amp;$C$906)+SUMIFS('1. Output sheet'!$F$2:$F$5000,'1. Output sheet'!$C$2:$C$5000,J$138,'1. Output sheet'!$K$2:$K$5000,$B1049,'1. Output sheet'!$AC$2:$AC$5000,$B$170,'1. Output sheet'!$O$2:$O$5000,"&gt;="&amp;$B$906,'1. Output sheet'!$O$2:$O$5000,"&lt;"&amp;$C$906)</f>
        <v>0</v>
      </c>
      <c r="K1049" s="13">
        <f>SUMIFS('1. Output sheet'!$F$2:$F$5000,'1. Output sheet'!$C$2:$C$5000,K$138,'1. Output sheet'!$K$2:$K$5000,$B1049,'1. Output sheet'!$AC$2:$AC$5000,$B$140,'1. Output sheet'!$O$2:$O$5000,"&gt;="&amp;$B$906,'1. Output sheet'!$O$2:$O$5000,"&lt;"&amp;$C$906)+SUMIFS('1. Output sheet'!$F$2:$F$5000,'1. Output sheet'!$C$2:$C$5000,K$138,'1. Output sheet'!$K$2:$K$5000,$B1049,'1. Output sheet'!$AC$2:$AC$5000,$B$170,'1. Output sheet'!$O$2:$O$5000,"&gt;="&amp;$B$906,'1. Output sheet'!$O$2:$O$5000,"&lt;"&amp;$C$906)</f>
        <v>0</v>
      </c>
      <c r="L1049" s="13">
        <f>SUMIFS('1. Output sheet'!$F$2:$F$5000,'1. Output sheet'!$C$2:$C$5000,L$138,'1. Output sheet'!$K$2:$K$5000,$B1049,'1. Output sheet'!$AC$2:$AC$5000,$B$140,'1. Output sheet'!$O$2:$O$5000,"&gt;="&amp;$B$906,'1. Output sheet'!$O$2:$O$5000,"&lt;"&amp;$C$906)+SUMIFS('1. Output sheet'!$F$2:$F$5000,'1. Output sheet'!$C$2:$C$5000,L$138,'1. Output sheet'!$K$2:$K$5000,$B1049,'1. Output sheet'!$AC$2:$AC$5000,$B$170,'1. Output sheet'!$O$2:$O$5000,"&gt;="&amp;$B$906,'1. Output sheet'!$O$2:$O$5000,"&lt;"&amp;$C$906)</f>
        <v>0</v>
      </c>
      <c r="M1049" s="13">
        <f>SUMIFS('1. Output sheet'!$F$2:$F$5000,'1. Output sheet'!$C$2:$C$5000,M$138,'1. Output sheet'!$K$2:$K$5000,$B1049,'1. Output sheet'!$AC$2:$AC$5000,$B$140,'1. Output sheet'!$O$2:$O$5000,"&gt;="&amp;$B$906,'1. Output sheet'!$O$2:$O$5000,"&lt;"&amp;$C$906)+SUMIFS('1. Output sheet'!$F$2:$F$5000,'1. Output sheet'!$C$2:$C$5000,M$138,'1. Output sheet'!$K$2:$K$5000,$B1049,'1. Output sheet'!$AC$2:$AC$5000,$B$170,'1. Output sheet'!$O$2:$O$5000,"&gt;="&amp;$B$906,'1. Output sheet'!$O$2:$O$5000,"&lt;"&amp;$C$906)</f>
        <v>0</v>
      </c>
      <c r="N1049" s="13">
        <f>SUMIFS('1. Output sheet'!$F$2:$F$5000,'1. Output sheet'!$C$2:$C$5000,N$138,'1. Output sheet'!$K$2:$K$5000,$B1049,'1. Output sheet'!$AC$2:$AC$5000,$B$140,'1. Output sheet'!$O$2:$O$5000,"&gt;="&amp;$B$906,'1. Output sheet'!$O$2:$O$5000,"&lt;"&amp;$C$906)+SUMIFS('1. Output sheet'!$F$2:$F$5000,'1. Output sheet'!$C$2:$C$5000,N$138,'1. Output sheet'!$K$2:$K$5000,$B1049,'1. Output sheet'!$AC$2:$AC$5000,$B$170,'1. Output sheet'!$O$2:$O$5000,"&gt;="&amp;$B$906,'1. Output sheet'!$O$2:$O$5000,"&lt;"&amp;$C$906)</f>
        <v>0</v>
      </c>
      <c r="O1049" s="13">
        <f>SUMIFS('1. Output sheet'!$F$2:$F$5000,'1. Output sheet'!$C$2:$C$5000,O$138,'1. Output sheet'!$K$2:$K$5000,$B1049,'1. Output sheet'!$AC$2:$AC$5000,$B$140,'1. Output sheet'!$O$2:$O$5000,"&gt;="&amp;$B$906,'1. Output sheet'!$O$2:$O$5000,"&lt;"&amp;$C$906)+SUMIFS('1. Output sheet'!$F$2:$F$5000,'1. Output sheet'!$C$2:$C$5000,O$138,'1. Output sheet'!$K$2:$K$5000,$B1049,'1. Output sheet'!$AC$2:$AC$5000,$B$170,'1. Output sheet'!$O$2:$O$5000,"&gt;="&amp;$B$906,'1. Output sheet'!$O$2:$O$5000,"&lt;"&amp;$C$906)</f>
        <v>0</v>
      </c>
      <c r="P1049" s="14">
        <f t="shared" si="610"/>
        <v>18100</v>
      </c>
      <c r="R1049" s="39" t="s">
        <v>229</v>
      </c>
      <c r="S1049" s="12"/>
      <c r="T1049" s="13">
        <f t="shared" si="609"/>
        <v>0</v>
      </c>
      <c r="U1049" s="13">
        <f t="shared" si="597"/>
        <v>0</v>
      </c>
      <c r="V1049" s="13">
        <f t="shared" si="598"/>
        <v>0</v>
      </c>
      <c r="W1049" s="13">
        <f t="shared" si="599"/>
        <v>1213.4132443050023</v>
      </c>
      <c r="X1049" s="13">
        <f t="shared" si="600"/>
        <v>1213.4132443050023</v>
      </c>
      <c r="Y1049" s="13">
        <f t="shared" si="601"/>
        <v>0</v>
      </c>
      <c r="Z1049" s="13">
        <f t="shared" si="602"/>
        <v>0</v>
      </c>
      <c r="AA1049" s="13">
        <f t="shared" si="603"/>
        <v>0</v>
      </c>
      <c r="AB1049" s="13">
        <f t="shared" si="604"/>
        <v>0</v>
      </c>
      <c r="AC1049" s="13">
        <f t="shared" si="605"/>
        <v>0</v>
      </c>
      <c r="AD1049" s="13">
        <f t="shared" si="606"/>
        <v>0</v>
      </c>
      <c r="AE1049" s="13">
        <f t="shared" si="607"/>
        <v>0</v>
      </c>
      <c r="AF1049" s="14">
        <f t="shared" si="608"/>
        <v>2426.8264886100046</v>
      </c>
    </row>
    <row r="1050" spans="2:32" ht="14.4" x14ac:dyDescent="0.3">
      <c r="B1050" s="39" t="s">
        <v>407</v>
      </c>
      <c r="C1050" s="12"/>
      <c r="D1050" s="13">
        <f>SUMIFS('1. Output sheet'!$F$2:$F$5000,'1. Output sheet'!$C$2:$C$5000,D$138,'1. Output sheet'!$K$2:$K$5000,$B1050,'1. Output sheet'!$AC$2:$AC$5000,$B$140,'1. Output sheet'!$O$2:$O$5000,"&gt;="&amp;$B$906,'1. Output sheet'!$O$2:$O$5000,"&lt;"&amp;$C$906)+SUMIFS('1. Output sheet'!$F$2:$F$5000,'1. Output sheet'!$C$2:$C$5000,D$138,'1. Output sheet'!$K$2:$K$5000,$B1050,'1. Output sheet'!$AC$2:$AC$5000,$B$170,'1. Output sheet'!$O$2:$O$5000,"&gt;="&amp;$B$906,'1. Output sheet'!$O$2:$O$5000,"&lt;"&amp;$C$906)</f>
        <v>0</v>
      </c>
      <c r="E1050" s="13">
        <f>SUMIFS('1. Output sheet'!$F$2:$F$5000,'1. Output sheet'!$C$2:$C$5000,E$138,'1. Output sheet'!$K$2:$K$5000,$B1050,'1. Output sheet'!$AC$2:$AC$5000,$B$140,'1. Output sheet'!$O$2:$O$5000,"&gt;="&amp;$B$906,'1. Output sheet'!$O$2:$O$5000,"&lt;"&amp;$C$906)+SUMIFS('1. Output sheet'!$F$2:$F$5000,'1. Output sheet'!$C$2:$C$5000,E$138,'1. Output sheet'!$K$2:$K$5000,$B1050,'1. Output sheet'!$AC$2:$AC$5000,$B$170,'1. Output sheet'!$O$2:$O$5000,"&gt;="&amp;$B$906,'1. Output sheet'!$O$2:$O$5000,"&lt;"&amp;$C$906)</f>
        <v>0</v>
      </c>
      <c r="F1050" s="13">
        <f>SUMIFS('1. Output sheet'!$F$2:$F$5000,'1. Output sheet'!$C$2:$C$5000,F$138,'1. Output sheet'!$K$2:$K$5000,$B1050,'1. Output sheet'!$AC$2:$AC$5000,$B$140,'1. Output sheet'!$O$2:$O$5000,"&gt;="&amp;$B$906,'1. Output sheet'!$O$2:$O$5000,"&lt;"&amp;$C$906)+SUMIFS('1. Output sheet'!$F$2:$F$5000,'1. Output sheet'!$C$2:$C$5000,F$138,'1. Output sheet'!$K$2:$K$5000,$B1050,'1. Output sheet'!$AC$2:$AC$5000,$B$170,'1. Output sheet'!$O$2:$O$5000,"&gt;="&amp;$B$906,'1. Output sheet'!$O$2:$O$5000,"&lt;"&amp;$C$906)</f>
        <v>0</v>
      </c>
      <c r="G1050" s="13">
        <f>SUMIFS('1. Output sheet'!$F$2:$F$5000,'1. Output sheet'!$C$2:$C$5000,G$138,'1. Output sheet'!$K$2:$K$5000,$B1050,'1. Output sheet'!$AC$2:$AC$5000,$B$140,'1. Output sheet'!$O$2:$O$5000,"&gt;="&amp;$B$906,'1. Output sheet'!$O$2:$O$5000,"&lt;"&amp;$C$906)+SUMIFS('1. Output sheet'!$F$2:$F$5000,'1. Output sheet'!$C$2:$C$5000,G$138,'1. Output sheet'!$K$2:$K$5000,$B1050,'1. Output sheet'!$AC$2:$AC$5000,$B$170,'1. Output sheet'!$O$2:$O$5000,"&gt;="&amp;$B$906,'1. Output sheet'!$O$2:$O$5000,"&lt;"&amp;$C$906)</f>
        <v>0</v>
      </c>
      <c r="H1050" s="13">
        <f>SUMIFS('1. Output sheet'!$F$2:$F$5000,'1. Output sheet'!$C$2:$C$5000,H$138,'1. Output sheet'!$K$2:$K$5000,$B1050,'1. Output sheet'!$AC$2:$AC$5000,$B$140,'1. Output sheet'!$O$2:$O$5000,"&gt;="&amp;$B$906,'1. Output sheet'!$O$2:$O$5000,"&lt;"&amp;$C$906)+SUMIFS('1. Output sheet'!$F$2:$F$5000,'1. Output sheet'!$C$2:$C$5000,H$138,'1. Output sheet'!$K$2:$K$5000,$B1050,'1. Output sheet'!$AC$2:$AC$5000,$B$170,'1. Output sheet'!$O$2:$O$5000,"&gt;="&amp;$B$906,'1. Output sheet'!$O$2:$O$5000,"&lt;"&amp;$C$906)</f>
        <v>0</v>
      </c>
      <c r="I1050" s="13">
        <f>SUMIFS('1. Output sheet'!$F$2:$F$5000,'1. Output sheet'!$C$2:$C$5000,I$138,'1. Output sheet'!$K$2:$K$5000,$B1050,'1. Output sheet'!$AC$2:$AC$5000,$B$140,'1. Output sheet'!$O$2:$O$5000,"&gt;="&amp;$B$906,'1. Output sheet'!$O$2:$O$5000,"&lt;"&amp;$C$906)+SUMIFS('1. Output sheet'!$F$2:$F$5000,'1. Output sheet'!$C$2:$C$5000,I$138,'1. Output sheet'!$K$2:$K$5000,$B1050,'1. Output sheet'!$AC$2:$AC$5000,$B$170,'1. Output sheet'!$O$2:$O$5000,"&gt;="&amp;$B$906,'1. Output sheet'!$O$2:$O$5000,"&lt;"&amp;$C$906)</f>
        <v>0</v>
      </c>
      <c r="J1050" s="13">
        <f>SUMIFS('1. Output sheet'!$F$2:$F$5000,'1. Output sheet'!$C$2:$C$5000,J$138,'1. Output sheet'!$K$2:$K$5000,$B1050,'1. Output sheet'!$AC$2:$AC$5000,$B$140,'1. Output sheet'!$O$2:$O$5000,"&gt;="&amp;$B$906,'1. Output sheet'!$O$2:$O$5000,"&lt;"&amp;$C$906)+SUMIFS('1. Output sheet'!$F$2:$F$5000,'1. Output sheet'!$C$2:$C$5000,J$138,'1. Output sheet'!$K$2:$K$5000,$B1050,'1. Output sheet'!$AC$2:$AC$5000,$B$170,'1. Output sheet'!$O$2:$O$5000,"&gt;="&amp;$B$906,'1. Output sheet'!$O$2:$O$5000,"&lt;"&amp;$C$906)</f>
        <v>0</v>
      </c>
      <c r="K1050" s="13">
        <f>SUMIFS('1. Output sheet'!$F$2:$F$5000,'1. Output sheet'!$C$2:$C$5000,K$138,'1. Output sheet'!$K$2:$K$5000,$B1050,'1. Output sheet'!$AC$2:$AC$5000,$B$140,'1. Output sheet'!$O$2:$O$5000,"&gt;="&amp;$B$906,'1. Output sheet'!$O$2:$O$5000,"&lt;"&amp;$C$906)+SUMIFS('1. Output sheet'!$F$2:$F$5000,'1. Output sheet'!$C$2:$C$5000,K$138,'1. Output sheet'!$K$2:$K$5000,$B1050,'1. Output sheet'!$AC$2:$AC$5000,$B$170,'1. Output sheet'!$O$2:$O$5000,"&gt;="&amp;$B$906,'1. Output sheet'!$O$2:$O$5000,"&lt;"&amp;$C$906)</f>
        <v>0</v>
      </c>
      <c r="L1050" s="13">
        <f>SUMIFS('1. Output sheet'!$F$2:$F$5000,'1. Output sheet'!$C$2:$C$5000,L$138,'1. Output sheet'!$K$2:$K$5000,$B1050,'1. Output sheet'!$AC$2:$AC$5000,$B$140,'1. Output sheet'!$O$2:$O$5000,"&gt;="&amp;$B$906,'1. Output sheet'!$O$2:$O$5000,"&lt;"&amp;$C$906)+SUMIFS('1. Output sheet'!$F$2:$F$5000,'1. Output sheet'!$C$2:$C$5000,L$138,'1. Output sheet'!$K$2:$K$5000,$B1050,'1. Output sheet'!$AC$2:$AC$5000,$B$170,'1. Output sheet'!$O$2:$O$5000,"&gt;="&amp;$B$906,'1. Output sheet'!$O$2:$O$5000,"&lt;"&amp;$C$906)</f>
        <v>0</v>
      </c>
      <c r="M1050" s="13">
        <f>SUMIFS('1. Output sheet'!$F$2:$F$5000,'1. Output sheet'!$C$2:$C$5000,M$138,'1. Output sheet'!$K$2:$K$5000,$B1050,'1. Output sheet'!$AC$2:$AC$5000,$B$140,'1. Output sheet'!$O$2:$O$5000,"&gt;="&amp;$B$906,'1. Output sheet'!$O$2:$O$5000,"&lt;"&amp;$C$906)+SUMIFS('1. Output sheet'!$F$2:$F$5000,'1. Output sheet'!$C$2:$C$5000,M$138,'1. Output sheet'!$K$2:$K$5000,$B1050,'1. Output sheet'!$AC$2:$AC$5000,$B$170,'1. Output sheet'!$O$2:$O$5000,"&gt;="&amp;$B$906,'1. Output sheet'!$O$2:$O$5000,"&lt;"&amp;$C$906)</f>
        <v>0</v>
      </c>
      <c r="N1050" s="13">
        <f>SUMIFS('1. Output sheet'!$F$2:$F$5000,'1. Output sheet'!$C$2:$C$5000,N$138,'1. Output sheet'!$K$2:$K$5000,$B1050,'1. Output sheet'!$AC$2:$AC$5000,$B$140,'1. Output sheet'!$O$2:$O$5000,"&gt;="&amp;$B$906,'1. Output sheet'!$O$2:$O$5000,"&lt;"&amp;$C$906)+SUMIFS('1. Output sheet'!$F$2:$F$5000,'1. Output sheet'!$C$2:$C$5000,N$138,'1. Output sheet'!$K$2:$K$5000,$B1050,'1. Output sheet'!$AC$2:$AC$5000,$B$170,'1. Output sheet'!$O$2:$O$5000,"&gt;="&amp;$B$906,'1. Output sheet'!$O$2:$O$5000,"&lt;"&amp;$C$906)</f>
        <v>0</v>
      </c>
      <c r="O1050" s="13">
        <f>SUMIFS('1. Output sheet'!$F$2:$F$5000,'1. Output sheet'!$C$2:$C$5000,O$138,'1. Output sheet'!$K$2:$K$5000,$B1050,'1. Output sheet'!$AC$2:$AC$5000,$B$140,'1. Output sheet'!$O$2:$O$5000,"&gt;="&amp;$B$906,'1. Output sheet'!$O$2:$O$5000,"&lt;"&amp;$C$906)+SUMIFS('1. Output sheet'!$F$2:$F$5000,'1. Output sheet'!$C$2:$C$5000,O$138,'1. Output sheet'!$K$2:$K$5000,$B1050,'1. Output sheet'!$AC$2:$AC$5000,$B$170,'1. Output sheet'!$O$2:$O$5000,"&gt;="&amp;$B$906,'1. Output sheet'!$O$2:$O$5000,"&lt;"&amp;$C$906)</f>
        <v>0</v>
      </c>
      <c r="P1050" s="14">
        <f t="shared" si="610"/>
        <v>0</v>
      </c>
      <c r="R1050" s="39" t="s">
        <v>407</v>
      </c>
      <c r="S1050" s="12"/>
      <c r="T1050" s="13">
        <f t="shared" si="609"/>
        <v>0</v>
      </c>
      <c r="U1050" s="13">
        <f t="shared" si="597"/>
        <v>0</v>
      </c>
      <c r="V1050" s="13">
        <f t="shared" si="598"/>
        <v>0</v>
      </c>
      <c r="W1050" s="13">
        <f t="shared" si="599"/>
        <v>0</v>
      </c>
      <c r="X1050" s="13">
        <f t="shared" si="600"/>
        <v>0</v>
      </c>
      <c r="Y1050" s="13">
        <f t="shared" si="601"/>
        <v>0</v>
      </c>
      <c r="Z1050" s="13">
        <f t="shared" si="602"/>
        <v>0</v>
      </c>
      <c r="AA1050" s="13">
        <f t="shared" si="603"/>
        <v>0</v>
      </c>
      <c r="AB1050" s="13">
        <f t="shared" si="604"/>
        <v>0</v>
      </c>
      <c r="AC1050" s="13">
        <f t="shared" si="605"/>
        <v>0</v>
      </c>
      <c r="AD1050" s="13">
        <f t="shared" si="606"/>
        <v>0</v>
      </c>
      <c r="AE1050" s="13">
        <f t="shared" si="607"/>
        <v>0</v>
      </c>
      <c r="AF1050" s="14">
        <f t="shared" si="608"/>
        <v>0</v>
      </c>
    </row>
    <row r="1051" spans="2:32" ht="14.4" x14ac:dyDescent="0.3">
      <c r="B1051" s="39" t="s">
        <v>54</v>
      </c>
      <c r="C1051" s="12"/>
      <c r="D1051" s="13">
        <f>SUMIFS('1. Output sheet'!$F$2:$F$5000,'1. Output sheet'!$C$2:$C$5000,D$138,'1. Output sheet'!$K$2:$K$5000,$B1051,'1. Output sheet'!$AC$2:$AC$5000,$B$140,'1. Output sheet'!$O$2:$O$5000,"&gt;="&amp;$B$906,'1. Output sheet'!$O$2:$O$5000,"&lt;"&amp;$C$906)+SUMIFS('1. Output sheet'!$F$2:$F$5000,'1. Output sheet'!$C$2:$C$5000,D$138,'1. Output sheet'!$K$2:$K$5000,$B1051,'1. Output sheet'!$AC$2:$AC$5000,$B$170,'1. Output sheet'!$O$2:$O$5000,"&gt;="&amp;$B$906,'1. Output sheet'!$O$2:$O$5000,"&lt;"&amp;$C$906)</f>
        <v>0</v>
      </c>
      <c r="E1051" s="13">
        <f>SUMIFS('1. Output sheet'!$F$2:$F$5000,'1. Output sheet'!$C$2:$C$5000,E$138,'1. Output sheet'!$K$2:$K$5000,$B1051,'1. Output sheet'!$AC$2:$AC$5000,$B$140,'1. Output sheet'!$O$2:$O$5000,"&gt;="&amp;$B$906,'1. Output sheet'!$O$2:$O$5000,"&lt;"&amp;$C$906)+SUMIFS('1. Output sheet'!$F$2:$F$5000,'1. Output sheet'!$C$2:$C$5000,E$138,'1. Output sheet'!$K$2:$K$5000,$B1051,'1. Output sheet'!$AC$2:$AC$5000,$B$170,'1. Output sheet'!$O$2:$O$5000,"&gt;="&amp;$B$906,'1. Output sheet'!$O$2:$O$5000,"&lt;"&amp;$C$906)</f>
        <v>0</v>
      </c>
      <c r="F1051" s="13">
        <f>SUMIFS('1. Output sheet'!$F$2:$F$5000,'1. Output sheet'!$C$2:$C$5000,F$138,'1. Output sheet'!$K$2:$K$5000,$B1051,'1. Output sheet'!$AC$2:$AC$5000,$B$140,'1. Output sheet'!$O$2:$O$5000,"&gt;="&amp;$B$906,'1. Output sheet'!$O$2:$O$5000,"&lt;"&amp;$C$906)+SUMIFS('1. Output sheet'!$F$2:$F$5000,'1. Output sheet'!$C$2:$C$5000,F$138,'1. Output sheet'!$K$2:$K$5000,$B1051,'1. Output sheet'!$AC$2:$AC$5000,$B$170,'1. Output sheet'!$O$2:$O$5000,"&gt;="&amp;$B$906,'1. Output sheet'!$O$2:$O$5000,"&lt;"&amp;$C$906)</f>
        <v>0</v>
      </c>
      <c r="G1051" s="13">
        <f>SUMIFS('1. Output sheet'!$F$2:$F$5000,'1. Output sheet'!$C$2:$C$5000,G$138,'1. Output sheet'!$K$2:$K$5000,$B1051,'1. Output sheet'!$AC$2:$AC$5000,$B$140,'1. Output sheet'!$O$2:$O$5000,"&gt;="&amp;$B$906,'1. Output sheet'!$O$2:$O$5000,"&lt;"&amp;$C$906)+SUMIFS('1. Output sheet'!$F$2:$F$5000,'1. Output sheet'!$C$2:$C$5000,G$138,'1. Output sheet'!$K$2:$K$5000,$B1051,'1. Output sheet'!$AC$2:$AC$5000,$B$170,'1. Output sheet'!$O$2:$O$5000,"&gt;="&amp;$B$906,'1. Output sheet'!$O$2:$O$5000,"&lt;"&amp;$C$906)</f>
        <v>0</v>
      </c>
      <c r="H1051" s="13">
        <f>SUMIFS('1. Output sheet'!$F$2:$F$5000,'1. Output sheet'!$C$2:$C$5000,H$138,'1. Output sheet'!$K$2:$K$5000,$B1051,'1. Output sheet'!$AC$2:$AC$5000,$B$140,'1. Output sheet'!$O$2:$O$5000,"&gt;="&amp;$B$906,'1. Output sheet'!$O$2:$O$5000,"&lt;"&amp;$C$906)+SUMIFS('1. Output sheet'!$F$2:$F$5000,'1. Output sheet'!$C$2:$C$5000,H$138,'1. Output sheet'!$K$2:$K$5000,$B1051,'1. Output sheet'!$AC$2:$AC$5000,$B$170,'1. Output sheet'!$O$2:$O$5000,"&gt;="&amp;$B$906,'1. Output sheet'!$O$2:$O$5000,"&lt;"&amp;$C$906)</f>
        <v>0</v>
      </c>
      <c r="I1051" s="13">
        <f>SUMIFS('1. Output sheet'!$F$2:$F$5000,'1. Output sheet'!$C$2:$C$5000,I$138,'1. Output sheet'!$K$2:$K$5000,$B1051,'1. Output sheet'!$AC$2:$AC$5000,$B$140,'1. Output sheet'!$O$2:$O$5000,"&gt;="&amp;$B$906,'1. Output sheet'!$O$2:$O$5000,"&lt;"&amp;$C$906)+SUMIFS('1. Output sheet'!$F$2:$F$5000,'1. Output sheet'!$C$2:$C$5000,I$138,'1. Output sheet'!$K$2:$K$5000,$B1051,'1. Output sheet'!$AC$2:$AC$5000,$B$170,'1. Output sheet'!$O$2:$O$5000,"&gt;="&amp;$B$906,'1. Output sheet'!$O$2:$O$5000,"&lt;"&amp;$C$906)</f>
        <v>0</v>
      </c>
      <c r="J1051" s="13">
        <f>SUMIFS('1. Output sheet'!$F$2:$F$5000,'1. Output sheet'!$C$2:$C$5000,J$138,'1. Output sheet'!$K$2:$K$5000,$B1051,'1. Output sheet'!$AC$2:$AC$5000,$B$140,'1. Output sheet'!$O$2:$O$5000,"&gt;="&amp;$B$906,'1. Output sheet'!$O$2:$O$5000,"&lt;"&amp;$C$906)+SUMIFS('1. Output sheet'!$F$2:$F$5000,'1. Output sheet'!$C$2:$C$5000,J$138,'1. Output sheet'!$K$2:$K$5000,$B1051,'1. Output sheet'!$AC$2:$AC$5000,$B$170,'1. Output sheet'!$O$2:$O$5000,"&gt;="&amp;$B$906,'1. Output sheet'!$O$2:$O$5000,"&lt;"&amp;$C$906)</f>
        <v>0</v>
      </c>
      <c r="K1051" s="13">
        <f>SUMIFS('1. Output sheet'!$F$2:$F$5000,'1. Output sheet'!$C$2:$C$5000,K$138,'1. Output sheet'!$K$2:$K$5000,$B1051,'1. Output sheet'!$AC$2:$AC$5000,$B$140,'1. Output sheet'!$O$2:$O$5000,"&gt;="&amp;$B$906,'1. Output sheet'!$O$2:$O$5000,"&lt;"&amp;$C$906)+SUMIFS('1. Output sheet'!$F$2:$F$5000,'1. Output sheet'!$C$2:$C$5000,K$138,'1. Output sheet'!$K$2:$K$5000,$B1051,'1. Output sheet'!$AC$2:$AC$5000,$B$170,'1. Output sheet'!$O$2:$O$5000,"&gt;="&amp;$B$906,'1. Output sheet'!$O$2:$O$5000,"&lt;"&amp;$C$906)</f>
        <v>0</v>
      </c>
      <c r="L1051" s="13">
        <f>SUMIFS('1. Output sheet'!$F$2:$F$5000,'1. Output sheet'!$C$2:$C$5000,L$138,'1. Output sheet'!$K$2:$K$5000,$B1051,'1. Output sheet'!$AC$2:$AC$5000,$B$140,'1. Output sheet'!$O$2:$O$5000,"&gt;="&amp;$B$906,'1. Output sheet'!$O$2:$O$5000,"&lt;"&amp;$C$906)+SUMIFS('1. Output sheet'!$F$2:$F$5000,'1. Output sheet'!$C$2:$C$5000,L$138,'1. Output sheet'!$K$2:$K$5000,$B1051,'1. Output sheet'!$AC$2:$AC$5000,$B$170,'1. Output sheet'!$O$2:$O$5000,"&gt;="&amp;$B$906,'1. Output sheet'!$O$2:$O$5000,"&lt;"&amp;$C$906)</f>
        <v>0</v>
      </c>
      <c r="M1051" s="13">
        <f>SUMIFS('1. Output sheet'!$F$2:$F$5000,'1. Output sheet'!$C$2:$C$5000,M$138,'1. Output sheet'!$K$2:$K$5000,$B1051,'1. Output sheet'!$AC$2:$AC$5000,$B$140,'1. Output sheet'!$O$2:$O$5000,"&gt;="&amp;$B$906,'1. Output sheet'!$O$2:$O$5000,"&lt;"&amp;$C$906)+SUMIFS('1. Output sheet'!$F$2:$F$5000,'1. Output sheet'!$C$2:$C$5000,M$138,'1. Output sheet'!$K$2:$K$5000,$B1051,'1. Output sheet'!$AC$2:$AC$5000,$B$170,'1. Output sheet'!$O$2:$O$5000,"&gt;="&amp;$B$906,'1. Output sheet'!$O$2:$O$5000,"&lt;"&amp;$C$906)</f>
        <v>0</v>
      </c>
      <c r="N1051" s="13">
        <f>SUMIFS('1. Output sheet'!$F$2:$F$5000,'1. Output sheet'!$C$2:$C$5000,N$138,'1. Output sheet'!$K$2:$K$5000,$B1051,'1. Output sheet'!$AC$2:$AC$5000,$B$140,'1. Output sheet'!$O$2:$O$5000,"&gt;="&amp;$B$906,'1. Output sheet'!$O$2:$O$5000,"&lt;"&amp;$C$906)+SUMIFS('1. Output sheet'!$F$2:$F$5000,'1. Output sheet'!$C$2:$C$5000,N$138,'1. Output sheet'!$K$2:$K$5000,$B1051,'1. Output sheet'!$AC$2:$AC$5000,$B$170,'1. Output sheet'!$O$2:$O$5000,"&gt;="&amp;$B$906,'1. Output sheet'!$O$2:$O$5000,"&lt;"&amp;$C$906)</f>
        <v>0</v>
      </c>
      <c r="O1051" s="13">
        <f>SUMIFS('1. Output sheet'!$F$2:$F$5000,'1. Output sheet'!$C$2:$C$5000,O$138,'1. Output sheet'!$K$2:$K$5000,$B1051,'1. Output sheet'!$AC$2:$AC$5000,$B$140,'1. Output sheet'!$O$2:$O$5000,"&gt;="&amp;$B$906,'1. Output sheet'!$O$2:$O$5000,"&lt;"&amp;$C$906)+SUMIFS('1. Output sheet'!$F$2:$F$5000,'1. Output sheet'!$C$2:$C$5000,O$138,'1. Output sheet'!$K$2:$K$5000,$B1051,'1. Output sheet'!$AC$2:$AC$5000,$B$170,'1. Output sheet'!$O$2:$O$5000,"&gt;="&amp;$B$906,'1. Output sheet'!$O$2:$O$5000,"&lt;"&amp;$C$906)</f>
        <v>0</v>
      </c>
      <c r="P1051" s="14">
        <f t="shared" si="610"/>
        <v>0</v>
      </c>
      <c r="R1051" s="39" t="s">
        <v>54</v>
      </c>
      <c r="S1051" s="12"/>
      <c r="T1051" s="13">
        <f t="shared" si="609"/>
        <v>0</v>
      </c>
      <c r="U1051" s="13">
        <f t="shared" si="597"/>
        <v>0</v>
      </c>
      <c r="V1051" s="13">
        <f t="shared" si="598"/>
        <v>0</v>
      </c>
      <c r="W1051" s="13">
        <f t="shared" si="599"/>
        <v>0</v>
      </c>
      <c r="X1051" s="13">
        <f t="shared" si="600"/>
        <v>0</v>
      </c>
      <c r="Y1051" s="13">
        <f t="shared" si="601"/>
        <v>0</v>
      </c>
      <c r="Z1051" s="13">
        <f t="shared" si="602"/>
        <v>0</v>
      </c>
      <c r="AA1051" s="13">
        <f t="shared" si="603"/>
        <v>0</v>
      </c>
      <c r="AB1051" s="13">
        <f t="shared" si="604"/>
        <v>0</v>
      </c>
      <c r="AC1051" s="13">
        <f t="shared" si="605"/>
        <v>0</v>
      </c>
      <c r="AD1051" s="13">
        <f t="shared" si="606"/>
        <v>0</v>
      </c>
      <c r="AE1051" s="13">
        <f t="shared" si="607"/>
        <v>0</v>
      </c>
      <c r="AF1051" s="14">
        <f t="shared" si="608"/>
        <v>0</v>
      </c>
    </row>
    <row r="1052" spans="2:32" ht="14.4" x14ac:dyDescent="0.3">
      <c r="B1052" s="39" t="s">
        <v>126</v>
      </c>
      <c r="C1052" s="12"/>
      <c r="D1052" s="13">
        <f>SUMIFS('1. Output sheet'!$F$2:$F$5000,'1. Output sheet'!$C$2:$C$5000,D$138,'1. Output sheet'!$K$2:$K$5000,$B1052,'1. Output sheet'!$AC$2:$AC$5000,$B$140,'1. Output sheet'!$O$2:$O$5000,"&gt;="&amp;$B$906,'1. Output sheet'!$O$2:$O$5000,"&lt;"&amp;$C$906)+SUMIFS('1. Output sheet'!$F$2:$F$5000,'1. Output sheet'!$C$2:$C$5000,D$138,'1. Output sheet'!$K$2:$K$5000,$B1052,'1. Output sheet'!$AC$2:$AC$5000,$B$170,'1. Output sheet'!$O$2:$O$5000,"&gt;="&amp;$B$906,'1. Output sheet'!$O$2:$O$5000,"&lt;"&amp;$C$906)</f>
        <v>0</v>
      </c>
      <c r="E1052" s="13">
        <f>SUMIFS('1. Output sheet'!$F$2:$F$5000,'1. Output sheet'!$C$2:$C$5000,E$138,'1. Output sheet'!$K$2:$K$5000,$B1052,'1. Output sheet'!$AC$2:$AC$5000,$B$140,'1. Output sheet'!$O$2:$O$5000,"&gt;="&amp;$B$906,'1. Output sheet'!$O$2:$O$5000,"&lt;"&amp;$C$906)+SUMIFS('1. Output sheet'!$F$2:$F$5000,'1. Output sheet'!$C$2:$C$5000,E$138,'1. Output sheet'!$K$2:$K$5000,$B1052,'1. Output sheet'!$AC$2:$AC$5000,$B$170,'1. Output sheet'!$O$2:$O$5000,"&gt;="&amp;$B$906,'1. Output sheet'!$O$2:$O$5000,"&lt;"&amp;$C$906)</f>
        <v>0</v>
      </c>
      <c r="F1052" s="13">
        <f>SUMIFS('1. Output sheet'!$F$2:$F$5000,'1. Output sheet'!$C$2:$C$5000,F$138,'1. Output sheet'!$K$2:$K$5000,$B1052,'1. Output sheet'!$AC$2:$AC$5000,$B$140,'1. Output sheet'!$O$2:$O$5000,"&gt;="&amp;$B$906,'1. Output sheet'!$O$2:$O$5000,"&lt;"&amp;$C$906)+SUMIFS('1. Output sheet'!$F$2:$F$5000,'1. Output sheet'!$C$2:$C$5000,F$138,'1. Output sheet'!$K$2:$K$5000,$B1052,'1. Output sheet'!$AC$2:$AC$5000,$B$170,'1. Output sheet'!$O$2:$O$5000,"&gt;="&amp;$B$906,'1. Output sheet'!$O$2:$O$5000,"&lt;"&amp;$C$906)</f>
        <v>0</v>
      </c>
      <c r="G1052" s="13">
        <f>SUMIFS('1. Output sheet'!$F$2:$F$5000,'1. Output sheet'!$C$2:$C$5000,G$138,'1. Output sheet'!$K$2:$K$5000,$B1052,'1. Output sheet'!$AC$2:$AC$5000,$B$140,'1. Output sheet'!$O$2:$O$5000,"&gt;="&amp;$B$906,'1. Output sheet'!$O$2:$O$5000,"&lt;"&amp;$C$906)+SUMIFS('1. Output sheet'!$F$2:$F$5000,'1. Output sheet'!$C$2:$C$5000,G$138,'1. Output sheet'!$K$2:$K$5000,$B1052,'1. Output sheet'!$AC$2:$AC$5000,$B$170,'1. Output sheet'!$O$2:$O$5000,"&gt;="&amp;$B$906,'1. Output sheet'!$O$2:$O$5000,"&lt;"&amp;$C$906)</f>
        <v>0</v>
      </c>
      <c r="H1052" s="13">
        <f>SUMIFS('1. Output sheet'!$F$2:$F$5000,'1. Output sheet'!$C$2:$C$5000,H$138,'1. Output sheet'!$K$2:$K$5000,$B1052,'1. Output sheet'!$AC$2:$AC$5000,$B$140,'1. Output sheet'!$O$2:$O$5000,"&gt;="&amp;$B$906,'1. Output sheet'!$O$2:$O$5000,"&lt;"&amp;$C$906)+SUMIFS('1. Output sheet'!$F$2:$F$5000,'1. Output sheet'!$C$2:$C$5000,H$138,'1. Output sheet'!$K$2:$K$5000,$B1052,'1. Output sheet'!$AC$2:$AC$5000,$B$170,'1. Output sheet'!$O$2:$O$5000,"&gt;="&amp;$B$906,'1. Output sheet'!$O$2:$O$5000,"&lt;"&amp;$C$906)</f>
        <v>0</v>
      </c>
      <c r="I1052" s="13">
        <f>SUMIFS('1. Output sheet'!$F$2:$F$5000,'1. Output sheet'!$C$2:$C$5000,I$138,'1. Output sheet'!$K$2:$K$5000,$B1052,'1. Output sheet'!$AC$2:$AC$5000,$B$140,'1. Output sheet'!$O$2:$O$5000,"&gt;="&amp;$B$906,'1. Output sheet'!$O$2:$O$5000,"&lt;"&amp;$C$906)+SUMIFS('1. Output sheet'!$F$2:$F$5000,'1. Output sheet'!$C$2:$C$5000,I$138,'1. Output sheet'!$K$2:$K$5000,$B1052,'1. Output sheet'!$AC$2:$AC$5000,$B$170,'1. Output sheet'!$O$2:$O$5000,"&gt;="&amp;$B$906,'1. Output sheet'!$O$2:$O$5000,"&lt;"&amp;$C$906)</f>
        <v>0</v>
      </c>
      <c r="J1052" s="13">
        <f>SUMIFS('1. Output sheet'!$F$2:$F$5000,'1. Output sheet'!$C$2:$C$5000,J$138,'1. Output sheet'!$K$2:$K$5000,$B1052,'1. Output sheet'!$AC$2:$AC$5000,$B$140,'1. Output sheet'!$O$2:$O$5000,"&gt;="&amp;$B$906,'1. Output sheet'!$O$2:$O$5000,"&lt;"&amp;$C$906)+SUMIFS('1. Output sheet'!$F$2:$F$5000,'1. Output sheet'!$C$2:$C$5000,J$138,'1. Output sheet'!$K$2:$K$5000,$B1052,'1. Output sheet'!$AC$2:$AC$5000,$B$170,'1. Output sheet'!$O$2:$O$5000,"&gt;="&amp;$B$906,'1. Output sheet'!$O$2:$O$5000,"&lt;"&amp;$C$906)</f>
        <v>0</v>
      </c>
      <c r="K1052" s="13">
        <f>SUMIFS('1. Output sheet'!$F$2:$F$5000,'1. Output sheet'!$C$2:$C$5000,K$138,'1. Output sheet'!$K$2:$K$5000,$B1052,'1. Output sheet'!$AC$2:$AC$5000,$B$140,'1. Output sheet'!$O$2:$O$5000,"&gt;="&amp;$B$906,'1. Output sheet'!$O$2:$O$5000,"&lt;"&amp;$C$906)+SUMIFS('1. Output sheet'!$F$2:$F$5000,'1. Output sheet'!$C$2:$C$5000,K$138,'1. Output sheet'!$K$2:$K$5000,$B1052,'1. Output sheet'!$AC$2:$AC$5000,$B$170,'1. Output sheet'!$O$2:$O$5000,"&gt;="&amp;$B$906,'1. Output sheet'!$O$2:$O$5000,"&lt;"&amp;$C$906)</f>
        <v>0</v>
      </c>
      <c r="L1052" s="13">
        <f>SUMIFS('1. Output sheet'!$F$2:$F$5000,'1. Output sheet'!$C$2:$C$5000,L$138,'1. Output sheet'!$K$2:$K$5000,$B1052,'1. Output sheet'!$AC$2:$AC$5000,$B$140,'1. Output sheet'!$O$2:$O$5000,"&gt;="&amp;$B$906,'1. Output sheet'!$O$2:$O$5000,"&lt;"&amp;$C$906)+SUMIFS('1. Output sheet'!$F$2:$F$5000,'1. Output sheet'!$C$2:$C$5000,L$138,'1. Output sheet'!$K$2:$K$5000,$B1052,'1. Output sheet'!$AC$2:$AC$5000,$B$170,'1. Output sheet'!$O$2:$O$5000,"&gt;="&amp;$B$906,'1. Output sheet'!$O$2:$O$5000,"&lt;"&amp;$C$906)</f>
        <v>0</v>
      </c>
      <c r="M1052" s="13">
        <f>SUMIFS('1. Output sheet'!$F$2:$F$5000,'1. Output sheet'!$C$2:$C$5000,M$138,'1. Output sheet'!$K$2:$K$5000,$B1052,'1. Output sheet'!$AC$2:$AC$5000,$B$140,'1. Output sheet'!$O$2:$O$5000,"&gt;="&amp;$B$906,'1. Output sheet'!$O$2:$O$5000,"&lt;"&amp;$C$906)+SUMIFS('1. Output sheet'!$F$2:$F$5000,'1. Output sheet'!$C$2:$C$5000,M$138,'1. Output sheet'!$K$2:$K$5000,$B1052,'1. Output sheet'!$AC$2:$AC$5000,$B$170,'1. Output sheet'!$O$2:$O$5000,"&gt;="&amp;$B$906,'1. Output sheet'!$O$2:$O$5000,"&lt;"&amp;$C$906)</f>
        <v>0</v>
      </c>
      <c r="N1052" s="13">
        <f>SUMIFS('1. Output sheet'!$F$2:$F$5000,'1. Output sheet'!$C$2:$C$5000,N$138,'1. Output sheet'!$K$2:$K$5000,$B1052,'1. Output sheet'!$AC$2:$AC$5000,$B$140,'1. Output sheet'!$O$2:$O$5000,"&gt;="&amp;$B$906,'1. Output sheet'!$O$2:$O$5000,"&lt;"&amp;$C$906)+SUMIFS('1. Output sheet'!$F$2:$F$5000,'1. Output sheet'!$C$2:$C$5000,N$138,'1. Output sheet'!$K$2:$K$5000,$B1052,'1. Output sheet'!$AC$2:$AC$5000,$B$170,'1. Output sheet'!$O$2:$O$5000,"&gt;="&amp;$B$906,'1. Output sheet'!$O$2:$O$5000,"&lt;"&amp;$C$906)</f>
        <v>0</v>
      </c>
      <c r="O1052" s="13">
        <f>SUMIFS('1. Output sheet'!$F$2:$F$5000,'1. Output sheet'!$C$2:$C$5000,O$138,'1. Output sheet'!$K$2:$K$5000,$B1052,'1. Output sheet'!$AC$2:$AC$5000,$B$140,'1. Output sheet'!$O$2:$O$5000,"&gt;="&amp;$B$906,'1. Output sheet'!$O$2:$O$5000,"&lt;"&amp;$C$906)+SUMIFS('1. Output sheet'!$F$2:$F$5000,'1. Output sheet'!$C$2:$C$5000,O$138,'1. Output sheet'!$K$2:$K$5000,$B1052,'1. Output sheet'!$AC$2:$AC$5000,$B$170,'1. Output sheet'!$O$2:$O$5000,"&gt;="&amp;$B$906,'1. Output sheet'!$O$2:$O$5000,"&lt;"&amp;$C$906)</f>
        <v>0</v>
      </c>
      <c r="P1052" s="14">
        <f t="shared" si="610"/>
        <v>0</v>
      </c>
      <c r="R1052" s="39" t="s">
        <v>126</v>
      </c>
      <c r="S1052" s="12"/>
      <c r="T1052" s="13">
        <f t="shared" si="609"/>
        <v>0</v>
      </c>
      <c r="U1052" s="13">
        <f t="shared" si="597"/>
        <v>0</v>
      </c>
      <c r="V1052" s="13">
        <f t="shared" si="598"/>
        <v>0</v>
      </c>
      <c r="W1052" s="13">
        <f t="shared" si="599"/>
        <v>0</v>
      </c>
      <c r="X1052" s="13">
        <f t="shared" si="600"/>
        <v>0</v>
      </c>
      <c r="Y1052" s="13">
        <f t="shared" si="601"/>
        <v>0</v>
      </c>
      <c r="Z1052" s="13">
        <f t="shared" si="602"/>
        <v>0</v>
      </c>
      <c r="AA1052" s="13">
        <f t="shared" si="603"/>
        <v>0</v>
      </c>
      <c r="AB1052" s="13">
        <f t="shared" si="604"/>
        <v>0</v>
      </c>
      <c r="AC1052" s="13">
        <f t="shared" si="605"/>
        <v>0</v>
      </c>
      <c r="AD1052" s="13">
        <f t="shared" si="606"/>
        <v>0</v>
      </c>
      <c r="AE1052" s="13">
        <f t="shared" si="607"/>
        <v>0</v>
      </c>
      <c r="AF1052" s="14">
        <f t="shared" si="608"/>
        <v>0</v>
      </c>
    </row>
    <row r="1053" spans="2:32" ht="14.4" x14ac:dyDescent="0.3">
      <c r="B1053" s="39" t="s">
        <v>737</v>
      </c>
      <c r="C1053" s="12"/>
      <c r="D1053" s="13">
        <f>SUMIFS('1. Output sheet'!$F$2:$F$5000,'1. Output sheet'!$C$2:$C$5000,D$138,'1. Output sheet'!$K$2:$K$5000,$B1053,'1. Output sheet'!$AC$2:$AC$5000,$B$140,'1. Output sheet'!$O$2:$O$5000,"&gt;="&amp;$B$906,'1. Output sheet'!$O$2:$O$5000,"&lt;"&amp;$C$906)+SUMIFS('1. Output sheet'!$F$2:$F$5000,'1. Output sheet'!$C$2:$C$5000,D$138,'1. Output sheet'!$K$2:$K$5000,$B1053,'1. Output sheet'!$AC$2:$AC$5000,$B$170,'1. Output sheet'!$O$2:$O$5000,"&gt;="&amp;$B$906,'1. Output sheet'!$O$2:$O$5000,"&lt;"&amp;$C$906)</f>
        <v>0</v>
      </c>
      <c r="E1053" s="13">
        <f>SUMIFS('1. Output sheet'!$F$2:$F$5000,'1. Output sheet'!$C$2:$C$5000,E$138,'1. Output sheet'!$K$2:$K$5000,$B1053,'1. Output sheet'!$AC$2:$AC$5000,$B$140,'1. Output sheet'!$O$2:$O$5000,"&gt;="&amp;$B$906,'1. Output sheet'!$O$2:$O$5000,"&lt;"&amp;$C$906)+SUMIFS('1. Output sheet'!$F$2:$F$5000,'1. Output sheet'!$C$2:$C$5000,E$138,'1. Output sheet'!$K$2:$K$5000,$B1053,'1. Output sheet'!$AC$2:$AC$5000,$B$170,'1. Output sheet'!$O$2:$O$5000,"&gt;="&amp;$B$906,'1. Output sheet'!$O$2:$O$5000,"&lt;"&amp;$C$906)</f>
        <v>0</v>
      </c>
      <c r="F1053" s="13">
        <f>SUMIFS('1. Output sheet'!$F$2:$F$5000,'1. Output sheet'!$C$2:$C$5000,F$138,'1. Output sheet'!$K$2:$K$5000,$B1053,'1. Output sheet'!$AC$2:$AC$5000,$B$140,'1. Output sheet'!$O$2:$O$5000,"&gt;="&amp;$B$906,'1. Output sheet'!$O$2:$O$5000,"&lt;"&amp;$C$906)+SUMIFS('1. Output sheet'!$F$2:$F$5000,'1. Output sheet'!$C$2:$C$5000,F$138,'1. Output sheet'!$K$2:$K$5000,$B1053,'1. Output sheet'!$AC$2:$AC$5000,$B$170,'1. Output sheet'!$O$2:$O$5000,"&gt;="&amp;$B$906,'1. Output sheet'!$O$2:$O$5000,"&lt;"&amp;$C$906)</f>
        <v>0</v>
      </c>
      <c r="G1053" s="13">
        <f>SUMIFS('1. Output sheet'!$F$2:$F$5000,'1. Output sheet'!$C$2:$C$5000,G$138,'1. Output sheet'!$K$2:$K$5000,$B1053,'1. Output sheet'!$AC$2:$AC$5000,$B$140,'1. Output sheet'!$O$2:$O$5000,"&gt;="&amp;$B$906,'1. Output sheet'!$O$2:$O$5000,"&lt;"&amp;$C$906)+SUMIFS('1. Output sheet'!$F$2:$F$5000,'1. Output sheet'!$C$2:$C$5000,G$138,'1. Output sheet'!$K$2:$K$5000,$B1053,'1. Output sheet'!$AC$2:$AC$5000,$B$170,'1. Output sheet'!$O$2:$O$5000,"&gt;="&amp;$B$906,'1. Output sheet'!$O$2:$O$5000,"&lt;"&amp;$C$906)</f>
        <v>1149</v>
      </c>
      <c r="H1053" s="13">
        <f>SUMIFS('1. Output sheet'!$F$2:$F$5000,'1. Output sheet'!$C$2:$C$5000,H$138,'1. Output sheet'!$K$2:$K$5000,$B1053,'1. Output sheet'!$AC$2:$AC$5000,$B$140,'1. Output sheet'!$O$2:$O$5000,"&gt;="&amp;$B$906,'1. Output sheet'!$O$2:$O$5000,"&lt;"&amp;$C$906)+SUMIFS('1. Output sheet'!$F$2:$F$5000,'1. Output sheet'!$C$2:$C$5000,H$138,'1. Output sheet'!$K$2:$K$5000,$B1053,'1. Output sheet'!$AC$2:$AC$5000,$B$170,'1. Output sheet'!$O$2:$O$5000,"&gt;="&amp;$B$906,'1. Output sheet'!$O$2:$O$5000,"&lt;"&amp;$C$906)</f>
        <v>0</v>
      </c>
      <c r="I1053" s="13">
        <f>SUMIFS('1. Output sheet'!$F$2:$F$5000,'1. Output sheet'!$C$2:$C$5000,I$138,'1. Output sheet'!$K$2:$K$5000,$B1053,'1. Output sheet'!$AC$2:$AC$5000,$B$140,'1. Output sheet'!$O$2:$O$5000,"&gt;="&amp;$B$906,'1. Output sheet'!$O$2:$O$5000,"&lt;"&amp;$C$906)+SUMIFS('1. Output sheet'!$F$2:$F$5000,'1. Output sheet'!$C$2:$C$5000,I$138,'1. Output sheet'!$K$2:$K$5000,$B1053,'1. Output sheet'!$AC$2:$AC$5000,$B$170,'1. Output sheet'!$O$2:$O$5000,"&gt;="&amp;$B$906,'1. Output sheet'!$O$2:$O$5000,"&lt;"&amp;$C$906)</f>
        <v>0</v>
      </c>
      <c r="J1053" s="13">
        <f>SUMIFS('1. Output sheet'!$F$2:$F$5000,'1. Output sheet'!$C$2:$C$5000,J$138,'1. Output sheet'!$K$2:$K$5000,$B1053,'1. Output sheet'!$AC$2:$AC$5000,$B$140,'1. Output sheet'!$O$2:$O$5000,"&gt;="&amp;$B$906,'1. Output sheet'!$O$2:$O$5000,"&lt;"&amp;$C$906)+SUMIFS('1. Output sheet'!$F$2:$F$5000,'1. Output sheet'!$C$2:$C$5000,J$138,'1. Output sheet'!$K$2:$K$5000,$B1053,'1. Output sheet'!$AC$2:$AC$5000,$B$170,'1. Output sheet'!$O$2:$O$5000,"&gt;="&amp;$B$906,'1. Output sheet'!$O$2:$O$5000,"&lt;"&amp;$C$906)</f>
        <v>1075</v>
      </c>
      <c r="K1053" s="13">
        <f>SUMIFS('1. Output sheet'!$F$2:$F$5000,'1. Output sheet'!$C$2:$C$5000,K$138,'1. Output sheet'!$K$2:$K$5000,$B1053,'1. Output sheet'!$AC$2:$AC$5000,$B$140,'1. Output sheet'!$O$2:$O$5000,"&gt;="&amp;$B$906,'1. Output sheet'!$O$2:$O$5000,"&lt;"&amp;$C$906)+SUMIFS('1. Output sheet'!$F$2:$F$5000,'1. Output sheet'!$C$2:$C$5000,K$138,'1. Output sheet'!$K$2:$K$5000,$B1053,'1. Output sheet'!$AC$2:$AC$5000,$B$170,'1. Output sheet'!$O$2:$O$5000,"&gt;="&amp;$B$906,'1. Output sheet'!$O$2:$O$5000,"&lt;"&amp;$C$906)</f>
        <v>0</v>
      </c>
      <c r="L1053" s="13">
        <f>SUMIFS('1. Output sheet'!$F$2:$F$5000,'1. Output sheet'!$C$2:$C$5000,L$138,'1. Output sheet'!$K$2:$K$5000,$B1053,'1. Output sheet'!$AC$2:$AC$5000,$B$140,'1. Output sheet'!$O$2:$O$5000,"&gt;="&amp;$B$906,'1. Output sheet'!$O$2:$O$5000,"&lt;"&amp;$C$906)+SUMIFS('1. Output sheet'!$F$2:$F$5000,'1. Output sheet'!$C$2:$C$5000,L$138,'1. Output sheet'!$K$2:$K$5000,$B1053,'1. Output sheet'!$AC$2:$AC$5000,$B$170,'1. Output sheet'!$O$2:$O$5000,"&gt;="&amp;$B$906,'1. Output sheet'!$O$2:$O$5000,"&lt;"&amp;$C$906)</f>
        <v>0</v>
      </c>
      <c r="M1053" s="13">
        <f>SUMIFS('1. Output sheet'!$F$2:$F$5000,'1. Output sheet'!$C$2:$C$5000,M$138,'1. Output sheet'!$K$2:$K$5000,$B1053,'1. Output sheet'!$AC$2:$AC$5000,$B$140,'1. Output sheet'!$O$2:$O$5000,"&gt;="&amp;$B$906,'1. Output sheet'!$O$2:$O$5000,"&lt;"&amp;$C$906)+SUMIFS('1. Output sheet'!$F$2:$F$5000,'1. Output sheet'!$C$2:$C$5000,M$138,'1. Output sheet'!$K$2:$K$5000,$B1053,'1. Output sheet'!$AC$2:$AC$5000,$B$170,'1. Output sheet'!$O$2:$O$5000,"&gt;="&amp;$B$906,'1. Output sheet'!$O$2:$O$5000,"&lt;"&amp;$C$906)</f>
        <v>0</v>
      </c>
      <c r="N1053" s="13">
        <f>SUMIFS('1. Output sheet'!$F$2:$F$5000,'1. Output sheet'!$C$2:$C$5000,N$138,'1. Output sheet'!$K$2:$K$5000,$B1053,'1. Output sheet'!$AC$2:$AC$5000,$B$140,'1. Output sheet'!$O$2:$O$5000,"&gt;="&amp;$B$906,'1. Output sheet'!$O$2:$O$5000,"&lt;"&amp;$C$906)+SUMIFS('1. Output sheet'!$F$2:$F$5000,'1. Output sheet'!$C$2:$C$5000,N$138,'1. Output sheet'!$K$2:$K$5000,$B1053,'1. Output sheet'!$AC$2:$AC$5000,$B$170,'1. Output sheet'!$O$2:$O$5000,"&gt;="&amp;$B$906,'1. Output sheet'!$O$2:$O$5000,"&lt;"&amp;$C$906)</f>
        <v>0</v>
      </c>
      <c r="O1053" s="13">
        <f>SUMIFS('1. Output sheet'!$F$2:$F$5000,'1. Output sheet'!$C$2:$C$5000,O$138,'1. Output sheet'!$K$2:$K$5000,$B1053,'1. Output sheet'!$AC$2:$AC$5000,$B$140,'1. Output sheet'!$O$2:$O$5000,"&gt;="&amp;$B$906,'1. Output sheet'!$O$2:$O$5000,"&lt;"&amp;$C$906)+SUMIFS('1. Output sheet'!$F$2:$F$5000,'1. Output sheet'!$C$2:$C$5000,O$138,'1. Output sheet'!$K$2:$K$5000,$B1053,'1. Output sheet'!$AC$2:$AC$5000,$B$170,'1. Output sheet'!$O$2:$O$5000,"&gt;="&amp;$B$906,'1. Output sheet'!$O$2:$O$5000,"&lt;"&amp;$C$906)</f>
        <v>0</v>
      </c>
      <c r="P1053" s="14">
        <f t="shared" si="610"/>
        <v>2224</v>
      </c>
      <c r="R1053" s="39" t="s">
        <v>737</v>
      </c>
      <c r="S1053" s="12"/>
      <c r="T1053" s="13">
        <f t="shared" si="609"/>
        <v>0</v>
      </c>
      <c r="U1053" s="13">
        <f t="shared" si="597"/>
        <v>0</v>
      </c>
      <c r="V1053" s="13">
        <f t="shared" si="598"/>
        <v>0</v>
      </c>
      <c r="W1053" s="13">
        <f t="shared" si="599"/>
        <v>154.05655444270141</v>
      </c>
      <c r="X1053" s="13">
        <f t="shared" si="600"/>
        <v>0</v>
      </c>
      <c r="Y1053" s="13">
        <f t="shared" si="601"/>
        <v>0</v>
      </c>
      <c r="Z1053" s="13">
        <f t="shared" si="602"/>
        <v>144.13472238982072</v>
      </c>
      <c r="AA1053" s="13">
        <f t="shared" si="603"/>
        <v>0</v>
      </c>
      <c r="AB1053" s="13">
        <f t="shared" si="604"/>
        <v>0</v>
      </c>
      <c r="AC1053" s="13">
        <f t="shared" si="605"/>
        <v>0</v>
      </c>
      <c r="AD1053" s="13">
        <f t="shared" si="606"/>
        <v>0</v>
      </c>
      <c r="AE1053" s="13">
        <f t="shared" si="607"/>
        <v>0</v>
      </c>
      <c r="AF1053" s="14">
        <f t="shared" si="608"/>
        <v>298.19127683252214</v>
      </c>
    </row>
    <row r="1054" spans="2:32" ht="14.4" x14ac:dyDescent="0.3">
      <c r="B1054" s="39" t="s">
        <v>362</v>
      </c>
      <c r="C1054" s="12"/>
      <c r="D1054" s="13">
        <f>SUMIFS('1. Output sheet'!$F$2:$F$5000,'1. Output sheet'!$C$2:$C$5000,D$138,'1. Output sheet'!$K$2:$K$5000,$B1054,'1. Output sheet'!$AC$2:$AC$5000,$B$140,'1. Output sheet'!$O$2:$O$5000,"&gt;="&amp;$B$906,'1. Output sheet'!$O$2:$O$5000,"&lt;"&amp;$C$906)+SUMIFS('1. Output sheet'!$F$2:$F$5000,'1. Output sheet'!$C$2:$C$5000,D$138,'1. Output sheet'!$K$2:$K$5000,$B1054,'1. Output sheet'!$AC$2:$AC$5000,$B$170,'1. Output sheet'!$O$2:$O$5000,"&gt;="&amp;$B$906,'1. Output sheet'!$O$2:$O$5000,"&lt;"&amp;$C$906)</f>
        <v>0</v>
      </c>
      <c r="E1054" s="13">
        <f>SUMIFS('1. Output sheet'!$F$2:$F$5000,'1. Output sheet'!$C$2:$C$5000,E$138,'1. Output sheet'!$K$2:$K$5000,$B1054,'1. Output sheet'!$AC$2:$AC$5000,$B$140,'1. Output sheet'!$O$2:$O$5000,"&gt;="&amp;$B$906,'1. Output sheet'!$O$2:$O$5000,"&lt;"&amp;$C$906)+SUMIFS('1. Output sheet'!$F$2:$F$5000,'1. Output sheet'!$C$2:$C$5000,E$138,'1. Output sheet'!$K$2:$K$5000,$B1054,'1. Output sheet'!$AC$2:$AC$5000,$B$170,'1. Output sheet'!$O$2:$O$5000,"&gt;="&amp;$B$906,'1. Output sheet'!$O$2:$O$5000,"&lt;"&amp;$C$906)</f>
        <v>0</v>
      </c>
      <c r="F1054" s="13">
        <f>SUMIFS('1. Output sheet'!$F$2:$F$5000,'1. Output sheet'!$C$2:$C$5000,F$138,'1. Output sheet'!$K$2:$K$5000,$B1054,'1. Output sheet'!$AC$2:$AC$5000,$B$140,'1. Output sheet'!$O$2:$O$5000,"&gt;="&amp;$B$906,'1. Output sheet'!$O$2:$O$5000,"&lt;"&amp;$C$906)+SUMIFS('1. Output sheet'!$F$2:$F$5000,'1. Output sheet'!$C$2:$C$5000,F$138,'1. Output sheet'!$K$2:$K$5000,$B1054,'1. Output sheet'!$AC$2:$AC$5000,$B$170,'1. Output sheet'!$O$2:$O$5000,"&gt;="&amp;$B$906,'1. Output sheet'!$O$2:$O$5000,"&lt;"&amp;$C$906)</f>
        <v>0</v>
      </c>
      <c r="G1054" s="13">
        <f>SUMIFS('1. Output sheet'!$F$2:$F$5000,'1. Output sheet'!$C$2:$C$5000,G$138,'1. Output sheet'!$K$2:$K$5000,$B1054,'1. Output sheet'!$AC$2:$AC$5000,$B$140,'1. Output sheet'!$O$2:$O$5000,"&gt;="&amp;$B$906,'1. Output sheet'!$O$2:$O$5000,"&lt;"&amp;$C$906)+SUMIFS('1. Output sheet'!$F$2:$F$5000,'1. Output sheet'!$C$2:$C$5000,G$138,'1. Output sheet'!$K$2:$K$5000,$B1054,'1. Output sheet'!$AC$2:$AC$5000,$B$170,'1. Output sheet'!$O$2:$O$5000,"&gt;="&amp;$B$906,'1. Output sheet'!$O$2:$O$5000,"&lt;"&amp;$C$906)</f>
        <v>0</v>
      </c>
      <c r="H1054" s="13">
        <f>SUMIFS('1. Output sheet'!$F$2:$F$5000,'1. Output sheet'!$C$2:$C$5000,H$138,'1. Output sheet'!$K$2:$K$5000,$B1054,'1. Output sheet'!$AC$2:$AC$5000,$B$140,'1. Output sheet'!$O$2:$O$5000,"&gt;="&amp;$B$906,'1. Output sheet'!$O$2:$O$5000,"&lt;"&amp;$C$906)+SUMIFS('1. Output sheet'!$F$2:$F$5000,'1. Output sheet'!$C$2:$C$5000,H$138,'1. Output sheet'!$K$2:$K$5000,$B1054,'1. Output sheet'!$AC$2:$AC$5000,$B$170,'1. Output sheet'!$O$2:$O$5000,"&gt;="&amp;$B$906,'1. Output sheet'!$O$2:$O$5000,"&lt;"&amp;$C$906)</f>
        <v>0</v>
      </c>
      <c r="I1054" s="13">
        <f>SUMIFS('1. Output sheet'!$F$2:$F$5000,'1. Output sheet'!$C$2:$C$5000,I$138,'1. Output sheet'!$K$2:$K$5000,$B1054,'1. Output sheet'!$AC$2:$AC$5000,$B$140,'1. Output sheet'!$O$2:$O$5000,"&gt;="&amp;$B$906,'1. Output sheet'!$O$2:$O$5000,"&lt;"&amp;$C$906)+SUMIFS('1. Output sheet'!$F$2:$F$5000,'1. Output sheet'!$C$2:$C$5000,I$138,'1. Output sheet'!$K$2:$K$5000,$B1054,'1. Output sheet'!$AC$2:$AC$5000,$B$170,'1. Output sheet'!$O$2:$O$5000,"&gt;="&amp;$B$906,'1. Output sheet'!$O$2:$O$5000,"&lt;"&amp;$C$906)</f>
        <v>0</v>
      </c>
      <c r="J1054" s="13">
        <f>SUMIFS('1. Output sheet'!$F$2:$F$5000,'1. Output sheet'!$C$2:$C$5000,J$138,'1. Output sheet'!$K$2:$K$5000,$B1054,'1. Output sheet'!$AC$2:$AC$5000,$B$140,'1. Output sheet'!$O$2:$O$5000,"&gt;="&amp;$B$906,'1. Output sheet'!$O$2:$O$5000,"&lt;"&amp;$C$906)+SUMIFS('1. Output sheet'!$F$2:$F$5000,'1. Output sheet'!$C$2:$C$5000,J$138,'1. Output sheet'!$K$2:$K$5000,$B1054,'1. Output sheet'!$AC$2:$AC$5000,$B$170,'1. Output sheet'!$O$2:$O$5000,"&gt;="&amp;$B$906,'1. Output sheet'!$O$2:$O$5000,"&lt;"&amp;$C$906)</f>
        <v>0</v>
      </c>
      <c r="K1054" s="13">
        <f>SUMIFS('1. Output sheet'!$F$2:$F$5000,'1. Output sheet'!$C$2:$C$5000,K$138,'1. Output sheet'!$K$2:$K$5000,$B1054,'1. Output sheet'!$AC$2:$AC$5000,$B$140,'1. Output sheet'!$O$2:$O$5000,"&gt;="&amp;$B$906,'1. Output sheet'!$O$2:$O$5000,"&lt;"&amp;$C$906)+SUMIFS('1. Output sheet'!$F$2:$F$5000,'1. Output sheet'!$C$2:$C$5000,K$138,'1. Output sheet'!$K$2:$K$5000,$B1054,'1. Output sheet'!$AC$2:$AC$5000,$B$170,'1. Output sheet'!$O$2:$O$5000,"&gt;="&amp;$B$906,'1. Output sheet'!$O$2:$O$5000,"&lt;"&amp;$C$906)</f>
        <v>0</v>
      </c>
      <c r="L1054" s="13">
        <f>SUMIFS('1. Output sheet'!$F$2:$F$5000,'1. Output sheet'!$C$2:$C$5000,L$138,'1. Output sheet'!$K$2:$K$5000,$B1054,'1. Output sheet'!$AC$2:$AC$5000,$B$140,'1. Output sheet'!$O$2:$O$5000,"&gt;="&amp;$B$906,'1. Output sheet'!$O$2:$O$5000,"&lt;"&amp;$C$906)+SUMIFS('1. Output sheet'!$F$2:$F$5000,'1. Output sheet'!$C$2:$C$5000,L$138,'1. Output sheet'!$K$2:$K$5000,$B1054,'1. Output sheet'!$AC$2:$AC$5000,$B$170,'1. Output sheet'!$O$2:$O$5000,"&gt;="&amp;$B$906,'1. Output sheet'!$O$2:$O$5000,"&lt;"&amp;$C$906)</f>
        <v>0</v>
      </c>
      <c r="M1054" s="13">
        <f>SUMIFS('1. Output sheet'!$F$2:$F$5000,'1. Output sheet'!$C$2:$C$5000,M$138,'1. Output sheet'!$K$2:$K$5000,$B1054,'1. Output sheet'!$AC$2:$AC$5000,$B$140,'1. Output sheet'!$O$2:$O$5000,"&gt;="&amp;$B$906,'1. Output sheet'!$O$2:$O$5000,"&lt;"&amp;$C$906)+SUMIFS('1. Output sheet'!$F$2:$F$5000,'1. Output sheet'!$C$2:$C$5000,M$138,'1. Output sheet'!$K$2:$K$5000,$B1054,'1. Output sheet'!$AC$2:$AC$5000,$B$170,'1. Output sheet'!$O$2:$O$5000,"&gt;="&amp;$B$906,'1. Output sheet'!$O$2:$O$5000,"&lt;"&amp;$C$906)</f>
        <v>0</v>
      </c>
      <c r="N1054" s="13">
        <f>SUMIFS('1. Output sheet'!$F$2:$F$5000,'1. Output sheet'!$C$2:$C$5000,N$138,'1. Output sheet'!$K$2:$K$5000,$B1054,'1. Output sheet'!$AC$2:$AC$5000,$B$140,'1. Output sheet'!$O$2:$O$5000,"&gt;="&amp;$B$906,'1. Output sheet'!$O$2:$O$5000,"&lt;"&amp;$C$906)+SUMIFS('1. Output sheet'!$F$2:$F$5000,'1. Output sheet'!$C$2:$C$5000,N$138,'1. Output sheet'!$K$2:$K$5000,$B1054,'1. Output sheet'!$AC$2:$AC$5000,$B$170,'1. Output sheet'!$O$2:$O$5000,"&gt;="&amp;$B$906,'1. Output sheet'!$O$2:$O$5000,"&lt;"&amp;$C$906)</f>
        <v>0</v>
      </c>
      <c r="O1054" s="13">
        <f>SUMIFS('1. Output sheet'!$F$2:$F$5000,'1. Output sheet'!$C$2:$C$5000,O$138,'1. Output sheet'!$K$2:$K$5000,$B1054,'1. Output sheet'!$AC$2:$AC$5000,$B$140,'1. Output sheet'!$O$2:$O$5000,"&gt;="&amp;$B$906,'1. Output sheet'!$O$2:$O$5000,"&lt;"&amp;$C$906)+SUMIFS('1. Output sheet'!$F$2:$F$5000,'1. Output sheet'!$C$2:$C$5000,O$138,'1. Output sheet'!$K$2:$K$5000,$B1054,'1. Output sheet'!$AC$2:$AC$5000,$B$170,'1. Output sheet'!$O$2:$O$5000,"&gt;="&amp;$B$906,'1. Output sheet'!$O$2:$O$5000,"&lt;"&amp;$C$906)</f>
        <v>0</v>
      </c>
      <c r="P1054" s="14">
        <f t="shared" si="610"/>
        <v>0</v>
      </c>
      <c r="R1054" s="39" t="s">
        <v>362</v>
      </c>
      <c r="S1054" s="12"/>
      <c r="T1054" s="13">
        <f t="shared" si="609"/>
        <v>0</v>
      </c>
      <c r="U1054" s="13">
        <f t="shared" si="597"/>
        <v>0</v>
      </c>
      <c r="V1054" s="13">
        <f t="shared" si="598"/>
        <v>0</v>
      </c>
      <c r="W1054" s="13">
        <f t="shared" si="599"/>
        <v>0</v>
      </c>
      <c r="X1054" s="13">
        <f t="shared" si="600"/>
        <v>0</v>
      </c>
      <c r="Y1054" s="13">
        <f t="shared" si="601"/>
        <v>0</v>
      </c>
      <c r="Z1054" s="13">
        <f t="shared" si="602"/>
        <v>0</v>
      </c>
      <c r="AA1054" s="13">
        <f t="shared" si="603"/>
        <v>0</v>
      </c>
      <c r="AB1054" s="13">
        <f t="shared" si="604"/>
        <v>0</v>
      </c>
      <c r="AC1054" s="13">
        <f t="shared" si="605"/>
        <v>0</v>
      </c>
      <c r="AD1054" s="13">
        <f t="shared" si="606"/>
        <v>0</v>
      </c>
      <c r="AE1054" s="13">
        <f t="shared" si="607"/>
        <v>0</v>
      </c>
      <c r="AF1054" s="14">
        <f t="shared" si="608"/>
        <v>0</v>
      </c>
    </row>
    <row r="1055" spans="2:32" ht="14.4" x14ac:dyDescent="0.3">
      <c r="B1055" s="39" t="s">
        <v>76</v>
      </c>
      <c r="C1055" s="12"/>
      <c r="D1055" s="13">
        <f>SUMIFS('1. Output sheet'!$F$2:$F$5000,'1. Output sheet'!$C$2:$C$5000,D$138,'1. Output sheet'!$K$2:$K$5000,$B1055,'1. Output sheet'!$AC$2:$AC$5000,$B$140,'1. Output sheet'!$O$2:$O$5000,"&gt;="&amp;$B$906,'1. Output sheet'!$O$2:$O$5000,"&lt;"&amp;$C$906)+SUMIFS('1. Output sheet'!$F$2:$F$5000,'1. Output sheet'!$C$2:$C$5000,D$138,'1. Output sheet'!$K$2:$K$5000,$B1055,'1. Output sheet'!$AC$2:$AC$5000,$B$170,'1. Output sheet'!$O$2:$O$5000,"&gt;="&amp;$B$906,'1. Output sheet'!$O$2:$O$5000,"&lt;"&amp;$C$906)</f>
        <v>0</v>
      </c>
      <c r="E1055" s="13">
        <f>SUMIFS('1. Output sheet'!$F$2:$F$5000,'1. Output sheet'!$C$2:$C$5000,E$138,'1. Output sheet'!$K$2:$K$5000,$B1055,'1. Output sheet'!$AC$2:$AC$5000,$B$140,'1. Output sheet'!$O$2:$O$5000,"&gt;="&amp;$B$906,'1. Output sheet'!$O$2:$O$5000,"&lt;"&amp;$C$906)+SUMIFS('1. Output sheet'!$F$2:$F$5000,'1. Output sheet'!$C$2:$C$5000,E$138,'1. Output sheet'!$K$2:$K$5000,$B1055,'1. Output sheet'!$AC$2:$AC$5000,$B$170,'1. Output sheet'!$O$2:$O$5000,"&gt;="&amp;$B$906,'1. Output sheet'!$O$2:$O$5000,"&lt;"&amp;$C$906)</f>
        <v>0</v>
      </c>
      <c r="F1055" s="13">
        <f>SUMIFS('1. Output sheet'!$F$2:$F$5000,'1. Output sheet'!$C$2:$C$5000,F$138,'1. Output sheet'!$K$2:$K$5000,$B1055,'1. Output sheet'!$AC$2:$AC$5000,$B$140,'1. Output sheet'!$O$2:$O$5000,"&gt;="&amp;$B$906,'1. Output sheet'!$O$2:$O$5000,"&lt;"&amp;$C$906)+SUMIFS('1. Output sheet'!$F$2:$F$5000,'1. Output sheet'!$C$2:$C$5000,F$138,'1. Output sheet'!$K$2:$K$5000,$B1055,'1. Output sheet'!$AC$2:$AC$5000,$B$170,'1. Output sheet'!$O$2:$O$5000,"&gt;="&amp;$B$906,'1. Output sheet'!$O$2:$O$5000,"&lt;"&amp;$C$906)</f>
        <v>0</v>
      </c>
      <c r="G1055" s="13">
        <f>SUMIFS('1. Output sheet'!$F$2:$F$5000,'1. Output sheet'!$C$2:$C$5000,G$138,'1. Output sheet'!$K$2:$K$5000,$B1055,'1. Output sheet'!$AC$2:$AC$5000,$B$140,'1. Output sheet'!$O$2:$O$5000,"&gt;="&amp;$B$906,'1. Output sheet'!$O$2:$O$5000,"&lt;"&amp;$C$906)+SUMIFS('1. Output sheet'!$F$2:$F$5000,'1. Output sheet'!$C$2:$C$5000,G$138,'1. Output sheet'!$K$2:$K$5000,$B1055,'1. Output sheet'!$AC$2:$AC$5000,$B$170,'1. Output sheet'!$O$2:$O$5000,"&gt;="&amp;$B$906,'1. Output sheet'!$O$2:$O$5000,"&lt;"&amp;$C$906)</f>
        <v>0</v>
      </c>
      <c r="H1055" s="13">
        <f>SUMIFS('1. Output sheet'!$F$2:$F$5000,'1. Output sheet'!$C$2:$C$5000,H$138,'1. Output sheet'!$K$2:$K$5000,$B1055,'1. Output sheet'!$AC$2:$AC$5000,$B$140,'1. Output sheet'!$O$2:$O$5000,"&gt;="&amp;$B$906,'1. Output sheet'!$O$2:$O$5000,"&lt;"&amp;$C$906)+SUMIFS('1. Output sheet'!$F$2:$F$5000,'1. Output sheet'!$C$2:$C$5000,H$138,'1. Output sheet'!$K$2:$K$5000,$B1055,'1. Output sheet'!$AC$2:$AC$5000,$B$170,'1. Output sheet'!$O$2:$O$5000,"&gt;="&amp;$B$906,'1. Output sheet'!$O$2:$O$5000,"&lt;"&amp;$C$906)</f>
        <v>0</v>
      </c>
      <c r="I1055" s="13">
        <f>SUMIFS('1. Output sheet'!$F$2:$F$5000,'1. Output sheet'!$C$2:$C$5000,I$138,'1. Output sheet'!$K$2:$K$5000,$B1055,'1. Output sheet'!$AC$2:$AC$5000,$B$140,'1. Output sheet'!$O$2:$O$5000,"&gt;="&amp;$B$906,'1. Output sheet'!$O$2:$O$5000,"&lt;"&amp;$C$906)+SUMIFS('1. Output sheet'!$F$2:$F$5000,'1. Output sheet'!$C$2:$C$5000,I$138,'1. Output sheet'!$K$2:$K$5000,$B1055,'1. Output sheet'!$AC$2:$AC$5000,$B$170,'1. Output sheet'!$O$2:$O$5000,"&gt;="&amp;$B$906,'1. Output sheet'!$O$2:$O$5000,"&lt;"&amp;$C$906)</f>
        <v>0</v>
      </c>
      <c r="J1055" s="13">
        <f>SUMIFS('1. Output sheet'!$F$2:$F$5000,'1. Output sheet'!$C$2:$C$5000,J$138,'1. Output sheet'!$K$2:$K$5000,$B1055,'1. Output sheet'!$AC$2:$AC$5000,$B$140,'1. Output sheet'!$O$2:$O$5000,"&gt;="&amp;$B$906,'1. Output sheet'!$O$2:$O$5000,"&lt;"&amp;$C$906)+SUMIFS('1. Output sheet'!$F$2:$F$5000,'1. Output sheet'!$C$2:$C$5000,J$138,'1. Output sheet'!$K$2:$K$5000,$B1055,'1. Output sheet'!$AC$2:$AC$5000,$B$170,'1. Output sheet'!$O$2:$O$5000,"&gt;="&amp;$B$906,'1. Output sheet'!$O$2:$O$5000,"&lt;"&amp;$C$906)</f>
        <v>0</v>
      </c>
      <c r="K1055" s="13">
        <f>SUMIFS('1. Output sheet'!$F$2:$F$5000,'1. Output sheet'!$C$2:$C$5000,K$138,'1. Output sheet'!$K$2:$K$5000,$B1055,'1. Output sheet'!$AC$2:$AC$5000,$B$140,'1. Output sheet'!$O$2:$O$5000,"&gt;="&amp;$B$906,'1. Output sheet'!$O$2:$O$5000,"&lt;"&amp;$C$906)+SUMIFS('1. Output sheet'!$F$2:$F$5000,'1. Output sheet'!$C$2:$C$5000,K$138,'1. Output sheet'!$K$2:$K$5000,$B1055,'1. Output sheet'!$AC$2:$AC$5000,$B$170,'1. Output sheet'!$O$2:$O$5000,"&gt;="&amp;$B$906,'1. Output sheet'!$O$2:$O$5000,"&lt;"&amp;$C$906)</f>
        <v>0</v>
      </c>
      <c r="L1055" s="13">
        <f>SUMIFS('1. Output sheet'!$F$2:$F$5000,'1. Output sheet'!$C$2:$C$5000,L$138,'1. Output sheet'!$K$2:$K$5000,$B1055,'1. Output sheet'!$AC$2:$AC$5000,$B$140,'1. Output sheet'!$O$2:$O$5000,"&gt;="&amp;$B$906,'1. Output sheet'!$O$2:$O$5000,"&lt;"&amp;$C$906)+SUMIFS('1. Output sheet'!$F$2:$F$5000,'1. Output sheet'!$C$2:$C$5000,L$138,'1. Output sheet'!$K$2:$K$5000,$B1055,'1. Output sheet'!$AC$2:$AC$5000,$B$170,'1. Output sheet'!$O$2:$O$5000,"&gt;="&amp;$B$906,'1. Output sheet'!$O$2:$O$5000,"&lt;"&amp;$C$906)</f>
        <v>0</v>
      </c>
      <c r="M1055" s="13">
        <f>SUMIFS('1. Output sheet'!$F$2:$F$5000,'1. Output sheet'!$C$2:$C$5000,M$138,'1. Output sheet'!$K$2:$K$5000,$B1055,'1. Output sheet'!$AC$2:$AC$5000,$B$140,'1. Output sheet'!$O$2:$O$5000,"&gt;="&amp;$B$906,'1. Output sheet'!$O$2:$O$5000,"&lt;"&amp;$C$906)+SUMIFS('1. Output sheet'!$F$2:$F$5000,'1. Output sheet'!$C$2:$C$5000,M$138,'1. Output sheet'!$K$2:$K$5000,$B1055,'1. Output sheet'!$AC$2:$AC$5000,$B$170,'1. Output sheet'!$O$2:$O$5000,"&gt;="&amp;$B$906,'1. Output sheet'!$O$2:$O$5000,"&lt;"&amp;$C$906)</f>
        <v>0</v>
      </c>
      <c r="N1055" s="13">
        <f>SUMIFS('1. Output sheet'!$F$2:$F$5000,'1. Output sheet'!$C$2:$C$5000,N$138,'1. Output sheet'!$K$2:$K$5000,$B1055,'1. Output sheet'!$AC$2:$AC$5000,$B$140,'1. Output sheet'!$O$2:$O$5000,"&gt;="&amp;$B$906,'1. Output sheet'!$O$2:$O$5000,"&lt;"&amp;$C$906)+SUMIFS('1. Output sheet'!$F$2:$F$5000,'1. Output sheet'!$C$2:$C$5000,N$138,'1. Output sheet'!$K$2:$K$5000,$B1055,'1. Output sheet'!$AC$2:$AC$5000,$B$170,'1. Output sheet'!$O$2:$O$5000,"&gt;="&amp;$B$906,'1. Output sheet'!$O$2:$O$5000,"&lt;"&amp;$C$906)</f>
        <v>0</v>
      </c>
      <c r="O1055" s="13">
        <f>SUMIFS('1. Output sheet'!$F$2:$F$5000,'1. Output sheet'!$C$2:$C$5000,O$138,'1. Output sheet'!$K$2:$K$5000,$B1055,'1. Output sheet'!$AC$2:$AC$5000,$B$140,'1. Output sheet'!$O$2:$O$5000,"&gt;="&amp;$B$906,'1. Output sheet'!$O$2:$O$5000,"&lt;"&amp;$C$906)+SUMIFS('1. Output sheet'!$F$2:$F$5000,'1. Output sheet'!$C$2:$C$5000,O$138,'1. Output sheet'!$K$2:$K$5000,$B1055,'1. Output sheet'!$AC$2:$AC$5000,$B$170,'1. Output sheet'!$O$2:$O$5000,"&gt;="&amp;$B$906,'1. Output sheet'!$O$2:$O$5000,"&lt;"&amp;$C$906)</f>
        <v>0</v>
      </c>
      <c r="P1055" s="14">
        <f t="shared" si="610"/>
        <v>0</v>
      </c>
      <c r="R1055" s="39" t="s">
        <v>76</v>
      </c>
      <c r="S1055" s="12"/>
      <c r="T1055" s="13">
        <f t="shared" si="609"/>
        <v>0</v>
      </c>
      <c r="U1055" s="13">
        <f t="shared" si="597"/>
        <v>0</v>
      </c>
      <c r="V1055" s="13">
        <f t="shared" si="598"/>
        <v>0</v>
      </c>
      <c r="W1055" s="13">
        <f t="shared" si="599"/>
        <v>0</v>
      </c>
      <c r="X1055" s="13">
        <f t="shared" si="600"/>
        <v>0</v>
      </c>
      <c r="Y1055" s="13">
        <f t="shared" si="601"/>
        <v>0</v>
      </c>
      <c r="Z1055" s="13">
        <f t="shared" si="602"/>
        <v>0</v>
      </c>
      <c r="AA1055" s="13">
        <f t="shared" si="603"/>
        <v>0</v>
      </c>
      <c r="AB1055" s="13">
        <f t="shared" si="604"/>
        <v>0</v>
      </c>
      <c r="AC1055" s="13">
        <f t="shared" si="605"/>
        <v>0</v>
      </c>
      <c r="AD1055" s="13">
        <f t="shared" si="606"/>
        <v>0</v>
      </c>
      <c r="AE1055" s="13">
        <f t="shared" si="607"/>
        <v>0</v>
      </c>
      <c r="AF1055" s="14">
        <f t="shared" si="608"/>
        <v>0</v>
      </c>
    </row>
    <row r="1056" spans="2:32" ht="14.4" x14ac:dyDescent="0.3">
      <c r="B1056" s="39" t="s">
        <v>3770</v>
      </c>
      <c r="C1056" s="12"/>
      <c r="D1056" s="13">
        <f>SUMIFS('1. Output sheet'!$F$2:$F$5000,'1. Output sheet'!$C$2:$C$5000,D$138,'1. Output sheet'!$K$2:$K$5000,$B1056,'1. Output sheet'!$AC$2:$AC$5000,$B$140,'1. Output sheet'!$O$2:$O$5000,"&gt;="&amp;$B$906,'1. Output sheet'!$O$2:$O$5000,"&lt;"&amp;$C$906)+SUMIFS('1. Output sheet'!$F$2:$F$5000,'1. Output sheet'!$C$2:$C$5000,D$138,'1. Output sheet'!$K$2:$K$5000,$B1056,'1. Output sheet'!$AC$2:$AC$5000,$B$170,'1. Output sheet'!$O$2:$O$5000,"&gt;="&amp;$B$906,'1. Output sheet'!$O$2:$O$5000,"&lt;"&amp;$C$906)</f>
        <v>0</v>
      </c>
      <c r="E1056" s="13">
        <f>SUMIFS('1. Output sheet'!$F$2:$F$5000,'1. Output sheet'!$C$2:$C$5000,E$138,'1. Output sheet'!$K$2:$K$5000,$B1056,'1. Output sheet'!$AC$2:$AC$5000,$B$140,'1. Output sheet'!$O$2:$O$5000,"&gt;="&amp;$B$906,'1. Output sheet'!$O$2:$O$5000,"&lt;"&amp;$C$906)+SUMIFS('1. Output sheet'!$F$2:$F$5000,'1. Output sheet'!$C$2:$C$5000,E$138,'1. Output sheet'!$K$2:$K$5000,$B1056,'1. Output sheet'!$AC$2:$AC$5000,$B$170,'1. Output sheet'!$O$2:$O$5000,"&gt;="&amp;$B$906,'1. Output sheet'!$O$2:$O$5000,"&lt;"&amp;$C$906)</f>
        <v>0</v>
      </c>
      <c r="F1056" s="13">
        <f>SUMIFS('1. Output sheet'!$F$2:$F$5000,'1. Output sheet'!$C$2:$C$5000,F$138,'1. Output sheet'!$K$2:$K$5000,$B1056,'1. Output sheet'!$AC$2:$AC$5000,$B$140,'1. Output sheet'!$O$2:$O$5000,"&gt;="&amp;$B$906,'1. Output sheet'!$O$2:$O$5000,"&lt;"&amp;$C$906)+SUMIFS('1. Output sheet'!$F$2:$F$5000,'1. Output sheet'!$C$2:$C$5000,F$138,'1. Output sheet'!$K$2:$K$5000,$B1056,'1. Output sheet'!$AC$2:$AC$5000,$B$170,'1. Output sheet'!$O$2:$O$5000,"&gt;="&amp;$B$906,'1. Output sheet'!$O$2:$O$5000,"&lt;"&amp;$C$906)</f>
        <v>0</v>
      </c>
      <c r="G1056" s="13">
        <f>SUMIFS('1. Output sheet'!$F$2:$F$5000,'1. Output sheet'!$C$2:$C$5000,G$138,'1. Output sheet'!$K$2:$K$5000,$B1056,'1. Output sheet'!$AC$2:$AC$5000,$B$140,'1. Output sheet'!$O$2:$O$5000,"&gt;="&amp;$B$906,'1. Output sheet'!$O$2:$O$5000,"&lt;"&amp;$C$906)+SUMIFS('1. Output sheet'!$F$2:$F$5000,'1. Output sheet'!$C$2:$C$5000,G$138,'1. Output sheet'!$K$2:$K$5000,$B1056,'1. Output sheet'!$AC$2:$AC$5000,$B$170,'1. Output sheet'!$O$2:$O$5000,"&gt;="&amp;$B$906,'1. Output sheet'!$O$2:$O$5000,"&lt;"&amp;$C$906)</f>
        <v>0</v>
      </c>
      <c r="H1056" s="13">
        <f>SUMIFS('1. Output sheet'!$F$2:$F$5000,'1. Output sheet'!$C$2:$C$5000,H$138,'1. Output sheet'!$K$2:$K$5000,$B1056,'1. Output sheet'!$AC$2:$AC$5000,$B$140,'1. Output sheet'!$O$2:$O$5000,"&gt;="&amp;$B$906,'1. Output sheet'!$O$2:$O$5000,"&lt;"&amp;$C$906)+SUMIFS('1. Output sheet'!$F$2:$F$5000,'1. Output sheet'!$C$2:$C$5000,H$138,'1. Output sheet'!$K$2:$K$5000,$B1056,'1. Output sheet'!$AC$2:$AC$5000,$B$170,'1. Output sheet'!$O$2:$O$5000,"&gt;="&amp;$B$906,'1. Output sheet'!$O$2:$O$5000,"&lt;"&amp;$C$906)</f>
        <v>0</v>
      </c>
      <c r="I1056" s="13">
        <f>SUMIFS('1. Output sheet'!$F$2:$F$5000,'1. Output sheet'!$C$2:$C$5000,I$138,'1. Output sheet'!$K$2:$K$5000,$B1056,'1. Output sheet'!$AC$2:$AC$5000,$B$140,'1. Output sheet'!$O$2:$O$5000,"&gt;="&amp;$B$906,'1. Output sheet'!$O$2:$O$5000,"&lt;"&amp;$C$906)+SUMIFS('1. Output sheet'!$F$2:$F$5000,'1. Output sheet'!$C$2:$C$5000,I$138,'1. Output sheet'!$K$2:$K$5000,$B1056,'1. Output sheet'!$AC$2:$AC$5000,$B$170,'1. Output sheet'!$O$2:$O$5000,"&gt;="&amp;$B$906,'1. Output sheet'!$O$2:$O$5000,"&lt;"&amp;$C$906)</f>
        <v>0</v>
      </c>
      <c r="J1056" s="13">
        <f>SUMIFS('1. Output sheet'!$F$2:$F$5000,'1. Output sheet'!$C$2:$C$5000,J$138,'1. Output sheet'!$K$2:$K$5000,$B1056,'1. Output sheet'!$AC$2:$AC$5000,$B$140,'1. Output sheet'!$O$2:$O$5000,"&gt;="&amp;$B$906,'1. Output sheet'!$O$2:$O$5000,"&lt;"&amp;$C$906)+SUMIFS('1. Output sheet'!$F$2:$F$5000,'1. Output sheet'!$C$2:$C$5000,J$138,'1. Output sheet'!$K$2:$K$5000,$B1056,'1. Output sheet'!$AC$2:$AC$5000,$B$170,'1. Output sheet'!$O$2:$O$5000,"&gt;="&amp;$B$906,'1. Output sheet'!$O$2:$O$5000,"&lt;"&amp;$C$906)</f>
        <v>0</v>
      </c>
      <c r="K1056" s="13">
        <f>SUMIFS('1. Output sheet'!$F$2:$F$5000,'1. Output sheet'!$C$2:$C$5000,K$138,'1. Output sheet'!$K$2:$K$5000,$B1056,'1. Output sheet'!$AC$2:$AC$5000,$B$140,'1. Output sheet'!$O$2:$O$5000,"&gt;="&amp;$B$906,'1. Output sheet'!$O$2:$O$5000,"&lt;"&amp;$C$906)+SUMIFS('1. Output sheet'!$F$2:$F$5000,'1. Output sheet'!$C$2:$C$5000,K$138,'1. Output sheet'!$K$2:$K$5000,$B1056,'1. Output sheet'!$AC$2:$AC$5000,$B$170,'1. Output sheet'!$O$2:$O$5000,"&gt;="&amp;$B$906,'1. Output sheet'!$O$2:$O$5000,"&lt;"&amp;$C$906)</f>
        <v>0</v>
      </c>
      <c r="L1056" s="13">
        <f>SUMIFS('1. Output sheet'!$F$2:$F$5000,'1. Output sheet'!$C$2:$C$5000,L$138,'1. Output sheet'!$K$2:$K$5000,$B1056,'1. Output sheet'!$AC$2:$AC$5000,$B$140,'1. Output sheet'!$O$2:$O$5000,"&gt;="&amp;$B$906,'1. Output sheet'!$O$2:$O$5000,"&lt;"&amp;$C$906)+SUMIFS('1. Output sheet'!$F$2:$F$5000,'1. Output sheet'!$C$2:$C$5000,L$138,'1. Output sheet'!$K$2:$K$5000,$B1056,'1. Output sheet'!$AC$2:$AC$5000,$B$170,'1. Output sheet'!$O$2:$O$5000,"&gt;="&amp;$B$906,'1. Output sheet'!$O$2:$O$5000,"&lt;"&amp;$C$906)</f>
        <v>0</v>
      </c>
      <c r="M1056" s="13">
        <f>SUMIFS('1. Output sheet'!$F$2:$F$5000,'1. Output sheet'!$C$2:$C$5000,M$138,'1. Output sheet'!$K$2:$K$5000,$B1056,'1. Output sheet'!$AC$2:$AC$5000,$B$140,'1. Output sheet'!$O$2:$O$5000,"&gt;="&amp;$B$906,'1. Output sheet'!$O$2:$O$5000,"&lt;"&amp;$C$906)+SUMIFS('1. Output sheet'!$F$2:$F$5000,'1. Output sheet'!$C$2:$C$5000,M$138,'1. Output sheet'!$K$2:$K$5000,$B1056,'1. Output sheet'!$AC$2:$AC$5000,$B$170,'1. Output sheet'!$O$2:$O$5000,"&gt;="&amp;$B$906,'1. Output sheet'!$O$2:$O$5000,"&lt;"&amp;$C$906)</f>
        <v>0</v>
      </c>
      <c r="N1056" s="13">
        <f>SUMIFS('1. Output sheet'!$F$2:$F$5000,'1. Output sheet'!$C$2:$C$5000,N$138,'1. Output sheet'!$K$2:$K$5000,$B1056,'1. Output sheet'!$AC$2:$AC$5000,$B$140,'1. Output sheet'!$O$2:$O$5000,"&gt;="&amp;$B$906,'1. Output sheet'!$O$2:$O$5000,"&lt;"&amp;$C$906)+SUMIFS('1. Output sheet'!$F$2:$F$5000,'1. Output sheet'!$C$2:$C$5000,N$138,'1. Output sheet'!$K$2:$K$5000,$B1056,'1. Output sheet'!$AC$2:$AC$5000,$B$170,'1. Output sheet'!$O$2:$O$5000,"&gt;="&amp;$B$906,'1. Output sheet'!$O$2:$O$5000,"&lt;"&amp;$C$906)</f>
        <v>0</v>
      </c>
      <c r="O1056" s="13">
        <f>SUMIFS('1. Output sheet'!$F$2:$F$5000,'1. Output sheet'!$C$2:$C$5000,O$138,'1. Output sheet'!$K$2:$K$5000,$B1056,'1. Output sheet'!$AC$2:$AC$5000,$B$140,'1. Output sheet'!$O$2:$O$5000,"&gt;="&amp;$B$906,'1. Output sheet'!$O$2:$O$5000,"&lt;"&amp;$C$906)+SUMIFS('1. Output sheet'!$F$2:$F$5000,'1. Output sheet'!$C$2:$C$5000,O$138,'1. Output sheet'!$K$2:$K$5000,$B1056,'1. Output sheet'!$AC$2:$AC$5000,$B$170,'1. Output sheet'!$O$2:$O$5000,"&gt;="&amp;$B$906,'1. Output sheet'!$O$2:$O$5000,"&lt;"&amp;$C$906)</f>
        <v>0</v>
      </c>
      <c r="P1056" s="14">
        <f t="shared" si="610"/>
        <v>0</v>
      </c>
      <c r="R1056" s="39" t="s">
        <v>3770</v>
      </c>
      <c r="S1056" s="12"/>
      <c r="T1056" s="13">
        <f t="shared" si="609"/>
        <v>0</v>
      </c>
      <c r="U1056" s="13">
        <f t="shared" si="597"/>
        <v>0</v>
      </c>
      <c r="V1056" s="13">
        <f t="shared" si="598"/>
        <v>0</v>
      </c>
      <c r="W1056" s="13">
        <f t="shared" si="599"/>
        <v>0</v>
      </c>
      <c r="X1056" s="13">
        <f t="shared" si="600"/>
        <v>0</v>
      </c>
      <c r="Y1056" s="13">
        <f t="shared" si="601"/>
        <v>0</v>
      </c>
      <c r="Z1056" s="13">
        <f t="shared" si="602"/>
        <v>0</v>
      </c>
      <c r="AA1056" s="13">
        <f t="shared" si="603"/>
        <v>0</v>
      </c>
      <c r="AB1056" s="13">
        <f t="shared" si="604"/>
        <v>0</v>
      </c>
      <c r="AC1056" s="13">
        <f t="shared" si="605"/>
        <v>0</v>
      </c>
      <c r="AD1056" s="13">
        <f t="shared" si="606"/>
        <v>0</v>
      </c>
      <c r="AE1056" s="13">
        <f t="shared" si="607"/>
        <v>0</v>
      </c>
      <c r="AF1056" s="14">
        <f t="shared" si="608"/>
        <v>0</v>
      </c>
    </row>
    <row r="1057" spans="2:32" ht="14.4" x14ac:dyDescent="0.3">
      <c r="B1057" s="39" t="s">
        <v>724</v>
      </c>
      <c r="C1057" s="12"/>
      <c r="D1057" s="13">
        <f>SUMIFS('1. Output sheet'!$F$2:$F$5000,'1. Output sheet'!$C$2:$C$5000,D$138,'1. Output sheet'!$K$2:$K$5000,$B1057,'1. Output sheet'!$AC$2:$AC$5000,$B$140,'1. Output sheet'!$O$2:$O$5000,"&gt;="&amp;$B$906,'1. Output sheet'!$O$2:$O$5000,"&lt;"&amp;$C$906)+SUMIFS('1. Output sheet'!$F$2:$F$5000,'1. Output sheet'!$C$2:$C$5000,D$138,'1. Output sheet'!$K$2:$K$5000,$B1057,'1. Output sheet'!$AC$2:$AC$5000,$B$170,'1. Output sheet'!$O$2:$O$5000,"&gt;="&amp;$B$906,'1. Output sheet'!$O$2:$O$5000,"&lt;"&amp;$C$906)</f>
        <v>0</v>
      </c>
      <c r="E1057" s="13">
        <f>SUMIFS('1. Output sheet'!$F$2:$F$5000,'1. Output sheet'!$C$2:$C$5000,E$138,'1. Output sheet'!$K$2:$K$5000,$B1057,'1. Output sheet'!$AC$2:$AC$5000,$B$140,'1. Output sheet'!$O$2:$O$5000,"&gt;="&amp;$B$906,'1. Output sheet'!$O$2:$O$5000,"&lt;"&amp;$C$906)+SUMIFS('1. Output sheet'!$F$2:$F$5000,'1. Output sheet'!$C$2:$C$5000,E$138,'1. Output sheet'!$K$2:$K$5000,$B1057,'1. Output sheet'!$AC$2:$AC$5000,$B$170,'1. Output sheet'!$O$2:$O$5000,"&gt;="&amp;$B$906,'1. Output sheet'!$O$2:$O$5000,"&lt;"&amp;$C$906)</f>
        <v>0</v>
      </c>
      <c r="F1057" s="13">
        <f>SUMIFS('1. Output sheet'!$F$2:$F$5000,'1. Output sheet'!$C$2:$C$5000,F$138,'1. Output sheet'!$K$2:$K$5000,$B1057,'1. Output sheet'!$AC$2:$AC$5000,$B$140,'1. Output sheet'!$O$2:$O$5000,"&gt;="&amp;$B$906,'1. Output sheet'!$O$2:$O$5000,"&lt;"&amp;$C$906)+SUMIFS('1. Output sheet'!$F$2:$F$5000,'1. Output sheet'!$C$2:$C$5000,F$138,'1. Output sheet'!$K$2:$K$5000,$B1057,'1. Output sheet'!$AC$2:$AC$5000,$B$170,'1. Output sheet'!$O$2:$O$5000,"&gt;="&amp;$B$906,'1. Output sheet'!$O$2:$O$5000,"&lt;"&amp;$C$906)</f>
        <v>0</v>
      </c>
      <c r="G1057" s="13">
        <f>SUMIFS('1. Output sheet'!$F$2:$F$5000,'1. Output sheet'!$C$2:$C$5000,G$138,'1. Output sheet'!$K$2:$K$5000,$B1057,'1. Output sheet'!$AC$2:$AC$5000,$B$140,'1. Output sheet'!$O$2:$O$5000,"&gt;="&amp;$B$906,'1. Output sheet'!$O$2:$O$5000,"&lt;"&amp;$C$906)+SUMIFS('1. Output sheet'!$F$2:$F$5000,'1. Output sheet'!$C$2:$C$5000,G$138,'1. Output sheet'!$K$2:$K$5000,$B1057,'1. Output sheet'!$AC$2:$AC$5000,$B$170,'1. Output sheet'!$O$2:$O$5000,"&gt;="&amp;$B$906,'1. Output sheet'!$O$2:$O$5000,"&lt;"&amp;$C$906)</f>
        <v>0</v>
      </c>
      <c r="H1057" s="13">
        <f>SUMIFS('1. Output sheet'!$F$2:$F$5000,'1. Output sheet'!$C$2:$C$5000,H$138,'1. Output sheet'!$K$2:$K$5000,$B1057,'1. Output sheet'!$AC$2:$AC$5000,$B$140,'1. Output sheet'!$O$2:$O$5000,"&gt;="&amp;$B$906,'1. Output sheet'!$O$2:$O$5000,"&lt;"&amp;$C$906)+SUMIFS('1. Output sheet'!$F$2:$F$5000,'1. Output sheet'!$C$2:$C$5000,H$138,'1. Output sheet'!$K$2:$K$5000,$B1057,'1. Output sheet'!$AC$2:$AC$5000,$B$170,'1. Output sheet'!$O$2:$O$5000,"&gt;="&amp;$B$906,'1. Output sheet'!$O$2:$O$5000,"&lt;"&amp;$C$906)</f>
        <v>0</v>
      </c>
      <c r="I1057" s="13">
        <f>SUMIFS('1. Output sheet'!$F$2:$F$5000,'1. Output sheet'!$C$2:$C$5000,I$138,'1. Output sheet'!$K$2:$K$5000,$B1057,'1. Output sheet'!$AC$2:$AC$5000,$B$140,'1. Output sheet'!$O$2:$O$5000,"&gt;="&amp;$B$906,'1. Output sheet'!$O$2:$O$5000,"&lt;"&amp;$C$906)+SUMIFS('1. Output sheet'!$F$2:$F$5000,'1. Output sheet'!$C$2:$C$5000,I$138,'1. Output sheet'!$K$2:$K$5000,$B1057,'1. Output sheet'!$AC$2:$AC$5000,$B$170,'1. Output sheet'!$O$2:$O$5000,"&gt;="&amp;$B$906,'1. Output sheet'!$O$2:$O$5000,"&lt;"&amp;$C$906)</f>
        <v>0</v>
      </c>
      <c r="J1057" s="13">
        <f>SUMIFS('1. Output sheet'!$F$2:$F$5000,'1. Output sheet'!$C$2:$C$5000,J$138,'1. Output sheet'!$K$2:$K$5000,$B1057,'1. Output sheet'!$AC$2:$AC$5000,$B$140,'1. Output sheet'!$O$2:$O$5000,"&gt;="&amp;$B$906,'1. Output sheet'!$O$2:$O$5000,"&lt;"&amp;$C$906)+SUMIFS('1. Output sheet'!$F$2:$F$5000,'1. Output sheet'!$C$2:$C$5000,J$138,'1. Output sheet'!$K$2:$K$5000,$B1057,'1. Output sheet'!$AC$2:$AC$5000,$B$170,'1. Output sheet'!$O$2:$O$5000,"&gt;="&amp;$B$906,'1. Output sheet'!$O$2:$O$5000,"&lt;"&amp;$C$906)</f>
        <v>0</v>
      </c>
      <c r="K1057" s="13">
        <f>SUMIFS('1. Output sheet'!$F$2:$F$5000,'1. Output sheet'!$C$2:$C$5000,K$138,'1. Output sheet'!$K$2:$K$5000,$B1057,'1. Output sheet'!$AC$2:$AC$5000,$B$140,'1. Output sheet'!$O$2:$O$5000,"&gt;="&amp;$B$906,'1. Output sheet'!$O$2:$O$5000,"&lt;"&amp;$C$906)+SUMIFS('1. Output sheet'!$F$2:$F$5000,'1. Output sheet'!$C$2:$C$5000,K$138,'1. Output sheet'!$K$2:$K$5000,$B1057,'1. Output sheet'!$AC$2:$AC$5000,$B$170,'1. Output sheet'!$O$2:$O$5000,"&gt;="&amp;$B$906,'1. Output sheet'!$O$2:$O$5000,"&lt;"&amp;$C$906)</f>
        <v>0</v>
      </c>
      <c r="L1057" s="13">
        <f>SUMIFS('1. Output sheet'!$F$2:$F$5000,'1. Output sheet'!$C$2:$C$5000,L$138,'1. Output sheet'!$K$2:$K$5000,$B1057,'1. Output sheet'!$AC$2:$AC$5000,$B$140,'1. Output sheet'!$O$2:$O$5000,"&gt;="&amp;$B$906,'1. Output sheet'!$O$2:$O$5000,"&lt;"&amp;$C$906)+SUMIFS('1. Output sheet'!$F$2:$F$5000,'1. Output sheet'!$C$2:$C$5000,L$138,'1. Output sheet'!$K$2:$K$5000,$B1057,'1. Output sheet'!$AC$2:$AC$5000,$B$170,'1. Output sheet'!$O$2:$O$5000,"&gt;="&amp;$B$906,'1. Output sheet'!$O$2:$O$5000,"&lt;"&amp;$C$906)</f>
        <v>0</v>
      </c>
      <c r="M1057" s="13">
        <f>SUMIFS('1. Output sheet'!$F$2:$F$5000,'1. Output sheet'!$C$2:$C$5000,M$138,'1. Output sheet'!$K$2:$K$5000,$B1057,'1. Output sheet'!$AC$2:$AC$5000,$B$140,'1. Output sheet'!$O$2:$O$5000,"&gt;="&amp;$B$906,'1. Output sheet'!$O$2:$O$5000,"&lt;"&amp;$C$906)+SUMIFS('1. Output sheet'!$F$2:$F$5000,'1. Output sheet'!$C$2:$C$5000,M$138,'1. Output sheet'!$K$2:$K$5000,$B1057,'1. Output sheet'!$AC$2:$AC$5000,$B$170,'1. Output sheet'!$O$2:$O$5000,"&gt;="&amp;$B$906,'1. Output sheet'!$O$2:$O$5000,"&lt;"&amp;$C$906)</f>
        <v>0</v>
      </c>
      <c r="N1057" s="13">
        <f>SUMIFS('1. Output sheet'!$F$2:$F$5000,'1. Output sheet'!$C$2:$C$5000,N$138,'1. Output sheet'!$K$2:$K$5000,$B1057,'1. Output sheet'!$AC$2:$AC$5000,$B$140,'1. Output sheet'!$O$2:$O$5000,"&gt;="&amp;$B$906,'1. Output sheet'!$O$2:$O$5000,"&lt;"&amp;$C$906)+SUMIFS('1. Output sheet'!$F$2:$F$5000,'1. Output sheet'!$C$2:$C$5000,N$138,'1. Output sheet'!$K$2:$K$5000,$B1057,'1. Output sheet'!$AC$2:$AC$5000,$B$170,'1. Output sheet'!$O$2:$O$5000,"&gt;="&amp;$B$906,'1. Output sheet'!$O$2:$O$5000,"&lt;"&amp;$C$906)</f>
        <v>0</v>
      </c>
      <c r="O1057" s="13">
        <f>SUMIFS('1. Output sheet'!$F$2:$F$5000,'1. Output sheet'!$C$2:$C$5000,O$138,'1. Output sheet'!$K$2:$K$5000,$B1057,'1. Output sheet'!$AC$2:$AC$5000,$B$140,'1. Output sheet'!$O$2:$O$5000,"&gt;="&amp;$B$906,'1. Output sheet'!$O$2:$O$5000,"&lt;"&amp;$C$906)+SUMIFS('1. Output sheet'!$F$2:$F$5000,'1. Output sheet'!$C$2:$C$5000,O$138,'1. Output sheet'!$K$2:$K$5000,$B1057,'1. Output sheet'!$AC$2:$AC$5000,$B$170,'1. Output sheet'!$O$2:$O$5000,"&gt;="&amp;$B$906,'1. Output sheet'!$O$2:$O$5000,"&lt;"&amp;$C$906)</f>
        <v>0</v>
      </c>
      <c r="P1057" s="14">
        <f t="shared" si="610"/>
        <v>0</v>
      </c>
      <c r="R1057" s="39" t="s">
        <v>724</v>
      </c>
      <c r="S1057" s="12"/>
      <c r="T1057" s="13">
        <f t="shared" si="609"/>
        <v>0</v>
      </c>
      <c r="U1057" s="13">
        <f t="shared" si="597"/>
        <v>0</v>
      </c>
      <c r="V1057" s="13">
        <f t="shared" si="598"/>
        <v>0</v>
      </c>
      <c r="W1057" s="13">
        <f t="shared" si="599"/>
        <v>0</v>
      </c>
      <c r="X1057" s="13">
        <f t="shared" si="600"/>
        <v>0</v>
      </c>
      <c r="Y1057" s="13">
        <f t="shared" si="601"/>
        <v>0</v>
      </c>
      <c r="Z1057" s="13">
        <f t="shared" si="602"/>
        <v>0</v>
      </c>
      <c r="AA1057" s="13">
        <f t="shared" si="603"/>
        <v>0</v>
      </c>
      <c r="AB1057" s="13">
        <f t="shared" si="604"/>
        <v>0</v>
      </c>
      <c r="AC1057" s="13">
        <f t="shared" si="605"/>
        <v>0</v>
      </c>
      <c r="AD1057" s="13">
        <f t="shared" si="606"/>
        <v>0</v>
      </c>
      <c r="AE1057" s="13">
        <f t="shared" si="607"/>
        <v>0</v>
      </c>
      <c r="AF1057" s="14">
        <f t="shared" si="608"/>
        <v>0</v>
      </c>
    </row>
    <row r="1058" spans="2:32" ht="14.4" x14ac:dyDescent="0.3">
      <c r="B1058" s="39" t="s">
        <v>285</v>
      </c>
      <c r="C1058" s="12"/>
      <c r="D1058" s="13">
        <f>SUMIFS('1. Output sheet'!$F$2:$F$5000,'1. Output sheet'!$C$2:$C$5000,D$138,'1. Output sheet'!$K$2:$K$5000,$B1058,'1. Output sheet'!$AC$2:$AC$5000,$B$140,'1. Output sheet'!$O$2:$O$5000,"&gt;="&amp;$B$906,'1. Output sheet'!$O$2:$O$5000,"&lt;"&amp;$C$906)+SUMIFS('1. Output sheet'!$F$2:$F$5000,'1. Output sheet'!$C$2:$C$5000,D$138,'1. Output sheet'!$K$2:$K$5000,$B1058,'1. Output sheet'!$AC$2:$AC$5000,$B$170,'1. Output sheet'!$O$2:$O$5000,"&gt;="&amp;$B$906,'1. Output sheet'!$O$2:$O$5000,"&lt;"&amp;$C$906)</f>
        <v>0</v>
      </c>
      <c r="E1058" s="13">
        <f>SUMIFS('1. Output sheet'!$F$2:$F$5000,'1. Output sheet'!$C$2:$C$5000,E$138,'1. Output sheet'!$K$2:$K$5000,$B1058,'1. Output sheet'!$AC$2:$AC$5000,$B$140,'1. Output sheet'!$O$2:$O$5000,"&gt;="&amp;$B$906,'1. Output sheet'!$O$2:$O$5000,"&lt;"&amp;$C$906)+SUMIFS('1. Output sheet'!$F$2:$F$5000,'1. Output sheet'!$C$2:$C$5000,E$138,'1. Output sheet'!$K$2:$K$5000,$B1058,'1. Output sheet'!$AC$2:$AC$5000,$B$170,'1. Output sheet'!$O$2:$O$5000,"&gt;="&amp;$B$906,'1. Output sheet'!$O$2:$O$5000,"&lt;"&amp;$C$906)</f>
        <v>0</v>
      </c>
      <c r="F1058" s="13">
        <f>SUMIFS('1. Output sheet'!$F$2:$F$5000,'1. Output sheet'!$C$2:$C$5000,F$138,'1. Output sheet'!$K$2:$K$5000,$B1058,'1. Output sheet'!$AC$2:$AC$5000,$B$140,'1. Output sheet'!$O$2:$O$5000,"&gt;="&amp;$B$906,'1. Output sheet'!$O$2:$O$5000,"&lt;"&amp;$C$906)+SUMIFS('1. Output sheet'!$F$2:$F$5000,'1. Output sheet'!$C$2:$C$5000,F$138,'1. Output sheet'!$K$2:$K$5000,$B1058,'1. Output sheet'!$AC$2:$AC$5000,$B$170,'1. Output sheet'!$O$2:$O$5000,"&gt;="&amp;$B$906,'1. Output sheet'!$O$2:$O$5000,"&lt;"&amp;$C$906)</f>
        <v>0</v>
      </c>
      <c r="G1058" s="13">
        <f>SUMIFS('1. Output sheet'!$F$2:$F$5000,'1. Output sheet'!$C$2:$C$5000,G$138,'1. Output sheet'!$K$2:$K$5000,$B1058,'1. Output sheet'!$AC$2:$AC$5000,$B$140,'1. Output sheet'!$O$2:$O$5000,"&gt;="&amp;$B$906,'1. Output sheet'!$O$2:$O$5000,"&lt;"&amp;$C$906)+SUMIFS('1. Output sheet'!$F$2:$F$5000,'1. Output sheet'!$C$2:$C$5000,G$138,'1. Output sheet'!$K$2:$K$5000,$B1058,'1. Output sheet'!$AC$2:$AC$5000,$B$170,'1. Output sheet'!$O$2:$O$5000,"&gt;="&amp;$B$906,'1. Output sheet'!$O$2:$O$5000,"&lt;"&amp;$C$906)</f>
        <v>0</v>
      </c>
      <c r="H1058" s="13">
        <f>SUMIFS('1. Output sheet'!$F$2:$F$5000,'1. Output sheet'!$C$2:$C$5000,H$138,'1. Output sheet'!$K$2:$K$5000,$B1058,'1. Output sheet'!$AC$2:$AC$5000,$B$140,'1. Output sheet'!$O$2:$O$5000,"&gt;="&amp;$B$906,'1. Output sheet'!$O$2:$O$5000,"&lt;"&amp;$C$906)+SUMIFS('1. Output sheet'!$F$2:$F$5000,'1. Output sheet'!$C$2:$C$5000,H$138,'1. Output sheet'!$K$2:$K$5000,$B1058,'1. Output sheet'!$AC$2:$AC$5000,$B$170,'1. Output sheet'!$O$2:$O$5000,"&gt;="&amp;$B$906,'1. Output sheet'!$O$2:$O$5000,"&lt;"&amp;$C$906)</f>
        <v>0</v>
      </c>
      <c r="I1058" s="13">
        <f>SUMIFS('1. Output sheet'!$F$2:$F$5000,'1. Output sheet'!$C$2:$C$5000,I$138,'1. Output sheet'!$K$2:$K$5000,$B1058,'1. Output sheet'!$AC$2:$AC$5000,$B$140,'1. Output sheet'!$O$2:$O$5000,"&gt;="&amp;$B$906,'1. Output sheet'!$O$2:$O$5000,"&lt;"&amp;$C$906)+SUMIFS('1. Output sheet'!$F$2:$F$5000,'1. Output sheet'!$C$2:$C$5000,I$138,'1. Output sheet'!$K$2:$K$5000,$B1058,'1. Output sheet'!$AC$2:$AC$5000,$B$170,'1. Output sheet'!$O$2:$O$5000,"&gt;="&amp;$B$906,'1. Output sheet'!$O$2:$O$5000,"&lt;"&amp;$C$906)</f>
        <v>0</v>
      </c>
      <c r="J1058" s="13">
        <f>SUMIFS('1. Output sheet'!$F$2:$F$5000,'1. Output sheet'!$C$2:$C$5000,J$138,'1. Output sheet'!$K$2:$K$5000,$B1058,'1. Output sheet'!$AC$2:$AC$5000,$B$140,'1. Output sheet'!$O$2:$O$5000,"&gt;="&amp;$B$906,'1. Output sheet'!$O$2:$O$5000,"&lt;"&amp;$C$906)+SUMIFS('1. Output sheet'!$F$2:$F$5000,'1. Output sheet'!$C$2:$C$5000,J$138,'1. Output sheet'!$K$2:$K$5000,$B1058,'1. Output sheet'!$AC$2:$AC$5000,$B$170,'1. Output sheet'!$O$2:$O$5000,"&gt;="&amp;$B$906,'1. Output sheet'!$O$2:$O$5000,"&lt;"&amp;$C$906)</f>
        <v>0</v>
      </c>
      <c r="K1058" s="13">
        <f>SUMIFS('1. Output sheet'!$F$2:$F$5000,'1. Output sheet'!$C$2:$C$5000,K$138,'1. Output sheet'!$K$2:$K$5000,$B1058,'1. Output sheet'!$AC$2:$AC$5000,$B$140,'1. Output sheet'!$O$2:$O$5000,"&gt;="&amp;$B$906,'1. Output sheet'!$O$2:$O$5000,"&lt;"&amp;$C$906)+SUMIFS('1. Output sheet'!$F$2:$F$5000,'1. Output sheet'!$C$2:$C$5000,K$138,'1. Output sheet'!$K$2:$K$5000,$B1058,'1. Output sheet'!$AC$2:$AC$5000,$B$170,'1. Output sheet'!$O$2:$O$5000,"&gt;="&amp;$B$906,'1. Output sheet'!$O$2:$O$5000,"&lt;"&amp;$C$906)</f>
        <v>0</v>
      </c>
      <c r="L1058" s="13">
        <f>SUMIFS('1. Output sheet'!$F$2:$F$5000,'1. Output sheet'!$C$2:$C$5000,L$138,'1. Output sheet'!$K$2:$K$5000,$B1058,'1. Output sheet'!$AC$2:$AC$5000,$B$140,'1. Output sheet'!$O$2:$O$5000,"&gt;="&amp;$B$906,'1. Output sheet'!$O$2:$O$5000,"&lt;"&amp;$C$906)+SUMIFS('1. Output sheet'!$F$2:$F$5000,'1. Output sheet'!$C$2:$C$5000,L$138,'1. Output sheet'!$K$2:$K$5000,$B1058,'1. Output sheet'!$AC$2:$AC$5000,$B$170,'1. Output sheet'!$O$2:$O$5000,"&gt;="&amp;$B$906,'1. Output sheet'!$O$2:$O$5000,"&lt;"&amp;$C$906)</f>
        <v>0</v>
      </c>
      <c r="M1058" s="13">
        <f>SUMIFS('1. Output sheet'!$F$2:$F$5000,'1. Output sheet'!$C$2:$C$5000,M$138,'1. Output sheet'!$K$2:$K$5000,$B1058,'1. Output sheet'!$AC$2:$AC$5000,$B$140,'1. Output sheet'!$O$2:$O$5000,"&gt;="&amp;$B$906,'1. Output sheet'!$O$2:$O$5000,"&lt;"&amp;$C$906)+SUMIFS('1. Output sheet'!$F$2:$F$5000,'1. Output sheet'!$C$2:$C$5000,M$138,'1. Output sheet'!$K$2:$K$5000,$B1058,'1. Output sheet'!$AC$2:$AC$5000,$B$170,'1. Output sheet'!$O$2:$O$5000,"&gt;="&amp;$B$906,'1. Output sheet'!$O$2:$O$5000,"&lt;"&amp;$C$906)</f>
        <v>0</v>
      </c>
      <c r="N1058" s="13">
        <f>SUMIFS('1. Output sheet'!$F$2:$F$5000,'1. Output sheet'!$C$2:$C$5000,N$138,'1. Output sheet'!$K$2:$K$5000,$B1058,'1. Output sheet'!$AC$2:$AC$5000,$B$140,'1. Output sheet'!$O$2:$O$5000,"&gt;="&amp;$B$906,'1. Output sheet'!$O$2:$O$5000,"&lt;"&amp;$C$906)+SUMIFS('1. Output sheet'!$F$2:$F$5000,'1. Output sheet'!$C$2:$C$5000,N$138,'1. Output sheet'!$K$2:$K$5000,$B1058,'1. Output sheet'!$AC$2:$AC$5000,$B$170,'1. Output sheet'!$O$2:$O$5000,"&gt;="&amp;$B$906,'1. Output sheet'!$O$2:$O$5000,"&lt;"&amp;$C$906)</f>
        <v>0</v>
      </c>
      <c r="O1058" s="13">
        <f>SUMIFS('1. Output sheet'!$F$2:$F$5000,'1. Output sheet'!$C$2:$C$5000,O$138,'1. Output sheet'!$K$2:$K$5000,$B1058,'1. Output sheet'!$AC$2:$AC$5000,$B$140,'1. Output sheet'!$O$2:$O$5000,"&gt;="&amp;$B$906,'1. Output sheet'!$O$2:$O$5000,"&lt;"&amp;$C$906)+SUMIFS('1. Output sheet'!$F$2:$F$5000,'1. Output sheet'!$C$2:$C$5000,O$138,'1. Output sheet'!$K$2:$K$5000,$B1058,'1. Output sheet'!$AC$2:$AC$5000,$B$170,'1. Output sheet'!$O$2:$O$5000,"&gt;="&amp;$B$906,'1. Output sheet'!$O$2:$O$5000,"&lt;"&amp;$C$906)</f>
        <v>0</v>
      </c>
      <c r="P1058" s="14">
        <f t="shared" si="610"/>
        <v>0</v>
      </c>
      <c r="R1058" s="39" t="s">
        <v>285</v>
      </c>
      <c r="S1058" s="12"/>
      <c r="T1058" s="13">
        <f t="shared" si="609"/>
        <v>0</v>
      </c>
      <c r="U1058" s="13">
        <f t="shared" si="597"/>
        <v>0</v>
      </c>
      <c r="V1058" s="13">
        <f t="shared" si="598"/>
        <v>0</v>
      </c>
      <c r="W1058" s="13">
        <f t="shared" si="599"/>
        <v>0</v>
      </c>
      <c r="X1058" s="13">
        <f t="shared" si="600"/>
        <v>0</v>
      </c>
      <c r="Y1058" s="13">
        <f t="shared" si="601"/>
        <v>0</v>
      </c>
      <c r="Z1058" s="13">
        <f t="shared" si="602"/>
        <v>0</v>
      </c>
      <c r="AA1058" s="13">
        <f t="shared" si="603"/>
        <v>0</v>
      </c>
      <c r="AB1058" s="13">
        <f t="shared" si="604"/>
        <v>0</v>
      </c>
      <c r="AC1058" s="13">
        <f t="shared" si="605"/>
        <v>0</v>
      </c>
      <c r="AD1058" s="13">
        <f t="shared" si="606"/>
        <v>0</v>
      </c>
      <c r="AE1058" s="13">
        <f t="shared" si="607"/>
        <v>0</v>
      </c>
      <c r="AF1058" s="14">
        <f t="shared" si="608"/>
        <v>0</v>
      </c>
    </row>
    <row r="1059" spans="2:32" ht="14.4" x14ac:dyDescent="0.3">
      <c r="B1059" s="39" t="s">
        <v>717</v>
      </c>
      <c r="C1059" s="12"/>
      <c r="D1059" s="13">
        <f>SUMIFS('1. Output sheet'!$F$2:$F$5000,'1. Output sheet'!$C$2:$C$5000,D$138,'1. Output sheet'!$K$2:$K$5000,$B1059,'1. Output sheet'!$AC$2:$AC$5000,$B$140,'1. Output sheet'!$O$2:$O$5000,"&gt;="&amp;$B$906,'1. Output sheet'!$O$2:$O$5000,"&lt;"&amp;$C$906)+SUMIFS('1. Output sheet'!$F$2:$F$5000,'1. Output sheet'!$C$2:$C$5000,D$138,'1. Output sheet'!$K$2:$K$5000,$B1059,'1. Output sheet'!$AC$2:$AC$5000,$B$170,'1. Output sheet'!$O$2:$O$5000,"&gt;="&amp;$B$906,'1. Output sheet'!$O$2:$O$5000,"&lt;"&amp;$C$906)</f>
        <v>0</v>
      </c>
      <c r="E1059" s="13">
        <f>SUMIFS('1. Output sheet'!$F$2:$F$5000,'1. Output sheet'!$C$2:$C$5000,E$138,'1. Output sheet'!$K$2:$K$5000,$B1059,'1. Output sheet'!$AC$2:$AC$5000,$B$140,'1. Output sheet'!$O$2:$O$5000,"&gt;="&amp;$B$906,'1. Output sheet'!$O$2:$O$5000,"&lt;"&amp;$C$906)+SUMIFS('1. Output sheet'!$F$2:$F$5000,'1. Output sheet'!$C$2:$C$5000,E$138,'1. Output sheet'!$K$2:$K$5000,$B1059,'1. Output sheet'!$AC$2:$AC$5000,$B$170,'1. Output sheet'!$O$2:$O$5000,"&gt;="&amp;$B$906,'1. Output sheet'!$O$2:$O$5000,"&lt;"&amp;$C$906)</f>
        <v>0</v>
      </c>
      <c r="F1059" s="13">
        <f>SUMIFS('1. Output sheet'!$F$2:$F$5000,'1. Output sheet'!$C$2:$C$5000,F$138,'1. Output sheet'!$K$2:$K$5000,$B1059,'1. Output sheet'!$AC$2:$AC$5000,$B$140,'1. Output sheet'!$O$2:$O$5000,"&gt;="&amp;$B$906,'1. Output sheet'!$O$2:$O$5000,"&lt;"&amp;$C$906)+SUMIFS('1. Output sheet'!$F$2:$F$5000,'1. Output sheet'!$C$2:$C$5000,F$138,'1. Output sheet'!$K$2:$K$5000,$B1059,'1. Output sheet'!$AC$2:$AC$5000,$B$170,'1. Output sheet'!$O$2:$O$5000,"&gt;="&amp;$B$906,'1. Output sheet'!$O$2:$O$5000,"&lt;"&amp;$C$906)</f>
        <v>0</v>
      </c>
      <c r="G1059" s="13">
        <f>SUMIFS('1. Output sheet'!$F$2:$F$5000,'1. Output sheet'!$C$2:$C$5000,G$138,'1. Output sheet'!$K$2:$K$5000,$B1059,'1. Output sheet'!$AC$2:$AC$5000,$B$140,'1. Output sheet'!$O$2:$O$5000,"&gt;="&amp;$B$906,'1. Output sheet'!$O$2:$O$5000,"&lt;"&amp;$C$906)+SUMIFS('1. Output sheet'!$F$2:$F$5000,'1. Output sheet'!$C$2:$C$5000,G$138,'1. Output sheet'!$K$2:$K$5000,$B1059,'1. Output sheet'!$AC$2:$AC$5000,$B$170,'1. Output sheet'!$O$2:$O$5000,"&gt;="&amp;$B$906,'1. Output sheet'!$O$2:$O$5000,"&lt;"&amp;$C$906)</f>
        <v>0</v>
      </c>
      <c r="H1059" s="13">
        <f>SUMIFS('1. Output sheet'!$F$2:$F$5000,'1. Output sheet'!$C$2:$C$5000,H$138,'1. Output sheet'!$K$2:$K$5000,$B1059,'1. Output sheet'!$AC$2:$AC$5000,$B$140,'1. Output sheet'!$O$2:$O$5000,"&gt;="&amp;$B$906,'1. Output sheet'!$O$2:$O$5000,"&lt;"&amp;$C$906)+SUMIFS('1. Output sheet'!$F$2:$F$5000,'1. Output sheet'!$C$2:$C$5000,H$138,'1. Output sheet'!$K$2:$K$5000,$B1059,'1. Output sheet'!$AC$2:$AC$5000,$B$170,'1. Output sheet'!$O$2:$O$5000,"&gt;="&amp;$B$906,'1. Output sheet'!$O$2:$O$5000,"&lt;"&amp;$C$906)</f>
        <v>0</v>
      </c>
      <c r="I1059" s="13">
        <f>SUMIFS('1. Output sheet'!$F$2:$F$5000,'1. Output sheet'!$C$2:$C$5000,I$138,'1. Output sheet'!$K$2:$K$5000,$B1059,'1. Output sheet'!$AC$2:$AC$5000,$B$140,'1. Output sheet'!$O$2:$O$5000,"&gt;="&amp;$B$906,'1. Output sheet'!$O$2:$O$5000,"&lt;"&amp;$C$906)+SUMIFS('1. Output sheet'!$F$2:$F$5000,'1. Output sheet'!$C$2:$C$5000,I$138,'1. Output sheet'!$K$2:$K$5000,$B1059,'1. Output sheet'!$AC$2:$AC$5000,$B$170,'1. Output sheet'!$O$2:$O$5000,"&gt;="&amp;$B$906,'1. Output sheet'!$O$2:$O$5000,"&lt;"&amp;$C$906)</f>
        <v>0</v>
      </c>
      <c r="J1059" s="13">
        <f>SUMIFS('1. Output sheet'!$F$2:$F$5000,'1. Output sheet'!$C$2:$C$5000,J$138,'1. Output sheet'!$K$2:$K$5000,$B1059,'1. Output sheet'!$AC$2:$AC$5000,$B$140,'1. Output sheet'!$O$2:$O$5000,"&gt;="&amp;$B$906,'1. Output sheet'!$O$2:$O$5000,"&lt;"&amp;$C$906)+SUMIFS('1. Output sheet'!$F$2:$F$5000,'1. Output sheet'!$C$2:$C$5000,J$138,'1. Output sheet'!$K$2:$K$5000,$B1059,'1. Output sheet'!$AC$2:$AC$5000,$B$170,'1. Output sheet'!$O$2:$O$5000,"&gt;="&amp;$B$906,'1. Output sheet'!$O$2:$O$5000,"&lt;"&amp;$C$906)</f>
        <v>0</v>
      </c>
      <c r="K1059" s="13">
        <f>SUMIFS('1. Output sheet'!$F$2:$F$5000,'1. Output sheet'!$C$2:$C$5000,K$138,'1. Output sheet'!$K$2:$K$5000,$B1059,'1. Output sheet'!$AC$2:$AC$5000,$B$140,'1. Output sheet'!$O$2:$O$5000,"&gt;="&amp;$B$906,'1. Output sheet'!$O$2:$O$5000,"&lt;"&amp;$C$906)+SUMIFS('1. Output sheet'!$F$2:$F$5000,'1. Output sheet'!$C$2:$C$5000,K$138,'1. Output sheet'!$K$2:$K$5000,$B1059,'1. Output sheet'!$AC$2:$AC$5000,$B$170,'1. Output sheet'!$O$2:$O$5000,"&gt;="&amp;$B$906,'1. Output sheet'!$O$2:$O$5000,"&lt;"&amp;$C$906)</f>
        <v>0</v>
      </c>
      <c r="L1059" s="13">
        <f>SUMIFS('1. Output sheet'!$F$2:$F$5000,'1. Output sheet'!$C$2:$C$5000,L$138,'1. Output sheet'!$K$2:$K$5000,$B1059,'1. Output sheet'!$AC$2:$AC$5000,$B$140,'1. Output sheet'!$O$2:$O$5000,"&gt;="&amp;$B$906,'1. Output sheet'!$O$2:$O$5000,"&lt;"&amp;$C$906)+SUMIFS('1. Output sheet'!$F$2:$F$5000,'1. Output sheet'!$C$2:$C$5000,L$138,'1. Output sheet'!$K$2:$K$5000,$B1059,'1. Output sheet'!$AC$2:$AC$5000,$B$170,'1. Output sheet'!$O$2:$O$5000,"&gt;="&amp;$B$906,'1. Output sheet'!$O$2:$O$5000,"&lt;"&amp;$C$906)</f>
        <v>0</v>
      </c>
      <c r="M1059" s="13">
        <f>SUMIFS('1. Output sheet'!$F$2:$F$5000,'1. Output sheet'!$C$2:$C$5000,M$138,'1. Output sheet'!$K$2:$K$5000,$B1059,'1. Output sheet'!$AC$2:$AC$5000,$B$140,'1. Output sheet'!$O$2:$O$5000,"&gt;="&amp;$B$906,'1. Output sheet'!$O$2:$O$5000,"&lt;"&amp;$C$906)+SUMIFS('1. Output sheet'!$F$2:$F$5000,'1. Output sheet'!$C$2:$C$5000,M$138,'1. Output sheet'!$K$2:$K$5000,$B1059,'1. Output sheet'!$AC$2:$AC$5000,$B$170,'1. Output sheet'!$O$2:$O$5000,"&gt;="&amp;$B$906,'1. Output sheet'!$O$2:$O$5000,"&lt;"&amp;$C$906)</f>
        <v>0</v>
      </c>
      <c r="N1059" s="13">
        <f>SUMIFS('1. Output sheet'!$F$2:$F$5000,'1. Output sheet'!$C$2:$C$5000,N$138,'1. Output sheet'!$K$2:$K$5000,$B1059,'1. Output sheet'!$AC$2:$AC$5000,$B$140,'1. Output sheet'!$O$2:$O$5000,"&gt;="&amp;$B$906,'1. Output sheet'!$O$2:$O$5000,"&lt;"&amp;$C$906)+SUMIFS('1. Output sheet'!$F$2:$F$5000,'1. Output sheet'!$C$2:$C$5000,N$138,'1. Output sheet'!$K$2:$K$5000,$B1059,'1. Output sheet'!$AC$2:$AC$5000,$B$170,'1. Output sheet'!$O$2:$O$5000,"&gt;="&amp;$B$906,'1. Output sheet'!$O$2:$O$5000,"&lt;"&amp;$C$906)</f>
        <v>0</v>
      </c>
      <c r="O1059" s="13">
        <f>SUMIFS('1. Output sheet'!$F$2:$F$5000,'1. Output sheet'!$C$2:$C$5000,O$138,'1. Output sheet'!$K$2:$K$5000,$B1059,'1. Output sheet'!$AC$2:$AC$5000,$B$140,'1. Output sheet'!$O$2:$O$5000,"&gt;="&amp;$B$906,'1. Output sheet'!$O$2:$O$5000,"&lt;"&amp;$C$906)+SUMIFS('1. Output sheet'!$F$2:$F$5000,'1. Output sheet'!$C$2:$C$5000,O$138,'1. Output sheet'!$K$2:$K$5000,$B1059,'1. Output sheet'!$AC$2:$AC$5000,$B$170,'1. Output sheet'!$O$2:$O$5000,"&gt;="&amp;$B$906,'1. Output sheet'!$O$2:$O$5000,"&lt;"&amp;$C$906)</f>
        <v>0</v>
      </c>
      <c r="P1059" s="14">
        <f t="shared" si="610"/>
        <v>0</v>
      </c>
      <c r="R1059" s="39" t="s">
        <v>717</v>
      </c>
      <c r="S1059" s="12"/>
      <c r="T1059" s="13">
        <f t="shared" si="609"/>
        <v>0</v>
      </c>
      <c r="U1059" s="13">
        <f t="shared" si="597"/>
        <v>0</v>
      </c>
      <c r="V1059" s="13">
        <f t="shared" si="598"/>
        <v>0</v>
      </c>
      <c r="W1059" s="13">
        <f t="shared" si="599"/>
        <v>0</v>
      </c>
      <c r="X1059" s="13">
        <f t="shared" si="600"/>
        <v>0</v>
      </c>
      <c r="Y1059" s="13">
        <f t="shared" si="601"/>
        <v>0</v>
      </c>
      <c r="Z1059" s="13">
        <f t="shared" si="602"/>
        <v>0</v>
      </c>
      <c r="AA1059" s="13">
        <f t="shared" si="603"/>
        <v>0</v>
      </c>
      <c r="AB1059" s="13">
        <f t="shared" si="604"/>
        <v>0</v>
      </c>
      <c r="AC1059" s="13">
        <f t="shared" si="605"/>
        <v>0</v>
      </c>
      <c r="AD1059" s="13">
        <f t="shared" si="606"/>
        <v>0</v>
      </c>
      <c r="AE1059" s="13">
        <f t="shared" si="607"/>
        <v>0</v>
      </c>
      <c r="AF1059" s="14">
        <f t="shared" si="608"/>
        <v>0</v>
      </c>
    </row>
    <row r="1060" spans="2:32" ht="14.4" x14ac:dyDescent="0.3">
      <c r="B1060" s="39" t="s">
        <v>1095</v>
      </c>
      <c r="C1060" s="12"/>
      <c r="D1060" s="13">
        <f>SUMIFS('1. Output sheet'!$F$2:$F$5000,'1. Output sheet'!$C$2:$C$5000,D$138,'1. Output sheet'!$K$2:$K$5000,$B1060,'1. Output sheet'!$AC$2:$AC$5000,$B$140,'1. Output sheet'!$O$2:$O$5000,"&gt;="&amp;$B$906,'1. Output sheet'!$O$2:$O$5000,"&lt;"&amp;$C$906)+SUMIFS('1. Output sheet'!$F$2:$F$5000,'1. Output sheet'!$C$2:$C$5000,D$138,'1. Output sheet'!$K$2:$K$5000,$B1060,'1. Output sheet'!$AC$2:$AC$5000,$B$170,'1. Output sheet'!$O$2:$O$5000,"&gt;="&amp;$B$906,'1. Output sheet'!$O$2:$O$5000,"&lt;"&amp;$C$906)</f>
        <v>0</v>
      </c>
      <c r="E1060" s="13">
        <f>SUMIFS('1. Output sheet'!$F$2:$F$5000,'1. Output sheet'!$C$2:$C$5000,E$138,'1. Output sheet'!$K$2:$K$5000,$B1060,'1. Output sheet'!$AC$2:$AC$5000,$B$140,'1. Output sheet'!$O$2:$O$5000,"&gt;="&amp;$B$906,'1. Output sheet'!$O$2:$O$5000,"&lt;"&amp;$C$906)+SUMIFS('1. Output sheet'!$F$2:$F$5000,'1. Output sheet'!$C$2:$C$5000,E$138,'1. Output sheet'!$K$2:$K$5000,$B1060,'1. Output sheet'!$AC$2:$AC$5000,$B$170,'1. Output sheet'!$O$2:$O$5000,"&gt;="&amp;$B$906,'1. Output sheet'!$O$2:$O$5000,"&lt;"&amp;$C$906)</f>
        <v>0</v>
      </c>
      <c r="F1060" s="13">
        <f>SUMIFS('1. Output sheet'!$F$2:$F$5000,'1. Output sheet'!$C$2:$C$5000,F$138,'1. Output sheet'!$K$2:$K$5000,$B1060,'1. Output sheet'!$AC$2:$AC$5000,$B$140,'1. Output sheet'!$O$2:$O$5000,"&gt;="&amp;$B$906,'1. Output sheet'!$O$2:$O$5000,"&lt;"&amp;$C$906)+SUMIFS('1. Output sheet'!$F$2:$F$5000,'1. Output sheet'!$C$2:$C$5000,F$138,'1. Output sheet'!$K$2:$K$5000,$B1060,'1. Output sheet'!$AC$2:$AC$5000,$B$170,'1. Output sheet'!$O$2:$O$5000,"&gt;="&amp;$B$906,'1. Output sheet'!$O$2:$O$5000,"&lt;"&amp;$C$906)</f>
        <v>0</v>
      </c>
      <c r="G1060" s="13">
        <f>SUMIFS('1. Output sheet'!$F$2:$F$5000,'1. Output sheet'!$C$2:$C$5000,G$138,'1. Output sheet'!$K$2:$K$5000,$B1060,'1. Output sheet'!$AC$2:$AC$5000,$B$140,'1. Output sheet'!$O$2:$O$5000,"&gt;="&amp;$B$906,'1. Output sheet'!$O$2:$O$5000,"&lt;"&amp;$C$906)+SUMIFS('1. Output sheet'!$F$2:$F$5000,'1. Output sheet'!$C$2:$C$5000,G$138,'1. Output sheet'!$K$2:$K$5000,$B1060,'1. Output sheet'!$AC$2:$AC$5000,$B$170,'1. Output sheet'!$O$2:$O$5000,"&gt;="&amp;$B$906,'1. Output sheet'!$O$2:$O$5000,"&lt;"&amp;$C$906)</f>
        <v>0</v>
      </c>
      <c r="H1060" s="13">
        <f>SUMIFS('1. Output sheet'!$F$2:$F$5000,'1. Output sheet'!$C$2:$C$5000,H$138,'1. Output sheet'!$K$2:$K$5000,$B1060,'1. Output sheet'!$AC$2:$AC$5000,$B$140,'1. Output sheet'!$O$2:$O$5000,"&gt;="&amp;$B$906,'1. Output sheet'!$O$2:$O$5000,"&lt;"&amp;$C$906)+SUMIFS('1. Output sheet'!$F$2:$F$5000,'1. Output sheet'!$C$2:$C$5000,H$138,'1. Output sheet'!$K$2:$K$5000,$B1060,'1. Output sheet'!$AC$2:$AC$5000,$B$170,'1. Output sheet'!$O$2:$O$5000,"&gt;="&amp;$B$906,'1. Output sheet'!$O$2:$O$5000,"&lt;"&amp;$C$906)</f>
        <v>0</v>
      </c>
      <c r="I1060" s="13">
        <f>SUMIFS('1. Output sheet'!$F$2:$F$5000,'1. Output sheet'!$C$2:$C$5000,I$138,'1. Output sheet'!$K$2:$K$5000,$B1060,'1. Output sheet'!$AC$2:$AC$5000,$B$140,'1. Output sheet'!$O$2:$O$5000,"&gt;="&amp;$B$906,'1. Output sheet'!$O$2:$O$5000,"&lt;"&amp;$C$906)+SUMIFS('1. Output sheet'!$F$2:$F$5000,'1. Output sheet'!$C$2:$C$5000,I$138,'1. Output sheet'!$K$2:$K$5000,$B1060,'1. Output sheet'!$AC$2:$AC$5000,$B$170,'1. Output sheet'!$O$2:$O$5000,"&gt;="&amp;$B$906,'1. Output sheet'!$O$2:$O$5000,"&lt;"&amp;$C$906)</f>
        <v>0</v>
      </c>
      <c r="J1060" s="13">
        <f>SUMIFS('1. Output sheet'!$F$2:$F$5000,'1. Output sheet'!$C$2:$C$5000,J$138,'1. Output sheet'!$K$2:$K$5000,$B1060,'1. Output sheet'!$AC$2:$AC$5000,$B$140,'1. Output sheet'!$O$2:$O$5000,"&gt;="&amp;$B$906,'1. Output sheet'!$O$2:$O$5000,"&lt;"&amp;$C$906)+SUMIFS('1. Output sheet'!$F$2:$F$5000,'1. Output sheet'!$C$2:$C$5000,J$138,'1. Output sheet'!$K$2:$K$5000,$B1060,'1. Output sheet'!$AC$2:$AC$5000,$B$170,'1. Output sheet'!$O$2:$O$5000,"&gt;="&amp;$B$906,'1. Output sheet'!$O$2:$O$5000,"&lt;"&amp;$C$906)</f>
        <v>0</v>
      </c>
      <c r="K1060" s="13">
        <f>SUMIFS('1. Output sheet'!$F$2:$F$5000,'1. Output sheet'!$C$2:$C$5000,K$138,'1. Output sheet'!$K$2:$K$5000,$B1060,'1. Output sheet'!$AC$2:$AC$5000,$B$140,'1. Output sheet'!$O$2:$O$5000,"&gt;="&amp;$B$906,'1. Output sheet'!$O$2:$O$5000,"&lt;"&amp;$C$906)+SUMIFS('1. Output sheet'!$F$2:$F$5000,'1. Output sheet'!$C$2:$C$5000,K$138,'1. Output sheet'!$K$2:$K$5000,$B1060,'1. Output sheet'!$AC$2:$AC$5000,$B$170,'1. Output sheet'!$O$2:$O$5000,"&gt;="&amp;$B$906,'1. Output sheet'!$O$2:$O$5000,"&lt;"&amp;$C$906)</f>
        <v>0</v>
      </c>
      <c r="L1060" s="13">
        <f>SUMIFS('1. Output sheet'!$F$2:$F$5000,'1. Output sheet'!$C$2:$C$5000,L$138,'1. Output sheet'!$K$2:$K$5000,$B1060,'1. Output sheet'!$AC$2:$AC$5000,$B$140,'1. Output sheet'!$O$2:$O$5000,"&gt;="&amp;$B$906,'1. Output sheet'!$O$2:$O$5000,"&lt;"&amp;$C$906)+SUMIFS('1. Output sheet'!$F$2:$F$5000,'1. Output sheet'!$C$2:$C$5000,L$138,'1. Output sheet'!$K$2:$K$5000,$B1060,'1. Output sheet'!$AC$2:$AC$5000,$B$170,'1. Output sheet'!$O$2:$O$5000,"&gt;="&amp;$B$906,'1. Output sheet'!$O$2:$O$5000,"&lt;"&amp;$C$906)</f>
        <v>0</v>
      </c>
      <c r="M1060" s="13">
        <f>SUMIFS('1. Output sheet'!$F$2:$F$5000,'1. Output sheet'!$C$2:$C$5000,M$138,'1. Output sheet'!$K$2:$K$5000,$B1060,'1. Output sheet'!$AC$2:$AC$5000,$B$140,'1. Output sheet'!$O$2:$O$5000,"&gt;="&amp;$B$906,'1. Output sheet'!$O$2:$O$5000,"&lt;"&amp;$C$906)+SUMIFS('1. Output sheet'!$F$2:$F$5000,'1. Output sheet'!$C$2:$C$5000,M$138,'1. Output sheet'!$K$2:$K$5000,$B1060,'1. Output sheet'!$AC$2:$AC$5000,$B$170,'1. Output sheet'!$O$2:$O$5000,"&gt;="&amp;$B$906,'1. Output sheet'!$O$2:$O$5000,"&lt;"&amp;$C$906)</f>
        <v>0</v>
      </c>
      <c r="N1060" s="13">
        <f>SUMIFS('1. Output sheet'!$F$2:$F$5000,'1. Output sheet'!$C$2:$C$5000,N$138,'1. Output sheet'!$K$2:$K$5000,$B1060,'1. Output sheet'!$AC$2:$AC$5000,$B$140,'1. Output sheet'!$O$2:$O$5000,"&gt;="&amp;$B$906,'1. Output sheet'!$O$2:$O$5000,"&lt;"&amp;$C$906)+SUMIFS('1. Output sheet'!$F$2:$F$5000,'1. Output sheet'!$C$2:$C$5000,N$138,'1. Output sheet'!$K$2:$K$5000,$B1060,'1. Output sheet'!$AC$2:$AC$5000,$B$170,'1. Output sheet'!$O$2:$O$5000,"&gt;="&amp;$B$906,'1. Output sheet'!$O$2:$O$5000,"&lt;"&amp;$C$906)</f>
        <v>0</v>
      </c>
      <c r="O1060" s="13">
        <f>SUMIFS('1. Output sheet'!$F$2:$F$5000,'1. Output sheet'!$C$2:$C$5000,O$138,'1. Output sheet'!$K$2:$K$5000,$B1060,'1. Output sheet'!$AC$2:$AC$5000,$B$140,'1. Output sheet'!$O$2:$O$5000,"&gt;="&amp;$B$906,'1. Output sheet'!$O$2:$O$5000,"&lt;"&amp;$C$906)+SUMIFS('1. Output sheet'!$F$2:$F$5000,'1. Output sheet'!$C$2:$C$5000,O$138,'1. Output sheet'!$K$2:$K$5000,$B1060,'1. Output sheet'!$AC$2:$AC$5000,$B$170,'1. Output sheet'!$O$2:$O$5000,"&gt;="&amp;$B$906,'1. Output sheet'!$O$2:$O$5000,"&lt;"&amp;$C$906)</f>
        <v>0</v>
      </c>
      <c r="P1060" s="14">
        <f t="shared" si="610"/>
        <v>0</v>
      </c>
      <c r="R1060" s="39" t="s">
        <v>1095</v>
      </c>
      <c r="S1060" s="12"/>
      <c r="T1060" s="13">
        <f t="shared" si="609"/>
        <v>0</v>
      </c>
      <c r="U1060" s="13">
        <f t="shared" si="597"/>
        <v>0</v>
      </c>
      <c r="V1060" s="13">
        <f t="shared" si="598"/>
        <v>0</v>
      </c>
      <c r="W1060" s="13">
        <f t="shared" si="599"/>
        <v>0</v>
      </c>
      <c r="X1060" s="13">
        <f t="shared" si="600"/>
        <v>0</v>
      </c>
      <c r="Y1060" s="13">
        <f t="shared" si="601"/>
        <v>0</v>
      </c>
      <c r="Z1060" s="13">
        <f t="shared" si="602"/>
        <v>0</v>
      </c>
      <c r="AA1060" s="13">
        <f t="shared" si="603"/>
        <v>0</v>
      </c>
      <c r="AB1060" s="13">
        <f t="shared" si="604"/>
        <v>0</v>
      </c>
      <c r="AC1060" s="13">
        <f t="shared" si="605"/>
        <v>0</v>
      </c>
      <c r="AD1060" s="13">
        <f t="shared" si="606"/>
        <v>0</v>
      </c>
      <c r="AE1060" s="13">
        <f t="shared" si="607"/>
        <v>0</v>
      </c>
      <c r="AF1060" s="14">
        <f t="shared" si="608"/>
        <v>0</v>
      </c>
    </row>
    <row r="1061" spans="2:32" ht="14.4" x14ac:dyDescent="0.3">
      <c r="B1061" s="39" t="s">
        <v>427</v>
      </c>
      <c r="C1061" s="12"/>
      <c r="D1061" s="13">
        <f>SUMIFS('1. Output sheet'!$F$2:$F$5000,'1. Output sheet'!$C$2:$C$5000,D$138,'1. Output sheet'!$K$2:$K$5000,$B1061,'1. Output sheet'!$AC$2:$AC$5000,$B$140,'1. Output sheet'!$O$2:$O$5000,"&gt;="&amp;$B$906,'1. Output sheet'!$O$2:$O$5000,"&lt;"&amp;$C$906)+SUMIFS('1. Output sheet'!$F$2:$F$5000,'1. Output sheet'!$C$2:$C$5000,D$138,'1. Output sheet'!$K$2:$K$5000,$B1061,'1. Output sheet'!$AC$2:$AC$5000,$B$170,'1. Output sheet'!$O$2:$O$5000,"&gt;="&amp;$B$906,'1. Output sheet'!$O$2:$O$5000,"&lt;"&amp;$C$906)</f>
        <v>0</v>
      </c>
      <c r="E1061" s="13">
        <f>SUMIFS('1. Output sheet'!$F$2:$F$5000,'1. Output sheet'!$C$2:$C$5000,E$138,'1. Output sheet'!$K$2:$K$5000,$B1061,'1. Output sheet'!$AC$2:$AC$5000,$B$140,'1. Output sheet'!$O$2:$O$5000,"&gt;="&amp;$B$906,'1. Output sheet'!$O$2:$O$5000,"&lt;"&amp;$C$906)+SUMIFS('1. Output sheet'!$F$2:$F$5000,'1. Output sheet'!$C$2:$C$5000,E$138,'1. Output sheet'!$K$2:$K$5000,$B1061,'1. Output sheet'!$AC$2:$AC$5000,$B$170,'1. Output sheet'!$O$2:$O$5000,"&gt;="&amp;$B$906,'1. Output sheet'!$O$2:$O$5000,"&lt;"&amp;$C$906)</f>
        <v>0</v>
      </c>
      <c r="F1061" s="13">
        <f>SUMIFS('1. Output sheet'!$F$2:$F$5000,'1. Output sheet'!$C$2:$C$5000,F$138,'1. Output sheet'!$K$2:$K$5000,$B1061,'1. Output sheet'!$AC$2:$AC$5000,$B$140,'1. Output sheet'!$O$2:$O$5000,"&gt;="&amp;$B$906,'1. Output sheet'!$O$2:$O$5000,"&lt;"&amp;$C$906)+SUMIFS('1. Output sheet'!$F$2:$F$5000,'1. Output sheet'!$C$2:$C$5000,F$138,'1. Output sheet'!$K$2:$K$5000,$B1061,'1. Output sheet'!$AC$2:$AC$5000,$B$170,'1. Output sheet'!$O$2:$O$5000,"&gt;="&amp;$B$906,'1. Output sheet'!$O$2:$O$5000,"&lt;"&amp;$C$906)</f>
        <v>2375</v>
      </c>
      <c r="G1061" s="13">
        <f>SUMIFS('1. Output sheet'!$F$2:$F$5000,'1. Output sheet'!$C$2:$C$5000,G$138,'1. Output sheet'!$K$2:$K$5000,$B1061,'1. Output sheet'!$AC$2:$AC$5000,$B$140,'1. Output sheet'!$O$2:$O$5000,"&gt;="&amp;$B$906,'1. Output sheet'!$O$2:$O$5000,"&lt;"&amp;$C$906)+SUMIFS('1. Output sheet'!$F$2:$F$5000,'1. Output sheet'!$C$2:$C$5000,G$138,'1. Output sheet'!$K$2:$K$5000,$B1061,'1. Output sheet'!$AC$2:$AC$5000,$B$170,'1. Output sheet'!$O$2:$O$5000,"&gt;="&amp;$B$906,'1. Output sheet'!$O$2:$O$5000,"&lt;"&amp;$C$906)</f>
        <v>0</v>
      </c>
      <c r="H1061" s="13">
        <f>SUMIFS('1. Output sheet'!$F$2:$F$5000,'1. Output sheet'!$C$2:$C$5000,H$138,'1. Output sheet'!$K$2:$K$5000,$B1061,'1. Output sheet'!$AC$2:$AC$5000,$B$140,'1. Output sheet'!$O$2:$O$5000,"&gt;="&amp;$B$906,'1. Output sheet'!$O$2:$O$5000,"&lt;"&amp;$C$906)+SUMIFS('1. Output sheet'!$F$2:$F$5000,'1. Output sheet'!$C$2:$C$5000,H$138,'1. Output sheet'!$K$2:$K$5000,$B1061,'1. Output sheet'!$AC$2:$AC$5000,$B$170,'1. Output sheet'!$O$2:$O$5000,"&gt;="&amp;$B$906,'1. Output sheet'!$O$2:$O$5000,"&lt;"&amp;$C$906)</f>
        <v>0</v>
      </c>
      <c r="I1061" s="13">
        <f>SUMIFS('1. Output sheet'!$F$2:$F$5000,'1. Output sheet'!$C$2:$C$5000,I$138,'1. Output sheet'!$K$2:$K$5000,$B1061,'1. Output sheet'!$AC$2:$AC$5000,$B$140,'1. Output sheet'!$O$2:$O$5000,"&gt;="&amp;$B$906,'1. Output sheet'!$O$2:$O$5000,"&lt;"&amp;$C$906)+SUMIFS('1. Output sheet'!$F$2:$F$5000,'1. Output sheet'!$C$2:$C$5000,I$138,'1. Output sheet'!$K$2:$K$5000,$B1061,'1. Output sheet'!$AC$2:$AC$5000,$B$170,'1. Output sheet'!$O$2:$O$5000,"&gt;="&amp;$B$906,'1. Output sheet'!$O$2:$O$5000,"&lt;"&amp;$C$906)</f>
        <v>0</v>
      </c>
      <c r="J1061" s="13">
        <f>SUMIFS('1. Output sheet'!$F$2:$F$5000,'1. Output sheet'!$C$2:$C$5000,J$138,'1. Output sheet'!$K$2:$K$5000,$B1061,'1. Output sheet'!$AC$2:$AC$5000,$B$140,'1. Output sheet'!$O$2:$O$5000,"&gt;="&amp;$B$906,'1. Output sheet'!$O$2:$O$5000,"&lt;"&amp;$C$906)+SUMIFS('1. Output sheet'!$F$2:$F$5000,'1. Output sheet'!$C$2:$C$5000,J$138,'1. Output sheet'!$K$2:$K$5000,$B1061,'1. Output sheet'!$AC$2:$AC$5000,$B$170,'1. Output sheet'!$O$2:$O$5000,"&gt;="&amp;$B$906,'1. Output sheet'!$O$2:$O$5000,"&lt;"&amp;$C$906)</f>
        <v>0</v>
      </c>
      <c r="K1061" s="13">
        <f>SUMIFS('1. Output sheet'!$F$2:$F$5000,'1. Output sheet'!$C$2:$C$5000,K$138,'1. Output sheet'!$K$2:$K$5000,$B1061,'1. Output sheet'!$AC$2:$AC$5000,$B$140,'1. Output sheet'!$O$2:$O$5000,"&gt;="&amp;$B$906,'1. Output sheet'!$O$2:$O$5000,"&lt;"&amp;$C$906)+SUMIFS('1. Output sheet'!$F$2:$F$5000,'1. Output sheet'!$C$2:$C$5000,K$138,'1. Output sheet'!$K$2:$K$5000,$B1061,'1. Output sheet'!$AC$2:$AC$5000,$B$170,'1. Output sheet'!$O$2:$O$5000,"&gt;="&amp;$B$906,'1. Output sheet'!$O$2:$O$5000,"&lt;"&amp;$C$906)</f>
        <v>0</v>
      </c>
      <c r="L1061" s="13">
        <f>SUMIFS('1. Output sheet'!$F$2:$F$5000,'1. Output sheet'!$C$2:$C$5000,L$138,'1. Output sheet'!$K$2:$K$5000,$B1061,'1. Output sheet'!$AC$2:$AC$5000,$B$140,'1. Output sheet'!$O$2:$O$5000,"&gt;="&amp;$B$906,'1. Output sheet'!$O$2:$O$5000,"&lt;"&amp;$C$906)+SUMIFS('1. Output sheet'!$F$2:$F$5000,'1. Output sheet'!$C$2:$C$5000,L$138,'1. Output sheet'!$K$2:$K$5000,$B1061,'1. Output sheet'!$AC$2:$AC$5000,$B$170,'1. Output sheet'!$O$2:$O$5000,"&gt;="&amp;$B$906,'1. Output sheet'!$O$2:$O$5000,"&lt;"&amp;$C$906)</f>
        <v>0</v>
      </c>
      <c r="M1061" s="13">
        <f>SUMIFS('1. Output sheet'!$F$2:$F$5000,'1. Output sheet'!$C$2:$C$5000,M$138,'1. Output sheet'!$K$2:$K$5000,$B1061,'1. Output sheet'!$AC$2:$AC$5000,$B$140,'1. Output sheet'!$O$2:$O$5000,"&gt;="&amp;$B$906,'1. Output sheet'!$O$2:$O$5000,"&lt;"&amp;$C$906)+SUMIFS('1. Output sheet'!$F$2:$F$5000,'1. Output sheet'!$C$2:$C$5000,M$138,'1. Output sheet'!$K$2:$K$5000,$B1061,'1. Output sheet'!$AC$2:$AC$5000,$B$170,'1. Output sheet'!$O$2:$O$5000,"&gt;="&amp;$B$906,'1. Output sheet'!$O$2:$O$5000,"&lt;"&amp;$C$906)</f>
        <v>0</v>
      </c>
      <c r="N1061" s="13">
        <f>SUMIFS('1. Output sheet'!$F$2:$F$5000,'1. Output sheet'!$C$2:$C$5000,N$138,'1. Output sheet'!$K$2:$K$5000,$B1061,'1. Output sheet'!$AC$2:$AC$5000,$B$140,'1. Output sheet'!$O$2:$O$5000,"&gt;="&amp;$B$906,'1. Output sheet'!$O$2:$O$5000,"&lt;"&amp;$C$906)+SUMIFS('1. Output sheet'!$F$2:$F$5000,'1. Output sheet'!$C$2:$C$5000,N$138,'1. Output sheet'!$K$2:$K$5000,$B1061,'1. Output sheet'!$AC$2:$AC$5000,$B$170,'1. Output sheet'!$O$2:$O$5000,"&gt;="&amp;$B$906,'1. Output sheet'!$O$2:$O$5000,"&lt;"&amp;$C$906)</f>
        <v>0</v>
      </c>
      <c r="O1061" s="13">
        <f>SUMIFS('1. Output sheet'!$F$2:$F$5000,'1. Output sheet'!$C$2:$C$5000,O$138,'1. Output sheet'!$K$2:$K$5000,$B1061,'1. Output sheet'!$AC$2:$AC$5000,$B$140,'1. Output sheet'!$O$2:$O$5000,"&gt;="&amp;$B$906,'1. Output sheet'!$O$2:$O$5000,"&lt;"&amp;$C$906)+SUMIFS('1. Output sheet'!$F$2:$F$5000,'1. Output sheet'!$C$2:$C$5000,O$138,'1. Output sheet'!$K$2:$K$5000,$B1061,'1. Output sheet'!$AC$2:$AC$5000,$B$170,'1. Output sheet'!$O$2:$O$5000,"&gt;="&amp;$B$906,'1. Output sheet'!$O$2:$O$5000,"&lt;"&amp;$C$906)</f>
        <v>0</v>
      </c>
      <c r="P1061" s="14">
        <f t="shared" si="610"/>
        <v>2375</v>
      </c>
      <c r="R1061" s="39" t="s">
        <v>427</v>
      </c>
      <c r="S1061" s="12"/>
      <c r="T1061" s="13">
        <f t="shared" si="609"/>
        <v>0</v>
      </c>
      <c r="U1061" s="13">
        <f t="shared" si="597"/>
        <v>0</v>
      </c>
      <c r="V1061" s="13">
        <f t="shared" si="598"/>
        <v>318.43717737285971</v>
      </c>
      <c r="W1061" s="13">
        <f t="shared" si="599"/>
        <v>0</v>
      </c>
      <c r="X1061" s="13">
        <f t="shared" si="600"/>
        <v>0</v>
      </c>
      <c r="Y1061" s="13">
        <f t="shared" si="601"/>
        <v>0</v>
      </c>
      <c r="Z1061" s="13">
        <f t="shared" si="602"/>
        <v>0</v>
      </c>
      <c r="AA1061" s="13">
        <f t="shared" si="603"/>
        <v>0</v>
      </c>
      <c r="AB1061" s="13">
        <f t="shared" si="604"/>
        <v>0</v>
      </c>
      <c r="AC1061" s="13">
        <f t="shared" si="605"/>
        <v>0</v>
      </c>
      <c r="AD1061" s="13">
        <f t="shared" si="606"/>
        <v>0</v>
      </c>
      <c r="AE1061" s="13">
        <f t="shared" si="607"/>
        <v>0</v>
      </c>
      <c r="AF1061" s="14">
        <f t="shared" si="608"/>
        <v>318.43717737285971</v>
      </c>
    </row>
    <row r="1062" spans="2:32" ht="14.4" x14ac:dyDescent="0.3">
      <c r="B1062" s="39" t="s">
        <v>84</v>
      </c>
      <c r="C1062" s="12"/>
      <c r="D1062" s="13">
        <f>SUMIFS('1. Output sheet'!$F$2:$F$5000,'1. Output sheet'!$C$2:$C$5000,D$138,'1. Output sheet'!$K$2:$K$5000,$B1062,'1. Output sheet'!$AC$2:$AC$5000,$B$140,'1. Output sheet'!$O$2:$O$5000,"&gt;="&amp;$B$906,'1. Output sheet'!$O$2:$O$5000,"&lt;"&amp;$C$906)+SUMIFS('1. Output sheet'!$F$2:$F$5000,'1. Output sheet'!$C$2:$C$5000,D$138,'1. Output sheet'!$K$2:$K$5000,$B1062,'1. Output sheet'!$AC$2:$AC$5000,$B$170,'1. Output sheet'!$O$2:$O$5000,"&gt;="&amp;$B$906,'1. Output sheet'!$O$2:$O$5000,"&lt;"&amp;$C$906)</f>
        <v>0</v>
      </c>
      <c r="E1062" s="13">
        <f>SUMIFS('1. Output sheet'!$F$2:$F$5000,'1. Output sheet'!$C$2:$C$5000,E$138,'1. Output sheet'!$K$2:$K$5000,$B1062,'1. Output sheet'!$AC$2:$AC$5000,$B$140,'1. Output sheet'!$O$2:$O$5000,"&gt;="&amp;$B$906,'1. Output sheet'!$O$2:$O$5000,"&lt;"&amp;$C$906)+SUMIFS('1. Output sheet'!$F$2:$F$5000,'1. Output sheet'!$C$2:$C$5000,E$138,'1. Output sheet'!$K$2:$K$5000,$B1062,'1. Output sheet'!$AC$2:$AC$5000,$B$170,'1. Output sheet'!$O$2:$O$5000,"&gt;="&amp;$B$906,'1. Output sheet'!$O$2:$O$5000,"&lt;"&amp;$C$906)</f>
        <v>0</v>
      </c>
      <c r="F1062" s="13">
        <f>SUMIFS('1. Output sheet'!$F$2:$F$5000,'1. Output sheet'!$C$2:$C$5000,F$138,'1. Output sheet'!$K$2:$K$5000,$B1062,'1. Output sheet'!$AC$2:$AC$5000,$B$140,'1. Output sheet'!$O$2:$O$5000,"&gt;="&amp;$B$906,'1. Output sheet'!$O$2:$O$5000,"&lt;"&amp;$C$906)+SUMIFS('1. Output sheet'!$F$2:$F$5000,'1. Output sheet'!$C$2:$C$5000,F$138,'1. Output sheet'!$K$2:$K$5000,$B1062,'1. Output sheet'!$AC$2:$AC$5000,$B$170,'1. Output sheet'!$O$2:$O$5000,"&gt;="&amp;$B$906,'1. Output sheet'!$O$2:$O$5000,"&lt;"&amp;$C$906)</f>
        <v>0</v>
      </c>
      <c r="G1062" s="13">
        <f>SUMIFS('1. Output sheet'!$F$2:$F$5000,'1. Output sheet'!$C$2:$C$5000,G$138,'1. Output sheet'!$K$2:$K$5000,$B1062,'1. Output sheet'!$AC$2:$AC$5000,$B$140,'1. Output sheet'!$O$2:$O$5000,"&gt;="&amp;$B$906,'1. Output sheet'!$O$2:$O$5000,"&lt;"&amp;$C$906)+SUMIFS('1. Output sheet'!$F$2:$F$5000,'1. Output sheet'!$C$2:$C$5000,G$138,'1. Output sheet'!$K$2:$K$5000,$B1062,'1. Output sheet'!$AC$2:$AC$5000,$B$170,'1. Output sheet'!$O$2:$O$5000,"&gt;="&amp;$B$906,'1. Output sheet'!$O$2:$O$5000,"&lt;"&amp;$C$906)</f>
        <v>0</v>
      </c>
      <c r="H1062" s="13">
        <f>SUMIFS('1. Output sheet'!$F$2:$F$5000,'1. Output sheet'!$C$2:$C$5000,H$138,'1. Output sheet'!$K$2:$K$5000,$B1062,'1. Output sheet'!$AC$2:$AC$5000,$B$140,'1. Output sheet'!$O$2:$O$5000,"&gt;="&amp;$B$906,'1. Output sheet'!$O$2:$O$5000,"&lt;"&amp;$C$906)+SUMIFS('1. Output sheet'!$F$2:$F$5000,'1. Output sheet'!$C$2:$C$5000,H$138,'1. Output sheet'!$K$2:$K$5000,$B1062,'1. Output sheet'!$AC$2:$AC$5000,$B$170,'1. Output sheet'!$O$2:$O$5000,"&gt;="&amp;$B$906,'1. Output sheet'!$O$2:$O$5000,"&lt;"&amp;$C$906)</f>
        <v>0</v>
      </c>
      <c r="I1062" s="13">
        <f>SUMIFS('1. Output sheet'!$F$2:$F$5000,'1. Output sheet'!$C$2:$C$5000,I$138,'1. Output sheet'!$K$2:$K$5000,$B1062,'1. Output sheet'!$AC$2:$AC$5000,$B$140,'1. Output sheet'!$O$2:$O$5000,"&gt;="&amp;$B$906,'1. Output sheet'!$O$2:$O$5000,"&lt;"&amp;$C$906)+SUMIFS('1. Output sheet'!$F$2:$F$5000,'1. Output sheet'!$C$2:$C$5000,I$138,'1. Output sheet'!$K$2:$K$5000,$B1062,'1. Output sheet'!$AC$2:$AC$5000,$B$170,'1. Output sheet'!$O$2:$O$5000,"&gt;="&amp;$B$906,'1. Output sheet'!$O$2:$O$5000,"&lt;"&amp;$C$906)</f>
        <v>0</v>
      </c>
      <c r="J1062" s="13">
        <f>SUMIFS('1. Output sheet'!$F$2:$F$5000,'1. Output sheet'!$C$2:$C$5000,J$138,'1. Output sheet'!$K$2:$K$5000,$B1062,'1. Output sheet'!$AC$2:$AC$5000,$B$140,'1. Output sheet'!$O$2:$O$5000,"&gt;="&amp;$B$906,'1. Output sheet'!$O$2:$O$5000,"&lt;"&amp;$C$906)+SUMIFS('1. Output sheet'!$F$2:$F$5000,'1. Output sheet'!$C$2:$C$5000,J$138,'1. Output sheet'!$K$2:$K$5000,$B1062,'1. Output sheet'!$AC$2:$AC$5000,$B$170,'1. Output sheet'!$O$2:$O$5000,"&gt;="&amp;$B$906,'1. Output sheet'!$O$2:$O$5000,"&lt;"&amp;$C$906)</f>
        <v>0</v>
      </c>
      <c r="K1062" s="13">
        <f>SUMIFS('1. Output sheet'!$F$2:$F$5000,'1. Output sheet'!$C$2:$C$5000,K$138,'1. Output sheet'!$K$2:$K$5000,$B1062,'1. Output sheet'!$AC$2:$AC$5000,$B$140,'1. Output sheet'!$O$2:$O$5000,"&gt;="&amp;$B$906,'1. Output sheet'!$O$2:$O$5000,"&lt;"&amp;$C$906)+SUMIFS('1. Output sheet'!$F$2:$F$5000,'1. Output sheet'!$C$2:$C$5000,K$138,'1. Output sheet'!$K$2:$K$5000,$B1062,'1. Output sheet'!$AC$2:$AC$5000,$B$170,'1. Output sheet'!$O$2:$O$5000,"&gt;="&amp;$B$906,'1. Output sheet'!$O$2:$O$5000,"&lt;"&amp;$C$906)</f>
        <v>0</v>
      </c>
      <c r="L1062" s="13">
        <f>SUMIFS('1. Output sheet'!$F$2:$F$5000,'1. Output sheet'!$C$2:$C$5000,L$138,'1. Output sheet'!$K$2:$K$5000,$B1062,'1. Output sheet'!$AC$2:$AC$5000,$B$140,'1. Output sheet'!$O$2:$O$5000,"&gt;="&amp;$B$906,'1. Output sheet'!$O$2:$O$5000,"&lt;"&amp;$C$906)+SUMIFS('1. Output sheet'!$F$2:$F$5000,'1. Output sheet'!$C$2:$C$5000,L$138,'1. Output sheet'!$K$2:$K$5000,$B1062,'1. Output sheet'!$AC$2:$AC$5000,$B$170,'1. Output sheet'!$O$2:$O$5000,"&gt;="&amp;$B$906,'1. Output sheet'!$O$2:$O$5000,"&lt;"&amp;$C$906)</f>
        <v>0</v>
      </c>
      <c r="M1062" s="13">
        <f>SUMIFS('1. Output sheet'!$F$2:$F$5000,'1. Output sheet'!$C$2:$C$5000,M$138,'1. Output sheet'!$K$2:$K$5000,$B1062,'1. Output sheet'!$AC$2:$AC$5000,$B$140,'1. Output sheet'!$O$2:$O$5000,"&gt;="&amp;$B$906,'1. Output sheet'!$O$2:$O$5000,"&lt;"&amp;$C$906)+SUMIFS('1. Output sheet'!$F$2:$F$5000,'1. Output sheet'!$C$2:$C$5000,M$138,'1. Output sheet'!$K$2:$K$5000,$B1062,'1. Output sheet'!$AC$2:$AC$5000,$B$170,'1. Output sheet'!$O$2:$O$5000,"&gt;="&amp;$B$906,'1. Output sheet'!$O$2:$O$5000,"&lt;"&amp;$C$906)</f>
        <v>0</v>
      </c>
      <c r="N1062" s="13">
        <f>SUMIFS('1. Output sheet'!$F$2:$F$5000,'1. Output sheet'!$C$2:$C$5000,N$138,'1. Output sheet'!$K$2:$K$5000,$B1062,'1. Output sheet'!$AC$2:$AC$5000,$B$140,'1. Output sheet'!$O$2:$O$5000,"&gt;="&amp;$B$906,'1. Output sheet'!$O$2:$O$5000,"&lt;"&amp;$C$906)+SUMIFS('1. Output sheet'!$F$2:$F$5000,'1. Output sheet'!$C$2:$C$5000,N$138,'1. Output sheet'!$K$2:$K$5000,$B1062,'1. Output sheet'!$AC$2:$AC$5000,$B$170,'1. Output sheet'!$O$2:$O$5000,"&gt;="&amp;$B$906,'1. Output sheet'!$O$2:$O$5000,"&lt;"&amp;$C$906)</f>
        <v>0</v>
      </c>
      <c r="O1062" s="13">
        <f>SUMIFS('1. Output sheet'!$F$2:$F$5000,'1. Output sheet'!$C$2:$C$5000,O$138,'1. Output sheet'!$K$2:$K$5000,$B1062,'1. Output sheet'!$AC$2:$AC$5000,$B$140,'1. Output sheet'!$O$2:$O$5000,"&gt;="&amp;$B$906,'1. Output sheet'!$O$2:$O$5000,"&lt;"&amp;$C$906)+SUMIFS('1. Output sheet'!$F$2:$F$5000,'1. Output sheet'!$C$2:$C$5000,O$138,'1. Output sheet'!$K$2:$K$5000,$B1062,'1. Output sheet'!$AC$2:$AC$5000,$B$170,'1. Output sheet'!$O$2:$O$5000,"&gt;="&amp;$B$906,'1. Output sheet'!$O$2:$O$5000,"&lt;"&amp;$C$906)</f>
        <v>0</v>
      </c>
      <c r="P1062" s="14">
        <f t="shared" si="610"/>
        <v>0</v>
      </c>
      <c r="R1062" s="39" t="s">
        <v>84</v>
      </c>
      <c r="S1062" s="12"/>
      <c r="T1062" s="13">
        <f t="shared" si="609"/>
        <v>0</v>
      </c>
      <c r="U1062" s="13">
        <f t="shared" si="597"/>
        <v>0</v>
      </c>
      <c r="V1062" s="13">
        <f t="shared" si="598"/>
        <v>0</v>
      </c>
      <c r="W1062" s="13">
        <f t="shared" si="599"/>
        <v>0</v>
      </c>
      <c r="X1062" s="13">
        <f t="shared" si="600"/>
        <v>0</v>
      </c>
      <c r="Y1062" s="13">
        <f t="shared" si="601"/>
        <v>0</v>
      </c>
      <c r="Z1062" s="13">
        <f t="shared" si="602"/>
        <v>0</v>
      </c>
      <c r="AA1062" s="13">
        <f t="shared" si="603"/>
        <v>0</v>
      </c>
      <c r="AB1062" s="13">
        <f t="shared" si="604"/>
        <v>0</v>
      </c>
      <c r="AC1062" s="13">
        <f t="shared" si="605"/>
        <v>0</v>
      </c>
      <c r="AD1062" s="13">
        <f t="shared" si="606"/>
        <v>0</v>
      </c>
      <c r="AE1062" s="13">
        <f t="shared" si="607"/>
        <v>0</v>
      </c>
      <c r="AF1062" s="14">
        <f t="shared" si="608"/>
        <v>0</v>
      </c>
    </row>
    <row r="1063" spans="2:32" ht="14.4" x14ac:dyDescent="0.3">
      <c r="B1063" s="39" t="s">
        <v>204</v>
      </c>
      <c r="C1063" s="12"/>
      <c r="D1063" s="13">
        <f>SUMIFS('1. Output sheet'!$F$2:$F$5000,'1. Output sheet'!$C$2:$C$5000,D$138,'1. Output sheet'!$K$2:$K$5000,$B1063,'1. Output sheet'!$AC$2:$AC$5000,$B$140,'1. Output sheet'!$O$2:$O$5000,"&gt;="&amp;$B$906,'1. Output sheet'!$O$2:$O$5000,"&lt;"&amp;$C$906)+SUMIFS('1. Output sheet'!$F$2:$F$5000,'1. Output sheet'!$C$2:$C$5000,D$138,'1. Output sheet'!$K$2:$K$5000,$B1063,'1. Output sheet'!$AC$2:$AC$5000,$B$170,'1. Output sheet'!$O$2:$O$5000,"&gt;="&amp;$B$906,'1. Output sheet'!$O$2:$O$5000,"&lt;"&amp;$C$906)</f>
        <v>0</v>
      </c>
      <c r="E1063" s="13">
        <f>SUMIFS('1. Output sheet'!$F$2:$F$5000,'1. Output sheet'!$C$2:$C$5000,E$138,'1. Output sheet'!$K$2:$K$5000,$B1063,'1. Output sheet'!$AC$2:$AC$5000,$B$140,'1. Output sheet'!$O$2:$O$5000,"&gt;="&amp;$B$906,'1. Output sheet'!$O$2:$O$5000,"&lt;"&amp;$C$906)+SUMIFS('1. Output sheet'!$F$2:$F$5000,'1. Output sheet'!$C$2:$C$5000,E$138,'1. Output sheet'!$K$2:$K$5000,$B1063,'1. Output sheet'!$AC$2:$AC$5000,$B$170,'1. Output sheet'!$O$2:$O$5000,"&gt;="&amp;$B$906,'1. Output sheet'!$O$2:$O$5000,"&lt;"&amp;$C$906)</f>
        <v>0</v>
      </c>
      <c r="F1063" s="13">
        <f>SUMIFS('1. Output sheet'!$F$2:$F$5000,'1. Output sheet'!$C$2:$C$5000,F$138,'1. Output sheet'!$K$2:$K$5000,$B1063,'1. Output sheet'!$AC$2:$AC$5000,$B$140,'1. Output sheet'!$O$2:$O$5000,"&gt;="&amp;$B$906,'1. Output sheet'!$O$2:$O$5000,"&lt;"&amp;$C$906)+SUMIFS('1. Output sheet'!$F$2:$F$5000,'1. Output sheet'!$C$2:$C$5000,F$138,'1. Output sheet'!$K$2:$K$5000,$B1063,'1. Output sheet'!$AC$2:$AC$5000,$B$170,'1. Output sheet'!$O$2:$O$5000,"&gt;="&amp;$B$906,'1. Output sheet'!$O$2:$O$5000,"&lt;"&amp;$C$906)</f>
        <v>0</v>
      </c>
      <c r="G1063" s="13">
        <f>SUMIFS('1. Output sheet'!$F$2:$F$5000,'1. Output sheet'!$C$2:$C$5000,G$138,'1. Output sheet'!$K$2:$K$5000,$B1063,'1. Output sheet'!$AC$2:$AC$5000,$B$140,'1. Output sheet'!$O$2:$O$5000,"&gt;="&amp;$B$906,'1. Output sheet'!$O$2:$O$5000,"&lt;"&amp;$C$906)+SUMIFS('1. Output sheet'!$F$2:$F$5000,'1. Output sheet'!$C$2:$C$5000,G$138,'1. Output sheet'!$K$2:$K$5000,$B1063,'1. Output sheet'!$AC$2:$AC$5000,$B$170,'1. Output sheet'!$O$2:$O$5000,"&gt;="&amp;$B$906,'1. Output sheet'!$O$2:$O$5000,"&lt;"&amp;$C$906)</f>
        <v>2950</v>
      </c>
      <c r="H1063" s="13">
        <f>SUMIFS('1. Output sheet'!$F$2:$F$5000,'1. Output sheet'!$C$2:$C$5000,H$138,'1. Output sheet'!$K$2:$K$5000,$B1063,'1. Output sheet'!$AC$2:$AC$5000,$B$140,'1. Output sheet'!$O$2:$O$5000,"&gt;="&amp;$B$906,'1. Output sheet'!$O$2:$O$5000,"&lt;"&amp;$C$906)+SUMIFS('1. Output sheet'!$F$2:$F$5000,'1. Output sheet'!$C$2:$C$5000,H$138,'1. Output sheet'!$K$2:$K$5000,$B1063,'1. Output sheet'!$AC$2:$AC$5000,$B$170,'1. Output sheet'!$O$2:$O$5000,"&gt;="&amp;$B$906,'1. Output sheet'!$O$2:$O$5000,"&lt;"&amp;$C$906)</f>
        <v>700</v>
      </c>
      <c r="I1063" s="13">
        <f>SUMIFS('1. Output sheet'!$F$2:$F$5000,'1. Output sheet'!$C$2:$C$5000,I$138,'1. Output sheet'!$K$2:$K$5000,$B1063,'1. Output sheet'!$AC$2:$AC$5000,$B$140,'1. Output sheet'!$O$2:$O$5000,"&gt;="&amp;$B$906,'1. Output sheet'!$O$2:$O$5000,"&lt;"&amp;$C$906)+SUMIFS('1. Output sheet'!$F$2:$F$5000,'1. Output sheet'!$C$2:$C$5000,I$138,'1. Output sheet'!$K$2:$K$5000,$B1063,'1. Output sheet'!$AC$2:$AC$5000,$B$170,'1. Output sheet'!$O$2:$O$5000,"&gt;="&amp;$B$906,'1. Output sheet'!$O$2:$O$5000,"&lt;"&amp;$C$906)</f>
        <v>1450</v>
      </c>
      <c r="J1063" s="13">
        <f>SUMIFS('1. Output sheet'!$F$2:$F$5000,'1. Output sheet'!$C$2:$C$5000,J$138,'1. Output sheet'!$K$2:$K$5000,$B1063,'1. Output sheet'!$AC$2:$AC$5000,$B$140,'1. Output sheet'!$O$2:$O$5000,"&gt;="&amp;$B$906,'1. Output sheet'!$O$2:$O$5000,"&lt;"&amp;$C$906)+SUMIFS('1. Output sheet'!$F$2:$F$5000,'1. Output sheet'!$C$2:$C$5000,J$138,'1. Output sheet'!$K$2:$K$5000,$B1063,'1. Output sheet'!$AC$2:$AC$5000,$B$170,'1. Output sheet'!$O$2:$O$5000,"&gt;="&amp;$B$906,'1. Output sheet'!$O$2:$O$5000,"&lt;"&amp;$C$906)</f>
        <v>0</v>
      </c>
      <c r="K1063" s="13">
        <f>SUMIFS('1. Output sheet'!$F$2:$F$5000,'1. Output sheet'!$C$2:$C$5000,K$138,'1. Output sheet'!$K$2:$K$5000,$B1063,'1. Output sheet'!$AC$2:$AC$5000,$B$140,'1. Output sheet'!$O$2:$O$5000,"&gt;="&amp;$B$906,'1. Output sheet'!$O$2:$O$5000,"&lt;"&amp;$C$906)+SUMIFS('1. Output sheet'!$F$2:$F$5000,'1. Output sheet'!$C$2:$C$5000,K$138,'1. Output sheet'!$K$2:$K$5000,$B1063,'1. Output sheet'!$AC$2:$AC$5000,$B$170,'1. Output sheet'!$O$2:$O$5000,"&gt;="&amp;$B$906,'1. Output sheet'!$O$2:$O$5000,"&lt;"&amp;$C$906)</f>
        <v>0</v>
      </c>
      <c r="L1063" s="13">
        <f>SUMIFS('1. Output sheet'!$F$2:$F$5000,'1. Output sheet'!$C$2:$C$5000,L$138,'1. Output sheet'!$K$2:$K$5000,$B1063,'1. Output sheet'!$AC$2:$AC$5000,$B$140,'1. Output sheet'!$O$2:$O$5000,"&gt;="&amp;$B$906,'1. Output sheet'!$O$2:$O$5000,"&lt;"&amp;$C$906)+SUMIFS('1. Output sheet'!$F$2:$F$5000,'1. Output sheet'!$C$2:$C$5000,L$138,'1. Output sheet'!$K$2:$K$5000,$B1063,'1. Output sheet'!$AC$2:$AC$5000,$B$170,'1. Output sheet'!$O$2:$O$5000,"&gt;="&amp;$B$906,'1. Output sheet'!$O$2:$O$5000,"&lt;"&amp;$C$906)</f>
        <v>0</v>
      </c>
      <c r="M1063" s="13">
        <f>SUMIFS('1. Output sheet'!$F$2:$F$5000,'1. Output sheet'!$C$2:$C$5000,M$138,'1. Output sheet'!$K$2:$K$5000,$B1063,'1. Output sheet'!$AC$2:$AC$5000,$B$140,'1. Output sheet'!$O$2:$O$5000,"&gt;="&amp;$B$906,'1. Output sheet'!$O$2:$O$5000,"&lt;"&amp;$C$906)+SUMIFS('1. Output sheet'!$F$2:$F$5000,'1. Output sheet'!$C$2:$C$5000,M$138,'1. Output sheet'!$K$2:$K$5000,$B1063,'1. Output sheet'!$AC$2:$AC$5000,$B$170,'1. Output sheet'!$O$2:$O$5000,"&gt;="&amp;$B$906,'1. Output sheet'!$O$2:$O$5000,"&lt;"&amp;$C$906)</f>
        <v>0</v>
      </c>
      <c r="N1063" s="13">
        <f>SUMIFS('1. Output sheet'!$F$2:$F$5000,'1. Output sheet'!$C$2:$C$5000,N$138,'1. Output sheet'!$K$2:$K$5000,$B1063,'1. Output sheet'!$AC$2:$AC$5000,$B$140,'1. Output sheet'!$O$2:$O$5000,"&gt;="&amp;$B$906,'1. Output sheet'!$O$2:$O$5000,"&lt;"&amp;$C$906)+SUMIFS('1. Output sheet'!$F$2:$F$5000,'1. Output sheet'!$C$2:$C$5000,N$138,'1. Output sheet'!$K$2:$K$5000,$B1063,'1. Output sheet'!$AC$2:$AC$5000,$B$170,'1. Output sheet'!$O$2:$O$5000,"&gt;="&amp;$B$906,'1. Output sheet'!$O$2:$O$5000,"&lt;"&amp;$C$906)</f>
        <v>0</v>
      </c>
      <c r="O1063" s="13">
        <f>SUMIFS('1. Output sheet'!$F$2:$F$5000,'1. Output sheet'!$C$2:$C$5000,O$138,'1. Output sheet'!$K$2:$K$5000,$B1063,'1. Output sheet'!$AC$2:$AC$5000,$B$140,'1. Output sheet'!$O$2:$O$5000,"&gt;="&amp;$B$906,'1. Output sheet'!$O$2:$O$5000,"&lt;"&amp;$C$906)+SUMIFS('1. Output sheet'!$F$2:$F$5000,'1. Output sheet'!$C$2:$C$5000,O$138,'1. Output sheet'!$K$2:$K$5000,$B1063,'1. Output sheet'!$AC$2:$AC$5000,$B$170,'1. Output sheet'!$O$2:$O$5000,"&gt;="&amp;$B$906,'1. Output sheet'!$O$2:$O$5000,"&lt;"&amp;$C$906)</f>
        <v>0</v>
      </c>
      <c r="P1063" s="14">
        <f t="shared" si="610"/>
        <v>5100</v>
      </c>
      <c r="R1063" s="39" t="s">
        <v>204</v>
      </c>
      <c r="S1063" s="12"/>
      <c r="T1063" s="13">
        <f t="shared" si="609"/>
        <v>0</v>
      </c>
      <c r="U1063" s="13">
        <f t="shared" si="597"/>
        <v>0</v>
      </c>
      <c r="V1063" s="13">
        <f t="shared" si="598"/>
        <v>0</v>
      </c>
      <c r="W1063" s="13">
        <f t="shared" si="599"/>
        <v>395.53249399997316</v>
      </c>
      <c r="X1063" s="13">
        <f t="shared" si="600"/>
        <v>93.855168067790231</v>
      </c>
      <c r="Y1063" s="13">
        <f t="shared" si="601"/>
        <v>194.41427671185119</v>
      </c>
      <c r="Z1063" s="13">
        <f t="shared" si="602"/>
        <v>0</v>
      </c>
      <c r="AA1063" s="13">
        <f t="shared" si="603"/>
        <v>0</v>
      </c>
      <c r="AB1063" s="13">
        <f t="shared" si="604"/>
        <v>0</v>
      </c>
      <c r="AC1063" s="13">
        <f t="shared" si="605"/>
        <v>0</v>
      </c>
      <c r="AD1063" s="13">
        <f t="shared" si="606"/>
        <v>0</v>
      </c>
      <c r="AE1063" s="13">
        <f t="shared" si="607"/>
        <v>0</v>
      </c>
      <c r="AF1063" s="14">
        <f t="shared" si="608"/>
        <v>683.8019387796146</v>
      </c>
    </row>
    <row r="1064" spans="2:32" ht="14.4" x14ac:dyDescent="0.3">
      <c r="B1064" s="39" t="s">
        <v>216</v>
      </c>
      <c r="C1064" s="12"/>
      <c r="D1064" s="13">
        <f>SUMIFS('1. Output sheet'!$F$2:$F$5000,'1. Output sheet'!$C$2:$C$5000,D$138,'1. Output sheet'!$K$2:$K$5000,$B1064,'1. Output sheet'!$AC$2:$AC$5000,$B$140,'1. Output sheet'!$O$2:$O$5000,"&gt;="&amp;$B$906,'1. Output sheet'!$O$2:$O$5000,"&lt;"&amp;$C$906)+SUMIFS('1. Output sheet'!$F$2:$F$5000,'1. Output sheet'!$C$2:$C$5000,D$138,'1. Output sheet'!$K$2:$K$5000,$B1064,'1. Output sheet'!$AC$2:$AC$5000,$B$170,'1. Output sheet'!$O$2:$O$5000,"&gt;="&amp;$B$906,'1. Output sheet'!$O$2:$O$5000,"&lt;"&amp;$C$906)</f>
        <v>0</v>
      </c>
      <c r="E1064" s="13">
        <f>SUMIFS('1. Output sheet'!$F$2:$F$5000,'1. Output sheet'!$C$2:$C$5000,E$138,'1. Output sheet'!$K$2:$K$5000,$B1064,'1. Output sheet'!$AC$2:$AC$5000,$B$140,'1. Output sheet'!$O$2:$O$5000,"&gt;="&amp;$B$906,'1. Output sheet'!$O$2:$O$5000,"&lt;"&amp;$C$906)+SUMIFS('1. Output sheet'!$F$2:$F$5000,'1. Output sheet'!$C$2:$C$5000,E$138,'1. Output sheet'!$K$2:$K$5000,$B1064,'1. Output sheet'!$AC$2:$AC$5000,$B$170,'1. Output sheet'!$O$2:$O$5000,"&gt;="&amp;$B$906,'1. Output sheet'!$O$2:$O$5000,"&lt;"&amp;$C$906)</f>
        <v>0</v>
      </c>
      <c r="F1064" s="13">
        <f>SUMIFS('1. Output sheet'!$F$2:$F$5000,'1. Output sheet'!$C$2:$C$5000,F$138,'1. Output sheet'!$K$2:$K$5000,$B1064,'1. Output sheet'!$AC$2:$AC$5000,$B$140,'1. Output sheet'!$O$2:$O$5000,"&gt;="&amp;$B$906,'1. Output sheet'!$O$2:$O$5000,"&lt;"&amp;$C$906)+SUMIFS('1. Output sheet'!$F$2:$F$5000,'1. Output sheet'!$C$2:$C$5000,F$138,'1. Output sheet'!$K$2:$K$5000,$B1064,'1. Output sheet'!$AC$2:$AC$5000,$B$170,'1. Output sheet'!$O$2:$O$5000,"&gt;="&amp;$B$906,'1. Output sheet'!$O$2:$O$5000,"&lt;"&amp;$C$906)</f>
        <v>0</v>
      </c>
      <c r="G1064" s="13">
        <f>SUMIFS('1. Output sheet'!$F$2:$F$5000,'1. Output sheet'!$C$2:$C$5000,G$138,'1. Output sheet'!$K$2:$K$5000,$B1064,'1. Output sheet'!$AC$2:$AC$5000,$B$140,'1. Output sheet'!$O$2:$O$5000,"&gt;="&amp;$B$906,'1. Output sheet'!$O$2:$O$5000,"&lt;"&amp;$C$906)+SUMIFS('1. Output sheet'!$F$2:$F$5000,'1. Output sheet'!$C$2:$C$5000,G$138,'1. Output sheet'!$K$2:$K$5000,$B1064,'1. Output sheet'!$AC$2:$AC$5000,$B$170,'1. Output sheet'!$O$2:$O$5000,"&gt;="&amp;$B$906,'1. Output sheet'!$O$2:$O$5000,"&lt;"&amp;$C$906)</f>
        <v>0</v>
      </c>
      <c r="H1064" s="13">
        <f>SUMIFS('1. Output sheet'!$F$2:$F$5000,'1. Output sheet'!$C$2:$C$5000,H$138,'1. Output sheet'!$K$2:$K$5000,$B1064,'1. Output sheet'!$AC$2:$AC$5000,$B$140,'1. Output sheet'!$O$2:$O$5000,"&gt;="&amp;$B$906,'1. Output sheet'!$O$2:$O$5000,"&lt;"&amp;$C$906)+SUMIFS('1. Output sheet'!$F$2:$F$5000,'1. Output sheet'!$C$2:$C$5000,H$138,'1. Output sheet'!$K$2:$K$5000,$B1064,'1. Output sheet'!$AC$2:$AC$5000,$B$170,'1. Output sheet'!$O$2:$O$5000,"&gt;="&amp;$B$906,'1. Output sheet'!$O$2:$O$5000,"&lt;"&amp;$C$906)</f>
        <v>0</v>
      </c>
      <c r="I1064" s="13">
        <f>SUMIFS('1. Output sheet'!$F$2:$F$5000,'1. Output sheet'!$C$2:$C$5000,I$138,'1. Output sheet'!$K$2:$K$5000,$B1064,'1. Output sheet'!$AC$2:$AC$5000,$B$140,'1. Output sheet'!$O$2:$O$5000,"&gt;="&amp;$B$906,'1. Output sheet'!$O$2:$O$5000,"&lt;"&amp;$C$906)+SUMIFS('1. Output sheet'!$F$2:$F$5000,'1. Output sheet'!$C$2:$C$5000,I$138,'1. Output sheet'!$K$2:$K$5000,$B1064,'1. Output sheet'!$AC$2:$AC$5000,$B$170,'1. Output sheet'!$O$2:$O$5000,"&gt;="&amp;$B$906,'1. Output sheet'!$O$2:$O$5000,"&lt;"&amp;$C$906)</f>
        <v>0</v>
      </c>
      <c r="J1064" s="13">
        <f>SUMIFS('1. Output sheet'!$F$2:$F$5000,'1. Output sheet'!$C$2:$C$5000,J$138,'1. Output sheet'!$K$2:$K$5000,$B1064,'1. Output sheet'!$AC$2:$AC$5000,$B$140,'1. Output sheet'!$O$2:$O$5000,"&gt;="&amp;$B$906,'1. Output sheet'!$O$2:$O$5000,"&lt;"&amp;$C$906)+SUMIFS('1. Output sheet'!$F$2:$F$5000,'1. Output sheet'!$C$2:$C$5000,J$138,'1. Output sheet'!$K$2:$K$5000,$B1064,'1. Output sheet'!$AC$2:$AC$5000,$B$170,'1. Output sheet'!$O$2:$O$5000,"&gt;="&amp;$B$906,'1. Output sheet'!$O$2:$O$5000,"&lt;"&amp;$C$906)</f>
        <v>0</v>
      </c>
      <c r="K1064" s="13">
        <f>SUMIFS('1. Output sheet'!$F$2:$F$5000,'1. Output sheet'!$C$2:$C$5000,K$138,'1. Output sheet'!$K$2:$K$5000,$B1064,'1. Output sheet'!$AC$2:$AC$5000,$B$140,'1. Output sheet'!$O$2:$O$5000,"&gt;="&amp;$B$906,'1. Output sheet'!$O$2:$O$5000,"&lt;"&amp;$C$906)+SUMIFS('1. Output sheet'!$F$2:$F$5000,'1. Output sheet'!$C$2:$C$5000,K$138,'1. Output sheet'!$K$2:$K$5000,$B1064,'1. Output sheet'!$AC$2:$AC$5000,$B$170,'1. Output sheet'!$O$2:$O$5000,"&gt;="&amp;$B$906,'1. Output sheet'!$O$2:$O$5000,"&lt;"&amp;$C$906)</f>
        <v>0</v>
      </c>
      <c r="L1064" s="13">
        <f>SUMIFS('1. Output sheet'!$F$2:$F$5000,'1. Output sheet'!$C$2:$C$5000,L$138,'1. Output sheet'!$K$2:$K$5000,$B1064,'1. Output sheet'!$AC$2:$AC$5000,$B$140,'1. Output sheet'!$O$2:$O$5000,"&gt;="&amp;$B$906,'1. Output sheet'!$O$2:$O$5000,"&lt;"&amp;$C$906)+SUMIFS('1. Output sheet'!$F$2:$F$5000,'1. Output sheet'!$C$2:$C$5000,L$138,'1. Output sheet'!$K$2:$K$5000,$B1064,'1. Output sheet'!$AC$2:$AC$5000,$B$170,'1. Output sheet'!$O$2:$O$5000,"&gt;="&amp;$B$906,'1. Output sheet'!$O$2:$O$5000,"&lt;"&amp;$C$906)</f>
        <v>0</v>
      </c>
      <c r="M1064" s="13">
        <f>SUMIFS('1. Output sheet'!$F$2:$F$5000,'1. Output sheet'!$C$2:$C$5000,M$138,'1. Output sheet'!$K$2:$K$5000,$B1064,'1. Output sheet'!$AC$2:$AC$5000,$B$140,'1. Output sheet'!$O$2:$O$5000,"&gt;="&amp;$B$906,'1. Output sheet'!$O$2:$O$5000,"&lt;"&amp;$C$906)+SUMIFS('1. Output sheet'!$F$2:$F$5000,'1. Output sheet'!$C$2:$C$5000,M$138,'1. Output sheet'!$K$2:$K$5000,$B1064,'1. Output sheet'!$AC$2:$AC$5000,$B$170,'1. Output sheet'!$O$2:$O$5000,"&gt;="&amp;$B$906,'1. Output sheet'!$O$2:$O$5000,"&lt;"&amp;$C$906)</f>
        <v>0</v>
      </c>
      <c r="N1064" s="13">
        <f>SUMIFS('1. Output sheet'!$F$2:$F$5000,'1. Output sheet'!$C$2:$C$5000,N$138,'1. Output sheet'!$K$2:$K$5000,$B1064,'1. Output sheet'!$AC$2:$AC$5000,$B$140,'1. Output sheet'!$O$2:$O$5000,"&gt;="&amp;$B$906,'1. Output sheet'!$O$2:$O$5000,"&lt;"&amp;$C$906)+SUMIFS('1. Output sheet'!$F$2:$F$5000,'1. Output sheet'!$C$2:$C$5000,N$138,'1. Output sheet'!$K$2:$K$5000,$B1064,'1. Output sheet'!$AC$2:$AC$5000,$B$170,'1. Output sheet'!$O$2:$O$5000,"&gt;="&amp;$B$906,'1. Output sheet'!$O$2:$O$5000,"&lt;"&amp;$C$906)</f>
        <v>0</v>
      </c>
      <c r="O1064" s="13">
        <f>SUMIFS('1. Output sheet'!$F$2:$F$5000,'1. Output sheet'!$C$2:$C$5000,O$138,'1. Output sheet'!$K$2:$K$5000,$B1064,'1. Output sheet'!$AC$2:$AC$5000,$B$140,'1. Output sheet'!$O$2:$O$5000,"&gt;="&amp;$B$906,'1. Output sheet'!$O$2:$O$5000,"&lt;"&amp;$C$906)+SUMIFS('1. Output sheet'!$F$2:$F$5000,'1. Output sheet'!$C$2:$C$5000,O$138,'1. Output sheet'!$K$2:$K$5000,$B1064,'1. Output sheet'!$AC$2:$AC$5000,$B$170,'1. Output sheet'!$O$2:$O$5000,"&gt;="&amp;$B$906,'1. Output sheet'!$O$2:$O$5000,"&lt;"&amp;$C$906)</f>
        <v>0</v>
      </c>
      <c r="P1064" s="14">
        <f t="shared" si="610"/>
        <v>0</v>
      </c>
      <c r="R1064" s="39" t="s">
        <v>216</v>
      </c>
      <c r="S1064" s="12"/>
      <c r="T1064" s="13">
        <f t="shared" si="609"/>
        <v>0</v>
      </c>
      <c r="U1064" s="13">
        <f t="shared" si="597"/>
        <v>0</v>
      </c>
      <c r="V1064" s="13">
        <f t="shared" si="598"/>
        <v>0</v>
      </c>
      <c r="W1064" s="13">
        <f t="shared" si="599"/>
        <v>0</v>
      </c>
      <c r="X1064" s="13">
        <f t="shared" si="600"/>
        <v>0</v>
      </c>
      <c r="Y1064" s="13">
        <f t="shared" si="601"/>
        <v>0</v>
      </c>
      <c r="Z1064" s="13">
        <f t="shared" si="602"/>
        <v>0</v>
      </c>
      <c r="AA1064" s="13">
        <f t="shared" si="603"/>
        <v>0</v>
      </c>
      <c r="AB1064" s="13">
        <f t="shared" si="604"/>
        <v>0</v>
      </c>
      <c r="AC1064" s="13">
        <f t="shared" si="605"/>
        <v>0</v>
      </c>
      <c r="AD1064" s="13">
        <f t="shared" si="606"/>
        <v>0</v>
      </c>
      <c r="AE1064" s="13">
        <f t="shared" si="607"/>
        <v>0</v>
      </c>
      <c r="AF1064" s="14">
        <f t="shared" si="608"/>
        <v>0</v>
      </c>
    </row>
    <row r="1065" spans="2:32" ht="14.4" x14ac:dyDescent="0.3">
      <c r="B1065" s="39" t="s">
        <v>2425</v>
      </c>
      <c r="C1065" s="12"/>
      <c r="D1065" s="13">
        <f>SUMIFS('1. Output sheet'!$F$2:$F$5000,'1. Output sheet'!$C$2:$C$5000,D$138,'1. Output sheet'!$K$2:$K$5000,$B1065,'1. Output sheet'!$AC$2:$AC$5000,$B$140,'1. Output sheet'!$O$2:$O$5000,"&gt;="&amp;$B$906,'1. Output sheet'!$O$2:$O$5000,"&lt;"&amp;$C$906)+SUMIFS('1. Output sheet'!$F$2:$F$5000,'1. Output sheet'!$C$2:$C$5000,D$138,'1. Output sheet'!$K$2:$K$5000,$B1065,'1. Output sheet'!$AC$2:$AC$5000,$B$170,'1. Output sheet'!$O$2:$O$5000,"&gt;="&amp;$B$906,'1. Output sheet'!$O$2:$O$5000,"&lt;"&amp;$C$906)</f>
        <v>0</v>
      </c>
      <c r="E1065" s="13">
        <f>SUMIFS('1. Output sheet'!$F$2:$F$5000,'1. Output sheet'!$C$2:$C$5000,E$138,'1. Output sheet'!$K$2:$K$5000,$B1065,'1. Output sheet'!$AC$2:$AC$5000,$B$140,'1. Output sheet'!$O$2:$O$5000,"&gt;="&amp;$B$906,'1. Output sheet'!$O$2:$O$5000,"&lt;"&amp;$C$906)+SUMIFS('1. Output sheet'!$F$2:$F$5000,'1. Output sheet'!$C$2:$C$5000,E$138,'1. Output sheet'!$K$2:$K$5000,$B1065,'1. Output sheet'!$AC$2:$AC$5000,$B$170,'1. Output sheet'!$O$2:$O$5000,"&gt;="&amp;$B$906,'1. Output sheet'!$O$2:$O$5000,"&lt;"&amp;$C$906)</f>
        <v>0</v>
      </c>
      <c r="F1065" s="13">
        <f>SUMIFS('1. Output sheet'!$F$2:$F$5000,'1. Output sheet'!$C$2:$C$5000,F$138,'1. Output sheet'!$K$2:$K$5000,$B1065,'1. Output sheet'!$AC$2:$AC$5000,$B$140,'1. Output sheet'!$O$2:$O$5000,"&gt;="&amp;$B$906,'1. Output sheet'!$O$2:$O$5000,"&lt;"&amp;$C$906)+SUMIFS('1. Output sheet'!$F$2:$F$5000,'1. Output sheet'!$C$2:$C$5000,F$138,'1. Output sheet'!$K$2:$K$5000,$B1065,'1. Output sheet'!$AC$2:$AC$5000,$B$170,'1. Output sheet'!$O$2:$O$5000,"&gt;="&amp;$B$906,'1. Output sheet'!$O$2:$O$5000,"&lt;"&amp;$C$906)</f>
        <v>0</v>
      </c>
      <c r="G1065" s="13">
        <f>SUMIFS('1. Output sheet'!$F$2:$F$5000,'1. Output sheet'!$C$2:$C$5000,G$138,'1. Output sheet'!$K$2:$K$5000,$B1065,'1. Output sheet'!$AC$2:$AC$5000,$B$140,'1. Output sheet'!$O$2:$O$5000,"&gt;="&amp;$B$906,'1. Output sheet'!$O$2:$O$5000,"&lt;"&amp;$C$906)+SUMIFS('1. Output sheet'!$F$2:$F$5000,'1. Output sheet'!$C$2:$C$5000,G$138,'1. Output sheet'!$K$2:$K$5000,$B1065,'1. Output sheet'!$AC$2:$AC$5000,$B$170,'1. Output sheet'!$O$2:$O$5000,"&gt;="&amp;$B$906,'1. Output sheet'!$O$2:$O$5000,"&lt;"&amp;$C$906)</f>
        <v>0</v>
      </c>
      <c r="H1065" s="13">
        <f>SUMIFS('1. Output sheet'!$F$2:$F$5000,'1. Output sheet'!$C$2:$C$5000,H$138,'1. Output sheet'!$K$2:$K$5000,$B1065,'1. Output sheet'!$AC$2:$AC$5000,$B$140,'1. Output sheet'!$O$2:$O$5000,"&gt;="&amp;$B$906,'1. Output sheet'!$O$2:$O$5000,"&lt;"&amp;$C$906)+SUMIFS('1. Output sheet'!$F$2:$F$5000,'1. Output sheet'!$C$2:$C$5000,H$138,'1. Output sheet'!$K$2:$K$5000,$B1065,'1. Output sheet'!$AC$2:$AC$5000,$B$170,'1. Output sheet'!$O$2:$O$5000,"&gt;="&amp;$B$906,'1. Output sheet'!$O$2:$O$5000,"&lt;"&amp;$C$906)</f>
        <v>0</v>
      </c>
      <c r="I1065" s="13">
        <f>SUMIFS('1. Output sheet'!$F$2:$F$5000,'1. Output sheet'!$C$2:$C$5000,I$138,'1. Output sheet'!$K$2:$K$5000,$B1065,'1. Output sheet'!$AC$2:$AC$5000,$B$140,'1. Output sheet'!$O$2:$O$5000,"&gt;="&amp;$B$906,'1. Output sheet'!$O$2:$O$5000,"&lt;"&amp;$C$906)+SUMIFS('1. Output sheet'!$F$2:$F$5000,'1. Output sheet'!$C$2:$C$5000,I$138,'1. Output sheet'!$K$2:$K$5000,$B1065,'1. Output sheet'!$AC$2:$AC$5000,$B$170,'1. Output sheet'!$O$2:$O$5000,"&gt;="&amp;$B$906,'1. Output sheet'!$O$2:$O$5000,"&lt;"&amp;$C$906)</f>
        <v>0</v>
      </c>
      <c r="J1065" s="13">
        <f>SUMIFS('1. Output sheet'!$F$2:$F$5000,'1. Output sheet'!$C$2:$C$5000,J$138,'1. Output sheet'!$K$2:$K$5000,$B1065,'1. Output sheet'!$AC$2:$AC$5000,$B$140,'1. Output sheet'!$O$2:$O$5000,"&gt;="&amp;$B$906,'1. Output sheet'!$O$2:$O$5000,"&lt;"&amp;$C$906)+SUMIFS('1. Output sheet'!$F$2:$F$5000,'1. Output sheet'!$C$2:$C$5000,J$138,'1. Output sheet'!$K$2:$K$5000,$B1065,'1. Output sheet'!$AC$2:$AC$5000,$B$170,'1. Output sheet'!$O$2:$O$5000,"&gt;="&amp;$B$906,'1. Output sheet'!$O$2:$O$5000,"&lt;"&amp;$C$906)</f>
        <v>0</v>
      </c>
      <c r="K1065" s="13">
        <f>SUMIFS('1. Output sheet'!$F$2:$F$5000,'1. Output sheet'!$C$2:$C$5000,K$138,'1. Output sheet'!$K$2:$K$5000,$B1065,'1. Output sheet'!$AC$2:$AC$5000,$B$140,'1. Output sheet'!$O$2:$O$5000,"&gt;="&amp;$B$906,'1. Output sheet'!$O$2:$O$5000,"&lt;"&amp;$C$906)+SUMIFS('1. Output sheet'!$F$2:$F$5000,'1. Output sheet'!$C$2:$C$5000,K$138,'1. Output sheet'!$K$2:$K$5000,$B1065,'1. Output sheet'!$AC$2:$AC$5000,$B$170,'1. Output sheet'!$O$2:$O$5000,"&gt;="&amp;$B$906,'1. Output sheet'!$O$2:$O$5000,"&lt;"&amp;$C$906)</f>
        <v>0</v>
      </c>
      <c r="L1065" s="13">
        <f>SUMIFS('1. Output sheet'!$F$2:$F$5000,'1. Output sheet'!$C$2:$C$5000,L$138,'1. Output sheet'!$K$2:$K$5000,$B1065,'1. Output sheet'!$AC$2:$AC$5000,$B$140,'1. Output sheet'!$O$2:$O$5000,"&gt;="&amp;$B$906,'1. Output sheet'!$O$2:$O$5000,"&lt;"&amp;$C$906)+SUMIFS('1. Output sheet'!$F$2:$F$5000,'1. Output sheet'!$C$2:$C$5000,L$138,'1. Output sheet'!$K$2:$K$5000,$B1065,'1. Output sheet'!$AC$2:$AC$5000,$B$170,'1. Output sheet'!$O$2:$O$5000,"&gt;="&amp;$B$906,'1. Output sheet'!$O$2:$O$5000,"&lt;"&amp;$C$906)</f>
        <v>0</v>
      </c>
      <c r="M1065" s="13">
        <f>SUMIFS('1. Output sheet'!$F$2:$F$5000,'1. Output sheet'!$C$2:$C$5000,M$138,'1. Output sheet'!$K$2:$K$5000,$B1065,'1. Output sheet'!$AC$2:$AC$5000,$B$140,'1. Output sheet'!$O$2:$O$5000,"&gt;="&amp;$B$906,'1. Output sheet'!$O$2:$O$5000,"&lt;"&amp;$C$906)+SUMIFS('1. Output sheet'!$F$2:$F$5000,'1. Output sheet'!$C$2:$C$5000,M$138,'1. Output sheet'!$K$2:$K$5000,$B1065,'1. Output sheet'!$AC$2:$AC$5000,$B$170,'1. Output sheet'!$O$2:$O$5000,"&gt;="&amp;$B$906,'1. Output sheet'!$O$2:$O$5000,"&lt;"&amp;$C$906)</f>
        <v>0</v>
      </c>
      <c r="N1065" s="13">
        <f>SUMIFS('1. Output sheet'!$F$2:$F$5000,'1. Output sheet'!$C$2:$C$5000,N$138,'1. Output sheet'!$K$2:$K$5000,$B1065,'1. Output sheet'!$AC$2:$AC$5000,$B$140,'1. Output sheet'!$O$2:$O$5000,"&gt;="&amp;$B$906,'1. Output sheet'!$O$2:$O$5000,"&lt;"&amp;$C$906)+SUMIFS('1. Output sheet'!$F$2:$F$5000,'1. Output sheet'!$C$2:$C$5000,N$138,'1. Output sheet'!$K$2:$K$5000,$B1065,'1. Output sheet'!$AC$2:$AC$5000,$B$170,'1. Output sheet'!$O$2:$O$5000,"&gt;="&amp;$B$906,'1. Output sheet'!$O$2:$O$5000,"&lt;"&amp;$C$906)</f>
        <v>0</v>
      </c>
      <c r="O1065" s="13">
        <f>SUMIFS('1. Output sheet'!$F$2:$F$5000,'1. Output sheet'!$C$2:$C$5000,O$138,'1. Output sheet'!$K$2:$K$5000,$B1065,'1. Output sheet'!$AC$2:$AC$5000,$B$140,'1. Output sheet'!$O$2:$O$5000,"&gt;="&amp;$B$906,'1. Output sheet'!$O$2:$O$5000,"&lt;"&amp;$C$906)+SUMIFS('1. Output sheet'!$F$2:$F$5000,'1. Output sheet'!$C$2:$C$5000,O$138,'1. Output sheet'!$K$2:$K$5000,$B1065,'1. Output sheet'!$AC$2:$AC$5000,$B$170,'1. Output sheet'!$O$2:$O$5000,"&gt;="&amp;$B$906,'1. Output sheet'!$O$2:$O$5000,"&lt;"&amp;$C$906)</f>
        <v>0</v>
      </c>
      <c r="P1065" s="14">
        <f t="shared" si="610"/>
        <v>0</v>
      </c>
      <c r="R1065" s="39" t="s">
        <v>2425</v>
      </c>
      <c r="S1065" s="12"/>
      <c r="T1065" s="13">
        <f t="shared" si="609"/>
        <v>0</v>
      </c>
      <c r="U1065" s="13">
        <f t="shared" si="597"/>
        <v>0</v>
      </c>
      <c r="V1065" s="13">
        <f t="shared" si="598"/>
        <v>0</v>
      </c>
      <c r="W1065" s="13">
        <f t="shared" si="599"/>
        <v>0</v>
      </c>
      <c r="X1065" s="13">
        <f t="shared" si="600"/>
        <v>0</v>
      </c>
      <c r="Y1065" s="13">
        <f t="shared" si="601"/>
        <v>0</v>
      </c>
      <c r="Z1065" s="13">
        <f t="shared" si="602"/>
        <v>0</v>
      </c>
      <c r="AA1065" s="13">
        <f t="shared" si="603"/>
        <v>0</v>
      </c>
      <c r="AB1065" s="13">
        <f t="shared" si="604"/>
        <v>0</v>
      </c>
      <c r="AC1065" s="13">
        <f t="shared" si="605"/>
        <v>0</v>
      </c>
      <c r="AD1065" s="13">
        <f t="shared" si="606"/>
        <v>0</v>
      </c>
      <c r="AE1065" s="13">
        <f t="shared" si="607"/>
        <v>0</v>
      </c>
      <c r="AF1065" s="14">
        <f t="shared" si="608"/>
        <v>0</v>
      </c>
    </row>
    <row r="1066" spans="2:32" ht="14.4" x14ac:dyDescent="0.3">
      <c r="B1066" s="39" t="s">
        <v>194</v>
      </c>
      <c r="C1066" s="12"/>
      <c r="D1066" s="13">
        <f>SUMIFS('1. Output sheet'!$F$2:$F$5000,'1. Output sheet'!$C$2:$C$5000,D$138,'1. Output sheet'!$K$2:$K$5000,$B1066,'1. Output sheet'!$AC$2:$AC$5000,$B$140,'1. Output sheet'!$O$2:$O$5000,"&gt;="&amp;$B$906,'1. Output sheet'!$O$2:$O$5000,"&lt;"&amp;$C$906)+SUMIFS('1. Output sheet'!$F$2:$F$5000,'1. Output sheet'!$C$2:$C$5000,D$138,'1. Output sheet'!$K$2:$K$5000,$B1066,'1. Output sheet'!$AC$2:$AC$5000,$B$170,'1. Output sheet'!$O$2:$O$5000,"&gt;="&amp;$B$906,'1. Output sheet'!$O$2:$O$5000,"&lt;"&amp;$C$906)</f>
        <v>0</v>
      </c>
      <c r="E1066" s="13">
        <f>SUMIFS('1. Output sheet'!$F$2:$F$5000,'1. Output sheet'!$C$2:$C$5000,E$138,'1. Output sheet'!$K$2:$K$5000,$B1066,'1. Output sheet'!$AC$2:$AC$5000,$B$140,'1. Output sheet'!$O$2:$O$5000,"&gt;="&amp;$B$906,'1. Output sheet'!$O$2:$O$5000,"&lt;"&amp;$C$906)+SUMIFS('1. Output sheet'!$F$2:$F$5000,'1. Output sheet'!$C$2:$C$5000,E$138,'1. Output sheet'!$K$2:$K$5000,$B1066,'1. Output sheet'!$AC$2:$AC$5000,$B$170,'1. Output sheet'!$O$2:$O$5000,"&gt;="&amp;$B$906,'1. Output sheet'!$O$2:$O$5000,"&lt;"&amp;$C$906)</f>
        <v>0</v>
      </c>
      <c r="F1066" s="13">
        <f>SUMIFS('1. Output sheet'!$F$2:$F$5000,'1. Output sheet'!$C$2:$C$5000,F$138,'1. Output sheet'!$K$2:$K$5000,$B1066,'1. Output sheet'!$AC$2:$AC$5000,$B$140,'1. Output sheet'!$O$2:$O$5000,"&gt;="&amp;$B$906,'1. Output sheet'!$O$2:$O$5000,"&lt;"&amp;$C$906)+SUMIFS('1. Output sheet'!$F$2:$F$5000,'1. Output sheet'!$C$2:$C$5000,F$138,'1. Output sheet'!$K$2:$K$5000,$B1066,'1. Output sheet'!$AC$2:$AC$5000,$B$170,'1. Output sheet'!$O$2:$O$5000,"&gt;="&amp;$B$906,'1. Output sheet'!$O$2:$O$5000,"&lt;"&amp;$C$906)</f>
        <v>0</v>
      </c>
      <c r="G1066" s="13">
        <f>SUMIFS('1. Output sheet'!$F$2:$F$5000,'1. Output sheet'!$C$2:$C$5000,G$138,'1. Output sheet'!$K$2:$K$5000,$B1066,'1. Output sheet'!$AC$2:$AC$5000,$B$140,'1. Output sheet'!$O$2:$O$5000,"&gt;="&amp;$B$906,'1. Output sheet'!$O$2:$O$5000,"&lt;"&amp;$C$906)+SUMIFS('1. Output sheet'!$F$2:$F$5000,'1. Output sheet'!$C$2:$C$5000,G$138,'1. Output sheet'!$K$2:$K$5000,$B1066,'1. Output sheet'!$AC$2:$AC$5000,$B$170,'1. Output sheet'!$O$2:$O$5000,"&gt;="&amp;$B$906,'1. Output sheet'!$O$2:$O$5000,"&lt;"&amp;$C$906)</f>
        <v>57272</v>
      </c>
      <c r="H1066" s="13">
        <f>SUMIFS('1. Output sheet'!$F$2:$F$5000,'1. Output sheet'!$C$2:$C$5000,H$138,'1. Output sheet'!$K$2:$K$5000,$B1066,'1. Output sheet'!$AC$2:$AC$5000,$B$140,'1. Output sheet'!$O$2:$O$5000,"&gt;="&amp;$B$906,'1. Output sheet'!$O$2:$O$5000,"&lt;"&amp;$C$906)+SUMIFS('1. Output sheet'!$F$2:$F$5000,'1. Output sheet'!$C$2:$C$5000,H$138,'1. Output sheet'!$K$2:$K$5000,$B1066,'1. Output sheet'!$AC$2:$AC$5000,$B$170,'1. Output sheet'!$O$2:$O$5000,"&gt;="&amp;$B$906,'1. Output sheet'!$O$2:$O$5000,"&lt;"&amp;$C$906)</f>
        <v>0</v>
      </c>
      <c r="I1066" s="13">
        <f>SUMIFS('1. Output sheet'!$F$2:$F$5000,'1. Output sheet'!$C$2:$C$5000,I$138,'1. Output sheet'!$K$2:$K$5000,$B1066,'1. Output sheet'!$AC$2:$AC$5000,$B$140,'1. Output sheet'!$O$2:$O$5000,"&gt;="&amp;$B$906,'1. Output sheet'!$O$2:$O$5000,"&lt;"&amp;$C$906)+SUMIFS('1. Output sheet'!$F$2:$F$5000,'1. Output sheet'!$C$2:$C$5000,I$138,'1. Output sheet'!$K$2:$K$5000,$B1066,'1. Output sheet'!$AC$2:$AC$5000,$B$170,'1. Output sheet'!$O$2:$O$5000,"&gt;="&amp;$B$906,'1. Output sheet'!$O$2:$O$5000,"&lt;"&amp;$C$906)</f>
        <v>0</v>
      </c>
      <c r="J1066" s="13">
        <f>SUMIFS('1. Output sheet'!$F$2:$F$5000,'1. Output sheet'!$C$2:$C$5000,J$138,'1. Output sheet'!$K$2:$K$5000,$B1066,'1. Output sheet'!$AC$2:$AC$5000,$B$140,'1. Output sheet'!$O$2:$O$5000,"&gt;="&amp;$B$906,'1. Output sheet'!$O$2:$O$5000,"&lt;"&amp;$C$906)+SUMIFS('1. Output sheet'!$F$2:$F$5000,'1. Output sheet'!$C$2:$C$5000,J$138,'1. Output sheet'!$K$2:$K$5000,$B1066,'1. Output sheet'!$AC$2:$AC$5000,$B$170,'1. Output sheet'!$O$2:$O$5000,"&gt;="&amp;$B$906,'1. Output sheet'!$O$2:$O$5000,"&lt;"&amp;$C$906)</f>
        <v>0</v>
      </c>
      <c r="K1066" s="13">
        <f>SUMIFS('1. Output sheet'!$F$2:$F$5000,'1. Output sheet'!$C$2:$C$5000,K$138,'1. Output sheet'!$K$2:$K$5000,$B1066,'1. Output sheet'!$AC$2:$AC$5000,$B$140,'1. Output sheet'!$O$2:$O$5000,"&gt;="&amp;$B$906,'1. Output sheet'!$O$2:$O$5000,"&lt;"&amp;$C$906)+SUMIFS('1. Output sheet'!$F$2:$F$5000,'1. Output sheet'!$C$2:$C$5000,K$138,'1. Output sheet'!$K$2:$K$5000,$B1066,'1. Output sheet'!$AC$2:$AC$5000,$B$170,'1. Output sheet'!$O$2:$O$5000,"&gt;="&amp;$B$906,'1. Output sheet'!$O$2:$O$5000,"&lt;"&amp;$C$906)</f>
        <v>0</v>
      </c>
      <c r="L1066" s="13">
        <f>SUMIFS('1. Output sheet'!$F$2:$F$5000,'1. Output sheet'!$C$2:$C$5000,L$138,'1. Output sheet'!$K$2:$K$5000,$B1066,'1. Output sheet'!$AC$2:$AC$5000,$B$140,'1. Output sheet'!$O$2:$O$5000,"&gt;="&amp;$B$906,'1. Output sheet'!$O$2:$O$5000,"&lt;"&amp;$C$906)+SUMIFS('1. Output sheet'!$F$2:$F$5000,'1. Output sheet'!$C$2:$C$5000,L$138,'1. Output sheet'!$K$2:$K$5000,$B1066,'1. Output sheet'!$AC$2:$AC$5000,$B$170,'1. Output sheet'!$O$2:$O$5000,"&gt;="&amp;$B$906,'1. Output sheet'!$O$2:$O$5000,"&lt;"&amp;$C$906)</f>
        <v>0</v>
      </c>
      <c r="M1066" s="13">
        <f>SUMIFS('1. Output sheet'!$F$2:$F$5000,'1. Output sheet'!$C$2:$C$5000,M$138,'1. Output sheet'!$K$2:$K$5000,$B1066,'1. Output sheet'!$AC$2:$AC$5000,$B$140,'1. Output sheet'!$O$2:$O$5000,"&gt;="&amp;$B$906,'1. Output sheet'!$O$2:$O$5000,"&lt;"&amp;$C$906)+SUMIFS('1. Output sheet'!$F$2:$F$5000,'1. Output sheet'!$C$2:$C$5000,M$138,'1. Output sheet'!$K$2:$K$5000,$B1066,'1. Output sheet'!$AC$2:$AC$5000,$B$170,'1. Output sheet'!$O$2:$O$5000,"&gt;="&amp;$B$906,'1. Output sheet'!$O$2:$O$5000,"&lt;"&amp;$C$906)</f>
        <v>0</v>
      </c>
      <c r="N1066" s="13">
        <f>SUMIFS('1. Output sheet'!$F$2:$F$5000,'1. Output sheet'!$C$2:$C$5000,N$138,'1. Output sheet'!$K$2:$K$5000,$B1066,'1. Output sheet'!$AC$2:$AC$5000,$B$140,'1. Output sheet'!$O$2:$O$5000,"&gt;="&amp;$B$906,'1. Output sheet'!$O$2:$O$5000,"&lt;"&amp;$C$906)+SUMIFS('1. Output sheet'!$F$2:$F$5000,'1. Output sheet'!$C$2:$C$5000,N$138,'1. Output sheet'!$K$2:$K$5000,$B1066,'1. Output sheet'!$AC$2:$AC$5000,$B$170,'1. Output sheet'!$O$2:$O$5000,"&gt;="&amp;$B$906,'1. Output sheet'!$O$2:$O$5000,"&lt;"&amp;$C$906)</f>
        <v>3428</v>
      </c>
      <c r="O1066" s="13">
        <f>SUMIFS('1. Output sheet'!$F$2:$F$5000,'1. Output sheet'!$C$2:$C$5000,O$138,'1. Output sheet'!$K$2:$K$5000,$B1066,'1. Output sheet'!$AC$2:$AC$5000,$B$140,'1. Output sheet'!$O$2:$O$5000,"&gt;="&amp;$B$906,'1. Output sheet'!$O$2:$O$5000,"&lt;"&amp;$C$906)+SUMIFS('1. Output sheet'!$F$2:$F$5000,'1. Output sheet'!$C$2:$C$5000,O$138,'1. Output sheet'!$K$2:$K$5000,$B1066,'1. Output sheet'!$AC$2:$AC$5000,$B$170,'1. Output sheet'!$O$2:$O$5000,"&gt;="&amp;$B$906,'1. Output sheet'!$O$2:$O$5000,"&lt;"&amp;$C$906)</f>
        <v>0</v>
      </c>
      <c r="P1066" s="14">
        <f t="shared" si="610"/>
        <v>60700</v>
      </c>
      <c r="R1066" s="39" t="s">
        <v>194</v>
      </c>
      <c r="S1066" s="12"/>
      <c r="T1066" s="13">
        <f t="shared" si="609"/>
        <v>0</v>
      </c>
      <c r="U1066" s="13">
        <f t="shared" si="597"/>
        <v>0</v>
      </c>
      <c r="V1066" s="13">
        <f t="shared" si="598"/>
        <v>0</v>
      </c>
      <c r="W1066" s="13">
        <f t="shared" si="599"/>
        <v>7678.9616936835464</v>
      </c>
      <c r="X1066" s="13">
        <f t="shared" si="600"/>
        <v>0</v>
      </c>
      <c r="Y1066" s="13">
        <f t="shared" si="601"/>
        <v>0</v>
      </c>
      <c r="Z1066" s="13">
        <f t="shared" si="602"/>
        <v>0</v>
      </c>
      <c r="AA1066" s="13">
        <f t="shared" si="603"/>
        <v>0</v>
      </c>
      <c r="AB1066" s="13">
        <f t="shared" si="604"/>
        <v>0</v>
      </c>
      <c r="AC1066" s="13">
        <f t="shared" si="605"/>
        <v>0</v>
      </c>
      <c r="AD1066" s="13">
        <f t="shared" si="606"/>
        <v>459.62216590912129</v>
      </c>
      <c r="AE1066" s="13">
        <f t="shared" si="607"/>
        <v>0</v>
      </c>
      <c r="AF1066" s="14">
        <f t="shared" si="608"/>
        <v>8138.5838595926671</v>
      </c>
    </row>
    <row r="1067" spans="2:32" ht="14.4" x14ac:dyDescent="0.3">
      <c r="B1067" s="39" t="s">
        <v>267</v>
      </c>
      <c r="C1067" s="12"/>
      <c r="D1067" s="13">
        <f>SUMIFS('1. Output sheet'!$F$2:$F$5000,'1. Output sheet'!$C$2:$C$5000,D$138,'1. Output sheet'!$K$2:$K$5000,$B1067,'1. Output sheet'!$AC$2:$AC$5000,$B$140,'1. Output sheet'!$O$2:$O$5000,"&gt;="&amp;$B$906,'1. Output sheet'!$O$2:$O$5000,"&lt;"&amp;$C$906)+SUMIFS('1. Output sheet'!$F$2:$F$5000,'1. Output sheet'!$C$2:$C$5000,D$138,'1. Output sheet'!$K$2:$K$5000,$B1067,'1. Output sheet'!$AC$2:$AC$5000,$B$170,'1. Output sheet'!$O$2:$O$5000,"&gt;="&amp;$B$906,'1. Output sheet'!$O$2:$O$5000,"&lt;"&amp;$C$906)</f>
        <v>0</v>
      </c>
      <c r="E1067" s="13">
        <f>SUMIFS('1. Output sheet'!$F$2:$F$5000,'1. Output sheet'!$C$2:$C$5000,E$138,'1. Output sheet'!$K$2:$K$5000,$B1067,'1. Output sheet'!$AC$2:$AC$5000,$B$140,'1. Output sheet'!$O$2:$O$5000,"&gt;="&amp;$B$906,'1. Output sheet'!$O$2:$O$5000,"&lt;"&amp;$C$906)+SUMIFS('1. Output sheet'!$F$2:$F$5000,'1. Output sheet'!$C$2:$C$5000,E$138,'1. Output sheet'!$K$2:$K$5000,$B1067,'1. Output sheet'!$AC$2:$AC$5000,$B$170,'1. Output sheet'!$O$2:$O$5000,"&gt;="&amp;$B$906,'1. Output sheet'!$O$2:$O$5000,"&lt;"&amp;$C$906)</f>
        <v>0</v>
      </c>
      <c r="F1067" s="13">
        <f>SUMIFS('1. Output sheet'!$F$2:$F$5000,'1. Output sheet'!$C$2:$C$5000,F$138,'1. Output sheet'!$K$2:$K$5000,$B1067,'1. Output sheet'!$AC$2:$AC$5000,$B$140,'1. Output sheet'!$O$2:$O$5000,"&gt;="&amp;$B$906,'1. Output sheet'!$O$2:$O$5000,"&lt;"&amp;$C$906)+SUMIFS('1. Output sheet'!$F$2:$F$5000,'1. Output sheet'!$C$2:$C$5000,F$138,'1. Output sheet'!$K$2:$K$5000,$B1067,'1. Output sheet'!$AC$2:$AC$5000,$B$170,'1. Output sheet'!$O$2:$O$5000,"&gt;="&amp;$B$906,'1. Output sheet'!$O$2:$O$5000,"&lt;"&amp;$C$906)</f>
        <v>0</v>
      </c>
      <c r="G1067" s="13">
        <f>SUMIFS('1. Output sheet'!$F$2:$F$5000,'1. Output sheet'!$C$2:$C$5000,G$138,'1. Output sheet'!$K$2:$K$5000,$B1067,'1. Output sheet'!$AC$2:$AC$5000,$B$140,'1. Output sheet'!$O$2:$O$5000,"&gt;="&amp;$B$906,'1. Output sheet'!$O$2:$O$5000,"&lt;"&amp;$C$906)+SUMIFS('1. Output sheet'!$F$2:$F$5000,'1. Output sheet'!$C$2:$C$5000,G$138,'1. Output sheet'!$K$2:$K$5000,$B1067,'1. Output sheet'!$AC$2:$AC$5000,$B$170,'1. Output sheet'!$O$2:$O$5000,"&gt;="&amp;$B$906,'1. Output sheet'!$O$2:$O$5000,"&lt;"&amp;$C$906)</f>
        <v>0</v>
      </c>
      <c r="H1067" s="13">
        <f>SUMIFS('1. Output sheet'!$F$2:$F$5000,'1. Output sheet'!$C$2:$C$5000,H$138,'1. Output sheet'!$K$2:$K$5000,$B1067,'1. Output sheet'!$AC$2:$AC$5000,$B$140,'1. Output sheet'!$O$2:$O$5000,"&gt;="&amp;$B$906,'1. Output sheet'!$O$2:$O$5000,"&lt;"&amp;$C$906)+SUMIFS('1. Output sheet'!$F$2:$F$5000,'1. Output sheet'!$C$2:$C$5000,H$138,'1. Output sheet'!$K$2:$K$5000,$B1067,'1. Output sheet'!$AC$2:$AC$5000,$B$170,'1. Output sheet'!$O$2:$O$5000,"&gt;="&amp;$B$906,'1. Output sheet'!$O$2:$O$5000,"&lt;"&amp;$C$906)</f>
        <v>0</v>
      </c>
      <c r="I1067" s="13">
        <f>SUMIFS('1. Output sheet'!$F$2:$F$5000,'1. Output sheet'!$C$2:$C$5000,I$138,'1. Output sheet'!$K$2:$K$5000,$B1067,'1. Output sheet'!$AC$2:$AC$5000,$B$140,'1. Output sheet'!$O$2:$O$5000,"&gt;="&amp;$B$906,'1. Output sheet'!$O$2:$O$5000,"&lt;"&amp;$C$906)+SUMIFS('1. Output sheet'!$F$2:$F$5000,'1. Output sheet'!$C$2:$C$5000,I$138,'1. Output sheet'!$K$2:$K$5000,$B1067,'1. Output sheet'!$AC$2:$AC$5000,$B$170,'1. Output sheet'!$O$2:$O$5000,"&gt;="&amp;$B$906,'1. Output sheet'!$O$2:$O$5000,"&lt;"&amp;$C$906)</f>
        <v>0</v>
      </c>
      <c r="J1067" s="13">
        <f>SUMIFS('1. Output sheet'!$F$2:$F$5000,'1. Output sheet'!$C$2:$C$5000,J$138,'1. Output sheet'!$K$2:$K$5000,$B1067,'1. Output sheet'!$AC$2:$AC$5000,$B$140,'1. Output sheet'!$O$2:$O$5000,"&gt;="&amp;$B$906,'1. Output sheet'!$O$2:$O$5000,"&lt;"&amp;$C$906)+SUMIFS('1. Output sheet'!$F$2:$F$5000,'1. Output sheet'!$C$2:$C$5000,J$138,'1. Output sheet'!$K$2:$K$5000,$B1067,'1. Output sheet'!$AC$2:$AC$5000,$B$170,'1. Output sheet'!$O$2:$O$5000,"&gt;="&amp;$B$906,'1. Output sheet'!$O$2:$O$5000,"&lt;"&amp;$C$906)</f>
        <v>0</v>
      </c>
      <c r="K1067" s="13">
        <f>SUMIFS('1. Output sheet'!$F$2:$F$5000,'1. Output sheet'!$C$2:$C$5000,K$138,'1. Output sheet'!$K$2:$K$5000,$B1067,'1. Output sheet'!$AC$2:$AC$5000,$B$140,'1. Output sheet'!$O$2:$O$5000,"&gt;="&amp;$B$906,'1. Output sheet'!$O$2:$O$5000,"&lt;"&amp;$C$906)+SUMIFS('1. Output sheet'!$F$2:$F$5000,'1. Output sheet'!$C$2:$C$5000,K$138,'1. Output sheet'!$K$2:$K$5000,$B1067,'1. Output sheet'!$AC$2:$AC$5000,$B$170,'1. Output sheet'!$O$2:$O$5000,"&gt;="&amp;$B$906,'1. Output sheet'!$O$2:$O$5000,"&lt;"&amp;$C$906)</f>
        <v>0</v>
      </c>
      <c r="L1067" s="13">
        <f>SUMIFS('1. Output sheet'!$F$2:$F$5000,'1. Output sheet'!$C$2:$C$5000,L$138,'1. Output sheet'!$K$2:$K$5000,$B1067,'1. Output sheet'!$AC$2:$AC$5000,$B$140,'1. Output sheet'!$O$2:$O$5000,"&gt;="&amp;$B$906,'1. Output sheet'!$O$2:$O$5000,"&lt;"&amp;$C$906)+SUMIFS('1. Output sheet'!$F$2:$F$5000,'1. Output sheet'!$C$2:$C$5000,L$138,'1. Output sheet'!$K$2:$K$5000,$B1067,'1. Output sheet'!$AC$2:$AC$5000,$B$170,'1. Output sheet'!$O$2:$O$5000,"&gt;="&amp;$B$906,'1. Output sheet'!$O$2:$O$5000,"&lt;"&amp;$C$906)</f>
        <v>0</v>
      </c>
      <c r="M1067" s="13">
        <f>SUMIFS('1. Output sheet'!$F$2:$F$5000,'1. Output sheet'!$C$2:$C$5000,M$138,'1. Output sheet'!$K$2:$K$5000,$B1067,'1. Output sheet'!$AC$2:$AC$5000,$B$140,'1. Output sheet'!$O$2:$O$5000,"&gt;="&amp;$B$906,'1. Output sheet'!$O$2:$O$5000,"&lt;"&amp;$C$906)+SUMIFS('1. Output sheet'!$F$2:$F$5000,'1. Output sheet'!$C$2:$C$5000,M$138,'1. Output sheet'!$K$2:$K$5000,$B1067,'1. Output sheet'!$AC$2:$AC$5000,$B$170,'1. Output sheet'!$O$2:$O$5000,"&gt;="&amp;$B$906,'1. Output sheet'!$O$2:$O$5000,"&lt;"&amp;$C$906)</f>
        <v>0</v>
      </c>
      <c r="N1067" s="13">
        <f>SUMIFS('1. Output sheet'!$F$2:$F$5000,'1. Output sheet'!$C$2:$C$5000,N$138,'1. Output sheet'!$K$2:$K$5000,$B1067,'1. Output sheet'!$AC$2:$AC$5000,$B$140,'1. Output sheet'!$O$2:$O$5000,"&gt;="&amp;$B$906,'1. Output sheet'!$O$2:$O$5000,"&lt;"&amp;$C$906)+SUMIFS('1. Output sheet'!$F$2:$F$5000,'1. Output sheet'!$C$2:$C$5000,N$138,'1. Output sheet'!$K$2:$K$5000,$B1067,'1. Output sheet'!$AC$2:$AC$5000,$B$170,'1. Output sheet'!$O$2:$O$5000,"&gt;="&amp;$B$906,'1. Output sheet'!$O$2:$O$5000,"&lt;"&amp;$C$906)</f>
        <v>0</v>
      </c>
      <c r="O1067" s="13">
        <f>SUMIFS('1. Output sheet'!$F$2:$F$5000,'1. Output sheet'!$C$2:$C$5000,O$138,'1. Output sheet'!$K$2:$K$5000,$B1067,'1. Output sheet'!$AC$2:$AC$5000,$B$140,'1. Output sheet'!$O$2:$O$5000,"&gt;="&amp;$B$906,'1. Output sheet'!$O$2:$O$5000,"&lt;"&amp;$C$906)+SUMIFS('1. Output sheet'!$F$2:$F$5000,'1. Output sheet'!$C$2:$C$5000,O$138,'1. Output sheet'!$K$2:$K$5000,$B1067,'1. Output sheet'!$AC$2:$AC$5000,$B$170,'1. Output sheet'!$O$2:$O$5000,"&gt;="&amp;$B$906,'1. Output sheet'!$O$2:$O$5000,"&lt;"&amp;$C$906)</f>
        <v>0</v>
      </c>
      <c r="P1067" s="14">
        <f t="shared" si="610"/>
        <v>0</v>
      </c>
      <c r="R1067" s="39" t="s">
        <v>267</v>
      </c>
      <c r="S1067" s="12"/>
      <c r="T1067" s="13">
        <f t="shared" si="609"/>
        <v>0</v>
      </c>
      <c r="U1067" s="13">
        <f t="shared" si="597"/>
        <v>0</v>
      </c>
      <c r="V1067" s="13">
        <f t="shared" si="598"/>
        <v>0</v>
      </c>
      <c r="W1067" s="13">
        <f t="shared" si="599"/>
        <v>0</v>
      </c>
      <c r="X1067" s="13">
        <f t="shared" si="600"/>
        <v>0</v>
      </c>
      <c r="Y1067" s="13">
        <f t="shared" si="601"/>
        <v>0</v>
      </c>
      <c r="Z1067" s="13">
        <f t="shared" si="602"/>
        <v>0</v>
      </c>
      <c r="AA1067" s="13">
        <f t="shared" si="603"/>
        <v>0</v>
      </c>
      <c r="AB1067" s="13">
        <f t="shared" si="604"/>
        <v>0</v>
      </c>
      <c r="AC1067" s="13">
        <f t="shared" si="605"/>
        <v>0</v>
      </c>
      <c r="AD1067" s="13">
        <f t="shared" si="606"/>
        <v>0</v>
      </c>
      <c r="AE1067" s="13">
        <f t="shared" si="607"/>
        <v>0</v>
      </c>
      <c r="AF1067" s="14">
        <f t="shared" si="608"/>
        <v>0</v>
      </c>
    </row>
    <row r="1068" spans="2:32" ht="14.4" x14ac:dyDescent="0.3">
      <c r="B1068" s="39" t="s">
        <v>710</v>
      </c>
      <c r="C1068" s="12"/>
      <c r="D1068" s="13">
        <f>SUMIFS('1. Output sheet'!$F$2:$F$5000,'1. Output sheet'!$C$2:$C$5000,D$138,'1. Output sheet'!$K$2:$K$5000,$B1068,'1. Output sheet'!$AC$2:$AC$5000,$B$140,'1. Output sheet'!$O$2:$O$5000,"&gt;="&amp;$B$906,'1. Output sheet'!$O$2:$O$5000,"&lt;"&amp;$C$906)+SUMIFS('1. Output sheet'!$F$2:$F$5000,'1. Output sheet'!$C$2:$C$5000,D$138,'1. Output sheet'!$K$2:$K$5000,$B1068,'1. Output sheet'!$AC$2:$AC$5000,$B$170,'1. Output sheet'!$O$2:$O$5000,"&gt;="&amp;$B$906,'1. Output sheet'!$O$2:$O$5000,"&lt;"&amp;$C$906)</f>
        <v>0</v>
      </c>
      <c r="E1068" s="13">
        <f>SUMIFS('1. Output sheet'!$F$2:$F$5000,'1. Output sheet'!$C$2:$C$5000,E$138,'1. Output sheet'!$K$2:$K$5000,$B1068,'1. Output sheet'!$AC$2:$AC$5000,$B$140,'1. Output sheet'!$O$2:$O$5000,"&gt;="&amp;$B$906,'1. Output sheet'!$O$2:$O$5000,"&lt;"&amp;$C$906)+SUMIFS('1. Output sheet'!$F$2:$F$5000,'1. Output sheet'!$C$2:$C$5000,E$138,'1. Output sheet'!$K$2:$K$5000,$B1068,'1. Output sheet'!$AC$2:$AC$5000,$B$170,'1. Output sheet'!$O$2:$O$5000,"&gt;="&amp;$B$906,'1. Output sheet'!$O$2:$O$5000,"&lt;"&amp;$C$906)</f>
        <v>0</v>
      </c>
      <c r="F1068" s="13">
        <f>SUMIFS('1. Output sheet'!$F$2:$F$5000,'1. Output sheet'!$C$2:$C$5000,F$138,'1. Output sheet'!$K$2:$K$5000,$B1068,'1. Output sheet'!$AC$2:$AC$5000,$B$140,'1. Output sheet'!$O$2:$O$5000,"&gt;="&amp;$B$906,'1. Output sheet'!$O$2:$O$5000,"&lt;"&amp;$C$906)+SUMIFS('1. Output sheet'!$F$2:$F$5000,'1. Output sheet'!$C$2:$C$5000,F$138,'1. Output sheet'!$K$2:$K$5000,$B1068,'1. Output sheet'!$AC$2:$AC$5000,$B$170,'1. Output sheet'!$O$2:$O$5000,"&gt;="&amp;$B$906,'1. Output sheet'!$O$2:$O$5000,"&lt;"&amp;$C$906)</f>
        <v>0</v>
      </c>
      <c r="G1068" s="13">
        <f>SUMIFS('1. Output sheet'!$F$2:$F$5000,'1. Output sheet'!$C$2:$C$5000,G$138,'1. Output sheet'!$K$2:$K$5000,$B1068,'1. Output sheet'!$AC$2:$AC$5000,$B$140,'1. Output sheet'!$O$2:$O$5000,"&gt;="&amp;$B$906,'1. Output sheet'!$O$2:$O$5000,"&lt;"&amp;$C$906)+SUMIFS('1. Output sheet'!$F$2:$F$5000,'1. Output sheet'!$C$2:$C$5000,G$138,'1. Output sheet'!$K$2:$K$5000,$B1068,'1. Output sheet'!$AC$2:$AC$5000,$B$170,'1. Output sheet'!$O$2:$O$5000,"&gt;="&amp;$B$906,'1. Output sheet'!$O$2:$O$5000,"&lt;"&amp;$C$906)</f>
        <v>0</v>
      </c>
      <c r="H1068" s="13">
        <f>SUMIFS('1. Output sheet'!$F$2:$F$5000,'1. Output sheet'!$C$2:$C$5000,H$138,'1. Output sheet'!$K$2:$K$5000,$B1068,'1. Output sheet'!$AC$2:$AC$5000,$B$140,'1. Output sheet'!$O$2:$O$5000,"&gt;="&amp;$B$906,'1. Output sheet'!$O$2:$O$5000,"&lt;"&amp;$C$906)+SUMIFS('1. Output sheet'!$F$2:$F$5000,'1. Output sheet'!$C$2:$C$5000,H$138,'1. Output sheet'!$K$2:$K$5000,$B1068,'1. Output sheet'!$AC$2:$AC$5000,$B$170,'1. Output sheet'!$O$2:$O$5000,"&gt;="&amp;$B$906,'1. Output sheet'!$O$2:$O$5000,"&lt;"&amp;$C$906)</f>
        <v>0</v>
      </c>
      <c r="I1068" s="13">
        <f>SUMIFS('1. Output sheet'!$F$2:$F$5000,'1. Output sheet'!$C$2:$C$5000,I$138,'1. Output sheet'!$K$2:$K$5000,$B1068,'1. Output sheet'!$AC$2:$AC$5000,$B$140,'1. Output sheet'!$O$2:$O$5000,"&gt;="&amp;$B$906,'1. Output sheet'!$O$2:$O$5000,"&lt;"&amp;$C$906)+SUMIFS('1. Output sheet'!$F$2:$F$5000,'1. Output sheet'!$C$2:$C$5000,I$138,'1. Output sheet'!$K$2:$K$5000,$B1068,'1. Output sheet'!$AC$2:$AC$5000,$B$170,'1. Output sheet'!$O$2:$O$5000,"&gt;="&amp;$B$906,'1. Output sheet'!$O$2:$O$5000,"&lt;"&amp;$C$906)</f>
        <v>0</v>
      </c>
      <c r="J1068" s="13">
        <f>SUMIFS('1. Output sheet'!$F$2:$F$5000,'1. Output sheet'!$C$2:$C$5000,J$138,'1. Output sheet'!$K$2:$K$5000,$B1068,'1. Output sheet'!$AC$2:$AC$5000,$B$140,'1. Output sheet'!$O$2:$O$5000,"&gt;="&amp;$B$906,'1. Output sheet'!$O$2:$O$5000,"&lt;"&amp;$C$906)+SUMIFS('1. Output sheet'!$F$2:$F$5000,'1. Output sheet'!$C$2:$C$5000,J$138,'1. Output sheet'!$K$2:$K$5000,$B1068,'1. Output sheet'!$AC$2:$AC$5000,$B$170,'1. Output sheet'!$O$2:$O$5000,"&gt;="&amp;$B$906,'1. Output sheet'!$O$2:$O$5000,"&lt;"&amp;$C$906)</f>
        <v>0</v>
      </c>
      <c r="K1068" s="13">
        <f>SUMIFS('1. Output sheet'!$F$2:$F$5000,'1. Output sheet'!$C$2:$C$5000,K$138,'1. Output sheet'!$K$2:$K$5000,$B1068,'1. Output sheet'!$AC$2:$AC$5000,$B$140,'1. Output sheet'!$O$2:$O$5000,"&gt;="&amp;$B$906,'1. Output sheet'!$O$2:$O$5000,"&lt;"&amp;$C$906)+SUMIFS('1. Output sheet'!$F$2:$F$5000,'1. Output sheet'!$C$2:$C$5000,K$138,'1. Output sheet'!$K$2:$K$5000,$B1068,'1. Output sheet'!$AC$2:$AC$5000,$B$170,'1. Output sheet'!$O$2:$O$5000,"&gt;="&amp;$B$906,'1. Output sheet'!$O$2:$O$5000,"&lt;"&amp;$C$906)</f>
        <v>0</v>
      </c>
      <c r="L1068" s="13">
        <f>SUMIFS('1. Output sheet'!$F$2:$F$5000,'1. Output sheet'!$C$2:$C$5000,L$138,'1. Output sheet'!$K$2:$K$5000,$B1068,'1. Output sheet'!$AC$2:$AC$5000,$B$140,'1. Output sheet'!$O$2:$O$5000,"&gt;="&amp;$B$906,'1. Output sheet'!$O$2:$O$5000,"&lt;"&amp;$C$906)+SUMIFS('1. Output sheet'!$F$2:$F$5000,'1. Output sheet'!$C$2:$C$5000,L$138,'1. Output sheet'!$K$2:$K$5000,$B1068,'1. Output sheet'!$AC$2:$AC$5000,$B$170,'1. Output sheet'!$O$2:$O$5000,"&gt;="&amp;$B$906,'1. Output sheet'!$O$2:$O$5000,"&lt;"&amp;$C$906)</f>
        <v>0</v>
      </c>
      <c r="M1068" s="13">
        <f>SUMIFS('1. Output sheet'!$F$2:$F$5000,'1. Output sheet'!$C$2:$C$5000,M$138,'1. Output sheet'!$K$2:$K$5000,$B1068,'1. Output sheet'!$AC$2:$AC$5000,$B$140,'1. Output sheet'!$O$2:$O$5000,"&gt;="&amp;$B$906,'1. Output sheet'!$O$2:$O$5000,"&lt;"&amp;$C$906)+SUMIFS('1. Output sheet'!$F$2:$F$5000,'1. Output sheet'!$C$2:$C$5000,M$138,'1. Output sheet'!$K$2:$K$5000,$B1068,'1. Output sheet'!$AC$2:$AC$5000,$B$170,'1. Output sheet'!$O$2:$O$5000,"&gt;="&amp;$B$906,'1. Output sheet'!$O$2:$O$5000,"&lt;"&amp;$C$906)</f>
        <v>0</v>
      </c>
      <c r="N1068" s="13">
        <f>SUMIFS('1. Output sheet'!$F$2:$F$5000,'1. Output sheet'!$C$2:$C$5000,N$138,'1. Output sheet'!$K$2:$K$5000,$B1068,'1. Output sheet'!$AC$2:$AC$5000,$B$140,'1. Output sheet'!$O$2:$O$5000,"&gt;="&amp;$B$906,'1. Output sheet'!$O$2:$O$5000,"&lt;"&amp;$C$906)+SUMIFS('1. Output sheet'!$F$2:$F$5000,'1. Output sheet'!$C$2:$C$5000,N$138,'1. Output sheet'!$K$2:$K$5000,$B1068,'1. Output sheet'!$AC$2:$AC$5000,$B$170,'1. Output sheet'!$O$2:$O$5000,"&gt;="&amp;$B$906,'1. Output sheet'!$O$2:$O$5000,"&lt;"&amp;$C$906)</f>
        <v>0</v>
      </c>
      <c r="O1068" s="13">
        <f>SUMIFS('1. Output sheet'!$F$2:$F$5000,'1. Output sheet'!$C$2:$C$5000,O$138,'1. Output sheet'!$K$2:$K$5000,$B1068,'1. Output sheet'!$AC$2:$AC$5000,$B$140,'1. Output sheet'!$O$2:$O$5000,"&gt;="&amp;$B$906,'1. Output sheet'!$O$2:$O$5000,"&lt;"&amp;$C$906)+SUMIFS('1. Output sheet'!$F$2:$F$5000,'1. Output sheet'!$C$2:$C$5000,O$138,'1. Output sheet'!$K$2:$K$5000,$B1068,'1. Output sheet'!$AC$2:$AC$5000,$B$170,'1. Output sheet'!$O$2:$O$5000,"&gt;="&amp;$B$906,'1. Output sheet'!$O$2:$O$5000,"&lt;"&amp;$C$906)</f>
        <v>0</v>
      </c>
      <c r="P1068" s="14">
        <f t="shared" si="610"/>
        <v>0</v>
      </c>
      <c r="R1068" s="39" t="s">
        <v>710</v>
      </c>
      <c r="S1068" s="12"/>
      <c r="T1068" s="13">
        <f t="shared" si="609"/>
        <v>0</v>
      </c>
      <c r="U1068" s="13">
        <f t="shared" si="597"/>
        <v>0</v>
      </c>
      <c r="V1068" s="13">
        <f t="shared" si="598"/>
        <v>0</v>
      </c>
      <c r="W1068" s="13">
        <f t="shared" si="599"/>
        <v>0</v>
      </c>
      <c r="X1068" s="13">
        <f t="shared" si="600"/>
        <v>0</v>
      </c>
      <c r="Y1068" s="13">
        <f t="shared" si="601"/>
        <v>0</v>
      </c>
      <c r="Z1068" s="13">
        <f t="shared" si="602"/>
        <v>0</v>
      </c>
      <c r="AA1068" s="13">
        <f t="shared" si="603"/>
        <v>0</v>
      </c>
      <c r="AB1068" s="13">
        <f t="shared" si="604"/>
        <v>0</v>
      </c>
      <c r="AC1068" s="13">
        <f t="shared" si="605"/>
        <v>0</v>
      </c>
      <c r="AD1068" s="13">
        <f t="shared" si="606"/>
        <v>0</v>
      </c>
      <c r="AE1068" s="13">
        <f t="shared" si="607"/>
        <v>0</v>
      </c>
      <c r="AF1068" s="14">
        <f t="shared" si="608"/>
        <v>0</v>
      </c>
    </row>
  </sheetData>
  <conditionalFormatting sqref="D8:H36">
    <cfRule type="colorScale" priority="3">
      <colorScale>
        <cfvo type="min"/>
        <cfvo type="max"/>
        <color rgb="FFFCFCFF"/>
        <color rgb="FF63BE7B"/>
      </colorScale>
    </cfRule>
  </conditionalFormatting>
  <conditionalFormatting sqref="D38:H66">
    <cfRule type="colorScale" priority="2">
      <colorScale>
        <cfvo type="min"/>
        <cfvo type="max"/>
        <color rgb="FFFCFCFF"/>
        <color rgb="FF63BE7B"/>
      </colorScale>
    </cfRule>
  </conditionalFormatting>
  <conditionalFormatting sqref="D76:O104">
    <cfRule type="colorScale" priority="40">
      <colorScale>
        <cfvo type="min"/>
        <cfvo type="max"/>
        <color rgb="FFFCFCFF"/>
        <color rgb="FF63BE7B"/>
      </colorScale>
    </cfRule>
  </conditionalFormatting>
  <conditionalFormatting sqref="D106:O134">
    <cfRule type="colorScale" priority="39">
      <colorScale>
        <cfvo type="min"/>
        <cfvo type="max"/>
        <color rgb="FFFCFCFF"/>
        <color rgb="FF63BE7B"/>
      </colorScale>
    </cfRule>
  </conditionalFormatting>
  <conditionalFormatting sqref="D141:O169">
    <cfRule type="colorScale" priority="38">
      <colorScale>
        <cfvo type="min"/>
        <cfvo type="max"/>
        <color rgb="FFFCFCFF"/>
        <color rgb="FF63BE7B"/>
      </colorScale>
    </cfRule>
  </conditionalFormatting>
  <conditionalFormatting sqref="D205:O233">
    <cfRule type="colorScale" priority="36">
      <colorScale>
        <cfvo type="min"/>
        <cfvo type="max"/>
        <color rgb="FFFCFCFF"/>
        <color rgb="FF63BE7B"/>
      </colorScale>
    </cfRule>
  </conditionalFormatting>
  <conditionalFormatting sqref="D244:O272">
    <cfRule type="colorScale" priority="34">
      <colorScale>
        <cfvo type="min"/>
        <cfvo type="max"/>
        <color rgb="FFFCFCFF"/>
        <color rgb="FF63BE7B"/>
      </colorScale>
    </cfRule>
  </conditionalFormatting>
  <conditionalFormatting sqref="D274:O302">
    <cfRule type="colorScale" priority="33">
      <colorScale>
        <cfvo type="min"/>
        <cfvo type="max"/>
        <color rgb="FFFCFCFF"/>
        <color rgb="FF63BE7B"/>
      </colorScale>
    </cfRule>
  </conditionalFormatting>
  <conditionalFormatting sqref="D309:O337">
    <cfRule type="colorScale" priority="32">
      <colorScale>
        <cfvo type="min"/>
        <cfvo type="max"/>
        <color rgb="FFFCFCFF"/>
        <color rgb="FF63BE7B"/>
      </colorScale>
    </cfRule>
  </conditionalFormatting>
  <conditionalFormatting sqref="D373:O401">
    <cfRule type="colorScale" priority="28">
      <colorScale>
        <cfvo type="min"/>
        <cfvo type="max"/>
        <color rgb="FFFCFCFF"/>
        <color rgb="FF63BE7B"/>
      </colorScale>
    </cfRule>
  </conditionalFormatting>
  <conditionalFormatting sqref="D412:O440">
    <cfRule type="colorScale" priority="27">
      <colorScale>
        <cfvo type="min"/>
        <cfvo type="max"/>
        <color rgb="FFFCFCFF"/>
        <color rgb="FF63BE7B"/>
      </colorScale>
    </cfRule>
  </conditionalFormatting>
  <conditionalFormatting sqref="D442:O470">
    <cfRule type="colorScale" priority="26">
      <colorScale>
        <cfvo type="min"/>
        <cfvo type="max"/>
        <color rgb="FFFCFCFF"/>
        <color rgb="FF63BE7B"/>
      </colorScale>
    </cfRule>
  </conditionalFormatting>
  <conditionalFormatting sqref="D477:O505">
    <cfRule type="colorScale" priority="25">
      <colorScale>
        <cfvo type="min"/>
        <cfvo type="max"/>
        <color rgb="FFFCFCFF"/>
        <color rgb="FF63BE7B"/>
      </colorScale>
    </cfRule>
  </conditionalFormatting>
  <conditionalFormatting sqref="D541:O569">
    <cfRule type="colorScale" priority="22">
      <colorScale>
        <cfvo type="min"/>
        <cfvo type="max"/>
        <color rgb="FFFCFCFF"/>
        <color rgb="FF63BE7B"/>
      </colorScale>
    </cfRule>
  </conditionalFormatting>
  <conditionalFormatting sqref="D579:O607">
    <cfRule type="colorScale" priority="21">
      <colorScale>
        <cfvo type="min"/>
        <cfvo type="max"/>
        <color rgb="FFFCFCFF"/>
        <color rgb="FF63BE7B"/>
      </colorScale>
    </cfRule>
  </conditionalFormatting>
  <conditionalFormatting sqref="D609:O637">
    <cfRule type="colorScale" priority="20">
      <colorScale>
        <cfvo type="min"/>
        <cfvo type="max"/>
        <color rgb="FFFCFCFF"/>
        <color rgb="FF63BE7B"/>
      </colorScale>
    </cfRule>
  </conditionalFormatting>
  <conditionalFormatting sqref="D644:O672">
    <cfRule type="colorScale" priority="19">
      <colorScale>
        <cfvo type="min"/>
        <cfvo type="max"/>
        <color rgb="FFFCFCFF"/>
        <color rgb="FF63BE7B"/>
      </colorScale>
    </cfRule>
  </conditionalFormatting>
  <conditionalFormatting sqref="D708:O736">
    <cfRule type="colorScale" priority="16">
      <colorScale>
        <cfvo type="min"/>
        <cfvo type="max"/>
        <color rgb="FFFCFCFF"/>
        <color rgb="FF63BE7B"/>
      </colorScale>
    </cfRule>
  </conditionalFormatting>
  <conditionalFormatting sqref="D745:O773">
    <cfRule type="colorScale" priority="15">
      <colorScale>
        <cfvo type="min"/>
        <cfvo type="max"/>
        <color rgb="FFFCFCFF"/>
        <color rgb="FF63BE7B"/>
      </colorScale>
    </cfRule>
  </conditionalFormatting>
  <conditionalFormatting sqref="D775:O803">
    <cfRule type="colorScale" priority="14">
      <colorScale>
        <cfvo type="min"/>
        <cfvo type="max"/>
        <color rgb="FFFCFCFF"/>
        <color rgb="FF63BE7B"/>
      </colorScale>
    </cfRule>
  </conditionalFormatting>
  <conditionalFormatting sqref="D810:O838">
    <cfRule type="colorScale" priority="13">
      <colorScale>
        <cfvo type="min"/>
        <cfvo type="max"/>
        <color rgb="FFFCFCFF"/>
        <color rgb="FF63BE7B"/>
      </colorScale>
    </cfRule>
  </conditionalFormatting>
  <conditionalFormatting sqref="D874:O902">
    <cfRule type="colorScale" priority="10">
      <colorScale>
        <cfvo type="min"/>
        <cfvo type="max"/>
        <color rgb="FFFCFCFF"/>
        <color rgb="FF63BE7B"/>
      </colorScale>
    </cfRule>
  </conditionalFormatting>
  <conditionalFormatting sqref="D911:O939">
    <cfRule type="colorScale" priority="9">
      <colorScale>
        <cfvo type="min"/>
        <cfvo type="max"/>
        <color rgb="FFFCFCFF"/>
        <color rgb="FF63BE7B"/>
      </colorScale>
    </cfRule>
  </conditionalFormatting>
  <conditionalFormatting sqref="D941:O969">
    <cfRule type="colorScale" priority="8">
      <colorScale>
        <cfvo type="min"/>
        <cfvo type="max"/>
        <color rgb="FFFCFCFF"/>
        <color rgb="FF63BE7B"/>
      </colorScale>
    </cfRule>
  </conditionalFormatting>
  <conditionalFormatting sqref="D976:O1004">
    <cfRule type="colorScale" priority="7">
      <colorScale>
        <cfvo type="min"/>
        <cfvo type="max"/>
        <color rgb="FFFCFCFF"/>
        <color rgb="FF63BE7B"/>
      </colorScale>
    </cfRule>
  </conditionalFormatting>
  <conditionalFormatting sqref="D1040:O1068">
    <cfRule type="colorScale" priority="4">
      <colorScale>
        <cfvo type="min"/>
        <cfvo type="max"/>
        <color rgb="FFFCFCFF"/>
        <color rgb="FF63BE7B"/>
      </colorScale>
    </cfRule>
  </conditionalFormatting>
  <conditionalFormatting sqref="N38:R66">
    <cfRule type="colorScale" priority="1">
      <colorScale>
        <cfvo type="min"/>
        <cfvo type="max"/>
        <color rgb="FFFCFCFF"/>
        <color rgb="FF63BE7B"/>
      </colorScale>
    </cfRule>
  </conditionalFormatting>
  <conditionalFormatting sqref="T141:AC169">
    <cfRule type="colorScale" priority="37">
      <colorScale>
        <cfvo type="min"/>
        <cfvo type="max"/>
        <color rgb="FFFCFCFF"/>
        <color rgb="FF63BE7B"/>
      </colorScale>
    </cfRule>
  </conditionalFormatting>
  <conditionalFormatting sqref="T205:AE233">
    <cfRule type="colorScale" priority="35">
      <colorScale>
        <cfvo type="min"/>
        <cfvo type="max"/>
        <color rgb="FFFCFCFF"/>
        <color rgb="FF63BE7B"/>
      </colorScale>
    </cfRule>
  </conditionalFormatting>
  <conditionalFormatting sqref="T309:AE337">
    <cfRule type="colorScale" priority="31">
      <colorScale>
        <cfvo type="min"/>
        <cfvo type="max"/>
        <color rgb="FFFCFCFF"/>
        <color rgb="FF63BE7B"/>
      </colorScale>
    </cfRule>
  </conditionalFormatting>
  <conditionalFormatting sqref="T373:AE401">
    <cfRule type="colorScale" priority="29">
      <colorScale>
        <cfvo type="min"/>
        <cfvo type="max"/>
        <color rgb="FFFCFCFF"/>
        <color rgb="FF63BE7B"/>
      </colorScale>
    </cfRule>
  </conditionalFormatting>
  <conditionalFormatting sqref="T477:AE505">
    <cfRule type="colorScale" priority="24">
      <colorScale>
        <cfvo type="min"/>
        <cfvo type="max"/>
        <color rgb="FFFCFCFF"/>
        <color rgb="FF63BE7B"/>
      </colorScale>
    </cfRule>
  </conditionalFormatting>
  <conditionalFormatting sqref="T541:AE569">
    <cfRule type="colorScale" priority="23">
      <colorScale>
        <cfvo type="min"/>
        <cfvo type="max"/>
        <color rgb="FFFCFCFF"/>
        <color rgb="FF63BE7B"/>
      </colorScale>
    </cfRule>
  </conditionalFormatting>
  <conditionalFormatting sqref="T644:AE672">
    <cfRule type="colorScale" priority="18">
      <colorScale>
        <cfvo type="min"/>
        <cfvo type="max"/>
        <color rgb="FFFCFCFF"/>
        <color rgb="FF63BE7B"/>
      </colorScale>
    </cfRule>
  </conditionalFormatting>
  <conditionalFormatting sqref="T708:AE736">
    <cfRule type="colorScale" priority="17">
      <colorScale>
        <cfvo type="min"/>
        <cfvo type="max"/>
        <color rgb="FFFCFCFF"/>
        <color rgb="FF63BE7B"/>
      </colorScale>
    </cfRule>
  </conditionalFormatting>
  <conditionalFormatting sqref="T810:AE838">
    <cfRule type="colorScale" priority="12">
      <colorScale>
        <cfvo type="min"/>
        <cfvo type="max"/>
        <color rgb="FFFCFCFF"/>
        <color rgb="FF63BE7B"/>
      </colorScale>
    </cfRule>
  </conditionalFormatting>
  <conditionalFormatting sqref="T874:AE902">
    <cfRule type="colorScale" priority="11">
      <colorScale>
        <cfvo type="min"/>
        <cfvo type="max"/>
        <color rgb="FFFCFCFF"/>
        <color rgb="FF63BE7B"/>
      </colorScale>
    </cfRule>
  </conditionalFormatting>
  <conditionalFormatting sqref="T976:AE1004">
    <cfRule type="colorScale" priority="6">
      <colorScale>
        <cfvo type="min"/>
        <cfvo type="max"/>
        <color rgb="FFFCFCFF"/>
        <color rgb="FF63BE7B"/>
      </colorScale>
    </cfRule>
  </conditionalFormatting>
  <conditionalFormatting sqref="T1040:AE1068">
    <cfRule type="colorScale" priority="5">
      <colorScale>
        <cfvo type="min"/>
        <cfvo type="max"/>
        <color rgb="FFFCFCFF"/>
        <color rgb="FF63BE7B"/>
      </colorScale>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6800B-6240-49FF-A2F5-452A253C9C63}">
  <sheetPr>
    <tabColor theme="0" tint="-0.34998626667073579"/>
  </sheetPr>
  <dimension ref="A1:L20"/>
  <sheetViews>
    <sheetView showGridLines="0" zoomScale="85" zoomScaleNormal="85" workbookViewId="0"/>
  </sheetViews>
  <sheetFormatPr defaultColWidth="8.69921875" defaultRowHeight="13.8" x14ac:dyDescent="0.25"/>
  <cols>
    <col min="1" max="1" width="12.69921875" customWidth="1"/>
    <col min="11" max="11" width="18.69921875" customWidth="1"/>
  </cols>
  <sheetData>
    <row r="1" spans="1:12" x14ac:dyDescent="0.25">
      <c r="A1" s="22" t="s">
        <v>4374</v>
      </c>
    </row>
    <row r="2" spans="1:12" x14ac:dyDescent="0.25">
      <c r="L2" s="15"/>
    </row>
    <row r="3" spans="1:12" x14ac:dyDescent="0.25">
      <c r="B3" s="15" t="s">
        <v>4375</v>
      </c>
      <c r="F3" s="15" t="s">
        <v>4376</v>
      </c>
    </row>
    <row r="4" spans="1:12" x14ac:dyDescent="0.25">
      <c r="B4" t="s">
        <v>705</v>
      </c>
      <c r="F4" t="s">
        <v>232</v>
      </c>
    </row>
    <row r="5" spans="1:12" x14ac:dyDescent="0.25">
      <c r="B5" t="s">
        <v>206</v>
      </c>
      <c r="F5" t="s">
        <v>221</v>
      </c>
    </row>
    <row r="6" spans="1:12" x14ac:dyDescent="0.25">
      <c r="B6" t="s">
        <v>198</v>
      </c>
      <c r="F6" t="s">
        <v>543</v>
      </c>
    </row>
    <row r="7" spans="1:12" x14ac:dyDescent="0.25">
      <c r="B7" t="s">
        <v>28</v>
      </c>
      <c r="F7" t="s">
        <v>1169</v>
      </c>
    </row>
    <row r="8" spans="1:12" x14ac:dyDescent="0.25">
      <c r="B8" t="s">
        <v>795</v>
      </c>
      <c r="F8" t="s">
        <v>199</v>
      </c>
    </row>
    <row r="9" spans="1:12" x14ac:dyDescent="0.25">
      <c r="B9" t="s">
        <v>43</v>
      </c>
      <c r="F9" t="s">
        <v>29</v>
      </c>
    </row>
    <row r="10" spans="1:12" x14ac:dyDescent="0.25">
      <c r="B10" t="s">
        <v>104</v>
      </c>
      <c r="F10" t="s">
        <v>44</v>
      </c>
    </row>
    <row r="11" spans="1:12" x14ac:dyDescent="0.25">
      <c r="B11" t="s">
        <v>808</v>
      </c>
      <c r="F11" t="s">
        <v>762</v>
      </c>
    </row>
    <row r="12" spans="1:12" x14ac:dyDescent="0.25">
      <c r="B12" t="s">
        <v>755</v>
      </c>
      <c r="F12" t="s">
        <v>105</v>
      </c>
    </row>
    <row r="13" spans="1:12" x14ac:dyDescent="0.25">
      <c r="B13" t="s">
        <v>4353</v>
      </c>
      <c r="F13" t="s">
        <v>79</v>
      </c>
    </row>
    <row r="14" spans="1:12" x14ac:dyDescent="0.25">
      <c r="B14" t="s">
        <v>318</v>
      </c>
      <c r="F14" t="s">
        <v>49</v>
      </c>
    </row>
    <row r="15" spans="1:12" x14ac:dyDescent="0.25">
      <c r="B15" t="s">
        <v>71</v>
      </c>
      <c r="F15" t="s">
        <v>638</v>
      </c>
    </row>
    <row r="16" spans="1:12" x14ac:dyDescent="0.25">
      <c r="F16" t="s">
        <v>2484</v>
      </c>
    </row>
    <row r="17" spans="6:6" x14ac:dyDescent="0.25">
      <c r="F17" t="s">
        <v>2837</v>
      </c>
    </row>
    <row r="18" spans="6:6" x14ac:dyDescent="0.25">
      <c r="F18" t="s">
        <v>749</v>
      </c>
    </row>
    <row r="19" spans="6:6" x14ac:dyDescent="0.25">
      <c r="F19" t="s">
        <v>318</v>
      </c>
    </row>
    <row r="20" spans="6:6" x14ac:dyDescent="0.25">
      <c r="F20" t="s">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B16FF-8A89-491C-9AAC-8CFFB99CCA66}">
  <sheetPr>
    <tabColor theme="0" tint="-0.34998626667073579"/>
  </sheetPr>
  <dimension ref="A1:M2214"/>
  <sheetViews>
    <sheetView showGridLines="0" zoomScale="85" zoomScaleNormal="85" workbookViewId="0"/>
  </sheetViews>
  <sheetFormatPr defaultColWidth="8.69921875" defaultRowHeight="13.8" x14ac:dyDescent="0.25"/>
  <sheetData>
    <row r="1" spans="1:13" x14ac:dyDescent="0.25">
      <c r="A1" s="22" t="s">
        <v>4374</v>
      </c>
    </row>
    <row r="3" spans="1:13" x14ac:dyDescent="0.25">
      <c r="B3" s="15" t="s">
        <v>4377</v>
      </c>
      <c r="C3" s="15"/>
      <c r="D3" s="15" t="s">
        <v>4378</v>
      </c>
      <c r="E3" s="15"/>
      <c r="F3" s="15" t="s">
        <v>4379</v>
      </c>
    </row>
    <row r="4" spans="1:13" x14ac:dyDescent="0.25">
      <c r="B4" s="15" t="s">
        <v>4380</v>
      </c>
      <c r="C4" s="15"/>
      <c r="D4" s="15" t="s">
        <v>4380</v>
      </c>
      <c r="E4" s="15"/>
      <c r="F4" s="15" t="s">
        <v>4380</v>
      </c>
    </row>
    <row r="5" spans="1:13" x14ac:dyDescent="0.25">
      <c r="B5" t="s">
        <v>4381</v>
      </c>
      <c r="D5" t="s">
        <v>4382</v>
      </c>
      <c r="F5" s="16" t="s">
        <v>1322</v>
      </c>
    </row>
    <row r="6" spans="1:13" x14ac:dyDescent="0.25">
      <c r="B6" t="s">
        <v>4383</v>
      </c>
      <c r="D6" t="s">
        <v>4384</v>
      </c>
      <c r="F6" s="16" t="s">
        <v>295</v>
      </c>
      <c r="L6" t="s">
        <v>4385</v>
      </c>
    </row>
    <row r="7" spans="1:13" x14ac:dyDescent="0.25">
      <c r="B7" t="s">
        <v>4386</v>
      </c>
      <c r="D7" t="s">
        <v>4387</v>
      </c>
      <c r="F7" s="16" t="s">
        <v>4388</v>
      </c>
      <c r="L7" t="s">
        <v>4389</v>
      </c>
    </row>
    <row r="8" spans="1:13" x14ac:dyDescent="0.25">
      <c r="B8" t="s">
        <v>4390</v>
      </c>
      <c r="D8" t="s">
        <v>4391</v>
      </c>
      <c r="F8" s="16" t="s">
        <v>1115</v>
      </c>
    </row>
    <row r="9" spans="1:13" x14ac:dyDescent="0.25">
      <c r="B9" t="s">
        <v>4392</v>
      </c>
      <c r="D9" t="s">
        <v>4393</v>
      </c>
      <c r="F9" s="16" t="s">
        <v>4394</v>
      </c>
    </row>
    <row r="10" spans="1:13" x14ac:dyDescent="0.25">
      <c r="B10" t="s">
        <v>4395</v>
      </c>
      <c r="D10" t="s">
        <v>4396</v>
      </c>
      <c r="F10" s="16" t="s">
        <v>4397</v>
      </c>
    </row>
    <row r="11" spans="1:13" x14ac:dyDescent="0.25">
      <c r="A11" s="17"/>
      <c r="B11" s="17" t="s">
        <v>4398</v>
      </c>
      <c r="C11" s="17"/>
      <c r="D11" s="17" t="s">
        <v>4399</v>
      </c>
      <c r="E11" s="17"/>
      <c r="F11" s="16" t="s">
        <v>4400</v>
      </c>
      <c r="G11" s="17"/>
      <c r="H11" s="17"/>
      <c r="I11" s="17"/>
      <c r="J11" s="17"/>
      <c r="K11" s="17"/>
      <c r="L11" s="17"/>
      <c r="M11" s="17"/>
    </row>
    <row r="12" spans="1:13" x14ac:dyDescent="0.25">
      <c r="A12" s="17"/>
      <c r="B12" s="17" t="s">
        <v>4401</v>
      </c>
      <c r="C12" s="17"/>
      <c r="D12" s="17" t="s">
        <v>4402</v>
      </c>
      <c r="E12" s="17"/>
      <c r="F12" s="16" t="s">
        <v>269</v>
      </c>
      <c r="G12" s="17"/>
      <c r="H12" s="17"/>
      <c r="I12" s="17"/>
      <c r="J12" s="17"/>
      <c r="K12" s="17"/>
      <c r="L12" s="17"/>
      <c r="M12" s="17"/>
    </row>
    <row r="13" spans="1:13" x14ac:dyDescent="0.25">
      <c r="A13" s="17"/>
      <c r="B13" s="17" t="s">
        <v>4403</v>
      </c>
      <c r="C13" s="17"/>
      <c r="D13" s="17" t="s">
        <v>4404</v>
      </c>
      <c r="E13" s="17"/>
      <c r="F13" s="16" t="s">
        <v>4405</v>
      </c>
      <c r="G13" s="17"/>
      <c r="H13" s="17"/>
      <c r="I13" s="17"/>
      <c r="J13" s="17"/>
      <c r="K13" s="17"/>
      <c r="L13" s="17"/>
      <c r="M13" s="17"/>
    </row>
    <row r="14" spans="1:13" x14ac:dyDescent="0.25">
      <c r="A14" s="17"/>
      <c r="B14" s="17" t="s">
        <v>4406</v>
      </c>
      <c r="C14" s="17"/>
      <c r="D14" t="s">
        <v>4407</v>
      </c>
      <c r="E14" s="17"/>
      <c r="F14" s="16" t="s">
        <v>4408</v>
      </c>
      <c r="G14" s="17"/>
      <c r="H14" s="17"/>
      <c r="I14" s="17"/>
      <c r="J14" s="17"/>
      <c r="K14" s="17"/>
      <c r="L14" s="17"/>
      <c r="M14" s="17"/>
    </row>
    <row r="15" spans="1:13" x14ac:dyDescent="0.25">
      <c r="A15" s="17"/>
      <c r="B15" s="17" t="s">
        <v>4409</v>
      </c>
      <c r="C15" s="17"/>
      <c r="D15" s="17"/>
      <c r="E15" s="17"/>
      <c r="F15" s="16" t="s">
        <v>875</v>
      </c>
      <c r="G15" s="17"/>
      <c r="H15" s="17"/>
      <c r="I15" s="17"/>
      <c r="J15" s="17"/>
      <c r="K15" s="17"/>
      <c r="L15" s="17"/>
      <c r="M15" s="17"/>
    </row>
    <row r="16" spans="1:13" x14ac:dyDescent="0.25">
      <c r="A16" s="17"/>
      <c r="B16" s="17" t="s">
        <v>4410</v>
      </c>
      <c r="C16" s="17"/>
      <c r="D16" s="17"/>
      <c r="E16" s="17"/>
      <c r="F16" s="16" t="s">
        <v>2602</v>
      </c>
      <c r="G16" s="17"/>
      <c r="H16" s="17"/>
      <c r="I16" s="17"/>
      <c r="J16" s="17"/>
      <c r="K16" s="17"/>
      <c r="L16" s="17"/>
      <c r="M16" s="17"/>
    </row>
    <row r="17" spans="1:13" x14ac:dyDescent="0.25">
      <c r="A17" s="17"/>
      <c r="B17" s="17" t="s">
        <v>4411</v>
      </c>
      <c r="C17" s="17"/>
      <c r="D17" s="17"/>
      <c r="E17" s="17"/>
      <c r="F17" s="16" t="s">
        <v>2932</v>
      </c>
      <c r="G17" s="17"/>
      <c r="H17" s="17"/>
      <c r="I17" s="17"/>
      <c r="J17" s="17"/>
      <c r="K17" s="17"/>
      <c r="L17" s="17"/>
      <c r="M17" s="17"/>
    </row>
    <row r="18" spans="1:13" x14ac:dyDescent="0.25">
      <c r="A18" s="17"/>
      <c r="B18" s="17" t="s">
        <v>4412</v>
      </c>
      <c r="C18" s="17"/>
      <c r="D18" s="17"/>
      <c r="E18" s="17"/>
      <c r="F18" s="16" t="s">
        <v>4413</v>
      </c>
      <c r="G18" s="17"/>
      <c r="H18" s="17"/>
      <c r="I18" s="17"/>
      <c r="J18" s="17"/>
      <c r="K18" s="17"/>
      <c r="L18" s="17"/>
      <c r="M18" s="17"/>
    </row>
    <row r="19" spans="1:13" x14ac:dyDescent="0.25">
      <c r="A19" s="17"/>
      <c r="B19" s="17" t="s">
        <v>4414</v>
      </c>
      <c r="C19" s="17"/>
      <c r="D19" s="17"/>
      <c r="E19" s="17"/>
      <c r="F19" s="16" t="s">
        <v>993</v>
      </c>
      <c r="G19" s="17"/>
      <c r="H19" s="17"/>
      <c r="I19" s="17"/>
      <c r="J19" s="17"/>
      <c r="K19" s="17"/>
      <c r="L19" s="17"/>
      <c r="M19" s="17"/>
    </row>
    <row r="20" spans="1:13" x14ac:dyDescent="0.25">
      <c r="A20" s="17"/>
      <c r="B20" s="17" t="s">
        <v>4415</v>
      </c>
      <c r="C20" s="17"/>
      <c r="D20" s="17"/>
      <c r="E20" s="17"/>
      <c r="F20" s="16" t="s">
        <v>4416</v>
      </c>
      <c r="G20" s="17"/>
      <c r="H20" s="17"/>
      <c r="I20" s="17"/>
      <c r="J20" s="17"/>
      <c r="K20" s="17"/>
      <c r="L20" s="17"/>
      <c r="M20" s="17"/>
    </row>
    <row r="21" spans="1:13" x14ac:dyDescent="0.25">
      <c r="A21" s="17"/>
      <c r="B21" s="17" t="s">
        <v>4417</v>
      </c>
      <c r="C21" s="17"/>
      <c r="D21" s="17"/>
      <c r="E21" s="17"/>
      <c r="F21" s="16" t="s">
        <v>648</v>
      </c>
      <c r="G21" s="17"/>
      <c r="H21" s="17"/>
      <c r="I21" s="17"/>
      <c r="J21" s="17"/>
      <c r="K21" s="17"/>
      <c r="L21" s="17"/>
      <c r="M21" s="17"/>
    </row>
    <row r="22" spans="1:13" x14ac:dyDescent="0.25">
      <c r="A22" s="17"/>
      <c r="B22" s="17" t="s">
        <v>4418</v>
      </c>
      <c r="C22" s="17"/>
      <c r="D22" s="17"/>
      <c r="E22" s="17"/>
      <c r="F22" s="16" t="s">
        <v>4419</v>
      </c>
      <c r="G22" s="17"/>
      <c r="H22" s="17"/>
      <c r="I22" s="17"/>
      <c r="J22" s="17"/>
      <c r="K22" s="17"/>
      <c r="L22" s="17"/>
      <c r="M22" s="17"/>
    </row>
    <row r="23" spans="1:13" x14ac:dyDescent="0.25">
      <c r="A23" s="17"/>
      <c r="B23" s="17" t="s">
        <v>4420</v>
      </c>
      <c r="C23" s="17"/>
      <c r="D23" s="17"/>
      <c r="E23" s="17"/>
      <c r="F23" s="16" t="s">
        <v>4421</v>
      </c>
      <c r="G23" s="17"/>
      <c r="H23" s="17"/>
      <c r="I23" s="17"/>
      <c r="J23" s="17"/>
      <c r="K23" s="17"/>
      <c r="L23" s="17"/>
      <c r="M23" s="17"/>
    </row>
    <row r="24" spans="1:13" x14ac:dyDescent="0.25">
      <c r="A24" s="17"/>
      <c r="B24" s="17" t="s">
        <v>4422</v>
      </c>
      <c r="C24" s="17"/>
      <c r="D24" s="17"/>
      <c r="E24" s="17"/>
      <c r="F24" s="16" t="s">
        <v>2461</v>
      </c>
      <c r="G24" s="17"/>
      <c r="H24" s="17"/>
      <c r="I24" s="17"/>
      <c r="J24" s="17"/>
      <c r="K24" s="17"/>
      <c r="L24" s="17"/>
      <c r="M24" s="17"/>
    </row>
    <row r="25" spans="1:13" x14ac:dyDescent="0.25">
      <c r="A25" s="17"/>
      <c r="B25" s="17" t="s">
        <v>4423</v>
      </c>
      <c r="C25" s="17"/>
      <c r="D25" s="17"/>
      <c r="E25" s="17"/>
      <c r="F25" s="16" t="s">
        <v>2041</v>
      </c>
      <c r="G25" s="17"/>
      <c r="H25" s="17"/>
      <c r="I25" s="17"/>
      <c r="J25" s="17"/>
      <c r="K25" s="17"/>
      <c r="L25" s="17"/>
      <c r="M25" s="17"/>
    </row>
    <row r="26" spans="1:13" x14ac:dyDescent="0.25">
      <c r="A26" s="17"/>
      <c r="B26" s="17" t="s">
        <v>4424</v>
      </c>
      <c r="C26" s="17"/>
      <c r="D26" s="17"/>
      <c r="E26" s="17"/>
      <c r="F26" t="s">
        <v>4425</v>
      </c>
      <c r="G26" s="17"/>
      <c r="H26" s="17"/>
      <c r="I26" s="17"/>
      <c r="J26" s="17"/>
      <c r="K26" s="17"/>
      <c r="L26" s="17"/>
      <c r="M26" s="17"/>
    </row>
    <row r="27" spans="1:13" x14ac:dyDescent="0.25">
      <c r="A27" s="17"/>
      <c r="B27" t="s">
        <v>4426</v>
      </c>
      <c r="C27" s="17"/>
      <c r="D27" s="17"/>
      <c r="E27" s="17"/>
      <c r="F27" t="s">
        <v>2754</v>
      </c>
      <c r="G27" s="17"/>
      <c r="H27" s="17"/>
      <c r="I27" s="17"/>
      <c r="J27" s="17"/>
      <c r="K27" s="17"/>
      <c r="L27" s="17"/>
      <c r="M27" s="17"/>
    </row>
    <row r="28" spans="1:13" x14ac:dyDescent="0.25">
      <c r="A28" s="17"/>
      <c r="B28" t="s">
        <v>4427</v>
      </c>
      <c r="C28" s="17"/>
      <c r="D28" s="17"/>
      <c r="E28" s="17"/>
      <c r="F28" t="s">
        <v>2832</v>
      </c>
      <c r="G28" s="17"/>
      <c r="H28" s="17"/>
      <c r="I28" s="17"/>
      <c r="J28" s="17"/>
      <c r="K28" s="17"/>
      <c r="L28" s="17"/>
      <c r="M28" s="17"/>
    </row>
    <row r="29" spans="1:13" x14ac:dyDescent="0.25">
      <c r="A29" s="17"/>
      <c r="B29" s="17"/>
      <c r="C29" s="17"/>
      <c r="D29" s="17"/>
      <c r="E29" s="17"/>
      <c r="F29" t="s">
        <v>2296</v>
      </c>
      <c r="G29" s="17"/>
      <c r="H29" s="17"/>
      <c r="I29" s="17"/>
      <c r="J29" s="17"/>
      <c r="K29" s="17"/>
      <c r="L29" s="17"/>
      <c r="M29" s="17"/>
    </row>
    <row r="30" spans="1:13" x14ac:dyDescent="0.25">
      <c r="A30" s="17"/>
      <c r="B30" s="17"/>
      <c r="C30" s="17"/>
      <c r="D30" s="17"/>
      <c r="E30" s="17"/>
      <c r="F30" t="s">
        <v>2356</v>
      </c>
      <c r="G30" s="17"/>
      <c r="H30" s="17"/>
      <c r="I30" s="17"/>
      <c r="J30" s="17"/>
      <c r="K30" s="17"/>
      <c r="L30" s="17"/>
      <c r="M30" s="17"/>
    </row>
    <row r="31" spans="1:13" x14ac:dyDescent="0.25">
      <c r="A31" s="17"/>
      <c r="B31" s="17"/>
      <c r="C31" s="17"/>
      <c r="D31" s="17"/>
      <c r="E31" s="17"/>
      <c r="F31" t="s">
        <v>4428</v>
      </c>
      <c r="G31" s="17"/>
      <c r="H31" s="17"/>
      <c r="I31" s="17"/>
      <c r="J31" s="17"/>
      <c r="K31" s="17"/>
      <c r="L31" s="17"/>
      <c r="M31" s="17"/>
    </row>
    <row r="32" spans="1:13" x14ac:dyDescent="0.25">
      <c r="A32" s="17"/>
      <c r="B32" s="17"/>
      <c r="C32" s="17"/>
      <c r="D32" s="17"/>
      <c r="E32" s="17"/>
      <c r="F32" t="s">
        <v>4429</v>
      </c>
      <c r="G32" s="17"/>
      <c r="H32" s="17"/>
      <c r="I32" s="17"/>
      <c r="J32" s="17"/>
      <c r="K32" s="17"/>
      <c r="L32" s="17"/>
      <c r="M32" s="17"/>
    </row>
    <row r="33" spans="1:13" x14ac:dyDescent="0.25">
      <c r="A33" s="17"/>
      <c r="B33" s="17"/>
      <c r="C33" s="17"/>
      <c r="D33" s="17"/>
      <c r="E33" s="17"/>
      <c r="F33" s="17"/>
      <c r="G33" s="17"/>
      <c r="H33" s="17"/>
      <c r="I33" s="17"/>
      <c r="J33" s="17"/>
      <c r="K33" s="17"/>
      <c r="L33" s="17"/>
      <c r="M33" s="17"/>
    </row>
    <row r="34" spans="1:13" x14ac:dyDescent="0.25">
      <c r="A34" s="17"/>
      <c r="B34" s="17"/>
      <c r="C34" s="17"/>
      <c r="D34" s="17"/>
      <c r="E34" s="17"/>
      <c r="F34" s="17"/>
      <c r="G34" s="17"/>
      <c r="H34" s="17"/>
      <c r="I34" s="17"/>
      <c r="J34" s="17"/>
      <c r="K34" s="17"/>
      <c r="L34" s="17"/>
      <c r="M34" s="17"/>
    </row>
    <row r="35" spans="1:13" x14ac:dyDescent="0.25">
      <c r="A35" s="17"/>
      <c r="B35" s="17"/>
      <c r="C35" s="17"/>
      <c r="D35" s="17"/>
      <c r="E35" s="17"/>
      <c r="F35" s="17"/>
      <c r="G35" s="17"/>
      <c r="H35" s="17"/>
      <c r="I35" s="17"/>
      <c r="J35" s="17"/>
      <c r="K35" s="17"/>
      <c r="L35" s="17"/>
      <c r="M35" s="17"/>
    </row>
    <row r="36" spans="1:13" x14ac:dyDescent="0.25">
      <c r="A36" s="17"/>
      <c r="B36" s="17"/>
      <c r="C36" s="17"/>
      <c r="D36" s="17"/>
      <c r="E36" s="17"/>
      <c r="F36" s="17"/>
      <c r="G36" s="17"/>
      <c r="H36" s="17"/>
      <c r="I36" s="17"/>
      <c r="J36" s="17"/>
      <c r="K36" s="17"/>
      <c r="L36" s="17"/>
      <c r="M36" s="17"/>
    </row>
    <row r="37" spans="1:13" x14ac:dyDescent="0.25">
      <c r="A37" s="17"/>
      <c r="B37" s="17"/>
      <c r="C37" s="17"/>
      <c r="D37" s="17"/>
      <c r="E37" s="17"/>
      <c r="F37" s="17"/>
      <c r="G37" s="17"/>
      <c r="H37" s="17"/>
      <c r="I37" s="17"/>
      <c r="J37" s="17"/>
      <c r="K37" s="17"/>
      <c r="L37" s="17"/>
      <c r="M37" s="17"/>
    </row>
    <row r="38" spans="1:13" x14ac:dyDescent="0.25">
      <c r="A38" s="17"/>
      <c r="B38" s="17"/>
      <c r="C38" s="17"/>
      <c r="D38" s="17"/>
      <c r="E38" s="17"/>
      <c r="F38" s="17"/>
      <c r="G38" s="17"/>
      <c r="H38" s="17"/>
      <c r="I38" s="17"/>
      <c r="J38" s="17"/>
      <c r="K38" s="17"/>
      <c r="L38" s="17"/>
      <c r="M38" s="17"/>
    </row>
    <row r="39" spans="1:13" x14ac:dyDescent="0.25">
      <c r="A39" s="17"/>
      <c r="B39" s="17"/>
      <c r="C39" s="17"/>
      <c r="D39" s="17"/>
      <c r="E39" s="17"/>
      <c r="F39" s="17"/>
      <c r="G39" s="17"/>
      <c r="H39" s="17"/>
      <c r="I39" s="17"/>
      <c r="J39" s="17"/>
      <c r="K39" s="17"/>
      <c r="L39" s="17"/>
      <c r="M39" s="17"/>
    </row>
    <row r="40" spans="1:13" x14ac:dyDescent="0.25">
      <c r="A40" s="17"/>
      <c r="B40" s="17"/>
      <c r="C40" s="17"/>
      <c r="D40" s="17"/>
      <c r="E40" s="17"/>
      <c r="F40" s="17"/>
      <c r="G40" s="17"/>
      <c r="H40" s="17"/>
      <c r="I40" s="17"/>
      <c r="J40" s="17"/>
      <c r="K40" s="17"/>
      <c r="L40" s="17"/>
      <c r="M40" s="17"/>
    </row>
    <row r="41" spans="1:13" x14ac:dyDescent="0.25">
      <c r="A41" s="17"/>
      <c r="B41" s="17"/>
      <c r="C41" s="17"/>
      <c r="D41" s="17"/>
      <c r="E41" s="17"/>
      <c r="F41" s="17"/>
      <c r="G41" s="17"/>
      <c r="H41" s="17"/>
      <c r="I41" s="17"/>
      <c r="J41" s="17"/>
      <c r="K41" s="17"/>
      <c r="L41" s="17"/>
      <c r="M41" s="17"/>
    </row>
    <row r="42" spans="1:13" x14ac:dyDescent="0.25">
      <c r="A42" s="17"/>
      <c r="B42" s="17"/>
      <c r="C42" s="17"/>
      <c r="D42" s="17"/>
      <c r="E42" s="17"/>
      <c r="F42" s="17"/>
      <c r="G42" s="17"/>
      <c r="H42" s="17"/>
      <c r="I42" s="17"/>
      <c r="J42" s="17"/>
      <c r="K42" s="17"/>
      <c r="L42" s="17"/>
      <c r="M42" s="17"/>
    </row>
    <row r="43" spans="1:13" x14ac:dyDescent="0.25">
      <c r="A43" s="17"/>
      <c r="B43" s="17"/>
      <c r="C43" s="17"/>
      <c r="D43" s="17"/>
      <c r="E43" s="17"/>
      <c r="F43" s="17"/>
      <c r="G43" s="17"/>
      <c r="H43" s="17"/>
      <c r="I43" s="17"/>
      <c r="J43" s="17"/>
      <c r="K43" s="17"/>
      <c r="L43" s="17"/>
      <c r="M43" s="17"/>
    </row>
    <row r="44" spans="1:13" x14ac:dyDescent="0.25">
      <c r="A44" s="17"/>
      <c r="B44" s="17"/>
      <c r="C44" s="17"/>
      <c r="D44" s="17"/>
      <c r="E44" s="17"/>
      <c r="F44" s="17"/>
      <c r="G44" s="17"/>
      <c r="H44" s="17"/>
      <c r="I44" s="17"/>
      <c r="J44" s="17"/>
      <c r="K44" s="17"/>
      <c r="L44" s="17"/>
      <c r="M44" s="17"/>
    </row>
    <row r="45" spans="1:13" x14ac:dyDescent="0.25">
      <c r="A45" s="17"/>
      <c r="B45" s="17"/>
      <c r="C45" s="17"/>
      <c r="D45" s="17"/>
      <c r="E45" s="17"/>
      <c r="F45" s="17"/>
      <c r="G45" s="17"/>
      <c r="H45" s="17"/>
      <c r="I45" s="17"/>
      <c r="J45" s="17"/>
      <c r="K45" s="17"/>
      <c r="L45" s="17"/>
      <c r="M45" s="17"/>
    </row>
    <row r="46" spans="1:13" x14ac:dyDescent="0.25">
      <c r="A46" s="17"/>
      <c r="B46" s="17"/>
      <c r="C46" s="17"/>
      <c r="D46" s="17"/>
      <c r="E46" s="17"/>
      <c r="F46" s="17"/>
      <c r="G46" s="17"/>
      <c r="H46" s="17"/>
      <c r="I46" s="17"/>
      <c r="J46" s="17"/>
      <c r="K46" s="17"/>
      <c r="L46" s="17"/>
      <c r="M46" s="17"/>
    </row>
    <row r="47" spans="1:13" x14ac:dyDescent="0.25">
      <c r="A47" s="17"/>
      <c r="B47" s="17"/>
      <c r="C47" s="17"/>
      <c r="D47" s="17"/>
      <c r="E47" s="17"/>
      <c r="F47" s="17"/>
      <c r="G47" s="17"/>
      <c r="H47" s="17"/>
      <c r="I47" s="17"/>
      <c r="J47" s="17"/>
      <c r="K47" s="17"/>
      <c r="L47" s="17"/>
      <c r="M47" s="17"/>
    </row>
    <row r="48" spans="1:13" x14ac:dyDescent="0.25">
      <c r="A48" s="17"/>
      <c r="B48" s="17"/>
      <c r="C48" s="17"/>
      <c r="D48" s="17"/>
      <c r="E48" s="17"/>
      <c r="F48" s="17"/>
      <c r="G48" s="17"/>
      <c r="H48" s="17"/>
      <c r="I48" s="17"/>
      <c r="J48" s="17"/>
      <c r="K48" s="17"/>
      <c r="L48" s="17"/>
      <c r="M48" s="17"/>
    </row>
    <row r="49" spans="1:13" x14ac:dyDescent="0.25">
      <c r="A49" s="17"/>
      <c r="B49" s="17"/>
      <c r="C49" s="17"/>
      <c r="D49" s="17"/>
      <c r="E49" s="17"/>
      <c r="F49" s="17"/>
      <c r="G49" s="17"/>
      <c r="H49" s="17"/>
      <c r="I49" s="17"/>
      <c r="J49" s="17"/>
      <c r="K49" s="17"/>
      <c r="L49" s="17"/>
      <c r="M49" s="17"/>
    </row>
    <row r="50" spans="1:13" x14ac:dyDescent="0.25">
      <c r="A50" s="17"/>
      <c r="B50" s="17"/>
      <c r="C50" s="17"/>
      <c r="D50" s="17"/>
      <c r="E50" s="17"/>
      <c r="F50" s="17"/>
      <c r="G50" s="17"/>
      <c r="H50" s="17"/>
      <c r="I50" s="17"/>
      <c r="J50" s="17"/>
      <c r="K50" s="17"/>
      <c r="L50" s="17"/>
      <c r="M50" s="17"/>
    </row>
    <row r="51" spans="1:13" x14ac:dyDescent="0.25">
      <c r="A51" s="17"/>
      <c r="B51" s="17"/>
      <c r="C51" s="17"/>
      <c r="D51" s="17"/>
      <c r="E51" s="17"/>
      <c r="F51" s="17"/>
      <c r="G51" s="17"/>
      <c r="H51" s="17"/>
      <c r="I51" s="17"/>
      <c r="J51" s="17"/>
      <c r="K51" s="17"/>
      <c r="L51" s="17"/>
      <c r="M51" s="17"/>
    </row>
    <row r="52" spans="1:13" x14ac:dyDescent="0.25">
      <c r="A52" s="17"/>
      <c r="B52" s="17"/>
      <c r="C52" s="17"/>
      <c r="D52" s="17"/>
      <c r="E52" s="17"/>
      <c r="F52" s="17"/>
      <c r="G52" s="17"/>
      <c r="H52" s="17"/>
      <c r="I52" s="17"/>
      <c r="J52" s="17"/>
      <c r="K52" s="17"/>
      <c r="L52" s="17"/>
      <c r="M52" s="17"/>
    </row>
    <row r="53" spans="1:13" x14ac:dyDescent="0.25">
      <c r="A53" s="17"/>
      <c r="B53" s="17"/>
      <c r="C53" s="17"/>
      <c r="D53" s="17"/>
      <c r="E53" s="17"/>
      <c r="F53" s="17"/>
      <c r="G53" s="17"/>
      <c r="H53" s="17"/>
      <c r="I53" s="17"/>
      <c r="J53" s="17"/>
      <c r="K53" s="17"/>
      <c r="L53" s="17"/>
      <c r="M53" s="17"/>
    </row>
    <row r="54" spans="1:13" x14ac:dyDescent="0.25">
      <c r="A54" s="17"/>
      <c r="B54" s="17"/>
      <c r="C54" s="17"/>
      <c r="D54" s="17"/>
      <c r="E54" s="17"/>
      <c r="F54" s="17"/>
      <c r="G54" s="17"/>
      <c r="H54" s="17"/>
      <c r="I54" s="17"/>
      <c r="J54" s="17"/>
      <c r="K54" s="17"/>
      <c r="L54" s="17"/>
      <c r="M54" s="17"/>
    </row>
    <row r="55" spans="1:13" x14ac:dyDescent="0.25">
      <c r="A55" s="17"/>
      <c r="B55" s="17"/>
      <c r="C55" s="17"/>
      <c r="D55" s="17"/>
      <c r="E55" s="17"/>
      <c r="F55" s="17"/>
      <c r="G55" s="17"/>
      <c r="H55" s="17"/>
      <c r="I55" s="17"/>
      <c r="J55" s="17"/>
      <c r="K55" s="17"/>
      <c r="L55" s="17"/>
      <c r="M55" s="17"/>
    </row>
    <row r="56" spans="1:13" x14ac:dyDescent="0.25">
      <c r="A56" s="17"/>
      <c r="B56" s="17"/>
      <c r="C56" s="17"/>
      <c r="D56" s="17"/>
      <c r="E56" s="17"/>
      <c r="F56" s="17"/>
      <c r="G56" s="17"/>
      <c r="H56" s="17"/>
      <c r="I56" s="17"/>
      <c r="J56" s="17"/>
      <c r="K56" s="17"/>
      <c r="L56" s="17"/>
      <c r="M56" s="17"/>
    </row>
    <row r="57" spans="1:13" x14ac:dyDescent="0.25">
      <c r="A57" s="17"/>
      <c r="B57" s="17"/>
      <c r="C57" s="17"/>
      <c r="D57" s="17"/>
      <c r="E57" s="17"/>
      <c r="F57" s="17"/>
      <c r="G57" s="17"/>
      <c r="H57" s="17"/>
      <c r="I57" s="17"/>
      <c r="J57" s="17"/>
      <c r="K57" s="17"/>
      <c r="L57" s="17"/>
      <c r="M57" s="17"/>
    </row>
    <row r="58" spans="1:13" x14ac:dyDescent="0.25">
      <c r="A58" s="17"/>
      <c r="B58" s="17"/>
      <c r="C58" s="17"/>
      <c r="D58" s="17"/>
      <c r="E58" s="17"/>
      <c r="F58" s="17"/>
      <c r="G58" s="17"/>
      <c r="H58" s="17"/>
      <c r="I58" s="17"/>
      <c r="J58" s="17"/>
      <c r="K58" s="17"/>
      <c r="L58" s="17"/>
      <c r="M58" s="17"/>
    </row>
    <row r="59" spans="1:13" x14ac:dyDescent="0.25">
      <c r="A59" s="17"/>
      <c r="B59" s="17"/>
      <c r="C59" s="17"/>
      <c r="D59" s="17"/>
      <c r="E59" s="17"/>
      <c r="F59" s="17"/>
      <c r="G59" s="17"/>
      <c r="H59" s="17"/>
      <c r="I59" s="17"/>
      <c r="J59" s="17"/>
      <c r="K59" s="17"/>
      <c r="L59" s="17"/>
      <c r="M59" s="17"/>
    </row>
    <row r="60" spans="1:13" x14ac:dyDescent="0.25">
      <c r="A60" s="17"/>
      <c r="B60" s="17"/>
      <c r="C60" s="17"/>
      <c r="D60" s="17"/>
      <c r="E60" s="17"/>
      <c r="F60" s="17"/>
      <c r="G60" s="17"/>
      <c r="H60" s="17"/>
      <c r="I60" s="17"/>
      <c r="J60" s="17"/>
      <c r="K60" s="17"/>
      <c r="L60" s="17"/>
      <c r="M60" s="17"/>
    </row>
    <row r="61" spans="1:13" x14ac:dyDescent="0.25">
      <c r="A61" s="17"/>
      <c r="B61" s="17"/>
      <c r="C61" s="17"/>
      <c r="D61" s="17"/>
      <c r="E61" s="17"/>
      <c r="F61" s="17"/>
      <c r="G61" s="17"/>
      <c r="H61" s="17"/>
      <c r="I61" s="17"/>
      <c r="J61" s="17"/>
      <c r="K61" s="17"/>
      <c r="L61" s="17"/>
      <c r="M61" s="17"/>
    </row>
    <row r="62" spans="1:13" x14ac:dyDescent="0.25">
      <c r="A62" s="17"/>
      <c r="B62" s="17"/>
      <c r="C62" s="17"/>
      <c r="D62" s="17"/>
      <c r="E62" s="17"/>
      <c r="F62" s="17"/>
      <c r="G62" s="17"/>
      <c r="H62" s="17"/>
      <c r="I62" s="17"/>
      <c r="J62" s="17"/>
      <c r="K62" s="17"/>
      <c r="L62" s="17"/>
      <c r="M62" s="17"/>
    </row>
    <row r="63" spans="1:13" x14ac:dyDescent="0.25">
      <c r="A63" s="17"/>
      <c r="B63" s="17"/>
      <c r="C63" s="17"/>
      <c r="D63" s="17"/>
      <c r="E63" s="17"/>
      <c r="F63" s="17"/>
      <c r="G63" s="17"/>
      <c r="H63" s="17"/>
      <c r="I63" s="17"/>
      <c r="J63" s="17"/>
      <c r="K63" s="17"/>
      <c r="L63" s="17"/>
      <c r="M63" s="17"/>
    </row>
    <row r="64" spans="1:13" x14ac:dyDescent="0.25">
      <c r="A64" s="17"/>
      <c r="B64" s="17"/>
      <c r="C64" s="17"/>
      <c r="D64" s="17"/>
      <c r="E64" s="17"/>
      <c r="F64" s="17"/>
      <c r="G64" s="17"/>
      <c r="H64" s="17"/>
      <c r="I64" s="17"/>
      <c r="J64" s="17"/>
      <c r="K64" s="17"/>
      <c r="L64" s="17"/>
      <c r="M64" s="17"/>
    </row>
    <row r="65" spans="1:13" x14ac:dyDescent="0.25">
      <c r="A65" s="17"/>
      <c r="B65" s="17"/>
      <c r="C65" s="17"/>
      <c r="D65" s="17"/>
      <c r="E65" s="17"/>
      <c r="F65" s="17"/>
      <c r="G65" s="17"/>
      <c r="H65" s="17"/>
      <c r="I65" s="17"/>
      <c r="J65" s="17"/>
      <c r="K65" s="17"/>
      <c r="L65" s="17"/>
      <c r="M65" s="17"/>
    </row>
    <row r="66" spans="1:13" x14ac:dyDescent="0.25">
      <c r="A66" s="17"/>
      <c r="B66" s="17"/>
      <c r="C66" s="17"/>
      <c r="D66" s="17"/>
      <c r="E66" s="17"/>
      <c r="F66" s="17"/>
      <c r="G66" s="17"/>
      <c r="H66" s="17"/>
      <c r="I66" s="17"/>
      <c r="J66" s="17"/>
      <c r="K66" s="17"/>
      <c r="L66" s="17"/>
      <c r="M66" s="17"/>
    </row>
    <row r="67" spans="1:13" x14ac:dyDescent="0.25">
      <c r="A67" s="17"/>
      <c r="B67" s="17"/>
      <c r="C67" s="17"/>
      <c r="D67" s="17"/>
      <c r="E67" s="17"/>
      <c r="F67" s="17"/>
      <c r="G67" s="17"/>
      <c r="H67" s="17"/>
      <c r="I67" s="17"/>
      <c r="J67" s="17"/>
      <c r="K67" s="17"/>
      <c r="L67" s="17"/>
      <c r="M67" s="17"/>
    </row>
    <row r="68" spans="1:13" x14ac:dyDescent="0.25">
      <c r="A68" s="17"/>
      <c r="B68" s="17"/>
      <c r="C68" s="17"/>
      <c r="D68" s="17"/>
      <c r="E68" s="17"/>
      <c r="F68" s="17"/>
      <c r="G68" s="17"/>
      <c r="H68" s="17"/>
      <c r="I68" s="17"/>
      <c r="J68" s="17"/>
      <c r="K68" s="17"/>
      <c r="L68" s="17"/>
      <c r="M68" s="17"/>
    </row>
    <row r="69" spans="1:13" x14ac:dyDescent="0.25">
      <c r="A69" s="17"/>
      <c r="B69" s="17"/>
      <c r="C69" s="17"/>
      <c r="D69" s="17"/>
      <c r="E69" s="17"/>
      <c r="F69" s="17"/>
      <c r="G69" s="17"/>
      <c r="H69" s="17"/>
      <c r="I69" s="17"/>
      <c r="J69" s="17"/>
      <c r="K69" s="17"/>
      <c r="L69" s="17"/>
      <c r="M69" s="17"/>
    </row>
    <row r="70" spans="1:13" x14ac:dyDescent="0.25">
      <c r="A70" s="17"/>
      <c r="B70" s="17"/>
      <c r="C70" s="17"/>
      <c r="D70" s="17"/>
      <c r="E70" s="17"/>
      <c r="F70" s="17"/>
      <c r="G70" s="17"/>
      <c r="H70" s="17"/>
      <c r="I70" s="17"/>
      <c r="J70" s="17"/>
      <c r="K70" s="17"/>
      <c r="L70" s="17"/>
      <c r="M70" s="17"/>
    </row>
    <row r="71" spans="1:13" x14ac:dyDescent="0.25">
      <c r="A71" s="17"/>
      <c r="B71" s="17"/>
      <c r="C71" s="17"/>
      <c r="D71" s="17"/>
      <c r="E71" s="17"/>
      <c r="F71" s="17"/>
      <c r="G71" s="17"/>
      <c r="H71" s="17"/>
      <c r="I71" s="17"/>
      <c r="J71" s="17"/>
      <c r="K71" s="17"/>
      <c r="L71" s="17"/>
      <c r="M71" s="17"/>
    </row>
    <row r="72" spans="1:13" x14ac:dyDescent="0.25">
      <c r="A72" s="17"/>
      <c r="B72" s="17"/>
      <c r="C72" s="17"/>
      <c r="D72" s="17"/>
      <c r="E72" s="17"/>
      <c r="F72" s="17"/>
      <c r="G72" s="17"/>
      <c r="H72" s="17"/>
      <c r="I72" s="17"/>
      <c r="J72" s="17"/>
      <c r="K72" s="17"/>
      <c r="L72" s="17"/>
      <c r="M72" s="17"/>
    </row>
    <row r="73" spans="1:13" x14ac:dyDescent="0.25">
      <c r="A73" s="17"/>
      <c r="B73" s="17"/>
      <c r="C73" s="17"/>
      <c r="D73" s="17"/>
      <c r="E73" s="17"/>
      <c r="F73" s="17"/>
      <c r="G73" s="17"/>
      <c r="H73" s="17"/>
      <c r="I73" s="17"/>
      <c r="J73" s="17"/>
      <c r="K73" s="17"/>
      <c r="L73" s="17"/>
      <c r="M73" s="17"/>
    </row>
    <row r="74" spans="1:13" x14ac:dyDescent="0.25">
      <c r="A74" s="17"/>
      <c r="B74" s="17"/>
      <c r="C74" s="17"/>
      <c r="D74" s="17"/>
      <c r="E74" s="17"/>
      <c r="F74" s="17"/>
      <c r="G74" s="17"/>
      <c r="H74" s="17"/>
      <c r="I74" s="17"/>
      <c r="J74" s="17"/>
      <c r="K74" s="17"/>
      <c r="L74" s="17"/>
      <c r="M74" s="17"/>
    </row>
    <row r="75" spans="1:13" x14ac:dyDescent="0.25">
      <c r="A75" s="17"/>
      <c r="B75" s="17"/>
      <c r="C75" s="17"/>
      <c r="D75" s="17"/>
      <c r="E75" s="17"/>
      <c r="F75" s="17"/>
      <c r="G75" s="17"/>
      <c r="H75" s="17"/>
      <c r="I75" s="17"/>
      <c r="J75" s="17"/>
      <c r="K75" s="17"/>
      <c r="L75" s="17"/>
      <c r="M75" s="17"/>
    </row>
    <row r="76" spans="1:13" x14ac:dyDescent="0.25">
      <c r="A76" s="17"/>
      <c r="B76" s="17"/>
      <c r="C76" s="17"/>
      <c r="D76" s="17"/>
      <c r="E76" s="17"/>
      <c r="F76" s="17"/>
      <c r="G76" s="17"/>
      <c r="H76" s="17"/>
      <c r="I76" s="17"/>
      <c r="J76" s="17"/>
      <c r="K76" s="17"/>
      <c r="L76" s="17"/>
      <c r="M76" s="17"/>
    </row>
    <row r="77" spans="1:13" x14ac:dyDescent="0.25">
      <c r="A77" s="17"/>
      <c r="B77" s="17"/>
      <c r="C77" s="17"/>
      <c r="D77" s="17"/>
      <c r="E77" s="17"/>
      <c r="F77" s="17"/>
      <c r="G77" s="17"/>
      <c r="H77" s="17"/>
      <c r="I77" s="17"/>
      <c r="J77" s="17"/>
      <c r="K77" s="17"/>
      <c r="L77" s="17"/>
      <c r="M77" s="17"/>
    </row>
    <row r="78" spans="1:13" x14ac:dyDescent="0.25">
      <c r="A78" s="17"/>
      <c r="B78" s="17"/>
      <c r="C78" s="17"/>
      <c r="D78" s="17"/>
      <c r="E78" s="17"/>
      <c r="F78" s="17"/>
      <c r="G78" s="17"/>
      <c r="H78" s="17"/>
      <c r="I78" s="17"/>
      <c r="J78" s="17"/>
      <c r="K78" s="17"/>
      <c r="L78" s="17"/>
      <c r="M78" s="17"/>
    </row>
    <row r="79" spans="1:13" x14ac:dyDescent="0.25">
      <c r="A79" s="17"/>
      <c r="B79" s="17"/>
      <c r="C79" s="17"/>
      <c r="D79" s="17"/>
      <c r="E79" s="17"/>
      <c r="F79" s="17"/>
      <c r="G79" s="17"/>
      <c r="H79" s="17"/>
      <c r="I79" s="17"/>
      <c r="J79" s="17"/>
      <c r="K79" s="17"/>
      <c r="L79" s="17"/>
      <c r="M79" s="17"/>
    </row>
    <row r="80" spans="1:13" x14ac:dyDescent="0.25">
      <c r="A80" s="17"/>
      <c r="B80" s="17"/>
      <c r="C80" s="17"/>
      <c r="D80" s="17"/>
      <c r="E80" s="17"/>
      <c r="F80" s="17"/>
      <c r="G80" s="17"/>
      <c r="H80" s="17"/>
      <c r="I80" s="17"/>
      <c r="J80" s="17"/>
      <c r="K80" s="17"/>
      <c r="L80" s="17"/>
      <c r="M80" s="17"/>
    </row>
    <row r="81" spans="1:13" x14ac:dyDescent="0.25">
      <c r="A81" s="17"/>
      <c r="B81" s="17"/>
      <c r="C81" s="17"/>
      <c r="D81" s="17"/>
      <c r="E81" s="17"/>
      <c r="F81" s="17"/>
      <c r="G81" s="17"/>
      <c r="H81" s="17"/>
      <c r="I81" s="17"/>
      <c r="J81" s="17"/>
      <c r="K81" s="17"/>
      <c r="L81" s="17"/>
      <c r="M81" s="17"/>
    </row>
    <row r="82" spans="1:13" x14ac:dyDescent="0.25">
      <c r="A82" s="17"/>
      <c r="B82" s="17"/>
      <c r="C82" s="17"/>
      <c r="D82" s="17"/>
      <c r="E82" s="17"/>
      <c r="F82" s="17"/>
      <c r="G82" s="17"/>
      <c r="H82" s="17"/>
      <c r="I82" s="17"/>
      <c r="J82" s="17"/>
      <c r="K82" s="17"/>
      <c r="L82" s="17"/>
      <c r="M82" s="17"/>
    </row>
    <row r="83" spans="1:13" x14ac:dyDescent="0.25">
      <c r="A83" s="17"/>
      <c r="B83" s="17"/>
      <c r="C83" s="17"/>
      <c r="D83" s="17"/>
      <c r="E83" s="17"/>
      <c r="F83" s="17"/>
      <c r="G83" s="17"/>
      <c r="H83" s="17"/>
      <c r="I83" s="17"/>
      <c r="J83" s="17"/>
      <c r="K83" s="17"/>
      <c r="L83" s="17"/>
      <c r="M83" s="17"/>
    </row>
    <row r="84" spans="1:13" x14ac:dyDescent="0.25">
      <c r="A84" s="17"/>
      <c r="B84" s="17"/>
      <c r="C84" s="17"/>
      <c r="D84" s="17"/>
      <c r="E84" s="17"/>
      <c r="F84" s="17"/>
      <c r="G84" s="17"/>
      <c r="H84" s="17"/>
      <c r="I84" s="17"/>
      <c r="J84" s="17"/>
      <c r="K84" s="17"/>
      <c r="L84" s="17"/>
      <c r="M84" s="17"/>
    </row>
    <row r="85" spans="1:13" x14ac:dyDescent="0.25">
      <c r="A85" s="17"/>
      <c r="B85" s="17"/>
      <c r="C85" s="17"/>
      <c r="D85" s="17"/>
      <c r="E85" s="17"/>
      <c r="F85" s="17"/>
      <c r="G85" s="17"/>
      <c r="H85" s="17"/>
      <c r="I85" s="17"/>
      <c r="J85" s="17"/>
      <c r="K85" s="17"/>
      <c r="L85" s="17"/>
      <c r="M85" s="17"/>
    </row>
    <row r="86" spans="1:13" x14ac:dyDescent="0.25">
      <c r="A86" s="17"/>
      <c r="B86" s="17"/>
      <c r="C86" s="17"/>
      <c r="D86" s="17"/>
      <c r="E86" s="17"/>
      <c r="F86" s="17"/>
      <c r="G86" s="17"/>
      <c r="H86" s="17"/>
      <c r="I86" s="17"/>
      <c r="J86" s="17"/>
      <c r="K86" s="17"/>
      <c r="L86" s="17"/>
      <c r="M86" s="17"/>
    </row>
    <row r="87" spans="1:13" x14ac:dyDescent="0.25">
      <c r="A87" s="17"/>
      <c r="B87" s="17"/>
      <c r="C87" s="17"/>
      <c r="D87" s="17"/>
      <c r="E87" s="17"/>
      <c r="F87" s="17"/>
      <c r="G87" s="17"/>
      <c r="H87" s="17"/>
      <c r="I87" s="17"/>
      <c r="J87" s="17"/>
      <c r="K87" s="17"/>
      <c r="L87" s="17"/>
      <c r="M87" s="17"/>
    </row>
    <row r="88" spans="1:13" x14ac:dyDescent="0.25">
      <c r="A88" s="17"/>
      <c r="B88" s="17"/>
      <c r="C88" s="17"/>
      <c r="D88" s="17"/>
      <c r="E88" s="17"/>
      <c r="F88" s="17"/>
      <c r="G88" s="17"/>
      <c r="H88" s="17"/>
      <c r="I88" s="17"/>
      <c r="J88" s="17"/>
      <c r="K88" s="17"/>
      <c r="L88" s="17"/>
      <c r="M88" s="17"/>
    </row>
    <row r="89" spans="1:13" x14ac:dyDescent="0.25">
      <c r="A89" s="17"/>
      <c r="B89" s="17"/>
      <c r="C89" s="17"/>
      <c r="D89" s="17"/>
      <c r="E89" s="17"/>
      <c r="F89" s="17"/>
      <c r="G89" s="17"/>
      <c r="H89" s="17"/>
      <c r="I89" s="17"/>
      <c r="J89" s="17"/>
      <c r="K89" s="17"/>
      <c r="L89" s="17"/>
      <c r="M89" s="17"/>
    </row>
    <row r="90" spans="1:13" x14ac:dyDescent="0.25">
      <c r="A90" s="17"/>
      <c r="B90" s="17"/>
      <c r="C90" s="17"/>
      <c r="D90" s="17"/>
      <c r="E90" s="17"/>
      <c r="F90" s="17"/>
      <c r="G90" s="17"/>
      <c r="H90" s="17"/>
      <c r="I90" s="17"/>
      <c r="J90" s="17"/>
      <c r="K90" s="17"/>
      <c r="L90" s="17"/>
      <c r="M90" s="17"/>
    </row>
    <row r="91" spans="1:13" x14ac:dyDescent="0.25">
      <c r="A91" s="17"/>
      <c r="B91" s="17"/>
      <c r="C91" s="17"/>
      <c r="D91" s="17"/>
      <c r="E91" s="17"/>
      <c r="F91" s="17"/>
      <c r="G91" s="17"/>
      <c r="H91" s="17"/>
      <c r="I91" s="17"/>
      <c r="J91" s="17"/>
      <c r="K91" s="17"/>
      <c r="L91" s="17"/>
      <c r="M91" s="17"/>
    </row>
    <row r="92" spans="1:13" x14ac:dyDescent="0.25">
      <c r="A92" s="17"/>
      <c r="B92" s="17"/>
      <c r="C92" s="17"/>
      <c r="D92" s="17"/>
      <c r="E92" s="17"/>
      <c r="F92" s="17"/>
      <c r="G92" s="17"/>
      <c r="H92" s="17"/>
      <c r="I92" s="17"/>
      <c r="J92" s="17"/>
      <c r="K92" s="17"/>
      <c r="L92" s="17"/>
      <c r="M92" s="17"/>
    </row>
    <row r="93" spans="1:13" x14ac:dyDescent="0.25">
      <c r="A93" s="17"/>
      <c r="B93" s="17"/>
      <c r="C93" s="17"/>
      <c r="D93" s="17"/>
      <c r="E93" s="17"/>
      <c r="F93" s="17"/>
      <c r="G93" s="17"/>
      <c r="H93" s="17"/>
      <c r="I93" s="17"/>
      <c r="J93" s="17"/>
      <c r="K93" s="17"/>
      <c r="L93" s="17"/>
      <c r="M93" s="17"/>
    </row>
    <row r="94" spans="1:13" x14ac:dyDescent="0.25">
      <c r="A94" s="17"/>
      <c r="B94" s="17"/>
      <c r="C94" s="17"/>
      <c r="D94" s="17"/>
      <c r="E94" s="17"/>
      <c r="F94" s="17"/>
      <c r="G94" s="17"/>
      <c r="H94" s="17"/>
      <c r="I94" s="17"/>
      <c r="J94" s="17"/>
      <c r="K94" s="17"/>
      <c r="L94" s="17"/>
      <c r="M94" s="17"/>
    </row>
    <row r="95" spans="1:13" x14ac:dyDescent="0.25">
      <c r="A95" s="17"/>
      <c r="B95" s="17"/>
      <c r="C95" s="17"/>
      <c r="D95" s="17"/>
      <c r="E95" s="17"/>
      <c r="F95" s="17"/>
      <c r="G95" s="17"/>
      <c r="H95" s="17"/>
      <c r="I95" s="17"/>
      <c r="J95" s="17"/>
      <c r="K95" s="17"/>
      <c r="L95" s="17"/>
      <c r="M95" s="17"/>
    </row>
    <row r="96" spans="1:13" x14ac:dyDescent="0.25">
      <c r="A96" s="17"/>
      <c r="B96" s="17"/>
      <c r="C96" s="17"/>
      <c r="D96" s="17"/>
      <c r="E96" s="17"/>
      <c r="F96" s="17"/>
      <c r="G96" s="17"/>
      <c r="H96" s="17"/>
      <c r="I96" s="17"/>
      <c r="J96" s="17"/>
      <c r="K96" s="17"/>
      <c r="L96" s="17"/>
      <c r="M96" s="17"/>
    </row>
    <row r="97" spans="1:13" x14ac:dyDescent="0.25">
      <c r="A97" s="17"/>
      <c r="B97" s="17"/>
      <c r="C97" s="17"/>
      <c r="D97" s="17"/>
      <c r="E97" s="17"/>
      <c r="F97" s="17"/>
      <c r="G97" s="17"/>
      <c r="H97" s="17"/>
      <c r="I97" s="17"/>
      <c r="J97" s="17"/>
      <c r="K97" s="17"/>
      <c r="L97" s="17"/>
      <c r="M97" s="17"/>
    </row>
    <row r="98" spans="1:13" x14ac:dyDescent="0.25">
      <c r="A98" s="17"/>
      <c r="B98" s="17"/>
      <c r="C98" s="17"/>
      <c r="D98" s="17"/>
      <c r="E98" s="17"/>
      <c r="F98" s="17"/>
      <c r="G98" s="17"/>
      <c r="H98" s="17"/>
      <c r="I98" s="17"/>
      <c r="J98" s="17"/>
      <c r="K98" s="17"/>
      <c r="L98" s="17"/>
      <c r="M98" s="17"/>
    </row>
    <row r="99" spans="1:13" x14ac:dyDescent="0.25">
      <c r="A99" s="17"/>
      <c r="B99" s="17"/>
      <c r="C99" s="17"/>
      <c r="D99" s="17"/>
      <c r="E99" s="17"/>
      <c r="F99" s="17"/>
      <c r="G99" s="17"/>
      <c r="H99" s="17"/>
      <c r="I99" s="17"/>
      <c r="J99" s="17"/>
      <c r="K99" s="17"/>
      <c r="L99" s="17"/>
      <c r="M99" s="17"/>
    </row>
    <row r="100" spans="1:13" x14ac:dyDescent="0.25">
      <c r="A100" s="17"/>
      <c r="B100" s="17"/>
      <c r="C100" s="17"/>
      <c r="D100" s="17"/>
      <c r="E100" s="17"/>
      <c r="F100" s="17"/>
      <c r="G100" s="17"/>
      <c r="H100" s="17"/>
      <c r="I100" s="17"/>
      <c r="J100" s="17"/>
      <c r="K100" s="17"/>
      <c r="L100" s="17"/>
      <c r="M100" s="17"/>
    </row>
    <row r="101" spans="1:13" x14ac:dyDescent="0.25">
      <c r="A101" s="17"/>
      <c r="B101" s="17"/>
      <c r="C101" s="17"/>
      <c r="D101" s="17"/>
      <c r="E101" s="17"/>
      <c r="F101" s="17"/>
      <c r="G101" s="17"/>
      <c r="H101" s="17"/>
      <c r="I101" s="17"/>
      <c r="J101" s="17"/>
      <c r="K101" s="17"/>
      <c r="L101" s="17"/>
      <c r="M101" s="17"/>
    </row>
    <row r="102" spans="1:13" x14ac:dyDescent="0.25">
      <c r="A102" s="17"/>
      <c r="B102" s="17"/>
      <c r="C102" s="17"/>
      <c r="D102" s="17"/>
      <c r="E102" s="17"/>
      <c r="F102" s="17"/>
      <c r="G102" s="17"/>
      <c r="H102" s="17"/>
      <c r="I102" s="17"/>
      <c r="J102" s="17"/>
      <c r="K102" s="17"/>
      <c r="L102" s="17"/>
      <c r="M102" s="17"/>
    </row>
    <row r="103" spans="1:13" x14ac:dyDescent="0.25">
      <c r="A103" s="17"/>
      <c r="B103" s="17"/>
      <c r="C103" s="17"/>
      <c r="D103" s="17"/>
      <c r="E103" s="17"/>
      <c r="F103" s="17"/>
      <c r="G103" s="17"/>
      <c r="H103" s="17"/>
      <c r="I103" s="17"/>
      <c r="J103" s="17"/>
      <c r="K103" s="17"/>
      <c r="L103" s="17"/>
      <c r="M103" s="17"/>
    </row>
    <row r="104" spans="1:13" x14ac:dyDescent="0.25">
      <c r="A104" s="17"/>
      <c r="B104" s="17"/>
      <c r="C104" s="17"/>
      <c r="D104" s="17"/>
      <c r="E104" s="17"/>
      <c r="F104" s="17"/>
      <c r="G104" s="17"/>
      <c r="H104" s="17"/>
      <c r="I104" s="17"/>
      <c r="J104" s="17"/>
      <c r="K104" s="17"/>
      <c r="L104" s="17"/>
      <c r="M104" s="17"/>
    </row>
    <row r="105" spans="1:13" x14ac:dyDescent="0.25">
      <c r="A105" s="17"/>
      <c r="B105" s="17"/>
      <c r="C105" s="17"/>
      <c r="D105" s="17"/>
      <c r="E105" s="17"/>
      <c r="F105" s="17"/>
      <c r="G105" s="17"/>
      <c r="H105" s="17"/>
      <c r="I105" s="17"/>
      <c r="J105" s="17"/>
      <c r="K105" s="17"/>
      <c r="L105" s="17"/>
      <c r="M105" s="17"/>
    </row>
    <row r="106" spans="1:13" x14ac:dyDescent="0.25">
      <c r="A106" s="17"/>
      <c r="B106" s="17"/>
      <c r="C106" s="17"/>
      <c r="D106" s="17"/>
      <c r="E106" s="17"/>
      <c r="F106" s="17"/>
      <c r="G106" s="17"/>
      <c r="H106" s="17"/>
      <c r="I106" s="17"/>
      <c r="J106" s="17"/>
      <c r="K106" s="17"/>
      <c r="L106" s="17"/>
      <c r="M106" s="17"/>
    </row>
    <row r="107" spans="1:13" x14ac:dyDescent="0.25">
      <c r="A107" s="17"/>
      <c r="B107" s="17"/>
      <c r="C107" s="17"/>
      <c r="D107" s="17"/>
      <c r="E107" s="17"/>
      <c r="F107" s="17"/>
      <c r="G107" s="17"/>
      <c r="H107" s="17"/>
      <c r="I107" s="17"/>
      <c r="J107" s="17"/>
      <c r="K107" s="17"/>
      <c r="L107" s="17"/>
      <c r="M107" s="17"/>
    </row>
    <row r="108" spans="1:13" x14ac:dyDescent="0.25">
      <c r="A108" s="17"/>
      <c r="B108" s="17"/>
      <c r="C108" s="17"/>
      <c r="D108" s="17"/>
      <c r="E108" s="17"/>
      <c r="F108" s="17"/>
      <c r="G108" s="17"/>
      <c r="H108" s="17"/>
      <c r="I108" s="17"/>
      <c r="J108" s="17"/>
      <c r="K108" s="17"/>
      <c r="L108" s="17"/>
      <c r="M108" s="17"/>
    </row>
    <row r="109" spans="1:13" x14ac:dyDescent="0.25">
      <c r="A109" s="17"/>
      <c r="B109" s="17"/>
      <c r="C109" s="17"/>
      <c r="D109" s="17"/>
      <c r="E109" s="17"/>
      <c r="F109" s="17"/>
      <c r="G109" s="17"/>
      <c r="H109" s="17"/>
      <c r="I109" s="17"/>
      <c r="J109" s="17"/>
      <c r="K109" s="17"/>
      <c r="L109" s="17"/>
      <c r="M109" s="17"/>
    </row>
    <row r="110" spans="1:13" x14ac:dyDescent="0.25">
      <c r="A110" s="17"/>
      <c r="B110" s="17"/>
      <c r="C110" s="17"/>
      <c r="D110" s="17"/>
      <c r="E110" s="17"/>
      <c r="F110" s="17"/>
      <c r="G110" s="17"/>
      <c r="H110" s="17"/>
      <c r="I110" s="17"/>
      <c r="J110" s="17"/>
      <c r="K110" s="17"/>
      <c r="L110" s="17"/>
      <c r="M110" s="17"/>
    </row>
    <row r="111" spans="1:13" x14ac:dyDescent="0.25">
      <c r="A111" s="17"/>
      <c r="B111" s="17"/>
      <c r="C111" s="17"/>
      <c r="D111" s="17"/>
      <c r="E111" s="17"/>
      <c r="F111" s="17"/>
      <c r="G111" s="17"/>
      <c r="H111" s="17"/>
      <c r="I111" s="17"/>
      <c r="J111" s="17"/>
      <c r="K111" s="17"/>
      <c r="L111" s="17"/>
      <c r="M111" s="17"/>
    </row>
    <row r="112" spans="1:13" x14ac:dyDescent="0.25">
      <c r="A112" s="17"/>
      <c r="B112" s="17"/>
      <c r="C112" s="17"/>
      <c r="D112" s="17"/>
      <c r="E112" s="17"/>
      <c r="F112" s="17"/>
      <c r="G112" s="17"/>
      <c r="H112" s="17"/>
      <c r="I112" s="17"/>
      <c r="J112" s="17"/>
      <c r="K112" s="17"/>
      <c r="L112" s="17"/>
      <c r="M112" s="17"/>
    </row>
    <row r="113" spans="1:13" x14ac:dyDescent="0.25">
      <c r="A113" s="17"/>
      <c r="B113" s="17"/>
      <c r="C113" s="17"/>
      <c r="D113" s="17"/>
      <c r="E113" s="17"/>
      <c r="F113" s="17"/>
      <c r="G113" s="17"/>
      <c r="H113" s="17"/>
      <c r="I113" s="17"/>
      <c r="J113" s="17"/>
      <c r="K113" s="17"/>
      <c r="L113" s="17"/>
      <c r="M113" s="17"/>
    </row>
    <row r="114" spans="1:13" x14ac:dyDescent="0.25">
      <c r="A114" s="17"/>
      <c r="B114" s="17"/>
      <c r="C114" s="17"/>
      <c r="D114" s="17"/>
      <c r="E114" s="17"/>
      <c r="F114" s="17"/>
      <c r="G114" s="17"/>
      <c r="H114" s="17"/>
      <c r="I114" s="17"/>
      <c r="J114" s="17"/>
      <c r="K114" s="17"/>
      <c r="L114" s="17"/>
      <c r="M114" s="17"/>
    </row>
    <row r="115" spans="1:13" x14ac:dyDescent="0.25">
      <c r="A115" s="17"/>
      <c r="B115" s="17"/>
      <c r="C115" s="17"/>
      <c r="D115" s="17"/>
      <c r="E115" s="17"/>
      <c r="F115" s="17"/>
      <c r="G115" s="17"/>
      <c r="H115" s="17"/>
      <c r="I115" s="17"/>
      <c r="J115" s="17"/>
      <c r="K115" s="17"/>
      <c r="L115" s="17"/>
      <c r="M115" s="17"/>
    </row>
    <row r="116" spans="1:13" x14ac:dyDescent="0.25">
      <c r="A116" s="17"/>
      <c r="B116" s="17"/>
      <c r="C116" s="17"/>
      <c r="D116" s="17"/>
      <c r="E116" s="17"/>
      <c r="F116" s="17"/>
      <c r="G116" s="17"/>
      <c r="H116" s="17"/>
      <c r="I116" s="17"/>
      <c r="J116" s="17"/>
      <c r="K116" s="17"/>
      <c r="L116" s="17"/>
      <c r="M116" s="17"/>
    </row>
    <row r="117" spans="1:13" x14ac:dyDescent="0.25">
      <c r="A117" s="17"/>
      <c r="B117" s="17"/>
      <c r="C117" s="17"/>
      <c r="D117" s="17"/>
      <c r="E117" s="17"/>
      <c r="F117" s="17"/>
      <c r="G117" s="17"/>
      <c r="H117" s="17"/>
      <c r="I117" s="17"/>
      <c r="J117" s="17"/>
      <c r="K117" s="17"/>
      <c r="L117" s="17"/>
      <c r="M117" s="17"/>
    </row>
    <row r="118" spans="1:13" x14ac:dyDescent="0.25">
      <c r="A118" s="17"/>
      <c r="B118" s="17"/>
      <c r="C118" s="17"/>
      <c r="D118" s="17"/>
      <c r="E118" s="17"/>
      <c r="F118" s="17"/>
      <c r="G118" s="17"/>
      <c r="H118" s="17"/>
      <c r="I118" s="17"/>
      <c r="J118" s="17"/>
      <c r="K118" s="17"/>
      <c r="L118" s="17"/>
      <c r="M118" s="17"/>
    </row>
    <row r="119" spans="1:13" x14ac:dyDescent="0.25">
      <c r="A119" s="17"/>
      <c r="B119" s="17"/>
      <c r="C119" s="17"/>
      <c r="D119" s="17"/>
      <c r="E119" s="17"/>
      <c r="F119" s="17"/>
      <c r="G119" s="17"/>
      <c r="H119" s="17"/>
      <c r="I119" s="17"/>
      <c r="J119" s="17"/>
      <c r="K119" s="17"/>
      <c r="L119" s="17"/>
      <c r="M119" s="17"/>
    </row>
    <row r="120" spans="1:13" x14ac:dyDescent="0.25">
      <c r="A120" s="17"/>
      <c r="B120" s="17"/>
      <c r="C120" s="17"/>
      <c r="D120" s="17"/>
      <c r="E120" s="17"/>
      <c r="F120" s="17"/>
      <c r="G120" s="17"/>
      <c r="H120" s="17"/>
      <c r="I120" s="17"/>
      <c r="J120" s="17"/>
      <c r="K120" s="17"/>
      <c r="L120" s="17"/>
      <c r="M120" s="17"/>
    </row>
    <row r="121" spans="1:13" x14ac:dyDescent="0.25">
      <c r="A121" s="17"/>
      <c r="B121" s="17"/>
      <c r="C121" s="17"/>
      <c r="D121" s="17"/>
      <c r="E121" s="17"/>
      <c r="F121" s="17"/>
      <c r="G121" s="17"/>
      <c r="H121" s="17"/>
      <c r="I121" s="17"/>
      <c r="J121" s="17"/>
      <c r="K121" s="17"/>
      <c r="L121" s="17"/>
      <c r="M121" s="17"/>
    </row>
    <row r="122" spans="1:13" x14ac:dyDescent="0.25">
      <c r="A122" s="17"/>
      <c r="B122" s="17"/>
      <c r="C122" s="17"/>
      <c r="D122" s="17"/>
      <c r="E122" s="17"/>
      <c r="F122" s="17"/>
      <c r="G122" s="17"/>
      <c r="H122" s="17"/>
      <c r="I122" s="17"/>
      <c r="J122" s="17"/>
      <c r="K122" s="17"/>
      <c r="L122" s="17"/>
      <c r="M122" s="17"/>
    </row>
    <row r="123" spans="1:13" x14ac:dyDescent="0.25">
      <c r="A123" s="17"/>
      <c r="B123" s="17"/>
      <c r="C123" s="17"/>
      <c r="D123" s="17"/>
      <c r="E123" s="17"/>
      <c r="F123" s="17"/>
      <c r="G123" s="17"/>
      <c r="H123" s="17"/>
      <c r="I123" s="17"/>
      <c r="J123" s="17"/>
      <c r="K123" s="17"/>
      <c r="L123" s="17"/>
      <c r="M123" s="17"/>
    </row>
    <row r="124" spans="1:13" x14ac:dyDescent="0.25">
      <c r="A124" s="17"/>
      <c r="B124" s="17"/>
      <c r="C124" s="17"/>
      <c r="D124" s="17"/>
      <c r="E124" s="17"/>
      <c r="F124" s="17"/>
      <c r="G124" s="17"/>
      <c r="H124" s="17"/>
      <c r="I124" s="17"/>
      <c r="J124" s="17"/>
      <c r="K124" s="17"/>
      <c r="L124" s="17"/>
      <c r="M124" s="17"/>
    </row>
    <row r="125" spans="1:13" x14ac:dyDescent="0.25">
      <c r="A125" s="17"/>
      <c r="B125" s="17"/>
      <c r="C125" s="17"/>
      <c r="D125" s="17"/>
      <c r="E125" s="17"/>
      <c r="F125" s="17"/>
      <c r="G125" s="17"/>
      <c r="H125" s="17"/>
      <c r="I125" s="17"/>
      <c r="J125" s="17"/>
      <c r="K125" s="17"/>
      <c r="L125" s="17"/>
      <c r="M125" s="17"/>
    </row>
    <row r="126" spans="1:13" x14ac:dyDescent="0.25">
      <c r="A126" s="17"/>
      <c r="B126" s="17"/>
      <c r="C126" s="17"/>
      <c r="D126" s="17"/>
      <c r="E126" s="17"/>
      <c r="F126" s="17"/>
      <c r="G126" s="17"/>
      <c r="H126" s="17"/>
      <c r="I126" s="17"/>
      <c r="J126" s="17"/>
      <c r="K126" s="17"/>
      <c r="L126" s="17"/>
      <c r="M126" s="17"/>
    </row>
    <row r="127" spans="1:13" x14ac:dyDescent="0.25">
      <c r="A127" s="17"/>
      <c r="B127" s="17"/>
      <c r="C127" s="17"/>
      <c r="D127" s="17"/>
      <c r="E127" s="17"/>
      <c r="F127" s="17"/>
      <c r="G127" s="17"/>
      <c r="H127" s="17"/>
      <c r="I127" s="17"/>
      <c r="J127" s="17"/>
      <c r="K127" s="17"/>
      <c r="L127" s="17"/>
      <c r="M127" s="17"/>
    </row>
    <row r="128" spans="1:13" x14ac:dyDescent="0.25">
      <c r="A128" s="17"/>
      <c r="B128" s="17"/>
      <c r="C128" s="17"/>
      <c r="D128" s="17"/>
      <c r="E128" s="17"/>
      <c r="F128" s="17"/>
      <c r="G128" s="17"/>
      <c r="H128" s="17"/>
      <c r="I128" s="17"/>
      <c r="J128" s="17"/>
      <c r="K128" s="17"/>
      <c r="L128" s="17"/>
      <c r="M128" s="17"/>
    </row>
    <row r="129" spans="1:13" x14ac:dyDescent="0.25">
      <c r="A129" s="17"/>
      <c r="B129" s="17"/>
      <c r="C129" s="17"/>
      <c r="D129" s="17"/>
      <c r="E129" s="17"/>
      <c r="F129" s="17"/>
      <c r="G129" s="17"/>
      <c r="H129" s="17"/>
      <c r="I129" s="17"/>
      <c r="J129" s="17"/>
      <c r="K129" s="17"/>
      <c r="L129" s="17"/>
      <c r="M129" s="17"/>
    </row>
    <row r="130" spans="1:13" x14ac:dyDescent="0.25">
      <c r="A130" s="17"/>
      <c r="B130" s="17"/>
      <c r="C130" s="17"/>
      <c r="D130" s="17"/>
      <c r="E130" s="17"/>
      <c r="F130" s="17"/>
      <c r="G130" s="17"/>
      <c r="H130" s="17"/>
      <c r="I130" s="17"/>
      <c r="J130" s="17"/>
      <c r="K130" s="17"/>
      <c r="L130" s="17"/>
      <c r="M130" s="17"/>
    </row>
    <row r="131" spans="1:13" x14ac:dyDescent="0.25">
      <c r="A131" s="17"/>
      <c r="B131" s="17"/>
      <c r="C131" s="17"/>
      <c r="D131" s="17"/>
      <c r="E131" s="17"/>
      <c r="F131" s="17"/>
      <c r="G131" s="17"/>
      <c r="H131" s="17"/>
      <c r="I131" s="17"/>
      <c r="J131" s="17"/>
      <c r="K131" s="17"/>
      <c r="L131" s="17"/>
      <c r="M131" s="17"/>
    </row>
    <row r="132" spans="1:13" x14ac:dyDescent="0.25">
      <c r="A132" s="17"/>
      <c r="B132" s="17"/>
      <c r="C132" s="17"/>
      <c r="D132" s="17"/>
      <c r="E132" s="17"/>
      <c r="F132" s="17"/>
      <c r="G132" s="17"/>
      <c r="H132" s="17"/>
      <c r="I132" s="17"/>
      <c r="J132" s="17"/>
      <c r="K132" s="17"/>
      <c r="L132" s="17"/>
      <c r="M132" s="17"/>
    </row>
    <row r="133" spans="1:13" x14ac:dyDescent="0.25">
      <c r="A133" s="17"/>
      <c r="B133" s="17"/>
      <c r="C133" s="17"/>
      <c r="D133" s="17"/>
      <c r="E133" s="17"/>
      <c r="F133" s="17"/>
      <c r="G133" s="17"/>
      <c r="H133" s="17"/>
      <c r="I133" s="17"/>
      <c r="J133" s="17"/>
      <c r="K133" s="17"/>
      <c r="L133" s="17"/>
      <c r="M133" s="17"/>
    </row>
    <row r="134" spans="1:13" x14ac:dyDescent="0.25">
      <c r="A134" s="17"/>
      <c r="B134" s="17"/>
      <c r="C134" s="17"/>
      <c r="D134" s="17"/>
      <c r="E134" s="17"/>
      <c r="F134" s="17"/>
      <c r="G134" s="17"/>
      <c r="H134" s="17"/>
      <c r="I134" s="17"/>
      <c r="J134" s="17"/>
      <c r="K134" s="17"/>
      <c r="L134" s="17"/>
      <c r="M134" s="17"/>
    </row>
    <row r="135" spans="1:13" x14ac:dyDescent="0.25">
      <c r="A135" s="17"/>
      <c r="B135" s="17"/>
      <c r="C135" s="17"/>
      <c r="D135" s="17"/>
      <c r="E135" s="17"/>
      <c r="F135" s="17"/>
      <c r="G135" s="17"/>
      <c r="H135" s="17"/>
      <c r="I135" s="17"/>
      <c r="J135" s="17"/>
      <c r="K135" s="17"/>
      <c r="L135" s="17"/>
      <c r="M135" s="17"/>
    </row>
    <row r="136" spans="1:13" x14ac:dyDescent="0.25">
      <c r="A136" s="17"/>
      <c r="B136" s="17"/>
      <c r="C136" s="17"/>
      <c r="D136" s="17"/>
      <c r="E136" s="17"/>
      <c r="F136" s="17"/>
      <c r="G136" s="17"/>
      <c r="H136" s="17"/>
      <c r="I136" s="17"/>
      <c r="J136" s="17"/>
      <c r="K136" s="17"/>
      <c r="L136" s="17"/>
      <c r="M136" s="17"/>
    </row>
    <row r="137" spans="1:13" x14ac:dyDescent="0.25">
      <c r="A137" s="17"/>
      <c r="B137" s="17"/>
      <c r="C137" s="17"/>
      <c r="D137" s="17"/>
      <c r="E137" s="17"/>
      <c r="F137" s="17"/>
      <c r="G137" s="17"/>
      <c r="H137" s="17"/>
      <c r="I137" s="17"/>
      <c r="J137" s="17"/>
      <c r="K137" s="17"/>
      <c r="L137" s="17"/>
      <c r="M137" s="17"/>
    </row>
    <row r="138" spans="1:13" x14ac:dyDescent="0.25">
      <c r="A138" s="17"/>
      <c r="B138" s="17"/>
      <c r="C138" s="17"/>
      <c r="D138" s="17"/>
      <c r="E138" s="17"/>
      <c r="F138" s="17"/>
      <c r="G138" s="17"/>
      <c r="H138" s="17"/>
      <c r="I138" s="17"/>
      <c r="J138" s="17"/>
      <c r="K138" s="17"/>
      <c r="L138" s="17"/>
      <c r="M138" s="17"/>
    </row>
    <row r="139" spans="1:13" x14ac:dyDescent="0.25">
      <c r="A139" s="17"/>
      <c r="B139" s="17"/>
      <c r="C139" s="17"/>
      <c r="D139" s="17"/>
      <c r="E139" s="17"/>
      <c r="F139" s="17"/>
      <c r="G139" s="17"/>
      <c r="H139" s="17"/>
      <c r="I139" s="17"/>
      <c r="J139" s="17"/>
      <c r="K139" s="17"/>
      <c r="L139" s="17"/>
      <c r="M139" s="17"/>
    </row>
    <row r="140" spans="1:13" x14ac:dyDescent="0.25">
      <c r="A140" s="17"/>
      <c r="B140" s="17"/>
      <c r="C140" s="17"/>
      <c r="D140" s="17"/>
      <c r="E140" s="17"/>
      <c r="F140" s="17"/>
      <c r="G140" s="17"/>
      <c r="H140" s="17"/>
      <c r="I140" s="17"/>
      <c r="J140" s="17"/>
      <c r="K140" s="17"/>
      <c r="L140" s="17"/>
      <c r="M140" s="17"/>
    </row>
    <row r="141" spans="1:13" x14ac:dyDescent="0.25">
      <c r="A141" s="17"/>
      <c r="B141" s="17"/>
      <c r="C141" s="17"/>
      <c r="D141" s="17"/>
      <c r="E141" s="17"/>
      <c r="F141" s="17"/>
      <c r="G141" s="17"/>
      <c r="H141" s="17"/>
      <c r="I141" s="17"/>
      <c r="J141" s="17"/>
      <c r="K141" s="17"/>
      <c r="L141" s="17"/>
      <c r="M141" s="17"/>
    </row>
    <row r="142" spans="1:13" x14ac:dyDescent="0.25">
      <c r="A142" s="17"/>
      <c r="B142" s="17"/>
      <c r="C142" s="17"/>
      <c r="D142" s="17"/>
      <c r="E142" s="17"/>
      <c r="F142" s="17"/>
      <c r="G142" s="17"/>
      <c r="H142" s="17"/>
      <c r="I142" s="17"/>
      <c r="J142" s="17"/>
      <c r="K142" s="17"/>
      <c r="L142" s="17"/>
      <c r="M142" s="17"/>
    </row>
    <row r="143" spans="1:13" x14ac:dyDescent="0.25">
      <c r="A143" s="17"/>
      <c r="B143" s="17"/>
      <c r="C143" s="17"/>
      <c r="D143" s="17"/>
      <c r="E143" s="17"/>
      <c r="F143" s="17"/>
      <c r="G143" s="17"/>
      <c r="H143" s="17"/>
      <c r="I143" s="17"/>
      <c r="J143" s="17"/>
      <c r="K143" s="17"/>
      <c r="L143" s="17"/>
      <c r="M143" s="17"/>
    </row>
    <row r="144" spans="1:13" x14ac:dyDescent="0.25">
      <c r="A144" s="17"/>
      <c r="B144" s="17"/>
      <c r="C144" s="17"/>
      <c r="D144" s="17"/>
      <c r="E144" s="17"/>
      <c r="F144" s="17"/>
      <c r="G144" s="17"/>
      <c r="H144" s="17"/>
      <c r="I144" s="17"/>
      <c r="J144" s="17"/>
      <c r="K144" s="17"/>
      <c r="L144" s="17"/>
      <c r="M144" s="17"/>
    </row>
    <row r="145" spans="1:13" x14ac:dyDescent="0.25">
      <c r="A145" s="17"/>
      <c r="B145" s="17"/>
      <c r="C145" s="17"/>
      <c r="D145" s="17"/>
      <c r="E145" s="17"/>
      <c r="F145" s="17"/>
      <c r="G145" s="17"/>
      <c r="H145" s="17"/>
      <c r="I145" s="17"/>
      <c r="J145" s="17"/>
      <c r="K145" s="17"/>
      <c r="L145" s="17"/>
      <c r="M145" s="17"/>
    </row>
    <row r="146" spans="1:13" x14ac:dyDescent="0.25">
      <c r="A146" s="17"/>
      <c r="B146" s="17"/>
      <c r="C146" s="17"/>
      <c r="D146" s="17"/>
      <c r="E146" s="17"/>
      <c r="F146" s="17"/>
      <c r="G146" s="17"/>
      <c r="H146" s="17"/>
      <c r="I146" s="17"/>
      <c r="J146" s="17"/>
      <c r="K146" s="17"/>
      <c r="L146" s="17"/>
      <c r="M146" s="17"/>
    </row>
    <row r="147" spans="1:13" x14ac:dyDescent="0.25">
      <c r="A147" s="17"/>
      <c r="B147" s="17"/>
      <c r="C147" s="17"/>
      <c r="D147" s="17"/>
      <c r="E147" s="17"/>
      <c r="F147" s="17"/>
      <c r="G147" s="17"/>
      <c r="H147" s="17"/>
      <c r="I147" s="17"/>
      <c r="J147" s="17"/>
      <c r="K147" s="17"/>
      <c r="L147" s="17"/>
      <c r="M147" s="17"/>
    </row>
    <row r="148" spans="1:13" x14ac:dyDescent="0.25">
      <c r="A148" s="17"/>
      <c r="B148" s="17"/>
      <c r="C148" s="17"/>
      <c r="D148" s="17"/>
      <c r="E148" s="17"/>
      <c r="F148" s="17"/>
      <c r="G148" s="17"/>
      <c r="H148" s="17"/>
      <c r="I148" s="17"/>
      <c r="J148" s="17"/>
      <c r="K148" s="17"/>
      <c r="L148" s="17"/>
      <c r="M148" s="17"/>
    </row>
    <row r="149" spans="1:13" x14ac:dyDescent="0.25">
      <c r="A149" s="17"/>
      <c r="B149" s="17"/>
      <c r="C149" s="17"/>
      <c r="D149" s="17"/>
      <c r="E149" s="17"/>
      <c r="F149" s="17"/>
      <c r="G149" s="17"/>
      <c r="H149" s="17"/>
      <c r="I149" s="17"/>
      <c r="J149" s="17"/>
      <c r="K149" s="17"/>
      <c r="L149" s="17"/>
      <c r="M149" s="17"/>
    </row>
    <row r="150" spans="1:13" x14ac:dyDescent="0.25">
      <c r="A150" s="17"/>
      <c r="B150" s="17"/>
      <c r="C150" s="17"/>
      <c r="D150" s="17"/>
      <c r="E150" s="17"/>
      <c r="F150" s="17"/>
      <c r="G150" s="17"/>
      <c r="H150" s="17"/>
      <c r="I150" s="17"/>
      <c r="J150" s="17"/>
      <c r="K150" s="17"/>
      <c r="L150" s="17"/>
      <c r="M150" s="17"/>
    </row>
    <row r="151" spans="1:13" x14ac:dyDescent="0.25">
      <c r="A151" s="17"/>
      <c r="B151" s="17"/>
      <c r="C151" s="17"/>
      <c r="D151" s="17"/>
      <c r="E151" s="17"/>
      <c r="F151" s="17"/>
      <c r="G151" s="17"/>
      <c r="H151" s="17"/>
      <c r="I151" s="17"/>
      <c r="J151" s="17"/>
      <c r="K151" s="17"/>
      <c r="L151" s="17"/>
      <c r="M151" s="17"/>
    </row>
    <row r="152" spans="1:13" x14ac:dyDescent="0.25">
      <c r="A152" s="17"/>
      <c r="B152" s="17"/>
      <c r="C152" s="17"/>
      <c r="D152" s="17"/>
      <c r="E152" s="17"/>
      <c r="F152" s="17"/>
      <c r="G152" s="17"/>
      <c r="H152" s="17"/>
      <c r="I152" s="17"/>
      <c r="J152" s="17"/>
      <c r="K152" s="17"/>
      <c r="L152" s="17"/>
      <c r="M152" s="17"/>
    </row>
    <row r="153" spans="1:13" x14ac:dyDescent="0.25">
      <c r="A153" s="17"/>
      <c r="B153" s="17"/>
      <c r="C153" s="17"/>
      <c r="D153" s="17"/>
      <c r="E153" s="17"/>
      <c r="F153" s="17"/>
      <c r="G153" s="17"/>
      <c r="H153" s="17"/>
      <c r="I153" s="17"/>
      <c r="J153" s="17"/>
      <c r="K153" s="17"/>
      <c r="L153" s="17"/>
      <c r="M153" s="17"/>
    </row>
    <row r="154" spans="1:13" x14ac:dyDescent="0.25">
      <c r="A154" s="17"/>
      <c r="B154" s="17"/>
      <c r="C154" s="17"/>
      <c r="D154" s="17"/>
      <c r="E154" s="17"/>
      <c r="F154" s="17"/>
      <c r="G154" s="17"/>
      <c r="H154" s="17"/>
      <c r="I154" s="17"/>
      <c r="J154" s="17"/>
      <c r="K154" s="17"/>
      <c r="L154" s="17"/>
      <c r="M154" s="17"/>
    </row>
    <row r="155" spans="1:13" x14ac:dyDescent="0.25">
      <c r="A155" s="17"/>
      <c r="B155" s="17"/>
      <c r="C155" s="17"/>
      <c r="D155" s="17"/>
      <c r="E155" s="17"/>
      <c r="F155" s="17"/>
      <c r="G155" s="17"/>
      <c r="H155" s="17"/>
      <c r="I155" s="17"/>
      <c r="J155" s="17"/>
      <c r="K155" s="17"/>
      <c r="L155" s="17"/>
      <c r="M155" s="17"/>
    </row>
    <row r="156" spans="1:13" x14ac:dyDescent="0.25">
      <c r="A156" s="17"/>
      <c r="B156" s="17"/>
      <c r="C156" s="17"/>
      <c r="D156" s="17"/>
      <c r="E156" s="17"/>
      <c r="F156" s="17"/>
      <c r="G156" s="17"/>
      <c r="H156" s="17"/>
      <c r="I156" s="17"/>
      <c r="J156" s="17"/>
      <c r="K156" s="17"/>
      <c r="L156" s="17"/>
      <c r="M156" s="17"/>
    </row>
    <row r="157" spans="1:13" x14ac:dyDescent="0.25">
      <c r="A157" s="17"/>
      <c r="B157" s="17"/>
      <c r="C157" s="17"/>
      <c r="D157" s="17"/>
      <c r="E157" s="17"/>
      <c r="F157" s="17"/>
      <c r="G157" s="17"/>
      <c r="H157" s="17"/>
      <c r="I157" s="17"/>
      <c r="J157" s="17"/>
      <c r="K157" s="17"/>
      <c r="L157" s="17"/>
      <c r="M157" s="17"/>
    </row>
    <row r="158" spans="1:13" x14ac:dyDescent="0.25">
      <c r="A158" s="17"/>
      <c r="B158" s="17"/>
      <c r="C158" s="17"/>
      <c r="D158" s="17"/>
      <c r="E158" s="17"/>
      <c r="F158" s="17"/>
      <c r="G158" s="17"/>
      <c r="H158" s="17"/>
      <c r="I158" s="17"/>
      <c r="J158" s="17"/>
      <c r="K158" s="17"/>
      <c r="L158" s="17"/>
      <c r="M158" s="17"/>
    </row>
    <row r="159" spans="1:13" x14ac:dyDescent="0.25">
      <c r="A159" s="17"/>
      <c r="B159" s="17"/>
      <c r="C159" s="17"/>
      <c r="D159" s="17"/>
      <c r="E159" s="17"/>
      <c r="F159" s="17"/>
      <c r="G159" s="17"/>
      <c r="H159" s="17"/>
      <c r="I159" s="17"/>
      <c r="J159" s="17"/>
      <c r="K159" s="17"/>
      <c r="L159" s="17"/>
      <c r="M159" s="17"/>
    </row>
    <row r="160" spans="1:13" x14ac:dyDescent="0.25">
      <c r="A160" s="17"/>
      <c r="B160" s="17"/>
      <c r="C160" s="17"/>
      <c r="D160" s="17"/>
      <c r="E160" s="17"/>
      <c r="F160" s="17"/>
      <c r="G160" s="17"/>
      <c r="H160" s="17"/>
      <c r="I160" s="17"/>
      <c r="J160" s="17"/>
      <c r="K160" s="17"/>
      <c r="L160" s="17"/>
      <c r="M160" s="17"/>
    </row>
    <row r="161" spans="1:13" x14ac:dyDescent="0.25">
      <c r="A161" s="17"/>
      <c r="B161" s="17"/>
      <c r="C161" s="17"/>
      <c r="D161" s="17"/>
      <c r="E161" s="17"/>
      <c r="F161" s="17"/>
      <c r="G161" s="17"/>
      <c r="H161" s="17"/>
      <c r="I161" s="17"/>
      <c r="J161" s="17"/>
      <c r="K161" s="17"/>
      <c r="L161" s="17"/>
      <c r="M161" s="17"/>
    </row>
    <row r="162" spans="1:13" x14ac:dyDescent="0.25">
      <c r="A162" s="17"/>
      <c r="B162" s="17"/>
      <c r="C162" s="17"/>
      <c r="D162" s="17"/>
      <c r="E162" s="17"/>
      <c r="F162" s="17"/>
      <c r="G162" s="17"/>
      <c r="H162" s="17"/>
      <c r="I162" s="17"/>
      <c r="J162" s="17"/>
      <c r="K162" s="17"/>
      <c r="L162" s="17"/>
      <c r="M162" s="17"/>
    </row>
    <row r="163" spans="1:13" x14ac:dyDescent="0.25">
      <c r="A163" s="17"/>
      <c r="B163" s="17"/>
      <c r="C163" s="17"/>
      <c r="D163" s="17"/>
      <c r="E163" s="17"/>
      <c r="F163" s="17"/>
      <c r="G163" s="17"/>
      <c r="H163" s="17"/>
      <c r="I163" s="17"/>
      <c r="J163" s="17"/>
      <c r="K163" s="17"/>
      <c r="L163" s="17"/>
      <c r="M163" s="17"/>
    </row>
    <row r="164" spans="1:13" x14ac:dyDescent="0.25">
      <c r="A164" s="17"/>
      <c r="B164" s="17"/>
      <c r="C164" s="17"/>
      <c r="D164" s="17"/>
      <c r="E164" s="17"/>
      <c r="F164" s="17"/>
      <c r="G164" s="17"/>
      <c r="H164" s="17"/>
      <c r="I164" s="17"/>
      <c r="J164" s="17"/>
      <c r="K164" s="17"/>
      <c r="L164" s="17"/>
      <c r="M164" s="17"/>
    </row>
    <row r="165" spans="1:13" x14ac:dyDescent="0.25">
      <c r="A165" s="17"/>
      <c r="B165" s="17"/>
      <c r="C165" s="17"/>
      <c r="D165" s="17"/>
      <c r="E165" s="17"/>
      <c r="F165" s="17"/>
      <c r="G165" s="17"/>
      <c r="H165" s="17"/>
      <c r="I165" s="17"/>
      <c r="J165" s="17"/>
      <c r="K165" s="17"/>
      <c r="L165" s="17"/>
      <c r="M165" s="17"/>
    </row>
    <row r="166" spans="1:13" x14ac:dyDescent="0.25">
      <c r="A166" s="17"/>
      <c r="B166" s="17"/>
      <c r="C166" s="17"/>
      <c r="D166" s="17"/>
      <c r="E166" s="17"/>
      <c r="F166" s="17"/>
      <c r="G166" s="17"/>
      <c r="H166" s="17"/>
      <c r="I166" s="17"/>
      <c r="J166" s="17"/>
      <c r="K166" s="17"/>
      <c r="L166" s="17"/>
      <c r="M166" s="17"/>
    </row>
    <row r="167" spans="1:13" x14ac:dyDescent="0.25">
      <c r="A167" s="17"/>
      <c r="B167" s="17"/>
      <c r="C167" s="17"/>
      <c r="D167" s="17"/>
      <c r="E167" s="17"/>
      <c r="F167" s="17"/>
      <c r="G167" s="17"/>
      <c r="H167" s="17"/>
      <c r="I167" s="17"/>
      <c r="J167" s="17"/>
      <c r="K167" s="17"/>
      <c r="L167" s="17"/>
      <c r="M167" s="17"/>
    </row>
    <row r="168" spans="1:13" x14ac:dyDescent="0.25">
      <c r="A168" s="17"/>
      <c r="B168" s="17"/>
      <c r="C168" s="17"/>
      <c r="D168" s="17"/>
      <c r="E168" s="17"/>
      <c r="F168" s="17"/>
      <c r="G168" s="17"/>
      <c r="H168" s="17"/>
      <c r="I168" s="17"/>
      <c r="J168" s="17"/>
      <c r="K168" s="17"/>
      <c r="L168" s="17"/>
      <c r="M168" s="17"/>
    </row>
    <row r="169" spans="1:13" x14ac:dyDescent="0.25">
      <c r="A169" s="17"/>
      <c r="B169" s="17"/>
      <c r="C169" s="17"/>
      <c r="D169" s="17"/>
      <c r="E169" s="17"/>
      <c r="F169" s="17"/>
      <c r="G169" s="17"/>
      <c r="H169" s="17"/>
      <c r="I169" s="17"/>
      <c r="J169" s="17"/>
      <c r="K169" s="17"/>
      <c r="L169" s="17"/>
      <c r="M169" s="17"/>
    </row>
    <row r="170" spans="1:13" x14ac:dyDescent="0.25">
      <c r="A170" s="17"/>
      <c r="B170" s="17"/>
      <c r="C170" s="17"/>
      <c r="D170" s="17"/>
      <c r="E170" s="17"/>
      <c r="F170" s="17"/>
      <c r="G170" s="17"/>
      <c r="H170" s="17"/>
      <c r="I170" s="17"/>
      <c r="J170" s="17"/>
      <c r="K170" s="17"/>
      <c r="L170" s="17"/>
      <c r="M170" s="17"/>
    </row>
    <row r="171" spans="1:13" x14ac:dyDescent="0.25">
      <c r="A171" s="17"/>
      <c r="B171" s="17"/>
      <c r="C171" s="17"/>
      <c r="D171" s="17"/>
      <c r="E171" s="17"/>
      <c r="F171" s="17"/>
      <c r="G171" s="17"/>
      <c r="H171" s="17"/>
      <c r="I171" s="17"/>
      <c r="J171" s="17"/>
      <c r="K171" s="17"/>
      <c r="L171" s="17"/>
      <c r="M171" s="17"/>
    </row>
    <row r="172" spans="1:13" x14ac:dyDescent="0.25">
      <c r="A172" s="17"/>
      <c r="B172" s="17"/>
      <c r="C172" s="17"/>
      <c r="D172" s="17"/>
      <c r="E172" s="17"/>
      <c r="F172" s="17"/>
      <c r="G172" s="17"/>
      <c r="H172" s="17"/>
      <c r="I172" s="17"/>
      <c r="J172" s="17"/>
      <c r="K172" s="17"/>
      <c r="L172" s="17"/>
      <c r="M172" s="17"/>
    </row>
    <row r="173" spans="1:13" x14ac:dyDescent="0.25">
      <c r="A173" s="17"/>
      <c r="B173" s="17"/>
      <c r="C173" s="17"/>
      <c r="D173" s="17"/>
      <c r="E173" s="17"/>
      <c r="F173" s="17"/>
      <c r="G173" s="17"/>
      <c r="H173" s="17"/>
      <c r="I173" s="17"/>
      <c r="J173" s="17"/>
      <c r="K173" s="17"/>
      <c r="L173" s="17"/>
      <c r="M173" s="17"/>
    </row>
    <row r="174" spans="1:13" x14ac:dyDescent="0.25">
      <c r="A174" s="17"/>
      <c r="B174" s="17"/>
      <c r="C174" s="17"/>
      <c r="D174" s="17"/>
      <c r="E174" s="17"/>
      <c r="F174" s="17"/>
      <c r="G174" s="17"/>
      <c r="H174" s="17"/>
      <c r="I174" s="17"/>
      <c r="J174" s="17"/>
      <c r="K174" s="17"/>
      <c r="L174" s="17"/>
      <c r="M174" s="17"/>
    </row>
    <row r="175" spans="1:13" x14ac:dyDescent="0.25">
      <c r="A175" s="17"/>
      <c r="B175" s="17"/>
      <c r="C175" s="17"/>
      <c r="D175" s="17"/>
      <c r="E175" s="17"/>
      <c r="F175" s="17"/>
      <c r="G175" s="17"/>
      <c r="H175" s="17"/>
      <c r="I175" s="17"/>
      <c r="J175" s="17"/>
      <c r="K175" s="17"/>
      <c r="L175" s="17"/>
      <c r="M175" s="17"/>
    </row>
    <row r="176" spans="1:13" x14ac:dyDescent="0.25">
      <c r="A176" s="17"/>
      <c r="B176" s="17"/>
      <c r="C176" s="17"/>
      <c r="D176" s="17"/>
      <c r="E176" s="17"/>
      <c r="F176" s="17"/>
      <c r="G176" s="17"/>
      <c r="H176" s="17"/>
      <c r="I176" s="17"/>
      <c r="J176" s="17"/>
      <c r="K176" s="17"/>
      <c r="L176" s="17"/>
      <c r="M176" s="17"/>
    </row>
    <row r="177" spans="1:13" x14ac:dyDescent="0.25">
      <c r="A177" s="17"/>
      <c r="B177" s="17"/>
      <c r="C177" s="17"/>
      <c r="D177" s="17"/>
      <c r="E177" s="17"/>
      <c r="F177" s="17"/>
      <c r="G177" s="17"/>
      <c r="H177" s="17"/>
      <c r="I177" s="17"/>
      <c r="J177" s="17"/>
      <c r="K177" s="17"/>
      <c r="L177" s="17"/>
      <c r="M177" s="17"/>
    </row>
    <row r="178" spans="1:13" x14ac:dyDescent="0.25">
      <c r="A178" s="17"/>
      <c r="B178" s="17"/>
      <c r="C178" s="17"/>
      <c r="D178" s="17"/>
      <c r="E178" s="17"/>
      <c r="F178" s="17"/>
      <c r="G178" s="17"/>
      <c r="H178" s="17"/>
      <c r="I178" s="17"/>
      <c r="J178" s="17"/>
      <c r="K178" s="17"/>
      <c r="L178" s="17"/>
      <c r="M178" s="17"/>
    </row>
    <row r="179" spans="1:13" x14ac:dyDescent="0.25">
      <c r="A179" s="17"/>
      <c r="B179" s="17"/>
      <c r="C179" s="17"/>
      <c r="D179" s="17"/>
      <c r="E179" s="17"/>
      <c r="F179" s="17"/>
      <c r="G179" s="17"/>
      <c r="H179" s="17"/>
      <c r="I179" s="17"/>
      <c r="J179" s="17"/>
      <c r="K179" s="17"/>
      <c r="L179" s="17"/>
      <c r="M179" s="17"/>
    </row>
    <row r="180" spans="1:13" x14ac:dyDescent="0.25">
      <c r="A180" s="17"/>
      <c r="B180" s="17"/>
      <c r="C180" s="17"/>
      <c r="D180" s="17"/>
      <c r="E180" s="17"/>
      <c r="F180" s="17"/>
      <c r="G180" s="17"/>
      <c r="H180" s="17"/>
      <c r="I180" s="17"/>
      <c r="J180" s="17"/>
      <c r="K180" s="17"/>
      <c r="L180" s="17"/>
      <c r="M180" s="17"/>
    </row>
    <row r="181" spans="1:13" x14ac:dyDescent="0.25">
      <c r="A181" s="17"/>
      <c r="B181" s="17"/>
      <c r="C181" s="17"/>
      <c r="D181" s="17"/>
      <c r="E181" s="17"/>
      <c r="F181" s="17"/>
      <c r="G181" s="17"/>
      <c r="H181" s="17"/>
      <c r="I181" s="17"/>
      <c r="J181" s="17"/>
      <c r="K181" s="17"/>
      <c r="L181" s="17"/>
      <c r="M181" s="17"/>
    </row>
    <row r="182" spans="1:13" x14ac:dyDescent="0.25">
      <c r="A182" s="17"/>
      <c r="B182" s="17"/>
      <c r="C182" s="17"/>
      <c r="D182" s="17"/>
      <c r="E182" s="17"/>
      <c r="F182" s="17"/>
      <c r="G182" s="17"/>
      <c r="H182" s="17"/>
      <c r="I182" s="17"/>
      <c r="J182" s="17"/>
      <c r="K182" s="17"/>
      <c r="L182" s="17"/>
      <c r="M182" s="17"/>
    </row>
    <row r="183" spans="1:13" x14ac:dyDescent="0.25">
      <c r="A183" s="17"/>
      <c r="B183" s="17"/>
      <c r="C183" s="17"/>
      <c r="D183" s="17"/>
      <c r="E183" s="17"/>
      <c r="F183" s="17"/>
      <c r="G183" s="17"/>
      <c r="H183" s="17"/>
      <c r="I183" s="17"/>
      <c r="J183" s="17"/>
      <c r="K183" s="17"/>
      <c r="L183" s="17"/>
      <c r="M183" s="17"/>
    </row>
    <row r="184" spans="1:13" x14ac:dyDescent="0.25">
      <c r="A184" s="17"/>
      <c r="B184" s="17"/>
      <c r="C184" s="17"/>
      <c r="D184" s="17"/>
      <c r="E184" s="17"/>
      <c r="F184" s="17"/>
      <c r="G184" s="17"/>
      <c r="H184" s="17"/>
      <c r="I184" s="17"/>
      <c r="J184" s="17"/>
      <c r="K184" s="17"/>
      <c r="L184" s="17"/>
      <c r="M184" s="17"/>
    </row>
    <row r="185" spans="1:13" x14ac:dyDescent="0.25">
      <c r="A185" s="17"/>
      <c r="B185" s="17"/>
      <c r="C185" s="17"/>
      <c r="D185" s="17"/>
      <c r="E185" s="17"/>
      <c r="F185" s="17"/>
      <c r="G185" s="17"/>
      <c r="H185" s="17"/>
      <c r="I185" s="17"/>
      <c r="J185" s="17"/>
      <c r="K185" s="17"/>
      <c r="L185" s="17"/>
      <c r="M185" s="17"/>
    </row>
    <row r="186" spans="1:13" x14ac:dyDescent="0.25">
      <c r="A186" s="17"/>
      <c r="B186" s="17"/>
      <c r="C186" s="17"/>
      <c r="D186" s="17"/>
      <c r="E186" s="17"/>
      <c r="F186" s="17"/>
      <c r="G186" s="17"/>
      <c r="H186" s="17"/>
      <c r="I186" s="17"/>
      <c r="J186" s="17"/>
      <c r="K186" s="17"/>
      <c r="L186" s="17"/>
      <c r="M186" s="17"/>
    </row>
    <row r="187" spans="1:13" x14ac:dyDescent="0.25">
      <c r="A187" s="17"/>
      <c r="B187" s="17"/>
      <c r="C187" s="17"/>
      <c r="D187" s="17"/>
      <c r="E187" s="17"/>
      <c r="F187" s="17"/>
      <c r="G187" s="17"/>
      <c r="H187" s="17"/>
      <c r="I187" s="17"/>
      <c r="J187" s="17"/>
      <c r="K187" s="17"/>
      <c r="L187" s="17"/>
      <c r="M187" s="17"/>
    </row>
    <row r="188" spans="1:13" x14ac:dyDescent="0.25">
      <c r="A188" s="17"/>
      <c r="B188" s="17"/>
      <c r="C188" s="17"/>
      <c r="D188" s="17"/>
      <c r="E188" s="17"/>
      <c r="F188" s="17"/>
      <c r="G188" s="17"/>
      <c r="H188" s="17"/>
      <c r="I188" s="17"/>
      <c r="J188" s="17"/>
      <c r="K188" s="17"/>
      <c r="L188" s="17"/>
      <c r="M188" s="17"/>
    </row>
    <row r="189" spans="1:13" x14ac:dyDescent="0.25">
      <c r="A189" s="17"/>
      <c r="B189" s="17"/>
      <c r="C189" s="17"/>
      <c r="D189" s="17"/>
      <c r="E189" s="17"/>
      <c r="F189" s="17"/>
      <c r="G189" s="17"/>
      <c r="H189" s="17"/>
      <c r="I189" s="17"/>
      <c r="J189" s="17"/>
      <c r="K189" s="17"/>
      <c r="L189" s="17"/>
      <c r="M189" s="17"/>
    </row>
    <row r="190" spans="1:13" x14ac:dyDescent="0.25">
      <c r="A190" s="17"/>
      <c r="B190" s="17"/>
      <c r="C190" s="17"/>
      <c r="D190" s="17"/>
      <c r="E190" s="17"/>
      <c r="F190" s="17"/>
      <c r="G190" s="17"/>
      <c r="H190" s="17"/>
      <c r="I190" s="17"/>
      <c r="J190" s="17"/>
      <c r="K190" s="17"/>
      <c r="L190" s="17"/>
      <c r="M190" s="17"/>
    </row>
    <row r="191" spans="1:13" x14ac:dyDescent="0.25">
      <c r="A191" s="17"/>
      <c r="B191" s="17"/>
      <c r="C191" s="17"/>
      <c r="D191" s="17"/>
      <c r="E191" s="17"/>
      <c r="F191" s="17"/>
      <c r="G191" s="17"/>
      <c r="H191" s="17"/>
      <c r="I191" s="17"/>
      <c r="J191" s="17"/>
      <c r="K191" s="17"/>
      <c r="L191" s="17"/>
      <c r="M191" s="17"/>
    </row>
    <row r="192" spans="1:13" x14ac:dyDescent="0.25">
      <c r="A192" s="17"/>
      <c r="B192" s="17"/>
      <c r="C192" s="17"/>
      <c r="D192" s="17"/>
      <c r="E192" s="17"/>
      <c r="F192" s="17"/>
      <c r="G192" s="17"/>
      <c r="H192" s="17"/>
      <c r="I192" s="17"/>
      <c r="J192" s="17"/>
      <c r="K192" s="17"/>
      <c r="L192" s="17"/>
      <c r="M192" s="17"/>
    </row>
    <row r="193" spans="1:13" x14ac:dyDescent="0.25">
      <c r="A193" s="17"/>
      <c r="B193" s="17"/>
      <c r="C193" s="17"/>
      <c r="D193" s="17"/>
      <c r="E193" s="17"/>
      <c r="F193" s="17"/>
      <c r="G193" s="17"/>
      <c r="H193" s="17"/>
      <c r="I193" s="17"/>
      <c r="J193" s="17"/>
      <c r="K193" s="17"/>
      <c r="L193" s="17"/>
      <c r="M193" s="17"/>
    </row>
    <row r="194" spans="1:13" x14ac:dyDescent="0.25">
      <c r="A194" s="17"/>
      <c r="B194" s="17"/>
      <c r="C194" s="17"/>
      <c r="D194" s="17"/>
      <c r="E194" s="17"/>
      <c r="F194" s="17"/>
      <c r="G194" s="17"/>
      <c r="H194" s="17"/>
      <c r="I194" s="17"/>
      <c r="J194" s="17"/>
      <c r="K194" s="17"/>
      <c r="L194" s="17"/>
      <c r="M194" s="17"/>
    </row>
    <row r="195" spans="1:13" x14ac:dyDescent="0.25">
      <c r="A195" s="17"/>
      <c r="B195" s="17"/>
      <c r="C195" s="17"/>
      <c r="D195" s="17"/>
      <c r="E195" s="17"/>
      <c r="F195" s="17"/>
      <c r="G195" s="17"/>
      <c r="H195" s="17"/>
      <c r="I195" s="17"/>
      <c r="J195" s="17"/>
      <c r="K195" s="17"/>
      <c r="L195" s="17"/>
      <c r="M195" s="17"/>
    </row>
    <row r="196" spans="1:13" x14ac:dyDescent="0.25">
      <c r="A196" s="17"/>
      <c r="B196" s="17"/>
      <c r="C196" s="17"/>
      <c r="D196" s="17"/>
      <c r="E196" s="17"/>
      <c r="F196" s="17"/>
      <c r="G196" s="17"/>
      <c r="H196" s="17"/>
      <c r="I196" s="17"/>
      <c r="J196" s="17"/>
      <c r="K196" s="17"/>
      <c r="L196" s="17"/>
      <c r="M196" s="17"/>
    </row>
    <row r="197" spans="1:13" x14ac:dyDescent="0.25">
      <c r="A197" s="17"/>
      <c r="B197" s="17"/>
      <c r="C197" s="17"/>
      <c r="D197" s="17"/>
      <c r="E197" s="17"/>
      <c r="F197" s="17"/>
      <c r="G197" s="17"/>
      <c r="H197" s="17"/>
      <c r="I197" s="17"/>
      <c r="J197" s="17"/>
      <c r="K197" s="17"/>
      <c r="L197" s="17"/>
      <c r="M197" s="17"/>
    </row>
    <row r="198" spans="1:13" x14ac:dyDescent="0.25">
      <c r="A198" s="17"/>
      <c r="B198" s="17"/>
      <c r="C198" s="17"/>
      <c r="D198" s="17"/>
      <c r="E198" s="17"/>
      <c r="F198" s="17"/>
      <c r="G198" s="17"/>
      <c r="H198" s="17"/>
      <c r="I198" s="17"/>
      <c r="J198" s="17"/>
      <c r="K198" s="17"/>
      <c r="L198" s="17"/>
      <c r="M198" s="17"/>
    </row>
    <row r="199" spans="1:13" x14ac:dyDescent="0.25">
      <c r="A199" s="17"/>
      <c r="B199" s="17"/>
      <c r="C199" s="17"/>
      <c r="D199" s="17"/>
      <c r="E199" s="17"/>
      <c r="F199" s="17"/>
      <c r="G199" s="17"/>
      <c r="H199" s="17"/>
      <c r="I199" s="17"/>
      <c r="J199" s="17"/>
      <c r="K199" s="17"/>
      <c r="L199" s="17"/>
      <c r="M199" s="17"/>
    </row>
    <row r="200" spans="1:13" x14ac:dyDescent="0.25">
      <c r="A200" s="17"/>
      <c r="B200" s="17"/>
      <c r="C200" s="17"/>
      <c r="D200" s="17"/>
      <c r="E200" s="17"/>
      <c r="F200" s="17"/>
      <c r="G200" s="17"/>
      <c r="H200" s="17"/>
      <c r="I200" s="17"/>
      <c r="J200" s="17"/>
      <c r="K200" s="17"/>
      <c r="L200" s="17"/>
      <c r="M200" s="17"/>
    </row>
    <row r="201" spans="1:13" x14ac:dyDescent="0.25">
      <c r="A201" s="17"/>
      <c r="B201" s="17"/>
      <c r="C201" s="17"/>
      <c r="D201" s="17"/>
      <c r="E201" s="17"/>
      <c r="F201" s="17"/>
      <c r="G201" s="17"/>
      <c r="H201" s="17"/>
      <c r="I201" s="17"/>
      <c r="J201" s="17"/>
      <c r="K201" s="17"/>
      <c r="L201" s="17"/>
      <c r="M201" s="17"/>
    </row>
    <row r="202" spans="1:13" x14ac:dyDescent="0.25">
      <c r="A202" s="17"/>
      <c r="B202" s="17"/>
      <c r="C202" s="17"/>
      <c r="D202" s="17"/>
      <c r="E202" s="17"/>
      <c r="F202" s="17"/>
      <c r="G202" s="17"/>
      <c r="H202" s="17"/>
      <c r="I202" s="17"/>
      <c r="J202" s="17"/>
      <c r="K202" s="17"/>
      <c r="L202" s="17"/>
      <c r="M202" s="17"/>
    </row>
    <row r="203" spans="1:13" x14ac:dyDescent="0.25">
      <c r="A203" s="17"/>
      <c r="B203" s="17"/>
      <c r="C203" s="17"/>
      <c r="D203" s="17"/>
      <c r="E203" s="17"/>
      <c r="F203" s="17"/>
      <c r="G203" s="17"/>
      <c r="H203" s="17"/>
      <c r="I203" s="17"/>
      <c r="J203" s="17"/>
      <c r="K203" s="17"/>
      <c r="L203" s="17"/>
      <c r="M203" s="17"/>
    </row>
    <row r="204" spans="1:13" x14ac:dyDescent="0.25">
      <c r="A204" s="17"/>
      <c r="B204" s="17"/>
      <c r="C204" s="17"/>
      <c r="D204" s="17"/>
      <c r="E204" s="17"/>
      <c r="F204" s="17"/>
      <c r="G204" s="17"/>
      <c r="H204" s="17"/>
      <c r="I204" s="17"/>
      <c r="J204" s="17"/>
      <c r="K204" s="17"/>
      <c r="L204" s="17"/>
      <c r="M204" s="17"/>
    </row>
    <row r="205" spans="1:13" x14ac:dyDescent="0.25">
      <c r="A205" s="17"/>
      <c r="B205" s="17"/>
      <c r="C205" s="17"/>
      <c r="D205" s="17"/>
      <c r="E205" s="17"/>
      <c r="F205" s="17"/>
      <c r="G205" s="17"/>
      <c r="H205" s="17"/>
      <c r="I205" s="17"/>
      <c r="J205" s="17"/>
      <c r="K205" s="17"/>
      <c r="L205" s="17"/>
      <c r="M205" s="17"/>
    </row>
    <row r="206" spans="1:13" x14ac:dyDescent="0.25">
      <c r="A206" s="17"/>
      <c r="B206" s="17"/>
      <c r="C206" s="17"/>
      <c r="D206" s="17"/>
      <c r="E206" s="17"/>
      <c r="F206" s="17"/>
      <c r="G206" s="17"/>
      <c r="H206" s="17"/>
      <c r="I206" s="17"/>
      <c r="J206" s="17"/>
      <c r="K206" s="17"/>
      <c r="L206" s="17"/>
      <c r="M206" s="17"/>
    </row>
    <row r="207" spans="1:13" x14ac:dyDescent="0.25">
      <c r="A207" s="17"/>
      <c r="B207" s="17"/>
      <c r="C207" s="17"/>
      <c r="D207" s="17"/>
      <c r="E207" s="17"/>
      <c r="F207" s="17"/>
      <c r="G207" s="17"/>
      <c r="H207" s="17"/>
      <c r="I207" s="17"/>
      <c r="J207" s="17"/>
      <c r="K207" s="17"/>
      <c r="L207" s="17"/>
      <c r="M207" s="17"/>
    </row>
    <row r="208" spans="1:13" x14ac:dyDescent="0.25">
      <c r="A208" s="17"/>
      <c r="B208" s="17"/>
      <c r="C208" s="17"/>
      <c r="D208" s="17"/>
      <c r="E208" s="17"/>
      <c r="F208" s="17"/>
      <c r="G208" s="17"/>
      <c r="H208" s="17"/>
      <c r="I208" s="17"/>
      <c r="J208" s="17"/>
      <c r="K208" s="17"/>
      <c r="L208" s="17"/>
      <c r="M208" s="17"/>
    </row>
    <row r="209" spans="1:13" x14ac:dyDescent="0.25">
      <c r="A209" s="17"/>
      <c r="B209" s="17"/>
      <c r="C209" s="17"/>
      <c r="D209" s="17"/>
      <c r="E209" s="17"/>
      <c r="F209" s="17"/>
      <c r="G209" s="17"/>
      <c r="H209" s="17"/>
      <c r="I209" s="17"/>
      <c r="J209" s="17"/>
      <c r="K209" s="17"/>
      <c r="L209" s="17"/>
      <c r="M209" s="17"/>
    </row>
    <row r="210" spans="1:13" x14ac:dyDescent="0.25">
      <c r="A210" s="17"/>
      <c r="B210" s="17"/>
      <c r="C210" s="17"/>
      <c r="D210" s="17"/>
      <c r="E210" s="17"/>
      <c r="F210" s="17"/>
      <c r="G210" s="17"/>
      <c r="H210" s="17"/>
      <c r="I210" s="17"/>
      <c r="J210" s="17"/>
      <c r="K210" s="17"/>
      <c r="L210" s="17"/>
      <c r="M210" s="17"/>
    </row>
    <row r="211" spans="1:13" x14ac:dyDescent="0.25">
      <c r="A211" s="17"/>
      <c r="B211" s="17"/>
      <c r="C211" s="17"/>
      <c r="D211" s="17"/>
      <c r="E211" s="17"/>
      <c r="F211" s="17"/>
      <c r="G211" s="17"/>
      <c r="H211" s="17"/>
      <c r="I211" s="17"/>
      <c r="J211" s="17"/>
      <c r="K211" s="17"/>
      <c r="L211" s="17"/>
      <c r="M211" s="17"/>
    </row>
    <row r="212" spans="1:13" x14ac:dyDescent="0.25">
      <c r="A212" s="17"/>
      <c r="B212" s="17"/>
      <c r="C212" s="17"/>
      <c r="D212" s="17"/>
      <c r="E212" s="17"/>
      <c r="F212" s="17"/>
      <c r="G212" s="17"/>
      <c r="H212" s="17"/>
      <c r="I212" s="17"/>
      <c r="J212" s="17"/>
      <c r="K212" s="17"/>
      <c r="L212" s="17"/>
      <c r="M212" s="17"/>
    </row>
    <row r="213" spans="1:13" x14ac:dyDescent="0.25">
      <c r="A213" s="17"/>
      <c r="B213" s="17"/>
      <c r="C213" s="17"/>
      <c r="D213" s="17"/>
      <c r="E213" s="17"/>
      <c r="F213" s="17"/>
      <c r="G213" s="17"/>
      <c r="H213" s="17"/>
      <c r="I213" s="17"/>
      <c r="J213" s="17"/>
      <c r="K213" s="17"/>
      <c r="L213" s="17"/>
      <c r="M213" s="17"/>
    </row>
    <row r="214" spans="1:13" x14ac:dyDescent="0.25">
      <c r="A214" s="17"/>
      <c r="B214" s="17"/>
      <c r="C214" s="17"/>
      <c r="D214" s="17"/>
      <c r="E214" s="17"/>
      <c r="F214" s="17"/>
      <c r="G214" s="17"/>
      <c r="H214" s="17"/>
      <c r="I214" s="17"/>
      <c r="J214" s="17"/>
      <c r="K214" s="17"/>
      <c r="L214" s="17"/>
      <c r="M214" s="17"/>
    </row>
    <row r="215" spans="1:13" x14ac:dyDescent="0.25">
      <c r="A215" s="17"/>
      <c r="B215" s="17"/>
      <c r="C215" s="17"/>
      <c r="D215" s="17"/>
      <c r="E215" s="17"/>
      <c r="F215" s="17"/>
      <c r="G215" s="17"/>
      <c r="H215" s="17"/>
      <c r="I215" s="17"/>
      <c r="J215" s="17"/>
      <c r="K215" s="17"/>
      <c r="L215" s="17"/>
      <c r="M215" s="17"/>
    </row>
    <row r="216" spans="1:13" x14ac:dyDescent="0.25">
      <c r="A216" s="17"/>
      <c r="B216" s="17"/>
      <c r="C216" s="17"/>
      <c r="D216" s="17"/>
      <c r="E216" s="17"/>
      <c r="F216" s="17"/>
      <c r="G216" s="17"/>
      <c r="H216" s="17"/>
      <c r="I216" s="17"/>
      <c r="J216" s="17"/>
      <c r="K216" s="17"/>
      <c r="L216" s="17"/>
      <c r="M216" s="17"/>
    </row>
    <row r="217" spans="1:13" x14ac:dyDescent="0.25">
      <c r="A217" s="17"/>
      <c r="B217" s="17"/>
      <c r="C217" s="17"/>
      <c r="D217" s="17"/>
      <c r="E217" s="17"/>
      <c r="F217" s="17"/>
      <c r="G217" s="17"/>
      <c r="H217" s="17"/>
      <c r="I217" s="17"/>
      <c r="J217" s="17"/>
      <c r="K217" s="17"/>
      <c r="L217" s="17"/>
      <c r="M217" s="17"/>
    </row>
    <row r="218" spans="1:13" x14ac:dyDescent="0.25">
      <c r="A218" s="17"/>
      <c r="B218" s="17"/>
      <c r="C218" s="17"/>
      <c r="D218" s="17"/>
      <c r="E218" s="17"/>
      <c r="F218" s="17"/>
      <c r="G218" s="17"/>
      <c r="H218" s="17"/>
      <c r="I218" s="17"/>
      <c r="J218" s="17"/>
      <c r="K218" s="17"/>
      <c r="L218" s="17"/>
      <c r="M218" s="17"/>
    </row>
    <row r="219" spans="1:13" x14ac:dyDescent="0.25">
      <c r="A219" s="17"/>
      <c r="B219" s="17"/>
      <c r="C219" s="17"/>
      <c r="D219" s="17"/>
      <c r="E219" s="17"/>
      <c r="F219" s="17"/>
      <c r="G219" s="17"/>
      <c r="H219" s="17"/>
      <c r="I219" s="17"/>
      <c r="J219" s="17"/>
      <c r="K219" s="17"/>
      <c r="L219" s="17"/>
      <c r="M219" s="17"/>
    </row>
    <row r="220" spans="1:13" x14ac:dyDescent="0.25">
      <c r="A220" s="17"/>
      <c r="B220" s="17"/>
      <c r="C220" s="17"/>
      <c r="D220" s="17"/>
      <c r="E220" s="17"/>
      <c r="F220" s="17"/>
      <c r="G220" s="17"/>
      <c r="H220" s="17"/>
      <c r="I220" s="17"/>
      <c r="J220" s="17"/>
      <c r="K220" s="17"/>
      <c r="L220" s="17"/>
      <c r="M220" s="17"/>
    </row>
    <row r="221" spans="1:13" x14ac:dyDescent="0.25">
      <c r="A221" s="17"/>
      <c r="B221" s="17"/>
      <c r="C221" s="17"/>
      <c r="D221" s="17"/>
      <c r="E221" s="17"/>
      <c r="F221" s="17"/>
      <c r="G221" s="17"/>
      <c r="H221" s="17"/>
      <c r="I221" s="17"/>
      <c r="J221" s="17"/>
      <c r="K221" s="17"/>
      <c r="L221" s="17"/>
      <c r="M221" s="17"/>
    </row>
    <row r="222" spans="1:13" x14ac:dyDescent="0.25">
      <c r="A222" s="17"/>
      <c r="B222" s="17"/>
      <c r="C222" s="17"/>
      <c r="D222" s="17"/>
      <c r="E222" s="17"/>
      <c r="F222" s="17"/>
      <c r="G222" s="17"/>
      <c r="H222" s="17"/>
      <c r="I222" s="17"/>
      <c r="J222" s="17"/>
      <c r="K222" s="17"/>
      <c r="L222" s="17"/>
      <c r="M222" s="17"/>
    </row>
    <row r="223" spans="1:13" x14ac:dyDescent="0.25">
      <c r="A223" s="17"/>
      <c r="B223" s="17"/>
      <c r="C223" s="17"/>
      <c r="D223" s="17"/>
      <c r="E223" s="17"/>
      <c r="F223" s="17"/>
      <c r="G223" s="17"/>
      <c r="H223" s="17"/>
      <c r="I223" s="17"/>
      <c r="J223" s="17"/>
      <c r="K223" s="17"/>
      <c r="L223" s="17"/>
      <c r="M223" s="17"/>
    </row>
    <row r="224" spans="1:13" x14ac:dyDescent="0.25">
      <c r="A224" s="17"/>
      <c r="B224" s="17"/>
      <c r="C224" s="17"/>
      <c r="D224" s="17"/>
      <c r="E224" s="17"/>
      <c r="F224" s="17"/>
      <c r="G224" s="17"/>
      <c r="H224" s="17"/>
      <c r="I224" s="17"/>
      <c r="J224" s="17"/>
      <c r="K224" s="17"/>
      <c r="L224" s="17"/>
      <c r="M224" s="17"/>
    </row>
    <row r="225" spans="1:13" x14ac:dyDescent="0.25">
      <c r="A225" s="17"/>
      <c r="B225" s="17"/>
      <c r="C225" s="17"/>
      <c r="D225" s="17"/>
      <c r="E225" s="17"/>
      <c r="F225" s="17"/>
      <c r="G225" s="17"/>
      <c r="H225" s="17"/>
      <c r="I225" s="17"/>
      <c r="J225" s="17"/>
      <c r="K225" s="17"/>
      <c r="L225" s="17"/>
      <c r="M225" s="17"/>
    </row>
    <row r="226" spans="1:13" x14ac:dyDescent="0.25">
      <c r="A226" s="17"/>
      <c r="B226" s="17"/>
      <c r="C226" s="17"/>
      <c r="D226" s="17"/>
      <c r="E226" s="17"/>
      <c r="F226" s="17"/>
      <c r="G226" s="17"/>
      <c r="H226" s="17"/>
      <c r="I226" s="17"/>
      <c r="J226" s="17"/>
      <c r="K226" s="17"/>
      <c r="L226" s="17"/>
      <c r="M226" s="17"/>
    </row>
    <row r="227" spans="1:13" x14ac:dyDescent="0.25">
      <c r="A227" s="17"/>
      <c r="B227" s="17"/>
      <c r="C227" s="17"/>
      <c r="D227" s="17"/>
      <c r="E227" s="17"/>
      <c r="F227" s="17"/>
      <c r="G227" s="17"/>
      <c r="H227" s="17"/>
      <c r="I227" s="17"/>
      <c r="J227" s="17"/>
      <c r="K227" s="17"/>
      <c r="L227" s="17"/>
      <c r="M227" s="17"/>
    </row>
    <row r="228" spans="1:13" x14ac:dyDescent="0.25">
      <c r="A228" s="17"/>
      <c r="B228" s="17"/>
      <c r="C228" s="17"/>
      <c r="D228" s="17"/>
      <c r="E228" s="17"/>
      <c r="F228" s="17"/>
      <c r="G228" s="17"/>
      <c r="H228" s="17"/>
      <c r="I228" s="17"/>
      <c r="J228" s="17"/>
      <c r="K228" s="17"/>
      <c r="L228" s="17"/>
      <c r="M228" s="17"/>
    </row>
    <row r="229" spans="1:13" x14ac:dyDescent="0.25">
      <c r="A229" s="17"/>
      <c r="B229" s="17"/>
      <c r="C229" s="17"/>
      <c r="D229" s="17"/>
      <c r="E229" s="17"/>
      <c r="F229" s="17"/>
      <c r="G229" s="17"/>
      <c r="H229" s="17"/>
      <c r="I229" s="17"/>
      <c r="J229" s="17"/>
      <c r="K229" s="17"/>
      <c r="L229" s="17"/>
      <c r="M229" s="17"/>
    </row>
    <row r="230" spans="1:13" x14ac:dyDescent="0.25">
      <c r="A230" s="17"/>
      <c r="B230" s="17"/>
      <c r="C230" s="17"/>
      <c r="D230" s="17"/>
      <c r="E230" s="17"/>
      <c r="F230" s="17"/>
      <c r="G230" s="17"/>
      <c r="H230" s="17"/>
      <c r="I230" s="17"/>
      <c r="J230" s="17"/>
      <c r="K230" s="17"/>
      <c r="L230" s="17"/>
      <c r="M230" s="17"/>
    </row>
    <row r="231" spans="1:13" x14ac:dyDescent="0.25">
      <c r="A231" s="17"/>
      <c r="B231" s="17"/>
      <c r="C231" s="17"/>
      <c r="D231" s="17"/>
      <c r="E231" s="17"/>
      <c r="F231" s="17"/>
      <c r="G231" s="17"/>
      <c r="H231" s="17"/>
      <c r="I231" s="17"/>
      <c r="J231" s="17"/>
      <c r="K231" s="17"/>
      <c r="L231" s="17"/>
      <c r="M231" s="17"/>
    </row>
    <row r="232" spans="1:13" x14ac:dyDescent="0.25">
      <c r="A232" s="17"/>
      <c r="B232" s="17"/>
      <c r="C232" s="17"/>
      <c r="D232" s="17"/>
      <c r="E232" s="17"/>
      <c r="F232" s="17"/>
      <c r="G232" s="17"/>
      <c r="H232" s="17"/>
      <c r="I232" s="17"/>
      <c r="J232" s="17"/>
      <c r="K232" s="17"/>
      <c r="L232" s="17"/>
      <c r="M232" s="17"/>
    </row>
    <row r="233" spans="1:13" x14ac:dyDescent="0.25">
      <c r="A233" s="17"/>
      <c r="B233" s="17"/>
      <c r="C233" s="17"/>
      <c r="D233" s="17"/>
      <c r="E233" s="17"/>
      <c r="F233" s="17"/>
      <c r="G233" s="17"/>
      <c r="H233" s="17"/>
      <c r="I233" s="17"/>
      <c r="J233" s="17"/>
      <c r="K233" s="17"/>
      <c r="L233" s="17"/>
      <c r="M233" s="17"/>
    </row>
    <row r="234" spans="1:13" x14ac:dyDescent="0.25">
      <c r="A234" s="17"/>
      <c r="B234" s="17"/>
      <c r="C234" s="17"/>
      <c r="D234" s="17"/>
      <c r="E234" s="17"/>
      <c r="F234" s="17"/>
      <c r="G234" s="17"/>
      <c r="H234" s="17"/>
      <c r="I234" s="17"/>
      <c r="J234" s="17"/>
      <c r="K234" s="17"/>
      <c r="L234" s="17"/>
      <c r="M234" s="17"/>
    </row>
    <row r="235" spans="1:13" x14ac:dyDescent="0.25">
      <c r="A235" s="17"/>
      <c r="B235" s="17"/>
      <c r="C235" s="17"/>
      <c r="D235" s="17"/>
      <c r="E235" s="17"/>
      <c r="F235" s="17"/>
      <c r="G235" s="17"/>
      <c r="H235" s="17"/>
      <c r="I235" s="17"/>
      <c r="J235" s="17"/>
      <c r="K235" s="17"/>
      <c r="L235" s="17"/>
      <c r="M235" s="17"/>
    </row>
    <row r="236" spans="1:13" x14ac:dyDescent="0.25">
      <c r="A236" s="17"/>
      <c r="B236" s="17"/>
      <c r="C236" s="17"/>
      <c r="D236" s="17"/>
      <c r="E236" s="17"/>
      <c r="F236" s="17"/>
      <c r="G236" s="17"/>
      <c r="H236" s="17"/>
      <c r="I236" s="17"/>
      <c r="J236" s="17"/>
      <c r="K236" s="17"/>
      <c r="L236" s="17"/>
      <c r="M236" s="17"/>
    </row>
    <row r="237" spans="1:13" x14ac:dyDescent="0.25">
      <c r="A237" s="17"/>
      <c r="B237" s="17"/>
      <c r="C237" s="17"/>
      <c r="D237" s="17"/>
      <c r="E237" s="17"/>
      <c r="F237" s="17"/>
      <c r="G237" s="17"/>
      <c r="H237" s="17"/>
      <c r="I237" s="17"/>
      <c r="J237" s="17"/>
      <c r="K237" s="17"/>
      <c r="L237" s="17"/>
      <c r="M237" s="17"/>
    </row>
    <row r="238" spans="1:13" x14ac:dyDescent="0.25">
      <c r="A238" s="17"/>
      <c r="B238" s="17"/>
      <c r="C238" s="17"/>
      <c r="D238" s="17"/>
      <c r="E238" s="17"/>
      <c r="F238" s="17"/>
      <c r="G238" s="17"/>
      <c r="H238" s="17"/>
      <c r="I238" s="17"/>
      <c r="J238" s="17"/>
      <c r="K238" s="17"/>
      <c r="L238" s="17"/>
      <c r="M238" s="17"/>
    </row>
    <row r="239" spans="1:13" x14ac:dyDescent="0.25">
      <c r="A239" s="17"/>
      <c r="B239" s="17"/>
      <c r="C239" s="17"/>
      <c r="D239" s="17"/>
      <c r="E239" s="17"/>
      <c r="F239" s="17"/>
      <c r="G239" s="17"/>
      <c r="H239" s="17"/>
      <c r="I239" s="17"/>
      <c r="J239" s="17"/>
      <c r="K239" s="17"/>
      <c r="L239" s="17"/>
      <c r="M239" s="17"/>
    </row>
    <row r="240" spans="1:13" x14ac:dyDescent="0.25">
      <c r="A240" s="17"/>
      <c r="B240" s="17"/>
      <c r="C240" s="17"/>
      <c r="D240" s="17"/>
      <c r="E240" s="17"/>
      <c r="F240" s="17"/>
      <c r="G240" s="17"/>
      <c r="H240" s="17"/>
      <c r="I240" s="17"/>
      <c r="J240" s="17"/>
      <c r="K240" s="17"/>
      <c r="L240" s="17"/>
      <c r="M240" s="17"/>
    </row>
    <row r="241" spans="1:13" x14ac:dyDescent="0.25">
      <c r="A241" s="17"/>
      <c r="B241" s="17"/>
      <c r="C241" s="17"/>
      <c r="D241" s="17"/>
      <c r="E241" s="17"/>
      <c r="F241" s="17"/>
      <c r="G241" s="17"/>
      <c r="H241" s="17"/>
      <c r="I241" s="17"/>
      <c r="J241" s="17"/>
      <c r="K241" s="17"/>
      <c r="L241" s="17"/>
      <c r="M241" s="17"/>
    </row>
    <row r="242" spans="1:13" x14ac:dyDescent="0.25">
      <c r="A242" s="17"/>
      <c r="B242" s="17"/>
      <c r="C242" s="17"/>
      <c r="D242" s="17"/>
      <c r="E242" s="17"/>
      <c r="F242" s="17"/>
      <c r="G242" s="17"/>
      <c r="H242" s="17"/>
      <c r="I242" s="17"/>
      <c r="J242" s="17"/>
      <c r="K242" s="17"/>
      <c r="L242" s="17"/>
      <c r="M242" s="17"/>
    </row>
    <row r="243" spans="1:13" x14ac:dyDescent="0.25">
      <c r="A243" s="17"/>
      <c r="B243" s="17"/>
      <c r="C243" s="17"/>
      <c r="D243" s="17"/>
      <c r="E243" s="17"/>
      <c r="F243" s="17"/>
      <c r="G243" s="17"/>
      <c r="H243" s="17"/>
      <c r="I243" s="17"/>
      <c r="J243" s="17"/>
      <c r="K243" s="17"/>
      <c r="L243" s="17"/>
      <c r="M243" s="17"/>
    </row>
    <row r="244" spans="1:13" x14ac:dyDescent="0.25">
      <c r="A244" s="17"/>
      <c r="B244" s="17"/>
      <c r="C244" s="17"/>
      <c r="D244" s="17"/>
      <c r="E244" s="17"/>
      <c r="F244" s="17"/>
      <c r="G244" s="17"/>
      <c r="H244" s="17"/>
      <c r="I244" s="17"/>
      <c r="J244" s="17"/>
      <c r="K244" s="17"/>
      <c r="L244" s="17"/>
      <c r="M244" s="17"/>
    </row>
    <row r="245" spans="1:13" x14ac:dyDescent="0.25">
      <c r="A245" s="17"/>
      <c r="B245" s="17"/>
      <c r="C245" s="17"/>
      <c r="D245" s="17"/>
      <c r="E245" s="17"/>
      <c r="F245" s="17"/>
      <c r="G245" s="17"/>
      <c r="H245" s="17"/>
      <c r="I245" s="17"/>
      <c r="J245" s="17"/>
      <c r="K245" s="17"/>
      <c r="L245" s="17"/>
      <c r="M245" s="17"/>
    </row>
    <row r="246" spans="1:13" x14ac:dyDescent="0.25">
      <c r="A246" s="17"/>
      <c r="B246" s="17"/>
      <c r="C246" s="17"/>
      <c r="D246" s="17"/>
      <c r="E246" s="17"/>
      <c r="F246" s="17"/>
      <c r="G246" s="17"/>
      <c r="H246" s="17"/>
      <c r="I246" s="17"/>
      <c r="J246" s="17"/>
      <c r="K246" s="17"/>
      <c r="L246" s="17"/>
      <c r="M246" s="17"/>
    </row>
    <row r="247" spans="1:13" x14ac:dyDescent="0.25">
      <c r="A247" s="17"/>
      <c r="B247" s="17"/>
      <c r="C247" s="17"/>
      <c r="D247" s="17"/>
      <c r="E247" s="17"/>
      <c r="F247" s="17"/>
      <c r="G247" s="17"/>
      <c r="H247" s="17"/>
      <c r="I247" s="17"/>
      <c r="J247" s="17"/>
      <c r="K247" s="17"/>
      <c r="L247" s="17"/>
      <c r="M247" s="17"/>
    </row>
    <row r="248" spans="1:13" x14ac:dyDescent="0.25">
      <c r="A248" s="17"/>
      <c r="B248" s="17"/>
      <c r="C248" s="17"/>
      <c r="D248" s="17"/>
      <c r="E248" s="17"/>
      <c r="F248" s="17"/>
      <c r="G248" s="17"/>
      <c r="H248" s="17"/>
      <c r="I248" s="17"/>
      <c r="J248" s="17"/>
      <c r="K248" s="17"/>
      <c r="L248" s="17"/>
      <c r="M248" s="17"/>
    </row>
    <row r="249" spans="1:13" x14ac:dyDescent="0.25">
      <c r="A249" s="17"/>
      <c r="B249" s="17"/>
      <c r="C249" s="17"/>
      <c r="D249" s="17"/>
      <c r="E249" s="17"/>
      <c r="F249" s="17"/>
      <c r="G249" s="17"/>
      <c r="H249" s="17"/>
      <c r="I249" s="17"/>
      <c r="J249" s="17"/>
      <c r="K249" s="17"/>
      <c r="L249" s="17"/>
      <c r="M249" s="17"/>
    </row>
    <row r="250" spans="1:13" x14ac:dyDescent="0.25">
      <c r="A250" s="17"/>
      <c r="B250" s="17"/>
      <c r="C250" s="17"/>
      <c r="D250" s="17"/>
      <c r="E250" s="17"/>
      <c r="F250" s="17"/>
      <c r="G250" s="17"/>
      <c r="H250" s="17"/>
      <c r="I250" s="17"/>
      <c r="J250" s="17"/>
      <c r="K250" s="17"/>
      <c r="L250" s="17"/>
      <c r="M250" s="17"/>
    </row>
    <row r="251" spans="1:13" x14ac:dyDescent="0.25">
      <c r="A251" s="17"/>
      <c r="B251" s="17"/>
      <c r="C251" s="17"/>
      <c r="D251" s="17"/>
      <c r="E251" s="17"/>
      <c r="F251" s="17"/>
      <c r="G251" s="17"/>
      <c r="H251" s="17"/>
      <c r="I251" s="17"/>
      <c r="J251" s="17"/>
      <c r="K251" s="17"/>
      <c r="L251" s="17"/>
      <c r="M251" s="17"/>
    </row>
    <row r="252" spans="1:13" x14ac:dyDescent="0.25">
      <c r="A252" s="17"/>
      <c r="B252" s="17"/>
      <c r="C252" s="17"/>
      <c r="D252" s="17"/>
      <c r="E252" s="17"/>
      <c r="F252" s="17"/>
      <c r="G252" s="17"/>
      <c r="H252" s="17"/>
      <c r="I252" s="17"/>
      <c r="J252" s="17"/>
      <c r="K252" s="17"/>
      <c r="L252" s="17"/>
      <c r="M252" s="17"/>
    </row>
    <row r="253" spans="1:13" x14ac:dyDescent="0.25">
      <c r="A253" s="17"/>
      <c r="B253" s="17"/>
      <c r="C253" s="17"/>
      <c r="D253" s="17"/>
      <c r="E253" s="17"/>
      <c r="F253" s="17"/>
      <c r="G253" s="17"/>
      <c r="H253" s="17"/>
      <c r="I253" s="17"/>
      <c r="J253" s="17"/>
      <c r="K253" s="17"/>
      <c r="L253" s="17"/>
      <c r="M253" s="17"/>
    </row>
    <row r="254" spans="1:13" x14ac:dyDescent="0.25">
      <c r="A254" s="17"/>
      <c r="B254" s="17"/>
      <c r="C254" s="17"/>
      <c r="D254" s="17"/>
      <c r="E254" s="17"/>
      <c r="F254" s="17"/>
      <c r="G254" s="17"/>
      <c r="H254" s="17"/>
      <c r="I254" s="17"/>
      <c r="J254" s="17"/>
      <c r="K254" s="17"/>
      <c r="L254" s="17"/>
      <c r="M254" s="17"/>
    </row>
    <row r="255" spans="1:13" x14ac:dyDescent="0.25">
      <c r="A255" s="17"/>
      <c r="B255" s="17"/>
      <c r="C255" s="17"/>
      <c r="D255" s="17"/>
      <c r="E255" s="17"/>
      <c r="F255" s="17"/>
      <c r="G255" s="17"/>
      <c r="H255" s="17"/>
      <c r="I255" s="17"/>
      <c r="J255" s="17"/>
      <c r="K255" s="17"/>
      <c r="L255" s="17"/>
      <c r="M255" s="17"/>
    </row>
    <row r="256" spans="1:13" x14ac:dyDescent="0.25">
      <c r="A256" s="17"/>
      <c r="B256" s="17"/>
      <c r="C256" s="17"/>
      <c r="D256" s="17"/>
      <c r="E256" s="17"/>
      <c r="F256" s="17"/>
      <c r="G256" s="17"/>
      <c r="H256" s="17"/>
      <c r="I256" s="17"/>
      <c r="J256" s="17"/>
      <c r="K256" s="17"/>
      <c r="L256" s="17"/>
      <c r="M256" s="17"/>
    </row>
    <row r="257" spans="1:13" x14ac:dyDescent="0.25">
      <c r="A257" s="17"/>
      <c r="B257" s="17"/>
      <c r="C257" s="17"/>
      <c r="D257" s="17"/>
      <c r="E257" s="17"/>
      <c r="F257" s="17"/>
      <c r="G257" s="17"/>
      <c r="H257" s="17"/>
      <c r="I257" s="17"/>
      <c r="J257" s="17"/>
      <c r="K257" s="17"/>
      <c r="L257" s="17"/>
      <c r="M257" s="17"/>
    </row>
    <row r="258" spans="1:13" x14ac:dyDescent="0.25">
      <c r="A258" s="17"/>
      <c r="B258" s="17"/>
      <c r="C258" s="17"/>
      <c r="D258" s="17"/>
      <c r="E258" s="17"/>
      <c r="F258" s="17"/>
      <c r="G258" s="17"/>
      <c r="H258" s="17"/>
      <c r="I258" s="17"/>
      <c r="J258" s="17"/>
      <c r="K258" s="17"/>
      <c r="L258" s="17"/>
      <c r="M258" s="17"/>
    </row>
    <row r="259" spans="1:13" x14ac:dyDescent="0.25">
      <c r="A259" s="17"/>
      <c r="B259" s="17"/>
      <c r="C259" s="17"/>
      <c r="D259" s="17"/>
      <c r="E259" s="17"/>
      <c r="F259" s="17"/>
      <c r="G259" s="17"/>
      <c r="H259" s="17"/>
      <c r="I259" s="17"/>
      <c r="J259" s="17"/>
      <c r="K259" s="17"/>
      <c r="L259" s="17"/>
      <c r="M259" s="17"/>
    </row>
    <row r="260" spans="1:13" x14ac:dyDescent="0.25">
      <c r="A260" s="17"/>
      <c r="B260" s="17"/>
      <c r="C260" s="17"/>
      <c r="D260" s="17"/>
      <c r="E260" s="17"/>
      <c r="F260" s="17"/>
      <c r="G260" s="17"/>
      <c r="H260" s="17"/>
      <c r="I260" s="17"/>
      <c r="J260" s="17"/>
      <c r="K260" s="17"/>
      <c r="L260" s="17"/>
      <c r="M260" s="17"/>
    </row>
    <row r="261" spans="1:13" x14ac:dyDescent="0.25">
      <c r="A261" s="17"/>
      <c r="B261" s="17"/>
      <c r="C261" s="17"/>
      <c r="D261" s="17"/>
      <c r="E261" s="17"/>
      <c r="F261" s="17"/>
      <c r="G261" s="17"/>
      <c r="H261" s="17"/>
      <c r="I261" s="17"/>
      <c r="J261" s="17"/>
      <c r="K261" s="17"/>
      <c r="L261" s="17"/>
      <c r="M261" s="17"/>
    </row>
    <row r="262" spans="1:13" x14ac:dyDescent="0.25">
      <c r="A262" s="17"/>
      <c r="B262" s="17"/>
      <c r="C262" s="17"/>
      <c r="D262" s="17"/>
      <c r="E262" s="17"/>
      <c r="F262" s="17"/>
      <c r="G262" s="17"/>
      <c r="H262" s="17"/>
      <c r="I262" s="17"/>
      <c r="J262" s="17"/>
      <c r="K262" s="17"/>
      <c r="L262" s="17"/>
      <c r="M262" s="17"/>
    </row>
    <row r="263" spans="1:13" x14ac:dyDescent="0.25">
      <c r="A263" s="17"/>
      <c r="B263" s="17"/>
      <c r="C263" s="17"/>
      <c r="D263" s="17"/>
      <c r="E263" s="17"/>
      <c r="F263" s="17"/>
      <c r="G263" s="17"/>
      <c r="H263" s="17"/>
      <c r="I263" s="17"/>
      <c r="J263" s="17"/>
      <c r="K263" s="17"/>
      <c r="L263" s="17"/>
      <c r="M263" s="17"/>
    </row>
    <row r="264" spans="1:13" x14ac:dyDescent="0.25">
      <c r="A264" s="17"/>
      <c r="B264" s="17"/>
      <c r="C264" s="17"/>
      <c r="D264" s="17"/>
      <c r="E264" s="17"/>
      <c r="F264" s="17"/>
      <c r="G264" s="17"/>
      <c r="H264" s="17"/>
      <c r="I264" s="17"/>
      <c r="J264" s="17"/>
      <c r="K264" s="17"/>
      <c r="L264" s="17"/>
      <c r="M264" s="17"/>
    </row>
    <row r="265" spans="1:13" x14ac:dyDescent="0.25">
      <c r="A265" s="17"/>
      <c r="B265" s="17"/>
      <c r="C265" s="17"/>
      <c r="D265" s="17"/>
      <c r="E265" s="17"/>
      <c r="F265" s="17"/>
      <c r="G265" s="17"/>
      <c r="H265" s="17"/>
      <c r="I265" s="17"/>
      <c r="J265" s="17"/>
      <c r="K265" s="17"/>
      <c r="L265" s="17"/>
      <c r="M265" s="17"/>
    </row>
    <row r="266" spans="1:13" x14ac:dyDescent="0.25">
      <c r="A266" s="17"/>
      <c r="B266" s="17"/>
      <c r="C266" s="17"/>
      <c r="D266" s="17"/>
      <c r="E266" s="17"/>
      <c r="F266" s="17"/>
      <c r="G266" s="17"/>
      <c r="H266" s="17"/>
      <c r="I266" s="17"/>
      <c r="J266" s="17"/>
      <c r="K266" s="17"/>
      <c r="L266" s="17"/>
      <c r="M266" s="17"/>
    </row>
    <row r="267" spans="1:13" x14ac:dyDescent="0.25">
      <c r="A267" s="17"/>
      <c r="B267" s="17"/>
      <c r="C267" s="17"/>
      <c r="D267" s="17"/>
      <c r="E267" s="17"/>
      <c r="F267" s="17"/>
      <c r="G267" s="17"/>
      <c r="H267" s="17"/>
      <c r="I267" s="17"/>
      <c r="J267" s="17"/>
      <c r="K267" s="17"/>
      <c r="L267" s="17"/>
      <c r="M267" s="17"/>
    </row>
    <row r="268" spans="1:13" x14ac:dyDescent="0.25">
      <c r="A268" s="17"/>
      <c r="B268" s="17"/>
      <c r="C268" s="17"/>
      <c r="D268" s="17"/>
      <c r="E268" s="17"/>
      <c r="F268" s="17"/>
      <c r="G268" s="17"/>
      <c r="H268" s="17"/>
      <c r="I268" s="17"/>
      <c r="J268" s="17"/>
      <c r="K268" s="17"/>
      <c r="L268" s="17"/>
      <c r="M268" s="17"/>
    </row>
    <row r="269" spans="1:13" x14ac:dyDescent="0.25">
      <c r="A269" s="17"/>
      <c r="B269" s="17"/>
      <c r="C269" s="17"/>
      <c r="D269" s="17"/>
      <c r="E269" s="17"/>
      <c r="F269" s="17"/>
      <c r="G269" s="17"/>
      <c r="H269" s="17"/>
      <c r="I269" s="17"/>
      <c r="J269" s="17"/>
      <c r="K269" s="17"/>
      <c r="L269" s="17"/>
      <c r="M269" s="17"/>
    </row>
    <row r="270" spans="1:13" x14ac:dyDescent="0.25">
      <c r="A270" s="17"/>
      <c r="B270" s="17"/>
      <c r="C270" s="17"/>
      <c r="D270" s="17"/>
      <c r="E270" s="17"/>
      <c r="F270" s="17"/>
      <c r="G270" s="17"/>
      <c r="H270" s="17"/>
      <c r="I270" s="17"/>
      <c r="J270" s="17"/>
      <c r="K270" s="17"/>
      <c r="L270" s="17"/>
      <c r="M270" s="17"/>
    </row>
    <row r="271" spans="1:13" x14ac:dyDescent="0.25">
      <c r="A271" s="17"/>
      <c r="B271" s="17"/>
      <c r="C271" s="17"/>
      <c r="D271" s="17"/>
      <c r="E271" s="17"/>
      <c r="F271" s="17"/>
      <c r="G271" s="17"/>
      <c r="H271" s="17"/>
      <c r="I271" s="17"/>
      <c r="J271" s="17"/>
      <c r="K271" s="17"/>
      <c r="L271" s="17"/>
      <c r="M271" s="17"/>
    </row>
    <row r="272" spans="1:13" x14ac:dyDescent="0.25">
      <c r="A272" s="17"/>
      <c r="B272" s="17"/>
      <c r="C272" s="17"/>
      <c r="D272" s="17"/>
      <c r="E272" s="17"/>
      <c r="F272" s="17"/>
      <c r="G272" s="17"/>
      <c r="H272" s="17"/>
      <c r="I272" s="17"/>
      <c r="J272" s="17"/>
      <c r="K272" s="17"/>
      <c r="L272" s="17"/>
      <c r="M272" s="17"/>
    </row>
    <row r="273" spans="1:13" x14ac:dyDescent="0.25">
      <c r="A273" s="17"/>
      <c r="B273" s="17"/>
      <c r="C273" s="17"/>
      <c r="D273" s="17"/>
      <c r="E273" s="17"/>
      <c r="F273" s="17"/>
      <c r="G273" s="17"/>
      <c r="H273" s="17"/>
      <c r="I273" s="17"/>
      <c r="J273" s="17"/>
      <c r="K273" s="17"/>
      <c r="L273" s="17"/>
      <c r="M273" s="17"/>
    </row>
    <row r="274" spans="1:13" x14ac:dyDescent="0.25">
      <c r="A274" s="17"/>
      <c r="B274" s="17"/>
      <c r="C274" s="17"/>
      <c r="D274" s="17"/>
      <c r="E274" s="17"/>
      <c r="F274" s="17"/>
      <c r="G274" s="17"/>
      <c r="H274" s="17"/>
      <c r="I274" s="17"/>
      <c r="J274" s="17"/>
      <c r="K274" s="17"/>
      <c r="L274" s="17"/>
      <c r="M274" s="17"/>
    </row>
    <row r="275" spans="1:13" x14ac:dyDescent="0.25">
      <c r="A275" s="17"/>
      <c r="B275" s="17"/>
      <c r="C275" s="17"/>
      <c r="D275" s="17"/>
      <c r="E275" s="17"/>
      <c r="F275" s="17"/>
      <c r="G275" s="17"/>
      <c r="H275" s="17"/>
      <c r="I275" s="17"/>
      <c r="J275" s="17"/>
      <c r="K275" s="17"/>
      <c r="L275" s="17"/>
      <c r="M275" s="17"/>
    </row>
    <row r="276" spans="1:13" x14ac:dyDescent="0.25">
      <c r="A276" s="17"/>
      <c r="B276" s="17"/>
      <c r="C276" s="17"/>
      <c r="D276" s="17"/>
      <c r="E276" s="17"/>
      <c r="F276" s="17"/>
      <c r="G276" s="17"/>
      <c r="H276" s="17"/>
      <c r="I276" s="17"/>
      <c r="J276" s="17"/>
      <c r="K276" s="17"/>
      <c r="L276" s="17"/>
      <c r="M276" s="17"/>
    </row>
    <row r="277" spans="1:13" x14ac:dyDescent="0.25">
      <c r="A277" s="17"/>
      <c r="B277" s="17"/>
      <c r="C277" s="17"/>
      <c r="D277" s="17"/>
      <c r="E277" s="17"/>
      <c r="F277" s="17"/>
      <c r="G277" s="17"/>
      <c r="H277" s="17"/>
      <c r="I277" s="17"/>
      <c r="J277" s="17"/>
      <c r="K277" s="17"/>
      <c r="L277" s="17"/>
      <c r="M277" s="17"/>
    </row>
    <row r="278" spans="1:13" x14ac:dyDescent="0.25">
      <c r="A278" s="17"/>
      <c r="B278" s="17"/>
      <c r="C278" s="17"/>
      <c r="D278" s="17"/>
      <c r="E278" s="17"/>
      <c r="F278" s="17"/>
      <c r="G278" s="17"/>
      <c r="H278" s="17"/>
      <c r="I278" s="17"/>
      <c r="J278" s="17"/>
      <c r="K278" s="17"/>
      <c r="L278" s="17"/>
      <c r="M278" s="17"/>
    </row>
    <row r="279" spans="1:13" x14ac:dyDescent="0.25">
      <c r="A279" s="17"/>
      <c r="B279" s="17"/>
      <c r="C279" s="17"/>
      <c r="D279" s="17"/>
      <c r="E279" s="17"/>
      <c r="F279" s="17"/>
      <c r="G279" s="17"/>
      <c r="H279" s="17"/>
      <c r="I279" s="17"/>
      <c r="J279" s="17"/>
      <c r="K279" s="17"/>
      <c r="L279" s="17"/>
      <c r="M279" s="17"/>
    </row>
    <row r="280" spans="1:13" x14ac:dyDescent="0.25">
      <c r="A280" s="17"/>
      <c r="B280" s="17"/>
      <c r="C280" s="17"/>
      <c r="D280" s="17"/>
      <c r="E280" s="17"/>
      <c r="F280" s="17"/>
      <c r="G280" s="17"/>
      <c r="H280" s="17"/>
      <c r="I280" s="17"/>
      <c r="J280" s="17"/>
      <c r="K280" s="17"/>
      <c r="L280" s="17"/>
      <c r="M280" s="17"/>
    </row>
    <row r="281" spans="1:13" x14ac:dyDescent="0.25">
      <c r="A281" s="17"/>
      <c r="B281" s="17"/>
      <c r="C281" s="17"/>
      <c r="D281" s="17"/>
      <c r="E281" s="17"/>
      <c r="F281" s="17"/>
      <c r="G281" s="17"/>
      <c r="H281" s="17"/>
      <c r="I281" s="17"/>
      <c r="J281" s="17"/>
      <c r="K281" s="17"/>
      <c r="L281" s="17"/>
      <c r="M281" s="17"/>
    </row>
    <row r="282" spans="1:13" x14ac:dyDescent="0.25">
      <c r="A282" s="17"/>
      <c r="B282" s="17"/>
      <c r="C282" s="17"/>
      <c r="D282" s="17"/>
      <c r="E282" s="17"/>
      <c r="F282" s="17"/>
      <c r="G282" s="17"/>
      <c r="H282" s="17"/>
      <c r="I282" s="17"/>
      <c r="J282" s="17"/>
      <c r="K282" s="17"/>
      <c r="L282" s="17"/>
      <c r="M282" s="17"/>
    </row>
    <row r="283" spans="1:13" x14ac:dyDescent="0.25">
      <c r="A283" s="17"/>
      <c r="B283" s="17"/>
      <c r="C283" s="17"/>
      <c r="D283" s="17"/>
      <c r="E283" s="17"/>
      <c r="F283" s="17"/>
      <c r="G283" s="17"/>
      <c r="H283" s="17"/>
      <c r="I283" s="17"/>
      <c r="J283" s="17"/>
      <c r="K283" s="17"/>
      <c r="L283" s="17"/>
      <c r="M283" s="17"/>
    </row>
    <row r="284" spans="1:13" x14ac:dyDescent="0.25">
      <c r="A284" s="17"/>
      <c r="B284" s="17"/>
      <c r="C284" s="17"/>
      <c r="D284" s="17"/>
      <c r="E284" s="17"/>
      <c r="F284" s="17"/>
      <c r="G284" s="17"/>
      <c r="H284" s="17"/>
      <c r="I284" s="17"/>
      <c r="J284" s="17"/>
      <c r="K284" s="17"/>
      <c r="L284" s="17"/>
      <c r="M284" s="17"/>
    </row>
    <row r="285" spans="1:13" x14ac:dyDescent="0.25">
      <c r="A285" s="17"/>
      <c r="B285" s="17"/>
      <c r="C285" s="17"/>
      <c r="D285" s="17"/>
      <c r="E285" s="17"/>
      <c r="F285" s="17"/>
      <c r="G285" s="17"/>
      <c r="H285" s="17"/>
      <c r="I285" s="17"/>
      <c r="J285" s="17"/>
      <c r="K285" s="17"/>
      <c r="L285" s="17"/>
      <c r="M285" s="17"/>
    </row>
    <row r="286" spans="1:13" x14ac:dyDescent="0.25">
      <c r="A286" s="17"/>
      <c r="B286" s="17"/>
      <c r="C286" s="17"/>
      <c r="D286" s="17"/>
      <c r="E286" s="17"/>
      <c r="F286" s="17"/>
      <c r="G286" s="17"/>
      <c r="H286" s="17"/>
      <c r="I286" s="17"/>
      <c r="J286" s="17"/>
      <c r="K286" s="17"/>
      <c r="L286" s="17"/>
      <c r="M286" s="17"/>
    </row>
    <row r="287" spans="1:13" x14ac:dyDescent="0.25">
      <c r="A287" s="17"/>
      <c r="B287" s="17"/>
      <c r="C287" s="17"/>
      <c r="D287" s="17"/>
      <c r="E287" s="17"/>
      <c r="F287" s="17"/>
      <c r="G287" s="17"/>
      <c r="H287" s="17"/>
      <c r="I287" s="17"/>
      <c r="J287" s="17"/>
      <c r="K287" s="17"/>
      <c r="L287" s="17"/>
      <c r="M287" s="17"/>
    </row>
    <row r="288" spans="1:13" x14ac:dyDescent="0.25">
      <c r="A288" s="17"/>
      <c r="B288" s="17"/>
      <c r="C288" s="17"/>
      <c r="D288" s="17"/>
      <c r="E288" s="17"/>
      <c r="F288" s="17"/>
      <c r="G288" s="17"/>
      <c r="H288" s="17"/>
      <c r="I288" s="17"/>
      <c r="J288" s="17"/>
      <c r="K288" s="17"/>
      <c r="L288" s="17"/>
      <c r="M288" s="17"/>
    </row>
    <row r="289" spans="1:13" x14ac:dyDescent="0.25">
      <c r="A289" s="17"/>
      <c r="B289" s="17"/>
      <c r="C289" s="17"/>
      <c r="D289" s="17"/>
      <c r="E289" s="17"/>
      <c r="F289" s="17"/>
      <c r="G289" s="17"/>
      <c r="H289" s="17"/>
      <c r="I289" s="17"/>
      <c r="J289" s="17"/>
      <c r="K289" s="17"/>
      <c r="L289" s="17"/>
      <c r="M289" s="17"/>
    </row>
    <row r="290" spans="1:13" x14ac:dyDescent="0.25">
      <c r="A290" s="17"/>
      <c r="B290" s="17"/>
      <c r="C290" s="17"/>
      <c r="D290" s="17"/>
      <c r="E290" s="17"/>
      <c r="F290" s="17"/>
      <c r="G290" s="17"/>
      <c r="H290" s="17"/>
      <c r="I290" s="17"/>
      <c r="J290" s="17"/>
      <c r="K290" s="17"/>
      <c r="L290" s="17"/>
      <c r="M290" s="17"/>
    </row>
    <row r="291" spans="1:13" x14ac:dyDescent="0.25">
      <c r="A291" s="17"/>
      <c r="B291" s="17"/>
      <c r="C291" s="17"/>
      <c r="D291" s="17"/>
      <c r="E291" s="17"/>
      <c r="F291" s="17"/>
      <c r="G291" s="17"/>
      <c r="H291" s="17"/>
      <c r="I291" s="17"/>
      <c r="J291" s="17"/>
      <c r="K291" s="17"/>
      <c r="L291" s="17"/>
      <c r="M291" s="17"/>
    </row>
    <row r="292" spans="1:13" x14ac:dyDescent="0.25">
      <c r="A292" s="17"/>
      <c r="B292" s="17"/>
      <c r="C292" s="17"/>
      <c r="D292" s="17"/>
      <c r="E292" s="17"/>
      <c r="F292" s="17"/>
      <c r="G292" s="17"/>
      <c r="H292" s="17"/>
      <c r="I292" s="17"/>
      <c r="J292" s="17"/>
      <c r="K292" s="17"/>
      <c r="L292" s="17"/>
      <c r="M292" s="17"/>
    </row>
    <row r="293" spans="1:13" x14ac:dyDescent="0.25">
      <c r="A293" s="17"/>
      <c r="B293" s="17"/>
      <c r="C293" s="17"/>
      <c r="D293" s="17"/>
      <c r="E293" s="17"/>
      <c r="F293" s="17"/>
      <c r="G293" s="17"/>
      <c r="H293" s="17"/>
      <c r="I293" s="17"/>
      <c r="J293" s="17"/>
      <c r="K293" s="17"/>
      <c r="L293" s="17"/>
      <c r="M293" s="17"/>
    </row>
    <row r="294" spans="1:13" x14ac:dyDescent="0.25">
      <c r="A294" s="17"/>
      <c r="B294" s="17"/>
      <c r="C294" s="17"/>
      <c r="D294" s="17"/>
      <c r="E294" s="17"/>
      <c r="F294" s="17"/>
      <c r="G294" s="17"/>
      <c r="H294" s="17"/>
      <c r="I294" s="17"/>
      <c r="J294" s="17"/>
      <c r="K294" s="17"/>
      <c r="L294" s="17"/>
      <c r="M294" s="17"/>
    </row>
    <row r="295" spans="1:13" x14ac:dyDescent="0.25">
      <c r="A295" s="17"/>
      <c r="B295" s="17"/>
      <c r="C295" s="17"/>
      <c r="D295" s="17"/>
      <c r="E295" s="17"/>
      <c r="F295" s="17"/>
      <c r="G295" s="17"/>
      <c r="H295" s="17"/>
      <c r="I295" s="17"/>
      <c r="J295" s="17"/>
      <c r="K295" s="17"/>
      <c r="L295" s="17"/>
      <c r="M295" s="17"/>
    </row>
    <row r="296" spans="1:13" x14ac:dyDescent="0.25">
      <c r="A296" s="17"/>
      <c r="B296" s="17"/>
      <c r="C296" s="17"/>
      <c r="D296" s="17"/>
      <c r="E296" s="17"/>
      <c r="F296" s="17"/>
      <c r="G296" s="17"/>
      <c r="H296" s="17"/>
      <c r="I296" s="17"/>
      <c r="J296" s="17"/>
      <c r="K296" s="17"/>
      <c r="L296" s="17"/>
      <c r="M296" s="17"/>
    </row>
    <row r="297" spans="1:13" x14ac:dyDescent="0.25">
      <c r="A297" s="17"/>
      <c r="B297" s="17"/>
      <c r="C297" s="17"/>
      <c r="D297" s="17"/>
      <c r="E297" s="17"/>
      <c r="F297" s="17"/>
      <c r="G297" s="17"/>
      <c r="H297" s="17"/>
      <c r="I297" s="17"/>
      <c r="J297" s="17"/>
      <c r="K297" s="17"/>
      <c r="L297" s="17"/>
      <c r="M297" s="17"/>
    </row>
    <row r="298" spans="1:13" x14ac:dyDescent="0.25">
      <c r="A298" s="17"/>
      <c r="B298" s="17"/>
      <c r="C298" s="17"/>
      <c r="D298" s="17"/>
      <c r="E298" s="17"/>
      <c r="F298" s="17"/>
      <c r="G298" s="17"/>
      <c r="H298" s="17"/>
      <c r="I298" s="17"/>
      <c r="J298" s="17"/>
      <c r="K298" s="17"/>
      <c r="L298" s="17"/>
      <c r="M298" s="17"/>
    </row>
    <row r="299" spans="1:13" x14ac:dyDescent="0.25">
      <c r="A299" s="17"/>
      <c r="B299" s="17"/>
      <c r="C299" s="17"/>
      <c r="D299" s="17"/>
      <c r="E299" s="17"/>
      <c r="F299" s="17"/>
      <c r="G299" s="17"/>
      <c r="H299" s="17"/>
      <c r="I299" s="17"/>
      <c r="J299" s="17"/>
      <c r="K299" s="17"/>
      <c r="L299" s="17"/>
      <c r="M299" s="17"/>
    </row>
    <row r="300" spans="1:13" x14ac:dyDescent="0.25">
      <c r="A300" s="17"/>
      <c r="B300" s="17"/>
      <c r="C300" s="17"/>
      <c r="D300" s="17"/>
      <c r="E300" s="17"/>
      <c r="F300" s="17"/>
      <c r="G300" s="17"/>
      <c r="H300" s="17"/>
      <c r="I300" s="17"/>
      <c r="J300" s="17"/>
      <c r="K300" s="17"/>
      <c r="L300" s="17"/>
      <c r="M300" s="17"/>
    </row>
    <row r="301" spans="1:13" x14ac:dyDescent="0.25">
      <c r="A301" s="17"/>
      <c r="B301" s="17"/>
      <c r="C301" s="17"/>
      <c r="D301" s="17"/>
      <c r="E301" s="17"/>
      <c r="F301" s="17"/>
      <c r="G301" s="17"/>
      <c r="H301" s="17"/>
      <c r="I301" s="17"/>
      <c r="J301" s="17"/>
      <c r="K301" s="17"/>
      <c r="L301" s="17"/>
      <c r="M301" s="17"/>
    </row>
    <row r="302" spans="1:13" x14ac:dyDescent="0.25">
      <c r="A302" s="17"/>
      <c r="B302" s="17"/>
      <c r="C302" s="17"/>
      <c r="D302" s="17"/>
      <c r="E302" s="17"/>
      <c r="F302" s="17"/>
      <c r="G302" s="17"/>
      <c r="H302" s="17"/>
      <c r="I302" s="17"/>
      <c r="J302" s="17"/>
      <c r="K302" s="17"/>
      <c r="L302" s="17"/>
      <c r="M302" s="17"/>
    </row>
    <row r="303" spans="1:13" x14ac:dyDescent="0.25">
      <c r="A303" s="17"/>
      <c r="B303" s="17"/>
      <c r="C303" s="17"/>
      <c r="D303" s="17"/>
      <c r="E303" s="17"/>
      <c r="F303" s="17"/>
      <c r="G303" s="17"/>
      <c r="H303" s="17"/>
      <c r="I303" s="17"/>
      <c r="J303" s="17"/>
      <c r="K303" s="17"/>
      <c r="L303" s="17"/>
      <c r="M303" s="17"/>
    </row>
    <row r="304" spans="1:13" x14ac:dyDescent="0.25">
      <c r="A304" s="17"/>
      <c r="B304" s="17"/>
      <c r="C304" s="17"/>
      <c r="D304" s="17"/>
      <c r="E304" s="17"/>
      <c r="F304" s="17"/>
      <c r="G304" s="17"/>
      <c r="H304" s="17"/>
      <c r="I304" s="17"/>
      <c r="J304" s="17"/>
      <c r="K304" s="17"/>
      <c r="L304" s="17"/>
      <c r="M304" s="17"/>
    </row>
    <row r="305" spans="1:13" x14ac:dyDescent="0.25">
      <c r="A305" s="17"/>
      <c r="B305" s="17"/>
      <c r="C305" s="17"/>
      <c r="D305" s="17"/>
      <c r="E305" s="17"/>
      <c r="F305" s="17"/>
      <c r="G305" s="17"/>
      <c r="H305" s="17"/>
      <c r="I305" s="17"/>
      <c r="J305" s="17"/>
      <c r="K305" s="17"/>
      <c r="L305" s="17"/>
      <c r="M305" s="17"/>
    </row>
    <row r="306" spans="1:13" x14ac:dyDescent="0.25">
      <c r="A306" s="17"/>
      <c r="B306" s="17"/>
      <c r="C306" s="17"/>
      <c r="D306" s="17"/>
      <c r="E306" s="17"/>
      <c r="F306" s="17"/>
      <c r="G306" s="17"/>
      <c r="H306" s="17"/>
      <c r="I306" s="17"/>
      <c r="J306" s="17"/>
      <c r="K306" s="17"/>
      <c r="L306" s="17"/>
      <c r="M306" s="17"/>
    </row>
    <row r="307" spans="1:13" x14ac:dyDescent="0.25">
      <c r="A307" s="17"/>
      <c r="B307" s="17"/>
      <c r="C307" s="17"/>
      <c r="D307" s="17"/>
      <c r="E307" s="17"/>
      <c r="F307" s="17"/>
      <c r="G307" s="17"/>
      <c r="H307" s="17"/>
      <c r="I307" s="17"/>
      <c r="J307" s="17"/>
      <c r="K307" s="17"/>
      <c r="L307" s="17"/>
      <c r="M307" s="17"/>
    </row>
    <row r="308" spans="1:13" x14ac:dyDescent="0.25">
      <c r="A308" s="17"/>
      <c r="B308" s="17"/>
      <c r="C308" s="17"/>
      <c r="D308" s="17"/>
      <c r="E308" s="17"/>
      <c r="F308" s="17"/>
      <c r="G308" s="17"/>
      <c r="H308" s="17"/>
      <c r="I308" s="17"/>
      <c r="J308" s="17"/>
      <c r="K308" s="17"/>
      <c r="L308" s="17"/>
      <c r="M308" s="17"/>
    </row>
    <row r="309" spans="1:13" x14ac:dyDescent="0.25">
      <c r="A309" s="17"/>
      <c r="B309" s="17"/>
      <c r="C309" s="17"/>
      <c r="D309" s="17"/>
      <c r="E309" s="17"/>
      <c r="F309" s="17"/>
      <c r="G309" s="17"/>
      <c r="H309" s="17"/>
      <c r="I309" s="17"/>
      <c r="J309" s="17"/>
      <c r="K309" s="17"/>
      <c r="L309" s="17"/>
      <c r="M309" s="17"/>
    </row>
    <row r="310" spans="1:13" x14ac:dyDescent="0.25">
      <c r="A310" s="17"/>
      <c r="B310" s="17"/>
      <c r="C310" s="17"/>
      <c r="D310" s="17"/>
      <c r="E310" s="17"/>
      <c r="F310" s="17"/>
      <c r="G310" s="17"/>
      <c r="H310" s="17"/>
      <c r="I310" s="17"/>
      <c r="J310" s="17"/>
      <c r="K310" s="17"/>
      <c r="L310" s="17"/>
      <c r="M310" s="17"/>
    </row>
    <row r="311" spans="1:13" x14ac:dyDescent="0.25">
      <c r="A311" s="17"/>
      <c r="B311" s="17"/>
      <c r="C311" s="17"/>
      <c r="D311" s="17"/>
      <c r="E311" s="17"/>
      <c r="F311" s="17"/>
      <c r="G311" s="17"/>
      <c r="H311" s="17"/>
      <c r="I311" s="17"/>
      <c r="J311" s="17"/>
      <c r="K311" s="17"/>
      <c r="L311" s="17"/>
      <c r="M311" s="17"/>
    </row>
    <row r="312" spans="1:13" x14ac:dyDescent="0.25">
      <c r="A312" s="17"/>
      <c r="B312" s="17"/>
      <c r="C312" s="17"/>
      <c r="D312" s="17"/>
      <c r="E312" s="17"/>
      <c r="F312" s="17"/>
      <c r="G312" s="17"/>
      <c r="H312" s="17"/>
      <c r="I312" s="17"/>
      <c r="J312" s="17"/>
      <c r="K312" s="17"/>
      <c r="L312" s="17"/>
      <c r="M312" s="17"/>
    </row>
    <row r="313" spans="1:13" x14ac:dyDescent="0.25">
      <c r="A313" s="17"/>
      <c r="B313" s="17"/>
      <c r="C313" s="17"/>
      <c r="D313" s="17"/>
      <c r="E313" s="17"/>
      <c r="F313" s="17"/>
      <c r="G313" s="17"/>
      <c r="H313" s="17"/>
      <c r="I313" s="17"/>
      <c r="J313" s="17"/>
      <c r="K313" s="17"/>
      <c r="L313" s="17"/>
      <c r="M313" s="17"/>
    </row>
    <row r="314" spans="1:13" x14ac:dyDescent="0.25">
      <c r="A314" s="17"/>
      <c r="B314" s="17"/>
      <c r="C314" s="17"/>
      <c r="D314" s="17"/>
      <c r="E314" s="17"/>
      <c r="F314" s="17"/>
      <c r="G314" s="17"/>
      <c r="H314" s="17"/>
      <c r="I314" s="17"/>
      <c r="J314" s="17"/>
      <c r="K314" s="17"/>
      <c r="L314" s="17"/>
      <c r="M314" s="17"/>
    </row>
    <row r="315" spans="1:13" x14ac:dyDescent="0.25">
      <c r="A315" s="17"/>
      <c r="B315" s="17"/>
      <c r="C315" s="17"/>
      <c r="D315" s="17"/>
      <c r="E315" s="17"/>
      <c r="F315" s="17"/>
      <c r="G315" s="17"/>
      <c r="H315" s="17"/>
      <c r="I315" s="17"/>
      <c r="J315" s="17"/>
      <c r="K315" s="17"/>
      <c r="L315" s="17"/>
      <c r="M315" s="17"/>
    </row>
    <row r="316" spans="1:13" x14ac:dyDescent="0.25">
      <c r="A316" s="17"/>
      <c r="B316" s="17"/>
      <c r="C316" s="17"/>
      <c r="D316" s="17"/>
      <c r="E316" s="17"/>
      <c r="F316" s="17"/>
      <c r="G316" s="17"/>
      <c r="H316" s="17"/>
      <c r="I316" s="17"/>
      <c r="J316" s="17"/>
      <c r="K316" s="17"/>
      <c r="L316" s="17"/>
      <c r="M316" s="17"/>
    </row>
    <row r="317" spans="1:13" x14ac:dyDescent="0.25">
      <c r="A317" s="17"/>
      <c r="B317" s="17"/>
      <c r="C317" s="17"/>
      <c r="D317" s="17"/>
      <c r="E317" s="17"/>
      <c r="F317" s="17"/>
      <c r="G317" s="17"/>
      <c r="H317" s="17"/>
      <c r="I317" s="17"/>
      <c r="J317" s="17"/>
      <c r="K317" s="17"/>
      <c r="L317" s="17"/>
      <c r="M317" s="17"/>
    </row>
    <row r="318" spans="1:13" x14ac:dyDescent="0.25">
      <c r="A318" s="17"/>
      <c r="B318" s="17"/>
      <c r="C318" s="17"/>
      <c r="D318" s="17"/>
      <c r="E318" s="17"/>
      <c r="F318" s="17"/>
      <c r="G318" s="17"/>
      <c r="H318" s="17"/>
      <c r="I318" s="17"/>
      <c r="J318" s="17"/>
      <c r="K318" s="17"/>
      <c r="L318" s="17"/>
      <c r="M318" s="17"/>
    </row>
    <row r="319" spans="1:13" x14ac:dyDescent="0.25">
      <c r="A319" s="17"/>
      <c r="B319" s="17"/>
      <c r="C319" s="17"/>
      <c r="D319" s="17"/>
      <c r="E319" s="17"/>
      <c r="F319" s="17"/>
      <c r="G319" s="17"/>
      <c r="H319" s="17"/>
      <c r="I319" s="17"/>
      <c r="J319" s="17"/>
      <c r="K319" s="17"/>
      <c r="L319" s="17"/>
      <c r="M319" s="17"/>
    </row>
    <row r="320" spans="1:13" x14ac:dyDescent="0.25">
      <c r="A320" s="17"/>
      <c r="B320" s="17"/>
      <c r="C320" s="17"/>
      <c r="D320" s="17"/>
      <c r="E320" s="17"/>
      <c r="F320" s="17"/>
      <c r="G320" s="17"/>
      <c r="H320" s="17"/>
      <c r="I320" s="17"/>
      <c r="J320" s="17"/>
      <c r="K320" s="17"/>
      <c r="L320" s="17"/>
      <c r="M320" s="17"/>
    </row>
    <row r="321" spans="1:13" x14ac:dyDescent="0.25">
      <c r="A321" s="17"/>
      <c r="B321" s="17"/>
      <c r="C321" s="17"/>
      <c r="D321" s="17"/>
      <c r="E321" s="17"/>
      <c r="F321" s="17"/>
      <c r="G321" s="17"/>
      <c r="H321" s="17"/>
      <c r="I321" s="17"/>
      <c r="J321" s="17"/>
      <c r="K321" s="17"/>
      <c r="L321" s="17"/>
      <c r="M321" s="17"/>
    </row>
    <row r="322" spans="1:13" x14ac:dyDescent="0.25">
      <c r="A322" s="17"/>
      <c r="B322" s="17"/>
      <c r="C322" s="17"/>
      <c r="D322" s="17"/>
      <c r="E322" s="17"/>
      <c r="F322" s="17"/>
      <c r="G322" s="17"/>
      <c r="H322" s="17"/>
      <c r="I322" s="17"/>
      <c r="J322" s="17"/>
      <c r="K322" s="17"/>
      <c r="L322" s="17"/>
      <c r="M322" s="17"/>
    </row>
    <row r="323" spans="1:13" x14ac:dyDescent="0.25">
      <c r="A323" s="17"/>
      <c r="B323" s="17"/>
      <c r="C323" s="17"/>
      <c r="D323" s="17"/>
      <c r="E323" s="17"/>
      <c r="F323" s="17"/>
      <c r="G323" s="17"/>
      <c r="H323" s="17"/>
      <c r="I323" s="17"/>
      <c r="J323" s="17"/>
      <c r="K323" s="17"/>
      <c r="L323" s="17"/>
      <c r="M323" s="17"/>
    </row>
    <row r="324" spans="1:13" x14ac:dyDescent="0.25">
      <c r="A324" s="17"/>
      <c r="B324" s="17"/>
      <c r="C324" s="17"/>
      <c r="D324" s="17"/>
      <c r="E324" s="17"/>
      <c r="F324" s="17"/>
      <c r="G324" s="17"/>
      <c r="H324" s="17"/>
      <c r="I324" s="17"/>
      <c r="J324" s="17"/>
      <c r="K324" s="17"/>
      <c r="L324" s="17"/>
      <c r="M324" s="17"/>
    </row>
    <row r="325" spans="1:13" x14ac:dyDescent="0.25">
      <c r="A325" s="17"/>
      <c r="B325" s="17"/>
      <c r="C325" s="17"/>
      <c r="D325" s="17"/>
      <c r="E325" s="17"/>
      <c r="F325" s="17"/>
      <c r="G325" s="17"/>
      <c r="H325" s="17"/>
      <c r="I325" s="17"/>
      <c r="J325" s="17"/>
      <c r="K325" s="17"/>
      <c r="L325" s="17"/>
      <c r="M325" s="17"/>
    </row>
    <row r="326" spans="1:13" x14ac:dyDescent="0.25">
      <c r="A326" s="17"/>
      <c r="B326" s="17"/>
      <c r="C326" s="17"/>
      <c r="D326" s="17"/>
      <c r="E326" s="17"/>
      <c r="F326" s="17"/>
      <c r="G326" s="17"/>
      <c r="H326" s="17"/>
      <c r="I326" s="17"/>
      <c r="J326" s="17"/>
      <c r="K326" s="17"/>
      <c r="L326" s="17"/>
      <c r="M326" s="17"/>
    </row>
    <row r="327" spans="1:13" x14ac:dyDescent="0.25">
      <c r="A327" s="17"/>
      <c r="B327" s="17"/>
      <c r="C327" s="17"/>
      <c r="D327" s="17"/>
      <c r="E327" s="17"/>
      <c r="F327" s="17"/>
      <c r="G327" s="17"/>
      <c r="H327" s="17"/>
      <c r="I327" s="17"/>
      <c r="J327" s="17"/>
      <c r="K327" s="17"/>
      <c r="L327" s="17"/>
      <c r="M327" s="17"/>
    </row>
    <row r="328" spans="1:13" x14ac:dyDescent="0.25">
      <c r="A328" s="17"/>
      <c r="B328" s="17"/>
      <c r="C328" s="17"/>
      <c r="D328" s="17"/>
      <c r="E328" s="17"/>
      <c r="F328" s="17"/>
      <c r="G328" s="17"/>
      <c r="H328" s="17"/>
      <c r="I328" s="17"/>
      <c r="J328" s="17"/>
      <c r="K328" s="17"/>
      <c r="L328" s="17"/>
      <c r="M328" s="17"/>
    </row>
    <row r="329" spans="1:13" x14ac:dyDescent="0.25">
      <c r="A329" s="17"/>
      <c r="B329" s="17"/>
      <c r="C329" s="17"/>
      <c r="D329" s="17"/>
      <c r="E329" s="17"/>
      <c r="F329" s="17"/>
      <c r="G329" s="17"/>
      <c r="H329" s="17"/>
      <c r="I329" s="17"/>
      <c r="J329" s="17"/>
      <c r="K329" s="17"/>
      <c r="L329" s="17"/>
      <c r="M329" s="17"/>
    </row>
    <row r="330" spans="1:13" x14ac:dyDescent="0.25">
      <c r="A330" s="17"/>
      <c r="B330" s="17"/>
      <c r="C330" s="17"/>
      <c r="D330" s="17"/>
      <c r="E330" s="17"/>
      <c r="F330" s="17"/>
      <c r="G330" s="17"/>
      <c r="H330" s="17"/>
      <c r="I330" s="17"/>
      <c r="J330" s="17"/>
      <c r="K330" s="17"/>
      <c r="L330" s="17"/>
      <c r="M330" s="17"/>
    </row>
    <row r="331" spans="1:13" x14ac:dyDescent="0.25">
      <c r="A331" s="17"/>
      <c r="B331" s="17"/>
      <c r="C331" s="17"/>
      <c r="D331" s="17"/>
      <c r="E331" s="17"/>
      <c r="F331" s="17"/>
      <c r="G331" s="17"/>
      <c r="H331" s="17"/>
      <c r="I331" s="17"/>
      <c r="J331" s="17"/>
      <c r="K331" s="17"/>
      <c r="L331" s="17"/>
      <c r="M331" s="17"/>
    </row>
    <row r="332" spans="1:13" x14ac:dyDescent="0.25">
      <c r="A332" s="17"/>
      <c r="B332" s="17"/>
      <c r="C332" s="17"/>
      <c r="D332" s="17"/>
      <c r="E332" s="17"/>
      <c r="F332" s="17"/>
      <c r="G332" s="17"/>
      <c r="H332" s="17"/>
      <c r="I332" s="17"/>
      <c r="J332" s="17"/>
      <c r="K332" s="17"/>
      <c r="L332" s="17"/>
      <c r="M332" s="17"/>
    </row>
    <row r="333" spans="1:13" x14ac:dyDescent="0.25">
      <c r="A333" s="17"/>
      <c r="B333" s="17"/>
      <c r="C333" s="17"/>
      <c r="D333" s="17"/>
      <c r="E333" s="17"/>
      <c r="F333" s="17"/>
      <c r="G333" s="17"/>
      <c r="H333" s="17"/>
      <c r="I333" s="17"/>
      <c r="J333" s="17"/>
      <c r="K333" s="17"/>
      <c r="L333" s="17"/>
      <c r="M333" s="17"/>
    </row>
    <row r="334" spans="1:13" x14ac:dyDescent="0.25">
      <c r="A334" s="17"/>
      <c r="B334" s="17"/>
      <c r="C334" s="17"/>
      <c r="D334" s="17"/>
      <c r="E334" s="17"/>
      <c r="F334" s="17"/>
      <c r="G334" s="17"/>
      <c r="H334" s="17"/>
      <c r="I334" s="17"/>
      <c r="J334" s="17"/>
      <c r="K334" s="17"/>
      <c r="L334" s="17"/>
      <c r="M334" s="17"/>
    </row>
    <row r="335" spans="1:13" x14ac:dyDescent="0.25">
      <c r="A335" s="17"/>
      <c r="B335" s="17"/>
      <c r="C335" s="17"/>
      <c r="D335" s="17"/>
      <c r="E335" s="17"/>
      <c r="F335" s="17"/>
      <c r="G335" s="17"/>
      <c r="H335" s="17"/>
      <c r="I335" s="17"/>
      <c r="J335" s="17"/>
      <c r="K335" s="17"/>
      <c r="L335" s="17"/>
      <c r="M335" s="17"/>
    </row>
    <row r="336" spans="1:13" x14ac:dyDescent="0.25">
      <c r="A336" s="17"/>
      <c r="B336" s="17"/>
      <c r="C336" s="17"/>
      <c r="D336" s="17"/>
      <c r="E336" s="17"/>
      <c r="F336" s="17"/>
      <c r="G336" s="17"/>
      <c r="H336" s="17"/>
      <c r="I336" s="17"/>
      <c r="J336" s="17"/>
      <c r="K336" s="17"/>
      <c r="L336" s="17"/>
      <c r="M336" s="17"/>
    </row>
    <row r="337" spans="1:13" x14ac:dyDescent="0.25">
      <c r="A337" s="17"/>
      <c r="B337" s="17"/>
      <c r="C337" s="17"/>
      <c r="D337" s="17"/>
      <c r="E337" s="17"/>
      <c r="F337" s="17"/>
      <c r="G337" s="17"/>
      <c r="H337" s="17"/>
      <c r="I337" s="17"/>
      <c r="J337" s="17"/>
      <c r="K337" s="17"/>
      <c r="L337" s="17"/>
      <c r="M337" s="17"/>
    </row>
    <row r="338" spans="1:13" x14ac:dyDescent="0.25">
      <c r="A338" s="17"/>
      <c r="B338" s="17"/>
      <c r="C338" s="17"/>
      <c r="D338" s="17"/>
      <c r="E338" s="17"/>
      <c r="F338" s="17"/>
      <c r="G338" s="17"/>
      <c r="H338" s="17"/>
      <c r="I338" s="17"/>
      <c r="J338" s="17"/>
      <c r="K338" s="17"/>
      <c r="L338" s="17"/>
      <c r="M338" s="17"/>
    </row>
    <row r="339" spans="1:13" x14ac:dyDescent="0.25">
      <c r="A339" s="17"/>
      <c r="B339" s="17"/>
      <c r="C339" s="17"/>
      <c r="D339" s="17"/>
      <c r="E339" s="17"/>
      <c r="F339" s="17"/>
      <c r="G339" s="17"/>
      <c r="H339" s="17"/>
      <c r="I339" s="17"/>
      <c r="J339" s="17"/>
      <c r="K339" s="17"/>
      <c r="L339" s="17"/>
      <c r="M339" s="17"/>
    </row>
    <row r="340" spans="1:13" x14ac:dyDescent="0.25">
      <c r="A340" s="17"/>
      <c r="B340" s="17"/>
      <c r="C340" s="17"/>
      <c r="D340" s="17"/>
      <c r="E340" s="17"/>
      <c r="F340" s="17"/>
      <c r="G340" s="17"/>
      <c r="H340" s="17"/>
      <c r="I340" s="17"/>
      <c r="J340" s="17"/>
      <c r="K340" s="17"/>
      <c r="L340" s="17"/>
      <c r="M340" s="17"/>
    </row>
    <row r="341" spans="1:13" x14ac:dyDescent="0.25">
      <c r="A341" s="17"/>
      <c r="B341" s="17"/>
      <c r="C341" s="17"/>
      <c r="D341" s="17"/>
      <c r="E341" s="17"/>
      <c r="F341" s="17"/>
      <c r="G341" s="17"/>
      <c r="H341" s="17"/>
      <c r="I341" s="17"/>
      <c r="J341" s="17"/>
      <c r="K341" s="17"/>
      <c r="L341" s="17"/>
      <c r="M341" s="17"/>
    </row>
    <row r="342" spans="1:13" x14ac:dyDescent="0.25">
      <c r="A342" s="17"/>
      <c r="B342" s="17"/>
      <c r="C342" s="17"/>
      <c r="D342" s="17"/>
      <c r="E342" s="17"/>
      <c r="F342" s="17"/>
      <c r="G342" s="17"/>
      <c r="H342" s="17"/>
      <c r="I342" s="17"/>
      <c r="J342" s="17"/>
      <c r="K342" s="17"/>
      <c r="L342" s="17"/>
      <c r="M342" s="17"/>
    </row>
    <row r="343" spans="1:13" x14ac:dyDescent="0.25">
      <c r="A343" s="17"/>
      <c r="B343" s="17"/>
      <c r="C343" s="17"/>
      <c r="D343" s="17"/>
      <c r="E343" s="17"/>
      <c r="F343" s="17"/>
      <c r="G343" s="17"/>
      <c r="H343" s="17"/>
      <c r="I343" s="17"/>
      <c r="J343" s="17"/>
      <c r="K343" s="17"/>
      <c r="L343" s="17"/>
      <c r="M343" s="17"/>
    </row>
    <row r="344" spans="1:13" x14ac:dyDescent="0.25">
      <c r="A344" s="17"/>
      <c r="B344" s="17"/>
      <c r="C344" s="17"/>
      <c r="D344" s="17"/>
      <c r="E344" s="17"/>
      <c r="F344" s="17"/>
      <c r="G344" s="17"/>
      <c r="H344" s="17"/>
      <c r="I344" s="17"/>
      <c r="J344" s="17"/>
      <c r="K344" s="17"/>
      <c r="L344" s="17"/>
      <c r="M344" s="17"/>
    </row>
    <row r="345" spans="1:13" x14ac:dyDescent="0.25">
      <c r="A345" s="17"/>
      <c r="B345" s="17"/>
      <c r="C345" s="17"/>
      <c r="D345" s="17"/>
      <c r="E345" s="17"/>
      <c r="F345" s="17"/>
      <c r="G345" s="17"/>
      <c r="H345" s="17"/>
      <c r="I345" s="17"/>
      <c r="J345" s="17"/>
      <c r="K345" s="17"/>
      <c r="L345" s="17"/>
      <c r="M345" s="17"/>
    </row>
    <row r="346" spans="1:13" x14ac:dyDescent="0.25">
      <c r="A346" s="17"/>
      <c r="B346" s="17"/>
      <c r="C346" s="17"/>
      <c r="D346" s="17"/>
      <c r="E346" s="17"/>
      <c r="F346" s="17"/>
      <c r="G346" s="17"/>
      <c r="H346" s="17"/>
      <c r="I346" s="17"/>
      <c r="J346" s="17"/>
      <c r="K346" s="17"/>
      <c r="L346" s="17"/>
      <c r="M346" s="17"/>
    </row>
    <row r="347" spans="1:13" x14ac:dyDescent="0.25">
      <c r="A347" s="17"/>
      <c r="B347" s="17"/>
      <c r="C347" s="17"/>
      <c r="D347" s="17"/>
      <c r="E347" s="17"/>
      <c r="F347" s="17"/>
      <c r="G347" s="17"/>
      <c r="H347" s="17"/>
      <c r="I347" s="17"/>
      <c r="J347" s="17"/>
      <c r="K347" s="17"/>
      <c r="L347" s="17"/>
      <c r="M347" s="17"/>
    </row>
    <row r="348" spans="1:13" x14ac:dyDescent="0.25">
      <c r="A348" s="17"/>
      <c r="B348" s="17"/>
      <c r="C348" s="17"/>
      <c r="D348" s="17"/>
      <c r="E348" s="17"/>
      <c r="F348" s="17"/>
      <c r="G348" s="17"/>
      <c r="H348" s="17"/>
      <c r="I348" s="17"/>
      <c r="J348" s="17"/>
      <c r="K348" s="17"/>
      <c r="L348" s="17"/>
      <c r="M348" s="17"/>
    </row>
    <row r="349" spans="1:13" x14ac:dyDescent="0.25">
      <c r="A349" s="17"/>
      <c r="B349" s="17"/>
      <c r="C349" s="17"/>
      <c r="D349" s="17"/>
      <c r="E349" s="17"/>
      <c r="F349" s="17"/>
      <c r="G349" s="17"/>
      <c r="H349" s="17"/>
      <c r="I349" s="17"/>
      <c r="J349" s="17"/>
      <c r="K349" s="17"/>
      <c r="L349" s="17"/>
      <c r="M349" s="17"/>
    </row>
    <row r="350" spans="1:13" x14ac:dyDescent="0.25">
      <c r="A350" s="17"/>
      <c r="B350" s="17"/>
      <c r="C350" s="17"/>
      <c r="D350" s="17"/>
      <c r="E350" s="17"/>
      <c r="F350" s="17"/>
      <c r="G350" s="17"/>
      <c r="H350" s="17"/>
      <c r="I350" s="17"/>
      <c r="J350" s="17"/>
      <c r="K350" s="17"/>
      <c r="L350" s="17"/>
      <c r="M350" s="17"/>
    </row>
    <row r="351" spans="1:13" x14ac:dyDescent="0.25">
      <c r="A351" s="17"/>
      <c r="B351" s="17"/>
      <c r="C351" s="17"/>
      <c r="D351" s="17"/>
      <c r="E351" s="17"/>
      <c r="F351" s="17"/>
      <c r="G351" s="17"/>
      <c r="H351" s="17"/>
      <c r="I351" s="17"/>
      <c r="J351" s="17"/>
      <c r="K351" s="17"/>
      <c r="L351" s="17"/>
      <c r="M351" s="17"/>
    </row>
    <row r="352" spans="1:13" x14ac:dyDescent="0.25">
      <c r="A352" s="17"/>
      <c r="B352" s="17"/>
      <c r="C352" s="17"/>
      <c r="D352" s="17"/>
      <c r="E352" s="17"/>
      <c r="F352" s="17"/>
      <c r="G352" s="17"/>
      <c r="H352" s="17"/>
      <c r="I352" s="17"/>
      <c r="J352" s="17"/>
      <c r="K352" s="17"/>
      <c r="L352" s="17"/>
      <c r="M352" s="17"/>
    </row>
    <row r="353" spans="1:13" x14ac:dyDescent="0.25">
      <c r="A353" s="17"/>
      <c r="B353" s="17"/>
      <c r="C353" s="17"/>
      <c r="D353" s="17"/>
      <c r="E353" s="17"/>
      <c r="F353" s="17"/>
      <c r="G353" s="17"/>
      <c r="H353" s="17"/>
      <c r="I353" s="17"/>
      <c r="J353" s="17"/>
      <c r="K353" s="17"/>
      <c r="L353" s="17"/>
      <c r="M353" s="17"/>
    </row>
    <row r="354" spans="1:13" x14ac:dyDescent="0.25">
      <c r="A354" s="17"/>
      <c r="B354" s="17"/>
      <c r="C354" s="17"/>
      <c r="D354" s="17"/>
      <c r="E354" s="17"/>
      <c r="F354" s="17"/>
      <c r="G354" s="17"/>
      <c r="H354" s="17"/>
      <c r="I354" s="17"/>
      <c r="J354" s="17"/>
      <c r="K354" s="17"/>
      <c r="L354" s="17"/>
      <c r="M354" s="17"/>
    </row>
    <row r="355" spans="1:13" x14ac:dyDescent="0.25">
      <c r="A355" s="17"/>
      <c r="B355" s="17"/>
      <c r="C355" s="17"/>
      <c r="D355" s="17"/>
      <c r="E355" s="17"/>
      <c r="F355" s="17"/>
      <c r="G355" s="17"/>
      <c r="H355" s="17"/>
      <c r="I355" s="17"/>
      <c r="J355" s="17"/>
      <c r="K355" s="17"/>
      <c r="L355" s="17"/>
      <c r="M355" s="17"/>
    </row>
    <row r="356" spans="1:13" x14ac:dyDescent="0.25">
      <c r="A356" s="17"/>
      <c r="B356" s="17"/>
      <c r="C356" s="17"/>
      <c r="D356" s="17"/>
      <c r="E356" s="17"/>
      <c r="F356" s="17"/>
      <c r="G356" s="17"/>
      <c r="H356" s="17"/>
      <c r="I356" s="17"/>
      <c r="J356" s="17"/>
      <c r="K356" s="17"/>
      <c r="L356" s="17"/>
      <c r="M356" s="17"/>
    </row>
    <row r="357" spans="1:13" x14ac:dyDescent="0.25">
      <c r="A357" s="17"/>
      <c r="B357" s="17"/>
      <c r="C357" s="17"/>
      <c r="D357" s="17"/>
      <c r="E357" s="17"/>
      <c r="F357" s="17"/>
      <c r="G357" s="17"/>
      <c r="H357" s="17"/>
      <c r="I357" s="17"/>
      <c r="J357" s="17"/>
      <c r="K357" s="17"/>
      <c r="L357" s="17"/>
      <c r="M357" s="17"/>
    </row>
    <row r="358" spans="1:13" x14ac:dyDescent="0.25">
      <c r="A358" s="17"/>
      <c r="B358" s="17"/>
      <c r="C358" s="17"/>
      <c r="D358" s="17"/>
      <c r="E358" s="17"/>
      <c r="F358" s="17"/>
      <c r="G358" s="17"/>
      <c r="H358" s="17"/>
      <c r="I358" s="17"/>
      <c r="J358" s="17"/>
      <c r="K358" s="17"/>
      <c r="L358" s="17"/>
      <c r="M358" s="17"/>
    </row>
    <row r="359" spans="1:13" x14ac:dyDescent="0.25">
      <c r="A359" s="17"/>
      <c r="B359" s="17"/>
      <c r="C359" s="17"/>
      <c r="D359" s="17"/>
      <c r="E359" s="17"/>
      <c r="F359" s="17"/>
      <c r="G359" s="17"/>
      <c r="H359" s="17"/>
      <c r="I359" s="17"/>
      <c r="J359" s="17"/>
      <c r="K359" s="17"/>
      <c r="L359" s="17"/>
      <c r="M359" s="17"/>
    </row>
    <row r="360" spans="1:13" x14ac:dyDescent="0.25">
      <c r="A360" s="17"/>
      <c r="B360" s="17"/>
      <c r="C360" s="17"/>
      <c r="D360" s="17"/>
      <c r="E360" s="17"/>
      <c r="F360" s="17"/>
      <c r="G360" s="17"/>
      <c r="H360" s="17"/>
      <c r="I360" s="17"/>
      <c r="J360" s="17"/>
      <c r="K360" s="17"/>
      <c r="L360" s="17"/>
      <c r="M360" s="17"/>
    </row>
    <row r="361" spans="1:13" x14ac:dyDescent="0.25">
      <c r="A361" s="17"/>
      <c r="B361" s="17"/>
      <c r="C361" s="17"/>
      <c r="D361" s="17"/>
      <c r="E361" s="17"/>
      <c r="F361" s="17"/>
      <c r="G361" s="17"/>
      <c r="H361" s="17"/>
      <c r="I361" s="17"/>
      <c r="J361" s="17"/>
      <c r="K361" s="17"/>
      <c r="L361" s="17"/>
      <c r="M361" s="17"/>
    </row>
    <row r="362" spans="1:13" x14ac:dyDescent="0.25">
      <c r="A362" s="17"/>
      <c r="B362" s="17"/>
      <c r="C362" s="17"/>
      <c r="D362" s="17"/>
      <c r="E362" s="17"/>
      <c r="F362" s="17"/>
      <c r="G362" s="17"/>
      <c r="H362" s="17"/>
      <c r="I362" s="17"/>
      <c r="J362" s="17"/>
      <c r="K362" s="17"/>
      <c r="L362" s="17"/>
      <c r="M362" s="17"/>
    </row>
    <row r="363" spans="1:13" x14ac:dyDescent="0.25">
      <c r="A363" s="17"/>
      <c r="B363" s="17"/>
      <c r="C363" s="17"/>
      <c r="D363" s="17"/>
      <c r="E363" s="17"/>
      <c r="F363" s="17"/>
      <c r="G363" s="17"/>
      <c r="H363" s="17"/>
      <c r="I363" s="17"/>
      <c r="J363" s="17"/>
      <c r="K363" s="17"/>
      <c r="L363" s="17"/>
      <c r="M363" s="17"/>
    </row>
    <row r="364" spans="1:13" x14ac:dyDescent="0.25">
      <c r="A364" s="17"/>
      <c r="B364" s="17"/>
      <c r="C364" s="17"/>
      <c r="D364" s="17"/>
      <c r="E364" s="17"/>
      <c r="F364" s="17"/>
      <c r="G364" s="17"/>
      <c r="H364" s="17"/>
      <c r="I364" s="17"/>
      <c r="J364" s="17"/>
      <c r="K364" s="17"/>
      <c r="L364" s="17"/>
      <c r="M364" s="17"/>
    </row>
    <row r="365" spans="1:13" x14ac:dyDescent="0.25">
      <c r="A365" s="17"/>
      <c r="B365" s="17"/>
      <c r="C365" s="17"/>
      <c r="D365" s="17"/>
      <c r="E365" s="17"/>
      <c r="F365" s="17"/>
      <c r="G365" s="17"/>
      <c r="H365" s="17"/>
      <c r="I365" s="17"/>
      <c r="J365" s="17"/>
      <c r="K365" s="17"/>
      <c r="L365" s="17"/>
      <c r="M365" s="17"/>
    </row>
    <row r="366" spans="1:13" x14ac:dyDescent="0.25">
      <c r="A366" s="17"/>
      <c r="B366" s="17"/>
      <c r="C366" s="17"/>
      <c r="D366" s="17"/>
      <c r="E366" s="17"/>
      <c r="F366" s="17"/>
      <c r="G366" s="17"/>
      <c r="H366" s="17"/>
      <c r="I366" s="17"/>
      <c r="J366" s="17"/>
      <c r="K366" s="17"/>
      <c r="L366" s="17"/>
      <c r="M366" s="17"/>
    </row>
    <row r="367" spans="1:13" x14ac:dyDescent="0.25">
      <c r="A367" s="17"/>
      <c r="B367" s="17"/>
      <c r="C367" s="17"/>
      <c r="D367" s="17"/>
      <c r="E367" s="17"/>
      <c r="F367" s="17"/>
      <c r="G367" s="17"/>
      <c r="H367" s="17"/>
      <c r="I367" s="17"/>
      <c r="J367" s="17"/>
      <c r="K367" s="17"/>
      <c r="L367" s="17"/>
      <c r="M367" s="17"/>
    </row>
    <row r="368" spans="1:13" x14ac:dyDescent="0.25">
      <c r="A368" s="17"/>
      <c r="B368" s="17"/>
      <c r="C368" s="17"/>
      <c r="D368" s="17"/>
      <c r="E368" s="17"/>
      <c r="F368" s="17"/>
      <c r="G368" s="17"/>
      <c r="H368" s="17"/>
      <c r="I368" s="17"/>
      <c r="J368" s="17"/>
      <c r="K368" s="17"/>
      <c r="L368" s="17"/>
      <c r="M368" s="17"/>
    </row>
    <row r="369" spans="1:13" x14ac:dyDescent="0.25">
      <c r="A369" s="17"/>
      <c r="B369" s="17"/>
      <c r="C369" s="17"/>
      <c r="D369" s="17"/>
      <c r="E369" s="17"/>
      <c r="F369" s="17"/>
      <c r="G369" s="17"/>
      <c r="H369" s="17"/>
      <c r="I369" s="17"/>
      <c r="J369" s="17"/>
      <c r="K369" s="17"/>
      <c r="L369" s="17"/>
      <c r="M369" s="17"/>
    </row>
    <row r="370" spans="1:13" x14ac:dyDescent="0.25">
      <c r="A370" s="17"/>
      <c r="B370" s="17"/>
      <c r="C370" s="17"/>
      <c r="D370" s="17"/>
      <c r="E370" s="17"/>
      <c r="F370" s="17"/>
      <c r="G370" s="17"/>
      <c r="H370" s="17"/>
      <c r="I370" s="17"/>
      <c r="J370" s="17"/>
      <c r="K370" s="17"/>
      <c r="L370" s="17"/>
      <c r="M370" s="17"/>
    </row>
    <row r="371" spans="1:13" x14ac:dyDescent="0.25">
      <c r="A371" s="17"/>
      <c r="B371" s="17"/>
      <c r="C371" s="17"/>
      <c r="D371" s="17"/>
      <c r="E371" s="17"/>
      <c r="F371" s="17"/>
      <c r="G371" s="17"/>
      <c r="H371" s="17"/>
      <c r="I371" s="17"/>
      <c r="J371" s="17"/>
      <c r="K371" s="17"/>
      <c r="L371" s="17"/>
      <c r="M371" s="17"/>
    </row>
    <row r="372" spans="1:13" x14ac:dyDescent="0.25">
      <c r="A372" s="17"/>
      <c r="B372" s="17"/>
      <c r="C372" s="17"/>
      <c r="D372" s="17"/>
      <c r="E372" s="17"/>
      <c r="F372" s="17"/>
      <c r="G372" s="17"/>
      <c r="H372" s="17"/>
      <c r="I372" s="17"/>
      <c r="J372" s="17"/>
      <c r="K372" s="17"/>
      <c r="L372" s="17"/>
      <c r="M372" s="17"/>
    </row>
    <row r="373" spans="1:13" x14ac:dyDescent="0.25">
      <c r="A373" s="17"/>
      <c r="B373" s="17"/>
      <c r="C373" s="17"/>
      <c r="D373" s="17"/>
      <c r="E373" s="17"/>
      <c r="F373" s="17"/>
      <c r="G373" s="17"/>
      <c r="H373" s="17"/>
      <c r="I373" s="17"/>
      <c r="J373" s="17"/>
      <c r="K373" s="17"/>
      <c r="L373" s="17"/>
      <c r="M373" s="17"/>
    </row>
    <row r="374" spans="1:13" x14ac:dyDescent="0.25">
      <c r="A374" s="17"/>
      <c r="B374" s="17"/>
      <c r="C374" s="17"/>
      <c r="D374" s="17"/>
      <c r="E374" s="17"/>
      <c r="F374" s="17"/>
      <c r="G374" s="17"/>
      <c r="H374" s="17"/>
      <c r="I374" s="17"/>
      <c r="J374" s="17"/>
      <c r="K374" s="17"/>
      <c r="L374" s="17"/>
      <c r="M374" s="17"/>
    </row>
    <row r="375" spans="1:13" x14ac:dyDescent="0.25">
      <c r="A375" s="17"/>
      <c r="B375" s="17"/>
      <c r="C375" s="17"/>
      <c r="D375" s="17"/>
      <c r="E375" s="17"/>
      <c r="F375" s="17"/>
      <c r="G375" s="17"/>
      <c r="H375" s="17"/>
      <c r="I375" s="17"/>
      <c r="J375" s="17"/>
      <c r="K375" s="17"/>
      <c r="L375" s="17"/>
      <c r="M375" s="17"/>
    </row>
    <row r="376" spans="1:13" x14ac:dyDescent="0.25">
      <c r="A376" s="17"/>
      <c r="B376" s="17"/>
      <c r="C376" s="17"/>
      <c r="D376" s="17"/>
      <c r="E376" s="17"/>
      <c r="F376" s="17"/>
      <c r="G376" s="17"/>
      <c r="H376" s="17"/>
      <c r="I376" s="17"/>
      <c r="J376" s="17"/>
      <c r="K376" s="17"/>
      <c r="L376" s="17"/>
      <c r="M376" s="17"/>
    </row>
    <row r="377" spans="1:13" x14ac:dyDescent="0.25">
      <c r="A377" s="17"/>
      <c r="B377" s="17"/>
      <c r="C377" s="17"/>
      <c r="D377" s="17"/>
      <c r="E377" s="17"/>
      <c r="F377" s="17"/>
      <c r="G377" s="17"/>
      <c r="H377" s="17"/>
      <c r="I377" s="17"/>
      <c r="J377" s="17"/>
      <c r="K377" s="17"/>
      <c r="L377" s="17"/>
      <c r="M377" s="17"/>
    </row>
    <row r="378" spans="1:13" x14ac:dyDescent="0.25">
      <c r="A378" s="17"/>
      <c r="B378" s="17"/>
      <c r="C378" s="17"/>
      <c r="D378" s="17"/>
      <c r="E378" s="17"/>
      <c r="F378" s="17"/>
      <c r="G378" s="17"/>
      <c r="H378" s="17"/>
      <c r="I378" s="17"/>
      <c r="J378" s="17"/>
      <c r="K378" s="17"/>
      <c r="L378" s="17"/>
      <c r="M378" s="17"/>
    </row>
    <row r="379" spans="1:13" x14ac:dyDescent="0.25">
      <c r="A379" s="17"/>
      <c r="B379" s="17"/>
      <c r="C379" s="17"/>
      <c r="D379" s="17"/>
      <c r="E379" s="17"/>
      <c r="F379" s="17"/>
      <c r="G379" s="17"/>
      <c r="H379" s="17"/>
      <c r="I379" s="17"/>
      <c r="J379" s="17"/>
      <c r="K379" s="17"/>
      <c r="L379" s="17"/>
      <c r="M379" s="17"/>
    </row>
    <row r="380" spans="1:13" x14ac:dyDescent="0.25">
      <c r="A380" s="17"/>
      <c r="B380" s="17"/>
      <c r="C380" s="17"/>
      <c r="D380" s="17"/>
      <c r="E380" s="17"/>
      <c r="F380" s="17"/>
      <c r="G380" s="17"/>
      <c r="H380" s="17"/>
      <c r="I380" s="17"/>
      <c r="J380" s="17"/>
      <c r="K380" s="17"/>
      <c r="L380" s="17"/>
      <c r="M380" s="17"/>
    </row>
    <row r="381" spans="1:13" x14ac:dyDescent="0.25">
      <c r="A381" s="17"/>
      <c r="B381" s="17"/>
      <c r="C381" s="17"/>
      <c r="D381" s="17"/>
      <c r="E381" s="17"/>
      <c r="F381" s="17"/>
      <c r="G381" s="17"/>
      <c r="H381" s="17"/>
      <c r="I381" s="17"/>
      <c r="J381" s="17"/>
      <c r="K381" s="17"/>
      <c r="L381" s="17"/>
      <c r="M381" s="17"/>
    </row>
    <row r="382" spans="1:13" x14ac:dyDescent="0.25">
      <c r="A382" s="17"/>
      <c r="B382" s="17"/>
      <c r="C382" s="17"/>
      <c r="D382" s="17"/>
      <c r="E382" s="17"/>
      <c r="F382" s="17"/>
      <c r="G382" s="17"/>
      <c r="H382" s="17"/>
      <c r="I382" s="17"/>
      <c r="J382" s="17"/>
      <c r="K382" s="17"/>
      <c r="L382" s="17"/>
      <c r="M382" s="17"/>
    </row>
    <row r="383" spans="1:13" x14ac:dyDescent="0.25">
      <c r="A383" s="17"/>
      <c r="B383" s="17"/>
      <c r="C383" s="17"/>
      <c r="D383" s="17"/>
      <c r="E383" s="17"/>
      <c r="F383" s="17"/>
      <c r="G383" s="17"/>
      <c r="H383" s="17"/>
      <c r="I383" s="17"/>
      <c r="J383" s="17"/>
      <c r="K383" s="17"/>
      <c r="L383" s="17"/>
      <c r="M383" s="17"/>
    </row>
    <row r="384" spans="1:13" x14ac:dyDescent="0.25">
      <c r="A384" s="17"/>
      <c r="B384" s="17"/>
      <c r="C384" s="17"/>
      <c r="D384" s="17"/>
      <c r="E384" s="17"/>
      <c r="F384" s="17"/>
      <c r="G384" s="17"/>
      <c r="H384" s="17"/>
      <c r="I384" s="17"/>
      <c r="J384" s="17"/>
      <c r="K384" s="17"/>
      <c r="L384" s="17"/>
      <c r="M384" s="17"/>
    </row>
    <row r="385" spans="1:13" x14ac:dyDescent="0.25">
      <c r="A385" s="17"/>
      <c r="B385" s="17"/>
      <c r="C385" s="17"/>
      <c r="D385" s="17"/>
      <c r="E385" s="17"/>
      <c r="F385" s="17"/>
      <c r="G385" s="17"/>
      <c r="H385" s="17"/>
      <c r="I385" s="17"/>
      <c r="J385" s="17"/>
      <c r="K385" s="17"/>
      <c r="L385" s="17"/>
      <c r="M385" s="17"/>
    </row>
    <row r="386" spans="1:13" x14ac:dyDescent="0.25">
      <c r="A386" s="17"/>
      <c r="B386" s="17"/>
      <c r="C386" s="17"/>
      <c r="D386" s="17"/>
      <c r="E386" s="17"/>
      <c r="F386" s="17"/>
      <c r="G386" s="17"/>
      <c r="H386" s="17"/>
      <c r="I386" s="17"/>
      <c r="J386" s="17"/>
      <c r="K386" s="17"/>
      <c r="L386" s="17"/>
      <c r="M386" s="17"/>
    </row>
    <row r="387" spans="1:13" x14ac:dyDescent="0.25">
      <c r="A387" s="17"/>
      <c r="B387" s="17"/>
      <c r="C387" s="17"/>
      <c r="D387" s="17"/>
      <c r="E387" s="17"/>
      <c r="F387" s="17"/>
      <c r="G387" s="17"/>
      <c r="H387" s="17"/>
      <c r="I387" s="17"/>
      <c r="J387" s="17"/>
      <c r="K387" s="17"/>
      <c r="L387" s="17"/>
      <c r="M387" s="17"/>
    </row>
    <row r="388" spans="1:13" x14ac:dyDescent="0.25">
      <c r="A388" s="17"/>
      <c r="B388" s="17"/>
      <c r="C388" s="17"/>
      <c r="D388" s="17"/>
      <c r="E388" s="17"/>
      <c r="F388" s="17"/>
      <c r="G388" s="17"/>
      <c r="H388" s="17"/>
      <c r="I388" s="17"/>
      <c r="J388" s="17"/>
      <c r="K388" s="17"/>
      <c r="L388" s="17"/>
      <c r="M388" s="17"/>
    </row>
    <row r="389" spans="1:13" x14ac:dyDescent="0.25">
      <c r="A389" s="17"/>
      <c r="B389" s="17"/>
      <c r="C389" s="17"/>
      <c r="D389" s="17"/>
      <c r="E389" s="17"/>
      <c r="F389" s="17"/>
      <c r="G389" s="17"/>
      <c r="H389" s="17"/>
      <c r="I389" s="17"/>
      <c r="J389" s="17"/>
      <c r="K389" s="17"/>
      <c r="L389" s="17"/>
      <c r="M389" s="17"/>
    </row>
    <row r="390" spans="1:13" x14ac:dyDescent="0.25">
      <c r="A390" s="17"/>
      <c r="B390" s="17"/>
      <c r="C390" s="17"/>
      <c r="D390" s="17"/>
      <c r="E390" s="17"/>
      <c r="F390" s="17"/>
      <c r="G390" s="17"/>
      <c r="H390" s="17"/>
      <c r="I390" s="17"/>
      <c r="J390" s="17"/>
      <c r="K390" s="17"/>
      <c r="L390" s="17"/>
      <c r="M390" s="17"/>
    </row>
    <row r="391" spans="1:13" x14ac:dyDescent="0.25">
      <c r="A391" s="17"/>
      <c r="B391" s="17"/>
      <c r="C391" s="17"/>
      <c r="D391" s="17"/>
      <c r="E391" s="17"/>
      <c r="F391" s="17"/>
      <c r="G391" s="17"/>
      <c r="H391" s="17"/>
      <c r="I391" s="17"/>
      <c r="J391" s="17"/>
      <c r="K391" s="17"/>
      <c r="L391" s="17"/>
      <c r="M391" s="17"/>
    </row>
    <row r="392" spans="1:13" x14ac:dyDescent="0.25">
      <c r="A392" s="17"/>
      <c r="B392" s="17"/>
      <c r="C392" s="17"/>
      <c r="D392" s="17"/>
      <c r="E392" s="17"/>
      <c r="F392" s="17"/>
      <c r="G392" s="17"/>
      <c r="H392" s="17"/>
      <c r="I392" s="17"/>
      <c r="J392" s="17"/>
      <c r="K392" s="17"/>
      <c r="L392" s="17"/>
      <c r="M392" s="17"/>
    </row>
    <row r="393" spans="1:13" x14ac:dyDescent="0.25">
      <c r="A393" s="17"/>
      <c r="B393" s="17"/>
      <c r="C393" s="17"/>
      <c r="D393" s="17"/>
      <c r="E393" s="17"/>
      <c r="F393" s="17"/>
      <c r="G393" s="17"/>
      <c r="H393" s="17"/>
      <c r="I393" s="17"/>
      <c r="J393" s="17"/>
      <c r="K393" s="17"/>
      <c r="L393" s="17"/>
      <c r="M393" s="17"/>
    </row>
    <row r="394" spans="1:13" x14ac:dyDescent="0.25">
      <c r="A394" s="17"/>
      <c r="B394" s="17"/>
      <c r="C394" s="17"/>
      <c r="D394" s="17"/>
      <c r="E394" s="17"/>
      <c r="F394" s="17"/>
      <c r="G394" s="17"/>
      <c r="H394" s="17"/>
      <c r="I394" s="17"/>
      <c r="J394" s="17"/>
      <c r="K394" s="17"/>
      <c r="L394" s="17"/>
      <c r="M394" s="17"/>
    </row>
    <row r="395" spans="1:13" x14ac:dyDescent="0.25">
      <c r="A395" s="17"/>
      <c r="B395" s="17"/>
      <c r="C395" s="17"/>
      <c r="D395" s="17"/>
      <c r="E395" s="17"/>
      <c r="F395" s="17"/>
      <c r="G395" s="17"/>
      <c r="H395" s="17"/>
      <c r="I395" s="17"/>
      <c r="J395" s="17"/>
      <c r="K395" s="17"/>
      <c r="L395" s="17"/>
      <c r="M395" s="17"/>
    </row>
    <row r="396" spans="1:13" x14ac:dyDescent="0.25">
      <c r="A396" s="17"/>
      <c r="B396" s="17"/>
      <c r="C396" s="17"/>
      <c r="D396" s="17"/>
      <c r="E396" s="17"/>
      <c r="F396" s="17"/>
      <c r="G396" s="17"/>
      <c r="H396" s="17"/>
      <c r="I396" s="17"/>
      <c r="J396" s="17"/>
      <c r="K396" s="17"/>
      <c r="L396" s="17"/>
      <c r="M396" s="17"/>
    </row>
    <row r="397" spans="1:13" x14ac:dyDescent="0.25">
      <c r="A397" s="17"/>
      <c r="B397" s="17"/>
      <c r="C397" s="17"/>
      <c r="D397" s="17"/>
      <c r="E397" s="17"/>
      <c r="F397" s="17"/>
      <c r="G397" s="17"/>
      <c r="H397" s="17"/>
      <c r="I397" s="17"/>
      <c r="J397" s="17"/>
      <c r="K397" s="17"/>
      <c r="L397" s="17"/>
      <c r="M397" s="17"/>
    </row>
    <row r="398" spans="1:13" x14ac:dyDescent="0.25">
      <c r="A398" s="17"/>
      <c r="B398" s="17"/>
      <c r="C398" s="17"/>
      <c r="D398" s="17"/>
      <c r="E398" s="17"/>
      <c r="F398" s="17"/>
      <c r="G398" s="17"/>
      <c r="H398" s="17"/>
      <c r="I398" s="17"/>
      <c r="J398" s="17"/>
      <c r="K398" s="17"/>
      <c r="L398" s="17"/>
      <c r="M398" s="17"/>
    </row>
    <row r="399" spans="1:13" x14ac:dyDescent="0.25">
      <c r="A399" s="17"/>
      <c r="B399" s="17"/>
      <c r="C399" s="17"/>
      <c r="D399" s="17"/>
      <c r="E399" s="17"/>
      <c r="F399" s="17"/>
      <c r="G399" s="17"/>
      <c r="H399" s="17"/>
      <c r="I399" s="17"/>
      <c r="J399" s="17"/>
      <c r="K399" s="17"/>
      <c r="L399" s="17"/>
      <c r="M399" s="17"/>
    </row>
    <row r="400" spans="1:13" x14ac:dyDescent="0.25">
      <c r="A400" s="17"/>
      <c r="B400" s="17"/>
      <c r="C400" s="17"/>
      <c r="D400" s="17"/>
      <c r="E400" s="17"/>
      <c r="F400" s="17"/>
      <c r="G400" s="17"/>
      <c r="H400" s="17"/>
      <c r="I400" s="17"/>
      <c r="J400" s="17"/>
      <c r="K400" s="17"/>
      <c r="L400" s="17"/>
      <c r="M400" s="17"/>
    </row>
    <row r="401" spans="1:13" x14ac:dyDescent="0.25">
      <c r="A401" s="17"/>
      <c r="B401" s="17"/>
      <c r="C401" s="17"/>
      <c r="D401" s="17"/>
      <c r="E401" s="17"/>
      <c r="F401" s="17"/>
      <c r="G401" s="17"/>
      <c r="H401" s="17"/>
      <c r="I401" s="17"/>
      <c r="J401" s="17"/>
      <c r="K401" s="17"/>
      <c r="L401" s="17"/>
      <c r="M401" s="17"/>
    </row>
    <row r="402" spans="1:13" x14ac:dyDescent="0.25">
      <c r="A402" s="17"/>
      <c r="B402" s="17"/>
      <c r="C402" s="17"/>
      <c r="D402" s="17"/>
      <c r="E402" s="17"/>
      <c r="F402" s="17"/>
      <c r="G402" s="17"/>
      <c r="H402" s="17"/>
      <c r="I402" s="17"/>
      <c r="J402" s="17"/>
      <c r="K402" s="17"/>
      <c r="L402" s="17"/>
      <c r="M402" s="17"/>
    </row>
    <row r="403" spans="1:13" x14ac:dyDescent="0.25">
      <c r="A403" s="17"/>
      <c r="B403" s="17"/>
      <c r="C403" s="17"/>
      <c r="D403" s="17"/>
      <c r="E403" s="17"/>
      <c r="F403" s="17"/>
      <c r="G403" s="17"/>
      <c r="H403" s="17"/>
      <c r="I403" s="17"/>
      <c r="J403" s="17"/>
      <c r="K403" s="17"/>
      <c r="L403" s="17"/>
      <c r="M403" s="17"/>
    </row>
    <row r="404" spans="1:13" x14ac:dyDescent="0.25">
      <c r="A404" s="17"/>
      <c r="B404" s="17"/>
      <c r="C404" s="17"/>
      <c r="D404" s="17"/>
      <c r="E404" s="17"/>
      <c r="F404" s="17"/>
      <c r="G404" s="17"/>
      <c r="H404" s="17"/>
      <c r="I404" s="17"/>
      <c r="J404" s="17"/>
      <c r="K404" s="17"/>
      <c r="L404" s="17"/>
      <c r="M404" s="17"/>
    </row>
    <row r="405" spans="1:13" x14ac:dyDescent="0.25">
      <c r="A405" s="17"/>
      <c r="B405" s="17"/>
      <c r="C405" s="17"/>
      <c r="D405" s="17"/>
      <c r="E405" s="17"/>
      <c r="F405" s="17"/>
      <c r="G405" s="17"/>
      <c r="H405" s="17"/>
      <c r="I405" s="17"/>
      <c r="J405" s="17"/>
      <c r="K405" s="17"/>
      <c r="L405" s="17"/>
      <c r="M405" s="17"/>
    </row>
    <row r="406" spans="1:13" x14ac:dyDescent="0.25">
      <c r="A406" s="17"/>
      <c r="B406" s="17"/>
      <c r="C406" s="17"/>
      <c r="D406" s="17"/>
      <c r="E406" s="17"/>
      <c r="F406" s="17"/>
      <c r="G406" s="17"/>
      <c r="H406" s="17"/>
      <c r="I406" s="17"/>
      <c r="J406" s="17"/>
      <c r="K406" s="17"/>
      <c r="L406" s="17"/>
      <c r="M406" s="17"/>
    </row>
    <row r="407" spans="1:13" x14ac:dyDescent="0.25">
      <c r="A407" s="17"/>
      <c r="B407" s="17"/>
      <c r="C407" s="17"/>
      <c r="D407" s="17"/>
      <c r="E407" s="17"/>
      <c r="F407" s="17"/>
      <c r="G407" s="17"/>
      <c r="H407" s="17"/>
      <c r="I407" s="17"/>
      <c r="J407" s="17"/>
      <c r="K407" s="17"/>
      <c r="L407" s="17"/>
      <c r="M407" s="17"/>
    </row>
    <row r="408" spans="1:13" x14ac:dyDescent="0.25">
      <c r="A408" s="17"/>
      <c r="B408" s="17"/>
      <c r="C408" s="17"/>
      <c r="D408" s="17"/>
      <c r="E408" s="17"/>
      <c r="F408" s="17"/>
      <c r="G408" s="17"/>
      <c r="H408" s="17"/>
      <c r="I408" s="17"/>
      <c r="J408" s="17"/>
      <c r="K408" s="17"/>
      <c r="L408" s="17"/>
      <c r="M408" s="17"/>
    </row>
    <row r="409" spans="1:13" x14ac:dyDescent="0.25">
      <c r="A409" s="17"/>
      <c r="B409" s="17"/>
      <c r="C409" s="17"/>
      <c r="D409" s="17"/>
      <c r="E409" s="17"/>
      <c r="F409" s="17"/>
      <c r="G409" s="17"/>
      <c r="H409" s="17"/>
      <c r="I409" s="17"/>
      <c r="J409" s="17"/>
      <c r="K409" s="17"/>
      <c r="L409" s="17"/>
      <c r="M409" s="17"/>
    </row>
    <row r="410" spans="1:13" x14ac:dyDescent="0.25">
      <c r="A410" s="17"/>
      <c r="B410" s="17"/>
      <c r="C410" s="17"/>
      <c r="D410" s="17"/>
      <c r="E410" s="17"/>
      <c r="F410" s="17"/>
      <c r="G410" s="17"/>
      <c r="H410" s="17"/>
      <c r="I410" s="17"/>
      <c r="J410" s="17"/>
      <c r="K410" s="17"/>
      <c r="L410" s="17"/>
      <c r="M410" s="17"/>
    </row>
    <row r="411" spans="1:13" x14ac:dyDescent="0.25">
      <c r="A411" s="17"/>
      <c r="B411" s="17"/>
      <c r="C411" s="17"/>
      <c r="D411" s="17"/>
      <c r="E411" s="17"/>
      <c r="F411" s="17"/>
      <c r="G411" s="17"/>
      <c r="H411" s="17"/>
      <c r="I411" s="17"/>
      <c r="J411" s="17"/>
      <c r="K411" s="17"/>
      <c r="L411" s="17"/>
      <c r="M411" s="17"/>
    </row>
    <row r="412" spans="1:13" x14ac:dyDescent="0.25">
      <c r="A412" s="17"/>
      <c r="B412" s="17"/>
      <c r="C412" s="17"/>
      <c r="D412" s="17"/>
      <c r="E412" s="17"/>
      <c r="F412" s="17"/>
      <c r="G412" s="17"/>
      <c r="H412" s="17"/>
      <c r="I412" s="17"/>
      <c r="J412" s="17"/>
      <c r="K412" s="17"/>
      <c r="L412" s="17"/>
      <c r="M412" s="17"/>
    </row>
    <row r="413" spans="1:13" x14ac:dyDescent="0.25">
      <c r="A413" s="17"/>
      <c r="B413" s="17"/>
      <c r="C413" s="17"/>
      <c r="D413" s="17"/>
      <c r="E413" s="17"/>
      <c r="F413" s="17"/>
      <c r="G413" s="17"/>
      <c r="H413" s="17"/>
      <c r="I413" s="17"/>
      <c r="J413" s="17"/>
      <c r="K413" s="17"/>
      <c r="L413" s="17"/>
      <c r="M413" s="17"/>
    </row>
    <row r="414" spans="1:13" x14ac:dyDescent="0.25">
      <c r="A414" s="17"/>
      <c r="B414" s="17"/>
      <c r="C414" s="17"/>
      <c r="D414" s="17"/>
      <c r="E414" s="17"/>
      <c r="F414" s="17"/>
      <c r="G414" s="17"/>
      <c r="H414" s="17"/>
      <c r="I414" s="17"/>
      <c r="J414" s="17"/>
      <c r="K414" s="17"/>
      <c r="L414" s="17"/>
      <c r="M414" s="17"/>
    </row>
    <row r="415" spans="1:13" x14ac:dyDescent="0.25">
      <c r="A415" s="17"/>
      <c r="B415" s="17"/>
      <c r="C415" s="17"/>
      <c r="D415" s="17"/>
      <c r="E415" s="17"/>
      <c r="F415" s="17"/>
      <c r="G415" s="17"/>
      <c r="H415" s="17"/>
      <c r="I415" s="17"/>
      <c r="J415" s="17"/>
      <c r="K415" s="17"/>
      <c r="L415" s="17"/>
      <c r="M415" s="17"/>
    </row>
    <row r="416" spans="1:13" x14ac:dyDescent="0.25">
      <c r="A416" s="17"/>
      <c r="B416" s="17"/>
      <c r="C416" s="17"/>
      <c r="D416" s="17"/>
      <c r="E416" s="17"/>
      <c r="F416" s="17"/>
      <c r="G416" s="17"/>
      <c r="H416" s="17"/>
      <c r="I416" s="17"/>
      <c r="J416" s="17"/>
      <c r="K416" s="17"/>
      <c r="L416" s="17"/>
      <c r="M416" s="17"/>
    </row>
    <row r="417" spans="1:13" x14ac:dyDescent="0.25">
      <c r="A417" s="17"/>
      <c r="B417" s="17"/>
      <c r="C417" s="17"/>
      <c r="D417" s="17"/>
      <c r="E417" s="17"/>
      <c r="F417" s="17"/>
      <c r="G417" s="17"/>
      <c r="H417" s="17"/>
      <c r="I417" s="17"/>
      <c r="J417" s="17"/>
      <c r="K417" s="17"/>
      <c r="L417" s="17"/>
      <c r="M417" s="17"/>
    </row>
    <row r="418" spans="1:13" x14ac:dyDescent="0.25">
      <c r="A418" s="17"/>
      <c r="B418" s="17"/>
      <c r="C418" s="17"/>
      <c r="D418" s="17"/>
      <c r="E418" s="17"/>
      <c r="F418" s="17"/>
      <c r="G418" s="17"/>
      <c r="H418" s="17"/>
      <c r="I418" s="17"/>
      <c r="J418" s="17"/>
      <c r="K418" s="17"/>
      <c r="L418" s="17"/>
      <c r="M418" s="17"/>
    </row>
    <row r="419" spans="1:13" x14ac:dyDescent="0.25">
      <c r="A419" s="17"/>
      <c r="B419" s="17"/>
      <c r="C419" s="17"/>
      <c r="D419" s="17"/>
      <c r="E419" s="17"/>
      <c r="F419" s="17"/>
      <c r="G419" s="17"/>
      <c r="H419" s="17"/>
      <c r="I419" s="17"/>
      <c r="J419" s="17"/>
      <c r="K419" s="17"/>
      <c r="L419" s="17"/>
      <c r="M419" s="17"/>
    </row>
    <row r="420" spans="1:13" x14ac:dyDescent="0.25">
      <c r="A420" s="17"/>
      <c r="B420" s="17"/>
      <c r="C420" s="17"/>
      <c r="D420" s="17"/>
      <c r="E420" s="17"/>
      <c r="F420" s="17"/>
      <c r="G420" s="17"/>
      <c r="H420" s="17"/>
      <c r="I420" s="17"/>
      <c r="J420" s="17"/>
      <c r="K420" s="17"/>
      <c r="L420" s="17"/>
      <c r="M420" s="17"/>
    </row>
    <row r="421" spans="1:13" x14ac:dyDescent="0.25">
      <c r="A421" s="17"/>
      <c r="B421" s="17"/>
      <c r="C421" s="17"/>
      <c r="D421" s="17"/>
      <c r="E421" s="17"/>
      <c r="F421" s="17"/>
      <c r="G421" s="17"/>
      <c r="H421" s="17"/>
      <c r="I421" s="17"/>
      <c r="J421" s="17"/>
      <c r="K421" s="17"/>
      <c r="L421" s="17"/>
      <c r="M421" s="17"/>
    </row>
    <row r="422" spans="1:13" x14ac:dyDescent="0.25">
      <c r="A422" s="17"/>
      <c r="B422" s="17"/>
      <c r="C422" s="17"/>
      <c r="D422" s="17"/>
      <c r="E422" s="17"/>
      <c r="F422" s="17"/>
      <c r="G422" s="17"/>
      <c r="H422" s="17"/>
      <c r="I422" s="17"/>
      <c r="J422" s="17"/>
      <c r="K422" s="17"/>
      <c r="L422" s="17"/>
      <c r="M422" s="17"/>
    </row>
    <row r="423" spans="1:13" x14ac:dyDescent="0.25">
      <c r="A423" s="17"/>
      <c r="B423" s="17"/>
      <c r="C423" s="17"/>
      <c r="D423" s="17"/>
      <c r="E423" s="17"/>
      <c r="F423" s="17"/>
      <c r="G423" s="17"/>
      <c r="H423" s="17"/>
      <c r="I423" s="17"/>
      <c r="J423" s="17"/>
      <c r="K423" s="17"/>
      <c r="L423" s="17"/>
      <c r="M423" s="17"/>
    </row>
    <row r="424" spans="1:13" x14ac:dyDescent="0.25">
      <c r="A424" s="17"/>
      <c r="B424" s="17"/>
      <c r="C424" s="17"/>
      <c r="D424" s="17"/>
      <c r="E424" s="17"/>
      <c r="F424" s="17"/>
      <c r="G424" s="17"/>
      <c r="H424" s="17"/>
      <c r="I424" s="17"/>
      <c r="J424" s="17"/>
      <c r="K424" s="17"/>
      <c r="L424" s="17"/>
      <c r="M424" s="17"/>
    </row>
    <row r="425" spans="1:13" x14ac:dyDescent="0.25">
      <c r="A425" s="17"/>
      <c r="B425" s="17"/>
      <c r="C425" s="17"/>
      <c r="D425" s="17"/>
      <c r="E425" s="17"/>
      <c r="F425" s="17"/>
      <c r="G425" s="17"/>
      <c r="H425" s="17"/>
      <c r="I425" s="17"/>
      <c r="J425" s="17"/>
      <c r="K425" s="17"/>
      <c r="L425" s="17"/>
      <c r="M425" s="17"/>
    </row>
    <row r="426" spans="1:13" x14ac:dyDescent="0.25">
      <c r="A426" s="17"/>
      <c r="B426" s="17"/>
      <c r="C426" s="17"/>
      <c r="D426" s="17"/>
      <c r="E426" s="17"/>
      <c r="F426" s="17"/>
      <c r="G426" s="17"/>
      <c r="H426" s="17"/>
      <c r="I426" s="17"/>
      <c r="J426" s="17"/>
      <c r="K426" s="17"/>
      <c r="L426" s="17"/>
      <c r="M426" s="17"/>
    </row>
    <row r="427" spans="1:13" x14ac:dyDescent="0.25">
      <c r="A427" s="17"/>
      <c r="B427" s="17"/>
      <c r="C427" s="17"/>
      <c r="D427" s="17"/>
      <c r="E427" s="17"/>
      <c r="F427" s="17"/>
      <c r="G427" s="17"/>
      <c r="H427" s="17"/>
      <c r="I427" s="17"/>
      <c r="J427" s="17"/>
      <c r="K427" s="17"/>
      <c r="L427" s="17"/>
      <c r="M427" s="17"/>
    </row>
    <row r="428" spans="1:13" x14ac:dyDescent="0.25">
      <c r="A428" s="17"/>
      <c r="B428" s="17"/>
      <c r="C428" s="17"/>
      <c r="D428" s="17"/>
      <c r="E428" s="17"/>
      <c r="F428" s="17"/>
      <c r="G428" s="17"/>
      <c r="H428" s="17"/>
      <c r="I428" s="17"/>
      <c r="J428" s="17"/>
      <c r="K428" s="17"/>
      <c r="L428" s="17"/>
      <c r="M428" s="17"/>
    </row>
    <row r="429" spans="1:13" x14ac:dyDescent="0.25">
      <c r="A429" s="17"/>
      <c r="B429" s="17"/>
      <c r="C429" s="17"/>
      <c r="D429" s="17"/>
      <c r="E429" s="17"/>
      <c r="F429" s="17"/>
      <c r="G429" s="17"/>
      <c r="H429" s="17"/>
      <c r="I429" s="17"/>
      <c r="J429" s="17"/>
      <c r="K429" s="17"/>
      <c r="L429" s="17"/>
      <c r="M429" s="17"/>
    </row>
    <row r="430" spans="1:13" x14ac:dyDescent="0.25">
      <c r="A430" s="17"/>
      <c r="B430" s="17"/>
      <c r="C430" s="17"/>
      <c r="D430" s="17"/>
      <c r="E430" s="17"/>
      <c r="F430" s="17"/>
      <c r="G430" s="17"/>
      <c r="H430" s="17"/>
      <c r="I430" s="17"/>
      <c r="J430" s="17"/>
      <c r="K430" s="17"/>
      <c r="L430" s="17"/>
      <c r="M430" s="17"/>
    </row>
    <row r="431" spans="1:13" x14ac:dyDescent="0.25">
      <c r="A431" s="17"/>
      <c r="B431" s="17"/>
      <c r="C431" s="17"/>
      <c r="D431" s="17"/>
      <c r="E431" s="17"/>
      <c r="F431" s="17"/>
      <c r="G431" s="17"/>
      <c r="H431" s="17"/>
      <c r="I431" s="17"/>
      <c r="J431" s="17"/>
      <c r="K431" s="17"/>
      <c r="L431" s="17"/>
      <c r="M431" s="17"/>
    </row>
    <row r="432" spans="1:13" x14ac:dyDescent="0.25">
      <c r="A432" s="17"/>
      <c r="B432" s="17"/>
      <c r="C432" s="17"/>
      <c r="D432" s="17"/>
      <c r="E432" s="17"/>
      <c r="F432" s="17"/>
      <c r="G432" s="17"/>
      <c r="H432" s="17"/>
      <c r="I432" s="17"/>
      <c r="J432" s="17"/>
      <c r="K432" s="17"/>
      <c r="L432" s="17"/>
      <c r="M432" s="17"/>
    </row>
    <row r="433" spans="1:13" x14ac:dyDescent="0.25">
      <c r="A433" s="17"/>
      <c r="B433" s="17"/>
      <c r="C433" s="17"/>
      <c r="D433" s="17"/>
      <c r="E433" s="17"/>
      <c r="F433" s="17"/>
      <c r="G433" s="17"/>
      <c r="H433" s="17"/>
      <c r="I433" s="17"/>
      <c r="J433" s="17"/>
      <c r="K433" s="17"/>
      <c r="L433" s="17"/>
      <c r="M433" s="17"/>
    </row>
    <row r="434" spans="1:13" x14ac:dyDescent="0.25">
      <c r="A434" s="17"/>
      <c r="B434" s="17"/>
      <c r="C434" s="17"/>
      <c r="D434" s="17"/>
      <c r="E434" s="17"/>
      <c r="F434" s="17"/>
      <c r="G434" s="17"/>
      <c r="H434" s="17"/>
      <c r="I434" s="17"/>
      <c r="J434" s="17"/>
      <c r="K434" s="17"/>
      <c r="L434" s="17"/>
      <c r="M434" s="17"/>
    </row>
    <row r="435" spans="1:13" x14ac:dyDescent="0.25">
      <c r="A435" s="17"/>
      <c r="B435" s="17"/>
      <c r="C435" s="17"/>
      <c r="D435" s="17"/>
      <c r="E435" s="17"/>
      <c r="F435" s="17"/>
      <c r="G435" s="17"/>
      <c r="H435" s="17"/>
      <c r="I435" s="17"/>
      <c r="J435" s="17"/>
      <c r="K435" s="17"/>
      <c r="L435" s="17"/>
      <c r="M435" s="17"/>
    </row>
    <row r="436" spans="1:13" x14ac:dyDescent="0.25">
      <c r="A436" s="17"/>
      <c r="B436" s="17"/>
      <c r="C436" s="17"/>
      <c r="D436" s="17"/>
      <c r="E436" s="17"/>
      <c r="F436" s="17"/>
      <c r="G436" s="17"/>
      <c r="H436" s="17"/>
      <c r="I436" s="17"/>
      <c r="J436" s="17"/>
      <c r="K436" s="17"/>
      <c r="L436" s="17"/>
      <c r="M436" s="17"/>
    </row>
    <row r="437" spans="1:13" x14ac:dyDescent="0.25">
      <c r="A437" s="17"/>
      <c r="B437" s="17"/>
      <c r="C437" s="17"/>
      <c r="D437" s="17"/>
      <c r="E437" s="17"/>
      <c r="F437" s="17"/>
      <c r="G437" s="17"/>
      <c r="H437" s="17"/>
      <c r="I437" s="17"/>
      <c r="J437" s="17"/>
      <c r="K437" s="17"/>
      <c r="L437" s="17"/>
      <c r="M437" s="17"/>
    </row>
    <row r="438" spans="1:13" x14ac:dyDescent="0.25">
      <c r="A438" s="17"/>
      <c r="B438" s="17"/>
      <c r="C438" s="17"/>
      <c r="D438" s="17"/>
      <c r="E438" s="17"/>
      <c r="F438" s="17"/>
      <c r="G438" s="17"/>
      <c r="H438" s="17"/>
      <c r="I438" s="17"/>
      <c r="J438" s="17"/>
      <c r="K438" s="17"/>
      <c r="L438" s="17"/>
      <c r="M438" s="17"/>
    </row>
    <row r="439" spans="1:13" x14ac:dyDescent="0.25">
      <c r="A439" s="17"/>
      <c r="B439" s="17"/>
      <c r="C439" s="17"/>
      <c r="D439" s="17"/>
      <c r="E439" s="17"/>
      <c r="F439" s="17"/>
      <c r="G439" s="17"/>
      <c r="H439" s="17"/>
      <c r="I439" s="17"/>
      <c r="J439" s="17"/>
      <c r="K439" s="17"/>
      <c r="L439" s="17"/>
      <c r="M439" s="17"/>
    </row>
    <row r="440" spans="1:13" x14ac:dyDescent="0.25">
      <c r="A440" s="17"/>
      <c r="B440" s="17"/>
      <c r="C440" s="17"/>
      <c r="D440" s="17"/>
      <c r="E440" s="17"/>
      <c r="F440" s="17"/>
      <c r="G440" s="17"/>
      <c r="H440" s="17"/>
      <c r="I440" s="17"/>
      <c r="J440" s="17"/>
      <c r="K440" s="17"/>
      <c r="L440" s="17"/>
      <c r="M440" s="17"/>
    </row>
    <row r="441" spans="1:13" x14ac:dyDescent="0.25">
      <c r="A441" s="17"/>
      <c r="B441" s="17"/>
      <c r="C441" s="17"/>
      <c r="D441" s="17"/>
      <c r="E441" s="17"/>
      <c r="F441" s="17"/>
      <c r="G441" s="17"/>
      <c r="H441" s="17"/>
      <c r="I441" s="17"/>
      <c r="J441" s="17"/>
      <c r="K441" s="17"/>
      <c r="L441" s="17"/>
      <c r="M441" s="17"/>
    </row>
    <row r="442" spans="1:13" x14ac:dyDescent="0.25">
      <c r="A442" s="17"/>
      <c r="B442" s="17"/>
      <c r="C442" s="17"/>
      <c r="D442" s="17"/>
      <c r="E442" s="17"/>
      <c r="F442" s="17"/>
      <c r="G442" s="17"/>
      <c r="H442" s="17"/>
      <c r="I442" s="17"/>
      <c r="J442" s="17"/>
      <c r="K442" s="17"/>
      <c r="L442" s="17"/>
      <c r="M442" s="17"/>
    </row>
    <row r="443" spans="1:13" x14ac:dyDescent="0.25">
      <c r="A443" s="17"/>
      <c r="B443" s="17"/>
      <c r="C443" s="17"/>
      <c r="D443" s="17"/>
      <c r="E443" s="17"/>
      <c r="F443" s="17"/>
      <c r="G443" s="17"/>
      <c r="H443" s="17"/>
      <c r="I443" s="17"/>
      <c r="J443" s="17"/>
      <c r="K443" s="17"/>
      <c r="L443" s="17"/>
      <c r="M443" s="17"/>
    </row>
    <row r="444" spans="1:13" x14ac:dyDescent="0.25">
      <c r="A444" s="17"/>
      <c r="B444" s="17"/>
      <c r="C444" s="17"/>
      <c r="D444" s="17"/>
      <c r="E444" s="17"/>
      <c r="F444" s="17"/>
      <c r="G444" s="17"/>
      <c r="H444" s="17"/>
      <c r="I444" s="17"/>
      <c r="J444" s="17"/>
      <c r="K444" s="17"/>
      <c r="L444" s="17"/>
      <c r="M444" s="17"/>
    </row>
    <row r="445" spans="1:13" x14ac:dyDescent="0.25">
      <c r="A445" s="17"/>
      <c r="B445" s="17"/>
      <c r="C445" s="17"/>
      <c r="D445" s="17"/>
      <c r="E445" s="17"/>
      <c r="F445" s="17"/>
      <c r="G445" s="17"/>
      <c r="H445" s="17"/>
      <c r="I445" s="17"/>
      <c r="J445" s="17"/>
      <c r="K445" s="17"/>
      <c r="L445" s="17"/>
      <c r="M445" s="17"/>
    </row>
    <row r="446" spans="1:13" x14ac:dyDescent="0.25">
      <c r="A446" s="17"/>
      <c r="B446" s="17"/>
      <c r="C446" s="17"/>
      <c r="D446" s="17"/>
      <c r="E446" s="17"/>
      <c r="F446" s="17"/>
      <c r="G446" s="17"/>
      <c r="H446" s="17"/>
      <c r="I446" s="17"/>
      <c r="J446" s="17"/>
      <c r="K446" s="17"/>
      <c r="L446" s="17"/>
      <c r="M446" s="17"/>
    </row>
    <row r="447" spans="1:13" x14ac:dyDescent="0.25">
      <c r="A447" s="17"/>
      <c r="B447" s="17"/>
      <c r="C447" s="17"/>
      <c r="D447" s="17"/>
      <c r="E447" s="17"/>
      <c r="F447" s="17"/>
      <c r="G447" s="17"/>
      <c r="H447" s="17"/>
      <c r="I447" s="17"/>
      <c r="J447" s="17"/>
      <c r="K447" s="17"/>
      <c r="L447" s="17"/>
      <c r="M447" s="17"/>
    </row>
    <row r="448" spans="1:13" x14ac:dyDescent="0.25">
      <c r="A448" s="17"/>
      <c r="B448" s="17"/>
      <c r="C448" s="17"/>
      <c r="D448" s="17"/>
      <c r="E448" s="17"/>
      <c r="F448" s="17"/>
      <c r="G448" s="17"/>
      <c r="H448" s="17"/>
      <c r="I448" s="17"/>
      <c r="J448" s="17"/>
      <c r="K448" s="17"/>
      <c r="L448" s="17"/>
      <c r="M448" s="17"/>
    </row>
    <row r="449" spans="1:13" x14ac:dyDescent="0.25">
      <c r="A449" s="17"/>
      <c r="B449" s="17"/>
      <c r="C449" s="17"/>
      <c r="D449" s="17"/>
      <c r="E449" s="17"/>
      <c r="F449" s="17"/>
      <c r="G449" s="17"/>
      <c r="H449" s="17"/>
      <c r="I449" s="17"/>
      <c r="J449" s="17"/>
      <c r="K449" s="17"/>
      <c r="L449" s="17"/>
      <c r="M449" s="17"/>
    </row>
    <row r="450" spans="1:13" x14ac:dyDescent="0.25">
      <c r="A450" s="17"/>
      <c r="B450" s="17"/>
      <c r="C450" s="17"/>
      <c r="D450" s="17"/>
      <c r="E450" s="17"/>
      <c r="F450" s="17"/>
      <c r="G450" s="17"/>
      <c r="H450" s="17"/>
      <c r="I450" s="17"/>
      <c r="J450" s="17"/>
      <c r="K450" s="17"/>
      <c r="L450" s="17"/>
      <c r="M450" s="17"/>
    </row>
    <row r="451" spans="1:13" x14ac:dyDescent="0.25">
      <c r="A451" s="17"/>
      <c r="B451" s="17"/>
      <c r="C451" s="17"/>
      <c r="D451" s="17"/>
      <c r="E451" s="17"/>
      <c r="F451" s="17"/>
      <c r="G451" s="17"/>
      <c r="H451" s="17"/>
      <c r="I451" s="17"/>
      <c r="J451" s="17"/>
      <c r="K451" s="17"/>
      <c r="L451" s="17"/>
      <c r="M451" s="17"/>
    </row>
    <row r="452" spans="1:13" x14ac:dyDescent="0.25">
      <c r="A452" s="17"/>
      <c r="B452" s="17"/>
      <c r="C452" s="17"/>
      <c r="D452" s="17"/>
      <c r="E452" s="17"/>
      <c r="F452" s="17"/>
      <c r="G452" s="17"/>
      <c r="H452" s="17"/>
      <c r="I452" s="17"/>
      <c r="J452" s="17"/>
      <c r="K452" s="17"/>
      <c r="L452" s="17"/>
      <c r="M452" s="17"/>
    </row>
    <row r="453" spans="1:13" x14ac:dyDescent="0.25">
      <c r="A453" s="17"/>
      <c r="B453" s="17"/>
      <c r="C453" s="17"/>
      <c r="D453" s="17"/>
      <c r="E453" s="17"/>
      <c r="F453" s="17"/>
      <c r="G453" s="17"/>
      <c r="H453" s="17"/>
      <c r="I453" s="17"/>
      <c r="J453" s="17"/>
      <c r="K453" s="17"/>
      <c r="L453" s="17"/>
      <c r="M453" s="17"/>
    </row>
    <row r="454" spans="1:13" x14ac:dyDescent="0.25">
      <c r="A454" s="17"/>
      <c r="B454" s="17"/>
      <c r="C454" s="17"/>
      <c r="D454" s="17"/>
      <c r="E454" s="17"/>
      <c r="F454" s="17"/>
      <c r="G454" s="17"/>
      <c r="H454" s="17"/>
      <c r="I454" s="17"/>
      <c r="J454" s="17"/>
      <c r="K454" s="17"/>
      <c r="L454" s="17"/>
      <c r="M454" s="17"/>
    </row>
    <row r="455" spans="1:13" x14ac:dyDescent="0.25">
      <c r="A455" s="17"/>
      <c r="B455" s="17"/>
      <c r="C455" s="17"/>
      <c r="D455" s="17"/>
      <c r="E455" s="17"/>
      <c r="F455" s="17"/>
      <c r="G455" s="17"/>
      <c r="H455" s="17"/>
      <c r="I455" s="17"/>
      <c r="J455" s="17"/>
      <c r="K455" s="17"/>
      <c r="L455" s="17"/>
      <c r="M455" s="17"/>
    </row>
    <row r="456" spans="1:13" x14ac:dyDescent="0.25">
      <c r="A456" s="17"/>
      <c r="B456" s="17"/>
      <c r="C456" s="17"/>
      <c r="D456" s="17"/>
      <c r="E456" s="17"/>
      <c r="F456" s="17"/>
      <c r="G456" s="17"/>
      <c r="H456" s="17"/>
      <c r="I456" s="17"/>
      <c r="J456" s="17"/>
      <c r="K456" s="17"/>
      <c r="L456" s="17"/>
      <c r="M456" s="17"/>
    </row>
    <row r="457" spans="1:13" x14ac:dyDescent="0.25">
      <c r="A457" s="17"/>
      <c r="B457" s="17"/>
      <c r="C457" s="17"/>
      <c r="D457" s="17"/>
      <c r="E457" s="17"/>
      <c r="F457" s="17"/>
      <c r="G457" s="17"/>
      <c r="H457" s="17"/>
      <c r="I457" s="17"/>
      <c r="J457" s="17"/>
      <c r="K457" s="17"/>
      <c r="L457" s="17"/>
      <c r="M457" s="17"/>
    </row>
    <row r="458" spans="1:13" x14ac:dyDescent="0.25">
      <c r="A458" s="17"/>
      <c r="B458" s="17"/>
      <c r="C458" s="17"/>
      <c r="D458" s="17"/>
      <c r="E458" s="17"/>
      <c r="F458" s="17"/>
      <c r="G458" s="17"/>
      <c r="H458" s="17"/>
      <c r="I458" s="17"/>
      <c r="J458" s="17"/>
      <c r="K458" s="17"/>
      <c r="L458" s="17"/>
      <c r="M458" s="17"/>
    </row>
    <row r="459" spans="1:13" x14ac:dyDescent="0.25">
      <c r="A459" s="17"/>
      <c r="B459" s="17"/>
      <c r="C459" s="17"/>
      <c r="D459" s="17"/>
      <c r="E459" s="17"/>
      <c r="F459" s="17"/>
      <c r="G459" s="17"/>
      <c r="H459" s="17"/>
      <c r="I459" s="17"/>
      <c r="J459" s="17"/>
      <c r="K459" s="17"/>
      <c r="L459" s="17"/>
      <c r="M459" s="17"/>
    </row>
    <row r="460" spans="1:13" x14ac:dyDescent="0.25">
      <c r="A460" s="17"/>
      <c r="B460" s="17"/>
      <c r="C460" s="17"/>
      <c r="D460" s="17"/>
      <c r="E460" s="17"/>
      <c r="F460" s="17"/>
      <c r="G460" s="17"/>
      <c r="H460" s="17"/>
      <c r="I460" s="17"/>
      <c r="J460" s="17"/>
      <c r="K460" s="17"/>
      <c r="L460" s="17"/>
      <c r="M460" s="17"/>
    </row>
    <row r="461" spans="1:13" x14ac:dyDescent="0.25">
      <c r="A461" s="17"/>
      <c r="B461" s="17"/>
      <c r="C461" s="17"/>
      <c r="D461" s="17"/>
      <c r="E461" s="17"/>
      <c r="F461" s="17"/>
      <c r="G461" s="17"/>
      <c r="H461" s="17"/>
      <c r="I461" s="17"/>
      <c r="J461" s="17"/>
      <c r="K461" s="17"/>
      <c r="L461" s="17"/>
      <c r="M461" s="17"/>
    </row>
    <row r="462" spans="1:13" x14ac:dyDescent="0.25">
      <c r="A462" s="17"/>
      <c r="B462" s="17"/>
      <c r="C462" s="17"/>
      <c r="D462" s="17"/>
      <c r="E462" s="17"/>
      <c r="F462" s="17"/>
      <c r="G462" s="17"/>
      <c r="H462" s="17"/>
      <c r="I462" s="17"/>
      <c r="J462" s="17"/>
      <c r="K462" s="17"/>
      <c r="L462" s="17"/>
      <c r="M462" s="17"/>
    </row>
    <row r="463" spans="1:13" x14ac:dyDescent="0.25">
      <c r="A463" s="17"/>
      <c r="B463" s="17"/>
      <c r="C463" s="17"/>
      <c r="D463" s="17"/>
      <c r="E463" s="17"/>
      <c r="F463" s="17"/>
      <c r="G463" s="17"/>
      <c r="H463" s="17"/>
      <c r="I463" s="17"/>
      <c r="J463" s="17"/>
      <c r="K463" s="17"/>
      <c r="L463" s="17"/>
      <c r="M463" s="17"/>
    </row>
    <row r="464" spans="1:13" x14ac:dyDescent="0.25">
      <c r="A464" s="17"/>
      <c r="B464" s="17"/>
      <c r="C464" s="17"/>
      <c r="D464" s="17"/>
      <c r="E464" s="17"/>
      <c r="F464" s="17"/>
      <c r="G464" s="17"/>
      <c r="H464" s="17"/>
      <c r="I464" s="17"/>
      <c r="J464" s="17"/>
      <c r="K464" s="17"/>
      <c r="L464" s="17"/>
      <c r="M464" s="17"/>
    </row>
    <row r="465" spans="1:13" x14ac:dyDescent="0.25">
      <c r="A465" s="17"/>
      <c r="B465" s="17"/>
      <c r="C465" s="17"/>
      <c r="D465" s="17"/>
      <c r="E465" s="17"/>
      <c r="F465" s="17"/>
      <c r="G465" s="17"/>
      <c r="H465" s="17"/>
      <c r="I465" s="17"/>
      <c r="J465" s="17"/>
      <c r="K465" s="17"/>
      <c r="L465" s="17"/>
      <c r="M465" s="17"/>
    </row>
    <row r="466" spans="1:13" x14ac:dyDescent="0.25">
      <c r="A466" s="17"/>
      <c r="B466" s="17"/>
      <c r="C466" s="17"/>
      <c r="D466" s="17"/>
      <c r="E466" s="17"/>
      <c r="F466" s="17"/>
      <c r="G466" s="17"/>
      <c r="H466" s="17"/>
      <c r="I466" s="17"/>
      <c r="J466" s="17"/>
      <c r="K466" s="17"/>
      <c r="L466" s="17"/>
      <c r="M466" s="17"/>
    </row>
    <row r="467" spans="1:13" x14ac:dyDescent="0.25">
      <c r="A467" s="17"/>
      <c r="B467" s="17"/>
      <c r="C467" s="17"/>
      <c r="D467" s="17"/>
      <c r="E467" s="17"/>
      <c r="F467" s="17"/>
      <c r="G467" s="17"/>
      <c r="H467" s="17"/>
      <c r="I467" s="17"/>
      <c r="J467" s="17"/>
      <c r="K467" s="17"/>
      <c r="L467" s="17"/>
      <c r="M467" s="17"/>
    </row>
    <row r="468" spans="1:13" x14ac:dyDescent="0.25">
      <c r="A468" s="17"/>
      <c r="B468" s="17"/>
      <c r="C468" s="17"/>
      <c r="D468" s="17"/>
      <c r="E468" s="17"/>
      <c r="F468" s="17"/>
      <c r="G468" s="17"/>
      <c r="H468" s="17"/>
      <c r="I468" s="17"/>
      <c r="J468" s="17"/>
      <c r="K468" s="17"/>
      <c r="L468" s="17"/>
      <c r="M468" s="17"/>
    </row>
    <row r="469" spans="1:13" x14ac:dyDescent="0.25">
      <c r="A469" s="17"/>
      <c r="B469" s="17"/>
      <c r="C469" s="17"/>
      <c r="D469" s="17"/>
      <c r="E469" s="17"/>
      <c r="F469" s="17"/>
      <c r="G469" s="17"/>
      <c r="H469" s="17"/>
      <c r="I469" s="17"/>
      <c r="J469" s="17"/>
      <c r="K469" s="17"/>
      <c r="L469" s="17"/>
      <c r="M469" s="17"/>
    </row>
    <row r="470" spans="1:13" x14ac:dyDescent="0.25">
      <c r="A470" s="17"/>
      <c r="B470" s="17"/>
      <c r="C470" s="17"/>
      <c r="D470" s="17"/>
      <c r="E470" s="17"/>
      <c r="F470" s="17"/>
      <c r="G470" s="17"/>
      <c r="H470" s="17"/>
      <c r="I470" s="17"/>
      <c r="J470" s="17"/>
      <c r="K470" s="17"/>
      <c r="L470" s="17"/>
      <c r="M470" s="17"/>
    </row>
    <row r="471" spans="1:13" x14ac:dyDescent="0.25">
      <c r="A471" s="17"/>
      <c r="B471" s="17"/>
      <c r="C471" s="17"/>
      <c r="D471" s="17"/>
      <c r="E471" s="17"/>
      <c r="F471" s="17"/>
      <c r="G471" s="17"/>
      <c r="H471" s="17"/>
      <c r="I471" s="17"/>
      <c r="J471" s="17"/>
      <c r="K471" s="17"/>
      <c r="L471" s="17"/>
      <c r="M471" s="17"/>
    </row>
    <row r="472" spans="1:13" x14ac:dyDescent="0.25">
      <c r="A472" s="17"/>
      <c r="B472" s="17"/>
      <c r="C472" s="17"/>
      <c r="D472" s="17"/>
      <c r="E472" s="17"/>
      <c r="F472" s="17"/>
      <c r="G472" s="17"/>
      <c r="H472" s="17"/>
      <c r="I472" s="17"/>
      <c r="J472" s="17"/>
      <c r="K472" s="17"/>
      <c r="L472" s="17"/>
      <c r="M472" s="17"/>
    </row>
    <row r="473" spans="1:13" x14ac:dyDescent="0.25">
      <c r="A473" s="17"/>
      <c r="B473" s="17"/>
      <c r="C473" s="17"/>
      <c r="D473" s="17"/>
      <c r="E473" s="17"/>
      <c r="F473" s="17"/>
      <c r="G473" s="17"/>
      <c r="H473" s="17"/>
      <c r="I473" s="17"/>
      <c r="J473" s="17"/>
      <c r="K473" s="17"/>
      <c r="L473" s="17"/>
      <c r="M473" s="17"/>
    </row>
    <row r="474" spans="1:13" x14ac:dyDescent="0.25">
      <c r="A474" s="17"/>
      <c r="B474" s="17"/>
      <c r="C474" s="17"/>
      <c r="D474" s="17"/>
      <c r="E474" s="17"/>
      <c r="F474" s="17"/>
      <c r="G474" s="17"/>
      <c r="H474" s="17"/>
      <c r="I474" s="17"/>
      <c r="J474" s="17"/>
      <c r="K474" s="17"/>
      <c r="L474" s="17"/>
      <c r="M474" s="17"/>
    </row>
    <row r="475" spans="1:13" x14ac:dyDescent="0.25">
      <c r="A475" s="17"/>
      <c r="B475" s="17"/>
      <c r="C475" s="17"/>
      <c r="D475" s="17"/>
      <c r="E475" s="17"/>
      <c r="F475" s="17"/>
      <c r="G475" s="17"/>
      <c r="H475" s="17"/>
      <c r="I475" s="17"/>
      <c r="J475" s="17"/>
      <c r="K475" s="17"/>
      <c r="L475" s="17"/>
      <c r="M475" s="17"/>
    </row>
    <row r="476" spans="1:13" x14ac:dyDescent="0.25">
      <c r="A476" s="17"/>
      <c r="B476" s="17"/>
      <c r="C476" s="17"/>
      <c r="D476" s="17"/>
      <c r="E476" s="17"/>
      <c r="F476" s="17"/>
      <c r="G476" s="17"/>
      <c r="H476" s="17"/>
      <c r="I476" s="17"/>
      <c r="J476" s="17"/>
      <c r="K476" s="17"/>
      <c r="L476" s="17"/>
      <c r="M476" s="17"/>
    </row>
    <row r="477" spans="1:13" x14ac:dyDescent="0.25">
      <c r="A477" s="17"/>
      <c r="B477" s="17"/>
      <c r="C477" s="17"/>
      <c r="D477" s="17"/>
      <c r="E477" s="17"/>
      <c r="F477" s="17"/>
      <c r="G477" s="17"/>
      <c r="H477" s="17"/>
      <c r="I477" s="17"/>
      <c r="J477" s="17"/>
      <c r="K477" s="17"/>
      <c r="L477" s="17"/>
      <c r="M477" s="17"/>
    </row>
    <row r="478" spans="1:13" x14ac:dyDescent="0.25">
      <c r="A478" s="17"/>
      <c r="B478" s="17"/>
      <c r="C478" s="17"/>
      <c r="D478" s="17"/>
      <c r="E478" s="17"/>
      <c r="F478" s="17"/>
      <c r="G478" s="17"/>
      <c r="H478" s="17"/>
      <c r="I478" s="17"/>
      <c r="J478" s="17"/>
      <c r="K478" s="17"/>
      <c r="L478" s="17"/>
      <c r="M478" s="17"/>
    </row>
    <row r="479" spans="1:13" x14ac:dyDescent="0.25">
      <c r="A479" s="17"/>
      <c r="B479" s="17"/>
      <c r="C479" s="17"/>
      <c r="D479" s="17"/>
      <c r="E479" s="17"/>
      <c r="F479" s="17"/>
      <c r="G479" s="17"/>
      <c r="H479" s="17"/>
      <c r="I479" s="17"/>
      <c r="J479" s="17"/>
      <c r="K479" s="17"/>
      <c r="L479" s="17"/>
      <c r="M479" s="17"/>
    </row>
    <row r="480" spans="1:13" x14ac:dyDescent="0.25">
      <c r="A480" s="17"/>
      <c r="B480" s="17"/>
      <c r="C480" s="17"/>
      <c r="D480" s="17"/>
      <c r="E480" s="17"/>
      <c r="F480" s="17"/>
      <c r="G480" s="17"/>
      <c r="H480" s="17"/>
      <c r="I480" s="17"/>
      <c r="J480" s="17"/>
      <c r="K480" s="17"/>
      <c r="L480" s="17"/>
      <c r="M480" s="17"/>
    </row>
    <row r="481" spans="1:13" x14ac:dyDescent="0.25">
      <c r="A481" s="17"/>
      <c r="B481" s="17"/>
      <c r="C481" s="17"/>
      <c r="D481" s="17"/>
      <c r="E481" s="17"/>
      <c r="F481" s="17"/>
      <c r="G481" s="17"/>
      <c r="H481" s="17"/>
      <c r="I481" s="17"/>
      <c r="J481" s="17"/>
      <c r="K481" s="17"/>
      <c r="L481" s="17"/>
      <c r="M481" s="17"/>
    </row>
    <row r="482" spans="1:13" x14ac:dyDescent="0.25">
      <c r="A482" s="17"/>
      <c r="B482" s="17"/>
      <c r="C482" s="17"/>
      <c r="D482" s="17"/>
      <c r="E482" s="17"/>
      <c r="F482" s="17"/>
      <c r="G482" s="17"/>
      <c r="H482" s="17"/>
      <c r="I482" s="17"/>
      <c r="J482" s="17"/>
      <c r="K482" s="17"/>
      <c r="L482" s="17"/>
      <c r="M482" s="17"/>
    </row>
    <row r="483" spans="1:13" x14ac:dyDescent="0.25">
      <c r="A483" s="17"/>
      <c r="B483" s="17"/>
      <c r="C483" s="17"/>
      <c r="D483" s="17"/>
      <c r="E483" s="17"/>
      <c r="F483" s="17"/>
      <c r="G483" s="17"/>
      <c r="H483" s="17"/>
      <c r="I483" s="17"/>
      <c r="J483" s="17"/>
      <c r="K483" s="17"/>
      <c r="L483" s="17"/>
      <c r="M483" s="17"/>
    </row>
    <row r="484" spans="1:13" x14ac:dyDescent="0.25">
      <c r="A484" s="17"/>
      <c r="B484" s="17"/>
      <c r="C484" s="17"/>
      <c r="D484" s="17"/>
      <c r="E484" s="17"/>
      <c r="F484" s="17"/>
      <c r="G484" s="17"/>
      <c r="H484" s="17"/>
      <c r="I484" s="17"/>
      <c r="J484" s="17"/>
      <c r="K484" s="17"/>
      <c r="L484" s="17"/>
      <c r="M484" s="17"/>
    </row>
    <row r="485" spans="1:13" x14ac:dyDescent="0.25">
      <c r="A485" s="17"/>
      <c r="B485" s="17"/>
      <c r="C485" s="17"/>
      <c r="D485" s="17"/>
      <c r="E485" s="17"/>
      <c r="F485" s="17"/>
      <c r="G485" s="17"/>
      <c r="H485" s="17"/>
      <c r="I485" s="17"/>
      <c r="J485" s="17"/>
      <c r="K485" s="17"/>
      <c r="L485" s="17"/>
      <c r="M485" s="17"/>
    </row>
    <row r="486" spans="1:13" x14ac:dyDescent="0.25">
      <c r="A486" s="17"/>
      <c r="B486" s="17"/>
      <c r="C486" s="17"/>
      <c r="D486" s="17"/>
      <c r="E486" s="17"/>
      <c r="F486" s="17"/>
      <c r="G486" s="17"/>
      <c r="H486" s="17"/>
      <c r="I486" s="17"/>
      <c r="J486" s="17"/>
      <c r="K486" s="17"/>
      <c r="L486" s="17"/>
      <c r="M486" s="17"/>
    </row>
    <row r="487" spans="1:13" x14ac:dyDescent="0.25">
      <c r="A487" s="17"/>
      <c r="B487" s="17"/>
      <c r="C487" s="17"/>
      <c r="D487" s="17"/>
      <c r="E487" s="17"/>
      <c r="F487" s="17"/>
      <c r="G487" s="17"/>
      <c r="H487" s="17"/>
      <c r="I487" s="17"/>
      <c r="J487" s="17"/>
      <c r="K487" s="17"/>
      <c r="L487" s="17"/>
      <c r="M487" s="17"/>
    </row>
    <row r="488" spans="1:13" x14ac:dyDescent="0.25">
      <c r="A488" s="17"/>
      <c r="B488" s="17"/>
      <c r="C488" s="17"/>
      <c r="D488" s="17"/>
      <c r="E488" s="17"/>
      <c r="F488" s="17"/>
      <c r="G488" s="17"/>
      <c r="H488" s="17"/>
      <c r="I488" s="17"/>
      <c r="J488" s="17"/>
      <c r="K488" s="17"/>
      <c r="L488" s="17"/>
      <c r="M488" s="17"/>
    </row>
    <row r="489" spans="1:13" x14ac:dyDescent="0.25">
      <c r="A489" s="17"/>
      <c r="B489" s="17"/>
      <c r="C489" s="17"/>
      <c r="D489" s="17"/>
      <c r="E489" s="17"/>
      <c r="F489" s="17"/>
      <c r="G489" s="17"/>
      <c r="H489" s="17"/>
      <c r="I489" s="17"/>
      <c r="J489" s="17"/>
      <c r="K489" s="17"/>
      <c r="L489" s="17"/>
      <c r="M489" s="17"/>
    </row>
    <row r="490" spans="1:13" x14ac:dyDescent="0.25">
      <c r="A490" s="17"/>
      <c r="B490" s="17"/>
      <c r="C490" s="17"/>
      <c r="D490" s="17"/>
      <c r="E490" s="17"/>
      <c r="F490" s="17"/>
      <c r="G490" s="17"/>
      <c r="H490" s="17"/>
      <c r="I490" s="17"/>
      <c r="J490" s="17"/>
      <c r="K490" s="17"/>
      <c r="L490" s="17"/>
      <c r="M490" s="17"/>
    </row>
    <row r="491" spans="1:13" x14ac:dyDescent="0.25">
      <c r="A491" s="17"/>
      <c r="B491" s="17"/>
      <c r="C491" s="17"/>
      <c r="D491" s="17"/>
      <c r="E491" s="17"/>
      <c r="F491" s="17"/>
      <c r="G491" s="17"/>
      <c r="H491" s="17"/>
      <c r="I491" s="17"/>
      <c r="J491" s="17"/>
      <c r="K491" s="17"/>
      <c r="L491" s="17"/>
      <c r="M491" s="17"/>
    </row>
    <row r="492" spans="1:13" x14ac:dyDescent="0.25">
      <c r="A492" s="17"/>
      <c r="B492" s="17"/>
      <c r="C492" s="17"/>
      <c r="D492" s="17"/>
      <c r="E492" s="17"/>
      <c r="F492" s="17"/>
      <c r="G492" s="17"/>
      <c r="H492" s="17"/>
      <c r="I492" s="17"/>
      <c r="J492" s="17"/>
      <c r="K492" s="17"/>
      <c r="L492" s="17"/>
      <c r="M492" s="17"/>
    </row>
    <row r="493" spans="1:13" x14ac:dyDescent="0.25">
      <c r="A493" s="17"/>
      <c r="B493" s="17"/>
      <c r="C493" s="17"/>
      <c r="D493" s="17"/>
      <c r="E493" s="17"/>
      <c r="F493" s="17"/>
      <c r="G493" s="17"/>
      <c r="H493" s="17"/>
      <c r="I493" s="17"/>
      <c r="J493" s="17"/>
      <c r="K493" s="17"/>
      <c r="L493" s="17"/>
      <c r="M493" s="17"/>
    </row>
    <row r="494" spans="1:13" x14ac:dyDescent="0.25">
      <c r="A494" s="17"/>
      <c r="B494" s="17"/>
      <c r="C494" s="17"/>
      <c r="D494" s="17"/>
      <c r="E494" s="17"/>
      <c r="F494" s="17"/>
      <c r="G494" s="17"/>
      <c r="H494" s="17"/>
      <c r="I494" s="17"/>
      <c r="J494" s="17"/>
      <c r="K494" s="17"/>
      <c r="L494" s="17"/>
      <c r="M494" s="17"/>
    </row>
    <row r="495" spans="1:13" x14ac:dyDescent="0.25">
      <c r="A495" s="17"/>
      <c r="B495" s="17"/>
      <c r="C495" s="17"/>
      <c r="D495" s="17"/>
      <c r="E495" s="17"/>
      <c r="F495" s="17"/>
      <c r="G495" s="17"/>
      <c r="H495" s="17"/>
      <c r="I495" s="17"/>
      <c r="J495" s="17"/>
      <c r="K495" s="17"/>
      <c r="L495" s="17"/>
      <c r="M495" s="17"/>
    </row>
    <row r="496" spans="1:13" x14ac:dyDescent="0.25">
      <c r="A496" s="17"/>
      <c r="B496" s="17"/>
      <c r="C496" s="17"/>
      <c r="D496" s="17"/>
      <c r="E496" s="17"/>
      <c r="F496" s="17"/>
      <c r="G496" s="17"/>
      <c r="H496" s="17"/>
      <c r="I496" s="17"/>
      <c r="J496" s="17"/>
      <c r="K496" s="17"/>
      <c r="L496" s="17"/>
      <c r="M496" s="17"/>
    </row>
    <row r="497" spans="1:13" x14ac:dyDescent="0.25">
      <c r="A497" s="17"/>
      <c r="B497" s="17"/>
      <c r="C497" s="17"/>
      <c r="D497" s="17"/>
      <c r="E497" s="17"/>
      <c r="F497" s="17"/>
      <c r="G497" s="17"/>
      <c r="H497" s="17"/>
      <c r="I497" s="17"/>
      <c r="J497" s="17"/>
      <c r="K497" s="17"/>
      <c r="L497" s="17"/>
      <c r="M497" s="17"/>
    </row>
    <row r="498" spans="1:13" x14ac:dyDescent="0.25">
      <c r="A498" s="17"/>
      <c r="B498" s="17"/>
      <c r="C498" s="17"/>
      <c r="D498" s="17"/>
      <c r="E498" s="17"/>
      <c r="F498" s="17"/>
      <c r="G498" s="17"/>
      <c r="H498" s="17"/>
      <c r="I498" s="17"/>
      <c r="J498" s="17"/>
      <c r="K498" s="17"/>
      <c r="L498" s="17"/>
      <c r="M498" s="17"/>
    </row>
    <row r="499" spans="1:13" x14ac:dyDescent="0.25">
      <c r="A499" s="17"/>
      <c r="B499" s="17"/>
      <c r="C499" s="17"/>
      <c r="D499" s="17"/>
      <c r="E499" s="17"/>
      <c r="F499" s="17"/>
      <c r="G499" s="17"/>
      <c r="H499" s="17"/>
      <c r="I499" s="17"/>
      <c r="J499" s="17"/>
      <c r="K499" s="17"/>
      <c r="L499" s="17"/>
      <c r="M499" s="17"/>
    </row>
    <row r="500" spans="1:13" x14ac:dyDescent="0.25">
      <c r="A500" s="17"/>
      <c r="B500" s="17"/>
      <c r="C500" s="17"/>
      <c r="D500" s="17"/>
      <c r="E500" s="17"/>
      <c r="F500" s="17"/>
      <c r="G500" s="17"/>
      <c r="H500" s="17"/>
      <c r="I500" s="17"/>
      <c r="J500" s="17"/>
      <c r="K500" s="17"/>
      <c r="L500" s="17"/>
      <c r="M500" s="17"/>
    </row>
    <row r="501" spans="1:13" x14ac:dyDescent="0.25">
      <c r="A501" s="17"/>
      <c r="B501" s="17"/>
      <c r="C501" s="17"/>
      <c r="D501" s="17"/>
      <c r="E501" s="17"/>
      <c r="F501" s="17"/>
      <c r="G501" s="17"/>
      <c r="H501" s="17"/>
      <c r="I501" s="17"/>
      <c r="J501" s="17"/>
      <c r="K501" s="17"/>
      <c r="L501" s="17"/>
      <c r="M501" s="17"/>
    </row>
    <row r="502" spans="1:13" x14ac:dyDescent="0.25">
      <c r="A502" s="17"/>
      <c r="B502" s="17"/>
      <c r="C502" s="17"/>
      <c r="D502" s="17"/>
      <c r="E502" s="17"/>
      <c r="F502" s="17"/>
      <c r="G502" s="17"/>
      <c r="H502" s="17"/>
      <c r="I502" s="17"/>
      <c r="J502" s="17"/>
      <c r="K502" s="17"/>
      <c r="L502" s="17"/>
      <c r="M502" s="17"/>
    </row>
    <row r="503" spans="1:13" x14ac:dyDescent="0.25">
      <c r="A503" s="17"/>
      <c r="B503" s="17"/>
      <c r="C503" s="17"/>
      <c r="D503" s="17"/>
      <c r="E503" s="17"/>
      <c r="F503" s="17"/>
      <c r="G503" s="17"/>
      <c r="H503" s="17"/>
      <c r="I503" s="17"/>
      <c r="J503" s="17"/>
      <c r="K503" s="17"/>
      <c r="L503" s="17"/>
      <c r="M503" s="17"/>
    </row>
    <row r="504" spans="1:13" x14ac:dyDescent="0.25">
      <c r="A504" s="17"/>
      <c r="B504" s="17"/>
      <c r="C504" s="17"/>
      <c r="D504" s="17"/>
      <c r="E504" s="17"/>
      <c r="F504" s="17"/>
      <c r="G504" s="17"/>
      <c r="H504" s="17"/>
      <c r="I504" s="17"/>
      <c r="J504" s="17"/>
      <c r="K504" s="17"/>
      <c r="L504" s="17"/>
      <c r="M504" s="17"/>
    </row>
    <row r="505" spans="1:13" x14ac:dyDescent="0.25">
      <c r="A505" s="17"/>
      <c r="B505" s="17"/>
      <c r="C505" s="17"/>
      <c r="D505" s="17"/>
      <c r="E505" s="17"/>
      <c r="F505" s="17"/>
      <c r="G505" s="17"/>
      <c r="H505" s="17"/>
      <c r="I505" s="17"/>
      <c r="J505" s="17"/>
      <c r="K505" s="17"/>
      <c r="L505" s="17"/>
      <c r="M505" s="17"/>
    </row>
    <row r="506" spans="1:13" x14ac:dyDescent="0.25">
      <c r="A506" s="17"/>
      <c r="B506" s="17"/>
      <c r="C506" s="17"/>
      <c r="D506" s="17"/>
      <c r="E506" s="17"/>
      <c r="F506" s="17"/>
      <c r="G506" s="17"/>
      <c r="H506" s="17"/>
      <c r="I506" s="17"/>
      <c r="J506" s="17"/>
      <c r="K506" s="17"/>
      <c r="L506" s="17"/>
      <c r="M506" s="17"/>
    </row>
    <row r="507" spans="1:13" x14ac:dyDescent="0.25">
      <c r="A507" s="17"/>
      <c r="B507" s="17"/>
      <c r="C507" s="17"/>
      <c r="D507" s="17"/>
      <c r="E507" s="17"/>
      <c r="F507" s="17"/>
      <c r="G507" s="17"/>
      <c r="H507" s="17"/>
      <c r="I507" s="17"/>
      <c r="J507" s="17"/>
      <c r="K507" s="17"/>
      <c r="L507" s="17"/>
      <c r="M507" s="17"/>
    </row>
    <row r="508" spans="1:13" x14ac:dyDescent="0.25">
      <c r="A508" s="17"/>
      <c r="B508" s="17"/>
      <c r="C508" s="17"/>
      <c r="D508" s="17"/>
      <c r="E508" s="17"/>
      <c r="F508" s="17"/>
      <c r="G508" s="17"/>
      <c r="H508" s="17"/>
      <c r="I508" s="17"/>
      <c r="J508" s="17"/>
      <c r="K508" s="17"/>
      <c r="L508" s="17"/>
      <c r="M508" s="17"/>
    </row>
    <row r="509" spans="1:13" x14ac:dyDescent="0.25">
      <c r="A509" s="17"/>
      <c r="B509" s="17"/>
      <c r="C509" s="17"/>
      <c r="D509" s="17"/>
      <c r="E509" s="17"/>
      <c r="F509" s="17"/>
      <c r="G509" s="17"/>
      <c r="H509" s="17"/>
      <c r="I509" s="17"/>
      <c r="J509" s="17"/>
      <c r="K509" s="17"/>
      <c r="L509" s="17"/>
      <c r="M509" s="17"/>
    </row>
    <row r="510" spans="1:13" x14ac:dyDescent="0.25">
      <c r="A510" s="17"/>
      <c r="B510" s="17"/>
      <c r="C510" s="17"/>
      <c r="D510" s="17"/>
      <c r="E510" s="17"/>
      <c r="F510" s="17"/>
      <c r="G510" s="17"/>
      <c r="H510" s="17"/>
      <c r="I510" s="17"/>
      <c r="J510" s="17"/>
      <c r="K510" s="17"/>
      <c r="L510" s="17"/>
      <c r="M510" s="17"/>
    </row>
    <row r="511" spans="1:13" x14ac:dyDescent="0.25">
      <c r="A511" s="17"/>
      <c r="B511" s="17"/>
      <c r="C511" s="17"/>
      <c r="D511" s="17"/>
      <c r="E511" s="17"/>
      <c r="F511" s="17"/>
      <c r="G511" s="17"/>
      <c r="H511" s="17"/>
      <c r="I511" s="17"/>
      <c r="J511" s="17"/>
      <c r="K511" s="17"/>
      <c r="L511" s="17"/>
      <c r="M511" s="17"/>
    </row>
    <row r="512" spans="1:13" x14ac:dyDescent="0.25">
      <c r="A512" s="17"/>
      <c r="B512" s="17"/>
      <c r="C512" s="17"/>
      <c r="D512" s="17"/>
      <c r="E512" s="17"/>
      <c r="F512" s="17"/>
      <c r="G512" s="17"/>
      <c r="H512" s="17"/>
      <c r="I512" s="17"/>
      <c r="J512" s="17"/>
      <c r="K512" s="17"/>
      <c r="L512" s="17"/>
      <c r="M512" s="17"/>
    </row>
    <row r="513" spans="1:13" x14ac:dyDescent="0.25">
      <c r="A513" s="17"/>
      <c r="B513" s="17"/>
      <c r="C513" s="17"/>
      <c r="D513" s="17"/>
      <c r="E513" s="17"/>
      <c r="F513" s="17"/>
      <c r="G513" s="17"/>
      <c r="H513" s="17"/>
      <c r="I513" s="17"/>
      <c r="J513" s="17"/>
      <c r="K513" s="17"/>
      <c r="L513" s="17"/>
      <c r="M513" s="17"/>
    </row>
    <row r="514" spans="1:13" x14ac:dyDescent="0.25">
      <c r="A514" s="17"/>
      <c r="B514" s="17"/>
      <c r="C514" s="17"/>
      <c r="D514" s="17"/>
      <c r="E514" s="17"/>
      <c r="F514" s="17"/>
      <c r="G514" s="17"/>
      <c r="H514" s="17"/>
      <c r="I514" s="17"/>
      <c r="J514" s="17"/>
      <c r="K514" s="17"/>
      <c r="L514" s="17"/>
      <c r="M514" s="17"/>
    </row>
    <row r="515" spans="1:13" x14ac:dyDescent="0.25">
      <c r="A515" s="17"/>
      <c r="B515" s="17"/>
      <c r="C515" s="17"/>
      <c r="D515" s="17"/>
      <c r="E515" s="17"/>
      <c r="F515" s="17"/>
      <c r="G515" s="17"/>
      <c r="H515" s="17"/>
      <c r="I515" s="17"/>
      <c r="J515" s="17"/>
      <c r="K515" s="17"/>
      <c r="L515" s="17"/>
      <c r="M515" s="17"/>
    </row>
    <row r="516" spans="1:13" x14ac:dyDescent="0.25">
      <c r="A516" s="17"/>
      <c r="B516" s="17"/>
      <c r="C516" s="17"/>
      <c r="D516" s="17"/>
      <c r="E516" s="17"/>
      <c r="F516" s="17"/>
      <c r="G516" s="17"/>
      <c r="H516" s="17"/>
      <c r="I516" s="17"/>
      <c r="J516" s="17"/>
      <c r="K516" s="17"/>
      <c r="L516" s="17"/>
      <c r="M516" s="17"/>
    </row>
    <row r="517" spans="1:13" x14ac:dyDescent="0.25">
      <c r="A517" s="17"/>
      <c r="B517" s="17"/>
      <c r="C517" s="17"/>
      <c r="D517" s="17"/>
      <c r="E517" s="17"/>
      <c r="F517" s="17"/>
      <c r="G517" s="17"/>
      <c r="H517" s="17"/>
      <c r="I517" s="17"/>
      <c r="J517" s="17"/>
      <c r="K517" s="17"/>
      <c r="L517" s="17"/>
      <c r="M517" s="17"/>
    </row>
    <row r="518" spans="1:13" x14ac:dyDescent="0.25">
      <c r="A518" s="17"/>
      <c r="B518" s="17"/>
      <c r="C518" s="17"/>
      <c r="D518" s="17"/>
      <c r="E518" s="17"/>
      <c r="F518" s="17"/>
      <c r="G518" s="17"/>
      <c r="H518" s="17"/>
      <c r="I518" s="17"/>
      <c r="J518" s="17"/>
      <c r="K518" s="17"/>
      <c r="L518" s="17"/>
      <c r="M518" s="17"/>
    </row>
    <row r="519" spans="1:13" x14ac:dyDescent="0.25">
      <c r="A519" s="17"/>
      <c r="B519" s="17"/>
      <c r="C519" s="17"/>
      <c r="D519" s="17"/>
      <c r="E519" s="17"/>
      <c r="F519" s="17"/>
      <c r="G519" s="17"/>
      <c r="H519" s="17"/>
      <c r="I519" s="17"/>
      <c r="J519" s="17"/>
      <c r="K519" s="17"/>
      <c r="L519" s="17"/>
      <c r="M519" s="17"/>
    </row>
    <row r="520" spans="1:13" x14ac:dyDescent="0.25">
      <c r="A520" s="17"/>
      <c r="B520" s="17"/>
      <c r="C520" s="17"/>
      <c r="D520" s="17"/>
      <c r="E520" s="17"/>
      <c r="F520" s="17"/>
      <c r="G520" s="17"/>
      <c r="H520" s="17"/>
      <c r="I520" s="17"/>
      <c r="J520" s="17"/>
      <c r="K520" s="17"/>
      <c r="L520" s="17"/>
      <c r="M520" s="17"/>
    </row>
    <row r="521" spans="1:13" x14ac:dyDescent="0.25">
      <c r="A521" s="17"/>
      <c r="B521" s="17"/>
      <c r="C521" s="17"/>
      <c r="D521" s="17"/>
      <c r="E521" s="17"/>
      <c r="F521" s="17"/>
      <c r="G521" s="17"/>
      <c r="H521" s="17"/>
      <c r="I521" s="17"/>
      <c r="J521" s="17"/>
      <c r="K521" s="17"/>
      <c r="L521" s="17"/>
      <c r="M521" s="17"/>
    </row>
    <row r="522" spans="1:13" x14ac:dyDescent="0.25">
      <c r="A522" s="17"/>
      <c r="B522" s="17"/>
      <c r="C522" s="17"/>
      <c r="D522" s="17"/>
      <c r="E522" s="17"/>
      <c r="F522" s="17"/>
      <c r="G522" s="17"/>
      <c r="H522" s="17"/>
      <c r="I522" s="17"/>
      <c r="J522" s="17"/>
      <c r="K522" s="17"/>
      <c r="L522" s="17"/>
      <c r="M522" s="17"/>
    </row>
    <row r="523" spans="1:13" x14ac:dyDescent="0.25">
      <c r="A523" s="17"/>
      <c r="B523" s="17"/>
      <c r="C523" s="17"/>
      <c r="D523" s="17"/>
      <c r="E523" s="17"/>
      <c r="F523" s="17"/>
      <c r="G523" s="17"/>
      <c r="H523" s="17"/>
      <c r="I523" s="17"/>
      <c r="J523" s="17"/>
      <c r="K523" s="17"/>
      <c r="L523" s="17"/>
      <c r="M523" s="17"/>
    </row>
    <row r="524" spans="1:13" x14ac:dyDescent="0.25">
      <c r="A524" s="17"/>
      <c r="B524" s="17"/>
      <c r="C524" s="17"/>
      <c r="D524" s="17"/>
      <c r="E524" s="17"/>
      <c r="F524" s="17"/>
      <c r="G524" s="17"/>
      <c r="H524" s="17"/>
      <c r="I524" s="17"/>
      <c r="J524" s="17"/>
      <c r="K524" s="17"/>
      <c r="L524" s="17"/>
      <c r="M524" s="17"/>
    </row>
    <row r="525" spans="1:13" x14ac:dyDescent="0.25">
      <c r="A525" s="17"/>
      <c r="B525" s="17"/>
      <c r="C525" s="17"/>
      <c r="D525" s="17"/>
      <c r="E525" s="17"/>
      <c r="F525" s="17"/>
      <c r="G525" s="17"/>
      <c r="H525" s="17"/>
      <c r="I525" s="17"/>
      <c r="J525" s="17"/>
      <c r="K525" s="17"/>
      <c r="L525" s="17"/>
      <c r="M525" s="17"/>
    </row>
    <row r="526" spans="1:13" x14ac:dyDescent="0.25">
      <c r="A526" s="17"/>
      <c r="B526" s="17"/>
      <c r="C526" s="17"/>
      <c r="D526" s="17"/>
      <c r="E526" s="17"/>
      <c r="F526" s="17"/>
      <c r="G526" s="17"/>
      <c r="H526" s="17"/>
      <c r="I526" s="17"/>
      <c r="J526" s="17"/>
      <c r="K526" s="17"/>
      <c r="L526" s="17"/>
      <c r="M526" s="17"/>
    </row>
    <row r="527" spans="1:13" x14ac:dyDescent="0.25">
      <c r="A527" s="17"/>
      <c r="B527" s="17"/>
      <c r="C527" s="17"/>
      <c r="D527" s="17"/>
      <c r="E527" s="17"/>
      <c r="F527" s="17"/>
      <c r="G527" s="17"/>
      <c r="H527" s="17"/>
      <c r="I527" s="17"/>
      <c r="J527" s="17"/>
      <c r="K527" s="17"/>
      <c r="L527" s="17"/>
      <c r="M527" s="17"/>
    </row>
    <row r="528" spans="1:13" x14ac:dyDescent="0.25">
      <c r="A528" s="17"/>
      <c r="B528" s="17"/>
      <c r="C528" s="17"/>
      <c r="D528" s="17"/>
      <c r="E528" s="17"/>
      <c r="F528" s="17"/>
      <c r="G528" s="17"/>
      <c r="H528" s="17"/>
      <c r="I528" s="17"/>
      <c r="J528" s="17"/>
      <c r="K528" s="17"/>
      <c r="L528" s="17"/>
      <c r="M528" s="17"/>
    </row>
    <row r="529" spans="1:13" x14ac:dyDescent="0.25">
      <c r="A529" s="17"/>
      <c r="B529" s="17"/>
      <c r="C529" s="17"/>
      <c r="D529" s="17"/>
      <c r="E529" s="17"/>
      <c r="F529" s="17"/>
      <c r="G529" s="17"/>
      <c r="H529" s="17"/>
      <c r="I529" s="17"/>
      <c r="J529" s="17"/>
      <c r="K529" s="17"/>
      <c r="L529" s="17"/>
      <c r="M529" s="17"/>
    </row>
    <row r="530" spans="1:13" x14ac:dyDescent="0.25">
      <c r="A530" s="17"/>
      <c r="B530" s="17"/>
      <c r="C530" s="17"/>
      <c r="D530" s="17"/>
      <c r="E530" s="17"/>
      <c r="F530" s="17"/>
      <c r="G530" s="17"/>
      <c r="H530" s="17"/>
      <c r="I530" s="17"/>
      <c r="J530" s="17"/>
      <c r="K530" s="17"/>
      <c r="L530" s="17"/>
      <c r="M530" s="17"/>
    </row>
    <row r="531" spans="1:13" x14ac:dyDescent="0.25">
      <c r="A531" s="17"/>
      <c r="B531" s="17"/>
      <c r="C531" s="17"/>
      <c r="D531" s="17"/>
      <c r="E531" s="17"/>
      <c r="F531" s="17"/>
      <c r="G531" s="17"/>
      <c r="H531" s="17"/>
      <c r="I531" s="17"/>
      <c r="J531" s="17"/>
      <c r="K531" s="17"/>
      <c r="L531" s="17"/>
      <c r="M531" s="17"/>
    </row>
    <row r="532" spans="1:13" x14ac:dyDescent="0.25">
      <c r="A532" s="17"/>
      <c r="B532" s="17"/>
      <c r="C532" s="17"/>
      <c r="D532" s="17"/>
      <c r="E532" s="17"/>
      <c r="F532" s="17"/>
      <c r="G532" s="17"/>
      <c r="H532" s="17"/>
      <c r="I532" s="17"/>
      <c r="J532" s="17"/>
      <c r="K532" s="17"/>
      <c r="L532" s="17"/>
      <c r="M532" s="17"/>
    </row>
    <row r="533" spans="1:13" x14ac:dyDescent="0.25">
      <c r="A533" s="17"/>
      <c r="B533" s="17"/>
      <c r="C533" s="17"/>
      <c r="D533" s="17"/>
      <c r="E533" s="17"/>
      <c r="F533" s="17"/>
      <c r="G533" s="17"/>
      <c r="H533" s="17"/>
      <c r="I533" s="17"/>
      <c r="J533" s="17"/>
      <c r="K533" s="17"/>
      <c r="L533" s="17"/>
      <c r="M533" s="17"/>
    </row>
    <row r="534" spans="1:13" x14ac:dyDescent="0.25">
      <c r="A534" s="17"/>
      <c r="B534" s="17"/>
      <c r="C534" s="17"/>
      <c r="D534" s="17"/>
      <c r="E534" s="17"/>
      <c r="F534" s="17"/>
      <c r="G534" s="17"/>
      <c r="H534" s="17"/>
      <c r="I534" s="17"/>
      <c r="J534" s="17"/>
      <c r="K534" s="17"/>
      <c r="L534" s="17"/>
      <c r="M534" s="17"/>
    </row>
    <row r="535" spans="1:13" x14ac:dyDescent="0.25">
      <c r="A535" s="17"/>
      <c r="B535" s="17"/>
      <c r="C535" s="17"/>
      <c r="D535" s="17"/>
      <c r="E535" s="17"/>
      <c r="F535" s="17"/>
      <c r="G535" s="17"/>
      <c r="H535" s="17"/>
      <c r="I535" s="17"/>
      <c r="J535" s="17"/>
      <c r="K535" s="17"/>
      <c r="L535" s="17"/>
      <c r="M535" s="17"/>
    </row>
    <row r="536" spans="1:13" x14ac:dyDescent="0.25">
      <c r="A536" s="17"/>
      <c r="B536" s="17"/>
      <c r="C536" s="17"/>
      <c r="D536" s="17"/>
      <c r="E536" s="17"/>
      <c r="F536" s="17"/>
      <c r="G536" s="17"/>
      <c r="H536" s="17"/>
      <c r="I536" s="17"/>
      <c r="J536" s="17"/>
      <c r="K536" s="17"/>
      <c r="L536" s="17"/>
      <c r="M536" s="17"/>
    </row>
    <row r="537" spans="1:13" x14ac:dyDescent="0.25">
      <c r="A537" s="17"/>
      <c r="B537" s="17"/>
      <c r="C537" s="17"/>
      <c r="D537" s="17"/>
      <c r="E537" s="17"/>
      <c r="F537" s="17"/>
      <c r="G537" s="17"/>
      <c r="H537" s="17"/>
      <c r="I537" s="17"/>
      <c r="J537" s="17"/>
      <c r="K537" s="17"/>
      <c r="L537" s="17"/>
      <c r="M537" s="17"/>
    </row>
    <row r="538" spans="1:13" x14ac:dyDescent="0.25">
      <c r="A538" s="17"/>
      <c r="B538" s="17"/>
      <c r="C538" s="17"/>
      <c r="D538" s="17"/>
      <c r="E538" s="17"/>
      <c r="F538" s="17"/>
      <c r="G538" s="17"/>
      <c r="H538" s="17"/>
      <c r="I538" s="17"/>
      <c r="J538" s="17"/>
      <c r="K538" s="17"/>
      <c r="L538" s="17"/>
      <c r="M538" s="17"/>
    </row>
    <row r="539" spans="1:13" x14ac:dyDescent="0.25">
      <c r="A539" s="17"/>
      <c r="B539" s="17"/>
      <c r="C539" s="17"/>
      <c r="D539" s="17"/>
      <c r="E539" s="17"/>
      <c r="F539" s="17"/>
      <c r="G539" s="17"/>
      <c r="H539" s="17"/>
      <c r="I539" s="17"/>
      <c r="J539" s="17"/>
      <c r="K539" s="17"/>
      <c r="L539" s="17"/>
      <c r="M539" s="17"/>
    </row>
    <row r="540" spans="1:13" x14ac:dyDescent="0.25">
      <c r="A540" s="17"/>
      <c r="B540" s="17"/>
      <c r="C540" s="17"/>
      <c r="D540" s="17"/>
      <c r="E540" s="17"/>
      <c r="F540" s="17"/>
      <c r="G540" s="17"/>
      <c r="H540" s="17"/>
      <c r="I540" s="17"/>
      <c r="J540" s="17"/>
      <c r="K540" s="17"/>
      <c r="L540" s="17"/>
      <c r="M540" s="17"/>
    </row>
    <row r="541" spans="1:13" x14ac:dyDescent="0.25">
      <c r="A541" s="17"/>
      <c r="B541" s="17"/>
      <c r="C541" s="17"/>
      <c r="D541" s="17"/>
      <c r="E541" s="17"/>
      <c r="F541" s="17"/>
      <c r="G541" s="17"/>
      <c r="H541" s="17"/>
      <c r="I541" s="17"/>
      <c r="J541" s="17"/>
      <c r="K541" s="17"/>
      <c r="L541" s="17"/>
      <c r="M541" s="17"/>
    </row>
    <row r="542" spans="1:13" x14ac:dyDescent="0.25">
      <c r="A542" s="17"/>
      <c r="B542" s="17"/>
      <c r="C542" s="17"/>
      <c r="D542" s="17"/>
      <c r="E542" s="17"/>
      <c r="F542" s="17"/>
      <c r="G542" s="17"/>
      <c r="H542" s="17"/>
      <c r="I542" s="17"/>
      <c r="J542" s="17"/>
      <c r="K542" s="17"/>
      <c r="L542" s="17"/>
      <c r="M542" s="17"/>
    </row>
    <row r="543" spans="1:13" x14ac:dyDescent="0.25">
      <c r="A543" s="17"/>
      <c r="B543" s="17"/>
      <c r="C543" s="17"/>
      <c r="D543" s="17"/>
      <c r="E543" s="17"/>
      <c r="F543" s="17"/>
      <c r="G543" s="17"/>
      <c r="H543" s="17"/>
      <c r="I543" s="17"/>
      <c r="J543" s="17"/>
      <c r="K543" s="17"/>
      <c r="L543" s="17"/>
      <c r="M543" s="17"/>
    </row>
    <row r="544" spans="1:13" x14ac:dyDescent="0.25">
      <c r="A544" s="17"/>
      <c r="B544" s="17"/>
      <c r="C544" s="17"/>
      <c r="D544" s="17"/>
      <c r="E544" s="17"/>
      <c r="F544" s="17"/>
      <c r="G544" s="17"/>
      <c r="H544" s="17"/>
      <c r="I544" s="17"/>
      <c r="J544" s="17"/>
      <c r="K544" s="17"/>
      <c r="L544" s="17"/>
      <c r="M544" s="17"/>
    </row>
    <row r="545" spans="1:13" x14ac:dyDescent="0.25">
      <c r="A545" s="17"/>
      <c r="B545" s="17"/>
      <c r="C545" s="17"/>
      <c r="D545" s="17"/>
      <c r="E545" s="17"/>
      <c r="F545" s="17"/>
      <c r="G545" s="17"/>
      <c r="H545" s="17"/>
      <c r="I545" s="17"/>
      <c r="J545" s="17"/>
      <c r="K545" s="17"/>
      <c r="L545" s="17"/>
      <c r="M545" s="17"/>
    </row>
    <row r="546" spans="1:13" x14ac:dyDescent="0.25">
      <c r="A546" s="17"/>
      <c r="B546" s="17"/>
      <c r="C546" s="17"/>
      <c r="D546" s="17"/>
      <c r="E546" s="17"/>
      <c r="F546" s="17"/>
      <c r="G546" s="17"/>
      <c r="H546" s="17"/>
      <c r="I546" s="17"/>
      <c r="J546" s="17"/>
      <c r="K546" s="17"/>
      <c r="L546" s="17"/>
      <c r="M546" s="17"/>
    </row>
    <row r="547" spans="1:13" x14ac:dyDescent="0.25">
      <c r="A547" s="17"/>
      <c r="B547" s="17"/>
      <c r="C547" s="17"/>
      <c r="D547" s="17"/>
      <c r="E547" s="17"/>
      <c r="F547" s="17"/>
      <c r="G547" s="17"/>
      <c r="H547" s="17"/>
      <c r="I547" s="17"/>
      <c r="J547" s="17"/>
      <c r="K547" s="17"/>
      <c r="L547" s="17"/>
      <c r="M547" s="17"/>
    </row>
    <row r="548" spans="1:13" x14ac:dyDescent="0.25">
      <c r="A548" s="17"/>
      <c r="B548" s="17"/>
      <c r="C548" s="17"/>
      <c r="D548" s="17"/>
      <c r="E548" s="17"/>
      <c r="F548" s="17"/>
      <c r="G548" s="17"/>
      <c r="H548" s="17"/>
      <c r="I548" s="17"/>
      <c r="J548" s="17"/>
      <c r="K548" s="17"/>
      <c r="L548" s="17"/>
      <c r="M548" s="17"/>
    </row>
    <row r="549" spans="1:13" x14ac:dyDescent="0.25">
      <c r="A549" s="17"/>
      <c r="B549" s="17"/>
      <c r="C549" s="17"/>
      <c r="D549" s="17"/>
      <c r="E549" s="17"/>
      <c r="F549" s="17"/>
      <c r="G549" s="17"/>
      <c r="H549" s="17"/>
      <c r="I549" s="17"/>
      <c r="J549" s="17"/>
      <c r="K549" s="17"/>
      <c r="L549" s="17"/>
      <c r="M549" s="17"/>
    </row>
    <row r="550" spans="1:13" x14ac:dyDescent="0.25">
      <c r="A550" s="17"/>
      <c r="B550" s="17"/>
      <c r="C550" s="17"/>
      <c r="D550" s="17"/>
      <c r="E550" s="17"/>
      <c r="F550" s="17"/>
      <c r="G550" s="17"/>
      <c r="H550" s="17"/>
      <c r="I550" s="17"/>
      <c r="J550" s="17"/>
      <c r="K550" s="17"/>
      <c r="L550" s="17"/>
      <c r="M550" s="17"/>
    </row>
    <row r="551" spans="1:13" x14ac:dyDescent="0.25">
      <c r="A551" s="17"/>
      <c r="B551" s="17"/>
      <c r="C551" s="17"/>
      <c r="D551" s="17"/>
      <c r="E551" s="17"/>
      <c r="F551" s="17"/>
      <c r="G551" s="17"/>
      <c r="H551" s="17"/>
      <c r="I551" s="17"/>
      <c r="J551" s="17"/>
      <c r="K551" s="17"/>
      <c r="L551" s="17"/>
      <c r="M551" s="17"/>
    </row>
    <row r="552" spans="1:13" x14ac:dyDescent="0.25">
      <c r="A552" s="17"/>
      <c r="B552" s="17"/>
      <c r="C552" s="17"/>
      <c r="D552" s="17"/>
      <c r="E552" s="17"/>
      <c r="F552" s="17"/>
      <c r="G552" s="17"/>
      <c r="H552" s="17"/>
      <c r="I552" s="17"/>
      <c r="J552" s="17"/>
      <c r="K552" s="17"/>
      <c r="L552" s="17"/>
      <c r="M552" s="17"/>
    </row>
    <row r="553" spans="1:13" x14ac:dyDescent="0.25">
      <c r="A553" s="17"/>
      <c r="B553" s="17"/>
      <c r="C553" s="17"/>
      <c r="D553" s="17"/>
      <c r="E553" s="17"/>
      <c r="F553" s="17"/>
      <c r="G553" s="17"/>
      <c r="H553" s="17"/>
      <c r="I553" s="17"/>
      <c r="J553" s="17"/>
      <c r="K553" s="17"/>
      <c r="L553" s="17"/>
      <c r="M553" s="17"/>
    </row>
    <row r="554" spans="1:13" x14ac:dyDescent="0.25">
      <c r="A554" s="17"/>
      <c r="B554" s="17"/>
      <c r="C554" s="17"/>
      <c r="D554" s="17"/>
      <c r="E554" s="17"/>
      <c r="F554" s="17"/>
      <c r="G554" s="17"/>
      <c r="H554" s="17"/>
      <c r="I554" s="17"/>
      <c r="J554" s="17"/>
      <c r="K554" s="17"/>
      <c r="L554" s="17"/>
      <c r="M554" s="17"/>
    </row>
    <row r="555" spans="1:13" x14ac:dyDescent="0.25">
      <c r="A555" s="17"/>
      <c r="B555" s="17"/>
      <c r="C555" s="17"/>
      <c r="D555" s="17"/>
      <c r="E555" s="17"/>
      <c r="F555" s="17"/>
      <c r="G555" s="17"/>
      <c r="H555" s="17"/>
      <c r="I555" s="17"/>
      <c r="J555" s="17"/>
      <c r="K555" s="17"/>
      <c r="L555" s="17"/>
      <c r="M555" s="17"/>
    </row>
    <row r="556" spans="1:13" x14ac:dyDescent="0.25">
      <c r="A556" s="17"/>
      <c r="B556" s="17"/>
      <c r="C556" s="17"/>
      <c r="D556" s="17"/>
      <c r="E556" s="17"/>
      <c r="F556" s="17"/>
      <c r="G556" s="17"/>
      <c r="H556" s="17"/>
      <c r="I556" s="17"/>
      <c r="J556" s="17"/>
      <c r="K556" s="17"/>
      <c r="L556" s="17"/>
      <c r="M556" s="17"/>
    </row>
    <row r="557" spans="1:13" x14ac:dyDescent="0.25">
      <c r="A557" s="17"/>
      <c r="B557" s="17"/>
      <c r="C557" s="17"/>
      <c r="D557" s="17"/>
      <c r="E557" s="17"/>
      <c r="F557" s="17"/>
      <c r="G557" s="17"/>
      <c r="H557" s="17"/>
      <c r="I557" s="17"/>
      <c r="J557" s="17"/>
      <c r="K557" s="17"/>
      <c r="L557" s="17"/>
      <c r="M557" s="17"/>
    </row>
    <row r="558" spans="1:13" x14ac:dyDescent="0.25">
      <c r="A558" s="17"/>
      <c r="B558" s="17"/>
      <c r="C558" s="17"/>
      <c r="D558" s="17"/>
      <c r="E558" s="17"/>
      <c r="F558" s="17"/>
      <c r="G558" s="17"/>
      <c r="H558" s="17"/>
      <c r="I558" s="17"/>
      <c r="J558" s="17"/>
      <c r="K558" s="17"/>
      <c r="L558" s="17"/>
      <c r="M558" s="17"/>
    </row>
    <row r="559" spans="1:13" x14ac:dyDescent="0.25">
      <c r="A559" s="17"/>
      <c r="B559" s="17"/>
      <c r="C559" s="17"/>
      <c r="D559" s="17"/>
      <c r="E559" s="17"/>
      <c r="F559" s="17"/>
      <c r="G559" s="17"/>
      <c r="H559" s="17"/>
      <c r="I559" s="17"/>
      <c r="J559" s="17"/>
      <c r="K559" s="17"/>
      <c r="L559" s="17"/>
      <c r="M559" s="17"/>
    </row>
    <row r="560" spans="1:13" x14ac:dyDescent="0.25">
      <c r="A560" s="17"/>
      <c r="B560" s="17"/>
      <c r="C560" s="17"/>
      <c r="D560" s="17"/>
      <c r="E560" s="17"/>
      <c r="F560" s="17"/>
      <c r="G560" s="17"/>
      <c r="H560" s="17"/>
      <c r="I560" s="17"/>
      <c r="J560" s="17"/>
      <c r="K560" s="17"/>
      <c r="L560" s="17"/>
      <c r="M560" s="17"/>
    </row>
    <row r="561" spans="1:13" x14ac:dyDescent="0.25">
      <c r="A561" s="17"/>
      <c r="B561" s="17"/>
      <c r="C561" s="17"/>
      <c r="D561" s="17"/>
      <c r="E561" s="17"/>
      <c r="F561" s="17"/>
      <c r="G561" s="17"/>
      <c r="H561" s="17"/>
      <c r="I561" s="17"/>
      <c r="J561" s="17"/>
      <c r="K561" s="17"/>
      <c r="L561" s="17"/>
      <c r="M561" s="17"/>
    </row>
    <row r="562" spans="1:13" x14ac:dyDescent="0.25">
      <c r="A562" s="17"/>
      <c r="B562" s="17"/>
      <c r="C562" s="17"/>
      <c r="D562" s="17"/>
      <c r="E562" s="17"/>
      <c r="F562" s="17"/>
      <c r="G562" s="17"/>
      <c r="H562" s="17"/>
      <c r="I562" s="17"/>
      <c r="J562" s="17"/>
      <c r="K562" s="17"/>
      <c r="L562" s="17"/>
      <c r="M562" s="17"/>
    </row>
    <row r="563" spans="1:13" x14ac:dyDescent="0.25">
      <c r="A563" s="17"/>
      <c r="B563" s="17"/>
      <c r="C563" s="17"/>
      <c r="D563" s="17"/>
      <c r="E563" s="17"/>
      <c r="F563" s="17"/>
      <c r="G563" s="17"/>
      <c r="H563" s="17"/>
      <c r="I563" s="17"/>
      <c r="J563" s="17"/>
      <c r="K563" s="17"/>
      <c r="L563" s="17"/>
      <c r="M563" s="17"/>
    </row>
    <row r="564" spans="1:13" x14ac:dyDescent="0.25">
      <c r="A564" s="17"/>
      <c r="B564" s="17"/>
      <c r="C564" s="17"/>
      <c r="D564" s="17"/>
      <c r="E564" s="17"/>
      <c r="F564" s="17"/>
      <c r="G564" s="17"/>
      <c r="H564" s="17"/>
      <c r="I564" s="17"/>
      <c r="J564" s="17"/>
      <c r="K564" s="17"/>
      <c r="L564" s="17"/>
      <c r="M564" s="17"/>
    </row>
    <row r="565" spans="1:13" x14ac:dyDescent="0.25">
      <c r="A565" s="17"/>
      <c r="B565" s="17"/>
      <c r="C565" s="17"/>
      <c r="D565" s="17"/>
      <c r="E565" s="17"/>
      <c r="F565" s="17"/>
      <c r="G565" s="17"/>
      <c r="H565" s="17"/>
      <c r="I565" s="17"/>
      <c r="J565" s="17"/>
      <c r="K565" s="17"/>
      <c r="L565" s="17"/>
      <c r="M565" s="17"/>
    </row>
    <row r="566" spans="1:13" x14ac:dyDescent="0.25">
      <c r="A566" s="17"/>
      <c r="B566" s="17"/>
      <c r="C566" s="17"/>
      <c r="D566" s="17"/>
      <c r="E566" s="17"/>
      <c r="F566" s="17"/>
      <c r="G566" s="17"/>
      <c r="H566" s="17"/>
      <c r="I566" s="17"/>
      <c r="J566" s="17"/>
      <c r="K566" s="17"/>
      <c r="L566" s="17"/>
      <c r="M566" s="17"/>
    </row>
    <row r="567" spans="1:13" x14ac:dyDescent="0.25">
      <c r="A567" s="17"/>
      <c r="B567" s="17"/>
      <c r="C567" s="17"/>
      <c r="D567" s="17"/>
      <c r="E567" s="17"/>
      <c r="F567" s="17"/>
      <c r="G567" s="17"/>
      <c r="H567" s="17"/>
      <c r="I567" s="17"/>
      <c r="J567" s="17"/>
      <c r="K567" s="17"/>
      <c r="L567" s="17"/>
      <c r="M567" s="17"/>
    </row>
    <row r="568" spans="1:13" x14ac:dyDescent="0.25">
      <c r="A568" s="17"/>
      <c r="B568" s="17"/>
      <c r="C568" s="17"/>
      <c r="D568" s="17"/>
      <c r="E568" s="17"/>
      <c r="F568" s="17"/>
      <c r="G568" s="17"/>
      <c r="H568" s="17"/>
      <c r="I568" s="17"/>
      <c r="J568" s="17"/>
      <c r="K568" s="17"/>
      <c r="L568" s="17"/>
      <c r="M568" s="17"/>
    </row>
    <row r="569" spans="1:13" x14ac:dyDescent="0.25">
      <c r="A569" s="17"/>
      <c r="B569" s="17"/>
      <c r="C569" s="17"/>
      <c r="D569" s="17"/>
      <c r="E569" s="17"/>
      <c r="F569" s="17"/>
      <c r="G569" s="17"/>
      <c r="H569" s="17"/>
      <c r="I569" s="17"/>
      <c r="J569" s="17"/>
      <c r="K569" s="17"/>
      <c r="L569" s="17"/>
      <c r="M569" s="17"/>
    </row>
    <row r="570" spans="1:13" x14ac:dyDescent="0.25">
      <c r="A570" s="17"/>
      <c r="B570" s="17"/>
      <c r="C570" s="17"/>
      <c r="D570" s="17"/>
      <c r="E570" s="17"/>
      <c r="F570" s="17"/>
      <c r="G570" s="17"/>
      <c r="H570" s="17"/>
      <c r="I570" s="17"/>
      <c r="J570" s="17"/>
      <c r="K570" s="17"/>
      <c r="L570" s="17"/>
      <c r="M570" s="17"/>
    </row>
    <row r="571" spans="1:13" x14ac:dyDescent="0.25">
      <c r="A571" s="17"/>
      <c r="B571" s="17"/>
      <c r="C571" s="17"/>
      <c r="D571" s="17"/>
      <c r="E571" s="17"/>
      <c r="F571" s="17"/>
      <c r="G571" s="17"/>
      <c r="H571" s="17"/>
      <c r="I571" s="17"/>
      <c r="J571" s="17"/>
      <c r="K571" s="17"/>
      <c r="L571" s="17"/>
      <c r="M571" s="17"/>
    </row>
    <row r="572" spans="1:13" x14ac:dyDescent="0.25">
      <c r="A572" s="17"/>
      <c r="B572" s="17"/>
      <c r="C572" s="17"/>
      <c r="D572" s="17"/>
      <c r="E572" s="17"/>
      <c r="F572" s="17"/>
      <c r="G572" s="17"/>
      <c r="H572" s="17"/>
      <c r="I572" s="17"/>
      <c r="J572" s="17"/>
      <c r="K572" s="17"/>
      <c r="L572" s="17"/>
      <c r="M572" s="17"/>
    </row>
    <row r="573" spans="1:13" x14ac:dyDescent="0.25">
      <c r="A573" s="17"/>
      <c r="B573" s="17"/>
      <c r="C573" s="17"/>
      <c r="D573" s="17"/>
      <c r="E573" s="17"/>
      <c r="F573" s="17"/>
      <c r="G573" s="17"/>
      <c r="H573" s="17"/>
      <c r="I573" s="17"/>
      <c r="J573" s="17"/>
      <c r="K573" s="17"/>
      <c r="L573" s="17"/>
      <c r="M573" s="17"/>
    </row>
    <row r="574" spans="1:13" x14ac:dyDescent="0.25">
      <c r="A574" s="17"/>
      <c r="B574" s="17"/>
      <c r="C574" s="17"/>
      <c r="D574" s="17"/>
      <c r="E574" s="17"/>
      <c r="F574" s="17"/>
      <c r="G574" s="17"/>
      <c r="H574" s="17"/>
      <c r="I574" s="17"/>
      <c r="J574" s="17"/>
      <c r="K574" s="17"/>
      <c r="L574" s="17"/>
      <c r="M574" s="17"/>
    </row>
    <row r="575" spans="1:13" x14ac:dyDescent="0.25">
      <c r="A575" s="17"/>
      <c r="B575" s="17"/>
      <c r="C575" s="17"/>
      <c r="D575" s="17"/>
      <c r="E575" s="17"/>
      <c r="F575" s="17"/>
      <c r="G575" s="17"/>
      <c r="H575" s="17"/>
      <c r="I575" s="17"/>
      <c r="J575" s="17"/>
      <c r="K575" s="17"/>
      <c r="L575" s="17"/>
      <c r="M575" s="17"/>
    </row>
    <row r="576" spans="1:13" x14ac:dyDescent="0.25">
      <c r="A576" s="17"/>
      <c r="B576" s="17"/>
      <c r="C576" s="17"/>
      <c r="D576" s="17"/>
      <c r="E576" s="17"/>
      <c r="F576" s="17"/>
      <c r="G576" s="17"/>
      <c r="H576" s="17"/>
      <c r="I576" s="17"/>
      <c r="J576" s="17"/>
      <c r="K576" s="17"/>
      <c r="L576" s="17"/>
      <c r="M576" s="17"/>
    </row>
    <row r="577" spans="1:13" x14ac:dyDescent="0.25">
      <c r="A577" s="17"/>
      <c r="B577" s="17"/>
      <c r="C577" s="17"/>
      <c r="D577" s="17"/>
      <c r="E577" s="17"/>
      <c r="F577" s="17"/>
      <c r="G577" s="17"/>
      <c r="H577" s="17"/>
      <c r="I577" s="17"/>
      <c r="J577" s="17"/>
      <c r="K577" s="17"/>
      <c r="L577" s="17"/>
      <c r="M577" s="17"/>
    </row>
    <row r="578" spans="1:13" x14ac:dyDescent="0.25">
      <c r="A578" s="17"/>
      <c r="B578" s="17"/>
      <c r="C578" s="17"/>
      <c r="D578" s="17"/>
      <c r="E578" s="17"/>
      <c r="F578" s="17"/>
      <c r="G578" s="17"/>
      <c r="H578" s="17"/>
      <c r="I578" s="17"/>
      <c r="J578" s="17"/>
      <c r="K578" s="17"/>
      <c r="L578" s="17"/>
      <c r="M578" s="17"/>
    </row>
    <row r="579" spans="1:13" x14ac:dyDescent="0.25">
      <c r="A579" s="17"/>
      <c r="B579" s="17"/>
      <c r="C579" s="17"/>
      <c r="D579" s="17"/>
      <c r="E579" s="17"/>
      <c r="F579" s="17"/>
      <c r="G579" s="17"/>
      <c r="H579" s="17"/>
      <c r="I579" s="17"/>
      <c r="J579" s="17"/>
      <c r="K579" s="17"/>
      <c r="L579" s="17"/>
      <c r="M579" s="17"/>
    </row>
    <row r="580" spans="1:13" x14ac:dyDescent="0.25">
      <c r="A580" s="17"/>
      <c r="B580" s="17"/>
      <c r="C580" s="17"/>
      <c r="D580" s="17"/>
      <c r="E580" s="17"/>
      <c r="F580" s="17"/>
      <c r="G580" s="17"/>
      <c r="H580" s="17"/>
      <c r="I580" s="17"/>
      <c r="J580" s="17"/>
      <c r="K580" s="17"/>
      <c r="L580" s="17"/>
      <c r="M580" s="17"/>
    </row>
    <row r="581" spans="1:13" x14ac:dyDescent="0.25">
      <c r="A581" s="17"/>
      <c r="B581" s="17"/>
      <c r="C581" s="17"/>
      <c r="D581" s="17"/>
      <c r="E581" s="17"/>
      <c r="F581" s="17"/>
      <c r="G581" s="17"/>
      <c r="H581" s="17"/>
      <c r="I581" s="17"/>
      <c r="J581" s="17"/>
      <c r="K581" s="17"/>
      <c r="L581" s="17"/>
      <c r="M581" s="17"/>
    </row>
    <row r="582" spans="1:13" x14ac:dyDescent="0.25">
      <c r="A582" s="17"/>
      <c r="B582" s="17"/>
      <c r="C582" s="17"/>
      <c r="D582" s="17"/>
      <c r="E582" s="17"/>
      <c r="F582" s="17"/>
      <c r="G582" s="17"/>
      <c r="H582" s="17"/>
      <c r="I582" s="17"/>
      <c r="J582" s="17"/>
      <c r="K582" s="17"/>
      <c r="L582" s="17"/>
      <c r="M582" s="17"/>
    </row>
    <row r="583" spans="1:13" x14ac:dyDescent="0.25">
      <c r="A583" s="17"/>
      <c r="B583" s="17"/>
      <c r="C583" s="17"/>
      <c r="D583" s="17"/>
      <c r="E583" s="17"/>
      <c r="F583" s="17"/>
      <c r="G583" s="17"/>
      <c r="H583" s="17"/>
      <c r="I583" s="17"/>
      <c r="J583" s="17"/>
      <c r="K583" s="17"/>
      <c r="L583" s="17"/>
      <c r="M583" s="17"/>
    </row>
    <row r="584" spans="1:13" x14ac:dyDescent="0.25">
      <c r="A584" s="17"/>
      <c r="B584" s="17"/>
      <c r="C584" s="17"/>
      <c r="D584" s="17"/>
      <c r="E584" s="17"/>
      <c r="F584" s="17"/>
      <c r="G584" s="17"/>
      <c r="H584" s="17"/>
      <c r="I584" s="17"/>
      <c r="J584" s="17"/>
      <c r="K584" s="17"/>
      <c r="L584" s="17"/>
      <c r="M584" s="17"/>
    </row>
    <row r="585" spans="1:13" x14ac:dyDescent="0.25">
      <c r="A585" s="17"/>
      <c r="B585" s="17"/>
      <c r="C585" s="17"/>
      <c r="D585" s="17"/>
      <c r="E585" s="17"/>
      <c r="F585" s="17"/>
      <c r="G585" s="17"/>
      <c r="H585" s="17"/>
      <c r="I585" s="17"/>
      <c r="J585" s="17"/>
      <c r="K585" s="17"/>
      <c r="L585" s="17"/>
      <c r="M585" s="17"/>
    </row>
    <row r="586" spans="1:13" x14ac:dyDescent="0.25">
      <c r="A586" s="17"/>
      <c r="B586" s="17"/>
      <c r="C586" s="17"/>
      <c r="D586" s="17"/>
      <c r="E586" s="17"/>
      <c r="F586" s="17"/>
      <c r="G586" s="17"/>
      <c r="H586" s="17"/>
      <c r="I586" s="17"/>
      <c r="J586" s="17"/>
      <c r="K586" s="17"/>
      <c r="L586" s="17"/>
      <c r="M586" s="17"/>
    </row>
    <row r="587" spans="1:13" x14ac:dyDescent="0.25">
      <c r="A587" s="17"/>
      <c r="B587" s="17"/>
      <c r="C587" s="17"/>
      <c r="D587" s="17"/>
      <c r="E587" s="17"/>
      <c r="F587" s="17"/>
      <c r="G587" s="17"/>
      <c r="H587" s="17"/>
      <c r="I587" s="17"/>
      <c r="J587" s="17"/>
      <c r="K587" s="17"/>
      <c r="L587" s="17"/>
      <c r="M587" s="17"/>
    </row>
    <row r="588" spans="1:13" x14ac:dyDescent="0.25">
      <c r="A588" s="17"/>
      <c r="B588" s="17"/>
      <c r="C588" s="17"/>
      <c r="D588" s="17"/>
      <c r="E588" s="17"/>
      <c r="F588" s="17"/>
      <c r="G588" s="17"/>
      <c r="H588" s="17"/>
      <c r="I588" s="17"/>
      <c r="J588" s="17"/>
      <c r="K588" s="17"/>
      <c r="L588" s="17"/>
      <c r="M588" s="17"/>
    </row>
    <row r="589" spans="1:13" x14ac:dyDescent="0.25">
      <c r="A589" s="17"/>
      <c r="B589" s="17"/>
      <c r="C589" s="17"/>
      <c r="D589" s="17"/>
      <c r="E589" s="17"/>
      <c r="F589" s="17"/>
      <c r="G589" s="17"/>
      <c r="H589" s="17"/>
      <c r="I589" s="17"/>
      <c r="J589" s="17"/>
      <c r="K589" s="17"/>
      <c r="L589" s="17"/>
      <c r="M589" s="17"/>
    </row>
    <row r="590" spans="1:13" x14ac:dyDescent="0.25">
      <c r="A590" s="17"/>
      <c r="B590" s="17"/>
      <c r="C590" s="17"/>
      <c r="D590" s="17"/>
      <c r="E590" s="17"/>
      <c r="F590" s="17"/>
      <c r="G590" s="17"/>
      <c r="H590" s="17"/>
      <c r="I590" s="17"/>
      <c r="J590" s="17"/>
      <c r="K590" s="17"/>
      <c r="L590" s="17"/>
      <c r="M590" s="17"/>
    </row>
    <row r="591" spans="1:13" x14ac:dyDescent="0.25">
      <c r="A591" s="17"/>
      <c r="B591" s="17"/>
      <c r="C591" s="17"/>
      <c r="D591" s="17"/>
      <c r="E591" s="17"/>
      <c r="F591" s="17"/>
      <c r="G591" s="17"/>
      <c r="H591" s="17"/>
      <c r="I591" s="17"/>
      <c r="J591" s="17"/>
      <c r="K591" s="17"/>
      <c r="L591" s="17"/>
      <c r="M591" s="17"/>
    </row>
    <row r="592" spans="1:13" x14ac:dyDescent="0.25">
      <c r="A592" s="17"/>
      <c r="B592" s="17"/>
      <c r="C592" s="17"/>
      <c r="D592" s="17"/>
      <c r="E592" s="17"/>
      <c r="F592" s="17"/>
      <c r="G592" s="17"/>
      <c r="H592" s="17"/>
      <c r="I592" s="17"/>
      <c r="J592" s="17"/>
      <c r="K592" s="17"/>
      <c r="L592" s="17"/>
      <c r="M592" s="17"/>
    </row>
    <row r="593" spans="1:13" x14ac:dyDescent="0.25">
      <c r="A593" s="17"/>
      <c r="B593" s="17"/>
      <c r="C593" s="17"/>
      <c r="D593" s="17"/>
      <c r="E593" s="17"/>
      <c r="F593" s="17"/>
      <c r="G593" s="17"/>
      <c r="H593" s="17"/>
      <c r="I593" s="17"/>
      <c r="J593" s="17"/>
      <c r="K593" s="17"/>
      <c r="L593" s="17"/>
      <c r="M593" s="17"/>
    </row>
    <row r="594" spans="1:13" x14ac:dyDescent="0.25">
      <c r="A594" s="17"/>
      <c r="B594" s="17"/>
      <c r="C594" s="17"/>
      <c r="D594" s="17"/>
      <c r="E594" s="17"/>
      <c r="F594" s="17"/>
      <c r="G594" s="17"/>
      <c r="H594" s="17"/>
      <c r="I594" s="17"/>
      <c r="J594" s="17"/>
      <c r="K594" s="17"/>
      <c r="L594" s="17"/>
      <c r="M594" s="17"/>
    </row>
    <row r="595" spans="1:13" x14ac:dyDescent="0.25">
      <c r="A595" s="17"/>
      <c r="B595" s="17"/>
      <c r="C595" s="17"/>
      <c r="D595" s="17"/>
      <c r="E595" s="17"/>
      <c r="F595" s="17"/>
      <c r="G595" s="17"/>
      <c r="H595" s="17"/>
      <c r="I595" s="17"/>
      <c r="J595" s="17"/>
      <c r="K595" s="17"/>
      <c r="L595" s="17"/>
      <c r="M595" s="17"/>
    </row>
    <row r="596" spans="1:13" x14ac:dyDescent="0.25">
      <c r="A596" s="17"/>
      <c r="B596" s="17"/>
      <c r="C596" s="17"/>
      <c r="D596" s="17"/>
      <c r="E596" s="17"/>
      <c r="F596" s="17"/>
      <c r="G596" s="17"/>
      <c r="H596" s="17"/>
      <c r="I596" s="17"/>
      <c r="J596" s="17"/>
      <c r="K596" s="17"/>
      <c r="L596" s="17"/>
      <c r="M596" s="17"/>
    </row>
    <row r="597" spans="1:13" x14ac:dyDescent="0.25">
      <c r="A597" s="17"/>
      <c r="B597" s="17"/>
      <c r="C597" s="17"/>
      <c r="D597" s="17"/>
      <c r="E597" s="17"/>
      <c r="F597" s="17"/>
      <c r="G597" s="17"/>
      <c r="H597" s="17"/>
      <c r="I597" s="17"/>
      <c r="J597" s="17"/>
      <c r="K597" s="17"/>
      <c r="L597" s="17"/>
      <c r="M597" s="17"/>
    </row>
    <row r="598" spans="1:13" x14ac:dyDescent="0.25">
      <c r="A598" s="17"/>
      <c r="B598" s="17"/>
      <c r="C598" s="17"/>
      <c r="D598" s="17"/>
      <c r="E598" s="17"/>
      <c r="F598" s="17"/>
      <c r="G598" s="17"/>
      <c r="H598" s="17"/>
      <c r="I598" s="17"/>
      <c r="J598" s="17"/>
      <c r="K598" s="17"/>
      <c r="L598" s="17"/>
      <c r="M598" s="17"/>
    </row>
    <row r="599" spans="1:13" x14ac:dyDescent="0.25">
      <c r="A599" s="17"/>
      <c r="B599" s="17"/>
      <c r="C599" s="17"/>
      <c r="D599" s="17"/>
      <c r="E599" s="17"/>
      <c r="F599" s="17"/>
      <c r="G599" s="17"/>
      <c r="H599" s="17"/>
      <c r="I599" s="17"/>
      <c r="J599" s="17"/>
      <c r="K599" s="17"/>
      <c r="L599" s="17"/>
      <c r="M599" s="17"/>
    </row>
    <row r="600" spans="1:13" x14ac:dyDescent="0.25">
      <c r="A600" s="17"/>
      <c r="B600" s="17"/>
      <c r="C600" s="17"/>
      <c r="D600" s="17"/>
      <c r="E600" s="17"/>
      <c r="F600" s="17"/>
      <c r="G600" s="17"/>
      <c r="H600" s="17"/>
      <c r="I600" s="17"/>
      <c r="J600" s="17"/>
      <c r="K600" s="17"/>
      <c r="L600" s="17"/>
      <c r="M600" s="17"/>
    </row>
    <row r="601" spans="1:13" x14ac:dyDescent="0.25">
      <c r="A601" s="17"/>
      <c r="B601" s="17"/>
      <c r="C601" s="17"/>
      <c r="D601" s="17"/>
      <c r="E601" s="17"/>
      <c r="F601" s="17"/>
      <c r="G601" s="17"/>
      <c r="H601" s="17"/>
      <c r="I601" s="17"/>
      <c r="J601" s="17"/>
      <c r="K601" s="17"/>
      <c r="L601" s="17"/>
      <c r="M601" s="17"/>
    </row>
    <row r="602" spans="1:13" x14ac:dyDescent="0.25">
      <c r="A602" s="17"/>
      <c r="B602" s="17"/>
      <c r="C602" s="17"/>
      <c r="D602" s="17"/>
      <c r="E602" s="17"/>
      <c r="F602" s="17"/>
      <c r="G602" s="17"/>
      <c r="H602" s="17"/>
      <c r="I602" s="17"/>
      <c r="J602" s="17"/>
      <c r="K602" s="17"/>
      <c r="L602" s="17"/>
      <c r="M602" s="17"/>
    </row>
    <row r="603" spans="1:13" x14ac:dyDescent="0.25">
      <c r="A603" s="17"/>
      <c r="B603" s="17"/>
      <c r="C603" s="17"/>
      <c r="D603" s="17"/>
      <c r="E603" s="17"/>
      <c r="F603" s="17"/>
      <c r="G603" s="17"/>
      <c r="H603" s="17"/>
      <c r="I603" s="17"/>
      <c r="J603" s="17"/>
      <c r="K603" s="17"/>
      <c r="L603" s="17"/>
      <c r="M603" s="17"/>
    </row>
    <row r="604" spans="1:13" x14ac:dyDescent="0.25">
      <c r="A604" s="17"/>
      <c r="B604" s="17"/>
      <c r="C604" s="17"/>
      <c r="D604" s="17"/>
      <c r="E604" s="17"/>
      <c r="F604" s="17"/>
      <c r="G604" s="17"/>
      <c r="H604" s="17"/>
      <c r="I604" s="17"/>
      <c r="J604" s="17"/>
      <c r="K604" s="17"/>
      <c r="L604" s="17"/>
      <c r="M604" s="17"/>
    </row>
    <row r="605" spans="1:13" x14ac:dyDescent="0.25">
      <c r="A605" s="17"/>
      <c r="B605" s="17"/>
      <c r="C605" s="17"/>
      <c r="D605" s="17"/>
      <c r="E605" s="17"/>
      <c r="F605" s="17"/>
      <c r="G605" s="17"/>
      <c r="H605" s="17"/>
      <c r="I605" s="17"/>
      <c r="J605" s="17"/>
      <c r="K605" s="17"/>
      <c r="L605" s="17"/>
      <c r="M605" s="17"/>
    </row>
    <row r="606" spans="1:13" x14ac:dyDescent="0.25">
      <c r="A606" s="17"/>
      <c r="B606" s="17"/>
      <c r="C606" s="17"/>
      <c r="D606" s="17"/>
      <c r="E606" s="17"/>
      <c r="F606" s="17"/>
      <c r="G606" s="17"/>
      <c r="H606" s="17"/>
      <c r="I606" s="17"/>
      <c r="J606" s="17"/>
      <c r="K606" s="17"/>
      <c r="L606" s="17"/>
      <c r="M606" s="17"/>
    </row>
    <row r="607" spans="1:13" x14ac:dyDescent="0.25">
      <c r="A607" s="17"/>
      <c r="B607" s="17"/>
      <c r="C607" s="17"/>
      <c r="D607" s="17"/>
      <c r="E607" s="17"/>
      <c r="F607" s="17"/>
      <c r="G607" s="17"/>
      <c r="H607" s="17"/>
      <c r="I607" s="17"/>
      <c r="J607" s="17"/>
      <c r="K607" s="17"/>
      <c r="L607" s="17"/>
      <c r="M607" s="17"/>
    </row>
    <row r="608" spans="1:13" x14ac:dyDescent="0.25">
      <c r="A608" s="17"/>
      <c r="B608" s="17"/>
      <c r="C608" s="17"/>
      <c r="D608" s="17"/>
      <c r="E608" s="17"/>
      <c r="F608" s="17"/>
      <c r="G608" s="17"/>
      <c r="H608" s="17"/>
      <c r="I608" s="17"/>
      <c r="J608" s="17"/>
      <c r="K608" s="17"/>
      <c r="L608" s="17"/>
      <c r="M608" s="17"/>
    </row>
    <row r="609" spans="1:13" x14ac:dyDescent="0.25">
      <c r="A609" s="17"/>
      <c r="B609" s="17"/>
      <c r="C609" s="17"/>
      <c r="D609" s="17"/>
      <c r="E609" s="17"/>
      <c r="F609" s="17"/>
      <c r="G609" s="17"/>
      <c r="H609" s="17"/>
      <c r="I609" s="17"/>
      <c r="J609" s="17"/>
      <c r="K609" s="17"/>
      <c r="L609" s="17"/>
      <c r="M609" s="17"/>
    </row>
    <row r="610" spans="1:13" x14ac:dyDescent="0.25">
      <c r="A610" s="17"/>
      <c r="B610" s="17"/>
      <c r="C610" s="17"/>
      <c r="D610" s="17"/>
      <c r="E610" s="17"/>
      <c r="F610" s="17"/>
      <c r="G610" s="17"/>
      <c r="H610" s="17"/>
      <c r="I610" s="17"/>
      <c r="J610" s="17"/>
      <c r="K610" s="17"/>
      <c r="L610" s="17"/>
      <c r="M610" s="17"/>
    </row>
    <row r="611" spans="1:13" x14ac:dyDescent="0.25">
      <c r="A611" s="17"/>
      <c r="B611" s="17"/>
      <c r="C611" s="17"/>
      <c r="D611" s="17"/>
      <c r="E611" s="17"/>
      <c r="F611" s="17"/>
      <c r="G611" s="17"/>
      <c r="H611" s="17"/>
      <c r="I611" s="17"/>
      <c r="J611" s="17"/>
      <c r="K611" s="17"/>
      <c r="L611" s="17"/>
      <c r="M611" s="17"/>
    </row>
    <row r="612" spans="1:13" x14ac:dyDescent="0.25">
      <c r="A612" s="17"/>
      <c r="B612" s="17"/>
      <c r="C612" s="17"/>
      <c r="D612" s="17"/>
      <c r="E612" s="17"/>
      <c r="F612" s="17"/>
      <c r="G612" s="17"/>
      <c r="H612" s="17"/>
      <c r="I612" s="17"/>
      <c r="J612" s="17"/>
      <c r="K612" s="17"/>
      <c r="L612" s="17"/>
      <c r="M612" s="17"/>
    </row>
    <row r="613" spans="1:13" x14ac:dyDescent="0.25">
      <c r="A613" s="17"/>
      <c r="B613" s="17"/>
      <c r="C613" s="17"/>
      <c r="D613" s="17"/>
      <c r="E613" s="17"/>
      <c r="F613" s="17"/>
      <c r="G613" s="17"/>
      <c r="H613" s="17"/>
      <c r="I613" s="17"/>
      <c r="J613" s="17"/>
      <c r="K613" s="17"/>
      <c r="L613" s="17"/>
      <c r="M613" s="17"/>
    </row>
    <row r="614" spans="1:13" x14ac:dyDescent="0.25">
      <c r="A614" s="17"/>
      <c r="B614" s="17"/>
      <c r="C614" s="17"/>
      <c r="D614" s="17"/>
      <c r="E614" s="17"/>
      <c r="F614" s="17"/>
      <c r="G614" s="17"/>
      <c r="H614" s="17"/>
      <c r="I614" s="17"/>
      <c r="J614" s="17"/>
      <c r="K614" s="17"/>
      <c r="L614" s="17"/>
      <c r="M614" s="17"/>
    </row>
    <row r="615" spans="1:13" x14ac:dyDescent="0.25">
      <c r="A615" s="17"/>
      <c r="B615" s="17"/>
      <c r="C615" s="17"/>
      <c r="D615" s="17"/>
      <c r="E615" s="17"/>
      <c r="F615" s="17"/>
      <c r="G615" s="17"/>
      <c r="H615" s="17"/>
      <c r="I615" s="17"/>
      <c r="J615" s="17"/>
      <c r="K615" s="17"/>
      <c r="L615" s="17"/>
      <c r="M615" s="17"/>
    </row>
    <row r="616" spans="1:13" x14ac:dyDescent="0.25">
      <c r="A616" s="17"/>
      <c r="B616" s="17"/>
      <c r="C616" s="17"/>
      <c r="D616" s="17"/>
      <c r="E616" s="17"/>
      <c r="F616" s="17"/>
      <c r="G616" s="17"/>
      <c r="H616" s="17"/>
      <c r="I616" s="17"/>
      <c r="J616" s="17"/>
      <c r="K616" s="17"/>
      <c r="L616" s="17"/>
      <c r="M616" s="17"/>
    </row>
    <row r="617" spans="1:13" x14ac:dyDescent="0.25">
      <c r="A617" s="17"/>
      <c r="B617" s="17"/>
      <c r="C617" s="17"/>
      <c r="D617" s="17"/>
      <c r="E617" s="17"/>
      <c r="F617" s="17"/>
      <c r="G617" s="17"/>
      <c r="H617" s="17"/>
      <c r="I617" s="17"/>
      <c r="J617" s="17"/>
      <c r="K617" s="17"/>
      <c r="L617" s="17"/>
      <c r="M617" s="17"/>
    </row>
    <row r="618" spans="1:13" x14ac:dyDescent="0.25">
      <c r="A618" s="17"/>
      <c r="B618" s="17"/>
      <c r="C618" s="17"/>
      <c r="D618" s="17"/>
      <c r="E618" s="17"/>
      <c r="F618" s="17"/>
      <c r="G618" s="17"/>
      <c r="H618" s="17"/>
      <c r="I618" s="17"/>
      <c r="J618" s="17"/>
      <c r="K618" s="17"/>
      <c r="L618" s="17"/>
      <c r="M618" s="17"/>
    </row>
    <row r="619" spans="1:13" x14ac:dyDescent="0.25">
      <c r="A619" s="17"/>
      <c r="B619" s="17"/>
      <c r="C619" s="17"/>
      <c r="D619" s="17"/>
      <c r="E619" s="17"/>
      <c r="F619" s="17"/>
      <c r="G619" s="17"/>
      <c r="H619" s="17"/>
      <c r="I619" s="17"/>
      <c r="J619" s="17"/>
      <c r="K619" s="17"/>
      <c r="L619" s="17"/>
      <c r="M619" s="17"/>
    </row>
    <row r="620" spans="1:13" x14ac:dyDescent="0.25">
      <c r="A620" s="17"/>
      <c r="B620" s="17"/>
      <c r="C620" s="17"/>
      <c r="D620" s="17"/>
      <c r="E620" s="17"/>
      <c r="F620" s="17"/>
      <c r="G620" s="17"/>
      <c r="H620" s="17"/>
      <c r="I620" s="17"/>
      <c r="J620" s="17"/>
      <c r="K620" s="17"/>
      <c r="L620" s="17"/>
      <c r="M620" s="17"/>
    </row>
    <row r="621" spans="1:13" x14ac:dyDescent="0.25">
      <c r="A621" s="17"/>
      <c r="B621" s="17"/>
      <c r="C621" s="17"/>
      <c r="D621" s="17"/>
      <c r="E621" s="17"/>
      <c r="F621" s="17"/>
      <c r="G621" s="17"/>
      <c r="H621" s="17"/>
      <c r="I621" s="17"/>
      <c r="J621" s="17"/>
      <c r="K621" s="17"/>
      <c r="L621" s="17"/>
      <c r="M621" s="17"/>
    </row>
    <row r="622" spans="1:13" x14ac:dyDescent="0.25">
      <c r="A622" s="17"/>
      <c r="B622" s="17"/>
      <c r="C622" s="17"/>
      <c r="D622" s="17"/>
      <c r="E622" s="17"/>
      <c r="F622" s="17"/>
      <c r="G622" s="17"/>
      <c r="H622" s="17"/>
      <c r="I622" s="17"/>
      <c r="J622" s="17"/>
      <c r="K622" s="17"/>
      <c r="L622" s="17"/>
      <c r="M622" s="17"/>
    </row>
    <row r="623" spans="1:13" x14ac:dyDescent="0.25">
      <c r="A623" s="17"/>
      <c r="B623" s="17"/>
      <c r="C623" s="17"/>
      <c r="D623" s="17"/>
      <c r="E623" s="17"/>
      <c r="F623" s="17"/>
      <c r="G623" s="17"/>
      <c r="H623" s="17"/>
      <c r="I623" s="17"/>
      <c r="J623" s="17"/>
      <c r="K623" s="17"/>
      <c r="L623" s="17"/>
      <c r="M623" s="17"/>
    </row>
    <row r="624" spans="1:13" x14ac:dyDescent="0.25">
      <c r="A624" s="17"/>
      <c r="B624" s="17"/>
      <c r="C624" s="17"/>
      <c r="D624" s="17"/>
      <c r="E624" s="17"/>
      <c r="F624" s="17"/>
      <c r="G624" s="17"/>
      <c r="H624" s="17"/>
      <c r="I624" s="17"/>
      <c r="J624" s="17"/>
      <c r="K624" s="17"/>
      <c r="L624" s="17"/>
      <c r="M624" s="17"/>
    </row>
    <row r="625" spans="1:13" x14ac:dyDescent="0.25">
      <c r="A625" s="17"/>
      <c r="B625" s="17"/>
      <c r="C625" s="17"/>
      <c r="D625" s="17"/>
      <c r="E625" s="17"/>
      <c r="F625" s="17"/>
      <c r="G625" s="17"/>
      <c r="H625" s="17"/>
      <c r="I625" s="17"/>
      <c r="J625" s="17"/>
      <c r="K625" s="17"/>
      <c r="L625" s="17"/>
      <c r="M625" s="17"/>
    </row>
    <row r="626" spans="1:13" x14ac:dyDescent="0.25">
      <c r="A626" s="17"/>
      <c r="B626" s="17"/>
      <c r="C626" s="17"/>
      <c r="D626" s="17"/>
      <c r="E626" s="17"/>
      <c r="F626" s="17"/>
      <c r="G626" s="17"/>
      <c r="H626" s="17"/>
      <c r="I626" s="17"/>
      <c r="J626" s="17"/>
      <c r="K626" s="17"/>
      <c r="L626" s="17"/>
      <c r="M626" s="17"/>
    </row>
    <row r="627" spans="1:13" x14ac:dyDescent="0.25">
      <c r="A627" s="17"/>
      <c r="B627" s="17"/>
      <c r="C627" s="17"/>
      <c r="D627" s="17"/>
      <c r="E627" s="17"/>
      <c r="F627" s="17"/>
      <c r="G627" s="17"/>
      <c r="H627" s="17"/>
      <c r="I627" s="17"/>
      <c r="J627" s="17"/>
      <c r="K627" s="17"/>
      <c r="L627" s="17"/>
      <c r="M627" s="17"/>
    </row>
    <row r="628" spans="1:13" x14ac:dyDescent="0.25">
      <c r="A628" s="17"/>
      <c r="B628" s="17"/>
      <c r="C628" s="17"/>
      <c r="D628" s="17"/>
      <c r="E628" s="17"/>
      <c r="F628" s="17"/>
      <c r="G628" s="17"/>
      <c r="H628" s="17"/>
      <c r="I628" s="17"/>
      <c r="J628" s="17"/>
      <c r="K628" s="17"/>
      <c r="L628" s="17"/>
      <c r="M628" s="17"/>
    </row>
    <row r="629" spans="1:13" x14ac:dyDescent="0.25">
      <c r="A629" s="17"/>
      <c r="B629" s="17"/>
      <c r="C629" s="17"/>
      <c r="D629" s="17"/>
      <c r="E629" s="17"/>
      <c r="F629" s="17"/>
      <c r="G629" s="17"/>
      <c r="H629" s="17"/>
      <c r="I629" s="17"/>
      <c r="J629" s="17"/>
      <c r="K629" s="17"/>
      <c r="L629" s="17"/>
      <c r="M629" s="17"/>
    </row>
    <row r="630" spans="1:13" x14ac:dyDescent="0.25">
      <c r="A630" s="17"/>
      <c r="B630" s="17"/>
      <c r="C630" s="17"/>
      <c r="D630" s="17"/>
      <c r="E630" s="17"/>
      <c r="F630" s="17"/>
      <c r="G630" s="17"/>
      <c r="H630" s="17"/>
      <c r="I630" s="17"/>
      <c r="J630" s="17"/>
      <c r="K630" s="17"/>
      <c r="L630" s="17"/>
      <c r="M630" s="17"/>
    </row>
    <row r="631" spans="1:13" x14ac:dyDescent="0.25">
      <c r="A631" s="17"/>
      <c r="B631" s="17"/>
      <c r="C631" s="17"/>
      <c r="D631" s="17"/>
      <c r="E631" s="17"/>
      <c r="F631" s="17"/>
      <c r="G631" s="17"/>
      <c r="H631" s="17"/>
      <c r="I631" s="17"/>
      <c r="J631" s="17"/>
      <c r="K631" s="17"/>
      <c r="L631" s="17"/>
      <c r="M631" s="17"/>
    </row>
    <row r="632" spans="1:13" x14ac:dyDescent="0.25">
      <c r="A632" s="17"/>
      <c r="B632" s="17"/>
      <c r="C632" s="17"/>
      <c r="D632" s="17"/>
      <c r="E632" s="17"/>
      <c r="F632" s="17"/>
      <c r="G632" s="17"/>
      <c r="H632" s="17"/>
      <c r="I632" s="17"/>
      <c r="J632" s="17"/>
      <c r="K632" s="17"/>
      <c r="L632" s="17"/>
      <c r="M632" s="17"/>
    </row>
    <row r="633" spans="1:13" x14ac:dyDescent="0.25">
      <c r="A633" s="17"/>
      <c r="B633" s="17"/>
      <c r="C633" s="17"/>
      <c r="D633" s="17"/>
      <c r="E633" s="17"/>
      <c r="F633" s="17"/>
      <c r="G633" s="17"/>
      <c r="H633" s="17"/>
      <c r="I633" s="17"/>
      <c r="J633" s="17"/>
      <c r="K633" s="17"/>
      <c r="L633" s="17"/>
      <c r="M633" s="17"/>
    </row>
    <row r="634" spans="1:13" x14ac:dyDescent="0.25">
      <c r="A634" s="17"/>
      <c r="B634" s="17"/>
      <c r="C634" s="17"/>
      <c r="D634" s="17"/>
      <c r="E634" s="17"/>
      <c r="F634" s="17"/>
      <c r="G634" s="17"/>
      <c r="H634" s="17"/>
      <c r="I634" s="17"/>
      <c r="J634" s="17"/>
      <c r="K634" s="17"/>
      <c r="L634" s="17"/>
      <c r="M634" s="17"/>
    </row>
    <row r="635" spans="1:13" x14ac:dyDescent="0.25">
      <c r="A635" s="17"/>
      <c r="B635" s="17"/>
      <c r="C635" s="17"/>
      <c r="D635" s="17"/>
      <c r="E635" s="17"/>
      <c r="F635" s="17"/>
      <c r="G635" s="17"/>
      <c r="H635" s="17"/>
      <c r="I635" s="17"/>
      <c r="J635" s="17"/>
      <c r="K635" s="17"/>
      <c r="L635" s="17"/>
      <c r="M635" s="17"/>
    </row>
    <row r="636" spans="1:13" x14ac:dyDescent="0.25">
      <c r="A636" s="17"/>
      <c r="B636" s="17"/>
      <c r="C636" s="17"/>
      <c r="D636" s="17"/>
      <c r="E636" s="17"/>
      <c r="F636" s="17"/>
      <c r="G636" s="17"/>
      <c r="H636" s="17"/>
      <c r="I636" s="17"/>
      <c r="J636" s="17"/>
      <c r="K636" s="17"/>
      <c r="L636" s="17"/>
      <c r="M636" s="17"/>
    </row>
    <row r="637" spans="1:13" x14ac:dyDescent="0.25">
      <c r="A637" s="17"/>
      <c r="B637" s="17"/>
      <c r="C637" s="17"/>
      <c r="D637" s="17"/>
      <c r="E637" s="17"/>
      <c r="F637" s="17"/>
      <c r="G637" s="17"/>
      <c r="H637" s="17"/>
      <c r="I637" s="17"/>
      <c r="J637" s="17"/>
      <c r="K637" s="17"/>
      <c r="L637" s="17"/>
      <c r="M637" s="17"/>
    </row>
    <row r="638" spans="1:13" x14ac:dyDescent="0.25">
      <c r="A638" s="17"/>
      <c r="B638" s="17"/>
      <c r="C638" s="17"/>
      <c r="D638" s="17"/>
      <c r="E638" s="17"/>
      <c r="F638" s="17"/>
      <c r="G638" s="17"/>
      <c r="H638" s="17"/>
      <c r="I638" s="17"/>
      <c r="J638" s="17"/>
      <c r="K638" s="17"/>
      <c r="L638" s="17"/>
      <c r="M638" s="17"/>
    </row>
    <row r="639" spans="1:13" x14ac:dyDescent="0.25">
      <c r="A639" s="17"/>
      <c r="B639" s="17"/>
      <c r="C639" s="17"/>
      <c r="D639" s="17"/>
      <c r="E639" s="17"/>
      <c r="F639" s="17"/>
      <c r="G639" s="17"/>
      <c r="H639" s="17"/>
      <c r="I639" s="17"/>
      <c r="J639" s="17"/>
      <c r="K639" s="17"/>
      <c r="L639" s="17"/>
      <c r="M639" s="17"/>
    </row>
    <row r="640" spans="1:13" x14ac:dyDescent="0.25">
      <c r="A640" s="17"/>
      <c r="B640" s="17"/>
      <c r="C640" s="17"/>
      <c r="D640" s="17"/>
      <c r="E640" s="17"/>
      <c r="F640" s="17"/>
      <c r="G640" s="17"/>
      <c r="H640" s="17"/>
      <c r="I640" s="17"/>
      <c r="J640" s="17"/>
      <c r="K640" s="17"/>
      <c r="L640" s="17"/>
      <c r="M640" s="17"/>
    </row>
    <row r="641" spans="1:13" x14ac:dyDescent="0.25">
      <c r="A641" s="17"/>
      <c r="B641" s="17"/>
      <c r="C641" s="17"/>
      <c r="D641" s="17"/>
      <c r="E641" s="17"/>
      <c r="F641" s="17"/>
      <c r="G641" s="17"/>
      <c r="H641" s="17"/>
      <c r="I641" s="17"/>
      <c r="J641" s="17"/>
      <c r="K641" s="17"/>
      <c r="L641" s="17"/>
      <c r="M641" s="17"/>
    </row>
    <row r="642" spans="1:13" x14ac:dyDescent="0.25">
      <c r="A642" s="17"/>
      <c r="B642" s="17"/>
      <c r="C642" s="17"/>
      <c r="D642" s="17"/>
      <c r="E642" s="17"/>
      <c r="F642" s="17"/>
      <c r="G642" s="17"/>
      <c r="H642" s="17"/>
      <c r="I642" s="17"/>
      <c r="J642" s="17"/>
      <c r="K642" s="17"/>
      <c r="L642" s="17"/>
      <c r="M642" s="17"/>
    </row>
    <row r="643" spans="1:13" x14ac:dyDescent="0.25">
      <c r="A643" s="17"/>
      <c r="B643" s="17"/>
      <c r="C643" s="17"/>
      <c r="D643" s="17"/>
      <c r="E643" s="17"/>
      <c r="F643" s="17"/>
      <c r="G643" s="17"/>
      <c r="H643" s="17"/>
      <c r="I643" s="17"/>
      <c r="J643" s="17"/>
      <c r="K643" s="17"/>
      <c r="L643" s="17"/>
      <c r="M643" s="17"/>
    </row>
    <row r="644" spans="1:13" x14ac:dyDescent="0.25">
      <c r="A644" s="17"/>
      <c r="B644" s="17"/>
      <c r="C644" s="17"/>
      <c r="D644" s="17"/>
      <c r="E644" s="17"/>
      <c r="F644" s="17"/>
      <c r="G644" s="17"/>
      <c r="H644" s="17"/>
      <c r="I644" s="17"/>
      <c r="J644" s="17"/>
      <c r="K644" s="17"/>
      <c r="L644" s="17"/>
      <c r="M644" s="17"/>
    </row>
    <row r="645" spans="1:13" x14ac:dyDescent="0.25">
      <c r="A645" s="17"/>
      <c r="B645" s="17"/>
      <c r="C645" s="17"/>
      <c r="D645" s="17"/>
      <c r="E645" s="17"/>
      <c r="F645" s="17"/>
      <c r="G645" s="17"/>
      <c r="H645" s="17"/>
      <c r="I645" s="17"/>
      <c r="J645" s="17"/>
      <c r="K645" s="17"/>
      <c r="L645" s="17"/>
      <c r="M645" s="17"/>
    </row>
    <row r="646" spans="1:13" x14ac:dyDescent="0.25">
      <c r="A646" s="17"/>
      <c r="B646" s="17"/>
      <c r="C646" s="17"/>
      <c r="D646" s="17"/>
      <c r="E646" s="17"/>
      <c r="F646" s="17"/>
      <c r="G646" s="17"/>
      <c r="H646" s="17"/>
      <c r="I646" s="17"/>
      <c r="J646" s="17"/>
      <c r="K646" s="17"/>
      <c r="L646" s="17"/>
      <c r="M646" s="17"/>
    </row>
    <row r="647" spans="1:13" x14ac:dyDescent="0.25">
      <c r="A647" s="17"/>
      <c r="B647" s="17"/>
      <c r="C647" s="17"/>
      <c r="D647" s="17"/>
      <c r="E647" s="17"/>
      <c r="F647" s="17"/>
      <c r="G647" s="17"/>
      <c r="H647" s="17"/>
      <c r="I647" s="17"/>
      <c r="J647" s="17"/>
      <c r="K647" s="17"/>
      <c r="L647" s="17"/>
      <c r="M647" s="17"/>
    </row>
    <row r="648" spans="1:13" x14ac:dyDescent="0.25">
      <c r="A648" s="17"/>
      <c r="B648" s="17"/>
      <c r="C648" s="17"/>
      <c r="D648" s="17"/>
      <c r="E648" s="17"/>
      <c r="F648" s="17"/>
      <c r="G648" s="17"/>
      <c r="H648" s="17"/>
      <c r="I648" s="17"/>
      <c r="J648" s="17"/>
      <c r="K648" s="17"/>
      <c r="L648" s="17"/>
      <c r="M648" s="17"/>
    </row>
    <row r="649" spans="1:13" x14ac:dyDescent="0.25">
      <c r="A649" s="17"/>
      <c r="B649" s="17"/>
      <c r="C649" s="17"/>
      <c r="D649" s="17"/>
      <c r="E649" s="17"/>
      <c r="F649" s="17"/>
      <c r="G649" s="17"/>
      <c r="H649" s="17"/>
      <c r="I649" s="17"/>
      <c r="J649" s="17"/>
      <c r="K649" s="17"/>
      <c r="L649" s="17"/>
      <c r="M649" s="17"/>
    </row>
    <row r="650" spans="1:13" x14ac:dyDescent="0.25">
      <c r="A650" s="17"/>
      <c r="B650" s="17"/>
      <c r="C650" s="17"/>
      <c r="D650" s="17"/>
      <c r="E650" s="17"/>
      <c r="F650" s="17"/>
      <c r="G650" s="17"/>
      <c r="H650" s="17"/>
      <c r="I650" s="17"/>
      <c r="J650" s="17"/>
      <c r="K650" s="17"/>
      <c r="L650" s="17"/>
      <c r="M650" s="17"/>
    </row>
    <row r="651" spans="1:13" x14ac:dyDescent="0.25">
      <c r="A651" s="17"/>
      <c r="B651" s="17"/>
      <c r="C651" s="17"/>
      <c r="D651" s="17"/>
      <c r="E651" s="17"/>
      <c r="F651" s="17"/>
      <c r="G651" s="17"/>
      <c r="H651" s="17"/>
      <c r="I651" s="17"/>
      <c r="J651" s="17"/>
      <c r="K651" s="17"/>
      <c r="L651" s="17"/>
      <c r="M651" s="17"/>
    </row>
    <row r="652" spans="1:13" x14ac:dyDescent="0.25">
      <c r="A652" s="17"/>
      <c r="B652" s="17"/>
      <c r="C652" s="17"/>
      <c r="D652" s="17"/>
      <c r="E652" s="17"/>
      <c r="F652" s="17"/>
      <c r="G652" s="17"/>
      <c r="H652" s="17"/>
      <c r="I652" s="17"/>
      <c r="J652" s="17"/>
      <c r="K652" s="17"/>
      <c r="L652" s="17"/>
      <c r="M652" s="17"/>
    </row>
    <row r="653" spans="1:13" x14ac:dyDescent="0.25">
      <c r="A653" s="17"/>
      <c r="B653" s="17"/>
      <c r="C653" s="17"/>
      <c r="D653" s="17"/>
      <c r="E653" s="17"/>
      <c r="F653" s="17"/>
      <c r="G653" s="17"/>
      <c r="H653" s="17"/>
      <c r="I653" s="17"/>
      <c r="J653" s="17"/>
      <c r="K653" s="17"/>
      <c r="L653" s="17"/>
      <c r="M653" s="17"/>
    </row>
    <row r="654" spans="1:13" x14ac:dyDescent="0.25">
      <c r="A654" s="17"/>
      <c r="B654" s="17"/>
      <c r="C654" s="17"/>
      <c r="D654" s="17"/>
      <c r="E654" s="17"/>
      <c r="F654" s="17"/>
      <c r="G654" s="17"/>
      <c r="H654" s="17"/>
      <c r="I654" s="17"/>
      <c r="J654" s="17"/>
      <c r="K654" s="17"/>
      <c r="L654" s="17"/>
      <c r="M654" s="17"/>
    </row>
    <row r="655" spans="1:13" x14ac:dyDescent="0.25">
      <c r="A655" s="17"/>
      <c r="B655" s="17"/>
      <c r="C655" s="17"/>
      <c r="D655" s="17"/>
      <c r="E655" s="17"/>
      <c r="F655" s="17"/>
      <c r="G655" s="17"/>
      <c r="H655" s="17"/>
      <c r="I655" s="17"/>
      <c r="J655" s="17"/>
      <c r="K655" s="17"/>
      <c r="L655" s="17"/>
      <c r="M655" s="17"/>
    </row>
    <row r="656" spans="1:13" x14ac:dyDescent="0.25">
      <c r="A656" s="17"/>
      <c r="B656" s="17"/>
      <c r="C656" s="17"/>
      <c r="D656" s="17"/>
      <c r="E656" s="17"/>
      <c r="F656" s="17"/>
      <c r="G656" s="17"/>
      <c r="H656" s="17"/>
      <c r="I656" s="17"/>
      <c r="J656" s="17"/>
      <c r="K656" s="17"/>
      <c r="L656" s="17"/>
      <c r="M656" s="17"/>
    </row>
    <row r="657" spans="1:13" x14ac:dyDescent="0.25">
      <c r="A657" s="17"/>
      <c r="B657" s="17"/>
      <c r="C657" s="17"/>
      <c r="D657" s="17"/>
      <c r="E657" s="17"/>
      <c r="F657" s="17"/>
      <c r="G657" s="17"/>
      <c r="H657" s="17"/>
      <c r="I657" s="17"/>
      <c r="J657" s="17"/>
      <c r="K657" s="17"/>
      <c r="L657" s="17"/>
      <c r="M657" s="17"/>
    </row>
    <row r="658" spans="1:13" x14ac:dyDescent="0.25">
      <c r="A658" s="17"/>
      <c r="B658" s="17"/>
      <c r="C658" s="17"/>
      <c r="D658" s="17"/>
      <c r="E658" s="17"/>
      <c r="F658" s="17"/>
      <c r="G658" s="17"/>
      <c r="H658" s="17"/>
      <c r="I658" s="17"/>
      <c r="J658" s="17"/>
      <c r="K658" s="17"/>
      <c r="L658" s="17"/>
      <c r="M658" s="17"/>
    </row>
    <row r="659" spans="1:13" x14ac:dyDescent="0.25">
      <c r="A659" s="17"/>
      <c r="B659" s="17"/>
      <c r="C659" s="17"/>
      <c r="D659" s="17"/>
      <c r="E659" s="17"/>
      <c r="F659" s="17"/>
      <c r="G659" s="17"/>
      <c r="H659" s="17"/>
      <c r="I659" s="17"/>
      <c r="J659" s="17"/>
      <c r="K659" s="17"/>
      <c r="L659" s="17"/>
      <c r="M659" s="17"/>
    </row>
    <row r="660" spans="1:13" x14ac:dyDescent="0.25">
      <c r="A660" s="17"/>
      <c r="B660" s="17"/>
      <c r="C660" s="17"/>
      <c r="D660" s="17"/>
      <c r="E660" s="17"/>
      <c r="F660" s="17"/>
      <c r="G660" s="17"/>
      <c r="H660" s="17"/>
      <c r="I660" s="17"/>
      <c r="J660" s="17"/>
      <c r="K660" s="17"/>
      <c r="L660" s="17"/>
      <c r="M660" s="17"/>
    </row>
    <row r="661" spans="1:13" x14ac:dyDescent="0.25">
      <c r="A661" s="17"/>
      <c r="B661" s="17"/>
      <c r="C661" s="17"/>
      <c r="D661" s="17"/>
      <c r="E661" s="17"/>
      <c r="F661" s="17"/>
      <c r="G661" s="17"/>
      <c r="H661" s="17"/>
      <c r="I661" s="17"/>
      <c r="J661" s="17"/>
      <c r="K661" s="17"/>
      <c r="L661" s="17"/>
      <c r="M661" s="17"/>
    </row>
    <row r="662" spans="1:13" x14ac:dyDescent="0.25">
      <c r="A662" s="17"/>
      <c r="B662" s="17"/>
      <c r="C662" s="17"/>
      <c r="D662" s="17"/>
      <c r="E662" s="17"/>
      <c r="F662" s="17"/>
      <c r="G662" s="17"/>
      <c r="H662" s="17"/>
      <c r="I662" s="17"/>
      <c r="J662" s="17"/>
      <c r="K662" s="17"/>
      <c r="L662" s="17"/>
      <c r="M662" s="17"/>
    </row>
    <row r="663" spans="1:13" x14ac:dyDescent="0.25">
      <c r="A663" s="17"/>
      <c r="B663" s="17"/>
      <c r="C663" s="17"/>
      <c r="D663" s="17"/>
      <c r="E663" s="17"/>
      <c r="F663" s="17"/>
      <c r="G663" s="17"/>
      <c r="H663" s="17"/>
      <c r="I663" s="17"/>
      <c r="J663" s="17"/>
      <c r="K663" s="17"/>
      <c r="L663" s="17"/>
      <c r="M663" s="17"/>
    </row>
    <row r="664" spans="1:13" x14ac:dyDescent="0.25">
      <c r="A664" s="17"/>
      <c r="B664" s="17"/>
      <c r="C664" s="17"/>
      <c r="D664" s="17"/>
      <c r="E664" s="17"/>
      <c r="F664" s="17"/>
      <c r="G664" s="17"/>
      <c r="H664" s="17"/>
      <c r="I664" s="17"/>
      <c r="J664" s="17"/>
      <c r="K664" s="17"/>
      <c r="L664" s="17"/>
      <c r="M664" s="17"/>
    </row>
    <row r="665" spans="1:13" x14ac:dyDescent="0.25">
      <c r="A665" s="17"/>
      <c r="B665" s="17"/>
      <c r="C665" s="17"/>
      <c r="D665" s="17"/>
      <c r="E665" s="17"/>
      <c r="F665" s="17"/>
      <c r="G665" s="17"/>
      <c r="H665" s="17"/>
      <c r="I665" s="17"/>
      <c r="J665" s="17"/>
      <c r="K665" s="17"/>
      <c r="L665" s="17"/>
      <c r="M665" s="17"/>
    </row>
    <row r="666" spans="1:13" x14ac:dyDescent="0.25">
      <c r="A666" s="17"/>
      <c r="B666" s="17"/>
      <c r="C666" s="17"/>
      <c r="D666" s="17"/>
      <c r="E666" s="17"/>
      <c r="F666" s="17"/>
      <c r="G666" s="17"/>
      <c r="H666" s="17"/>
      <c r="I666" s="17"/>
      <c r="J666" s="17"/>
      <c r="K666" s="17"/>
      <c r="L666" s="17"/>
      <c r="M666" s="17"/>
    </row>
    <row r="667" spans="1:13" x14ac:dyDescent="0.25">
      <c r="A667" s="17"/>
      <c r="B667" s="17"/>
      <c r="C667" s="17"/>
      <c r="D667" s="17"/>
      <c r="E667" s="17"/>
      <c r="F667" s="17"/>
      <c r="G667" s="17"/>
      <c r="H667" s="17"/>
      <c r="I667" s="17"/>
      <c r="J667" s="17"/>
      <c r="K667" s="17"/>
      <c r="L667" s="17"/>
      <c r="M667" s="17"/>
    </row>
    <row r="668" spans="1:13" x14ac:dyDescent="0.25">
      <c r="A668" s="17"/>
      <c r="B668" s="17"/>
      <c r="C668" s="17"/>
      <c r="D668" s="17"/>
      <c r="E668" s="17"/>
      <c r="F668" s="17"/>
      <c r="G668" s="17"/>
      <c r="H668" s="17"/>
      <c r="I668" s="17"/>
      <c r="J668" s="17"/>
      <c r="K668" s="17"/>
      <c r="L668" s="17"/>
      <c r="M668" s="17"/>
    </row>
    <row r="669" spans="1:13" x14ac:dyDescent="0.25">
      <c r="A669" s="17"/>
      <c r="B669" s="17"/>
      <c r="C669" s="17"/>
      <c r="D669" s="17"/>
      <c r="E669" s="17"/>
      <c r="F669" s="17"/>
      <c r="G669" s="17"/>
      <c r="H669" s="17"/>
      <c r="I669" s="17"/>
      <c r="J669" s="17"/>
      <c r="K669" s="17"/>
      <c r="L669" s="17"/>
      <c r="M669" s="17"/>
    </row>
    <row r="670" spans="1:13" x14ac:dyDescent="0.25">
      <c r="A670" s="17"/>
      <c r="B670" s="17"/>
      <c r="C670" s="17"/>
      <c r="D670" s="17"/>
      <c r="E670" s="17"/>
      <c r="F670" s="17"/>
      <c r="G670" s="17"/>
      <c r="H670" s="17"/>
      <c r="I670" s="17"/>
      <c r="J670" s="17"/>
      <c r="K670" s="17"/>
      <c r="L670" s="17"/>
      <c r="M670" s="17"/>
    </row>
    <row r="671" spans="1:13" x14ac:dyDescent="0.25">
      <c r="A671" s="17"/>
      <c r="B671" s="17"/>
      <c r="C671" s="17"/>
      <c r="D671" s="17"/>
      <c r="E671" s="17"/>
      <c r="F671" s="17"/>
      <c r="G671" s="17"/>
      <c r="H671" s="17"/>
      <c r="I671" s="17"/>
      <c r="J671" s="17"/>
      <c r="K671" s="17"/>
      <c r="L671" s="17"/>
      <c r="M671" s="17"/>
    </row>
    <row r="672" spans="1:13" x14ac:dyDescent="0.25">
      <c r="A672" s="17"/>
      <c r="B672" s="17"/>
      <c r="C672" s="17"/>
      <c r="D672" s="17"/>
      <c r="E672" s="17"/>
      <c r="F672" s="17"/>
      <c r="G672" s="17"/>
      <c r="H672" s="17"/>
      <c r="I672" s="17"/>
      <c r="J672" s="17"/>
      <c r="K672" s="17"/>
      <c r="L672" s="17"/>
      <c r="M672" s="17"/>
    </row>
    <row r="673" spans="1:13" x14ac:dyDescent="0.25">
      <c r="A673" s="17"/>
      <c r="B673" s="17"/>
      <c r="C673" s="17"/>
      <c r="D673" s="17"/>
      <c r="E673" s="17"/>
      <c r="F673" s="17"/>
      <c r="G673" s="17"/>
      <c r="H673" s="17"/>
      <c r="I673" s="17"/>
      <c r="J673" s="17"/>
      <c r="K673" s="17"/>
      <c r="L673" s="17"/>
      <c r="M673" s="17"/>
    </row>
    <row r="674" spans="1:13" x14ac:dyDescent="0.25">
      <c r="A674" s="17"/>
      <c r="B674" s="17"/>
      <c r="C674" s="17"/>
      <c r="D674" s="17"/>
      <c r="E674" s="17"/>
      <c r="F674" s="17"/>
      <c r="G674" s="17"/>
      <c r="H674" s="17"/>
      <c r="I674" s="17"/>
      <c r="J674" s="17"/>
      <c r="K674" s="17"/>
      <c r="L674" s="17"/>
      <c r="M674" s="17"/>
    </row>
    <row r="675" spans="1:13" x14ac:dyDescent="0.25">
      <c r="A675" s="17"/>
      <c r="B675" s="17"/>
      <c r="C675" s="17"/>
      <c r="D675" s="17"/>
      <c r="E675" s="17"/>
      <c r="F675" s="17"/>
      <c r="G675" s="17"/>
      <c r="H675" s="17"/>
      <c r="I675" s="17"/>
      <c r="J675" s="17"/>
      <c r="K675" s="17"/>
      <c r="L675" s="17"/>
      <c r="M675" s="17"/>
    </row>
    <row r="676" spans="1:13" x14ac:dyDescent="0.25">
      <c r="A676" s="17"/>
      <c r="B676" s="17"/>
      <c r="C676" s="17"/>
      <c r="D676" s="17"/>
      <c r="E676" s="17"/>
      <c r="F676" s="17"/>
      <c r="G676" s="17"/>
      <c r="H676" s="17"/>
      <c r="I676" s="17"/>
      <c r="J676" s="17"/>
      <c r="K676" s="17"/>
      <c r="L676" s="17"/>
      <c r="M676" s="17"/>
    </row>
    <row r="677" spans="1:13" x14ac:dyDescent="0.25">
      <c r="A677" s="17"/>
      <c r="B677" s="17"/>
      <c r="C677" s="17"/>
      <c r="D677" s="17"/>
      <c r="E677" s="17"/>
      <c r="F677" s="17"/>
      <c r="G677" s="17"/>
      <c r="H677" s="17"/>
      <c r="I677" s="17"/>
      <c r="J677" s="17"/>
      <c r="K677" s="17"/>
      <c r="L677" s="17"/>
      <c r="M677" s="17"/>
    </row>
    <row r="678" spans="1:13" x14ac:dyDescent="0.25">
      <c r="A678" s="17"/>
      <c r="B678" s="17"/>
      <c r="C678" s="17"/>
      <c r="D678" s="17"/>
      <c r="E678" s="17"/>
      <c r="F678" s="17"/>
      <c r="G678" s="17"/>
      <c r="H678" s="17"/>
      <c r="I678" s="17"/>
      <c r="J678" s="17"/>
      <c r="K678" s="17"/>
      <c r="L678" s="17"/>
      <c r="M678" s="17"/>
    </row>
    <row r="679" spans="1:13" x14ac:dyDescent="0.25">
      <c r="A679" s="17"/>
      <c r="B679" s="17"/>
      <c r="C679" s="17"/>
      <c r="D679" s="17"/>
      <c r="E679" s="17"/>
      <c r="F679" s="17"/>
      <c r="G679" s="17"/>
      <c r="H679" s="17"/>
      <c r="I679" s="17"/>
      <c r="J679" s="17"/>
      <c r="K679" s="17"/>
      <c r="L679" s="17"/>
      <c r="M679" s="17"/>
    </row>
    <row r="680" spans="1:13" x14ac:dyDescent="0.25">
      <c r="A680" s="17"/>
      <c r="B680" s="17"/>
      <c r="C680" s="17"/>
      <c r="D680" s="17"/>
      <c r="E680" s="17"/>
      <c r="F680" s="17"/>
      <c r="G680" s="17"/>
      <c r="H680" s="17"/>
      <c r="I680" s="17"/>
      <c r="J680" s="17"/>
      <c r="K680" s="17"/>
      <c r="L680" s="17"/>
      <c r="M680" s="17"/>
    </row>
    <row r="681" spans="1:13" x14ac:dyDescent="0.25">
      <c r="A681" s="17"/>
      <c r="B681" s="17"/>
      <c r="C681" s="17"/>
      <c r="D681" s="17"/>
      <c r="E681" s="17"/>
      <c r="F681" s="17"/>
      <c r="G681" s="17"/>
      <c r="H681" s="17"/>
      <c r="I681" s="17"/>
      <c r="J681" s="17"/>
      <c r="K681" s="17"/>
      <c r="L681" s="17"/>
      <c r="M681" s="17"/>
    </row>
    <row r="682" spans="1:13" x14ac:dyDescent="0.25">
      <c r="A682" s="17"/>
      <c r="B682" s="17"/>
      <c r="C682" s="17"/>
      <c r="D682" s="17"/>
      <c r="E682" s="17"/>
      <c r="F682" s="17"/>
      <c r="G682" s="17"/>
      <c r="H682" s="17"/>
      <c r="I682" s="17"/>
      <c r="J682" s="17"/>
      <c r="K682" s="17"/>
      <c r="L682" s="17"/>
      <c r="M682" s="17"/>
    </row>
    <row r="683" spans="1:13" x14ac:dyDescent="0.25">
      <c r="A683" s="17"/>
      <c r="B683" s="17"/>
      <c r="C683" s="17"/>
      <c r="D683" s="17"/>
      <c r="E683" s="17"/>
      <c r="F683" s="17"/>
      <c r="G683" s="17"/>
      <c r="H683" s="17"/>
      <c r="I683" s="17"/>
      <c r="J683" s="17"/>
      <c r="K683" s="17"/>
      <c r="L683" s="17"/>
      <c r="M683" s="17"/>
    </row>
    <row r="684" spans="1:13" x14ac:dyDescent="0.25">
      <c r="A684" s="17"/>
      <c r="B684" s="17"/>
      <c r="C684" s="17"/>
      <c r="D684" s="17"/>
      <c r="E684" s="17"/>
      <c r="F684" s="17"/>
      <c r="G684" s="17"/>
      <c r="H684" s="17"/>
      <c r="I684" s="17"/>
      <c r="J684" s="17"/>
      <c r="K684" s="17"/>
      <c r="L684" s="17"/>
      <c r="M684" s="17"/>
    </row>
    <row r="685" spans="1:13" x14ac:dyDescent="0.25">
      <c r="A685" s="17"/>
      <c r="B685" s="17"/>
      <c r="C685" s="17"/>
      <c r="D685" s="17"/>
      <c r="E685" s="17"/>
      <c r="F685" s="17"/>
      <c r="G685" s="17"/>
      <c r="H685" s="17"/>
      <c r="I685" s="17"/>
      <c r="J685" s="17"/>
      <c r="K685" s="17"/>
      <c r="L685" s="17"/>
      <c r="M685" s="17"/>
    </row>
    <row r="686" spans="1:13" x14ac:dyDescent="0.25">
      <c r="A686" s="17"/>
      <c r="B686" s="17"/>
      <c r="C686" s="17"/>
      <c r="D686" s="17"/>
      <c r="E686" s="17"/>
      <c r="F686" s="17"/>
      <c r="G686" s="17"/>
      <c r="H686" s="17"/>
      <c r="I686" s="17"/>
      <c r="J686" s="17"/>
      <c r="K686" s="17"/>
      <c r="L686" s="17"/>
      <c r="M686" s="17"/>
    </row>
    <row r="687" spans="1:13" x14ac:dyDescent="0.25">
      <c r="A687" s="17"/>
      <c r="B687" s="17"/>
      <c r="C687" s="17"/>
      <c r="D687" s="17"/>
      <c r="E687" s="17"/>
      <c r="F687" s="17"/>
      <c r="G687" s="17"/>
      <c r="H687" s="17"/>
      <c r="I687" s="17"/>
      <c r="J687" s="17"/>
      <c r="K687" s="17"/>
      <c r="L687" s="17"/>
      <c r="M687" s="17"/>
    </row>
    <row r="688" spans="1:13" x14ac:dyDescent="0.25">
      <c r="A688" s="17"/>
      <c r="B688" s="17"/>
      <c r="C688" s="17"/>
      <c r="D688" s="17"/>
      <c r="E688" s="17"/>
      <c r="F688" s="17"/>
      <c r="G688" s="17"/>
      <c r="H688" s="17"/>
      <c r="I688" s="17"/>
      <c r="J688" s="17"/>
      <c r="K688" s="17"/>
      <c r="L688" s="17"/>
      <c r="M688" s="17"/>
    </row>
    <row r="689" spans="1:13" x14ac:dyDescent="0.25">
      <c r="A689" s="17"/>
      <c r="B689" s="17"/>
      <c r="C689" s="17"/>
      <c r="D689" s="17"/>
      <c r="E689" s="17"/>
      <c r="F689" s="17"/>
      <c r="G689" s="17"/>
      <c r="H689" s="17"/>
      <c r="I689" s="17"/>
      <c r="J689" s="17"/>
      <c r="K689" s="17"/>
      <c r="L689" s="17"/>
      <c r="M689" s="17"/>
    </row>
    <row r="690" spans="1:13" x14ac:dyDescent="0.25">
      <c r="A690" s="17"/>
      <c r="B690" s="17"/>
      <c r="C690" s="17"/>
      <c r="D690" s="17"/>
      <c r="E690" s="17"/>
      <c r="F690" s="17"/>
      <c r="G690" s="17"/>
      <c r="H690" s="17"/>
      <c r="I690" s="17"/>
      <c r="J690" s="17"/>
      <c r="K690" s="17"/>
      <c r="L690" s="17"/>
      <c r="M690" s="17"/>
    </row>
    <row r="691" spans="1:13" x14ac:dyDescent="0.25">
      <c r="A691" s="17"/>
      <c r="B691" s="17"/>
      <c r="C691" s="17"/>
      <c r="D691" s="17"/>
      <c r="E691" s="17"/>
      <c r="F691" s="17"/>
      <c r="G691" s="17"/>
      <c r="H691" s="17"/>
      <c r="I691" s="17"/>
      <c r="J691" s="17"/>
      <c r="K691" s="17"/>
      <c r="L691" s="17"/>
      <c r="M691" s="17"/>
    </row>
    <row r="692" spans="1:13" x14ac:dyDescent="0.25">
      <c r="A692" s="17"/>
      <c r="B692" s="17"/>
      <c r="C692" s="17"/>
      <c r="D692" s="17"/>
      <c r="E692" s="17"/>
      <c r="F692" s="17"/>
      <c r="G692" s="17"/>
      <c r="H692" s="17"/>
      <c r="I692" s="17"/>
      <c r="J692" s="17"/>
      <c r="K692" s="17"/>
      <c r="L692" s="17"/>
      <c r="M692" s="17"/>
    </row>
    <row r="693" spans="1:13" x14ac:dyDescent="0.25">
      <c r="A693" s="17"/>
      <c r="B693" s="17"/>
      <c r="C693" s="17"/>
      <c r="D693" s="17"/>
      <c r="E693" s="17"/>
      <c r="F693" s="17"/>
      <c r="G693" s="17"/>
      <c r="H693" s="17"/>
      <c r="I693" s="17"/>
      <c r="J693" s="17"/>
      <c r="K693" s="17"/>
      <c r="L693" s="17"/>
      <c r="M693" s="17"/>
    </row>
    <row r="694" spans="1:13" x14ac:dyDescent="0.25">
      <c r="A694" s="17"/>
      <c r="B694" s="17"/>
      <c r="C694" s="17"/>
      <c r="D694" s="17"/>
      <c r="E694" s="17"/>
      <c r="F694" s="17"/>
      <c r="G694" s="17"/>
      <c r="H694" s="17"/>
      <c r="I694" s="17"/>
      <c r="J694" s="17"/>
      <c r="K694" s="17"/>
      <c r="L694" s="17"/>
      <c r="M694" s="17"/>
    </row>
    <row r="695" spans="1:13" x14ac:dyDescent="0.25">
      <c r="A695" s="17"/>
      <c r="B695" s="17"/>
      <c r="C695" s="17"/>
      <c r="D695" s="17"/>
      <c r="E695" s="17"/>
      <c r="F695" s="17"/>
      <c r="G695" s="17"/>
      <c r="H695" s="17"/>
      <c r="I695" s="17"/>
      <c r="J695" s="17"/>
      <c r="K695" s="17"/>
      <c r="L695" s="17"/>
      <c r="M695" s="17"/>
    </row>
    <row r="696" spans="1:13" x14ac:dyDescent="0.25">
      <c r="A696" s="17"/>
      <c r="B696" s="17"/>
      <c r="C696" s="17"/>
      <c r="D696" s="17"/>
      <c r="E696" s="17"/>
      <c r="F696" s="17"/>
      <c r="G696" s="17"/>
      <c r="H696" s="17"/>
      <c r="I696" s="17"/>
      <c r="J696" s="17"/>
      <c r="K696" s="17"/>
      <c r="L696" s="17"/>
      <c r="M696" s="17"/>
    </row>
    <row r="697" spans="1:13" x14ac:dyDescent="0.25">
      <c r="A697" s="17"/>
      <c r="B697" s="17"/>
      <c r="C697" s="17"/>
      <c r="D697" s="17"/>
      <c r="E697" s="17"/>
      <c r="F697" s="17"/>
      <c r="G697" s="17"/>
      <c r="H697" s="17"/>
      <c r="I697" s="17"/>
      <c r="J697" s="17"/>
      <c r="K697" s="17"/>
      <c r="L697" s="17"/>
      <c r="M697" s="17"/>
    </row>
    <row r="698" spans="1:13" x14ac:dyDescent="0.25">
      <c r="A698" s="17"/>
      <c r="B698" s="17"/>
      <c r="C698" s="17"/>
      <c r="D698" s="17"/>
      <c r="E698" s="17"/>
      <c r="F698" s="17"/>
      <c r="G698" s="17"/>
      <c r="H698" s="17"/>
      <c r="I698" s="17"/>
      <c r="J698" s="17"/>
      <c r="K698" s="17"/>
      <c r="L698" s="17"/>
      <c r="M698" s="17"/>
    </row>
    <row r="699" spans="1:13" x14ac:dyDescent="0.25">
      <c r="A699" s="17"/>
      <c r="B699" s="17"/>
      <c r="C699" s="17"/>
      <c r="D699" s="17"/>
      <c r="E699" s="17"/>
      <c r="F699" s="17"/>
      <c r="G699" s="17"/>
      <c r="H699" s="17"/>
      <c r="I699" s="17"/>
      <c r="J699" s="17"/>
      <c r="K699" s="17"/>
      <c r="L699" s="17"/>
      <c r="M699" s="17"/>
    </row>
    <row r="700" spans="1:13" x14ac:dyDescent="0.25">
      <c r="A700" s="17"/>
      <c r="B700" s="17"/>
      <c r="C700" s="17"/>
      <c r="D700" s="17"/>
      <c r="E700" s="17"/>
      <c r="F700" s="17"/>
      <c r="G700" s="17"/>
      <c r="H700" s="17"/>
      <c r="I700" s="17"/>
      <c r="J700" s="17"/>
      <c r="K700" s="17"/>
      <c r="L700" s="17"/>
      <c r="M700" s="17"/>
    </row>
    <row r="701" spans="1:13" x14ac:dyDescent="0.25">
      <c r="A701" s="17"/>
      <c r="B701" s="17"/>
      <c r="C701" s="17"/>
      <c r="D701" s="17"/>
      <c r="E701" s="17"/>
      <c r="F701" s="17"/>
      <c r="G701" s="17"/>
      <c r="H701" s="17"/>
      <c r="I701" s="17"/>
      <c r="J701" s="17"/>
      <c r="K701" s="17"/>
      <c r="L701" s="17"/>
      <c r="M701" s="17"/>
    </row>
    <row r="702" spans="1:13" x14ac:dyDescent="0.25">
      <c r="A702" s="17"/>
      <c r="B702" s="17"/>
      <c r="C702" s="17"/>
      <c r="D702" s="17"/>
      <c r="E702" s="17"/>
      <c r="F702" s="17"/>
      <c r="G702" s="17"/>
      <c r="H702" s="17"/>
      <c r="I702" s="17"/>
      <c r="J702" s="17"/>
      <c r="K702" s="17"/>
      <c r="L702" s="17"/>
      <c r="M702" s="17"/>
    </row>
    <row r="703" spans="1:13" x14ac:dyDescent="0.25">
      <c r="A703" s="17"/>
      <c r="B703" s="17"/>
      <c r="C703" s="17"/>
      <c r="D703" s="17"/>
      <c r="E703" s="17"/>
      <c r="F703" s="17"/>
      <c r="G703" s="17"/>
      <c r="H703" s="17"/>
      <c r="I703" s="17"/>
      <c r="J703" s="17"/>
      <c r="K703" s="17"/>
      <c r="L703" s="17"/>
      <c r="M703" s="17"/>
    </row>
    <row r="704" spans="1:13" x14ac:dyDescent="0.25">
      <c r="A704" s="17"/>
      <c r="B704" s="17"/>
      <c r="C704" s="17"/>
      <c r="D704" s="17"/>
      <c r="E704" s="17"/>
      <c r="F704" s="17"/>
      <c r="G704" s="17"/>
      <c r="H704" s="17"/>
      <c r="I704" s="17"/>
      <c r="J704" s="17"/>
      <c r="K704" s="17"/>
      <c r="L704" s="17"/>
      <c r="M704" s="17"/>
    </row>
    <row r="705" spans="1:13" x14ac:dyDescent="0.25">
      <c r="A705" s="17"/>
      <c r="B705" s="17"/>
      <c r="C705" s="17"/>
      <c r="D705" s="17"/>
      <c r="E705" s="17"/>
      <c r="F705" s="17"/>
      <c r="G705" s="17"/>
      <c r="H705" s="17"/>
      <c r="I705" s="17"/>
      <c r="J705" s="17"/>
      <c r="K705" s="17"/>
      <c r="L705" s="17"/>
      <c r="M705" s="17"/>
    </row>
    <row r="706" spans="1:13" x14ac:dyDescent="0.25">
      <c r="A706" s="17"/>
      <c r="B706" s="17"/>
      <c r="C706" s="17"/>
      <c r="D706" s="17"/>
      <c r="E706" s="17"/>
      <c r="F706" s="17"/>
      <c r="G706" s="17"/>
      <c r="H706" s="17"/>
      <c r="I706" s="17"/>
      <c r="J706" s="17"/>
      <c r="K706" s="17"/>
      <c r="L706" s="17"/>
      <c r="M706" s="17"/>
    </row>
    <row r="707" spans="1:13" x14ac:dyDescent="0.25">
      <c r="A707" s="17"/>
      <c r="B707" s="17"/>
      <c r="C707" s="17"/>
      <c r="D707" s="17"/>
      <c r="E707" s="17"/>
      <c r="F707" s="17"/>
      <c r="G707" s="17"/>
      <c r="H707" s="17"/>
      <c r="I707" s="17"/>
      <c r="J707" s="17"/>
      <c r="K707" s="17"/>
      <c r="L707" s="17"/>
      <c r="M707" s="17"/>
    </row>
    <row r="708" spans="1:13" x14ac:dyDescent="0.25">
      <c r="A708" s="17"/>
      <c r="B708" s="17"/>
      <c r="C708" s="17"/>
      <c r="D708" s="17"/>
      <c r="E708" s="17"/>
      <c r="F708" s="17"/>
      <c r="G708" s="17"/>
      <c r="H708" s="17"/>
      <c r="I708" s="17"/>
      <c r="J708" s="17"/>
      <c r="K708" s="17"/>
      <c r="L708" s="17"/>
      <c r="M708" s="17"/>
    </row>
    <row r="709" spans="1:13" x14ac:dyDescent="0.25">
      <c r="A709" s="17"/>
      <c r="B709" s="17"/>
      <c r="C709" s="17"/>
      <c r="D709" s="17"/>
      <c r="E709" s="17"/>
      <c r="F709" s="17"/>
      <c r="G709" s="17"/>
      <c r="H709" s="17"/>
      <c r="I709" s="17"/>
      <c r="J709" s="17"/>
      <c r="K709" s="17"/>
      <c r="L709" s="17"/>
      <c r="M709" s="17"/>
    </row>
    <row r="710" spans="1:13" x14ac:dyDescent="0.25">
      <c r="A710" s="17"/>
      <c r="B710" s="17"/>
      <c r="C710" s="17"/>
      <c r="D710" s="17"/>
      <c r="E710" s="17"/>
      <c r="F710" s="17"/>
      <c r="G710" s="17"/>
      <c r="H710" s="17"/>
      <c r="I710" s="17"/>
      <c r="J710" s="17"/>
      <c r="K710" s="17"/>
      <c r="L710" s="17"/>
      <c r="M710" s="17"/>
    </row>
    <row r="711" spans="1:13" x14ac:dyDescent="0.25">
      <c r="A711" s="17"/>
      <c r="B711" s="17"/>
      <c r="C711" s="17"/>
      <c r="D711" s="17"/>
      <c r="E711" s="17"/>
      <c r="F711" s="17"/>
      <c r="G711" s="17"/>
      <c r="H711" s="17"/>
      <c r="I711" s="17"/>
      <c r="J711" s="17"/>
      <c r="K711" s="17"/>
      <c r="L711" s="17"/>
      <c r="M711" s="17"/>
    </row>
    <row r="712" spans="1:13" x14ac:dyDescent="0.25">
      <c r="A712" s="17"/>
      <c r="B712" s="17"/>
      <c r="C712" s="17"/>
      <c r="D712" s="17"/>
      <c r="E712" s="17"/>
      <c r="F712" s="17"/>
      <c r="G712" s="17"/>
      <c r="H712" s="17"/>
      <c r="I712" s="17"/>
      <c r="J712" s="17"/>
      <c r="K712" s="17"/>
      <c r="L712" s="17"/>
      <c r="M712" s="17"/>
    </row>
    <row r="713" spans="1:13" x14ac:dyDescent="0.25">
      <c r="A713" s="17"/>
      <c r="B713" s="17"/>
      <c r="C713" s="17"/>
      <c r="D713" s="17"/>
      <c r="E713" s="17"/>
      <c r="F713" s="17"/>
      <c r="G713" s="17"/>
      <c r="H713" s="17"/>
      <c r="I713" s="17"/>
      <c r="J713" s="17"/>
      <c r="K713" s="17"/>
      <c r="L713" s="17"/>
      <c r="M713" s="17"/>
    </row>
    <row r="714" spans="1:13" x14ac:dyDescent="0.25">
      <c r="A714" s="17"/>
      <c r="B714" s="17"/>
      <c r="C714" s="17"/>
      <c r="D714" s="17"/>
      <c r="E714" s="17"/>
      <c r="F714" s="17"/>
      <c r="G714" s="17"/>
      <c r="H714" s="17"/>
      <c r="I714" s="17"/>
      <c r="J714" s="17"/>
      <c r="K714" s="17"/>
      <c r="L714" s="17"/>
      <c r="M714" s="17"/>
    </row>
    <row r="715" spans="1:13" x14ac:dyDescent="0.25">
      <c r="A715" s="17"/>
      <c r="B715" s="17"/>
      <c r="C715" s="17"/>
      <c r="D715" s="17"/>
      <c r="E715" s="17"/>
      <c r="F715" s="17"/>
      <c r="G715" s="17"/>
      <c r="H715" s="17"/>
      <c r="I715" s="17"/>
      <c r="J715" s="17"/>
      <c r="K715" s="17"/>
      <c r="L715" s="17"/>
      <c r="M715" s="17"/>
    </row>
    <row r="716" spans="1:13" x14ac:dyDescent="0.25">
      <c r="A716" s="17"/>
      <c r="B716" s="17"/>
      <c r="C716" s="17"/>
      <c r="D716" s="17"/>
      <c r="E716" s="17"/>
      <c r="F716" s="17"/>
      <c r="G716" s="17"/>
      <c r="H716" s="17"/>
      <c r="I716" s="17"/>
      <c r="J716" s="17"/>
      <c r="K716" s="17"/>
      <c r="L716" s="17"/>
      <c r="M716" s="17"/>
    </row>
    <row r="717" spans="1:13" x14ac:dyDescent="0.25">
      <c r="A717" s="17"/>
      <c r="B717" s="17"/>
      <c r="C717" s="17"/>
      <c r="D717" s="17"/>
      <c r="E717" s="17"/>
      <c r="F717" s="17"/>
      <c r="G717" s="17"/>
      <c r="H717" s="17"/>
      <c r="I717" s="17"/>
      <c r="J717" s="17"/>
      <c r="K717" s="17"/>
      <c r="L717" s="17"/>
      <c r="M717" s="17"/>
    </row>
    <row r="718" spans="1:13" x14ac:dyDescent="0.25">
      <c r="A718" s="17"/>
      <c r="B718" s="17"/>
      <c r="C718" s="17"/>
      <c r="D718" s="17"/>
      <c r="E718" s="17"/>
      <c r="F718" s="17"/>
      <c r="G718" s="17"/>
      <c r="H718" s="17"/>
      <c r="I718" s="17"/>
      <c r="J718" s="17"/>
      <c r="K718" s="17"/>
      <c r="L718" s="17"/>
      <c r="M718" s="17"/>
    </row>
    <row r="719" spans="1:13" x14ac:dyDescent="0.25">
      <c r="A719" s="17"/>
      <c r="B719" s="17"/>
      <c r="C719" s="17"/>
      <c r="D719" s="17"/>
      <c r="E719" s="17"/>
      <c r="F719" s="17"/>
      <c r="G719" s="17"/>
      <c r="H719" s="17"/>
      <c r="I719" s="17"/>
      <c r="J719" s="17"/>
      <c r="K719" s="17"/>
      <c r="L719" s="17"/>
      <c r="M719" s="17"/>
    </row>
    <row r="720" spans="1:13" x14ac:dyDescent="0.25">
      <c r="A720" s="17"/>
      <c r="B720" s="17"/>
      <c r="C720" s="17"/>
      <c r="D720" s="17"/>
      <c r="E720" s="17"/>
      <c r="F720" s="17"/>
      <c r="G720" s="17"/>
      <c r="H720" s="17"/>
      <c r="I720" s="17"/>
      <c r="J720" s="17"/>
      <c r="K720" s="17"/>
      <c r="L720" s="17"/>
      <c r="M720" s="17"/>
    </row>
    <row r="721" spans="1:13" x14ac:dyDescent="0.25">
      <c r="A721" s="17"/>
      <c r="B721" s="17"/>
      <c r="C721" s="17"/>
      <c r="D721" s="17"/>
      <c r="E721" s="17"/>
      <c r="F721" s="17"/>
      <c r="G721" s="17"/>
      <c r="H721" s="17"/>
      <c r="I721" s="17"/>
      <c r="J721" s="17"/>
      <c r="K721" s="17"/>
      <c r="L721" s="17"/>
      <c r="M721" s="17"/>
    </row>
    <row r="722" spans="1:13" x14ac:dyDescent="0.25">
      <c r="A722" s="17"/>
      <c r="B722" s="17"/>
      <c r="C722" s="17"/>
      <c r="D722" s="17"/>
      <c r="E722" s="17"/>
      <c r="F722" s="17"/>
      <c r="G722" s="17"/>
      <c r="H722" s="17"/>
      <c r="I722" s="17"/>
      <c r="J722" s="17"/>
      <c r="K722" s="17"/>
      <c r="L722" s="17"/>
      <c r="M722" s="17"/>
    </row>
    <row r="723" spans="1:13" x14ac:dyDescent="0.25">
      <c r="A723" s="17"/>
      <c r="B723" s="17"/>
      <c r="C723" s="17"/>
      <c r="D723" s="17"/>
      <c r="E723" s="17"/>
      <c r="F723" s="17"/>
      <c r="G723" s="17"/>
      <c r="H723" s="17"/>
      <c r="I723" s="17"/>
      <c r="J723" s="17"/>
      <c r="K723" s="17"/>
      <c r="L723" s="17"/>
      <c r="M723" s="17"/>
    </row>
    <row r="724" spans="1:13" x14ac:dyDescent="0.25">
      <c r="A724" s="17"/>
      <c r="B724" s="17"/>
      <c r="C724" s="17"/>
      <c r="D724" s="17"/>
      <c r="E724" s="17"/>
      <c r="F724" s="17"/>
      <c r="G724" s="17"/>
      <c r="H724" s="17"/>
      <c r="I724" s="17"/>
      <c r="J724" s="17"/>
      <c r="K724" s="17"/>
      <c r="L724" s="17"/>
      <c r="M724" s="17"/>
    </row>
    <row r="725" spans="1:13" x14ac:dyDescent="0.25">
      <c r="A725" s="17"/>
      <c r="B725" s="17"/>
      <c r="C725" s="17"/>
      <c r="D725" s="17"/>
      <c r="E725" s="17"/>
      <c r="F725" s="17"/>
      <c r="G725" s="17"/>
      <c r="H725" s="17"/>
      <c r="I725" s="17"/>
      <c r="J725" s="17"/>
      <c r="K725" s="17"/>
      <c r="L725" s="17"/>
      <c r="M725" s="17"/>
    </row>
    <row r="726" spans="1:13" x14ac:dyDescent="0.25">
      <c r="A726" s="17"/>
      <c r="B726" s="17"/>
      <c r="C726" s="17"/>
      <c r="D726" s="17"/>
      <c r="E726" s="17"/>
      <c r="F726" s="17"/>
      <c r="G726" s="17"/>
      <c r="H726" s="17"/>
      <c r="I726" s="17"/>
      <c r="J726" s="17"/>
      <c r="K726" s="17"/>
      <c r="L726" s="17"/>
      <c r="M726" s="17"/>
    </row>
    <row r="727" spans="1:13" x14ac:dyDescent="0.25">
      <c r="A727" s="17"/>
      <c r="B727" s="17"/>
      <c r="C727" s="17"/>
      <c r="D727" s="17"/>
      <c r="E727" s="17"/>
      <c r="F727" s="17"/>
      <c r="G727" s="17"/>
      <c r="H727" s="17"/>
      <c r="I727" s="17"/>
      <c r="J727" s="17"/>
      <c r="K727" s="17"/>
      <c r="L727" s="17"/>
      <c r="M727" s="17"/>
    </row>
    <row r="728" spans="1:13" x14ac:dyDescent="0.25">
      <c r="A728" s="17"/>
      <c r="B728" s="17"/>
      <c r="C728" s="17"/>
      <c r="D728" s="17"/>
      <c r="E728" s="17"/>
      <c r="F728" s="17"/>
      <c r="G728" s="17"/>
      <c r="H728" s="17"/>
      <c r="I728" s="17"/>
      <c r="J728" s="17"/>
      <c r="K728" s="17"/>
      <c r="L728" s="17"/>
      <c r="M728" s="17"/>
    </row>
    <row r="729" spans="1:13" x14ac:dyDescent="0.25">
      <c r="A729" s="17"/>
      <c r="B729" s="17"/>
      <c r="C729" s="17"/>
      <c r="D729" s="17"/>
      <c r="E729" s="17"/>
      <c r="F729" s="17"/>
      <c r="G729" s="17"/>
      <c r="H729" s="17"/>
      <c r="I729" s="17"/>
      <c r="J729" s="17"/>
      <c r="K729" s="17"/>
      <c r="L729" s="17"/>
      <c r="M729" s="17"/>
    </row>
    <row r="730" spans="1:13" x14ac:dyDescent="0.25">
      <c r="A730" s="17"/>
      <c r="B730" s="17"/>
      <c r="C730" s="17"/>
      <c r="D730" s="17"/>
      <c r="E730" s="17"/>
      <c r="F730" s="17"/>
      <c r="G730" s="17"/>
      <c r="H730" s="17"/>
      <c r="I730" s="17"/>
      <c r="J730" s="17"/>
      <c r="K730" s="17"/>
      <c r="L730" s="17"/>
      <c r="M730" s="17"/>
    </row>
    <row r="731" spans="1:13" x14ac:dyDescent="0.25">
      <c r="A731" s="17"/>
      <c r="B731" s="17"/>
      <c r="C731" s="17"/>
      <c r="D731" s="17"/>
      <c r="E731" s="17"/>
      <c r="F731" s="17"/>
      <c r="G731" s="17"/>
      <c r="H731" s="17"/>
      <c r="I731" s="17"/>
      <c r="J731" s="17"/>
      <c r="K731" s="17"/>
      <c r="L731" s="17"/>
      <c r="M731" s="17"/>
    </row>
    <row r="732" spans="1:13" x14ac:dyDescent="0.25">
      <c r="A732" s="17"/>
      <c r="B732" s="17"/>
      <c r="C732" s="17"/>
      <c r="D732" s="17"/>
      <c r="E732" s="17"/>
      <c r="F732" s="17"/>
      <c r="G732" s="17"/>
      <c r="H732" s="17"/>
      <c r="I732" s="17"/>
      <c r="J732" s="17"/>
      <c r="K732" s="17"/>
      <c r="L732" s="17"/>
      <c r="M732" s="17"/>
    </row>
    <row r="733" spans="1:13" x14ac:dyDescent="0.25">
      <c r="A733" s="17"/>
      <c r="B733" s="17"/>
      <c r="C733" s="17"/>
      <c r="D733" s="17"/>
      <c r="E733" s="17"/>
      <c r="F733" s="17"/>
      <c r="G733" s="17"/>
      <c r="H733" s="17"/>
      <c r="I733" s="17"/>
      <c r="J733" s="17"/>
      <c r="K733" s="17"/>
      <c r="L733" s="17"/>
      <c r="M733" s="17"/>
    </row>
    <row r="734" spans="1:13" x14ac:dyDescent="0.25">
      <c r="A734" s="17"/>
      <c r="B734" s="17"/>
      <c r="C734" s="17"/>
      <c r="D734" s="17"/>
      <c r="E734" s="17"/>
      <c r="F734" s="17"/>
      <c r="G734" s="17"/>
      <c r="H734" s="17"/>
      <c r="I734" s="17"/>
      <c r="J734" s="17"/>
      <c r="K734" s="17"/>
      <c r="L734" s="17"/>
      <c r="M734" s="17"/>
    </row>
    <row r="735" spans="1:13" x14ac:dyDescent="0.25">
      <c r="A735" s="17"/>
      <c r="B735" s="17"/>
      <c r="C735" s="17"/>
      <c r="D735" s="17"/>
      <c r="E735" s="17"/>
      <c r="F735" s="17"/>
      <c r="G735" s="17"/>
      <c r="H735" s="17"/>
      <c r="I735" s="17"/>
      <c r="J735" s="17"/>
      <c r="K735" s="17"/>
      <c r="L735" s="17"/>
      <c r="M735" s="17"/>
    </row>
    <row r="736" spans="1:13" x14ac:dyDescent="0.25">
      <c r="A736" s="17"/>
      <c r="B736" s="17"/>
      <c r="C736" s="17"/>
      <c r="D736" s="17"/>
      <c r="E736" s="17"/>
      <c r="F736" s="17"/>
      <c r="G736" s="17"/>
      <c r="H736" s="17"/>
      <c r="I736" s="17"/>
      <c r="J736" s="17"/>
      <c r="K736" s="17"/>
      <c r="L736" s="17"/>
      <c r="M736" s="17"/>
    </row>
    <row r="737" spans="1:13" x14ac:dyDescent="0.25">
      <c r="A737" s="17"/>
      <c r="B737" s="17"/>
      <c r="C737" s="17"/>
      <c r="D737" s="17"/>
      <c r="E737" s="17"/>
      <c r="F737" s="17"/>
      <c r="G737" s="17"/>
      <c r="H737" s="17"/>
      <c r="I737" s="17"/>
      <c r="J737" s="17"/>
      <c r="K737" s="17"/>
      <c r="L737" s="17"/>
      <c r="M737" s="17"/>
    </row>
    <row r="738" spans="1:13" x14ac:dyDescent="0.25">
      <c r="A738" s="17"/>
      <c r="B738" s="17"/>
      <c r="C738" s="17"/>
      <c r="D738" s="17"/>
      <c r="E738" s="17"/>
      <c r="F738" s="17"/>
      <c r="G738" s="17"/>
      <c r="H738" s="17"/>
      <c r="I738" s="17"/>
      <c r="J738" s="17"/>
      <c r="K738" s="17"/>
      <c r="L738" s="17"/>
      <c r="M738" s="17"/>
    </row>
    <row r="739" spans="1:13" x14ac:dyDescent="0.25">
      <c r="A739" s="17"/>
      <c r="B739" s="17"/>
      <c r="C739" s="17"/>
      <c r="D739" s="17"/>
      <c r="E739" s="17"/>
      <c r="F739" s="17"/>
      <c r="G739" s="17"/>
      <c r="H739" s="17"/>
      <c r="I739" s="17"/>
      <c r="J739" s="17"/>
      <c r="K739" s="17"/>
      <c r="L739" s="17"/>
      <c r="M739" s="17"/>
    </row>
    <row r="740" spans="1:13" x14ac:dyDescent="0.25">
      <c r="A740" s="17"/>
      <c r="B740" s="17"/>
      <c r="C740" s="17"/>
      <c r="D740" s="17"/>
      <c r="E740" s="17"/>
      <c r="F740" s="17"/>
      <c r="G740" s="17"/>
      <c r="H740" s="17"/>
      <c r="I740" s="17"/>
      <c r="J740" s="17"/>
      <c r="K740" s="17"/>
      <c r="L740" s="17"/>
      <c r="M740" s="17"/>
    </row>
    <row r="741" spans="1:13" x14ac:dyDescent="0.25">
      <c r="A741" s="17"/>
      <c r="B741" s="17"/>
      <c r="C741" s="17"/>
      <c r="D741" s="17"/>
      <c r="E741" s="17"/>
      <c r="F741" s="17"/>
      <c r="G741" s="17"/>
      <c r="H741" s="17"/>
      <c r="I741" s="17"/>
      <c r="J741" s="17"/>
      <c r="K741" s="17"/>
      <c r="L741" s="17"/>
      <c r="M741" s="17"/>
    </row>
    <row r="742" spans="1:13" x14ac:dyDescent="0.25">
      <c r="A742" s="17"/>
      <c r="B742" s="17"/>
      <c r="C742" s="17"/>
      <c r="D742" s="17"/>
      <c r="E742" s="17"/>
      <c r="F742" s="17"/>
      <c r="G742" s="17"/>
      <c r="H742" s="17"/>
      <c r="I742" s="17"/>
      <c r="J742" s="17"/>
      <c r="K742" s="17"/>
      <c r="L742" s="17"/>
      <c r="M742" s="17"/>
    </row>
    <row r="743" spans="1:13" x14ac:dyDescent="0.25">
      <c r="A743" s="17"/>
      <c r="B743" s="17"/>
      <c r="C743" s="17"/>
      <c r="D743" s="17"/>
      <c r="E743" s="17"/>
      <c r="F743" s="17"/>
      <c r="G743" s="17"/>
      <c r="H743" s="17"/>
      <c r="I743" s="17"/>
      <c r="J743" s="17"/>
      <c r="K743" s="17"/>
      <c r="L743" s="17"/>
      <c r="M743" s="17"/>
    </row>
    <row r="744" spans="1:13" x14ac:dyDescent="0.25">
      <c r="A744" s="17"/>
      <c r="B744" s="17"/>
      <c r="C744" s="17"/>
      <c r="D744" s="17"/>
      <c r="E744" s="17"/>
      <c r="F744" s="17"/>
      <c r="G744" s="17"/>
      <c r="H744" s="17"/>
      <c r="I744" s="17"/>
      <c r="J744" s="17"/>
      <c r="K744" s="17"/>
      <c r="L744" s="17"/>
      <c r="M744" s="17"/>
    </row>
    <row r="745" spans="1:13" x14ac:dyDescent="0.25">
      <c r="A745" s="17"/>
      <c r="B745" s="17"/>
      <c r="C745" s="17"/>
      <c r="D745" s="17"/>
      <c r="E745" s="17"/>
      <c r="F745" s="17"/>
      <c r="G745" s="17"/>
      <c r="H745" s="17"/>
      <c r="I745" s="17"/>
      <c r="J745" s="17"/>
      <c r="K745" s="17"/>
      <c r="L745" s="17"/>
      <c r="M745" s="17"/>
    </row>
    <row r="746" spans="1:13" x14ac:dyDescent="0.25">
      <c r="A746" s="17"/>
      <c r="B746" s="17"/>
      <c r="C746" s="17"/>
      <c r="D746" s="17"/>
      <c r="E746" s="17"/>
      <c r="F746" s="17"/>
      <c r="G746" s="17"/>
      <c r="H746" s="17"/>
      <c r="I746" s="17"/>
      <c r="J746" s="17"/>
      <c r="K746" s="17"/>
      <c r="L746" s="17"/>
      <c r="M746" s="17"/>
    </row>
    <row r="747" spans="1:13" x14ac:dyDescent="0.25">
      <c r="A747" s="17"/>
      <c r="B747" s="17"/>
      <c r="C747" s="17"/>
      <c r="D747" s="17"/>
      <c r="E747" s="17"/>
      <c r="F747" s="17"/>
      <c r="G747" s="17"/>
      <c r="H747" s="17"/>
      <c r="I747" s="17"/>
      <c r="J747" s="17"/>
      <c r="K747" s="17"/>
      <c r="L747" s="17"/>
      <c r="M747" s="17"/>
    </row>
    <row r="748" spans="1:13" x14ac:dyDescent="0.25">
      <c r="A748" s="17"/>
      <c r="B748" s="17"/>
      <c r="C748" s="17"/>
      <c r="D748" s="17"/>
      <c r="E748" s="17"/>
      <c r="F748" s="17"/>
      <c r="G748" s="17"/>
      <c r="H748" s="17"/>
      <c r="I748" s="17"/>
      <c r="J748" s="17"/>
      <c r="K748" s="17"/>
      <c r="L748" s="17"/>
      <c r="M748" s="17"/>
    </row>
    <row r="749" spans="1:13" x14ac:dyDescent="0.25">
      <c r="A749" s="17"/>
      <c r="B749" s="17"/>
      <c r="C749" s="17"/>
      <c r="D749" s="17"/>
      <c r="E749" s="17"/>
      <c r="F749" s="17"/>
      <c r="G749" s="17"/>
      <c r="H749" s="17"/>
      <c r="I749" s="17"/>
      <c r="J749" s="17"/>
      <c r="K749" s="17"/>
      <c r="L749" s="17"/>
      <c r="M749" s="17"/>
    </row>
    <row r="750" spans="1:13" x14ac:dyDescent="0.25">
      <c r="A750" s="17"/>
      <c r="B750" s="17"/>
      <c r="C750" s="17"/>
      <c r="D750" s="17"/>
      <c r="E750" s="17"/>
      <c r="F750" s="17"/>
      <c r="G750" s="17"/>
      <c r="H750" s="17"/>
      <c r="I750" s="17"/>
      <c r="J750" s="17"/>
      <c r="K750" s="17"/>
      <c r="L750" s="17"/>
      <c r="M750" s="17"/>
    </row>
    <row r="751" spans="1:13" x14ac:dyDescent="0.25">
      <c r="A751" s="17"/>
      <c r="B751" s="17"/>
      <c r="C751" s="17"/>
      <c r="D751" s="17"/>
      <c r="E751" s="17"/>
      <c r="F751" s="17"/>
      <c r="G751" s="17"/>
      <c r="H751" s="17"/>
      <c r="I751" s="17"/>
      <c r="J751" s="17"/>
      <c r="K751" s="17"/>
      <c r="L751" s="17"/>
      <c r="M751" s="17"/>
    </row>
    <row r="752" spans="1:13" x14ac:dyDescent="0.25">
      <c r="A752" s="17"/>
      <c r="B752" s="17"/>
      <c r="C752" s="17"/>
      <c r="D752" s="17"/>
      <c r="E752" s="17"/>
      <c r="F752" s="17"/>
      <c r="G752" s="17"/>
      <c r="H752" s="17"/>
      <c r="I752" s="17"/>
      <c r="J752" s="17"/>
      <c r="K752" s="17"/>
      <c r="L752" s="17"/>
      <c r="M752" s="17"/>
    </row>
    <row r="753" spans="1:13" x14ac:dyDescent="0.25">
      <c r="A753" s="17"/>
      <c r="B753" s="17"/>
      <c r="C753" s="17"/>
      <c r="D753" s="17"/>
      <c r="E753" s="17"/>
      <c r="F753" s="17"/>
      <c r="G753" s="17"/>
      <c r="H753" s="17"/>
      <c r="I753" s="17"/>
      <c r="J753" s="17"/>
      <c r="K753" s="17"/>
      <c r="L753" s="17"/>
      <c r="M753" s="17"/>
    </row>
    <row r="754" spans="1:13" x14ac:dyDescent="0.25">
      <c r="A754" s="17"/>
      <c r="B754" s="17"/>
      <c r="C754" s="17"/>
      <c r="D754" s="17"/>
      <c r="E754" s="17"/>
      <c r="F754" s="17"/>
      <c r="G754" s="17"/>
      <c r="H754" s="17"/>
      <c r="I754" s="17"/>
      <c r="J754" s="17"/>
      <c r="K754" s="17"/>
      <c r="L754" s="17"/>
      <c r="M754" s="17"/>
    </row>
    <row r="755" spans="1:13" x14ac:dyDescent="0.25">
      <c r="A755" s="17"/>
      <c r="B755" s="17"/>
      <c r="C755" s="17"/>
      <c r="D755" s="17"/>
      <c r="E755" s="17"/>
      <c r="F755" s="17"/>
      <c r="G755" s="17"/>
      <c r="H755" s="17"/>
      <c r="I755" s="17"/>
      <c r="J755" s="17"/>
      <c r="K755" s="17"/>
      <c r="L755" s="17"/>
      <c r="M755" s="17"/>
    </row>
    <row r="756" spans="1:13" x14ac:dyDescent="0.25">
      <c r="A756" s="17"/>
      <c r="B756" s="17"/>
      <c r="C756" s="17"/>
      <c r="D756" s="17"/>
      <c r="E756" s="17"/>
      <c r="F756" s="17"/>
      <c r="G756" s="17"/>
      <c r="H756" s="17"/>
      <c r="I756" s="17"/>
      <c r="J756" s="17"/>
      <c r="K756" s="17"/>
      <c r="L756" s="17"/>
      <c r="M756" s="17"/>
    </row>
    <row r="757" spans="1:13" x14ac:dyDescent="0.25">
      <c r="A757" s="17"/>
      <c r="B757" s="17"/>
      <c r="C757" s="17"/>
      <c r="D757" s="17"/>
      <c r="E757" s="17"/>
      <c r="F757" s="17"/>
      <c r="G757" s="17"/>
      <c r="H757" s="17"/>
      <c r="I757" s="17"/>
      <c r="J757" s="17"/>
      <c r="K757" s="17"/>
      <c r="L757" s="17"/>
      <c r="M757" s="17"/>
    </row>
    <row r="758" spans="1:13" x14ac:dyDescent="0.25">
      <c r="A758" s="17"/>
      <c r="B758" s="17"/>
      <c r="C758" s="17"/>
      <c r="D758" s="17"/>
      <c r="E758" s="17"/>
      <c r="F758" s="17"/>
      <c r="G758" s="17"/>
      <c r="H758" s="17"/>
      <c r="I758" s="17"/>
      <c r="J758" s="17"/>
      <c r="K758" s="17"/>
      <c r="L758" s="17"/>
      <c r="M758" s="17"/>
    </row>
    <row r="759" spans="1:13" x14ac:dyDescent="0.25">
      <c r="A759" s="17"/>
      <c r="B759" s="17"/>
      <c r="C759" s="17"/>
      <c r="D759" s="17"/>
      <c r="E759" s="17"/>
      <c r="F759" s="17"/>
      <c r="G759" s="17"/>
      <c r="H759" s="17"/>
      <c r="I759" s="17"/>
      <c r="J759" s="17"/>
      <c r="K759" s="17"/>
      <c r="L759" s="17"/>
      <c r="M759" s="17"/>
    </row>
    <row r="760" spans="1:13" x14ac:dyDescent="0.25">
      <c r="A760" s="17"/>
      <c r="B760" s="17"/>
      <c r="C760" s="17"/>
      <c r="D760" s="17"/>
      <c r="E760" s="17"/>
      <c r="F760" s="17"/>
      <c r="G760" s="17"/>
      <c r="H760" s="17"/>
      <c r="I760" s="17"/>
      <c r="J760" s="17"/>
      <c r="K760" s="17"/>
      <c r="L760" s="17"/>
      <c r="M760" s="17"/>
    </row>
    <row r="761" spans="1:13" x14ac:dyDescent="0.25">
      <c r="A761" s="17"/>
      <c r="B761" s="17"/>
      <c r="C761" s="17"/>
      <c r="D761" s="17"/>
      <c r="E761" s="17"/>
      <c r="F761" s="17"/>
      <c r="G761" s="17"/>
      <c r="H761" s="17"/>
      <c r="I761" s="17"/>
      <c r="J761" s="17"/>
      <c r="K761" s="17"/>
      <c r="L761" s="17"/>
      <c r="M761" s="17"/>
    </row>
    <row r="762" spans="1:13" x14ac:dyDescent="0.25">
      <c r="A762" s="17"/>
      <c r="B762" s="17"/>
      <c r="C762" s="17"/>
      <c r="D762" s="17"/>
      <c r="E762" s="17"/>
      <c r="F762" s="17"/>
      <c r="G762" s="17"/>
      <c r="H762" s="17"/>
      <c r="I762" s="17"/>
      <c r="J762" s="17"/>
      <c r="K762" s="17"/>
      <c r="L762" s="17"/>
      <c r="M762" s="17"/>
    </row>
    <row r="763" spans="1:13" x14ac:dyDescent="0.25">
      <c r="A763" s="17"/>
      <c r="B763" s="17"/>
      <c r="C763" s="17"/>
      <c r="D763" s="17"/>
      <c r="E763" s="17"/>
      <c r="F763" s="17"/>
      <c r="G763" s="17"/>
      <c r="H763" s="17"/>
      <c r="I763" s="17"/>
      <c r="J763" s="17"/>
      <c r="K763" s="17"/>
      <c r="L763" s="17"/>
      <c r="M763" s="17"/>
    </row>
    <row r="764" spans="1:13" x14ac:dyDescent="0.25">
      <c r="A764" s="17"/>
      <c r="B764" s="17"/>
      <c r="C764" s="17"/>
      <c r="D764" s="17"/>
      <c r="E764" s="17"/>
      <c r="F764" s="17"/>
      <c r="G764" s="17"/>
      <c r="H764" s="17"/>
      <c r="I764" s="17"/>
      <c r="J764" s="17"/>
      <c r="K764" s="17"/>
      <c r="L764" s="17"/>
      <c r="M764" s="17"/>
    </row>
    <row r="765" spans="1:13" x14ac:dyDescent="0.25">
      <c r="A765" s="17"/>
      <c r="B765" s="17"/>
      <c r="C765" s="17"/>
      <c r="D765" s="17"/>
      <c r="E765" s="17"/>
      <c r="F765" s="17"/>
      <c r="G765" s="17"/>
      <c r="H765" s="17"/>
      <c r="I765" s="17"/>
      <c r="J765" s="17"/>
      <c r="K765" s="17"/>
      <c r="L765" s="17"/>
      <c r="M765" s="17"/>
    </row>
    <row r="766" spans="1:13" x14ac:dyDescent="0.25">
      <c r="A766" s="17"/>
      <c r="B766" s="17"/>
      <c r="C766" s="17"/>
      <c r="D766" s="17"/>
      <c r="E766" s="17"/>
      <c r="F766" s="17"/>
      <c r="G766" s="17"/>
      <c r="H766" s="17"/>
      <c r="I766" s="17"/>
      <c r="J766" s="17"/>
      <c r="K766" s="17"/>
      <c r="L766" s="17"/>
      <c r="M766" s="17"/>
    </row>
    <row r="767" spans="1:13" x14ac:dyDescent="0.25">
      <c r="A767" s="17"/>
      <c r="B767" s="17"/>
      <c r="C767" s="17"/>
      <c r="D767" s="17"/>
      <c r="E767" s="17"/>
      <c r="F767" s="17"/>
      <c r="G767" s="17"/>
      <c r="H767" s="17"/>
      <c r="I767" s="17"/>
      <c r="J767" s="17"/>
      <c r="K767" s="17"/>
      <c r="L767" s="17"/>
      <c r="M767" s="17"/>
    </row>
    <row r="768" spans="1:13" x14ac:dyDescent="0.25">
      <c r="A768" s="17"/>
      <c r="B768" s="17"/>
      <c r="C768" s="17"/>
      <c r="D768" s="17"/>
      <c r="E768" s="17"/>
      <c r="F768" s="17"/>
      <c r="G768" s="17"/>
      <c r="H768" s="17"/>
      <c r="I768" s="17"/>
      <c r="J768" s="17"/>
      <c r="K768" s="17"/>
      <c r="L768" s="17"/>
      <c r="M768" s="17"/>
    </row>
    <row r="769" spans="1:13" x14ac:dyDescent="0.25">
      <c r="A769" s="17"/>
      <c r="B769" s="17"/>
      <c r="C769" s="17"/>
      <c r="D769" s="17"/>
      <c r="E769" s="17"/>
      <c r="F769" s="17"/>
      <c r="G769" s="17"/>
      <c r="H769" s="17"/>
      <c r="I769" s="17"/>
      <c r="J769" s="17"/>
      <c r="K769" s="17"/>
      <c r="L769" s="17"/>
      <c r="M769" s="17"/>
    </row>
    <row r="770" spans="1:13" x14ac:dyDescent="0.25">
      <c r="A770" s="17"/>
      <c r="B770" s="17"/>
      <c r="C770" s="17"/>
      <c r="D770" s="17"/>
      <c r="E770" s="17"/>
      <c r="F770" s="17"/>
      <c r="G770" s="17"/>
      <c r="H770" s="17"/>
      <c r="I770" s="17"/>
      <c r="J770" s="17"/>
      <c r="K770" s="17"/>
      <c r="L770" s="17"/>
      <c r="M770" s="17"/>
    </row>
    <row r="771" spans="1:13" x14ac:dyDescent="0.25">
      <c r="A771" s="17"/>
      <c r="B771" s="17"/>
      <c r="C771" s="17"/>
      <c r="D771" s="17"/>
      <c r="E771" s="17"/>
      <c r="F771" s="17"/>
      <c r="G771" s="17"/>
      <c r="H771" s="17"/>
      <c r="I771" s="17"/>
      <c r="J771" s="17"/>
      <c r="K771" s="17"/>
      <c r="L771" s="17"/>
      <c r="M771" s="17"/>
    </row>
    <row r="772" spans="1:13" x14ac:dyDescent="0.25">
      <c r="A772" s="17"/>
      <c r="B772" s="17"/>
      <c r="C772" s="17"/>
      <c r="D772" s="17"/>
      <c r="E772" s="17"/>
      <c r="F772" s="17"/>
      <c r="G772" s="17"/>
      <c r="H772" s="17"/>
      <c r="I772" s="17"/>
      <c r="J772" s="17"/>
      <c r="K772" s="17"/>
      <c r="L772" s="17"/>
      <c r="M772" s="17"/>
    </row>
    <row r="773" spans="1:13" x14ac:dyDescent="0.25">
      <c r="A773" s="17"/>
      <c r="B773" s="17"/>
      <c r="C773" s="17"/>
      <c r="D773" s="17"/>
      <c r="E773" s="17"/>
      <c r="F773" s="17"/>
      <c r="G773" s="17"/>
      <c r="H773" s="17"/>
      <c r="I773" s="17"/>
      <c r="J773" s="17"/>
      <c r="K773" s="17"/>
      <c r="L773" s="17"/>
      <c r="M773" s="17"/>
    </row>
    <row r="774" spans="1:13" x14ac:dyDescent="0.25">
      <c r="A774" s="17"/>
      <c r="B774" s="17"/>
      <c r="C774" s="17"/>
      <c r="D774" s="17"/>
      <c r="E774" s="17"/>
      <c r="F774" s="17"/>
      <c r="G774" s="17"/>
      <c r="H774" s="17"/>
      <c r="I774" s="17"/>
      <c r="J774" s="17"/>
      <c r="K774" s="17"/>
      <c r="L774" s="17"/>
      <c r="M774" s="17"/>
    </row>
    <row r="775" spans="1:13" x14ac:dyDescent="0.25">
      <c r="A775" s="17"/>
      <c r="B775" s="17"/>
      <c r="C775" s="17"/>
      <c r="D775" s="17"/>
      <c r="E775" s="17"/>
      <c r="F775" s="17"/>
      <c r="G775" s="17"/>
      <c r="H775" s="17"/>
      <c r="I775" s="17"/>
      <c r="J775" s="17"/>
      <c r="K775" s="17"/>
      <c r="L775" s="17"/>
      <c r="M775" s="17"/>
    </row>
    <row r="776" spans="1:13" x14ac:dyDescent="0.25">
      <c r="A776" s="17"/>
      <c r="B776" s="17"/>
      <c r="C776" s="17"/>
      <c r="D776" s="17"/>
      <c r="E776" s="17"/>
      <c r="F776" s="17"/>
      <c r="G776" s="17"/>
      <c r="H776" s="17"/>
      <c r="I776" s="17"/>
      <c r="J776" s="17"/>
      <c r="K776" s="17"/>
      <c r="L776" s="17"/>
      <c r="M776" s="17"/>
    </row>
    <row r="777" spans="1:13" x14ac:dyDescent="0.25">
      <c r="A777" s="17"/>
      <c r="B777" s="17"/>
      <c r="C777" s="17"/>
      <c r="D777" s="17"/>
      <c r="E777" s="17"/>
      <c r="F777" s="17"/>
      <c r="G777" s="17"/>
      <c r="H777" s="17"/>
      <c r="I777" s="17"/>
      <c r="J777" s="17"/>
      <c r="K777" s="17"/>
      <c r="L777" s="17"/>
      <c r="M777" s="17"/>
    </row>
    <row r="778" spans="1:13" x14ac:dyDescent="0.25">
      <c r="A778" s="17"/>
      <c r="B778" s="17"/>
      <c r="C778" s="17"/>
      <c r="D778" s="17"/>
      <c r="E778" s="17"/>
      <c r="F778" s="17"/>
      <c r="G778" s="17"/>
      <c r="H778" s="17"/>
      <c r="I778" s="17"/>
      <c r="J778" s="17"/>
      <c r="K778" s="17"/>
      <c r="L778" s="17"/>
      <c r="M778" s="17"/>
    </row>
    <row r="779" spans="1:13" x14ac:dyDescent="0.25">
      <c r="A779" s="17"/>
      <c r="B779" s="17"/>
      <c r="C779" s="17"/>
      <c r="D779" s="17"/>
      <c r="E779" s="17"/>
      <c r="F779" s="17"/>
      <c r="G779" s="17"/>
      <c r="H779" s="17"/>
      <c r="I779" s="17"/>
      <c r="J779" s="17"/>
      <c r="K779" s="17"/>
      <c r="L779" s="17"/>
      <c r="M779" s="17"/>
    </row>
    <row r="780" spans="1:13" x14ac:dyDescent="0.25">
      <c r="A780" s="17"/>
      <c r="B780" s="17"/>
      <c r="C780" s="17"/>
      <c r="D780" s="17"/>
      <c r="E780" s="17"/>
      <c r="F780" s="17"/>
      <c r="G780" s="17"/>
      <c r="H780" s="17"/>
      <c r="I780" s="17"/>
      <c r="J780" s="17"/>
      <c r="K780" s="17"/>
      <c r="L780" s="17"/>
      <c r="M780" s="17"/>
    </row>
    <row r="781" spans="1:13" x14ac:dyDescent="0.25">
      <c r="A781" s="17"/>
      <c r="B781" s="17"/>
      <c r="C781" s="17"/>
      <c r="D781" s="17"/>
      <c r="E781" s="17"/>
      <c r="F781" s="17"/>
      <c r="G781" s="17"/>
      <c r="H781" s="17"/>
      <c r="I781" s="17"/>
      <c r="J781" s="17"/>
      <c r="K781" s="17"/>
      <c r="L781" s="17"/>
      <c r="M781" s="17"/>
    </row>
    <row r="782" spans="1:13" x14ac:dyDescent="0.25">
      <c r="A782" s="17"/>
      <c r="B782" s="17"/>
      <c r="C782" s="17"/>
      <c r="D782" s="17"/>
      <c r="E782" s="17"/>
      <c r="F782" s="17"/>
      <c r="G782" s="17"/>
      <c r="H782" s="17"/>
      <c r="I782" s="17"/>
      <c r="J782" s="17"/>
      <c r="K782" s="17"/>
      <c r="L782" s="17"/>
      <c r="M782" s="17"/>
    </row>
    <row r="783" spans="1:13" x14ac:dyDescent="0.25">
      <c r="A783" s="17"/>
      <c r="B783" s="17"/>
      <c r="C783" s="17"/>
      <c r="D783" s="17"/>
      <c r="E783" s="17"/>
      <c r="F783" s="17"/>
      <c r="G783" s="17"/>
      <c r="H783" s="17"/>
      <c r="I783" s="17"/>
      <c r="J783" s="17"/>
      <c r="K783" s="17"/>
      <c r="L783" s="17"/>
      <c r="M783" s="17"/>
    </row>
    <row r="784" spans="1:13" x14ac:dyDescent="0.25">
      <c r="A784" s="17"/>
      <c r="B784" s="17"/>
      <c r="C784" s="17"/>
      <c r="D784" s="17"/>
      <c r="E784" s="17"/>
      <c r="F784" s="17"/>
      <c r="G784" s="17"/>
      <c r="H784" s="17"/>
      <c r="I784" s="17"/>
      <c r="J784" s="17"/>
      <c r="K784" s="17"/>
      <c r="L784" s="17"/>
      <c r="M784" s="17"/>
    </row>
    <row r="785" spans="1:13" x14ac:dyDescent="0.25">
      <c r="A785" s="17"/>
      <c r="B785" s="17"/>
      <c r="C785" s="17"/>
      <c r="D785" s="17"/>
      <c r="E785" s="17"/>
      <c r="F785" s="17"/>
      <c r="G785" s="17"/>
      <c r="H785" s="17"/>
      <c r="I785" s="17"/>
      <c r="J785" s="17"/>
      <c r="K785" s="17"/>
      <c r="L785" s="17"/>
      <c r="M785" s="17"/>
    </row>
    <row r="786" spans="1:13" x14ac:dyDescent="0.25">
      <c r="A786" s="17"/>
      <c r="B786" s="17"/>
      <c r="C786" s="17"/>
      <c r="D786" s="17"/>
      <c r="E786" s="17"/>
      <c r="F786" s="17"/>
      <c r="G786" s="17"/>
      <c r="H786" s="17"/>
      <c r="I786" s="17"/>
      <c r="J786" s="17"/>
      <c r="K786" s="17"/>
      <c r="L786" s="17"/>
      <c r="M786" s="17"/>
    </row>
    <row r="787" spans="1:13" x14ac:dyDescent="0.25">
      <c r="A787" s="17"/>
      <c r="B787" s="17"/>
      <c r="C787" s="17"/>
      <c r="D787" s="17"/>
      <c r="E787" s="17"/>
      <c r="F787" s="17"/>
      <c r="G787" s="17"/>
      <c r="H787" s="17"/>
      <c r="I787" s="17"/>
      <c r="J787" s="17"/>
      <c r="K787" s="17"/>
      <c r="L787" s="17"/>
      <c r="M787" s="17"/>
    </row>
    <row r="788" spans="1:13" x14ac:dyDescent="0.25">
      <c r="A788" s="17"/>
      <c r="B788" s="17"/>
      <c r="C788" s="17"/>
      <c r="D788" s="17"/>
      <c r="E788" s="17"/>
      <c r="F788" s="17"/>
      <c r="G788" s="17"/>
      <c r="H788" s="17"/>
      <c r="I788" s="17"/>
      <c r="J788" s="17"/>
      <c r="K788" s="17"/>
      <c r="L788" s="17"/>
      <c r="M788" s="17"/>
    </row>
    <row r="789" spans="1:13" x14ac:dyDescent="0.25">
      <c r="A789" s="17"/>
      <c r="B789" s="17"/>
      <c r="C789" s="17"/>
      <c r="D789" s="17"/>
      <c r="E789" s="17"/>
      <c r="F789" s="17"/>
      <c r="G789" s="17"/>
      <c r="H789" s="17"/>
      <c r="I789" s="17"/>
      <c r="J789" s="17"/>
      <c r="K789" s="17"/>
      <c r="L789" s="17"/>
      <c r="M789" s="17"/>
    </row>
    <row r="790" spans="1:13" x14ac:dyDescent="0.25">
      <c r="A790" s="17"/>
      <c r="B790" s="17"/>
      <c r="C790" s="17"/>
      <c r="D790" s="17"/>
      <c r="E790" s="17"/>
      <c r="F790" s="17"/>
      <c r="G790" s="17"/>
      <c r="H790" s="17"/>
      <c r="I790" s="17"/>
      <c r="J790" s="17"/>
      <c r="K790" s="17"/>
      <c r="L790" s="17"/>
      <c r="M790" s="17"/>
    </row>
    <row r="791" spans="1:13" x14ac:dyDescent="0.25">
      <c r="A791" s="17"/>
      <c r="B791" s="17"/>
      <c r="C791" s="17"/>
      <c r="D791" s="17"/>
      <c r="E791" s="17"/>
      <c r="F791" s="17"/>
      <c r="G791" s="17"/>
      <c r="H791" s="17"/>
      <c r="I791" s="17"/>
      <c r="J791" s="17"/>
      <c r="K791" s="17"/>
      <c r="L791" s="17"/>
      <c r="M791" s="17"/>
    </row>
    <row r="792" spans="1:13" x14ac:dyDescent="0.25">
      <c r="A792" s="17"/>
      <c r="B792" s="17"/>
      <c r="C792" s="17"/>
      <c r="D792" s="17"/>
      <c r="E792" s="17"/>
      <c r="F792" s="17"/>
      <c r="G792" s="17"/>
      <c r="H792" s="17"/>
      <c r="I792" s="17"/>
      <c r="J792" s="17"/>
      <c r="K792" s="17"/>
      <c r="L792" s="17"/>
      <c r="M792" s="17"/>
    </row>
    <row r="793" spans="1:13" x14ac:dyDescent="0.25">
      <c r="A793" s="17"/>
      <c r="B793" s="17"/>
      <c r="C793" s="17"/>
      <c r="D793" s="17"/>
      <c r="E793" s="17"/>
      <c r="F793" s="17"/>
      <c r="G793" s="17"/>
      <c r="H793" s="17"/>
      <c r="I793" s="17"/>
      <c r="J793" s="17"/>
      <c r="K793" s="17"/>
      <c r="L793" s="17"/>
      <c r="M793" s="17"/>
    </row>
    <row r="794" spans="1:13" x14ac:dyDescent="0.25">
      <c r="A794" s="17"/>
      <c r="B794" s="17"/>
      <c r="C794" s="17"/>
      <c r="D794" s="17"/>
      <c r="E794" s="17"/>
      <c r="F794" s="17"/>
      <c r="G794" s="17"/>
      <c r="H794" s="17"/>
      <c r="I794" s="17"/>
      <c r="J794" s="17"/>
      <c r="K794" s="17"/>
      <c r="L794" s="17"/>
      <c r="M794" s="17"/>
    </row>
    <row r="795" spans="1:13" x14ac:dyDescent="0.25">
      <c r="A795" s="17"/>
      <c r="B795" s="17"/>
      <c r="C795" s="17"/>
      <c r="D795" s="17"/>
      <c r="E795" s="17"/>
      <c r="F795" s="17"/>
      <c r="G795" s="17"/>
      <c r="H795" s="17"/>
      <c r="I795" s="17"/>
      <c r="J795" s="17"/>
      <c r="K795" s="17"/>
      <c r="L795" s="17"/>
      <c r="M795" s="17"/>
    </row>
    <row r="796" spans="1:13" x14ac:dyDescent="0.25">
      <c r="A796" s="17"/>
      <c r="B796" s="17"/>
      <c r="C796" s="17"/>
      <c r="D796" s="17"/>
      <c r="E796" s="17"/>
      <c r="F796" s="17"/>
      <c r="G796" s="17"/>
      <c r="H796" s="17"/>
      <c r="I796" s="17"/>
      <c r="J796" s="17"/>
      <c r="K796" s="17"/>
      <c r="L796" s="17"/>
      <c r="M796" s="17"/>
    </row>
    <row r="797" spans="1:13" x14ac:dyDescent="0.25">
      <c r="A797" s="17"/>
      <c r="B797" s="17"/>
      <c r="C797" s="17"/>
      <c r="D797" s="17"/>
      <c r="E797" s="17"/>
      <c r="F797" s="17"/>
      <c r="G797" s="17"/>
      <c r="H797" s="17"/>
      <c r="I797" s="17"/>
      <c r="J797" s="17"/>
      <c r="K797" s="17"/>
      <c r="L797" s="17"/>
      <c r="M797" s="17"/>
    </row>
    <row r="798" spans="1:13" x14ac:dyDescent="0.25">
      <c r="A798" s="17"/>
      <c r="B798" s="17"/>
      <c r="C798" s="17"/>
      <c r="D798" s="17"/>
      <c r="E798" s="17"/>
      <c r="F798" s="17"/>
      <c r="G798" s="17"/>
      <c r="H798" s="17"/>
      <c r="I798" s="17"/>
      <c r="J798" s="17"/>
      <c r="K798" s="17"/>
      <c r="L798" s="17"/>
      <c r="M798" s="17"/>
    </row>
    <row r="799" spans="1:13" x14ac:dyDescent="0.25">
      <c r="A799" s="17"/>
      <c r="B799" s="17"/>
      <c r="C799" s="17"/>
      <c r="D799" s="17"/>
      <c r="E799" s="17"/>
      <c r="F799" s="17"/>
      <c r="G799" s="17"/>
      <c r="H799" s="17"/>
      <c r="I799" s="17"/>
      <c r="J799" s="17"/>
      <c r="K799" s="17"/>
      <c r="L799" s="17"/>
      <c r="M799" s="17"/>
    </row>
    <row r="800" spans="1:13" x14ac:dyDescent="0.25">
      <c r="A800" s="17"/>
      <c r="B800" s="17"/>
      <c r="C800" s="17"/>
      <c r="D800" s="17"/>
      <c r="E800" s="17"/>
      <c r="F800" s="17"/>
      <c r="G800" s="17"/>
      <c r="H800" s="17"/>
      <c r="I800" s="17"/>
      <c r="J800" s="17"/>
      <c r="K800" s="17"/>
      <c r="L800" s="17"/>
      <c r="M800" s="17"/>
    </row>
    <row r="801" spans="1:13" x14ac:dyDescent="0.25">
      <c r="A801" s="17"/>
      <c r="B801" s="17"/>
      <c r="C801" s="17"/>
      <c r="D801" s="17"/>
      <c r="E801" s="17"/>
      <c r="F801" s="17"/>
      <c r="G801" s="17"/>
      <c r="H801" s="17"/>
      <c r="I801" s="17"/>
      <c r="J801" s="17"/>
      <c r="K801" s="17"/>
      <c r="L801" s="17"/>
      <c r="M801" s="17"/>
    </row>
    <row r="802" spans="1:13" x14ac:dyDescent="0.25">
      <c r="A802" s="17"/>
      <c r="B802" s="17"/>
      <c r="C802" s="17"/>
      <c r="D802" s="17"/>
      <c r="E802" s="17"/>
      <c r="F802" s="17"/>
      <c r="G802" s="17"/>
      <c r="H802" s="17"/>
      <c r="I802" s="17"/>
      <c r="J802" s="17"/>
      <c r="K802" s="17"/>
      <c r="L802" s="17"/>
      <c r="M802" s="17"/>
    </row>
    <row r="803" spans="1:13" x14ac:dyDescent="0.25">
      <c r="A803" s="17"/>
      <c r="B803" s="17"/>
      <c r="C803" s="17"/>
      <c r="D803" s="17"/>
      <c r="E803" s="17"/>
      <c r="F803" s="17"/>
      <c r="G803" s="17"/>
      <c r="H803" s="17"/>
      <c r="I803" s="17"/>
      <c r="J803" s="17"/>
      <c r="K803" s="17"/>
      <c r="L803" s="17"/>
      <c r="M803" s="17"/>
    </row>
    <row r="804" spans="1:13" x14ac:dyDescent="0.25">
      <c r="A804" s="17"/>
      <c r="B804" s="17"/>
      <c r="C804" s="17"/>
      <c r="D804" s="17"/>
      <c r="E804" s="17"/>
      <c r="F804" s="17"/>
      <c r="G804" s="17"/>
      <c r="H804" s="17"/>
      <c r="I804" s="17"/>
      <c r="J804" s="17"/>
      <c r="K804" s="17"/>
      <c r="L804" s="17"/>
      <c r="M804" s="17"/>
    </row>
    <row r="805" spans="1:13" x14ac:dyDescent="0.25">
      <c r="A805" s="17"/>
      <c r="B805" s="17"/>
      <c r="C805" s="17"/>
      <c r="D805" s="17"/>
      <c r="E805" s="17"/>
      <c r="F805" s="17"/>
      <c r="G805" s="17"/>
      <c r="H805" s="17"/>
      <c r="I805" s="17"/>
      <c r="J805" s="17"/>
      <c r="K805" s="17"/>
      <c r="L805" s="17"/>
      <c r="M805" s="17"/>
    </row>
    <row r="806" spans="1:13" x14ac:dyDescent="0.25">
      <c r="A806" s="17"/>
      <c r="B806" s="17"/>
      <c r="C806" s="17"/>
      <c r="D806" s="17"/>
      <c r="E806" s="17"/>
      <c r="F806" s="17"/>
      <c r="G806" s="17"/>
      <c r="H806" s="17"/>
      <c r="I806" s="17"/>
      <c r="J806" s="17"/>
      <c r="K806" s="17"/>
      <c r="L806" s="17"/>
      <c r="M806" s="17"/>
    </row>
    <row r="807" spans="1:13" x14ac:dyDescent="0.25">
      <c r="A807" s="17"/>
      <c r="B807" s="17"/>
      <c r="C807" s="17"/>
      <c r="D807" s="17"/>
      <c r="E807" s="17"/>
      <c r="F807" s="17"/>
      <c r="G807" s="17"/>
      <c r="H807" s="17"/>
      <c r="I807" s="17"/>
      <c r="J807" s="17"/>
      <c r="K807" s="17"/>
      <c r="L807" s="17"/>
      <c r="M807" s="17"/>
    </row>
    <row r="808" spans="1:13" x14ac:dyDescent="0.25">
      <c r="A808" s="17"/>
      <c r="B808" s="17"/>
      <c r="C808" s="17"/>
      <c r="D808" s="17"/>
      <c r="E808" s="17"/>
      <c r="F808" s="17"/>
      <c r="G808" s="17"/>
      <c r="H808" s="17"/>
      <c r="I808" s="17"/>
      <c r="J808" s="17"/>
      <c r="K808" s="17"/>
      <c r="L808" s="17"/>
      <c r="M808" s="17"/>
    </row>
    <row r="809" spans="1:13" x14ac:dyDescent="0.25">
      <c r="A809" s="17"/>
      <c r="B809" s="17"/>
      <c r="C809" s="17"/>
      <c r="D809" s="17"/>
      <c r="E809" s="17"/>
      <c r="F809" s="17"/>
      <c r="G809" s="17"/>
      <c r="H809" s="17"/>
      <c r="I809" s="17"/>
      <c r="J809" s="17"/>
      <c r="K809" s="17"/>
      <c r="L809" s="17"/>
      <c r="M809" s="17"/>
    </row>
    <row r="810" spans="1:13" x14ac:dyDescent="0.25">
      <c r="A810" s="17"/>
      <c r="B810" s="17"/>
      <c r="C810" s="17"/>
      <c r="D810" s="17"/>
      <c r="E810" s="17"/>
      <c r="F810" s="17"/>
      <c r="G810" s="17"/>
      <c r="H810" s="17"/>
      <c r="I810" s="17"/>
      <c r="J810" s="17"/>
      <c r="K810" s="17"/>
      <c r="L810" s="17"/>
      <c r="M810" s="17"/>
    </row>
    <row r="811" spans="1:13" x14ac:dyDescent="0.25">
      <c r="A811" s="17"/>
      <c r="B811" s="17"/>
      <c r="C811" s="17"/>
      <c r="D811" s="17"/>
      <c r="E811" s="17"/>
      <c r="F811" s="17"/>
      <c r="G811" s="17"/>
      <c r="H811" s="17"/>
      <c r="I811" s="17"/>
      <c r="J811" s="17"/>
      <c r="K811" s="17"/>
      <c r="L811" s="17"/>
      <c r="M811" s="17"/>
    </row>
    <row r="812" spans="1:13" x14ac:dyDescent="0.25">
      <c r="A812" s="17"/>
      <c r="B812" s="17"/>
      <c r="C812" s="17"/>
      <c r="D812" s="17"/>
      <c r="E812" s="17"/>
      <c r="F812" s="17"/>
      <c r="G812" s="17"/>
      <c r="H812" s="17"/>
      <c r="I812" s="17"/>
      <c r="J812" s="17"/>
      <c r="K812" s="17"/>
      <c r="L812" s="17"/>
      <c r="M812" s="17"/>
    </row>
    <row r="813" spans="1:13" x14ac:dyDescent="0.25">
      <c r="A813" s="17"/>
      <c r="B813" s="17"/>
      <c r="C813" s="17"/>
      <c r="D813" s="17"/>
      <c r="E813" s="17"/>
      <c r="F813" s="17"/>
      <c r="G813" s="17"/>
      <c r="H813" s="17"/>
      <c r="I813" s="17"/>
      <c r="J813" s="17"/>
      <c r="K813" s="17"/>
      <c r="L813" s="17"/>
      <c r="M813" s="17"/>
    </row>
    <row r="814" spans="1:13" x14ac:dyDescent="0.25">
      <c r="A814" s="17"/>
      <c r="B814" s="17"/>
      <c r="C814" s="17"/>
      <c r="D814" s="17"/>
      <c r="E814" s="17"/>
      <c r="F814" s="17"/>
      <c r="G814" s="17"/>
      <c r="H814" s="17"/>
      <c r="I814" s="17"/>
      <c r="J814" s="17"/>
      <c r="K814" s="17"/>
      <c r="L814" s="17"/>
      <c r="M814" s="17"/>
    </row>
    <row r="815" spans="1:13" x14ac:dyDescent="0.25">
      <c r="A815" s="17"/>
      <c r="B815" s="17"/>
      <c r="C815" s="17"/>
      <c r="D815" s="17"/>
      <c r="E815" s="17"/>
      <c r="F815" s="17"/>
      <c r="G815" s="17"/>
      <c r="H815" s="17"/>
      <c r="I815" s="17"/>
      <c r="J815" s="17"/>
      <c r="K815" s="17"/>
      <c r="L815" s="17"/>
      <c r="M815" s="17"/>
    </row>
    <row r="816" spans="1:13" x14ac:dyDescent="0.25">
      <c r="A816" s="17"/>
      <c r="B816" s="17"/>
      <c r="C816" s="17"/>
      <c r="D816" s="17"/>
      <c r="E816" s="17"/>
      <c r="F816" s="17"/>
      <c r="G816" s="17"/>
      <c r="H816" s="17"/>
      <c r="I816" s="17"/>
      <c r="J816" s="17"/>
      <c r="K816" s="17"/>
      <c r="L816" s="17"/>
      <c r="M816" s="17"/>
    </row>
    <row r="817" spans="1:13" x14ac:dyDescent="0.25">
      <c r="A817" s="17"/>
      <c r="B817" s="17"/>
      <c r="C817" s="17"/>
      <c r="D817" s="17"/>
      <c r="E817" s="17"/>
      <c r="F817" s="17"/>
      <c r="G817" s="17"/>
      <c r="H817" s="17"/>
      <c r="I817" s="17"/>
      <c r="J817" s="17"/>
      <c r="K817" s="17"/>
      <c r="L817" s="17"/>
      <c r="M817" s="17"/>
    </row>
    <row r="818" spans="1:13" x14ac:dyDescent="0.25">
      <c r="A818" s="17"/>
      <c r="B818" s="17"/>
      <c r="C818" s="17"/>
      <c r="D818" s="17"/>
      <c r="E818" s="17"/>
      <c r="F818" s="17"/>
      <c r="G818" s="17"/>
      <c r="H818" s="17"/>
      <c r="I818" s="17"/>
      <c r="J818" s="17"/>
      <c r="K818" s="17"/>
      <c r="L818" s="17"/>
      <c r="M818" s="17"/>
    </row>
    <row r="819" spans="1:13" x14ac:dyDescent="0.25">
      <c r="A819" s="17"/>
      <c r="B819" s="17"/>
      <c r="C819" s="17"/>
      <c r="D819" s="17"/>
      <c r="E819" s="17"/>
      <c r="F819" s="17"/>
      <c r="G819" s="17"/>
      <c r="H819" s="17"/>
      <c r="I819" s="17"/>
      <c r="J819" s="17"/>
      <c r="K819" s="17"/>
      <c r="L819" s="17"/>
      <c r="M819" s="17"/>
    </row>
    <row r="820" spans="1:13" x14ac:dyDescent="0.25">
      <c r="A820" s="17"/>
      <c r="B820" s="17"/>
      <c r="C820" s="17"/>
      <c r="D820" s="17"/>
      <c r="E820" s="17"/>
      <c r="F820" s="17"/>
      <c r="G820" s="17"/>
      <c r="H820" s="17"/>
      <c r="I820" s="17"/>
      <c r="J820" s="17"/>
      <c r="K820" s="17"/>
      <c r="L820" s="17"/>
      <c r="M820" s="17"/>
    </row>
    <row r="821" spans="1:13" x14ac:dyDescent="0.25">
      <c r="A821" s="17"/>
      <c r="B821" s="17"/>
      <c r="C821" s="17"/>
      <c r="D821" s="17"/>
      <c r="E821" s="17"/>
      <c r="F821" s="17"/>
      <c r="G821" s="17"/>
      <c r="H821" s="17"/>
      <c r="I821" s="17"/>
      <c r="J821" s="17"/>
      <c r="K821" s="17"/>
      <c r="L821" s="17"/>
      <c r="M821" s="17"/>
    </row>
    <row r="822" spans="1:13" x14ac:dyDescent="0.25">
      <c r="A822" s="17"/>
      <c r="B822" s="17"/>
      <c r="C822" s="17"/>
      <c r="D822" s="17"/>
      <c r="E822" s="17"/>
      <c r="F822" s="17"/>
      <c r="G822" s="17"/>
      <c r="H822" s="17"/>
      <c r="I822" s="17"/>
      <c r="J822" s="17"/>
      <c r="K822" s="17"/>
      <c r="L822" s="17"/>
      <c r="M822" s="17"/>
    </row>
    <row r="823" spans="1:13" x14ac:dyDescent="0.25">
      <c r="A823" s="17"/>
      <c r="B823" s="17"/>
      <c r="C823" s="17"/>
      <c r="D823" s="17"/>
      <c r="E823" s="17"/>
      <c r="F823" s="17"/>
      <c r="G823" s="17"/>
      <c r="H823" s="17"/>
      <c r="I823" s="17"/>
      <c r="J823" s="17"/>
      <c r="K823" s="17"/>
      <c r="L823" s="17"/>
      <c r="M823" s="17"/>
    </row>
    <row r="824" spans="1:13" x14ac:dyDescent="0.25">
      <c r="A824" s="17"/>
      <c r="B824" s="17"/>
      <c r="C824" s="17"/>
      <c r="D824" s="17"/>
      <c r="E824" s="17"/>
      <c r="F824" s="17"/>
      <c r="G824" s="17"/>
      <c r="H824" s="17"/>
      <c r="I824" s="17"/>
      <c r="J824" s="17"/>
      <c r="K824" s="17"/>
      <c r="L824" s="17"/>
      <c r="M824" s="17"/>
    </row>
    <row r="825" spans="1:13" x14ac:dyDescent="0.25">
      <c r="A825" s="17"/>
      <c r="B825" s="17"/>
      <c r="C825" s="17"/>
      <c r="D825" s="17"/>
      <c r="E825" s="17"/>
      <c r="F825" s="17"/>
      <c r="G825" s="17"/>
      <c r="H825" s="17"/>
      <c r="I825" s="17"/>
      <c r="J825" s="17"/>
      <c r="K825" s="17"/>
      <c r="L825" s="17"/>
      <c r="M825" s="17"/>
    </row>
    <row r="826" spans="1:13" x14ac:dyDescent="0.25">
      <c r="A826" s="17"/>
      <c r="B826" s="17"/>
      <c r="C826" s="17"/>
      <c r="D826" s="17"/>
      <c r="E826" s="17"/>
      <c r="F826" s="17"/>
      <c r="G826" s="17"/>
      <c r="H826" s="17"/>
      <c r="I826" s="17"/>
      <c r="J826" s="17"/>
      <c r="K826" s="17"/>
      <c r="L826" s="17"/>
      <c r="M826" s="17"/>
    </row>
    <row r="827" spans="1:13" x14ac:dyDescent="0.25">
      <c r="A827" s="17"/>
      <c r="B827" s="17"/>
      <c r="C827" s="17"/>
      <c r="D827" s="17"/>
      <c r="E827" s="17"/>
      <c r="F827" s="17"/>
      <c r="G827" s="17"/>
      <c r="H827" s="17"/>
      <c r="I827" s="17"/>
      <c r="J827" s="17"/>
      <c r="K827" s="17"/>
      <c r="L827" s="17"/>
      <c r="M827" s="17"/>
    </row>
    <row r="828" spans="1:13" x14ac:dyDescent="0.25">
      <c r="A828" s="17"/>
      <c r="B828" s="17"/>
      <c r="C828" s="17"/>
      <c r="D828" s="17"/>
      <c r="E828" s="17"/>
      <c r="F828" s="17"/>
      <c r="G828" s="17"/>
      <c r="H828" s="17"/>
      <c r="I828" s="17"/>
      <c r="J828" s="17"/>
      <c r="K828" s="17"/>
      <c r="L828" s="17"/>
      <c r="M828" s="17"/>
    </row>
    <row r="829" spans="1:13" x14ac:dyDescent="0.25">
      <c r="A829" s="17"/>
      <c r="B829" s="17"/>
      <c r="C829" s="17"/>
      <c r="D829" s="17"/>
      <c r="E829" s="17"/>
      <c r="F829" s="17"/>
      <c r="G829" s="17"/>
      <c r="H829" s="17"/>
      <c r="I829" s="17"/>
      <c r="J829" s="17"/>
      <c r="K829" s="17"/>
      <c r="L829" s="17"/>
      <c r="M829" s="17"/>
    </row>
    <row r="830" spans="1:13" x14ac:dyDescent="0.25">
      <c r="A830" s="17"/>
      <c r="B830" s="17"/>
      <c r="C830" s="17"/>
      <c r="D830" s="17"/>
      <c r="E830" s="17"/>
      <c r="F830" s="17"/>
      <c r="G830" s="17"/>
      <c r="H830" s="17"/>
      <c r="I830" s="17"/>
      <c r="J830" s="17"/>
      <c r="K830" s="17"/>
      <c r="L830" s="17"/>
      <c r="M830" s="17"/>
    </row>
    <row r="831" spans="1:13" x14ac:dyDescent="0.25">
      <c r="A831" s="17"/>
      <c r="B831" s="17"/>
      <c r="C831" s="17"/>
      <c r="D831" s="17"/>
      <c r="E831" s="17"/>
      <c r="F831" s="17"/>
      <c r="G831" s="17"/>
      <c r="H831" s="17"/>
      <c r="I831" s="17"/>
      <c r="J831" s="17"/>
      <c r="K831" s="17"/>
      <c r="L831" s="17"/>
      <c r="M831" s="17"/>
    </row>
    <row r="832" spans="1:13" x14ac:dyDescent="0.25">
      <c r="A832" s="17"/>
      <c r="B832" s="17"/>
      <c r="C832" s="17"/>
      <c r="D832" s="17"/>
      <c r="E832" s="17"/>
      <c r="F832" s="17"/>
      <c r="G832" s="17"/>
      <c r="H832" s="17"/>
      <c r="I832" s="17"/>
      <c r="J832" s="17"/>
      <c r="K832" s="17"/>
      <c r="L832" s="17"/>
      <c r="M832" s="17"/>
    </row>
    <row r="833" spans="1:13" x14ac:dyDescent="0.25">
      <c r="A833" s="17"/>
      <c r="B833" s="17"/>
      <c r="C833" s="17"/>
      <c r="D833" s="17"/>
      <c r="E833" s="17"/>
      <c r="F833" s="17"/>
      <c r="G833" s="17"/>
      <c r="H833" s="17"/>
      <c r="I833" s="17"/>
      <c r="J833" s="17"/>
      <c r="K833" s="17"/>
      <c r="L833" s="17"/>
      <c r="M833" s="17"/>
    </row>
    <row r="834" spans="1:13" x14ac:dyDescent="0.25">
      <c r="A834" s="17"/>
      <c r="B834" s="17"/>
      <c r="C834" s="17"/>
      <c r="D834" s="17"/>
      <c r="E834" s="17"/>
      <c r="F834" s="17"/>
      <c r="G834" s="17"/>
      <c r="H834" s="17"/>
      <c r="I834" s="17"/>
      <c r="J834" s="17"/>
      <c r="K834" s="17"/>
      <c r="L834" s="17"/>
      <c r="M834" s="17"/>
    </row>
    <row r="835" spans="1:13" x14ac:dyDescent="0.25">
      <c r="A835" s="17"/>
      <c r="B835" s="17"/>
      <c r="C835" s="17"/>
      <c r="D835" s="17"/>
      <c r="E835" s="17"/>
      <c r="F835" s="17"/>
      <c r="G835" s="17"/>
      <c r="H835" s="17"/>
      <c r="I835" s="17"/>
      <c r="J835" s="17"/>
      <c r="K835" s="17"/>
      <c r="L835" s="17"/>
      <c r="M835" s="17"/>
    </row>
    <row r="836" spans="1:13" x14ac:dyDescent="0.25">
      <c r="A836" s="17"/>
      <c r="B836" s="17"/>
      <c r="C836" s="17"/>
      <c r="D836" s="17"/>
      <c r="E836" s="17"/>
      <c r="F836" s="17"/>
      <c r="G836" s="17"/>
      <c r="H836" s="17"/>
      <c r="I836" s="17"/>
      <c r="J836" s="17"/>
      <c r="K836" s="17"/>
      <c r="L836" s="17"/>
      <c r="M836" s="17"/>
    </row>
    <row r="837" spans="1:13" x14ac:dyDescent="0.25">
      <c r="A837" s="17"/>
      <c r="B837" s="17"/>
      <c r="C837" s="17"/>
      <c r="D837" s="17"/>
      <c r="E837" s="17"/>
      <c r="F837" s="17"/>
      <c r="G837" s="17"/>
      <c r="H837" s="17"/>
      <c r="I837" s="17"/>
      <c r="J837" s="17"/>
      <c r="K837" s="17"/>
      <c r="L837" s="17"/>
      <c r="M837" s="17"/>
    </row>
    <row r="838" spans="1:13" x14ac:dyDescent="0.25">
      <c r="A838" s="17"/>
      <c r="B838" s="17"/>
      <c r="C838" s="17"/>
      <c r="D838" s="17"/>
      <c r="E838" s="17"/>
      <c r="F838" s="17"/>
      <c r="G838" s="17"/>
      <c r="H838" s="17"/>
      <c r="I838" s="17"/>
      <c r="J838" s="17"/>
      <c r="K838" s="17"/>
      <c r="L838" s="17"/>
      <c r="M838" s="17"/>
    </row>
    <row r="839" spans="1:13" x14ac:dyDescent="0.25">
      <c r="A839" s="17"/>
      <c r="B839" s="17"/>
      <c r="C839" s="17"/>
      <c r="D839" s="17"/>
      <c r="E839" s="17"/>
      <c r="F839" s="17"/>
      <c r="G839" s="17"/>
      <c r="H839" s="17"/>
      <c r="I839" s="17"/>
      <c r="J839" s="17"/>
      <c r="K839" s="17"/>
      <c r="L839" s="17"/>
      <c r="M839" s="17"/>
    </row>
    <row r="840" spans="1:13" x14ac:dyDescent="0.25">
      <c r="A840" s="17"/>
      <c r="B840" s="17"/>
      <c r="C840" s="17"/>
      <c r="D840" s="17"/>
      <c r="E840" s="17"/>
      <c r="F840" s="17"/>
      <c r="G840" s="17"/>
      <c r="H840" s="17"/>
      <c r="I840" s="17"/>
      <c r="J840" s="17"/>
      <c r="K840" s="17"/>
      <c r="L840" s="17"/>
      <c r="M840" s="17"/>
    </row>
    <row r="841" spans="1:13" x14ac:dyDescent="0.25">
      <c r="A841" s="17"/>
      <c r="B841" s="17"/>
      <c r="C841" s="17"/>
      <c r="D841" s="17"/>
      <c r="E841" s="17"/>
      <c r="F841" s="17"/>
      <c r="G841" s="17"/>
      <c r="H841" s="17"/>
      <c r="I841" s="17"/>
      <c r="J841" s="17"/>
      <c r="K841" s="17"/>
      <c r="L841" s="17"/>
      <c r="M841" s="17"/>
    </row>
    <row r="842" spans="1:13" x14ac:dyDescent="0.25">
      <c r="A842" s="17"/>
      <c r="B842" s="17"/>
      <c r="C842" s="17"/>
      <c r="D842" s="17"/>
      <c r="E842" s="17"/>
      <c r="F842" s="17"/>
      <c r="G842" s="17"/>
      <c r="H842" s="17"/>
      <c r="I842" s="17"/>
      <c r="J842" s="17"/>
      <c r="K842" s="17"/>
      <c r="L842" s="17"/>
      <c r="M842" s="17"/>
    </row>
    <row r="843" spans="1:13" x14ac:dyDescent="0.25">
      <c r="A843" s="17"/>
      <c r="B843" s="17"/>
      <c r="C843" s="17"/>
      <c r="D843" s="17"/>
      <c r="E843" s="17"/>
      <c r="F843" s="17"/>
      <c r="G843" s="17"/>
      <c r="H843" s="17"/>
      <c r="I843" s="17"/>
      <c r="J843" s="17"/>
      <c r="K843" s="17"/>
      <c r="L843" s="17"/>
      <c r="M843" s="17"/>
    </row>
    <row r="844" spans="1:13" x14ac:dyDescent="0.25">
      <c r="A844" s="17"/>
      <c r="B844" s="17"/>
      <c r="C844" s="17"/>
      <c r="D844" s="17"/>
      <c r="E844" s="17"/>
      <c r="F844" s="17"/>
      <c r="G844" s="17"/>
      <c r="H844" s="17"/>
      <c r="I844" s="17"/>
      <c r="J844" s="17"/>
      <c r="K844" s="17"/>
      <c r="L844" s="17"/>
      <c r="M844" s="17"/>
    </row>
    <row r="845" spans="1:13" x14ac:dyDescent="0.25">
      <c r="A845" s="17"/>
      <c r="B845" s="17"/>
      <c r="C845" s="17"/>
      <c r="D845" s="17"/>
      <c r="E845" s="17"/>
      <c r="F845" s="17"/>
      <c r="G845" s="17"/>
      <c r="H845" s="17"/>
      <c r="I845" s="17"/>
      <c r="J845" s="17"/>
      <c r="K845" s="17"/>
      <c r="L845" s="17"/>
      <c r="M845" s="17"/>
    </row>
    <row r="846" spans="1:13" x14ac:dyDescent="0.25">
      <c r="A846" s="17"/>
      <c r="B846" s="17"/>
      <c r="C846" s="17"/>
      <c r="D846" s="17"/>
      <c r="E846" s="17"/>
      <c r="F846" s="17"/>
      <c r="G846" s="17"/>
      <c r="H846" s="17"/>
      <c r="I846" s="17"/>
      <c r="J846" s="17"/>
      <c r="K846" s="17"/>
      <c r="L846" s="17"/>
      <c r="M846" s="17"/>
    </row>
    <row r="847" spans="1:13" x14ac:dyDescent="0.25">
      <c r="A847" s="17"/>
      <c r="B847" s="17"/>
      <c r="C847" s="17"/>
      <c r="D847" s="17"/>
      <c r="E847" s="17"/>
      <c r="F847" s="17"/>
      <c r="G847" s="17"/>
      <c r="H847" s="17"/>
      <c r="I847" s="17"/>
      <c r="J847" s="17"/>
      <c r="K847" s="17"/>
      <c r="L847" s="17"/>
      <c r="M847" s="17"/>
    </row>
    <row r="848" spans="1:13" x14ac:dyDescent="0.25">
      <c r="A848" s="17"/>
      <c r="B848" s="17"/>
      <c r="C848" s="17"/>
      <c r="D848" s="17"/>
      <c r="E848" s="17"/>
      <c r="F848" s="17"/>
      <c r="G848" s="17"/>
      <c r="H848" s="17"/>
      <c r="I848" s="17"/>
      <c r="J848" s="17"/>
      <c r="K848" s="17"/>
      <c r="L848" s="17"/>
      <c r="M848" s="17"/>
    </row>
    <row r="849" spans="1:13" x14ac:dyDescent="0.25">
      <c r="A849" s="17"/>
      <c r="B849" s="17"/>
      <c r="C849" s="17"/>
      <c r="D849" s="17"/>
      <c r="E849" s="17"/>
      <c r="F849" s="17"/>
      <c r="G849" s="17"/>
      <c r="H849" s="17"/>
      <c r="I849" s="17"/>
      <c r="J849" s="17"/>
      <c r="K849" s="17"/>
      <c r="L849" s="17"/>
      <c r="M849" s="17"/>
    </row>
    <row r="850" spans="1:13" x14ac:dyDescent="0.25">
      <c r="A850" s="17"/>
      <c r="B850" s="17"/>
      <c r="C850" s="17"/>
      <c r="D850" s="17"/>
      <c r="E850" s="17"/>
      <c r="F850" s="17"/>
      <c r="G850" s="17"/>
      <c r="H850" s="17"/>
      <c r="I850" s="17"/>
      <c r="J850" s="17"/>
      <c r="K850" s="17"/>
      <c r="L850" s="17"/>
      <c r="M850" s="17"/>
    </row>
    <row r="851" spans="1:13" x14ac:dyDescent="0.25">
      <c r="A851" s="17"/>
      <c r="B851" s="17"/>
      <c r="C851" s="17"/>
      <c r="D851" s="17"/>
      <c r="E851" s="17"/>
      <c r="F851" s="17"/>
      <c r="G851" s="17"/>
      <c r="H851" s="17"/>
      <c r="I851" s="17"/>
      <c r="J851" s="17"/>
      <c r="K851" s="17"/>
      <c r="L851" s="17"/>
      <c r="M851" s="17"/>
    </row>
    <row r="852" spans="1:13" x14ac:dyDescent="0.25">
      <c r="A852" s="17"/>
      <c r="B852" s="17"/>
      <c r="C852" s="17"/>
      <c r="D852" s="17"/>
      <c r="E852" s="17"/>
      <c r="F852" s="17"/>
      <c r="G852" s="17"/>
      <c r="H852" s="17"/>
      <c r="I852" s="17"/>
      <c r="J852" s="17"/>
      <c r="K852" s="17"/>
      <c r="L852" s="17"/>
      <c r="M852" s="17"/>
    </row>
    <row r="853" spans="1:13" x14ac:dyDescent="0.25">
      <c r="A853" s="17"/>
      <c r="B853" s="17"/>
      <c r="C853" s="17"/>
      <c r="D853" s="17"/>
      <c r="E853" s="17"/>
      <c r="F853" s="17"/>
      <c r="G853" s="17"/>
      <c r="H853" s="17"/>
      <c r="I853" s="17"/>
      <c r="J853" s="17"/>
      <c r="K853" s="17"/>
      <c r="L853" s="17"/>
      <c r="M853" s="17"/>
    </row>
    <row r="854" spans="1:13" x14ac:dyDescent="0.25">
      <c r="A854" s="17"/>
      <c r="B854" s="17"/>
      <c r="C854" s="17"/>
      <c r="D854" s="17"/>
      <c r="E854" s="17"/>
      <c r="F854" s="17"/>
      <c r="G854" s="17"/>
      <c r="H854" s="17"/>
      <c r="I854" s="17"/>
      <c r="J854" s="17"/>
      <c r="K854" s="17"/>
      <c r="L854" s="17"/>
      <c r="M854" s="17"/>
    </row>
    <row r="855" spans="1:13" x14ac:dyDescent="0.25">
      <c r="A855" s="17"/>
      <c r="B855" s="17"/>
      <c r="C855" s="17"/>
      <c r="D855" s="17"/>
      <c r="E855" s="17"/>
      <c r="F855" s="17"/>
      <c r="G855" s="17"/>
      <c r="H855" s="17"/>
      <c r="I855" s="17"/>
      <c r="J855" s="17"/>
      <c r="K855" s="17"/>
      <c r="L855" s="17"/>
      <c r="M855" s="17"/>
    </row>
    <row r="856" spans="1:13" x14ac:dyDescent="0.25">
      <c r="A856" s="17"/>
      <c r="B856" s="17"/>
      <c r="C856" s="17"/>
      <c r="D856" s="17"/>
      <c r="E856" s="17"/>
      <c r="F856" s="17"/>
      <c r="G856" s="17"/>
      <c r="H856" s="17"/>
      <c r="I856" s="17"/>
      <c r="J856" s="17"/>
      <c r="K856" s="17"/>
      <c r="L856" s="17"/>
      <c r="M856" s="17"/>
    </row>
    <row r="857" spans="1:13" x14ac:dyDescent="0.25">
      <c r="A857" s="17"/>
      <c r="B857" s="17"/>
      <c r="C857" s="17"/>
      <c r="D857" s="17"/>
      <c r="E857" s="17"/>
      <c r="F857" s="17"/>
      <c r="G857" s="17"/>
      <c r="H857" s="17"/>
      <c r="I857" s="17"/>
      <c r="J857" s="17"/>
      <c r="K857" s="17"/>
      <c r="L857" s="17"/>
      <c r="M857" s="17"/>
    </row>
    <row r="858" spans="1:13" x14ac:dyDescent="0.25">
      <c r="A858" s="17"/>
      <c r="B858" s="17"/>
      <c r="C858" s="17"/>
      <c r="D858" s="17"/>
      <c r="E858" s="17"/>
      <c r="F858" s="17"/>
      <c r="G858" s="17"/>
      <c r="H858" s="17"/>
      <c r="I858" s="17"/>
      <c r="J858" s="17"/>
      <c r="K858" s="17"/>
      <c r="L858" s="17"/>
      <c r="M858" s="17"/>
    </row>
    <row r="859" spans="1:13" x14ac:dyDescent="0.25">
      <c r="A859" s="17"/>
      <c r="B859" s="17"/>
      <c r="C859" s="17"/>
      <c r="D859" s="17"/>
      <c r="E859" s="17"/>
      <c r="F859" s="17"/>
      <c r="G859" s="17"/>
      <c r="H859" s="17"/>
      <c r="I859" s="17"/>
      <c r="J859" s="17"/>
      <c r="K859" s="17"/>
      <c r="L859" s="17"/>
      <c r="M859" s="17"/>
    </row>
    <row r="860" spans="1:13" x14ac:dyDescent="0.25">
      <c r="A860" s="17"/>
      <c r="B860" s="17"/>
      <c r="C860" s="17"/>
      <c r="D860" s="17"/>
      <c r="E860" s="17"/>
      <c r="F860" s="17"/>
      <c r="G860" s="17"/>
      <c r="H860" s="17"/>
      <c r="I860" s="17"/>
      <c r="J860" s="17"/>
      <c r="K860" s="17"/>
      <c r="L860" s="17"/>
      <c r="M860" s="17"/>
    </row>
    <row r="861" spans="1:13" x14ac:dyDescent="0.25">
      <c r="A861" s="17"/>
      <c r="B861" s="17"/>
      <c r="C861" s="17"/>
      <c r="D861" s="17"/>
      <c r="E861" s="17"/>
      <c r="F861" s="17"/>
      <c r="G861" s="17"/>
      <c r="H861" s="17"/>
      <c r="I861" s="17"/>
      <c r="J861" s="17"/>
      <c r="K861" s="17"/>
      <c r="L861" s="17"/>
      <c r="M861" s="17"/>
    </row>
    <row r="862" spans="1:13" x14ac:dyDescent="0.25">
      <c r="A862" s="17"/>
      <c r="B862" s="17"/>
      <c r="C862" s="17"/>
      <c r="D862" s="17"/>
      <c r="E862" s="17"/>
      <c r="F862" s="17"/>
      <c r="G862" s="17"/>
      <c r="H862" s="17"/>
      <c r="I862" s="17"/>
      <c r="J862" s="17"/>
      <c r="K862" s="17"/>
      <c r="L862" s="17"/>
      <c r="M862" s="17"/>
    </row>
    <row r="863" spans="1:13" x14ac:dyDescent="0.25">
      <c r="A863" s="17"/>
      <c r="B863" s="17"/>
      <c r="C863" s="17"/>
      <c r="D863" s="17"/>
      <c r="E863" s="17"/>
      <c r="F863" s="17"/>
      <c r="G863" s="17"/>
      <c r="H863" s="17"/>
      <c r="I863" s="17"/>
      <c r="J863" s="17"/>
      <c r="K863" s="17"/>
      <c r="L863" s="17"/>
      <c r="M863" s="17"/>
    </row>
    <row r="864" spans="1:13" x14ac:dyDescent="0.25">
      <c r="A864" s="17"/>
      <c r="B864" s="17"/>
      <c r="C864" s="17"/>
      <c r="D864" s="17"/>
      <c r="E864" s="17"/>
      <c r="F864" s="17"/>
      <c r="G864" s="17"/>
      <c r="H864" s="17"/>
      <c r="I864" s="17"/>
      <c r="J864" s="17"/>
      <c r="K864" s="17"/>
      <c r="L864" s="17"/>
      <c r="M864" s="17"/>
    </row>
    <row r="865" spans="1:13" x14ac:dyDescent="0.25">
      <c r="A865" s="17"/>
      <c r="B865" s="17"/>
      <c r="C865" s="17"/>
      <c r="D865" s="17"/>
      <c r="E865" s="17"/>
      <c r="F865" s="17"/>
      <c r="G865" s="17"/>
      <c r="H865" s="17"/>
      <c r="I865" s="17"/>
      <c r="J865" s="17"/>
      <c r="K865" s="17"/>
      <c r="L865" s="17"/>
      <c r="M865" s="17"/>
    </row>
    <row r="866" spans="1:13" x14ac:dyDescent="0.25">
      <c r="A866" s="17"/>
      <c r="B866" s="17"/>
      <c r="C866" s="17"/>
      <c r="D866" s="17"/>
      <c r="E866" s="17"/>
      <c r="F866" s="17"/>
      <c r="G866" s="17"/>
      <c r="H866" s="17"/>
      <c r="I866" s="17"/>
      <c r="J866" s="17"/>
      <c r="K866" s="17"/>
      <c r="L866" s="17"/>
      <c r="M866" s="17"/>
    </row>
    <row r="867" spans="1:13" x14ac:dyDescent="0.25">
      <c r="A867" s="17"/>
      <c r="B867" s="17"/>
      <c r="C867" s="17"/>
      <c r="D867" s="17"/>
      <c r="E867" s="17"/>
      <c r="F867" s="17"/>
      <c r="G867" s="17"/>
      <c r="H867" s="17"/>
      <c r="I867" s="17"/>
      <c r="J867" s="17"/>
      <c r="K867" s="17"/>
      <c r="L867" s="17"/>
      <c r="M867" s="17"/>
    </row>
    <row r="868" spans="1:13" x14ac:dyDescent="0.25">
      <c r="A868" s="17"/>
      <c r="B868" s="17"/>
      <c r="C868" s="17"/>
      <c r="D868" s="17"/>
      <c r="E868" s="17"/>
      <c r="F868" s="17"/>
      <c r="G868" s="17"/>
      <c r="H868" s="17"/>
      <c r="I868" s="17"/>
      <c r="J868" s="17"/>
      <c r="K868" s="17"/>
      <c r="L868" s="17"/>
      <c r="M868" s="17"/>
    </row>
    <row r="869" spans="1:13" x14ac:dyDescent="0.25">
      <c r="A869" s="17"/>
      <c r="B869" s="17"/>
      <c r="C869" s="17"/>
      <c r="D869" s="17"/>
      <c r="E869" s="17"/>
      <c r="F869" s="17"/>
      <c r="G869" s="17"/>
      <c r="H869" s="17"/>
      <c r="I869" s="17"/>
      <c r="J869" s="17"/>
      <c r="K869" s="17"/>
      <c r="L869" s="17"/>
      <c r="M869" s="17"/>
    </row>
    <row r="870" spans="1:13" x14ac:dyDescent="0.25">
      <c r="A870" s="17"/>
      <c r="B870" s="17"/>
      <c r="C870" s="17"/>
      <c r="D870" s="17"/>
      <c r="E870" s="17"/>
      <c r="F870" s="17"/>
      <c r="G870" s="17"/>
      <c r="H870" s="17"/>
      <c r="I870" s="17"/>
      <c r="J870" s="17"/>
      <c r="K870" s="17"/>
      <c r="L870" s="17"/>
      <c r="M870" s="17"/>
    </row>
    <row r="871" spans="1:13" x14ac:dyDescent="0.25">
      <c r="A871" s="17"/>
      <c r="B871" s="17"/>
      <c r="C871" s="17"/>
      <c r="D871" s="17"/>
      <c r="E871" s="17"/>
      <c r="F871" s="17"/>
      <c r="G871" s="17"/>
      <c r="H871" s="17"/>
      <c r="I871" s="17"/>
      <c r="J871" s="17"/>
      <c r="K871" s="17"/>
      <c r="L871" s="17"/>
      <c r="M871" s="17"/>
    </row>
    <row r="872" spans="1:13" x14ac:dyDescent="0.25">
      <c r="A872" s="17"/>
      <c r="B872" s="17"/>
      <c r="C872" s="17"/>
      <c r="D872" s="17"/>
      <c r="E872" s="17"/>
      <c r="F872" s="17"/>
      <c r="G872" s="17"/>
      <c r="H872" s="17"/>
      <c r="I872" s="17"/>
      <c r="J872" s="17"/>
      <c r="K872" s="17"/>
      <c r="L872" s="17"/>
      <c r="M872" s="17"/>
    </row>
    <row r="873" spans="1:13" x14ac:dyDescent="0.25">
      <c r="A873" s="17"/>
      <c r="B873" s="17"/>
      <c r="C873" s="17"/>
      <c r="D873" s="17"/>
      <c r="E873" s="17"/>
      <c r="F873" s="17"/>
      <c r="G873" s="17"/>
      <c r="H873" s="17"/>
      <c r="I873" s="17"/>
      <c r="J873" s="17"/>
      <c r="K873" s="17"/>
      <c r="L873" s="17"/>
      <c r="M873" s="17"/>
    </row>
    <row r="874" spans="1:13" x14ac:dyDescent="0.25">
      <c r="A874" s="17"/>
      <c r="B874" s="17"/>
      <c r="C874" s="17"/>
      <c r="D874" s="17"/>
      <c r="E874" s="17"/>
      <c r="F874" s="17"/>
      <c r="G874" s="17"/>
      <c r="H874" s="17"/>
      <c r="I874" s="17"/>
      <c r="J874" s="17"/>
      <c r="K874" s="17"/>
      <c r="L874" s="17"/>
      <c r="M874" s="17"/>
    </row>
    <row r="875" spans="1:13" x14ac:dyDescent="0.25">
      <c r="A875" s="17"/>
      <c r="B875" s="17"/>
      <c r="C875" s="17"/>
      <c r="D875" s="17"/>
      <c r="E875" s="17"/>
      <c r="F875" s="17"/>
      <c r="G875" s="17"/>
      <c r="H875" s="17"/>
      <c r="I875" s="17"/>
      <c r="J875" s="17"/>
      <c r="K875" s="17"/>
      <c r="L875" s="17"/>
      <c r="M875" s="17"/>
    </row>
    <row r="876" spans="1:13" x14ac:dyDescent="0.25">
      <c r="A876" s="17"/>
      <c r="B876" s="17"/>
      <c r="C876" s="17"/>
      <c r="D876" s="17"/>
      <c r="E876" s="17"/>
      <c r="F876" s="17"/>
      <c r="G876" s="17"/>
      <c r="H876" s="17"/>
      <c r="I876" s="17"/>
      <c r="J876" s="17"/>
      <c r="K876" s="17"/>
      <c r="L876" s="17"/>
      <c r="M876" s="17"/>
    </row>
    <row r="877" spans="1:13" x14ac:dyDescent="0.25">
      <c r="A877" s="17"/>
      <c r="B877" s="17"/>
      <c r="C877" s="17"/>
      <c r="D877" s="17"/>
      <c r="E877" s="17"/>
      <c r="F877" s="17"/>
      <c r="G877" s="17"/>
      <c r="H877" s="17"/>
      <c r="I877" s="17"/>
      <c r="J877" s="17"/>
      <c r="K877" s="17"/>
      <c r="L877" s="17"/>
      <c r="M877" s="17"/>
    </row>
    <row r="878" spans="1:13" x14ac:dyDescent="0.25">
      <c r="A878" s="17"/>
      <c r="B878" s="17"/>
      <c r="C878" s="17"/>
      <c r="D878" s="17"/>
      <c r="E878" s="17"/>
      <c r="F878" s="17"/>
      <c r="G878" s="17"/>
      <c r="H878" s="17"/>
      <c r="I878" s="17"/>
      <c r="J878" s="17"/>
      <c r="K878" s="17"/>
      <c r="L878" s="17"/>
      <c r="M878" s="17"/>
    </row>
    <row r="879" spans="1:13" x14ac:dyDescent="0.25">
      <c r="A879" s="17"/>
      <c r="B879" s="17"/>
      <c r="C879" s="17"/>
      <c r="D879" s="17"/>
      <c r="E879" s="17"/>
      <c r="F879" s="17"/>
      <c r="G879" s="17"/>
      <c r="H879" s="17"/>
      <c r="I879" s="17"/>
      <c r="J879" s="17"/>
      <c r="K879" s="17"/>
      <c r="L879" s="17"/>
      <c r="M879" s="17"/>
    </row>
    <row r="880" spans="1:13" x14ac:dyDescent="0.25">
      <c r="A880" s="17"/>
      <c r="B880" s="17"/>
      <c r="C880" s="17"/>
      <c r="D880" s="17"/>
      <c r="E880" s="17"/>
      <c r="F880" s="17"/>
      <c r="G880" s="17"/>
      <c r="H880" s="17"/>
      <c r="I880" s="17"/>
      <c r="J880" s="17"/>
      <c r="K880" s="17"/>
      <c r="L880" s="17"/>
      <c r="M880" s="17"/>
    </row>
    <row r="881" spans="1:13" x14ac:dyDescent="0.25">
      <c r="A881" s="17"/>
      <c r="B881" s="17"/>
      <c r="C881" s="17"/>
      <c r="D881" s="17"/>
      <c r="E881" s="17"/>
      <c r="F881" s="17"/>
      <c r="G881" s="17"/>
      <c r="H881" s="17"/>
      <c r="I881" s="17"/>
      <c r="J881" s="17"/>
      <c r="K881" s="17"/>
      <c r="L881" s="17"/>
      <c r="M881" s="17"/>
    </row>
    <row r="882" spans="1:13" x14ac:dyDescent="0.25">
      <c r="A882" s="17"/>
      <c r="B882" s="17"/>
      <c r="C882" s="17"/>
      <c r="D882" s="17"/>
      <c r="E882" s="17"/>
      <c r="F882" s="17"/>
      <c r="G882" s="17"/>
      <c r="H882" s="17"/>
      <c r="I882" s="17"/>
      <c r="J882" s="17"/>
      <c r="K882" s="17"/>
      <c r="L882" s="17"/>
      <c r="M882" s="17"/>
    </row>
    <row r="883" spans="1:13" x14ac:dyDescent="0.25">
      <c r="A883" s="17"/>
      <c r="B883" s="17"/>
      <c r="C883" s="17"/>
      <c r="D883" s="17"/>
      <c r="E883" s="17"/>
      <c r="F883" s="17"/>
      <c r="G883" s="17"/>
      <c r="H883" s="17"/>
      <c r="I883" s="17"/>
      <c r="J883" s="17"/>
      <c r="K883" s="17"/>
      <c r="L883" s="17"/>
      <c r="M883" s="17"/>
    </row>
    <row r="884" spans="1:13" x14ac:dyDescent="0.25">
      <c r="A884" s="17"/>
      <c r="B884" s="17"/>
      <c r="C884" s="17"/>
      <c r="D884" s="17"/>
      <c r="E884" s="17"/>
      <c r="F884" s="17"/>
      <c r="G884" s="17"/>
      <c r="H884" s="17"/>
      <c r="I884" s="17"/>
      <c r="J884" s="17"/>
      <c r="K884" s="17"/>
      <c r="L884" s="17"/>
      <c r="M884" s="17"/>
    </row>
    <row r="885" spans="1:13" x14ac:dyDescent="0.25">
      <c r="A885" s="17"/>
      <c r="B885" s="17"/>
      <c r="C885" s="17"/>
      <c r="D885" s="17"/>
      <c r="E885" s="17"/>
      <c r="F885" s="17"/>
      <c r="G885" s="17"/>
      <c r="H885" s="17"/>
      <c r="I885" s="17"/>
      <c r="J885" s="17"/>
      <c r="K885" s="17"/>
      <c r="L885" s="17"/>
      <c r="M885" s="17"/>
    </row>
    <row r="886" spans="1:13" x14ac:dyDescent="0.25">
      <c r="A886" s="17"/>
      <c r="B886" s="17"/>
      <c r="C886" s="17"/>
      <c r="D886" s="17"/>
      <c r="E886" s="17"/>
      <c r="F886" s="17"/>
      <c r="G886" s="17"/>
      <c r="H886" s="17"/>
      <c r="I886" s="17"/>
      <c r="J886" s="17"/>
      <c r="K886" s="17"/>
      <c r="L886" s="17"/>
      <c r="M886" s="17"/>
    </row>
    <row r="887" spans="1:13" x14ac:dyDescent="0.25">
      <c r="A887" s="17"/>
      <c r="B887" s="17"/>
      <c r="C887" s="17"/>
      <c r="D887" s="17"/>
      <c r="E887" s="17"/>
      <c r="F887" s="17"/>
      <c r="G887" s="17"/>
      <c r="H887" s="17"/>
      <c r="I887" s="17"/>
      <c r="J887" s="17"/>
      <c r="K887" s="17"/>
      <c r="L887" s="17"/>
      <c r="M887" s="17"/>
    </row>
    <row r="888" spans="1:13" x14ac:dyDescent="0.25">
      <c r="A888" s="17"/>
      <c r="B888" s="17"/>
      <c r="C888" s="17"/>
      <c r="D888" s="17"/>
      <c r="E888" s="17"/>
      <c r="F888" s="17"/>
      <c r="G888" s="17"/>
      <c r="H888" s="17"/>
      <c r="I888" s="17"/>
      <c r="J888" s="17"/>
      <c r="K888" s="17"/>
      <c r="L888" s="17"/>
      <c r="M888" s="17"/>
    </row>
    <row r="889" spans="1:13" x14ac:dyDescent="0.25">
      <c r="A889" s="17"/>
      <c r="B889" s="17"/>
      <c r="C889" s="17"/>
      <c r="D889" s="17"/>
      <c r="E889" s="17"/>
      <c r="F889" s="17"/>
      <c r="G889" s="17"/>
      <c r="H889" s="17"/>
      <c r="I889" s="17"/>
      <c r="J889" s="17"/>
      <c r="K889" s="17"/>
      <c r="L889" s="17"/>
      <c r="M889" s="17"/>
    </row>
    <row r="890" spans="1:13" x14ac:dyDescent="0.25">
      <c r="A890" s="17"/>
      <c r="B890" s="17"/>
      <c r="C890" s="17"/>
      <c r="D890" s="17"/>
      <c r="E890" s="17"/>
      <c r="F890" s="17"/>
      <c r="G890" s="17"/>
      <c r="H890" s="17"/>
      <c r="I890" s="17"/>
      <c r="J890" s="17"/>
      <c r="K890" s="17"/>
      <c r="L890" s="17"/>
      <c r="M890" s="17"/>
    </row>
    <row r="891" spans="1:13" x14ac:dyDescent="0.25">
      <c r="A891" s="17"/>
      <c r="B891" s="17"/>
      <c r="C891" s="17"/>
      <c r="D891" s="17"/>
      <c r="E891" s="17"/>
      <c r="F891" s="17"/>
      <c r="G891" s="17"/>
      <c r="H891" s="17"/>
      <c r="I891" s="17"/>
      <c r="J891" s="17"/>
      <c r="K891" s="17"/>
      <c r="L891" s="17"/>
      <c r="M891" s="17"/>
    </row>
    <row r="892" spans="1:13" x14ac:dyDescent="0.25">
      <c r="A892" s="17"/>
      <c r="B892" s="17"/>
      <c r="C892" s="17"/>
      <c r="D892" s="17"/>
      <c r="E892" s="17"/>
      <c r="F892" s="17"/>
      <c r="G892" s="17"/>
      <c r="H892" s="17"/>
      <c r="I892" s="17"/>
      <c r="J892" s="17"/>
      <c r="K892" s="17"/>
      <c r="L892" s="17"/>
      <c r="M892" s="17"/>
    </row>
    <row r="893" spans="1:13" x14ac:dyDescent="0.25">
      <c r="A893" s="17"/>
      <c r="B893" s="17"/>
      <c r="C893" s="17"/>
      <c r="D893" s="17"/>
      <c r="E893" s="17"/>
      <c r="F893" s="17"/>
      <c r="G893" s="17"/>
      <c r="H893" s="17"/>
      <c r="I893" s="17"/>
      <c r="J893" s="17"/>
      <c r="K893" s="17"/>
      <c r="L893" s="17"/>
      <c r="M893" s="17"/>
    </row>
    <row r="894" spans="1:13" x14ac:dyDescent="0.25">
      <c r="A894" s="17"/>
      <c r="B894" s="17"/>
      <c r="C894" s="17"/>
      <c r="D894" s="17"/>
      <c r="E894" s="17"/>
      <c r="F894" s="17"/>
      <c r="G894" s="17"/>
      <c r="H894" s="17"/>
      <c r="I894" s="17"/>
      <c r="J894" s="17"/>
      <c r="K894" s="17"/>
      <c r="L894" s="17"/>
      <c r="M894" s="17"/>
    </row>
    <row r="895" spans="1:13" x14ac:dyDescent="0.25">
      <c r="A895" s="17"/>
      <c r="B895" s="17"/>
      <c r="C895" s="17"/>
      <c r="D895" s="17"/>
      <c r="E895" s="17"/>
      <c r="F895" s="17"/>
      <c r="G895" s="17"/>
      <c r="H895" s="17"/>
      <c r="I895" s="17"/>
      <c r="J895" s="17"/>
      <c r="K895" s="17"/>
      <c r="L895" s="17"/>
      <c r="M895" s="17"/>
    </row>
    <row r="896" spans="1:13" x14ac:dyDescent="0.25">
      <c r="A896" s="17"/>
      <c r="B896" s="17"/>
      <c r="C896" s="17"/>
      <c r="D896" s="17"/>
      <c r="E896" s="17"/>
      <c r="F896" s="17"/>
      <c r="G896" s="17"/>
      <c r="H896" s="17"/>
      <c r="I896" s="17"/>
      <c r="J896" s="17"/>
      <c r="K896" s="17"/>
      <c r="L896" s="17"/>
      <c r="M896" s="17"/>
    </row>
    <row r="897" spans="1:13" x14ac:dyDescent="0.25">
      <c r="A897" s="17"/>
      <c r="B897" s="17"/>
      <c r="C897" s="17"/>
      <c r="D897" s="17"/>
      <c r="E897" s="17"/>
      <c r="F897" s="17"/>
      <c r="G897" s="17"/>
      <c r="H897" s="17"/>
      <c r="I897" s="17"/>
      <c r="J897" s="17"/>
      <c r="K897" s="17"/>
      <c r="L897" s="17"/>
      <c r="M897" s="17"/>
    </row>
    <row r="898" spans="1:13" x14ac:dyDescent="0.25">
      <c r="A898" s="17"/>
      <c r="B898" s="17"/>
      <c r="C898" s="17"/>
      <c r="D898" s="17"/>
      <c r="E898" s="17"/>
      <c r="F898" s="17"/>
      <c r="G898" s="17"/>
      <c r="H898" s="17"/>
      <c r="I898" s="17"/>
      <c r="J898" s="17"/>
      <c r="K898" s="17"/>
      <c r="L898" s="17"/>
      <c r="M898" s="17"/>
    </row>
    <row r="899" spans="1:13" x14ac:dyDescent="0.25">
      <c r="A899" s="17"/>
      <c r="B899" s="17"/>
      <c r="C899" s="17"/>
      <c r="D899" s="17"/>
      <c r="E899" s="17"/>
      <c r="F899" s="17"/>
      <c r="G899" s="17"/>
      <c r="H899" s="17"/>
      <c r="I899" s="17"/>
      <c r="J899" s="17"/>
      <c r="K899" s="17"/>
      <c r="L899" s="17"/>
      <c r="M899" s="17"/>
    </row>
    <row r="900" spans="1:13" x14ac:dyDescent="0.25">
      <c r="A900" s="17"/>
      <c r="B900" s="17"/>
      <c r="C900" s="17"/>
      <c r="D900" s="17"/>
      <c r="E900" s="17"/>
      <c r="F900" s="17"/>
      <c r="G900" s="17"/>
      <c r="H900" s="17"/>
      <c r="I900" s="17"/>
      <c r="J900" s="17"/>
      <c r="K900" s="17"/>
      <c r="L900" s="17"/>
      <c r="M900" s="17"/>
    </row>
    <row r="901" spans="1:13" x14ac:dyDescent="0.25">
      <c r="A901" s="17"/>
      <c r="B901" s="17"/>
      <c r="C901" s="17"/>
      <c r="D901" s="17"/>
      <c r="E901" s="17"/>
      <c r="F901" s="17"/>
      <c r="G901" s="17"/>
      <c r="H901" s="17"/>
      <c r="I901" s="17"/>
      <c r="J901" s="17"/>
      <c r="K901" s="17"/>
      <c r="L901" s="17"/>
      <c r="M901" s="17"/>
    </row>
    <row r="902" spans="1:13" x14ac:dyDescent="0.25">
      <c r="A902" s="17"/>
      <c r="B902" s="17"/>
      <c r="C902" s="17"/>
      <c r="D902" s="17"/>
      <c r="E902" s="17"/>
      <c r="F902" s="17"/>
      <c r="G902" s="17"/>
      <c r="H902" s="17"/>
      <c r="I902" s="17"/>
      <c r="J902" s="17"/>
      <c r="K902" s="17"/>
      <c r="L902" s="17"/>
      <c r="M902" s="17"/>
    </row>
    <row r="903" spans="1:13" x14ac:dyDescent="0.25">
      <c r="A903" s="17"/>
      <c r="B903" s="17"/>
      <c r="C903" s="17"/>
      <c r="D903" s="17"/>
      <c r="E903" s="17"/>
      <c r="F903" s="17"/>
      <c r="G903" s="17"/>
      <c r="H903" s="17"/>
      <c r="I903" s="17"/>
      <c r="J903" s="17"/>
      <c r="K903" s="17"/>
      <c r="L903" s="17"/>
      <c r="M903" s="17"/>
    </row>
    <row r="904" spans="1:13" x14ac:dyDescent="0.25">
      <c r="A904" s="17"/>
      <c r="B904" s="17"/>
      <c r="C904" s="17"/>
      <c r="D904" s="17"/>
      <c r="E904" s="17"/>
      <c r="F904" s="17"/>
      <c r="G904" s="17"/>
      <c r="H904" s="17"/>
      <c r="I904" s="17"/>
      <c r="J904" s="17"/>
      <c r="K904" s="17"/>
      <c r="L904" s="17"/>
      <c r="M904" s="17"/>
    </row>
    <row r="905" spans="1:13" x14ac:dyDescent="0.25">
      <c r="A905" s="17"/>
      <c r="B905" s="17"/>
      <c r="C905" s="17"/>
      <c r="D905" s="17"/>
      <c r="E905" s="17"/>
      <c r="F905" s="17"/>
      <c r="G905" s="17"/>
      <c r="H905" s="17"/>
      <c r="I905" s="17"/>
      <c r="J905" s="17"/>
      <c r="K905" s="17"/>
      <c r="L905" s="17"/>
      <c r="M905" s="17"/>
    </row>
    <row r="906" spans="1:13" x14ac:dyDescent="0.25">
      <c r="A906" s="17"/>
      <c r="B906" s="17"/>
      <c r="C906" s="17"/>
      <c r="D906" s="17"/>
      <c r="E906" s="17"/>
      <c r="F906" s="17"/>
      <c r="G906" s="17"/>
      <c r="H906" s="17"/>
      <c r="I906" s="17"/>
      <c r="J906" s="17"/>
      <c r="K906" s="17"/>
      <c r="L906" s="17"/>
      <c r="M906" s="17"/>
    </row>
    <row r="907" spans="1:13" x14ac:dyDescent="0.25">
      <c r="A907" s="17"/>
      <c r="B907" s="17"/>
      <c r="C907" s="17"/>
      <c r="D907" s="17"/>
      <c r="E907" s="17"/>
      <c r="F907" s="17"/>
      <c r="G907" s="17"/>
      <c r="H907" s="17"/>
      <c r="I907" s="17"/>
      <c r="J907" s="17"/>
      <c r="K907" s="17"/>
      <c r="L907" s="17"/>
      <c r="M907" s="17"/>
    </row>
    <row r="908" spans="1:13" x14ac:dyDescent="0.25">
      <c r="A908" s="17"/>
      <c r="B908" s="17"/>
      <c r="C908" s="17"/>
      <c r="D908" s="17"/>
      <c r="E908" s="17"/>
      <c r="F908" s="17"/>
      <c r="G908" s="17"/>
      <c r="H908" s="17"/>
      <c r="I908" s="17"/>
      <c r="J908" s="17"/>
      <c r="K908" s="17"/>
      <c r="L908" s="17"/>
      <c r="M908" s="17"/>
    </row>
    <row r="909" spans="1:13" x14ac:dyDescent="0.25">
      <c r="A909" s="17"/>
      <c r="B909" s="17"/>
      <c r="C909" s="17"/>
      <c r="D909" s="17"/>
      <c r="E909" s="17"/>
      <c r="F909" s="17"/>
      <c r="G909" s="17"/>
      <c r="H909" s="17"/>
      <c r="I909" s="17"/>
      <c r="J909" s="17"/>
      <c r="K909" s="17"/>
      <c r="L909" s="17"/>
      <c r="M909" s="17"/>
    </row>
    <row r="910" spans="1:13" x14ac:dyDescent="0.25">
      <c r="A910" s="17"/>
      <c r="B910" s="17"/>
      <c r="C910" s="17"/>
      <c r="D910" s="17"/>
      <c r="E910" s="17"/>
      <c r="F910" s="17"/>
      <c r="G910" s="17"/>
      <c r="H910" s="17"/>
      <c r="I910" s="17"/>
      <c r="J910" s="17"/>
      <c r="K910" s="17"/>
      <c r="L910" s="17"/>
      <c r="M910" s="17"/>
    </row>
    <row r="911" spans="1:13" x14ac:dyDescent="0.25">
      <c r="A911" s="17"/>
      <c r="B911" s="17"/>
      <c r="C911" s="17"/>
      <c r="D911" s="17"/>
      <c r="E911" s="17"/>
      <c r="F911" s="17"/>
      <c r="G911" s="17"/>
      <c r="H911" s="17"/>
      <c r="I911" s="17"/>
      <c r="J911" s="17"/>
      <c r="K911" s="17"/>
      <c r="L911" s="17"/>
      <c r="M911" s="17"/>
    </row>
    <row r="912" spans="1:13" x14ac:dyDescent="0.25">
      <c r="A912" s="17"/>
      <c r="B912" s="17"/>
      <c r="C912" s="17"/>
      <c r="D912" s="17"/>
      <c r="E912" s="17"/>
      <c r="F912" s="17"/>
      <c r="G912" s="17"/>
      <c r="H912" s="17"/>
      <c r="I912" s="17"/>
      <c r="J912" s="17"/>
      <c r="K912" s="17"/>
      <c r="L912" s="17"/>
      <c r="M912" s="17"/>
    </row>
    <row r="913" spans="1:13" x14ac:dyDescent="0.25">
      <c r="A913" s="17"/>
      <c r="B913" s="17"/>
      <c r="C913" s="17"/>
      <c r="D913" s="17"/>
      <c r="E913" s="17"/>
      <c r="F913" s="17"/>
      <c r="G913" s="17"/>
      <c r="H913" s="17"/>
      <c r="I913" s="17"/>
      <c r="J913" s="17"/>
      <c r="K913" s="17"/>
      <c r="L913" s="17"/>
      <c r="M913" s="17"/>
    </row>
    <row r="914" spans="1:13" x14ac:dyDescent="0.25">
      <c r="A914" s="17"/>
      <c r="B914" s="17"/>
      <c r="C914" s="17"/>
      <c r="D914" s="17"/>
      <c r="E914" s="17"/>
      <c r="F914" s="17"/>
      <c r="G914" s="17"/>
      <c r="H914" s="17"/>
      <c r="I914" s="17"/>
      <c r="J914" s="17"/>
      <c r="K914" s="17"/>
      <c r="L914" s="17"/>
      <c r="M914" s="17"/>
    </row>
    <row r="915" spans="1:13" x14ac:dyDescent="0.25">
      <c r="A915" s="17"/>
      <c r="B915" s="17"/>
      <c r="C915" s="17"/>
      <c r="D915" s="17"/>
      <c r="E915" s="17"/>
      <c r="F915" s="17"/>
      <c r="G915" s="17"/>
      <c r="H915" s="17"/>
      <c r="I915" s="17"/>
      <c r="J915" s="17"/>
      <c r="K915" s="17"/>
      <c r="L915" s="17"/>
      <c r="M915" s="17"/>
    </row>
    <row r="916" spans="1:13" x14ac:dyDescent="0.25">
      <c r="A916" s="17"/>
      <c r="B916" s="17"/>
      <c r="C916" s="17"/>
      <c r="D916" s="17"/>
      <c r="E916" s="17"/>
      <c r="F916" s="17"/>
      <c r="G916" s="17"/>
      <c r="H916" s="17"/>
      <c r="I916" s="17"/>
      <c r="J916" s="17"/>
      <c r="K916" s="17"/>
      <c r="L916" s="17"/>
      <c r="M916" s="17"/>
    </row>
    <row r="917" spans="1:13" x14ac:dyDescent="0.25">
      <c r="A917" s="17"/>
      <c r="B917" s="17"/>
      <c r="C917" s="17"/>
      <c r="D917" s="17"/>
      <c r="E917" s="17"/>
      <c r="F917" s="17"/>
      <c r="G917" s="17"/>
      <c r="H917" s="17"/>
      <c r="I917" s="17"/>
      <c r="J917" s="17"/>
      <c r="K917" s="17"/>
      <c r="L917" s="17"/>
      <c r="M917" s="17"/>
    </row>
    <row r="918" spans="1:13" x14ac:dyDescent="0.25">
      <c r="A918" s="17"/>
      <c r="B918" s="17"/>
      <c r="C918" s="17"/>
      <c r="D918" s="17"/>
      <c r="E918" s="17"/>
      <c r="F918" s="17"/>
      <c r="G918" s="17"/>
      <c r="H918" s="17"/>
      <c r="I918" s="17"/>
      <c r="J918" s="17"/>
      <c r="K918" s="17"/>
      <c r="L918" s="17"/>
      <c r="M918" s="17"/>
    </row>
    <row r="919" spans="1:13" x14ac:dyDescent="0.25">
      <c r="A919" s="17"/>
      <c r="B919" s="17"/>
      <c r="C919" s="17"/>
      <c r="D919" s="17"/>
      <c r="E919" s="17"/>
      <c r="F919" s="17"/>
      <c r="G919" s="17"/>
      <c r="H919" s="17"/>
      <c r="I919" s="17"/>
      <c r="J919" s="17"/>
      <c r="K919" s="17"/>
      <c r="L919" s="17"/>
      <c r="M919" s="17"/>
    </row>
    <row r="920" spans="1:13" x14ac:dyDescent="0.25">
      <c r="A920" s="17"/>
      <c r="B920" s="17"/>
      <c r="C920" s="17"/>
      <c r="D920" s="17"/>
      <c r="E920" s="17"/>
      <c r="F920" s="17"/>
      <c r="G920" s="17"/>
      <c r="H920" s="17"/>
      <c r="I920" s="17"/>
      <c r="J920" s="17"/>
      <c r="K920" s="17"/>
      <c r="L920" s="17"/>
      <c r="M920" s="17"/>
    </row>
    <row r="921" spans="1:13" x14ac:dyDescent="0.25">
      <c r="A921" s="17"/>
      <c r="B921" s="17"/>
      <c r="C921" s="17"/>
      <c r="D921" s="17"/>
      <c r="E921" s="17"/>
      <c r="F921" s="17"/>
      <c r="G921" s="17"/>
      <c r="H921" s="17"/>
      <c r="I921" s="17"/>
      <c r="J921" s="17"/>
      <c r="K921" s="17"/>
      <c r="L921" s="17"/>
      <c r="M921" s="17"/>
    </row>
    <row r="922" spans="1:13" x14ac:dyDescent="0.25">
      <c r="A922" s="17"/>
      <c r="B922" s="17"/>
      <c r="C922" s="17"/>
      <c r="D922" s="17"/>
      <c r="E922" s="17"/>
      <c r="F922" s="17"/>
      <c r="G922" s="17"/>
      <c r="H922" s="17"/>
      <c r="I922" s="17"/>
      <c r="J922" s="17"/>
      <c r="K922" s="17"/>
      <c r="L922" s="17"/>
      <c r="M922" s="17"/>
    </row>
    <row r="923" spans="1:13" x14ac:dyDescent="0.25">
      <c r="A923" s="17"/>
      <c r="B923" s="17"/>
      <c r="C923" s="17"/>
      <c r="D923" s="17"/>
      <c r="E923" s="17"/>
      <c r="F923" s="17"/>
      <c r="G923" s="17"/>
      <c r="H923" s="17"/>
      <c r="I923" s="17"/>
      <c r="J923" s="17"/>
      <c r="K923" s="17"/>
      <c r="L923" s="17"/>
      <c r="M923" s="17"/>
    </row>
    <row r="924" spans="1:13" x14ac:dyDescent="0.25">
      <c r="A924" s="17"/>
      <c r="B924" s="17"/>
      <c r="C924" s="17"/>
      <c r="D924" s="17"/>
      <c r="E924" s="17"/>
      <c r="F924" s="17"/>
      <c r="G924" s="17"/>
      <c r="H924" s="17"/>
      <c r="I924" s="17"/>
      <c r="J924" s="17"/>
      <c r="K924" s="17"/>
      <c r="L924" s="17"/>
      <c r="M924" s="17"/>
    </row>
    <row r="925" spans="1:13" x14ac:dyDescent="0.25">
      <c r="A925" s="17"/>
      <c r="B925" s="17"/>
      <c r="C925" s="17"/>
      <c r="D925" s="17"/>
      <c r="E925" s="17"/>
      <c r="F925" s="17"/>
      <c r="G925" s="17"/>
      <c r="H925" s="17"/>
      <c r="I925" s="17"/>
      <c r="J925" s="17"/>
      <c r="K925" s="17"/>
      <c r="L925" s="17"/>
      <c r="M925" s="17"/>
    </row>
    <row r="926" spans="1:13" x14ac:dyDescent="0.25">
      <c r="A926" s="17"/>
      <c r="B926" s="17"/>
      <c r="C926" s="17"/>
      <c r="D926" s="17"/>
      <c r="E926" s="17"/>
      <c r="F926" s="17"/>
      <c r="G926" s="17"/>
      <c r="H926" s="17"/>
      <c r="I926" s="17"/>
      <c r="J926" s="17"/>
      <c r="K926" s="17"/>
      <c r="L926" s="17"/>
      <c r="M926" s="17"/>
    </row>
    <row r="927" spans="1:13" x14ac:dyDescent="0.25">
      <c r="A927" s="17"/>
      <c r="B927" s="17"/>
      <c r="C927" s="17"/>
      <c r="D927" s="17"/>
      <c r="E927" s="17"/>
      <c r="F927" s="17"/>
      <c r="G927" s="17"/>
      <c r="H927" s="17"/>
      <c r="I927" s="17"/>
      <c r="J927" s="17"/>
      <c r="K927" s="17"/>
      <c r="L927" s="17"/>
      <c r="M927" s="17"/>
    </row>
    <row r="928" spans="1:13" x14ac:dyDescent="0.25">
      <c r="A928" s="17"/>
      <c r="B928" s="17"/>
      <c r="C928" s="17"/>
      <c r="D928" s="17"/>
      <c r="E928" s="17"/>
      <c r="F928" s="17"/>
      <c r="G928" s="17"/>
      <c r="H928" s="17"/>
      <c r="I928" s="17"/>
      <c r="J928" s="17"/>
      <c r="K928" s="17"/>
      <c r="L928" s="17"/>
      <c r="M928" s="17"/>
    </row>
    <row r="929" spans="1:13" x14ac:dyDescent="0.25">
      <c r="A929" s="17"/>
      <c r="B929" s="17"/>
      <c r="C929" s="17"/>
      <c r="D929" s="17"/>
      <c r="E929" s="17"/>
      <c r="F929" s="17"/>
      <c r="G929" s="17"/>
      <c r="H929" s="17"/>
      <c r="I929" s="17"/>
      <c r="J929" s="17"/>
      <c r="K929" s="17"/>
      <c r="L929" s="17"/>
      <c r="M929" s="17"/>
    </row>
    <row r="930" spans="1:13" x14ac:dyDescent="0.25">
      <c r="A930" s="17"/>
      <c r="B930" s="17"/>
      <c r="C930" s="17"/>
      <c r="D930" s="17"/>
      <c r="E930" s="17"/>
      <c r="F930" s="17"/>
      <c r="G930" s="17"/>
      <c r="H930" s="17"/>
      <c r="I930" s="17"/>
      <c r="J930" s="17"/>
      <c r="K930" s="17"/>
      <c r="L930" s="17"/>
      <c r="M930" s="17"/>
    </row>
    <row r="931" spans="1:13" x14ac:dyDescent="0.25">
      <c r="A931" s="17"/>
      <c r="B931" s="17"/>
      <c r="C931" s="17"/>
      <c r="D931" s="17"/>
      <c r="E931" s="17"/>
      <c r="F931" s="17"/>
      <c r="G931" s="17"/>
      <c r="H931" s="17"/>
      <c r="I931" s="17"/>
      <c r="J931" s="17"/>
      <c r="K931" s="17"/>
      <c r="L931" s="17"/>
      <c r="M931" s="17"/>
    </row>
    <row r="932" spans="1:13" x14ac:dyDescent="0.25">
      <c r="A932" s="17"/>
      <c r="B932" s="17"/>
      <c r="C932" s="17"/>
      <c r="D932" s="17"/>
      <c r="E932" s="17"/>
      <c r="F932" s="17"/>
      <c r="G932" s="17"/>
      <c r="H932" s="17"/>
      <c r="I932" s="17"/>
      <c r="J932" s="17"/>
      <c r="K932" s="17"/>
      <c r="L932" s="17"/>
      <c r="M932" s="17"/>
    </row>
    <row r="933" spans="1:13" x14ac:dyDescent="0.25">
      <c r="A933" s="17"/>
      <c r="B933" s="17"/>
      <c r="C933" s="17"/>
      <c r="D933" s="17"/>
      <c r="E933" s="17"/>
      <c r="F933" s="17"/>
      <c r="G933" s="17"/>
      <c r="H933" s="17"/>
      <c r="I933" s="17"/>
      <c r="J933" s="17"/>
      <c r="K933" s="17"/>
      <c r="L933" s="17"/>
      <c r="M933" s="17"/>
    </row>
    <row r="934" spans="1:13" x14ac:dyDescent="0.25">
      <c r="A934" s="17"/>
      <c r="B934" s="17"/>
      <c r="C934" s="17"/>
      <c r="D934" s="17"/>
      <c r="E934" s="17"/>
      <c r="F934" s="17"/>
      <c r="G934" s="17"/>
      <c r="H934" s="17"/>
      <c r="I934" s="17"/>
      <c r="J934" s="17"/>
      <c r="K934" s="17"/>
      <c r="L934" s="17"/>
      <c r="M934" s="17"/>
    </row>
    <row r="935" spans="1:13" x14ac:dyDescent="0.25">
      <c r="A935" s="17"/>
      <c r="B935" s="17"/>
      <c r="C935" s="17"/>
      <c r="D935" s="17"/>
      <c r="E935" s="17"/>
      <c r="F935" s="17"/>
      <c r="G935" s="17"/>
      <c r="H935" s="17"/>
      <c r="I935" s="17"/>
      <c r="J935" s="17"/>
      <c r="K935" s="17"/>
      <c r="L935" s="17"/>
      <c r="M935" s="17"/>
    </row>
    <row r="936" spans="1:13" x14ac:dyDescent="0.25">
      <c r="A936" s="17"/>
      <c r="B936" s="17"/>
      <c r="C936" s="17"/>
      <c r="D936" s="17"/>
      <c r="E936" s="17"/>
      <c r="F936" s="17"/>
      <c r="G936" s="17"/>
      <c r="H936" s="17"/>
      <c r="I936" s="17"/>
      <c r="J936" s="17"/>
      <c r="K936" s="17"/>
      <c r="L936" s="17"/>
      <c r="M936" s="17"/>
    </row>
    <row r="937" spans="1:13" x14ac:dyDescent="0.25">
      <c r="A937" s="17"/>
      <c r="B937" s="17"/>
      <c r="C937" s="17"/>
      <c r="D937" s="17"/>
      <c r="E937" s="17"/>
      <c r="F937" s="17"/>
      <c r="G937" s="17"/>
      <c r="H937" s="17"/>
      <c r="I937" s="17"/>
      <c r="J937" s="17"/>
      <c r="K937" s="17"/>
      <c r="L937" s="17"/>
      <c r="M937" s="17"/>
    </row>
    <row r="938" spans="1:13" x14ac:dyDescent="0.25">
      <c r="A938" s="17"/>
      <c r="B938" s="17"/>
      <c r="C938" s="17"/>
      <c r="D938" s="17"/>
      <c r="E938" s="17"/>
      <c r="F938" s="17"/>
      <c r="G938" s="17"/>
      <c r="H938" s="17"/>
      <c r="I938" s="17"/>
      <c r="J938" s="17"/>
      <c r="K938" s="17"/>
      <c r="L938" s="17"/>
      <c r="M938" s="17"/>
    </row>
    <row r="939" spans="1:13" x14ac:dyDescent="0.25">
      <c r="A939" s="17"/>
      <c r="B939" s="17"/>
      <c r="C939" s="17"/>
      <c r="D939" s="17"/>
      <c r="E939" s="17"/>
      <c r="F939" s="17"/>
      <c r="G939" s="17"/>
      <c r="H939" s="17"/>
      <c r="I939" s="17"/>
      <c r="J939" s="17"/>
      <c r="K939" s="17"/>
      <c r="L939" s="17"/>
      <c r="M939" s="17"/>
    </row>
    <row r="940" spans="1:13" x14ac:dyDescent="0.25">
      <c r="A940" s="17"/>
      <c r="B940" s="17"/>
      <c r="C940" s="17"/>
      <c r="D940" s="17"/>
      <c r="E940" s="17"/>
      <c r="F940" s="17"/>
      <c r="G940" s="17"/>
      <c r="H940" s="17"/>
      <c r="I940" s="17"/>
      <c r="J940" s="17"/>
      <c r="K940" s="17"/>
      <c r="L940" s="17"/>
      <c r="M940" s="17"/>
    </row>
    <row r="941" spans="1:13" x14ac:dyDescent="0.25">
      <c r="A941" s="17"/>
      <c r="B941" s="17"/>
      <c r="C941" s="17"/>
      <c r="D941" s="17"/>
      <c r="E941" s="17"/>
      <c r="F941" s="17"/>
      <c r="G941" s="17"/>
      <c r="H941" s="17"/>
      <c r="I941" s="17"/>
      <c r="J941" s="17"/>
      <c r="K941" s="17"/>
      <c r="L941" s="17"/>
      <c r="M941" s="17"/>
    </row>
    <row r="942" spans="1:13" x14ac:dyDescent="0.25">
      <c r="A942" s="17"/>
      <c r="B942" s="17"/>
      <c r="C942" s="17"/>
      <c r="D942" s="17"/>
      <c r="E942" s="17"/>
      <c r="F942" s="17"/>
      <c r="G942" s="17"/>
      <c r="H942" s="17"/>
      <c r="I942" s="17"/>
      <c r="J942" s="17"/>
      <c r="K942" s="17"/>
      <c r="L942" s="17"/>
      <c r="M942" s="17"/>
    </row>
    <row r="943" spans="1:13" x14ac:dyDescent="0.25">
      <c r="A943" s="17"/>
      <c r="B943" s="17"/>
      <c r="C943" s="17"/>
      <c r="D943" s="17"/>
      <c r="E943" s="17"/>
      <c r="F943" s="17"/>
      <c r="G943" s="17"/>
      <c r="H943" s="17"/>
      <c r="I943" s="17"/>
      <c r="J943" s="17"/>
      <c r="K943" s="17"/>
      <c r="L943" s="17"/>
      <c r="M943" s="17"/>
    </row>
    <row r="944" spans="1:13" x14ac:dyDescent="0.25">
      <c r="A944" s="17"/>
      <c r="B944" s="17"/>
      <c r="C944" s="17"/>
      <c r="D944" s="17"/>
      <c r="E944" s="17"/>
      <c r="F944" s="17"/>
      <c r="G944" s="17"/>
      <c r="H944" s="17"/>
      <c r="I944" s="17"/>
      <c r="J944" s="17"/>
      <c r="K944" s="17"/>
      <c r="L944" s="17"/>
      <c r="M944" s="17"/>
    </row>
    <row r="945" spans="1:13" x14ac:dyDescent="0.25">
      <c r="A945" s="17"/>
      <c r="B945" s="17"/>
      <c r="C945" s="17"/>
      <c r="D945" s="17"/>
      <c r="E945" s="17"/>
      <c r="F945" s="17"/>
      <c r="G945" s="17"/>
      <c r="H945" s="17"/>
      <c r="I945" s="17"/>
      <c r="J945" s="17"/>
      <c r="K945" s="17"/>
      <c r="L945" s="17"/>
      <c r="M945" s="17"/>
    </row>
    <row r="946" spans="1:13" x14ac:dyDescent="0.25">
      <c r="A946" s="17"/>
      <c r="B946" s="17"/>
      <c r="C946" s="17"/>
      <c r="D946" s="17"/>
      <c r="E946" s="17"/>
      <c r="F946" s="17"/>
      <c r="G946" s="17"/>
      <c r="H946" s="17"/>
      <c r="I946" s="17"/>
      <c r="J946" s="17"/>
      <c r="K946" s="17"/>
      <c r="L946" s="17"/>
      <c r="M946" s="17"/>
    </row>
    <row r="947" spans="1:13" x14ac:dyDescent="0.25">
      <c r="A947" s="17"/>
      <c r="B947" s="17"/>
      <c r="C947" s="17"/>
      <c r="D947" s="17"/>
      <c r="E947" s="17"/>
      <c r="F947" s="17"/>
      <c r="G947" s="17"/>
      <c r="H947" s="17"/>
      <c r="I947" s="17"/>
      <c r="J947" s="17"/>
      <c r="K947" s="17"/>
      <c r="L947" s="17"/>
      <c r="M947" s="17"/>
    </row>
    <row r="948" spans="1:13" x14ac:dyDescent="0.25">
      <c r="A948" s="17"/>
      <c r="B948" s="17"/>
      <c r="C948" s="17"/>
      <c r="D948" s="17"/>
      <c r="E948" s="17"/>
      <c r="F948" s="17"/>
      <c r="G948" s="17"/>
      <c r="H948" s="17"/>
      <c r="I948" s="17"/>
      <c r="J948" s="17"/>
      <c r="K948" s="17"/>
      <c r="L948" s="17"/>
      <c r="M948" s="17"/>
    </row>
    <row r="949" spans="1:13" x14ac:dyDescent="0.25">
      <c r="A949" s="17"/>
      <c r="B949" s="17"/>
      <c r="C949" s="17"/>
      <c r="D949" s="17"/>
      <c r="E949" s="17"/>
      <c r="F949" s="17"/>
      <c r="G949" s="17"/>
      <c r="H949" s="17"/>
      <c r="I949" s="17"/>
      <c r="J949" s="17"/>
      <c r="K949" s="17"/>
      <c r="L949" s="17"/>
      <c r="M949" s="17"/>
    </row>
    <row r="950" spans="1:13" x14ac:dyDescent="0.25">
      <c r="A950" s="17"/>
      <c r="B950" s="17"/>
      <c r="C950" s="17"/>
      <c r="D950" s="17"/>
      <c r="E950" s="17"/>
      <c r="F950" s="17"/>
      <c r="G950" s="17"/>
      <c r="H950" s="17"/>
      <c r="I950" s="17"/>
      <c r="J950" s="17"/>
      <c r="K950" s="17"/>
      <c r="L950" s="17"/>
      <c r="M950" s="17"/>
    </row>
    <row r="951" spans="1:13" x14ac:dyDescent="0.25">
      <c r="A951" s="17"/>
      <c r="B951" s="17"/>
      <c r="C951" s="17"/>
      <c r="D951" s="17"/>
      <c r="E951" s="17"/>
      <c r="F951" s="17"/>
      <c r="G951" s="17"/>
      <c r="H951" s="17"/>
      <c r="I951" s="17"/>
      <c r="J951" s="17"/>
      <c r="K951" s="17"/>
      <c r="L951" s="17"/>
      <c r="M951" s="17"/>
    </row>
    <row r="952" spans="1:13" x14ac:dyDescent="0.25">
      <c r="A952" s="17"/>
      <c r="B952" s="17"/>
      <c r="C952" s="17"/>
      <c r="D952" s="17"/>
      <c r="E952" s="17"/>
      <c r="F952" s="17"/>
      <c r="G952" s="17"/>
      <c r="H952" s="17"/>
      <c r="I952" s="17"/>
      <c r="J952" s="17"/>
      <c r="K952" s="17"/>
      <c r="L952" s="17"/>
      <c r="M952" s="17"/>
    </row>
    <row r="953" spans="1:13" x14ac:dyDescent="0.25">
      <c r="A953" s="17"/>
      <c r="B953" s="17"/>
      <c r="C953" s="17"/>
      <c r="D953" s="17"/>
      <c r="E953" s="17"/>
      <c r="F953" s="17"/>
      <c r="G953" s="17"/>
      <c r="H953" s="17"/>
      <c r="I953" s="17"/>
      <c r="J953" s="17"/>
      <c r="K953" s="17"/>
      <c r="L953" s="17"/>
      <c r="M953" s="17"/>
    </row>
    <row r="954" spans="1:13" x14ac:dyDescent="0.25">
      <c r="A954" s="17"/>
      <c r="B954" s="17"/>
      <c r="C954" s="17"/>
      <c r="D954" s="17"/>
      <c r="E954" s="17"/>
      <c r="F954" s="17"/>
      <c r="G954" s="17"/>
      <c r="H954" s="17"/>
      <c r="I954" s="17"/>
      <c r="J954" s="17"/>
      <c r="K954" s="17"/>
      <c r="L954" s="17"/>
      <c r="M954" s="17"/>
    </row>
    <row r="955" spans="1:13" x14ac:dyDescent="0.25">
      <c r="A955" s="17"/>
      <c r="B955" s="17"/>
      <c r="C955" s="17"/>
      <c r="D955" s="17"/>
      <c r="E955" s="17"/>
      <c r="F955" s="17"/>
      <c r="G955" s="17"/>
      <c r="H955" s="17"/>
      <c r="I955" s="17"/>
      <c r="J955" s="17"/>
      <c r="K955" s="17"/>
      <c r="L955" s="17"/>
      <c r="M955" s="17"/>
    </row>
    <row r="956" spans="1:13" x14ac:dyDescent="0.25">
      <c r="A956" s="17"/>
      <c r="B956" s="17"/>
      <c r="C956" s="17"/>
      <c r="D956" s="17"/>
      <c r="E956" s="17"/>
      <c r="F956" s="17"/>
      <c r="G956" s="17"/>
      <c r="H956" s="17"/>
      <c r="I956" s="17"/>
      <c r="J956" s="17"/>
      <c r="K956" s="17"/>
      <c r="L956" s="17"/>
      <c r="M956" s="17"/>
    </row>
    <row r="957" spans="1:13" x14ac:dyDescent="0.25">
      <c r="A957" s="17"/>
      <c r="B957" s="17"/>
      <c r="C957" s="17"/>
      <c r="D957" s="17"/>
      <c r="E957" s="17"/>
      <c r="F957" s="17"/>
      <c r="G957" s="17"/>
      <c r="H957" s="17"/>
      <c r="I957" s="17"/>
      <c r="J957" s="17"/>
      <c r="K957" s="17"/>
      <c r="L957" s="17"/>
      <c r="M957" s="17"/>
    </row>
    <row r="958" spans="1:13" x14ac:dyDescent="0.25">
      <c r="A958" s="17"/>
      <c r="B958" s="17"/>
      <c r="C958" s="17"/>
      <c r="D958" s="17"/>
      <c r="E958" s="17"/>
      <c r="F958" s="17"/>
      <c r="G958" s="17"/>
      <c r="H958" s="17"/>
      <c r="I958" s="17"/>
      <c r="J958" s="17"/>
      <c r="K958" s="17"/>
      <c r="L958" s="17"/>
      <c r="M958" s="17"/>
    </row>
    <row r="959" spans="1:13" x14ac:dyDescent="0.25">
      <c r="A959" s="17"/>
      <c r="B959" s="17"/>
      <c r="C959" s="17"/>
      <c r="D959" s="17"/>
      <c r="E959" s="17"/>
      <c r="F959" s="17"/>
      <c r="G959" s="17"/>
      <c r="H959" s="17"/>
      <c r="I959" s="17"/>
      <c r="J959" s="17"/>
      <c r="K959" s="17"/>
      <c r="L959" s="17"/>
      <c r="M959" s="17"/>
    </row>
    <row r="960" spans="1:13" x14ac:dyDescent="0.25">
      <c r="A960" s="17"/>
      <c r="B960" s="17"/>
      <c r="C960" s="17"/>
      <c r="D960" s="17"/>
      <c r="E960" s="17"/>
      <c r="F960" s="17"/>
      <c r="G960" s="17"/>
      <c r="H960" s="17"/>
      <c r="I960" s="17"/>
      <c r="J960" s="17"/>
      <c r="K960" s="17"/>
      <c r="L960" s="17"/>
      <c r="M960" s="17"/>
    </row>
    <row r="961" spans="1:13" x14ac:dyDescent="0.25">
      <c r="A961" s="17"/>
      <c r="B961" s="17"/>
      <c r="C961" s="17"/>
      <c r="D961" s="17"/>
      <c r="E961" s="17"/>
      <c r="F961" s="17"/>
      <c r="G961" s="17"/>
      <c r="H961" s="17"/>
      <c r="I961" s="17"/>
      <c r="J961" s="17"/>
      <c r="K961" s="17"/>
      <c r="L961" s="17"/>
      <c r="M961" s="17"/>
    </row>
    <row r="962" spans="1:13" x14ac:dyDescent="0.25">
      <c r="A962" s="17"/>
      <c r="B962" s="17"/>
      <c r="C962" s="17"/>
      <c r="D962" s="17"/>
      <c r="E962" s="17"/>
      <c r="F962" s="17"/>
      <c r="G962" s="17"/>
      <c r="H962" s="17"/>
      <c r="I962" s="17"/>
      <c r="J962" s="17"/>
      <c r="K962" s="17"/>
      <c r="L962" s="17"/>
      <c r="M962" s="17"/>
    </row>
    <row r="963" spans="1:13" x14ac:dyDescent="0.25">
      <c r="A963" s="17"/>
      <c r="B963" s="17"/>
      <c r="C963" s="17"/>
      <c r="D963" s="17"/>
      <c r="E963" s="17"/>
      <c r="F963" s="17"/>
      <c r="G963" s="17"/>
      <c r="H963" s="17"/>
      <c r="I963" s="17"/>
      <c r="J963" s="17"/>
      <c r="K963" s="17"/>
      <c r="L963" s="17"/>
      <c r="M963" s="17"/>
    </row>
    <row r="964" spans="1:13" x14ac:dyDescent="0.25">
      <c r="A964" s="17"/>
      <c r="B964" s="17"/>
      <c r="C964" s="17"/>
      <c r="D964" s="17"/>
      <c r="E964" s="17"/>
      <c r="F964" s="17"/>
      <c r="G964" s="17"/>
      <c r="H964" s="17"/>
      <c r="I964" s="17"/>
      <c r="J964" s="17"/>
      <c r="K964" s="17"/>
      <c r="L964" s="17"/>
      <c r="M964" s="17"/>
    </row>
    <row r="965" spans="1:13" x14ac:dyDescent="0.25">
      <c r="A965" s="17"/>
      <c r="B965" s="17"/>
      <c r="C965" s="17"/>
      <c r="D965" s="17"/>
      <c r="E965" s="17"/>
      <c r="F965" s="17"/>
      <c r="G965" s="17"/>
      <c r="H965" s="17"/>
      <c r="I965" s="17"/>
      <c r="J965" s="17"/>
      <c r="K965" s="17"/>
      <c r="L965" s="17"/>
      <c r="M965" s="17"/>
    </row>
    <row r="966" spans="1:13" x14ac:dyDescent="0.25">
      <c r="A966" s="17"/>
      <c r="B966" s="17"/>
      <c r="C966" s="17"/>
      <c r="D966" s="17"/>
      <c r="E966" s="17"/>
      <c r="F966" s="17"/>
      <c r="G966" s="17"/>
      <c r="H966" s="17"/>
      <c r="I966" s="17"/>
      <c r="J966" s="17"/>
      <c r="K966" s="17"/>
      <c r="L966" s="17"/>
      <c r="M966" s="17"/>
    </row>
    <row r="967" spans="1:13" x14ac:dyDescent="0.25">
      <c r="A967" s="17"/>
      <c r="B967" s="17"/>
      <c r="C967" s="17"/>
      <c r="D967" s="17"/>
      <c r="E967" s="17"/>
      <c r="F967" s="17"/>
      <c r="G967" s="17"/>
      <c r="H967" s="17"/>
      <c r="I967" s="17"/>
      <c r="J967" s="17"/>
      <c r="K967" s="17"/>
      <c r="L967" s="17"/>
      <c r="M967" s="17"/>
    </row>
    <row r="968" spans="1:13" x14ac:dyDescent="0.25">
      <c r="A968" s="17"/>
      <c r="B968" s="17"/>
      <c r="C968" s="17"/>
      <c r="D968" s="17"/>
      <c r="E968" s="17"/>
      <c r="F968" s="17"/>
      <c r="G968" s="17"/>
      <c r="H968" s="17"/>
      <c r="I968" s="17"/>
      <c r="J968" s="17"/>
      <c r="K968" s="17"/>
      <c r="L968" s="17"/>
      <c r="M968" s="17"/>
    </row>
    <row r="969" spans="1:13" x14ac:dyDescent="0.25">
      <c r="A969" s="17"/>
      <c r="B969" s="17"/>
      <c r="C969" s="17"/>
      <c r="D969" s="17"/>
      <c r="E969" s="17"/>
      <c r="F969" s="17"/>
      <c r="G969" s="17"/>
      <c r="H969" s="17"/>
      <c r="I969" s="17"/>
      <c r="J969" s="17"/>
      <c r="K969" s="17"/>
      <c r="L969" s="17"/>
      <c r="M969" s="17"/>
    </row>
    <row r="970" spans="1:13" x14ac:dyDescent="0.25">
      <c r="A970" s="17"/>
      <c r="B970" s="17"/>
      <c r="C970" s="17"/>
      <c r="D970" s="17"/>
      <c r="E970" s="17"/>
      <c r="F970" s="17"/>
      <c r="G970" s="17"/>
      <c r="H970" s="17"/>
      <c r="I970" s="17"/>
      <c r="J970" s="17"/>
      <c r="K970" s="17"/>
      <c r="L970" s="17"/>
      <c r="M970" s="17"/>
    </row>
    <row r="971" spans="1:13" x14ac:dyDescent="0.25">
      <c r="A971" s="17"/>
      <c r="B971" s="17"/>
      <c r="C971" s="17"/>
      <c r="D971" s="17"/>
      <c r="E971" s="17"/>
      <c r="F971" s="17"/>
      <c r="G971" s="17"/>
      <c r="H971" s="17"/>
      <c r="I971" s="17"/>
      <c r="J971" s="17"/>
      <c r="K971" s="17"/>
      <c r="L971" s="17"/>
      <c r="M971" s="17"/>
    </row>
    <row r="972" spans="1:13" x14ac:dyDescent="0.25">
      <c r="A972" s="17"/>
      <c r="B972" s="17"/>
      <c r="C972" s="17"/>
      <c r="D972" s="17"/>
      <c r="E972" s="17"/>
      <c r="F972" s="17"/>
      <c r="G972" s="17"/>
      <c r="H972" s="17"/>
      <c r="I972" s="17"/>
      <c r="J972" s="17"/>
      <c r="K972" s="17"/>
      <c r="L972" s="17"/>
      <c r="M972" s="17"/>
    </row>
    <row r="973" spans="1:13" x14ac:dyDescent="0.25">
      <c r="A973" s="17"/>
      <c r="B973" s="17"/>
      <c r="C973" s="17"/>
      <c r="D973" s="17"/>
      <c r="E973" s="17"/>
      <c r="F973" s="17"/>
      <c r="G973" s="17"/>
      <c r="H973" s="17"/>
      <c r="I973" s="17"/>
      <c r="J973" s="17"/>
      <c r="K973" s="17"/>
      <c r="L973" s="17"/>
      <c r="M973" s="17"/>
    </row>
    <row r="974" spans="1:13" x14ac:dyDescent="0.25">
      <c r="A974" s="17"/>
      <c r="B974" s="17"/>
      <c r="C974" s="17"/>
      <c r="D974" s="17"/>
      <c r="E974" s="17"/>
      <c r="F974" s="17"/>
      <c r="G974" s="17"/>
      <c r="H974" s="17"/>
      <c r="I974" s="17"/>
      <c r="J974" s="17"/>
      <c r="K974" s="17"/>
      <c r="L974" s="17"/>
      <c r="M974" s="17"/>
    </row>
    <row r="975" spans="1:13" x14ac:dyDescent="0.25">
      <c r="A975" s="17"/>
      <c r="B975" s="17"/>
      <c r="C975" s="17"/>
      <c r="D975" s="17"/>
      <c r="E975" s="17"/>
      <c r="F975" s="17"/>
      <c r="G975" s="17"/>
      <c r="H975" s="17"/>
      <c r="I975" s="17"/>
      <c r="J975" s="17"/>
      <c r="K975" s="17"/>
      <c r="L975" s="17"/>
      <c r="M975" s="17"/>
    </row>
    <row r="976" spans="1:13" x14ac:dyDescent="0.25">
      <c r="A976" s="17"/>
      <c r="B976" s="17"/>
      <c r="C976" s="17"/>
      <c r="D976" s="17"/>
      <c r="E976" s="17"/>
      <c r="F976" s="17"/>
      <c r="G976" s="17"/>
      <c r="H976" s="17"/>
      <c r="I976" s="17"/>
      <c r="J976" s="17"/>
      <c r="K976" s="17"/>
      <c r="L976" s="17"/>
      <c r="M976" s="17"/>
    </row>
    <row r="977" spans="1:13" x14ac:dyDescent="0.25">
      <c r="A977" s="17"/>
      <c r="B977" s="17"/>
      <c r="C977" s="17"/>
      <c r="D977" s="17"/>
      <c r="E977" s="17"/>
      <c r="F977" s="17"/>
      <c r="G977" s="17"/>
      <c r="H977" s="17"/>
      <c r="I977" s="17"/>
      <c r="J977" s="17"/>
      <c r="K977" s="17"/>
      <c r="L977" s="17"/>
      <c r="M977" s="17"/>
    </row>
    <row r="978" spans="1:13" x14ac:dyDescent="0.25">
      <c r="A978" s="17"/>
      <c r="B978" s="17"/>
      <c r="C978" s="17"/>
      <c r="D978" s="17"/>
      <c r="E978" s="17"/>
      <c r="F978" s="17"/>
      <c r="G978" s="17"/>
      <c r="H978" s="17"/>
      <c r="I978" s="17"/>
      <c r="J978" s="17"/>
      <c r="K978" s="17"/>
      <c r="L978" s="17"/>
      <c r="M978" s="17"/>
    </row>
    <row r="979" spans="1:13" x14ac:dyDescent="0.25">
      <c r="A979" s="17"/>
      <c r="B979" s="17"/>
      <c r="C979" s="17"/>
      <c r="D979" s="17"/>
      <c r="E979" s="17"/>
      <c r="F979" s="17"/>
      <c r="G979" s="17"/>
      <c r="H979" s="17"/>
      <c r="I979" s="17"/>
      <c r="J979" s="17"/>
      <c r="K979" s="17"/>
      <c r="L979" s="17"/>
      <c r="M979" s="17"/>
    </row>
    <row r="980" spans="1:13" x14ac:dyDescent="0.25">
      <c r="A980" s="17"/>
      <c r="B980" s="17"/>
      <c r="C980" s="17"/>
      <c r="D980" s="17"/>
      <c r="E980" s="17"/>
      <c r="F980" s="17"/>
      <c r="G980" s="17"/>
      <c r="H980" s="17"/>
      <c r="I980" s="17"/>
      <c r="J980" s="17"/>
      <c r="K980" s="17"/>
      <c r="L980" s="17"/>
      <c r="M980" s="17"/>
    </row>
    <row r="981" spans="1:13" x14ac:dyDescent="0.25">
      <c r="A981" s="17"/>
      <c r="B981" s="17"/>
      <c r="C981" s="17"/>
      <c r="D981" s="17"/>
      <c r="E981" s="17"/>
      <c r="F981" s="17"/>
      <c r="G981" s="17"/>
      <c r="H981" s="17"/>
      <c r="I981" s="17"/>
      <c r="J981" s="17"/>
      <c r="K981" s="17"/>
      <c r="L981" s="17"/>
      <c r="M981" s="17"/>
    </row>
    <row r="982" spans="1:13" x14ac:dyDescent="0.25">
      <c r="A982" s="17"/>
      <c r="B982" s="17"/>
      <c r="C982" s="17"/>
      <c r="D982" s="17"/>
      <c r="E982" s="17"/>
      <c r="F982" s="17"/>
      <c r="G982" s="17"/>
      <c r="H982" s="17"/>
      <c r="I982" s="17"/>
      <c r="J982" s="17"/>
      <c r="K982" s="17"/>
      <c r="L982" s="17"/>
      <c r="M982" s="17"/>
    </row>
    <row r="983" spans="1:13" x14ac:dyDescent="0.25">
      <c r="A983" s="17"/>
      <c r="B983" s="17"/>
      <c r="C983" s="17"/>
      <c r="D983" s="17"/>
      <c r="E983" s="17"/>
      <c r="F983" s="17"/>
      <c r="G983" s="17"/>
      <c r="H983" s="17"/>
      <c r="I983" s="17"/>
      <c r="J983" s="17"/>
      <c r="K983" s="17"/>
      <c r="L983" s="17"/>
      <c r="M983" s="17"/>
    </row>
    <row r="984" spans="1:13" x14ac:dyDescent="0.25">
      <c r="A984" s="17"/>
      <c r="B984" s="17"/>
      <c r="C984" s="17"/>
      <c r="D984" s="17"/>
      <c r="E984" s="17"/>
      <c r="F984" s="17"/>
      <c r="G984" s="17"/>
      <c r="H984" s="17"/>
      <c r="I984" s="17"/>
      <c r="J984" s="17"/>
      <c r="K984" s="17"/>
      <c r="L984" s="17"/>
      <c r="M984" s="17"/>
    </row>
    <row r="985" spans="1:13" x14ac:dyDescent="0.25">
      <c r="A985" s="17"/>
      <c r="B985" s="17"/>
      <c r="C985" s="17"/>
      <c r="D985" s="17"/>
      <c r="E985" s="17"/>
      <c r="F985" s="17"/>
      <c r="G985" s="17"/>
      <c r="H985" s="17"/>
      <c r="I985" s="17"/>
      <c r="J985" s="17"/>
      <c r="K985" s="17"/>
      <c r="L985" s="17"/>
      <c r="M985" s="17"/>
    </row>
    <row r="986" spans="1:13" x14ac:dyDescent="0.25">
      <c r="A986" s="17"/>
      <c r="B986" s="17"/>
      <c r="C986" s="17"/>
      <c r="D986" s="17"/>
      <c r="E986" s="17"/>
      <c r="F986" s="17"/>
      <c r="G986" s="17"/>
      <c r="H986" s="17"/>
      <c r="I986" s="17"/>
      <c r="J986" s="17"/>
      <c r="K986" s="17"/>
      <c r="L986" s="17"/>
      <c r="M986" s="17"/>
    </row>
    <row r="987" spans="1:13" x14ac:dyDescent="0.25">
      <c r="A987" s="17"/>
      <c r="B987" s="17"/>
      <c r="C987" s="17"/>
      <c r="D987" s="17"/>
      <c r="E987" s="17"/>
      <c r="F987" s="17"/>
      <c r="G987" s="17"/>
      <c r="H987" s="17"/>
      <c r="I987" s="17"/>
      <c r="J987" s="17"/>
      <c r="K987" s="17"/>
      <c r="L987" s="17"/>
      <c r="M987" s="17"/>
    </row>
    <row r="988" spans="1:13" x14ac:dyDescent="0.25">
      <c r="A988" s="17"/>
      <c r="B988" s="17"/>
      <c r="C988" s="17"/>
      <c r="D988" s="17"/>
      <c r="E988" s="17"/>
      <c r="F988" s="17"/>
      <c r="G988" s="17"/>
      <c r="H988" s="17"/>
      <c r="I988" s="17"/>
      <c r="J988" s="17"/>
      <c r="K988" s="17"/>
      <c r="L988" s="17"/>
      <c r="M988" s="17"/>
    </row>
    <row r="989" spans="1:13" x14ac:dyDescent="0.25">
      <c r="A989" s="17"/>
      <c r="B989" s="17"/>
      <c r="C989" s="17"/>
      <c r="D989" s="17"/>
      <c r="E989" s="17"/>
      <c r="F989" s="17"/>
      <c r="G989" s="17"/>
      <c r="H989" s="17"/>
      <c r="I989" s="17"/>
      <c r="J989" s="17"/>
      <c r="K989" s="17"/>
      <c r="L989" s="17"/>
      <c r="M989" s="17"/>
    </row>
    <row r="990" spans="1:13" x14ac:dyDescent="0.25">
      <c r="A990" s="17"/>
      <c r="B990" s="17"/>
      <c r="C990" s="17"/>
      <c r="D990" s="17"/>
      <c r="E990" s="17"/>
      <c r="F990" s="17"/>
      <c r="G990" s="17"/>
      <c r="H990" s="17"/>
      <c r="I990" s="17"/>
      <c r="J990" s="17"/>
      <c r="K990" s="17"/>
      <c r="L990" s="17"/>
      <c r="M990" s="17"/>
    </row>
    <row r="991" spans="1:13" x14ac:dyDescent="0.25">
      <c r="A991" s="17"/>
      <c r="B991" s="17"/>
      <c r="C991" s="17"/>
      <c r="D991" s="17"/>
      <c r="E991" s="17"/>
      <c r="F991" s="17"/>
      <c r="G991" s="17"/>
      <c r="H991" s="17"/>
      <c r="I991" s="17"/>
      <c r="J991" s="17"/>
      <c r="K991" s="17"/>
      <c r="L991" s="17"/>
      <c r="M991" s="17"/>
    </row>
    <row r="992" spans="1:13" x14ac:dyDescent="0.25">
      <c r="A992" s="17"/>
      <c r="B992" s="17"/>
      <c r="C992" s="17"/>
      <c r="D992" s="17"/>
      <c r="E992" s="17"/>
      <c r="F992" s="17"/>
      <c r="G992" s="17"/>
      <c r="H992" s="17"/>
      <c r="I992" s="17"/>
      <c r="J992" s="17"/>
      <c r="K992" s="17"/>
      <c r="L992" s="17"/>
      <c r="M992" s="17"/>
    </row>
    <row r="993" spans="1:13" x14ac:dyDescent="0.25">
      <c r="A993" s="17"/>
      <c r="B993" s="17"/>
      <c r="C993" s="17"/>
      <c r="D993" s="17"/>
      <c r="E993" s="17"/>
      <c r="F993" s="17"/>
      <c r="G993" s="17"/>
      <c r="H993" s="17"/>
      <c r="I993" s="17"/>
      <c r="J993" s="17"/>
      <c r="K993" s="17"/>
      <c r="L993" s="17"/>
      <c r="M993" s="17"/>
    </row>
    <row r="994" spans="1:13" x14ac:dyDescent="0.25">
      <c r="A994" s="17"/>
      <c r="B994" s="17"/>
      <c r="C994" s="17"/>
      <c r="D994" s="17"/>
      <c r="E994" s="17"/>
      <c r="F994" s="17"/>
      <c r="G994" s="17"/>
      <c r="H994" s="17"/>
      <c r="I994" s="17"/>
      <c r="J994" s="17"/>
      <c r="K994" s="17"/>
      <c r="L994" s="17"/>
      <c r="M994" s="17"/>
    </row>
    <row r="995" spans="1:13" x14ac:dyDescent="0.25">
      <c r="A995" s="17"/>
      <c r="B995" s="17"/>
      <c r="C995" s="17"/>
      <c r="D995" s="17"/>
      <c r="E995" s="17"/>
      <c r="F995" s="17"/>
      <c r="G995" s="17"/>
      <c r="H995" s="17"/>
      <c r="I995" s="17"/>
      <c r="J995" s="17"/>
      <c r="K995" s="17"/>
      <c r="L995" s="17"/>
      <c r="M995" s="17"/>
    </row>
    <row r="996" spans="1:13" x14ac:dyDescent="0.25">
      <c r="A996" s="17"/>
      <c r="B996" s="17"/>
      <c r="C996" s="17"/>
      <c r="D996" s="17"/>
      <c r="E996" s="17"/>
      <c r="F996" s="17"/>
      <c r="G996" s="17"/>
      <c r="H996" s="17"/>
      <c r="I996" s="17"/>
      <c r="J996" s="17"/>
      <c r="K996" s="17"/>
      <c r="L996" s="17"/>
      <c r="M996" s="17"/>
    </row>
    <row r="997" spans="1:13" x14ac:dyDescent="0.25">
      <c r="A997" s="17"/>
      <c r="B997" s="17"/>
      <c r="C997" s="17"/>
      <c r="D997" s="17"/>
      <c r="E997" s="17"/>
      <c r="F997" s="17"/>
      <c r="G997" s="17"/>
      <c r="H997" s="17"/>
      <c r="I997" s="17"/>
      <c r="J997" s="17"/>
      <c r="K997" s="17"/>
      <c r="L997" s="17"/>
      <c r="M997" s="17"/>
    </row>
    <row r="998" spans="1:13" x14ac:dyDescent="0.25">
      <c r="A998" s="17"/>
      <c r="B998" s="17"/>
      <c r="C998" s="17"/>
      <c r="D998" s="17"/>
      <c r="E998" s="17"/>
      <c r="F998" s="17"/>
      <c r="G998" s="17"/>
      <c r="H998" s="17"/>
      <c r="I998" s="17"/>
      <c r="J998" s="17"/>
      <c r="K998" s="17"/>
      <c r="L998" s="17"/>
      <c r="M998" s="17"/>
    </row>
    <row r="999" spans="1:13" x14ac:dyDescent="0.25">
      <c r="A999" s="17"/>
      <c r="B999" s="17"/>
      <c r="C999" s="17"/>
      <c r="D999" s="17"/>
      <c r="E999" s="17"/>
      <c r="F999" s="17"/>
      <c r="G999" s="17"/>
      <c r="H999" s="17"/>
      <c r="I999" s="17"/>
      <c r="J999" s="17"/>
      <c r="K999" s="17"/>
      <c r="L999" s="17"/>
      <c r="M999" s="17"/>
    </row>
    <row r="1000" spans="1:13" x14ac:dyDescent="0.25">
      <c r="A1000" s="17"/>
      <c r="B1000" s="17"/>
      <c r="C1000" s="17"/>
      <c r="D1000" s="17"/>
      <c r="E1000" s="17"/>
      <c r="F1000" s="17"/>
      <c r="G1000" s="17"/>
      <c r="H1000" s="17"/>
      <c r="I1000" s="17"/>
      <c r="J1000" s="17"/>
      <c r="K1000" s="17"/>
      <c r="L1000" s="17"/>
      <c r="M1000" s="17"/>
    </row>
    <row r="1001" spans="1:13" x14ac:dyDescent="0.25">
      <c r="A1001" s="17"/>
      <c r="B1001" s="17"/>
      <c r="C1001" s="17"/>
      <c r="D1001" s="17"/>
      <c r="E1001" s="17"/>
      <c r="F1001" s="17"/>
      <c r="G1001" s="17"/>
      <c r="H1001" s="17"/>
      <c r="I1001" s="17"/>
      <c r="J1001" s="17"/>
      <c r="K1001" s="17"/>
      <c r="L1001" s="17"/>
      <c r="M1001" s="17"/>
    </row>
    <row r="1002" spans="1:13" x14ac:dyDescent="0.25">
      <c r="A1002" s="17"/>
      <c r="B1002" s="17"/>
      <c r="C1002" s="17"/>
      <c r="D1002" s="17"/>
      <c r="E1002" s="17"/>
      <c r="F1002" s="17"/>
      <c r="G1002" s="17"/>
      <c r="H1002" s="17"/>
      <c r="I1002" s="17"/>
      <c r="J1002" s="17"/>
      <c r="K1002" s="17"/>
      <c r="L1002" s="17"/>
      <c r="M1002" s="17"/>
    </row>
    <row r="1003" spans="1:13" x14ac:dyDescent="0.25">
      <c r="A1003" s="17"/>
      <c r="B1003" s="17"/>
      <c r="C1003" s="17"/>
      <c r="D1003" s="17"/>
      <c r="E1003" s="17"/>
      <c r="F1003" s="17"/>
      <c r="G1003" s="17"/>
      <c r="H1003" s="17"/>
      <c r="I1003" s="17"/>
      <c r="J1003" s="17"/>
      <c r="K1003" s="17"/>
      <c r="L1003" s="17"/>
      <c r="M1003" s="17"/>
    </row>
    <row r="1004" spans="1:13" x14ac:dyDescent="0.25">
      <c r="A1004" s="17"/>
      <c r="B1004" s="17"/>
      <c r="C1004" s="17"/>
      <c r="D1004" s="17"/>
      <c r="E1004" s="17"/>
      <c r="F1004" s="17"/>
      <c r="G1004" s="17"/>
      <c r="H1004" s="17"/>
      <c r="I1004" s="17"/>
      <c r="J1004" s="17"/>
      <c r="K1004" s="17"/>
      <c r="L1004" s="17"/>
      <c r="M1004" s="17"/>
    </row>
    <row r="1005" spans="1:13" x14ac:dyDescent="0.25">
      <c r="A1005" s="17"/>
      <c r="B1005" s="17"/>
      <c r="C1005" s="17"/>
      <c r="D1005" s="17"/>
      <c r="E1005" s="17"/>
      <c r="F1005" s="17"/>
      <c r="G1005" s="17"/>
      <c r="H1005" s="17"/>
      <c r="I1005" s="17"/>
      <c r="J1005" s="17"/>
      <c r="K1005" s="17"/>
      <c r="L1005" s="17"/>
      <c r="M1005" s="17"/>
    </row>
    <row r="1006" spans="1:13" x14ac:dyDescent="0.25">
      <c r="A1006" s="17"/>
      <c r="B1006" s="17"/>
      <c r="C1006" s="17"/>
      <c r="D1006" s="17"/>
      <c r="E1006" s="17"/>
      <c r="F1006" s="17"/>
      <c r="G1006" s="17"/>
      <c r="H1006" s="17"/>
      <c r="I1006" s="17"/>
      <c r="J1006" s="17"/>
      <c r="K1006" s="17"/>
      <c r="L1006" s="17"/>
      <c r="M1006" s="17"/>
    </row>
    <row r="1007" spans="1:13" x14ac:dyDescent="0.25">
      <c r="A1007" s="17"/>
      <c r="B1007" s="17"/>
      <c r="C1007" s="17"/>
      <c r="D1007" s="17"/>
      <c r="E1007" s="17"/>
      <c r="F1007" s="17"/>
      <c r="G1007" s="17"/>
      <c r="H1007" s="17"/>
      <c r="I1007" s="17"/>
      <c r="J1007" s="17"/>
      <c r="K1007" s="17"/>
      <c r="L1007" s="17"/>
      <c r="M1007" s="17"/>
    </row>
    <row r="1008" spans="1:13" x14ac:dyDescent="0.25">
      <c r="A1008" s="17"/>
      <c r="B1008" s="17"/>
      <c r="C1008" s="17"/>
      <c r="D1008" s="17"/>
      <c r="E1008" s="17"/>
      <c r="F1008" s="17"/>
      <c r="G1008" s="17"/>
      <c r="H1008" s="17"/>
      <c r="I1008" s="17"/>
      <c r="J1008" s="17"/>
      <c r="K1008" s="17"/>
      <c r="L1008" s="17"/>
      <c r="M1008" s="17"/>
    </row>
    <row r="1009" spans="1:13" x14ac:dyDescent="0.25">
      <c r="A1009" s="17"/>
      <c r="B1009" s="17"/>
      <c r="C1009" s="17"/>
      <c r="D1009" s="17"/>
      <c r="E1009" s="17"/>
      <c r="F1009" s="17"/>
      <c r="G1009" s="17"/>
      <c r="H1009" s="17"/>
      <c r="I1009" s="17"/>
      <c r="J1009" s="17"/>
      <c r="K1009" s="17"/>
      <c r="L1009" s="17"/>
      <c r="M1009" s="17"/>
    </row>
    <row r="1010" spans="1:13" x14ac:dyDescent="0.25">
      <c r="A1010" s="17"/>
      <c r="B1010" s="17"/>
      <c r="C1010" s="17"/>
      <c r="D1010" s="17"/>
      <c r="E1010" s="17"/>
      <c r="F1010" s="17"/>
      <c r="G1010" s="17"/>
      <c r="H1010" s="17"/>
      <c r="I1010" s="17"/>
      <c r="J1010" s="17"/>
      <c r="K1010" s="17"/>
      <c r="L1010" s="17"/>
      <c r="M1010" s="17"/>
    </row>
    <row r="1011" spans="1:13" x14ac:dyDescent="0.25">
      <c r="A1011" s="17"/>
      <c r="B1011" s="17"/>
      <c r="C1011" s="17"/>
      <c r="D1011" s="17"/>
      <c r="E1011" s="17"/>
      <c r="F1011" s="17"/>
      <c r="G1011" s="17"/>
      <c r="H1011" s="17"/>
      <c r="I1011" s="17"/>
      <c r="J1011" s="17"/>
      <c r="K1011" s="17"/>
      <c r="L1011" s="17"/>
      <c r="M1011" s="17"/>
    </row>
    <row r="1012" spans="1:13" x14ac:dyDescent="0.25">
      <c r="A1012" s="17"/>
      <c r="B1012" s="17"/>
      <c r="C1012" s="17"/>
      <c r="D1012" s="17"/>
      <c r="E1012" s="17"/>
      <c r="F1012" s="17"/>
      <c r="G1012" s="17"/>
      <c r="H1012" s="17"/>
      <c r="I1012" s="17"/>
      <c r="J1012" s="17"/>
      <c r="K1012" s="17"/>
      <c r="L1012" s="17"/>
      <c r="M1012" s="17"/>
    </row>
    <row r="1013" spans="1:13" x14ac:dyDescent="0.25">
      <c r="A1013" s="17"/>
      <c r="B1013" s="17"/>
      <c r="C1013" s="17"/>
      <c r="D1013" s="17"/>
      <c r="E1013" s="17"/>
      <c r="F1013" s="17"/>
      <c r="G1013" s="17"/>
      <c r="H1013" s="17"/>
      <c r="I1013" s="17"/>
      <c r="J1013" s="17"/>
      <c r="K1013" s="17"/>
      <c r="L1013" s="17"/>
      <c r="M1013" s="17"/>
    </row>
    <row r="1014" spans="1:13" x14ac:dyDescent="0.25">
      <c r="A1014" s="17"/>
      <c r="B1014" s="17"/>
      <c r="C1014" s="17"/>
      <c r="D1014" s="17"/>
      <c r="E1014" s="17"/>
      <c r="F1014" s="17"/>
      <c r="G1014" s="17"/>
      <c r="H1014" s="17"/>
      <c r="I1014" s="17"/>
      <c r="J1014" s="17"/>
      <c r="K1014" s="17"/>
      <c r="L1014" s="17"/>
      <c r="M1014" s="17"/>
    </row>
    <row r="1015" spans="1:13" x14ac:dyDescent="0.25">
      <c r="A1015" s="17"/>
      <c r="B1015" s="17"/>
      <c r="C1015" s="17"/>
      <c r="D1015" s="17"/>
      <c r="E1015" s="17"/>
      <c r="F1015" s="17"/>
      <c r="G1015" s="17"/>
      <c r="H1015" s="17"/>
      <c r="I1015" s="17"/>
      <c r="J1015" s="17"/>
      <c r="K1015" s="17"/>
      <c r="L1015" s="17"/>
      <c r="M1015" s="17"/>
    </row>
    <row r="1016" spans="1:13" x14ac:dyDescent="0.25">
      <c r="A1016" s="17"/>
      <c r="B1016" s="17"/>
      <c r="C1016" s="17"/>
      <c r="D1016" s="17"/>
      <c r="E1016" s="17"/>
      <c r="F1016" s="17"/>
      <c r="G1016" s="17"/>
      <c r="H1016" s="17"/>
      <c r="I1016" s="17"/>
      <c r="J1016" s="17"/>
      <c r="K1016" s="17"/>
      <c r="L1016" s="17"/>
      <c r="M1016" s="17"/>
    </row>
    <row r="1017" spans="1:13" x14ac:dyDescent="0.25">
      <c r="A1017" s="17"/>
      <c r="B1017" s="17"/>
      <c r="C1017" s="17"/>
      <c r="D1017" s="17"/>
      <c r="E1017" s="17"/>
      <c r="F1017" s="17"/>
      <c r="G1017" s="17"/>
      <c r="H1017" s="17"/>
      <c r="I1017" s="17"/>
      <c r="J1017" s="17"/>
      <c r="K1017" s="17"/>
      <c r="L1017" s="17"/>
      <c r="M1017" s="17"/>
    </row>
    <row r="1018" spans="1:13" x14ac:dyDescent="0.25">
      <c r="A1018" s="17"/>
      <c r="B1018" s="17"/>
      <c r="C1018" s="17"/>
      <c r="D1018" s="17"/>
      <c r="E1018" s="17"/>
      <c r="F1018" s="17"/>
      <c r="G1018" s="17"/>
      <c r="H1018" s="17"/>
      <c r="I1018" s="17"/>
      <c r="J1018" s="17"/>
      <c r="K1018" s="17"/>
      <c r="L1018" s="17"/>
      <c r="M1018" s="17"/>
    </row>
    <row r="1019" spans="1:13" x14ac:dyDescent="0.25">
      <c r="A1019" s="17"/>
      <c r="B1019" s="17"/>
      <c r="C1019" s="17"/>
      <c r="D1019" s="17"/>
      <c r="E1019" s="17"/>
      <c r="F1019" s="17"/>
      <c r="G1019" s="17"/>
      <c r="H1019" s="17"/>
      <c r="I1019" s="17"/>
      <c r="J1019" s="17"/>
      <c r="K1019" s="17"/>
      <c r="L1019" s="17"/>
      <c r="M1019" s="17"/>
    </row>
    <row r="1020" spans="1:13" x14ac:dyDescent="0.25">
      <c r="A1020" s="17"/>
      <c r="B1020" s="17"/>
      <c r="C1020" s="17"/>
      <c r="D1020" s="17"/>
      <c r="E1020" s="17"/>
      <c r="F1020" s="17"/>
      <c r="G1020" s="17"/>
      <c r="H1020" s="17"/>
      <c r="I1020" s="17"/>
      <c r="J1020" s="17"/>
      <c r="K1020" s="17"/>
      <c r="L1020" s="17"/>
      <c r="M1020" s="17"/>
    </row>
    <row r="1021" spans="1:13" x14ac:dyDescent="0.25">
      <c r="A1021" s="17"/>
      <c r="B1021" s="17"/>
      <c r="C1021" s="17"/>
      <c r="D1021" s="17"/>
      <c r="E1021" s="17"/>
      <c r="F1021" s="17"/>
      <c r="G1021" s="17"/>
      <c r="H1021" s="17"/>
      <c r="I1021" s="17"/>
      <c r="J1021" s="17"/>
      <c r="K1021" s="17"/>
      <c r="L1021" s="17"/>
      <c r="M1021" s="17"/>
    </row>
    <row r="1022" spans="1:13" x14ac:dyDescent="0.25">
      <c r="A1022" s="17"/>
      <c r="B1022" s="17"/>
      <c r="C1022" s="17"/>
      <c r="D1022" s="17"/>
      <c r="E1022" s="17"/>
      <c r="F1022" s="17"/>
      <c r="G1022" s="17"/>
      <c r="H1022" s="17"/>
      <c r="I1022" s="17"/>
      <c r="J1022" s="17"/>
      <c r="K1022" s="17"/>
      <c r="L1022" s="17"/>
      <c r="M1022" s="17"/>
    </row>
    <row r="1023" spans="1:13" x14ac:dyDescent="0.25">
      <c r="A1023" s="17"/>
      <c r="B1023" s="17"/>
      <c r="C1023" s="17"/>
      <c r="D1023" s="17"/>
      <c r="E1023" s="17"/>
      <c r="F1023" s="17"/>
      <c r="G1023" s="17"/>
      <c r="H1023" s="17"/>
      <c r="I1023" s="17"/>
      <c r="J1023" s="17"/>
      <c r="K1023" s="17"/>
      <c r="L1023" s="17"/>
      <c r="M1023" s="17"/>
    </row>
    <row r="1024" spans="1:13" x14ac:dyDescent="0.25">
      <c r="A1024" s="17"/>
      <c r="B1024" s="17"/>
      <c r="C1024" s="17"/>
      <c r="D1024" s="17"/>
      <c r="E1024" s="17"/>
      <c r="F1024" s="17"/>
      <c r="G1024" s="17"/>
      <c r="H1024" s="17"/>
      <c r="I1024" s="17"/>
      <c r="J1024" s="17"/>
      <c r="K1024" s="17"/>
      <c r="L1024" s="17"/>
      <c r="M1024" s="17"/>
    </row>
    <row r="1025" spans="1:13" x14ac:dyDescent="0.25">
      <c r="A1025" s="17"/>
      <c r="B1025" s="17"/>
      <c r="C1025" s="17"/>
      <c r="D1025" s="17"/>
      <c r="E1025" s="17"/>
      <c r="F1025" s="17"/>
      <c r="G1025" s="17"/>
      <c r="H1025" s="17"/>
      <c r="I1025" s="17"/>
      <c r="J1025" s="17"/>
      <c r="K1025" s="17"/>
      <c r="L1025" s="17"/>
      <c r="M1025" s="17"/>
    </row>
    <row r="1026" spans="1:13" x14ac:dyDescent="0.25">
      <c r="A1026" s="17"/>
      <c r="B1026" s="17"/>
      <c r="C1026" s="17"/>
      <c r="D1026" s="17"/>
      <c r="E1026" s="17"/>
      <c r="F1026" s="17"/>
      <c r="G1026" s="17"/>
      <c r="H1026" s="17"/>
      <c r="I1026" s="17"/>
      <c r="J1026" s="17"/>
      <c r="K1026" s="17"/>
      <c r="L1026" s="17"/>
      <c r="M1026" s="17"/>
    </row>
    <row r="1027" spans="1:13" x14ac:dyDescent="0.25">
      <c r="A1027" s="17"/>
      <c r="B1027" s="17"/>
      <c r="C1027" s="17"/>
      <c r="D1027" s="17"/>
      <c r="E1027" s="17"/>
      <c r="F1027" s="17"/>
      <c r="G1027" s="17"/>
      <c r="H1027" s="17"/>
      <c r="I1027" s="17"/>
      <c r="J1027" s="17"/>
      <c r="K1027" s="17"/>
      <c r="L1027" s="17"/>
      <c r="M1027" s="17"/>
    </row>
    <row r="1028" spans="1:13" x14ac:dyDescent="0.25">
      <c r="A1028" s="17"/>
      <c r="B1028" s="17"/>
      <c r="C1028" s="17"/>
      <c r="D1028" s="17"/>
      <c r="E1028" s="17"/>
      <c r="F1028" s="17"/>
      <c r="G1028" s="17"/>
      <c r="H1028" s="17"/>
      <c r="I1028" s="17"/>
      <c r="J1028" s="17"/>
      <c r="K1028" s="17"/>
      <c r="L1028" s="17"/>
      <c r="M1028" s="17"/>
    </row>
    <row r="1029" spans="1:13" x14ac:dyDescent="0.25">
      <c r="A1029" s="17"/>
      <c r="B1029" s="17"/>
      <c r="C1029" s="17"/>
      <c r="D1029" s="17"/>
      <c r="E1029" s="17"/>
      <c r="F1029" s="17"/>
      <c r="G1029" s="17"/>
      <c r="H1029" s="17"/>
      <c r="I1029" s="17"/>
      <c r="J1029" s="17"/>
      <c r="K1029" s="17"/>
      <c r="L1029" s="17"/>
      <c r="M1029" s="17"/>
    </row>
    <row r="1030" spans="1:13" x14ac:dyDescent="0.25">
      <c r="A1030" s="17"/>
      <c r="B1030" s="17"/>
      <c r="C1030" s="17"/>
      <c r="D1030" s="17"/>
      <c r="E1030" s="17"/>
      <c r="F1030" s="17"/>
      <c r="G1030" s="17"/>
      <c r="H1030" s="17"/>
      <c r="I1030" s="17"/>
      <c r="J1030" s="17"/>
      <c r="K1030" s="17"/>
      <c r="L1030" s="17"/>
      <c r="M1030" s="17"/>
    </row>
    <row r="1031" spans="1:13" x14ac:dyDescent="0.25">
      <c r="A1031" s="17"/>
      <c r="B1031" s="17"/>
      <c r="C1031" s="17"/>
      <c r="D1031" s="17"/>
      <c r="E1031" s="17"/>
      <c r="F1031" s="17"/>
      <c r="G1031" s="17"/>
      <c r="H1031" s="17"/>
      <c r="I1031" s="17"/>
      <c r="J1031" s="17"/>
      <c r="K1031" s="17"/>
      <c r="L1031" s="17"/>
      <c r="M1031" s="17"/>
    </row>
    <row r="1032" spans="1:13" x14ac:dyDescent="0.25">
      <c r="A1032" s="17"/>
      <c r="B1032" s="17"/>
      <c r="C1032" s="17"/>
      <c r="D1032" s="17"/>
      <c r="E1032" s="17"/>
      <c r="F1032" s="17"/>
      <c r="G1032" s="17"/>
      <c r="H1032" s="17"/>
      <c r="I1032" s="17"/>
      <c r="J1032" s="17"/>
      <c r="K1032" s="17"/>
      <c r="L1032" s="17"/>
      <c r="M1032" s="17"/>
    </row>
    <row r="1033" spans="1:13" x14ac:dyDescent="0.25">
      <c r="A1033" s="17"/>
      <c r="B1033" s="17"/>
      <c r="C1033" s="17"/>
      <c r="D1033" s="17"/>
      <c r="E1033" s="17"/>
      <c r="F1033" s="17"/>
      <c r="G1033" s="17"/>
      <c r="H1033" s="17"/>
      <c r="I1033" s="17"/>
      <c r="J1033" s="17"/>
      <c r="K1033" s="17"/>
      <c r="L1033" s="17"/>
      <c r="M1033" s="17"/>
    </row>
    <row r="1034" spans="1:13" x14ac:dyDescent="0.25">
      <c r="A1034" s="17"/>
      <c r="B1034" s="17"/>
      <c r="C1034" s="17"/>
      <c r="D1034" s="17"/>
      <c r="E1034" s="17"/>
      <c r="F1034" s="17"/>
      <c r="G1034" s="17"/>
      <c r="H1034" s="17"/>
      <c r="I1034" s="17"/>
      <c r="J1034" s="17"/>
      <c r="K1034" s="17"/>
      <c r="L1034" s="17"/>
      <c r="M1034" s="17"/>
    </row>
    <row r="1035" spans="1:13" x14ac:dyDescent="0.25">
      <c r="A1035" s="17"/>
      <c r="B1035" s="17"/>
      <c r="C1035" s="17"/>
      <c r="D1035" s="17"/>
      <c r="E1035" s="17"/>
      <c r="F1035" s="17"/>
      <c r="G1035" s="17"/>
      <c r="H1035" s="17"/>
      <c r="I1035" s="17"/>
      <c r="J1035" s="17"/>
      <c r="K1035" s="17"/>
      <c r="L1035" s="17"/>
      <c r="M1035" s="17"/>
    </row>
    <row r="1036" spans="1:13" x14ac:dyDescent="0.25">
      <c r="A1036" s="17"/>
      <c r="B1036" s="17"/>
      <c r="C1036" s="17"/>
      <c r="D1036" s="17"/>
      <c r="E1036" s="17"/>
      <c r="F1036" s="17"/>
      <c r="G1036" s="17"/>
      <c r="H1036" s="17"/>
      <c r="I1036" s="17"/>
      <c r="J1036" s="17"/>
      <c r="K1036" s="17"/>
      <c r="L1036" s="17"/>
      <c r="M1036" s="17"/>
    </row>
    <row r="1037" spans="1:13" x14ac:dyDescent="0.25">
      <c r="A1037" s="17"/>
      <c r="B1037" s="17"/>
      <c r="C1037" s="17"/>
      <c r="D1037" s="17"/>
      <c r="E1037" s="17"/>
      <c r="F1037" s="17"/>
      <c r="G1037" s="17"/>
      <c r="H1037" s="17"/>
      <c r="I1037" s="17"/>
      <c r="J1037" s="17"/>
      <c r="K1037" s="17"/>
      <c r="L1037" s="17"/>
      <c r="M1037" s="17"/>
    </row>
    <row r="1038" spans="1:13" x14ac:dyDescent="0.25">
      <c r="A1038" s="17"/>
      <c r="B1038" s="17"/>
      <c r="C1038" s="17"/>
      <c r="D1038" s="17"/>
      <c r="E1038" s="17"/>
      <c r="F1038" s="17"/>
      <c r="G1038" s="17"/>
      <c r="H1038" s="17"/>
      <c r="I1038" s="17"/>
      <c r="J1038" s="17"/>
      <c r="K1038" s="17"/>
      <c r="L1038" s="17"/>
      <c r="M1038" s="17"/>
    </row>
    <row r="1039" spans="1:13" x14ac:dyDescent="0.25">
      <c r="A1039" s="17"/>
      <c r="B1039" s="17"/>
      <c r="C1039" s="17"/>
      <c r="D1039" s="17"/>
      <c r="E1039" s="17"/>
      <c r="F1039" s="17"/>
      <c r="G1039" s="17"/>
      <c r="H1039" s="17"/>
      <c r="I1039" s="17"/>
      <c r="J1039" s="17"/>
      <c r="K1039" s="17"/>
      <c r="L1039" s="17"/>
      <c r="M1039" s="17"/>
    </row>
    <row r="1040" spans="1:13" x14ac:dyDescent="0.25">
      <c r="A1040" s="17"/>
      <c r="B1040" s="17"/>
      <c r="C1040" s="17"/>
      <c r="D1040" s="17"/>
      <c r="E1040" s="17"/>
      <c r="F1040" s="17"/>
      <c r="G1040" s="17"/>
      <c r="H1040" s="17"/>
      <c r="I1040" s="17"/>
      <c r="J1040" s="17"/>
      <c r="K1040" s="17"/>
      <c r="L1040" s="17"/>
      <c r="M1040" s="17"/>
    </row>
    <row r="1041" spans="1:13" x14ac:dyDescent="0.25">
      <c r="A1041" s="17"/>
      <c r="B1041" s="17"/>
      <c r="C1041" s="17"/>
      <c r="D1041" s="17"/>
      <c r="E1041" s="17"/>
      <c r="F1041" s="17"/>
      <c r="G1041" s="17"/>
      <c r="H1041" s="17"/>
      <c r="I1041" s="17"/>
      <c r="J1041" s="17"/>
      <c r="K1041" s="17"/>
      <c r="L1041" s="17"/>
      <c r="M1041" s="17"/>
    </row>
    <row r="1042" spans="1:13" x14ac:dyDescent="0.25">
      <c r="A1042" s="17"/>
      <c r="B1042" s="17"/>
      <c r="C1042" s="17"/>
      <c r="D1042" s="17"/>
      <c r="E1042" s="17"/>
      <c r="F1042" s="17"/>
      <c r="G1042" s="17"/>
      <c r="H1042" s="17"/>
      <c r="I1042" s="17"/>
      <c r="J1042" s="17"/>
      <c r="K1042" s="17"/>
      <c r="L1042" s="17"/>
      <c r="M1042" s="17"/>
    </row>
    <row r="1043" spans="1:13" x14ac:dyDescent="0.25">
      <c r="A1043" s="17"/>
      <c r="B1043" s="17"/>
      <c r="C1043" s="17"/>
      <c r="D1043" s="17"/>
      <c r="E1043" s="17"/>
      <c r="F1043" s="17"/>
      <c r="G1043" s="17"/>
      <c r="H1043" s="17"/>
      <c r="I1043" s="17"/>
      <c r="J1043" s="17"/>
      <c r="K1043" s="17"/>
      <c r="L1043" s="17"/>
      <c r="M1043" s="17"/>
    </row>
    <row r="1044" spans="1:13" x14ac:dyDescent="0.25">
      <c r="A1044" s="17"/>
      <c r="B1044" s="17"/>
      <c r="C1044" s="17"/>
      <c r="D1044" s="17"/>
      <c r="E1044" s="17"/>
      <c r="F1044" s="17"/>
      <c r="G1044" s="17"/>
      <c r="H1044" s="17"/>
      <c r="I1044" s="17"/>
      <c r="J1044" s="17"/>
      <c r="K1044" s="17"/>
      <c r="L1044" s="17"/>
      <c r="M1044" s="17"/>
    </row>
    <row r="1045" spans="1:13" x14ac:dyDescent="0.25">
      <c r="A1045" s="17"/>
      <c r="B1045" s="17"/>
      <c r="C1045" s="17"/>
      <c r="D1045" s="17"/>
      <c r="E1045" s="17"/>
      <c r="F1045" s="17"/>
      <c r="G1045" s="17"/>
      <c r="H1045" s="17"/>
      <c r="I1045" s="17"/>
      <c r="J1045" s="17"/>
      <c r="K1045" s="17"/>
      <c r="L1045" s="17"/>
      <c r="M1045" s="17"/>
    </row>
    <row r="1046" spans="1:13" x14ac:dyDescent="0.25">
      <c r="A1046" s="17"/>
      <c r="B1046" s="17"/>
      <c r="C1046" s="17"/>
      <c r="D1046" s="17"/>
      <c r="E1046" s="17"/>
      <c r="F1046" s="17"/>
      <c r="G1046" s="17"/>
      <c r="H1046" s="17"/>
      <c r="I1046" s="17"/>
      <c r="J1046" s="17"/>
      <c r="K1046" s="17"/>
      <c r="L1046" s="17"/>
      <c r="M1046" s="17"/>
    </row>
    <row r="1047" spans="1:13" x14ac:dyDescent="0.25">
      <c r="A1047" s="17"/>
      <c r="B1047" s="17"/>
      <c r="C1047" s="17"/>
      <c r="D1047" s="17"/>
      <c r="E1047" s="17"/>
      <c r="F1047" s="17"/>
      <c r="G1047" s="17"/>
      <c r="H1047" s="17"/>
      <c r="I1047" s="17"/>
      <c r="J1047" s="17"/>
      <c r="K1047" s="17"/>
      <c r="L1047" s="17"/>
      <c r="M1047" s="17"/>
    </row>
    <row r="1048" spans="1:13" x14ac:dyDescent="0.25">
      <c r="A1048" s="17"/>
      <c r="B1048" s="17"/>
      <c r="C1048" s="17"/>
      <c r="D1048" s="17"/>
      <c r="E1048" s="17"/>
      <c r="F1048" s="17"/>
      <c r="G1048" s="17"/>
      <c r="H1048" s="17"/>
      <c r="I1048" s="17"/>
      <c r="J1048" s="17"/>
      <c r="K1048" s="17"/>
      <c r="L1048" s="17"/>
      <c r="M1048" s="17"/>
    </row>
    <row r="1049" spans="1:13" x14ac:dyDescent="0.25">
      <c r="A1049" s="17"/>
      <c r="B1049" s="17"/>
      <c r="C1049" s="17"/>
      <c r="D1049" s="17"/>
      <c r="E1049" s="17"/>
      <c r="F1049" s="17"/>
      <c r="G1049" s="17"/>
      <c r="H1049" s="17"/>
      <c r="I1049" s="17"/>
      <c r="J1049" s="17"/>
      <c r="K1049" s="17"/>
      <c r="L1049" s="17"/>
      <c r="M1049" s="17"/>
    </row>
    <row r="1050" spans="1:13" x14ac:dyDescent="0.25">
      <c r="A1050" s="17"/>
      <c r="B1050" s="17"/>
      <c r="C1050" s="17"/>
      <c r="D1050" s="17"/>
      <c r="E1050" s="17"/>
      <c r="F1050" s="17"/>
      <c r="G1050" s="17"/>
      <c r="H1050" s="17"/>
      <c r="I1050" s="17"/>
      <c r="J1050" s="17"/>
      <c r="K1050" s="17"/>
      <c r="L1050" s="17"/>
      <c r="M1050" s="17"/>
    </row>
    <row r="1051" spans="1:13" x14ac:dyDescent="0.25">
      <c r="A1051" s="17"/>
      <c r="B1051" s="17"/>
      <c r="C1051" s="17"/>
      <c r="D1051" s="17"/>
      <c r="E1051" s="17"/>
      <c r="F1051" s="17"/>
      <c r="G1051" s="17"/>
      <c r="H1051" s="17"/>
      <c r="I1051" s="17"/>
      <c r="J1051" s="17"/>
      <c r="K1051" s="17"/>
      <c r="L1051" s="17"/>
      <c r="M1051" s="17"/>
    </row>
    <row r="1052" spans="1:13" x14ac:dyDescent="0.25">
      <c r="A1052" s="17"/>
      <c r="B1052" s="17"/>
      <c r="C1052" s="17"/>
      <c r="D1052" s="17"/>
      <c r="E1052" s="17"/>
      <c r="F1052" s="17"/>
      <c r="G1052" s="17"/>
      <c r="H1052" s="17"/>
      <c r="I1052" s="17"/>
      <c r="J1052" s="17"/>
      <c r="K1052" s="17"/>
      <c r="L1052" s="17"/>
      <c r="M1052" s="17"/>
    </row>
    <row r="1053" spans="1:13" x14ac:dyDescent="0.25">
      <c r="A1053" s="17"/>
      <c r="B1053" s="17"/>
      <c r="C1053" s="17"/>
      <c r="D1053" s="17"/>
      <c r="E1053" s="17"/>
      <c r="F1053" s="17"/>
      <c r="G1053" s="17"/>
      <c r="H1053" s="17"/>
      <c r="I1053" s="17"/>
      <c r="J1053" s="17"/>
      <c r="K1053" s="17"/>
      <c r="L1053" s="17"/>
      <c r="M1053" s="17"/>
    </row>
    <row r="1054" spans="1:13" x14ac:dyDescent="0.25">
      <c r="A1054" s="17"/>
      <c r="B1054" s="17"/>
      <c r="C1054" s="17"/>
      <c r="D1054" s="17"/>
      <c r="E1054" s="17"/>
      <c r="F1054" s="17"/>
      <c r="G1054" s="17"/>
      <c r="H1054" s="17"/>
      <c r="I1054" s="17"/>
      <c r="J1054" s="17"/>
      <c r="K1054" s="17"/>
      <c r="L1054" s="17"/>
      <c r="M1054" s="17"/>
    </row>
    <row r="1055" spans="1:13" x14ac:dyDescent="0.25">
      <c r="A1055" s="17"/>
      <c r="B1055" s="17"/>
      <c r="C1055" s="17"/>
      <c r="D1055" s="17"/>
      <c r="E1055" s="17"/>
      <c r="F1055" s="17"/>
      <c r="G1055" s="17"/>
      <c r="H1055" s="17"/>
      <c r="I1055" s="17"/>
      <c r="J1055" s="17"/>
      <c r="K1055" s="17"/>
      <c r="L1055" s="17"/>
      <c r="M1055" s="17"/>
    </row>
    <row r="1056" spans="1:13" x14ac:dyDescent="0.25">
      <c r="A1056" s="17"/>
      <c r="B1056" s="17"/>
      <c r="C1056" s="17"/>
      <c r="D1056" s="17"/>
      <c r="E1056" s="17"/>
      <c r="F1056" s="17"/>
      <c r="G1056" s="17"/>
      <c r="H1056" s="17"/>
      <c r="I1056" s="17"/>
      <c r="J1056" s="17"/>
      <c r="K1056" s="17"/>
      <c r="L1056" s="17"/>
      <c r="M1056" s="17"/>
    </row>
    <row r="1057" spans="1:13" x14ac:dyDescent="0.25">
      <c r="A1057" s="17"/>
      <c r="B1057" s="17"/>
      <c r="C1057" s="17"/>
      <c r="D1057" s="17"/>
      <c r="E1057" s="17"/>
      <c r="F1057" s="17"/>
      <c r="G1057" s="17"/>
      <c r="H1057" s="17"/>
      <c r="I1057" s="17"/>
      <c r="J1057" s="17"/>
      <c r="K1057" s="17"/>
      <c r="L1057" s="17"/>
      <c r="M1057" s="17"/>
    </row>
    <row r="1058" spans="1:13" x14ac:dyDescent="0.25">
      <c r="A1058" s="17"/>
      <c r="B1058" s="17"/>
      <c r="C1058" s="17"/>
      <c r="D1058" s="17"/>
      <c r="E1058" s="17"/>
      <c r="F1058" s="17"/>
      <c r="G1058" s="17"/>
      <c r="H1058" s="17"/>
      <c r="I1058" s="17"/>
      <c r="J1058" s="17"/>
      <c r="K1058" s="17"/>
      <c r="L1058" s="17"/>
      <c r="M1058" s="17"/>
    </row>
    <row r="1059" spans="1:13" x14ac:dyDescent="0.25">
      <c r="A1059" s="17"/>
      <c r="B1059" s="17"/>
      <c r="C1059" s="17"/>
      <c r="D1059" s="17"/>
      <c r="E1059" s="17"/>
      <c r="F1059" s="17"/>
      <c r="G1059" s="17"/>
      <c r="H1059" s="17"/>
      <c r="I1059" s="17"/>
      <c r="J1059" s="17"/>
      <c r="K1059" s="17"/>
      <c r="L1059" s="17"/>
      <c r="M1059" s="17"/>
    </row>
    <row r="1060" spans="1:13" x14ac:dyDescent="0.25">
      <c r="A1060" s="17"/>
      <c r="B1060" s="17"/>
      <c r="C1060" s="17"/>
      <c r="D1060" s="17"/>
      <c r="E1060" s="17"/>
      <c r="F1060" s="17"/>
      <c r="G1060" s="17"/>
      <c r="H1060" s="17"/>
      <c r="I1060" s="17"/>
      <c r="J1060" s="17"/>
      <c r="K1060" s="17"/>
      <c r="L1060" s="17"/>
      <c r="M1060" s="17"/>
    </row>
    <row r="1061" spans="1:13" x14ac:dyDescent="0.25">
      <c r="A1061" s="17"/>
      <c r="B1061" s="17"/>
      <c r="C1061" s="17"/>
      <c r="D1061" s="17"/>
      <c r="E1061" s="17"/>
      <c r="F1061" s="17"/>
      <c r="G1061" s="17"/>
      <c r="H1061" s="17"/>
      <c r="I1061" s="17"/>
      <c r="J1061" s="17"/>
      <c r="K1061" s="17"/>
      <c r="L1061" s="17"/>
      <c r="M1061" s="17"/>
    </row>
    <row r="1062" spans="1:13" x14ac:dyDescent="0.25">
      <c r="A1062" s="17"/>
      <c r="B1062" s="17"/>
      <c r="C1062" s="17"/>
      <c r="D1062" s="17"/>
      <c r="E1062" s="17"/>
      <c r="F1062" s="17"/>
      <c r="G1062" s="17"/>
      <c r="H1062" s="17"/>
      <c r="I1062" s="17"/>
      <c r="J1062" s="17"/>
      <c r="K1062" s="17"/>
      <c r="L1062" s="17"/>
      <c r="M1062" s="17"/>
    </row>
    <row r="1063" spans="1:13" x14ac:dyDescent="0.25">
      <c r="A1063" s="17"/>
      <c r="B1063" s="17"/>
      <c r="C1063" s="17"/>
      <c r="D1063" s="17"/>
      <c r="E1063" s="17"/>
      <c r="F1063" s="17"/>
      <c r="G1063" s="17"/>
      <c r="H1063" s="17"/>
      <c r="I1063" s="17"/>
      <c r="J1063" s="17"/>
      <c r="K1063" s="17"/>
      <c r="L1063" s="17"/>
      <c r="M1063" s="17"/>
    </row>
    <row r="1064" spans="1:13" x14ac:dyDescent="0.25">
      <c r="A1064" s="17"/>
      <c r="B1064" s="17"/>
      <c r="C1064" s="17"/>
      <c r="D1064" s="17"/>
      <c r="E1064" s="17"/>
      <c r="F1064" s="17"/>
      <c r="G1064" s="17"/>
      <c r="H1064" s="17"/>
      <c r="I1064" s="17"/>
      <c r="J1064" s="17"/>
      <c r="K1064" s="17"/>
      <c r="L1064" s="17"/>
      <c r="M1064" s="17"/>
    </row>
    <row r="1065" spans="1:13" x14ac:dyDescent="0.25">
      <c r="A1065" s="17"/>
      <c r="B1065" s="17"/>
      <c r="C1065" s="17"/>
      <c r="D1065" s="17"/>
      <c r="E1065" s="17"/>
      <c r="F1065" s="17"/>
      <c r="G1065" s="17"/>
      <c r="H1065" s="17"/>
      <c r="I1065" s="17"/>
      <c r="J1065" s="17"/>
      <c r="K1065" s="17"/>
      <c r="L1065" s="17"/>
      <c r="M1065" s="17"/>
    </row>
    <row r="1066" spans="1:13" x14ac:dyDescent="0.25">
      <c r="A1066" s="17"/>
      <c r="B1066" s="17"/>
      <c r="C1066" s="17"/>
      <c r="D1066" s="17"/>
      <c r="E1066" s="17"/>
      <c r="F1066" s="17"/>
      <c r="G1066" s="17"/>
      <c r="H1066" s="17"/>
      <c r="I1066" s="17"/>
      <c r="J1066" s="17"/>
      <c r="K1066" s="17"/>
      <c r="L1066" s="17"/>
      <c r="M1066" s="17"/>
    </row>
    <row r="1067" spans="1:13" x14ac:dyDescent="0.25">
      <c r="A1067" s="17"/>
      <c r="B1067" s="17"/>
      <c r="C1067" s="17"/>
      <c r="D1067" s="17"/>
      <c r="E1067" s="17"/>
      <c r="F1067" s="17"/>
      <c r="G1067" s="17"/>
      <c r="H1067" s="17"/>
      <c r="I1067" s="17"/>
      <c r="J1067" s="17"/>
      <c r="K1067" s="17"/>
      <c r="L1067" s="17"/>
      <c r="M1067" s="17"/>
    </row>
    <row r="1068" spans="1:13" x14ac:dyDescent="0.25">
      <c r="A1068" s="17"/>
      <c r="B1068" s="17"/>
      <c r="C1068" s="17"/>
      <c r="D1068" s="17"/>
      <c r="E1068" s="17"/>
      <c r="F1068" s="17"/>
      <c r="G1068" s="17"/>
      <c r="H1068" s="17"/>
      <c r="I1068" s="17"/>
      <c r="J1068" s="17"/>
      <c r="K1068" s="17"/>
      <c r="L1068" s="17"/>
      <c r="M1068" s="17"/>
    </row>
    <row r="1069" spans="1:13" x14ac:dyDescent="0.25">
      <c r="A1069" s="17"/>
      <c r="B1069" s="17"/>
      <c r="C1069" s="17"/>
      <c r="D1069" s="17"/>
      <c r="E1069" s="17"/>
      <c r="F1069" s="17"/>
      <c r="G1069" s="17"/>
      <c r="H1069" s="17"/>
      <c r="I1069" s="17"/>
      <c r="J1069" s="17"/>
      <c r="K1069" s="17"/>
      <c r="L1069" s="17"/>
      <c r="M1069" s="17"/>
    </row>
    <row r="1070" spans="1:13" x14ac:dyDescent="0.25">
      <c r="A1070" s="17"/>
      <c r="B1070" s="17"/>
      <c r="C1070" s="17"/>
      <c r="D1070" s="17"/>
      <c r="E1070" s="17"/>
      <c r="F1070" s="17"/>
      <c r="G1070" s="17"/>
      <c r="H1070" s="17"/>
      <c r="I1070" s="17"/>
      <c r="J1070" s="17"/>
      <c r="K1070" s="17"/>
      <c r="L1070" s="17"/>
      <c r="M1070" s="17"/>
    </row>
    <row r="1071" spans="1:13" x14ac:dyDescent="0.25">
      <c r="A1071" s="17"/>
      <c r="B1071" s="17"/>
      <c r="C1071" s="17"/>
      <c r="D1071" s="17"/>
      <c r="E1071" s="17"/>
      <c r="F1071" s="17"/>
      <c r="G1071" s="17"/>
      <c r="H1071" s="17"/>
      <c r="I1071" s="17"/>
      <c r="J1071" s="17"/>
      <c r="K1071" s="17"/>
      <c r="L1071" s="17"/>
      <c r="M1071" s="17"/>
    </row>
    <row r="1072" spans="1:13" x14ac:dyDescent="0.25">
      <c r="A1072" s="17"/>
      <c r="B1072" s="17"/>
      <c r="C1072" s="17"/>
      <c r="D1072" s="17"/>
      <c r="E1072" s="17"/>
      <c r="F1072" s="17"/>
      <c r="G1072" s="17"/>
      <c r="H1072" s="17"/>
      <c r="I1072" s="17"/>
      <c r="J1072" s="17"/>
      <c r="K1072" s="17"/>
      <c r="L1072" s="17"/>
      <c r="M1072" s="17"/>
    </row>
    <row r="1073" spans="1:13" x14ac:dyDescent="0.25">
      <c r="A1073" s="17"/>
      <c r="B1073" s="17"/>
      <c r="C1073" s="17"/>
      <c r="D1073" s="17"/>
      <c r="E1073" s="17"/>
      <c r="F1073" s="17"/>
      <c r="G1073" s="17"/>
      <c r="H1073" s="17"/>
      <c r="I1073" s="17"/>
      <c r="J1073" s="17"/>
      <c r="K1073" s="17"/>
      <c r="L1073" s="17"/>
      <c r="M1073" s="17"/>
    </row>
    <row r="1074" spans="1:13" x14ac:dyDescent="0.25">
      <c r="A1074" s="17"/>
      <c r="B1074" s="17"/>
      <c r="C1074" s="17"/>
      <c r="D1074" s="17"/>
      <c r="E1074" s="17"/>
      <c r="F1074" s="17"/>
      <c r="G1074" s="17"/>
      <c r="H1074" s="17"/>
      <c r="I1074" s="17"/>
      <c r="J1074" s="17"/>
      <c r="K1074" s="17"/>
      <c r="L1074" s="17"/>
      <c r="M1074" s="17"/>
    </row>
    <row r="1075" spans="1:13" x14ac:dyDescent="0.25">
      <c r="A1075" s="17"/>
      <c r="B1075" s="17"/>
      <c r="C1075" s="17"/>
      <c r="D1075" s="17"/>
      <c r="E1075" s="17"/>
      <c r="F1075" s="17"/>
      <c r="G1075" s="17"/>
      <c r="H1075" s="17"/>
      <c r="I1075" s="17"/>
      <c r="J1075" s="17"/>
      <c r="K1075" s="17"/>
      <c r="L1075" s="17"/>
      <c r="M1075" s="17"/>
    </row>
    <row r="1076" spans="1:13" x14ac:dyDescent="0.25">
      <c r="A1076" s="17"/>
      <c r="B1076" s="17"/>
      <c r="C1076" s="17"/>
      <c r="D1076" s="17"/>
      <c r="E1076" s="17"/>
      <c r="F1076" s="17"/>
      <c r="G1076" s="17"/>
      <c r="H1076" s="17"/>
      <c r="I1076" s="17"/>
      <c r="J1076" s="17"/>
      <c r="K1076" s="17"/>
      <c r="L1076" s="17"/>
      <c r="M1076" s="17"/>
    </row>
    <row r="1077" spans="1:13" x14ac:dyDescent="0.25">
      <c r="A1077" s="17"/>
      <c r="B1077" s="17"/>
      <c r="C1077" s="17"/>
      <c r="D1077" s="17"/>
      <c r="E1077" s="17"/>
      <c r="F1077" s="17"/>
      <c r="G1077" s="17"/>
      <c r="H1077" s="17"/>
      <c r="I1077" s="17"/>
      <c r="J1077" s="17"/>
      <c r="K1077" s="17"/>
      <c r="L1077" s="17"/>
      <c r="M1077" s="17"/>
    </row>
    <row r="1078" spans="1:13" x14ac:dyDescent="0.25">
      <c r="A1078" s="17"/>
      <c r="B1078" s="17"/>
      <c r="C1078" s="17"/>
      <c r="D1078" s="17"/>
      <c r="E1078" s="17"/>
      <c r="F1078" s="17"/>
      <c r="G1078" s="17"/>
      <c r="H1078" s="17"/>
      <c r="I1078" s="17"/>
      <c r="J1078" s="17"/>
      <c r="K1078" s="17"/>
      <c r="L1078" s="17"/>
      <c r="M1078" s="17"/>
    </row>
    <row r="1079" spans="1:13" x14ac:dyDescent="0.25">
      <c r="A1079" s="17"/>
      <c r="B1079" s="17"/>
      <c r="C1079" s="17"/>
      <c r="D1079" s="17"/>
      <c r="E1079" s="17"/>
      <c r="F1079" s="17"/>
      <c r="G1079" s="17"/>
      <c r="H1079" s="17"/>
      <c r="I1079" s="17"/>
      <c r="J1079" s="17"/>
      <c r="K1079" s="17"/>
      <c r="L1079" s="17"/>
      <c r="M1079" s="17"/>
    </row>
    <row r="1080" spans="1:13" x14ac:dyDescent="0.25">
      <c r="A1080" s="17"/>
      <c r="B1080" s="17"/>
      <c r="C1080" s="17"/>
      <c r="D1080" s="17"/>
      <c r="E1080" s="17"/>
      <c r="F1080" s="17"/>
      <c r="G1080" s="17"/>
      <c r="H1080" s="17"/>
      <c r="I1080" s="17"/>
      <c r="J1080" s="17"/>
      <c r="K1080" s="17"/>
      <c r="L1080" s="17"/>
      <c r="M1080" s="17"/>
    </row>
    <row r="1081" spans="1:13" x14ac:dyDescent="0.25">
      <c r="A1081" s="17"/>
      <c r="B1081" s="17"/>
      <c r="C1081" s="17"/>
      <c r="D1081" s="17"/>
      <c r="E1081" s="17"/>
      <c r="F1081" s="17"/>
      <c r="G1081" s="17"/>
      <c r="H1081" s="17"/>
      <c r="I1081" s="17"/>
      <c r="J1081" s="17"/>
      <c r="K1081" s="17"/>
      <c r="L1081" s="17"/>
      <c r="M1081" s="17"/>
    </row>
    <row r="1082" spans="1:13" x14ac:dyDescent="0.25">
      <c r="A1082" s="17"/>
      <c r="B1082" s="17"/>
      <c r="C1082" s="17"/>
      <c r="D1082" s="17"/>
      <c r="E1082" s="17"/>
      <c r="F1082" s="17"/>
      <c r="G1082" s="17"/>
      <c r="H1082" s="17"/>
      <c r="I1082" s="17"/>
      <c r="J1082" s="17"/>
      <c r="K1082" s="17"/>
      <c r="L1082" s="17"/>
      <c r="M1082" s="17"/>
    </row>
    <row r="1083" spans="1:13" x14ac:dyDescent="0.25">
      <c r="A1083" s="17"/>
      <c r="B1083" s="17"/>
      <c r="C1083" s="17"/>
      <c r="D1083" s="17"/>
      <c r="E1083" s="17"/>
      <c r="F1083" s="17"/>
      <c r="G1083" s="17"/>
      <c r="H1083" s="17"/>
      <c r="I1083" s="17"/>
      <c r="J1083" s="17"/>
      <c r="K1083" s="17"/>
      <c r="L1083" s="17"/>
      <c r="M1083" s="17"/>
    </row>
    <row r="1084" spans="1:13" x14ac:dyDescent="0.25">
      <c r="A1084" s="17"/>
      <c r="B1084" s="17"/>
      <c r="C1084" s="17"/>
      <c r="D1084" s="17"/>
      <c r="E1084" s="17"/>
      <c r="F1084" s="17"/>
      <c r="G1084" s="17"/>
      <c r="H1084" s="17"/>
      <c r="I1084" s="17"/>
      <c r="J1084" s="17"/>
      <c r="K1084" s="17"/>
      <c r="L1084" s="17"/>
      <c r="M1084" s="17"/>
    </row>
    <row r="1085" spans="1:13" x14ac:dyDescent="0.25">
      <c r="A1085" s="17"/>
      <c r="B1085" s="17"/>
      <c r="C1085" s="17"/>
      <c r="D1085" s="17"/>
      <c r="E1085" s="17"/>
      <c r="F1085" s="17"/>
      <c r="G1085" s="17"/>
      <c r="H1085" s="17"/>
      <c r="I1085" s="17"/>
      <c r="J1085" s="17"/>
      <c r="K1085" s="17"/>
      <c r="L1085" s="17"/>
      <c r="M1085" s="17"/>
    </row>
    <row r="1086" spans="1:13" x14ac:dyDescent="0.25">
      <c r="A1086" s="17"/>
      <c r="B1086" s="17"/>
      <c r="C1086" s="17"/>
      <c r="D1086" s="17"/>
      <c r="E1086" s="17"/>
      <c r="F1086" s="17"/>
      <c r="G1086" s="17"/>
      <c r="H1086" s="17"/>
      <c r="I1086" s="17"/>
      <c r="J1086" s="17"/>
      <c r="K1086" s="17"/>
      <c r="L1086" s="17"/>
      <c r="M1086" s="17"/>
    </row>
    <row r="1087" spans="1:13" x14ac:dyDescent="0.25">
      <c r="A1087" s="17"/>
      <c r="B1087" s="17"/>
      <c r="C1087" s="17"/>
      <c r="D1087" s="17"/>
      <c r="E1087" s="17"/>
      <c r="F1087" s="17"/>
      <c r="G1087" s="17"/>
      <c r="H1087" s="17"/>
      <c r="I1087" s="17"/>
      <c r="J1087" s="17"/>
      <c r="K1087" s="17"/>
      <c r="L1087" s="17"/>
      <c r="M1087" s="17"/>
    </row>
    <row r="1088" spans="1:13" x14ac:dyDescent="0.25">
      <c r="A1088" s="17"/>
      <c r="B1088" s="17"/>
      <c r="C1088" s="17"/>
      <c r="D1088" s="17"/>
      <c r="E1088" s="17"/>
      <c r="F1088" s="17"/>
      <c r="G1088" s="17"/>
      <c r="H1088" s="17"/>
      <c r="I1088" s="17"/>
      <c r="J1088" s="17"/>
      <c r="K1088" s="17"/>
      <c r="L1088" s="17"/>
      <c r="M1088" s="17"/>
    </row>
    <row r="1089" spans="1:13" x14ac:dyDescent="0.25">
      <c r="A1089" s="17"/>
      <c r="B1089" s="17"/>
      <c r="C1089" s="17"/>
      <c r="D1089" s="17"/>
      <c r="E1089" s="17"/>
      <c r="F1089" s="17"/>
      <c r="G1089" s="17"/>
      <c r="H1089" s="17"/>
      <c r="I1089" s="17"/>
      <c r="J1089" s="17"/>
      <c r="K1089" s="17"/>
      <c r="L1089" s="17"/>
      <c r="M1089" s="17"/>
    </row>
    <row r="1090" spans="1:13" x14ac:dyDescent="0.25">
      <c r="A1090" s="17"/>
      <c r="B1090" s="17"/>
      <c r="C1090" s="17"/>
      <c r="D1090" s="17"/>
      <c r="E1090" s="17"/>
      <c r="F1090" s="17"/>
      <c r="G1090" s="17"/>
      <c r="H1090" s="17"/>
      <c r="I1090" s="17"/>
      <c r="J1090" s="17"/>
      <c r="K1090" s="17"/>
      <c r="L1090" s="17"/>
      <c r="M1090" s="17"/>
    </row>
    <row r="1091" spans="1:13" x14ac:dyDescent="0.25">
      <c r="A1091" s="17"/>
      <c r="B1091" s="17"/>
      <c r="C1091" s="17"/>
      <c r="D1091" s="17"/>
      <c r="E1091" s="17"/>
      <c r="F1091" s="17"/>
      <c r="G1091" s="17"/>
      <c r="H1091" s="17"/>
      <c r="I1091" s="17"/>
      <c r="J1091" s="17"/>
      <c r="K1091" s="17"/>
      <c r="L1091" s="17"/>
      <c r="M1091" s="17"/>
    </row>
    <row r="1092" spans="1:13" x14ac:dyDescent="0.25">
      <c r="A1092" s="17"/>
      <c r="B1092" s="17"/>
      <c r="C1092" s="17"/>
      <c r="D1092" s="17"/>
      <c r="E1092" s="17"/>
      <c r="F1092" s="17"/>
      <c r="G1092" s="17"/>
      <c r="H1092" s="17"/>
      <c r="I1092" s="17"/>
      <c r="J1092" s="17"/>
      <c r="K1092" s="17"/>
      <c r="L1092" s="17"/>
      <c r="M1092" s="17"/>
    </row>
    <row r="1093" spans="1:13" x14ac:dyDescent="0.25">
      <c r="A1093" s="17"/>
      <c r="B1093" s="17"/>
      <c r="C1093" s="17"/>
      <c r="D1093" s="17"/>
      <c r="E1093" s="17"/>
      <c r="F1093" s="17"/>
      <c r="G1093" s="17"/>
      <c r="H1093" s="17"/>
      <c r="I1093" s="17"/>
      <c r="J1093" s="17"/>
      <c r="K1093" s="17"/>
      <c r="L1093" s="17"/>
      <c r="M1093" s="17"/>
    </row>
    <row r="1094" spans="1:13" x14ac:dyDescent="0.25">
      <c r="A1094" s="17"/>
      <c r="B1094" s="17"/>
      <c r="C1094" s="17"/>
      <c r="D1094" s="17"/>
      <c r="E1094" s="17"/>
      <c r="F1094" s="17"/>
      <c r="G1094" s="17"/>
      <c r="H1094" s="17"/>
      <c r="I1094" s="17"/>
      <c r="J1094" s="17"/>
      <c r="K1094" s="17"/>
      <c r="L1094" s="17"/>
      <c r="M1094" s="17"/>
    </row>
    <row r="1095" spans="1:13" x14ac:dyDescent="0.25">
      <c r="A1095" s="17"/>
      <c r="B1095" s="17"/>
      <c r="C1095" s="17"/>
      <c r="D1095" s="17"/>
      <c r="E1095" s="17"/>
      <c r="F1095" s="17"/>
      <c r="G1095" s="17"/>
      <c r="H1095" s="17"/>
      <c r="I1095" s="17"/>
      <c r="J1095" s="17"/>
      <c r="K1095" s="17"/>
      <c r="L1095" s="17"/>
      <c r="M1095" s="17"/>
    </row>
    <row r="1096" spans="1:13" x14ac:dyDescent="0.25">
      <c r="A1096" s="17"/>
      <c r="B1096" s="17"/>
      <c r="C1096" s="17"/>
      <c r="D1096" s="17"/>
      <c r="E1096" s="17"/>
      <c r="F1096" s="17"/>
      <c r="G1096" s="17"/>
      <c r="H1096" s="17"/>
      <c r="I1096" s="17"/>
      <c r="J1096" s="17"/>
      <c r="K1096" s="17"/>
      <c r="L1096" s="17"/>
      <c r="M1096" s="17"/>
    </row>
    <row r="1097" spans="1:13" x14ac:dyDescent="0.25">
      <c r="A1097" s="17"/>
      <c r="B1097" s="17"/>
      <c r="C1097" s="17"/>
      <c r="D1097" s="17"/>
      <c r="E1097" s="17"/>
      <c r="F1097" s="17"/>
      <c r="G1097" s="17"/>
      <c r="H1097" s="17"/>
      <c r="I1097" s="17"/>
      <c r="J1097" s="17"/>
      <c r="K1097" s="17"/>
      <c r="L1097" s="17"/>
      <c r="M1097" s="17"/>
    </row>
    <row r="1098" spans="1:13" x14ac:dyDescent="0.25">
      <c r="A1098" s="17"/>
      <c r="B1098" s="17"/>
      <c r="C1098" s="17"/>
      <c r="D1098" s="17"/>
      <c r="E1098" s="17"/>
      <c r="F1098" s="17"/>
      <c r="G1098" s="17"/>
      <c r="H1098" s="17"/>
      <c r="I1098" s="17"/>
      <c r="J1098" s="17"/>
      <c r="K1098" s="17"/>
      <c r="L1098" s="17"/>
      <c r="M1098" s="17"/>
    </row>
    <row r="1099" spans="1:13" x14ac:dyDescent="0.25">
      <c r="A1099" s="17"/>
      <c r="B1099" s="17"/>
      <c r="C1099" s="17"/>
      <c r="D1099" s="17"/>
      <c r="E1099" s="17"/>
      <c r="F1099" s="17"/>
      <c r="G1099" s="17"/>
      <c r="H1099" s="17"/>
      <c r="I1099" s="17"/>
      <c r="J1099" s="17"/>
      <c r="K1099" s="17"/>
      <c r="L1099" s="17"/>
      <c r="M1099" s="17"/>
    </row>
    <row r="1100" spans="1:13" x14ac:dyDescent="0.25">
      <c r="A1100" s="17"/>
      <c r="B1100" s="17"/>
      <c r="C1100" s="17"/>
      <c r="D1100" s="17"/>
      <c r="E1100" s="17"/>
      <c r="F1100" s="17"/>
      <c r="G1100" s="17"/>
      <c r="H1100" s="17"/>
      <c r="I1100" s="17"/>
      <c r="J1100" s="17"/>
      <c r="K1100" s="17"/>
      <c r="L1100" s="17"/>
      <c r="M1100" s="17"/>
    </row>
    <row r="1101" spans="1:13" x14ac:dyDescent="0.25">
      <c r="A1101" s="17"/>
      <c r="B1101" s="17"/>
      <c r="C1101" s="17"/>
      <c r="D1101" s="17"/>
      <c r="E1101" s="17"/>
      <c r="F1101" s="17"/>
      <c r="G1101" s="17"/>
      <c r="H1101" s="17"/>
      <c r="I1101" s="17"/>
      <c r="J1101" s="17"/>
      <c r="K1101" s="17"/>
      <c r="L1101" s="17"/>
      <c r="M1101" s="17"/>
    </row>
    <row r="1102" spans="1:13" x14ac:dyDescent="0.25">
      <c r="A1102" s="17"/>
      <c r="B1102" s="17"/>
      <c r="C1102" s="17"/>
      <c r="D1102" s="17"/>
      <c r="E1102" s="17"/>
      <c r="F1102" s="17"/>
      <c r="G1102" s="17"/>
      <c r="H1102" s="17"/>
      <c r="I1102" s="17"/>
      <c r="J1102" s="17"/>
      <c r="K1102" s="17"/>
      <c r="L1102" s="17"/>
      <c r="M1102" s="17"/>
    </row>
    <row r="1103" spans="1:13" x14ac:dyDescent="0.25">
      <c r="A1103" s="17"/>
      <c r="B1103" s="17"/>
      <c r="C1103" s="17"/>
      <c r="D1103" s="17"/>
      <c r="E1103" s="17"/>
      <c r="F1103" s="17"/>
      <c r="G1103" s="17"/>
      <c r="H1103" s="17"/>
      <c r="I1103" s="17"/>
      <c r="J1103" s="17"/>
      <c r="K1103" s="17"/>
      <c r="L1103" s="17"/>
      <c r="M1103" s="17"/>
    </row>
    <row r="1104" spans="1:13" x14ac:dyDescent="0.25">
      <c r="A1104" s="17"/>
      <c r="B1104" s="17"/>
      <c r="C1104" s="17"/>
      <c r="D1104" s="17"/>
      <c r="E1104" s="17"/>
      <c r="F1104" s="17"/>
      <c r="G1104" s="17"/>
      <c r="H1104" s="17"/>
      <c r="I1104" s="17"/>
      <c r="J1104" s="17"/>
      <c r="K1104" s="17"/>
      <c r="L1104" s="17"/>
      <c r="M1104" s="17"/>
    </row>
    <row r="1105" spans="1:13" x14ac:dyDescent="0.25">
      <c r="A1105" s="17"/>
      <c r="B1105" s="17"/>
      <c r="C1105" s="17"/>
      <c r="D1105" s="17"/>
      <c r="E1105" s="17"/>
      <c r="F1105" s="17"/>
      <c r="G1105" s="17"/>
      <c r="H1105" s="17"/>
      <c r="I1105" s="17"/>
      <c r="J1105" s="17"/>
      <c r="K1105" s="17"/>
      <c r="L1105" s="17"/>
      <c r="M1105" s="17"/>
    </row>
    <row r="1106" spans="1:13" x14ac:dyDescent="0.25">
      <c r="A1106" s="17"/>
      <c r="B1106" s="17"/>
      <c r="C1106" s="17"/>
      <c r="D1106" s="17"/>
      <c r="E1106" s="17"/>
      <c r="F1106" s="17"/>
      <c r="G1106" s="17"/>
      <c r="H1106" s="17"/>
      <c r="I1106" s="17"/>
      <c r="J1106" s="17"/>
      <c r="K1106" s="17"/>
      <c r="L1106" s="17"/>
      <c r="M1106" s="17"/>
    </row>
    <row r="1107" spans="1:13" x14ac:dyDescent="0.25">
      <c r="A1107" s="17"/>
      <c r="B1107" s="17"/>
      <c r="C1107" s="17"/>
      <c r="D1107" s="17"/>
      <c r="E1107" s="17"/>
      <c r="F1107" s="17"/>
      <c r="G1107" s="17"/>
      <c r="H1107" s="17"/>
      <c r="I1107" s="17"/>
      <c r="J1107" s="17"/>
      <c r="K1107" s="17"/>
      <c r="L1107" s="17"/>
      <c r="M1107" s="17"/>
    </row>
    <row r="1108" spans="1:13" x14ac:dyDescent="0.25">
      <c r="A1108" s="17"/>
      <c r="B1108" s="17"/>
      <c r="C1108" s="17"/>
      <c r="D1108" s="17"/>
      <c r="E1108" s="17"/>
      <c r="F1108" s="17"/>
      <c r="G1108" s="17"/>
      <c r="H1108" s="17"/>
      <c r="I1108" s="17"/>
      <c r="J1108" s="17"/>
      <c r="K1108" s="17"/>
      <c r="L1108" s="17"/>
      <c r="M1108" s="17"/>
    </row>
    <row r="1109" spans="1:13" x14ac:dyDescent="0.25">
      <c r="A1109" s="17"/>
      <c r="B1109" s="17"/>
      <c r="C1109" s="17"/>
      <c r="D1109" s="17"/>
      <c r="E1109" s="17"/>
      <c r="F1109" s="17"/>
      <c r="G1109" s="17"/>
      <c r="H1109" s="17"/>
      <c r="I1109" s="17"/>
      <c r="J1109" s="17"/>
      <c r="K1109" s="17"/>
      <c r="L1109" s="17"/>
      <c r="M1109" s="17"/>
    </row>
    <row r="1110" spans="1:13" x14ac:dyDescent="0.25">
      <c r="A1110" s="17"/>
      <c r="B1110" s="17"/>
      <c r="C1110" s="17"/>
      <c r="D1110" s="17"/>
      <c r="E1110" s="17"/>
      <c r="F1110" s="17"/>
      <c r="G1110" s="17"/>
      <c r="H1110" s="17"/>
      <c r="I1110" s="17"/>
      <c r="J1110" s="17"/>
      <c r="K1110" s="17"/>
      <c r="L1110" s="17"/>
      <c r="M1110" s="17"/>
    </row>
    <row r="1111" spans="1:13" x14ac:dyDescent="0.25">
      <c r="A1111" s="17"/>
      <c r="B1111" s="17"/>
      <c r="C1111" s="17"/>
      <c r="D1111" s="17"/>
      <c r="E1111" s="17"/>
      <c r="F1111" s="17"/>
      <c r="G1111" s="17"/>
      <c r="H1111" s="17"/>
      <c r="I1111" s="17"/>
      <c r="J1111" s="17"/>
      <c r="K1111" s="17"/>
      <c r="L1111" s="17"/>
      <c r="M1111" s="17"/>
    </row>
    <row r="1112" spans="1:13" x14ac:dyDescent="0.25">
      <c r="A1112" s="17"/>
      <c r="B1112" s="17"/>
      <c r="C1112" s="17"/>
      <c r="D1112" s="17"/>
      <c r="E1112" s="17"/>
      <c r="F1112" s="17"/>
      <c r="G1112" s="17"/>
      <c r="H1112" s="17"/>
      <c r="I1112" s="17"/>
      <c r="J1112" s="17"/>
      <c r="K1112" s="17"/>
      <c r="L1112" s="17"/>
      <c r="M1112" s="17"/>
    </row>
    <row r="1113" spans="1:13" x14ac:dyDescent="0.25">
      <c r="A1113" s="17"/>
      <c r="B1113" s="17"/>
      <c r="C1113" s="17"/>
      <c r="D1113" s="17"/>
      <c r="E1113" s="17"/>
      <c r="F1113" s="17"/>
      <c r="G1113" s="17"/>
      <c r="H1113" s="17"/>
      <c r="I1113" s="17"/>
      <c r="J1113" s="17"/>
      <c r="K1113" s="17"/>
      <c r="L1113" s="17"/>
      <c r="M1113" s="17"/>
    </row>
    <row r="1114" spans="1:13" x14ac:dyDescent="0.25">
      <c r="A1114" s="17"/>
      <c r="B1114" s="17"/>
      <c r="C1114" s="17"/>
      <c r="D1114" s="17"/>
      <c r="E1114" s="17"/>
      <c r="F1114" s="17"/>
      <c r="G1114" s="17"/>
      <c r="H1114" s="17"/>
      <c r="I1114" s="17"/>
      <c r="J1114" s="17"/>
      <c r="K1114" s="17"/>
      <c r="L1114" s="17"/>
      <c r="M1114" s="17"/>
    </row>
    <row r="1115" spans="1:13" x14ac:dyDescent="0.25">
      <c r="A1115" s="17"/>
      <c r="B1115" s="17"/>
      <c r="C1115" s="17"/>
      <c r="D1115" s="17"/>
      <c r="E1115" s="17"/>
      <c r="F1115" s="17"/>
      <c r="G1115" s="17"/>
      <c r="H1115" s="17"/>
      <c r="I1115" s="17"/>
      <c r="J1115" s="17"/>
      <c r="K1115" s="17"/>
      <c r="L1115" s="17"/>
      <c r="M1115" s="17"/>
    </row>
    <row r="1116" spans="1:13" x14ac:dyDescent="0.25">
      <c r="A1116" s="17"/>
      <c r="B1116" s="17"/>
      <c r="C1116" s="17"/>
      <c r="D1116" s="17"/>
      <c r="E1116" s="17"/>
      <c r="F1116" s="17"/>
      <c r="G1116" s="17"/>
      <c r="H1116" s="17"/>
      <c r="I1116" s="17"/>
      <c r="J1116" s="17"/>
      <c r="K1116" s="17"/>
      <c r="L1116" s="17"/>
      <c r="M1116" s="17"/>
    </row>
    <row r="1117" spans="1:13" x14ac:dyDescent="0.25">
      <c r="A1117" s="17"/>
      <c r="B1117" s="17"/>
      <c r="C1117" s="17"/>
      <c r="D1117" s="17"/>
      <c r="E1117" s="17"/>
      <c r="F1117" s="17"/>
      <c r="G1117" s="17"/>
      <c r="H1117" s="17"/>
      <c r="I1117" s="17"/>
      <c r="J1117" s="17"/>
      <c r="K1117" s="17"/>
      <c r="L1117" s="17"/>
      <c r="M1117" s="17"/>
    </row>
    <row r="1118" spans="1:13" x14ac:dyDescent="0.25">
      <c r="A1118" s="17"/>
      <c r="B1118" s="17"/>
      <c r="C1118" s="17"/>
      <c r="D1118" s="17"/>
      <c r="E1118" s="17"/>
      <c r="F1118" s="17"/>
      <c r="G1118" s="17"/>
      <c r="H1118" s="17"/>
      <c r="I1118" s="17"/>
      <c r="J1118" s="17"/>
      <c r="K1118" s="17"/>
      <c r="L1118" s="17"/>
      <c r="M1118" s="17"/>
    </row>
    <row r="1119" spans="1:13" x14ac:dyDescent="0.25">
      <c r="A1119" s="17"/>
      <c r="B1119" s="17"/>
      <c r="C1119" s="17"/>
      <c r="D1119" s="17"/>
      <c r="E1119" s="17"/>
      <c r="F1119" s="17"/>
      <c r="G1119" s="17"/>
      <c r="H1119" s="17"/>
      <c r="I1119" s="17"/>
      <c r="J1119" s="17"/>
      <c r="K1119" s="17"/>
      <c r="L1119" s="17"/>
      <c r="M1119" s="17"/>
    </row>
    <row r="1120" spans="1:13" x14ac:dyDescent="0.25">
      <c r="A1120" s="17"/>
      <c r="B1120" s="17"/>
      <c r="C1120" s="17"/>
      <c r="D1120" s="17"/>
      <c r="E1120" s="17"/>
      <c r="F1120" s="17"/>
      <c r="G1120" s="17"/>
      <c r="H1120" s="17"/>
      <c r="I1120" s="17"/>
      <c r="J1120" s="17"/>
      <c r="K1120" s="17"/>
      <c r="L1120" s="17"/>
      <c r="M1120" s="17"/>
    </row>
    <row r="1121" spans="1:13" x14ac:dyDescent="0.25">
      <c r="A1121" s="17"/>
      <c r="B1121" s="17"/>
      <c r="C1121" s="17"/>
      <c r="D1121" s="17"/>
      <c r="E1121" s="17"/>
      <c r="F1121" s="17"/>
      <c r="G1121" s="17"/>
      <c r="H1121" s="17"/>
      <c r="I1121" s="17"/>
      <c r="J1121" s="17"/>
      <c r="K1121" s="17"/>
      <c r="L1121" s="17"/>
      <c r="M1121" s="17"/>
    </row>
    <row r="1122" spans="1:13" x14ac:dyDescent="0.25">
      <c r="A1122" s="17"/>
      <c r="B1122" s="17"/>
      <c r="C1122" s="17"/>
      <c r="D1122" s="17"/>
      <c r="E1122" s="17"/>
      <c r="F1122" s="17"/>
      <c r="G1122" s="17"/>
      <c r="H1122" s="17"/>
      <c r="I1122" s="17"/>
      <c r="J1122" s="17"/>
      <c r="K1122" s="17"/>
      <c r="L1122" s="17"/>
      <c r="M1122" s="17"/>
    </row>
    <row r="1123" spans="1:13" x14ac:dyDescent="0.25">
      <c r="A1123" s="17"/>
      <c r="B1123" s="17"/>
      <c r="C1123" s="17"/>
      <c r="D1123" s="17"/>
      <c r="E1123" s="17"/>
      <c r="F1123" s="17"/>
      <c r="G1123" s="17"/>
      <c r="H1123" s="17"/>
      <c r="I1123" s="17"/>
      <c r="J1123" s="17"/>
      <c r="K1123" s="17"/>
      <c r="L1123" s="17"/>
      <c r="M1123" s="17"/>
    </row>
    <row r="1124" spans="1:13" x14ac:dyDescent="0.25">
      <c r="A1124" s="17"/>
      <c r="B1124" s="17"/>
      <c r="C1124" s="17"/>
      <c r="D1124" s="17"/>
      <c r="E1124" s="17"/>
      <c r="F1124" s="17"/>
      <c r="G1124" s="17"/>
      <c r="H1124" s="17"/>
      <c r="I1124" s="17"/>
      <c r="J1124" s="17"/>
      <c r="K1124" s="17"/>
      <c r="L1124" s="17"/>
      <c r="M1124" s="17"/>
    </row>
    <row r="1125" spans="1:13" x14ac:dyDescent="0.25">
      <c r="A1125" s="17"/>
      <c r="B1125" s="17"/>
      <c r="C1125" s="17"/>
      <c r="D1125" s="17"/>
      <c r="E1125" s="17"/>
      <c r="F1125" s="17"/>
      <c r="G1125" s="17"/>
      <c r="H1125" s="17"/>
      <c r="I1125" s="17"/>
      <c r="J1125" s="17"/>
      <c r="K1125" s="17"/>
      <c r="L1125" s="17"/>
      <c r="M1125" s="17"/>
    </row>
    <row r="1126" spans="1:13" x14ac:dyDescent="0.25">
      <c r="A1126" s="17"/>
      <c r="B1126" s="17"/>
      <c r="C1126" s="17"/>
      <c r="D1126" s="17"/>
      <c r="E1126" s="17"/>
      <c r="F1126" s="17"/>
      <c r="G1126" s="17"/>
      <c r="H1126" s="17"/>
      <c r="I1126" s="17"/>
      <c r="J1126" s="17"/>
      <c r="K1126" s="17"/>
      <c r="L1126" s="17"/>
      <c r="M1126" s="17"/>
    </row>
    <row r="1127" spans="1:13" x14ac:dyDescent="0.25">
      <c r="A1127" s="17"/>
      <c r="B1127" s="17"/>
      <c r="C1127" s="17"/>
      <c r="D1127" s="17"/>
      <c r="E1127" s="17"/>
      <c r="F1127" s="17"/>
      <c r="G1127" s="17"/>
      <c r="H1127" s="17"/>
      <c r="I1127" s="17"/>
      <c r="J1127" s="17"/>
      <c r="K1127" s="17"/>
      <c r="L1127" s="17"/>
      <c r="M1127" s="17"/>
    </row>
    <row r="1128" spans="1:13" x14ac:dyDescent="0.25">
      <c r="A1128" s="17"/>
      <c r="B1128" s="17"/>
      <c r="C1128" s="17"/>
      <c r="D1128" s="17"/>
      <c r="E1128" s="17"/>
      <c r="F1128" s="17"/>
      <c r="G1128" s="17"/>
      <c r="H1128" s="17"/>
      <c r="I1128" s="17"/>
      <c r="J1128" s="17"/>
      <c r="K1128" s="17"/>
      <c r="L1128" s="17"/>
      <c r="M1128" s="17"/>
    </row>
    <row r="1129" spans="1:13" x14ac:dyDescent="0.25">
      <c r="A1129" s="17"/>
      <c r="B1129" s="17"/>
      <c r="C1129" s="17"/>
      <c r="D1129" s="17"/>
      <c r="E1129" s="17"/>
      <c r="F1129" s="17"/>
      <c r="G1129" s="17"/>
      <c r="H1129" s="17"/>
      <c r="I1129" s="17"/>
      <c r="J1129" s="17"/>
      <c r="K1129" s="17"/>
      <c r="L1129" s="17"/>
      <c r="M1129" s="17"/>
    </row>
    <row r="1130" spans="1:13" x14ac:dyDescent="0.25">
      <c r="A1130" s="17"/>
      <c r="B1130" s="17"/>
      <c r="C1130" s="17"/>
      <c r="D1130" s="17"/>
      <c r="E1130" s="17"/>
      <c r="F1130" s="17"/>
      <c r="G1130" s="17"/>
      <c r="H1130" s="17"/>
      <c r="I1130" s="17"/>
      <c r="J1130" s="17"/>
      <c r="K1130" s="17"/>
      <c r="L1130" s="17"/>
      <c r="M1130" s="17"/>
    </row>
    <row r="1131" spans="1:13" x14ac:dyDescent="0.25">
      <c r="A1131" s="17"/>
      <c r="B1131" s="17"/>
      <c r="C1131" s="17"/>
      <c r="D1131" s="17"/>
      <c r="E1131" s="17"/>
      <c r="F1131" s="17"/>
      <c r="G1131" s="17"/>
      <c r="H1131" s="17"/>
      <c r="I1131" s="17"/>
      <c r="J1131" s="17"/>
      <c r="K1131" s="17"/>
      <c r="L1131" s="17"/>
      <c r="M1131" s="17"/>
    </row>
    <row r="1132" spans="1:13" x14ac:dyDescent="0.25">
      <c r="A1132" s="17"/>
      <c r="B1132" s="17"/>
      <c r="C1132" s="17"/>
      <c r="D1132" s="17"/>
      <c r="E1132" s="17"/>
      <c r="F1132" s="17"/>
      <c r="G1132" s="17"/>
      <c r="H1132" s="17"/>
      <c r="I1132" s="17"/>
      <c r="J1132" s="17"/>
      <c r="K1132" s="17"/>
      <c r="L1132" s="17"/>
      <c r="M1132" s="17"/>
    </row>
    <row r="1133" spans="1:13" x14ac:dyDescent="0.25">
      <c r="A1133" s="17"/>
      <c r="B1133" s="17"/>
      <c r="C1133" s="17"/>
      <c r="D1133" s="17"/>
      <c r="E1133" s="17"/>
      <c r="F1133" s="17"/>
      <c r="G1133" s="17"/>
      <c r="H1133" s="17"/>
      <c r="I1133" s="17"/>
      <c r="J1133" s="17"/>
      <c r="K1133" s="17"/>
      <c r="L1133" s="17"/>
      <c r="M1133" s="17"/>
    </row>
    <row r="1134" spans="1:13" x14ac:dyDescent="0.25">
      <c r="A1134" s="17"/>
      <c r="B1134" s="17"/>
      <c r="C1134" s="17"/>
      <c r="D1134" s="17"/>
      <c r="E1134" s="17"/>
      <c r="F1134" s="17"/>
      <c r="G1134" s="17"/>
      <c r="H1134" s="17"/>
      <c r="I1134" s="17"/>
      <c r="J1134" s="17"/>
      <c r="K1134" s="17"/>
      <c r="L1134" s="17"/>
      <c r="M1134" s="17"/>
    </row>
    <row r="1135" spans="1:13" x14ac:dyDescent="0.25">
      <c r="A1135" s="17"/>
      <c r="B1135" s="17"/>
      <c r="C1135" s="17"/>
      <c r="D1135" s="17"/>
      <c r="E1135" s="17"/>
      <c r="F1135" s="17"/>
      <c r="G1135" s="17"/>
      <c r="H1135" s="17"/>
      <c r="I1135" s="17"/>
      <c r="J1135" s="17"/>
      <c r="K1135" s="17"/>
      <c r="L1135" s="17"/>
      <c r="M1135" s="17"/>
    </row>
    <row r="1136" spans="1:13" x14ac:dyDescent="0.25">
      <c r="A1136" s="17"/>
      <c r="B1136" s="17"/>
      <c r="C1136" s="17"/>
      <c r="D1136" s="17"/>
      <c r="E1136" s="17"/>
      <c r="F1136" s="17"/>
      <c r="G1136" s="17"/>
      <c r="H1136" s="17"/>
      <c r="I1136" s="17"/>
      <c r="J1136" s="17"/>
      <c r="K1136" s="17"/>
      <c r="L1136" s="17"/>
      <c r="M1136" s="17"/>
    </row>
    <row r="1137" spans="1:13" x14ac:dyDescent="0.25">
      <c r="A1137" s="17"/>
      <c r="B1137" s="17"/>
      <c r="C1137" s="17"/>
      <c r="D1137" s="17"/>
      <c r="E1137" s="17"/>
      <c r="F1137" s="17"/>
      <c r="G1137" s="17"/>
      <c r="H1137" s="17"/>
      <c r="I1137" s="17"/>
      <c r="J1137" s="17"/>
      <c r="K1137" s="17"/>
      <c r="L1137" s="17"/>
      <c r="M1137" s="17"/>
    </row>
    <row r="1138" spans="1:13" x14ac:dyDescent="0.25">
      <c r="A1138" s="17"/>
      <c r="B1138" s="17"/>
      <c r="C1138" s="17"/>
      <c r="D1138" s="17"/>
      <c r="E1138" s="17"/>
      <c r="F1138" s="17"/>
      <c r="G1138" s="17"/>
      <c r="H1138" s="17"/>
      <c r="I1138" s="17"/>
      <c r="J1138" s="17"/>
      <c r="K1138" s="17"/>
      <c r="L1138" s="17"/>
      <c r="M1138" s="17"/>
    </row>
    <row r="1139" spans="1:13" x14ac:dyDescent="0.25">
      <c r="A1139" s="17"/>
      <c r="B1139" s="17"/>
      <c r="C1139" s="17"/>
      <c r="D1139" s="17"/>
      <c r="E1139" s="17"/>
      <c r="F1139" s="17"/>
      <c r="G1139" s="17"/>
      <c r="H1139" s="17"/>
      <c r="I1139" s="17"/>
      <c r="J1139" s="17"/>
      <c r="K1139" s="17"/>
      <c r="L1139" s="17"/>
      <c r="M1139" s="17"/>
    </row>
    <row r="1140" spans="1:13" x14ac:dyDescent="0.25">
      <c r="A1140" s="17"/>
      <c r="B1140" s="17"/>
      <c r="C1140" s="17"/>
      <c r="D1140" s="17"/>
      <c r="E1140" s="17"/>
      <c r="F1140" s="17"/>
      <c r="G1140" s="17"/>
      <c r="H1140" s="17"/>
      <c r="I1140" s="17"/>
      <c r="J1140" s="17"/>
      <c r="K1140" s="17"/>
      <c r="L1140" s="17"/>
      <c r="M1140" s="17"/>
    </row>
    <row r="1141" spans="1:13" x14ac:dyDescent="0.25">
      <c r="A1141" s="17"/>
      <c r="B1141" s="17"/>
      <c r="C1141" s="17"/>
      <c r="D1141" s="17"/>
      <c r="E1141" s="17"/>
      <c r="F1141" s="17"/>
      <c r="G1141" s="17"/>
      <c r="H1141" s="17"/>
      <c r="I1141" s="17"/>
      <c r="J1141" s="17"/>
      <c r="K1141" s="17"/>
      <c r="L1141" s="17"/>
      <c r="M1141" s="17"/>
    </row>
    <row r="1142" spans="1:13" x14ac:dyDescent="0.25">
      <c r="A1142" s="17"/>
      <c r="B1142" s="17"/>
      <c r="C1142" s="17"/>
      <c r="D1142" s="17"/>
      <c r="E1142" s="17"/>
      <c r="F1142" s="17"/>
      <c r="G1142" s="17"/>
      <c r="H1142" s="17"/>
      <c r="I1142" s="17"/>
      <c r="J1142" s="17"/>
      <c r="K1142" s="17"/>
      <c r="L1142" s="17"/>
      <c r="M1142" s="17"/>
    </row>
    <row r="1143" spans="1:13" x14ac:dyDescent="0.25">
      <c r="A1143" s="17"/>
      <c r="B1143" s="17"/>
      <c r="C1143" s="17"/>
      <c r="D1143" s="17"/>
      <c r="E1143" s="17"/>
      <c r="F1143" s="17"/>
      <c r="G1143" s="17"/>
      <c r="H1143" s="17"/>
      <c r="I1143" s="17"/>
      <c r="J1143" s="17"/>
      <c r="K1143" s="17"/>
      <c r="L1143" s="17"/>
      <c r="M1143" s="17"/>
    </row>
    <row r="1144" spans="1:13" x14ac:dyDescent="0.25">
      <c r="A1144" s="17"/>
      <c r="B1144" s="17"/>
      <c r="C1144" s="17"/>
      <c r="D1144" s="17"/>
      <c r="E1144" s="17"/>
      <c r="F1144" s="17"/>
      <c r="G1144" s="17"/>
      <c r="H1144" s="17"/>
      <c r="I1144" s="17"/>
      <c r="J1144" s="17"/>
      <c r="K1144" s="17"/>
      <c r="L1144" s="17"/>
      <c r="M1144" s="17"/>
    </row>
    <row r="1145" spans="1:13" x14ac:dyDescent="0.25">
      <c r="A1145" s="17"/>
      <c r="B1145" s="17"/>
      <c r="C1145" s="17"/>
      <c r="D1145" s="17"/>
      <c r="E1145" s="17"/>
      <c r="F1145" s="17"/>
      <c r="G1145" s="17"/>
      <c r="H1145" s="17"/>
      <c r="I1145" s="17"/>
      <c r="J1145" s="17"/>
      <c r="K1145" s="17"/>
      <c r="L1145" s="17"/>
      <c r="M1145" s="17"/>
    </row>
    <row r="1146" spans="1:13" x14ac:dyDescent="0.25">
      <c r="A1146" s="17"/>
      <c r="B1146" s="17"/>
      <c r="C1146" s="17"/>
      <c r="D1146" s="17"/>
      <c r="E1146" s="17"/>
      <c r="F1146" s="17"/>
      <c r="G1146" s="17"/>
      <c r="H1146" s="17"/>
      <c r="I1146" s="17"/>
      <c r="J1146" s="17"/>
      <c r="K1146" s="17"/>
      <c r="L1146" s="17"/>
      <c r="M1146" s="17"/>
    </row>
    <row r="1147" spans="1:13" x14ac:dyDescent="0.25">
      <c r="A1147" s="17"/>
      <c r="B1147" s="17"/>
      <c r="C1147" s="17"/>
      <c r="D1147" s="17"/>
      <c r="E1147" s="17"/>
      <c r="F1147" s="17"/>
      <c r="G1147" s="17"/>
      <c r="H1147" s="17"/>
      <c r="I1147" s="17"/>
      <c r="J1147" s="17"/>
      <c r="K1147" s="17"/>
      <c r="L1147" s="17"/>
      <c r="M1147" s="17"/>
    </row>
    <row r="1148" spans="1:13" x14ac:dyDescent="0.25">
      <c r="A1148" s="17"/>
      <c r="B1148" s="17"/>
      <c r="C1148" s="17"/>
      <c r="D1148" s="17"/>
      <c r="E1148" s="17"/>
      <c r="F1148" s="17"/>
      <c r="G1148" s="17"/>
      <c r="H1148" s="17"/>
      <c r="I1148" s="17"/>
      <c r="J1148" s="17"/>
      <c r="K1148" s="17"/>
      <c r="L1148" s="17"/>
      <c r="M1148" s="17"/>
    </row>
    <row r="1149" spans="1:13" x14ac:dyDescent="0.25">
      <c r="A1149" s="17"/>
      <c r="B1149" s="17"/>
      <c r="C1149" s="17"/>
      <c r="D1149" s="17"/>
      <c r="E1149" s="17"/>
      <c r="F1149" s="17"/>
      <c r="G1149" s="17"/>
      <c r="H1149" s="17"/>
      <c r="I1149" s="17"/>
      <c r="J1149" s="17"/>
      <c r="K1149" s="17"/>
      <c r="L1149" s="17"/>
      <c r="M1149" s="17"/>
    </row>
    <row r="1150" spans="1:13" x14ac:dyDescent="0.25">
      <c r="A1150" s="17"/>
      <c r="B1150" s="17"/>
      <c r="C1150" s="17"/>
      <c r="D1150" s="17"/>
      <c r="E1150" s="17"/>
      <c r="F1150" s="17"/>
      <c r="G1150" s="17"/>
      <c r="H1150" s="17"/>
      <c r="I1150" s="17"/>
      <c r="J1150" s="17"/>
      <c r="K1150" s="17"/>
      <c r="L1150" s="17"/>
      <c r="M1150" s="17"/>
    </row>
    <row r="1151" spans="1:13" x14ac:dyDescent="0.25">
      <c r="A1151" s="17"/>
      <c r="B1151" s="17"/>
      <c r="C1151" s="17"/>
      <c r="D1151" s="17"/>
      <c r="E1151" s="17"/>
      <c r="F1151" s="17"/>
      <c r="G1151" s="17"/>
      <c r="H1151" s="17"/>
      <c r="I1151" s="17"/>
      <c r="J1151" s="17"/>
      <c r="K1151" s="17"/>
      <c r="L1151" s="17"/>
      <c r="M1151" s="17"/>
    </row>
    <row r="1152" spans="1:13" x14ac:dyDescent="0.25">
      <c r="A1152" s="17"/>
      <c r="B1152" s="17"/>
      <c r="C1152" s="17"/>
      <c r="D1152" s="17"/>
      <c r="E1152" s="17"/>
      <c r="F1152" s="17"/>
      <c r="G1152" s="17"/>
      <c r="H1152" s="17"/>
      <c r="I1152" s="17"/>
      <c r="J1152" s="17"/>
      <c r="K1152" s="17"/>
      <c r="L1152" s="17"/>
      <c r="M1152" s="17"/>
    </row>
    <row r="1153" spans="1:13" x14ac:dyDescent="0.25">
      <c r="A1153" s="17"/>
      <c r="B1153" s="17"/>
      <c r="C1153" s="17"/>
      <c r="D1153" s="17"/>
      <c r="E1153" s="17"/>
      <c r="F1153" s="17"/>
      <c r="G1153" s="17"/>
      <c r="H1153" s="17"/>
      <c r="I1153" s="17"/>
      <c r="J1153" s="17"/>
      <c r="K1153" s="17"/>
      <c r="L1153" s="17"/>
      <c r="M1153" s="17"/>
    </row>
    <row r="1154" spans="1:13" x14ac:dyDescent="0.25">
      <c r="A1154" s="17"/>
      <c r="B1154" s="17"/>
      <c r="C1154" s="17"/>
      <c r="D1154" s="17"/>
      <c r="E1154" s="17"/>
      <c r="F1154" s="17"/>
      <c r="G1154" s="17"/>
      <c r="H1154" s="17"/>
      <c r="I1154" s="17"/>
      <c r="J1154" s="17"/>
      <c r="K1154" s="17"/>
      <c r="L1154" s="17"/>
      <c r="M1154" s="17"/>
    </row>
    <row r="1155" spans="1:13" x14ac:dyDescent="0.25">
      <c r="A1155" s="17"/>
      <c r="B1155" s="17"/>
      <c r="C1155" s="17"/>
      <c r="D1155" s="17"/>
      <c r="E1155" s="17"/>
      <c r="F1155" s="17"/>
      <c r="G1155" s="17"/>
      <c r="H1155" s="17"/>
      <c r="I1155" s="17"/>
      <c r="J1155" s="17"/>
      <c r="K1155" s="17"/>
      <c r="L1155" s="17"/>
      <c r="M1155" s="17"/>
    </row>
    <row r="1156" spans="1:13" x14ac:dyDescent="0.25">
      <c r="A1156" s="17"/>
      <c r="B1156" s="17"/>
      <c r="C1156" s="17"/>
      <c r="D1156" s="17"/>
      <c r="E1156" s="17"/>
      <c r="F1156" s="17"/>
      <c r="G1156" s="17"/>
      <c r="H1156" s="17"/>
      <c r="I1156" s="17"/>
      <c r="J1156" s="17"/>
      <c r="K1156" s="17"/>
      <c r="L1156" s="17"/>
      <c r="M1156" s="17"/>
    </row>
    <row r="1157" spans="1:13" x14ac:dyDescent="0.25">
      <c r="A1157" s="17"/>
      <c r="B1157" s="17"/>
      <c r="C1157" s="17"/>
      <c r="D1157" s="17"/>
      <c r="E1157" s="17"/>
      <c r="F1157" s="17"/>
      <c r="G1157" s="17"/>
      <c r="H1157" s="17"/>
      <c r="I1157" s="17"/>
      <c r="J1157" s="17"/>
      <c r="K1157" s="17"/>
      <c r="L1157" s="17"/>
      <c r="M1157" s="17"/>
    </row>
    <row r="1158" spans="1:13" x14ac:dyDescent="0.25">
      <c r="A1158" s="17"/>
      <c r="B1158" s="17"/>
      <c r="C1158" s="17"/>
      <c r="D1158" s="17"/>
      <c r="E1158" s="17"/>
      <c r="F1158" s="17"/>
      <c r="G1158" s="17"/>
      <c r="H1158" s="17"/>
      <c r="I1158" s="17"/>
      <c r="J1158" s="17"/>
      <c r="K1158" s="17"/>
      <c r="L1158" s="17"/>
      <c r="M1158" s="17"/>
    </row>
    <row r="1159" spans="1:13" x14ac:dyDescent="0.25">
      <c r="A1159" s="17"/>
      <c r="B1159" s="17"/>
      <c r="C1159" s="17"/>
      <c r="D1159" s="17"/>
      <c r="E1159" s="17"/>
      <c r="F1159" s="17"/>
      <c r="G1159" s="17"/>
      <c r="H1159" s="17"/>
      <c r="I1159" s="17"/>
      <c r="J1159" s="17"/>
      <c r="K1159" s="17"/>
      <c r="L1159" s="17"/>
      <c r="M1159" s="17"/>
    </row>
    <row r="1160" spans="1:13" x14ac:dyDescent="0.25">
      <c r="A1160" s="17"/>
      <c r="B1160" s="17"/>
      <c r="C1160" s="17"/>
      <c r="D1160" s="17"/>
      <c r="E1160" s="17"/>
      <c r="F1160" s="17"/>
      <c r="G1160" s="17"/>
      <c r="H1160" s="17"/>
      <c r="I1160" s="17"/>
      <c r="J1160" s="17"/>
      <c r="K1160" s="17"/>
      <c r="L1160" s="17"/>
      <c r="M1160" s="17"/>
    </row>
    <row r="1161" spans="1:13" x14ac:dyDescent="0.25">
      <c r="A1161" s="17"/>
      <c r="B1161" s="17"/>
      <c r="C1161" s="17"/>
      <c r="D1161" s="17"/>
      <c r="E1161" s="17"/>
      <c r="F1161" s="17"/>
      <c r="G1161" s="17"/>
      <c r="H1161" s="17"/>
      <c r="I1161" s="17"/>
      <c r="J1161" s="17"/>
      <c r="K1161" s="17"/>
      <c r="L1161" s="17"/>
      <c r="M1161" s="17"/>
    </row>
    <row r="1162" spans="1:13" x14ac:dyDescent="0.25">
      <c r="A1162" s="17"/>
      <c r="B1162" s="17"/>
      <c r="C1162" s="17"/>
      <c r="D1162" s="17"/>
      <c r="E1162" s="17"/>
      <c r="F1162" s="17"/>
      <c r="G1162" s="17"/>
      <c r="H1162" s="17"/>
      <c r="I1162" s="17"/>
      <c r="J1162" s="17"/>
      <c r="K1162" s="17"/>
      <c r="L1162" s="17"/>
      <c r="M1162" s="17"/>
    </row>
    <row r="1163" spans="1:13" x14ac:dyDescent="0.25">
      <c r="A1163" s="17"/>
      <c r="B1163" s="17"/>
      <c r="C1163" s="17"/>
      <c r="D1163" s="17"/>
      <c r="E1163" s="17"/>
      <c r="F1163" s="17"/>
      <c r="G1163" s="17"/>
      <c r="H1163" s="17"/>
      <c r="I1163" s="17"/>
      <c r="J1163" s="17"/>
      <c r="K1163" s="17"/>
      <c r="L1163" s="17"/>
      <c r="M1163" s="17"/>
    </row>
    <row r="1164" spans="1:13" x14ac:dyDescent="0.25">
      <c r="A1164" s="17"/>
      <c r="B1164" s="17"/>
      <c r="C1164" s="17"/>
      <c r="D1164" s="17"/>
      <c r="E1164" s="17"/>
      <c r="F1164" s="17"/>
      <c r="G1164" s="17"/>
      <c r="H1164" s="17"/>
      <c r="I1164" s="17"/>
      <c r="J1164" s="17"/>
      <c r="K1164" s="17"/>
      <c r="L1164" s="17"/>
      <c r="M1164" s="17"/>
    </row>
    <row r="1165" spans="1:13" x14ac:dyDescent="0.25">
      <c r="A1165" s="17"/>
      <c r="B1165" s="17"/>
      <c r="C1165" s="17"/>
      <c r="D1165" s="17"/>
      <c r="E1165" s="17"/>
      <c r="F1165" s="17"/>
      <c r="G1165" s="17"/>
      <c r="H1165" s="17"/>
      <c r="I1165" s="17"/>
      <c r="J1165" s="17"/>
      <c r="K1165" s="17"/>
      <c r="L1165" s="17"/>
      <c r="M1165" s="17"/>
    </row>
    <row r="1166" spans="1:13" x14ac:dyDescent="0.25">
      <c r="A1166" s="17"/>
      <c r="B1166" s="17"/>
      <c r="C1166" s="17"/>
      <c r="D1166" s="17"/>
      <c r="E1166" s="17"/>
      <c r="F1166" s="17"/>
      <c r="G1166" s="17"/>
      <c r="H1166" s="17"/>
      <c r="I1166" s="17"/>
      <c r="J1166" s="17"/>
      <c r="K1166" s="17"/>
      <c r="L1166" s="17"/>
      <c r="M1166" s="17"/>
    </row>
    <row r="1167" spans="1:13" x14ac:dyDescent="0.25">
      <c r="A1167" s="17"/>
      <c r="B1167" s="17"/>
      <c r="C1167" s="17"/>
      <c r="D1167" s="17"/>
      <c r="E1167" s="17"/>
      <c r="F1167" s="17"/>
      <c r="G1167" s="17"/>
      <c r="H1167" s="17"/>
      <c r="I1167" s="17"/>
      <c r="J1167" s="17"/>
      <c r="K1167" s="17"/>
      <c r="L1167" s="17"/>
      <c r="M1167" s="17"/>
    </row>
    <row r="1168" spans="1:13" x14ac:dyDescent="0.25">
      <c r="A1168" s="17"/>
      <c r="B1168" s="17"/>
      <c r="C1168" s="17"/>
      <c r="D1168" s="17"/>
      <c r="E1168" s="17"/>
      <c r="F1168" s="17"/>
      <c r="G1168" s="17"/>
      <c r="H1168" s="17"/>
      <c r="I1168" s="17"/>
      <c r="J1168" s="17"/>
      <c r="K1168" s="17"/>
      <c r="L1168" s="17"/>
      <c r="M1168" s="17"/>
    </row>
    <row r="1169" spans="1:13" x14ac:dyDescent="0.25">
      <c r="A1169" s="17"/>
      <c r="B1169" s="17"/>
      <c r="C1169" s="17"/>
      <c r="D1169" s="17"/>
      <c r="E1169" s="17"/>
      <c r="F1169" s="17"/>
      <c r="G1169" s="17"/>
      <c r="H1169" s="17"/>
      <c r="I1169" s="17"/>
      <c r="J1169" s="17"/>
      <c r="K1169" s="17"/>
      <c r="L1169" s="17"/>
      <c r="M1169" s="17"/>
    </row>
    <row r="1170" spans="1:13" x14ac:dyDescent="0.25">
      <c r="A1170" s="17"/>
      <c r="B1170" s="17"/>
      <c r="C1170" s="17"/>
      <c r="D1170" s="17"/>
      <c r="E1170" s="17"/>
      <c r="F1170" s="17"/>
      <c r="G1170" s="17"/>
      <c r="H1170" s="17"/>
      <c r="I1170" s="17"/>
      <c r="J1170" s="17"/>
      <c r="K1170" s="17"/>
      <c r="L1170" s="17"/>
      <c r="M1170" s="17"/>
    </row>
    <row r="1171" spans="1:13" x14ac:dyDescent="0.25">
      <c r="A1171" s="17"/>
      <c r="B1171" s="17"/>
      <c r="C1171" s="17"/>
      <c r="D1171" s="17"/>
      <c r="E1171" s="17"/>
      <c r="F1171" s="17"/>
      <c r="G1171" s="17"/>
      <c r="H1171" s="17"/>
      <c r="I1171" s="17"/>
      <c r="J1171" s="17"/>
      <c r="K1171" s="17"/>
      <c r="L1171" s="17"/>
      <c r="M1171" s="17"/>
    </row>
    <row r="1172" spans="1:13" x14ac:dyDescent="0.25">
      <c r="A1172" s="17"/>
      <c r="B1172" s="17"/>
      <c r="C1172" s="17"/>
      <c r="D1172" s="17"/>
      <c r="E1172" s="17"/>
      <c r="F1172" s="17"/>
      <c r="G1172" s="17"/>
      <c r="H1172" s="17"/>
      <c r="I1172" s="17"/>
      <c r="J1172" s="17"/>
      <c r="K1172" s="17"/>
      <c r="L1172" s="17"/>
      <c r="M1172" s="17"/>
    </row>
    <row r="1173" spans="1:13" x14ac:dyDescent="0.25">
      <c r="A1173" s="17"/>
      <c r="B1173" s="17"/>
      <c r="C1173" s="17"/>
      <c r="D1173" s="17"/>
      <c r="E1173" s="17"/>
      <c r="F1173" s="17"/>
      <c r="G1173" s="17"/>
      <c r="H1173" s="17"/>
      <c r="I1173" s="17"/>
      <c r="J1173" s="17"/>
      <c r="K1173" s="17"/>
      <c r="L1173" s="17"/>
      <c r="M1173" s="17"/>
    </row>
    <row r="1174" spans="1:13" x14ac:dyDescent="0.25">
      <c r="A1174" s="17"/>
      <c r="B1174" s="17"/>
      <c r="C1174" s="17"/>
      <c r="D1174" s="17"/>
      <c r="E1174" s="17"/>
      <c r="F1174" s="17"/>
      <c r="G1174" s="17"/>
      <c r="H1174" s="17"/>
      <c r="I1174" s="17"/>
      <c r="J1174" s="17"/>
      <c r="K1174" s="17"/>
      <c r="L1174" s="17"/>
      <c r="M1174" s="17"/>
    </row>
    <row r="1175" spans="1:13" x14ac:dyDescent="0.25">
      <c r="A1175" s="17"/>
      <c r="B1175" s="17"/>
      <c r="C1175" s="17"/>
      <c r="D1175" s="17"/>
      <c r="E1175" s="17"/>
      <c r="F1175" s="17"/>
      <c r="G1175" s="17"/>
      <c r="H1175" s="17"/>
      <c r="I1175" s="17"/>
      <c r="J1175" s="17"/>
      <c r="K1175" s="17"/>
      <c r="L1175" s="17"/>
      <c r="M1175" s="17"/>
    </row>
    <row r="1176" spans="1:13" x14ac:dyDescent="0.25">
      <c r="A1176" s="17"/>
      <c r="B1176" s="17"/>
      <c r="C1176" s="17"/>
      <c r="D1176" s="17"/>
      <c r="E1176" s="17"/>
      <c r="F1176" s="17"/>
      <c r="G1176" s="17"/>
      <c r="H1176" s="17"/>
      <c r="I1176" s="17"/>
      <c r="J1176" s="17"/>
      <c r="K1176" s="17"/>
      <c r="L1176" s="17"/>
      <c r="M1176" s="17"/>
    </row>
    <row r="1177" spans="1:13" x14ac:dyDescent="0.25">
      <c r="A1177" s="17"/>
      <c r="B1177" s="17"/>
      <c r="C1177" s="17"/>
      <c r="D1177" s="17"/>
      <c r="E1177" s="17"/>
      <c r="F1177" s="17"/>
      <c r="G1177" s="17"/>
      <c r="H1177" s="17"/>
      <c r="I1177" s="17"/>
      <c r="J1177" s="17"/>
      <c r="K1177" s="17"/>
      <c r="L1177" s="17"/>
      <c r="M1177" s="17"/>
    </row>
    <row r="1178" spans="1:13" x14ac:dyDescent="0.25">
      <c r="A1178" s="17"/>
      <c r="B1178" s="17"/>
      <c r="C1178" s="17"/>
      <c r="D1178" s="17"/>
      <c r="E1178" s="17"/>
      <c r="F1178" s="17"/>
      <c r="G1178" s="17"/>
      <c r="H1178" s="17"/>
      <c r="I1178" s="17"/>
      <c r="J1178" s="17"/>
      <c r="K1178" s="17"/>
      <c r="L1178" s="17"/>
      <c r="M1178" s="17"/>
    </row>
    <row r="1179" spans="1:13" x14ac:dyDescent="0.25">
      <c r="A1179" s="17"/>
      <c r="B1179" s="17"/>
      <c r="C1179" s="17"/>
      <c r="D1179" s="17"/>
      <c r="E1179" s="17"/>
      <c r="F1179" s="17"/>
      <c r="G1179" s="17"/>
      <c r="H1179" s="17"/>
      <c r="I1179" s="17"/>
      <c r="J1179" s="17"/>
      <c r="K1179" s="17"/>
      <c r="L1179" s="17"/>
      <c r="M1179" s="17"/>
    </row>
    <row r="1180" spans="1:13" x14ac:dyDescent="0.25">
      <c r="A1180" s="17"/>
      <c r="B1180" s="17"/>
      <c r="C1180" s="17"/>
      <c r="D1180" s="17"/>
      <c r="E1180" s="17"/>
      <c r="F1180" s="17"/>
      <c r="G1180" s="17"/>
      <c r="H1180" s="17"/>
      <c r="I1180" s="17"/>
      <c r="J1180" s="17"/>
      <c r="K1180" s="17"/>
      <c r="L1180" s="17"/>
      <c r="M1180" s="17"/>
    </row>
    <row r="1181" spans="1:13" x14ac:dyDescent="0.25">
      <c r="A1181" s="17"/>
      <c r="B1181" s="17"/>
      <c r="C1181" s="17"/>
      <c r="D1181" s="17"/>
      <c r="E1181" s="17"/>
      <c r="F1181" s="17"/>
      <c r="G1181" s="17"/>
      <c r="H1181" s="17"/>
      <c r="I1181" s="17"/>
      <c r="J1181" s="17"/>
      <c r="K1181" s="17"/>
      <c r="L1181" s="17"/>
      <c r="M1181" s="17"/>
    </row>
    <row r="1182" spans="1:13" x14ac:dyDescent="0.25">
      <c r="A1182" s="17"/>
      <c r="B1182" s="17"/>
      <c r="C1182" s="17"/>
      <c r="D1182" s="17"/>
      <c r="E1182" s="17"/>
      <c r="F1182" s="17"/>
      <c r="G1182" s="17"/>
      <c r="H1182" s="17"/>
      <c r="I1182" s="17"/>
      <c r="J1182" s="17"/>
      <c r="K1182" s="17"/>
      <c r="L1182" s="17"/>
      <c r="M1182" s="17"/>
    </row>
    <row r="1183" spans="1:13" x14ac:dyDescent="0.25">
      <c r="A1183" s="17"/>
      <c r="B1183" s="17"/>
      <c r="C1183" s="17"/>
      <c r="D1183" s="17"/>
      <c r="E1183" s="17"/>
      <c r="F1183" s="17"/>
      <c r="G1183" s="17"/>
      <c r="H1183" s="17"/>
      <c r="I1183" s="17"/>
      <c r="J1183" s="17"/>
      <c r="K1183" s="17"/>
      <c r="L1183" s="17"/>
      <c r="M1183" s="17"/>
    </row>
    <row r="1184" spans="1:13" x14ac:dyDescent="0.25">
      <c r="A1184" s="17"/>
      <c r="B1184" s="17"/>
      <c r="C1184" s="17"/>
      <c r="D1184" s="17"/>
      <c r="E1184" s="17"/>
      <c r="F1184" s="17"/>
      <c r="G1184" s="17"/>
      <c r="H1184" s="17"/>
      <c r="I1184" s="17"/>
      <c r="J1184" s="17"/>
      <c r="K1184" s="17"/>
      <c r="L1184" s="17"/>
      <c r="M1184" s="17"/>
    </row>
    <row r="1185" spans="1:13" x14ac:dyDescent="0.25">
      <c r="A1185" s="17"/>
      <c r="B1185" s="17"/>
      <c r="C1185" s="17"/>
      <c r="D1185" s="17"/>
      <c r="E1185" s="17"/>
      <c r="F1185" s="17"/>
      <c r="G1185" s="17"/>
      <c r="H1185" s="17"/>
      <c r="I1185" s="17"/>
      <c r="J1185" s="17"/>
      <c r="K1185" s="17"/>
      <c r="L1185" s="17"/>
      <c r="M1185" s="17"/>
    </row>
    <row r="1186" spans="1:13" x14ac:dyDescent="0.25">
      <c r="A1186" s="17"/>
      <c r="B1186" s="17"/>
      <c r="C1186" s="17"/>
      <c r="D1186" s="17"/>
      <c r="E1186" s="17"/>
      <c r="F1186" s="17"/>
      <c r="G1186" s="17"/>
      <c r="H1186" s="17"/>
      <c r="I1186" s="17"/>
      <c r="J1186" s="17"/>
      <c r="K1186" s="17"/>
      <c r="L1186" s="17"/>
      <c r="M1186" s="17"/>
    </row>
    <row r="1187" spans="1:13" x14ac:dyDescent="0.25">
      <c r="A1187" s="17"/>
      <c r="B1187" s="17"/>
      <c r="C1187" s="17"/>
      <c r="D1187" s="17"/>
      <c r="E1187" s="17"/>
      <c r="F1187" s="17"/>
      <c r="G1187" s="17"/>
      <c r="H1187" s="17"/>
      <c r="I1187" s="17"/>
      <c r="J1187" s="17"/>
      <c r="K1187" s="17"/>
      <c r="L1187" s="17"/>
      <c r="M1187" s="17"/>
    </row>
    <row r="1188" spans="1:13" x14ac:dyDescent="0.25">
      <c r="A1188" s="17"/>
      <c r="B1188" s="17"/>
      <c r="C1188" s="17"/>
      <c r="D1188" s="17"/>
      <c r="E1188" s="17"/>
      <c r="F1188" s="17"/>
      <c r="G1188" s="17"/>
      <c r="H1188" s="17"/>
      <c r="I1188" s="17"/>
      <c r="J1188" s="17"/>
      <c r="K1188" s="17"/>
      <c r="L1188" s="17"/>
      <c r="M1188" s="17"/>
    </row>
    <row r="1189" spans="1:13" x14ac:dyDescent="0.25">
      <c r="A1189" s="17"/>
      <c r="B1189" s="17"/>
      <c r="C1189" s="17"/>
      <c r="D1189" s="17"/>
      <c r="E1189" s="17"/>
      <c r="F1189" s="17"/>
      <c r="G1189" s="17"/>
      <c r="H1189" s="17"/>
      <c r="I1189" s="17"/>
      <c r="J1189" s="17"/>
      <c r="K1189" s="17"/>
      <c r="L1189" s="17"/>
      <c r="M1189" s="17"/>
    </row>
    <row r="1190" spans="1:13" x14ac:dyDescent="0.25">
      <c r="A1190" s="17"/>
      <c r="B1190" s="17"/>
      <c r="C1190" s="17"/>
      <c r="D1190" s="17"/>
      <c r="E1190" s="17"/>
      <c r="F1190" s="17"/>
      <c r="G1190" s="17"/>
      <c r="H1190" s="17"/>
      <c r="I1190" s="17"/>
      <c r="J1190" s="17"/>
      <c r="K1190" s="17"/>
      <c r="L1190" s="17"/>
      <c r="M1190" s="17"/>
    </row>
    <row r="1191" spans="1:13" x14ac:dyDescent="0.25">
      <c r="A1191" s="17"/>
      <c r="B1191" s="17"/>
      <c r="C1191" s="17"/>
      <c r="D1191" s="17"/>
      <c r="E1191" s="17"/>
      <c r="F1191" s="17"/>
      <c r="G1191" s="17"/>
      <c r="H1191" s="17"/>
      <c r="I1191" s="17"/>
      <c r="J1191" s="17"/>
      <c r="K1191" s="17"/>
      <c r="L1191" s="17"/>
      <c r="M1191" s="17"/>
    </row>
    <row r="1192" spans="1:13" x14ac:dyDescent="0.25">
      <c r="A1192" s="17"/>
      <c r="B1192" s="17"/>
      <c r="C1192" s="17"/>
      <c r="D1192" s="17"/>
      <c r="E1192" s="17"/>
      <c r="F1192" s="17"/>
      <c r="G1192" s="17"/>
      <c r="H1192" s="17"/>
      <c r="I1192" s="17"/>
      <c r="J1192" s="17"/>
      <c r="K1192" s="17"/>
      <c r="L1192" s="17"/>
      <c r="M1192" s="17"/>
    </row>
    <row r="1193" spans="1:13" x14ac:dyDescent="0.25">
      <c r="A1193" s="17"/>
      <c r="B1193" s="17"/>
      <c r="C1193" s="17"/>
      <c r="D1193" s="17"/>
      <c r="E1193" s="17"/>
      <c r="F1193" s="17"/>
      <c r="G1193" s="17"/>
      <c r="H1193" s="17"/>
      <c r="I1193" s="17"/>
      <c r="J1193" s="17"/>
      <c r="K1193" s="17"/>
      <c r="L1193" s="17"/>
      <c r="M1193" s="17"/>
    </row>
    <row r="1194" spans="1:13" x14ac:dyDescent="0.25">
      <c r="A1194" s="17"/>
      <c r="B1194" s="17"/>
      <c r="C1194" s="17"/>
      <c r="D1194" s="17"/>
      <c r="E1194" s="17"/>
      <c r="F1194" s="17"/>
      <c r="G1194" s="17"/>
      <c r="H1194" s="17"/>
      <c r="I1194" s="17"/>
      <c r="J1194" s="17"/>
      <c r="K1194" s="17"/>
      <c r="L1194" s="17"/>
      <c r="M1194" s="17"/>
    </row>
    <row r="1195" spans="1:13" x14ac:dyDescent="0.25">
      <c r="A1195" s="17"/>
      <c r="B1195" s="17"/>
      <c r="C1195" s="17"/>
      <c r="D1195" s="17"/>
      <c r="E1195" s="17"/>
      <c r="F1195" s="17"/>
      <c r="G1195" s="17"/>
      <c r="H1195" s="17"/>
      <c r="I1195" s="17"/>
      <c r="J1195" s="17"/>
      <c r="K1195" s="17"/>
      <c r="L1195" s="17"/>
      <c r="M1195" s="17"/>
    </row>
    <row r="1196" spans="1:13" x14ac:dyDescent="0.25">
      <c r="A1196" s="17"/>
      <c r="B1196" s="17"/>
      <c r="C1196" s="17"/>
      <c r="D1196" s="17"/>
      <c r="E1196" s="17"/>
      <c r="F1196" s="17"/>
      <c r="G1196" s="17"/>
      <c r="H1196" s="17"/>
      <c r="I1196" s="17"/>
      <c r="J1196" s="17"/>
      <c r="K1196" s="17"/>
      <c r="L1196" s="17"/>
      <c r="M1196" s="17"/>
    </row>
    <row r="1197" spans="1:13" x14ac:dyDescent="0.25">
      <c r="A1197" s="17"/>
      <c r="B1197" s="17"/>
      <c r="C1197" s="17"/>
      <c r="D1197" s="17"/>
      <c r="E1197" s="17"/>
      <c r="F1197" s="17"/>
      <c r="G1197" s="17"/>
      <c r="H1197" s="17"/>
      <c r="I1197" s="17"/>
      <c r="J1197" s="17"/>
      <c r="K1197" s="17"/>
      <c r="L1197" s="17"/>
      <c r="M1197" s="17"/>
    </row>
    <row r="1198" spans="1:13" x14ac:dyDescent="0.25">
      <c r="A1198" s="17"/>
      <c r="B1198" s="17"/>
      <c r="C1198" s="17"/>
      <c r="D1198" s="17"/>
      <c r="E1198" s="17"/>
      <c r="F1198" s="17"/>
      <c r="G1198" s="17"/>
      <c r="H1198" s="17"/>
      <c r="I1198" s="17"/>
      <c r="J1198" s="17"/>
      <c r="K1198" s="17"/>
      <c r="L1198" s="17"/>
      <c r="M1198" s="17"/>
    </row>
    <row r="1199" spans="1:13" x14ac:dyDescent="0.25">
      <c r="A1199" s="17"/>
      <c r="B1199" s="17"/>
      <c r="C1199" s="17"/>
      <c r="D1199" s="17"/>
      <c r="E1199" s="17"/>
      <c r="F1199" s="17"/>
      <c r="G1199" s="17"/>
      <c r="H1199" s="17"/>
      <c r="I1199" s="17"/>
      <c r="J1199" s="17"/>
      <c r="K1199" s="17"/>
      <c r="L1199" s="17"/>
      <c r="M1199" s="17"/>
    </row>
    <row r="1200" spans="1:13" x14ac:dyDescent="0.25">
      <c r="A1200" s="17"/>
      <c r="B1200" s="17"/>
      <c r="C1200" s="17"/>
      <c r="D1200" s="17"/>
      <c r="E1200" s="17"/>
      <c r="F1200" s="17"/>
      <c r="G1200" s="17"/>
      <c r="H1200" s="17"/>
      <c r="I1200" s="17"/>
      <c r="J1200" s="17"/>
      <c r="K1200" s="17"/>
      <c r="L1200" s="17"/>
      <c r="M1200" s="17"/>
    </row>
    <row r="1201" spans="1:13" x14ac:dyDescent="0.25">
      <c r="A1201" s="17"/>
      <c r="B1201" s="17"/>
      <c r="C1201" s="17"/>
      <c r="D1201" s="17"/>
      <c r="E1201" s="17"/>
      <c r="F1201" s="17"/>
      <c r="G1201" s="17"/>
      <c r="H1201" s="17"/>
      <c r="I1201" s="17"/>
      <c r="J1201" s="17"/>
      <c r="K1201" s="17"/>
      <c r="L1201" s="17"/>
      <c r="M1201" s="17"/>
    </row>
    <row r="1202" spans="1:13" x14ac:dyDescent="0.25">
      <c r="A1202" s="17"/>
      <c r="B1202" s="17"/>
      <c r="C1202" s="17"/>
      <c r="D1202" s="17"/>
      <c r="E1202" s="17"/>
      <c r="F1202" s="17"/>
      <c r="G1202" s="17"/>
      <c r="H1202" s="17"/>
      <c r="I1202" s="17"/>
      <c r="J1202" s="17"/>
      <c r="K1202" s="17"/>
      <c r="L1202" s="17"/>
      <c r="M1202" s="17"/>
    </row>
    <row r="1203" spans="1:13" x14ac:dyDescent="0.25">
      <c r="A1203" s="17"/>
      <c r="B1203" s="17"/>
      <c r="C1203" s="17"/>
      <c r="D1203" s="17"/>
      <c r="E1203" s="17"/>
      <c r="F1203" s="17"/>
      <c r="G1203" s="17"/>
      <c r="H1203" s="17"/>
      <c r="I1203" s="17"/>
      <c r="J1203" s="17"/>
      <c r="K1203" s="17"/>
      <c r="L1203" s="17"/>
      <c r="M1203" s="17"/>
    </row>
    <row r="1204" spans="1:13" x14ac:dyDescent="0.25">
      <c r="A1204" s="17"/>
      <c r="B1204" s="17"/>
      <c r="C1204" s="17"/>
      <c r="D1204" s="17"/>
      <c r="E1204" s="17"/>
      <c r="F1204" s="17"/>
      <c r="G1204" s="17"/>
      <c r="H1204" s="17"/>
      <c r="I1204" s="17"/>
      <c r="J1204" s="17"/>
      <c r="K1204" s="17"/>
      <c r="L1204" s="17"/>
      <c r="M1204" s="17"/>
    </row>
    <row r="1205" spans="1:13" x14ac:dyDescent="0.25">
      <c r="A1205" s="17"/>
      <c r="B1205" s="17"/>
      <c r="C1205" s="17"/>
      <c r="D1205" s="17"/>
      <c r="E1205" s="17"/>
      <c r="F1205" s="17"/>
      <c r="G1205" s="17"/>
      <c r="H1205" s="17"/>
      <c r="I1205" s="17"/>
      <c r="J1205" s="17"/>
      <c r="K1205" s="17"/>
      <c r="L1205" s="17"/>
      <c r="M1205" s="17"/>
    </row>
    <row r="1206" spans="1:13" x14ac:dyDescent="0.25">
      <c r="A1206" s="17"/>
      <c r="B1206" s="17"/>
      <c r="C1206" s="17"/>
      <c r="D1206" s="17"/>
      <c r="E1206" s="17"/>
      <c r="F1206" s="17"/>
      <c r="G1206" s="17"/>
      <c r="H1206" s="17"/>
      <c r="I1206" s="17"/>
      <c r="J1206" s="17"/>
      <c r="K1206" s="17"/>
      <c r="L1206" s="17"/>
      <c r="M1206" s="17"/>
    </row>
    <row r="1207" spans="1:13" x14ac:dyDescent="0.25">
      <c r="A1207" s="17"/>
      <c r="B1207" s="17"/>
      <c r="C1207" s="17"/>
      <c r="D1207" s="17"/>
      <c r="E1207" s="17"/>
      <c r="F1207" s="17"/>
      <c r="G1207" s="17"/>
      <c r="H1207" s="17"/>
      <c r="I1207" s="17"/>
      <c r="J1207" s="17"/>
      <c r="K1207" s="17"/>
      <c r="L1207" s="17"/>
      <c r="M1207" s="17"/>
    </row>
    <row r="1208" spans="1:13" x14ac:dyDescent="0.25">
      <c r="A1208" s="17"/>
      <c r="B1208" s="17"/>
      <c r="C1208" s="17"/>
      <c r="D1208" s="17"/>
      <c r="E1208" s="17"/>
      <c r="F1208" s="17"/>
      <c r="G1208" s="17"/>
      <c r="H1208" s="17"/>
      <c r="I1208" s="17"/>
      <c r="J1208" s="17"/>
      <c r="K1208" s="17"/>
      <c r="L1208" s="17"/>
      <c r="M1208" s="17"/>
    </row>
    <row r="1209" spans="1:13" x14ac:dyDescent="0.25">
      <c r="A1209" s="17"/>
      <c r="B1209" s="17"/>
      <c r="C1209" s="17"/>
      <c r="D1209" s="17"/>
      <c r="E1209" s="17"/>
      <c r="F1209" s="17"/>
      <c r="G1209" s="17"/>
      <c r="H1209" s="17"/>
      <c r="I1209" s="17"/>
      <c r="J1209" s="17"/>
      <c r="K1209" s="17"/>
      <c r="L1209" s="17"/>
      <c r="M1209" s="17"/>
    </row>
    <row r="1210" spans="1:13" x14ac:dyDescent="0.25">
      <c r="A1210" s="17"/>
      <c r="B1210" s="17"/>
      <c r="C1210" s="17"/>
      <c r="D1210" s="17"/>
      <c r="E1210" s="17"/>
      <c r="F1210" s="17"/>
      <c r="G1210" s="17"/>
      <c r="H1210" s="17"/>
      <c r="I1210" s="17"/>
      <c r="J1210" s="17"/>
      <c r="K1210" s="17"/>
      <c r="L1210" s="17"/>
      <c r="M1210" s="17"/>
    </row>
    <row r="1211" spans="1:13" x14ac:dyDescent="0.25">
      <c r="A1211" s="17"/>
      <c r="B1211" s="17"/>
      <c r="C1211" s="17"/>
      <c r="D1211" s="17"/>
      <c r="E1211" s="17"/>
      <c r="F1211" s="17"/>
      <c r="G1211" s="17"/>
      <c r="H1211" s="17"/>
      <c r="I1211" s="17"/>
      <c r="J1211" s="17"/>
      <c r="K1211" s="17"/>
      <c r="L1211" s="17"/>
      <c r="M1211" s="17"/>
    </row>
    <row r="1212" spans="1:13" x14ac:dyDescent="0.25">
      <c r="A1212" s="17"/>
      <c r="B1212" s="17"/>
      <c r="C1212" s="17"/>
      <c r="D1212" s="17"/>
      <c r="E1212" s="17"/>
      <c r="F1212" s="17"/>
      <c r="G1212" s="17"/>
      <c r="H1212" s="17"/>
      <c r="I1212" s="17"/>
      <c r="J1212" s="17"/>
      <c r="K1212" s="17"/>
      <c r="L1212" s="17"/>
      <c r="M1212" s="17"/>
    </row>
    <row r="1213" spans="1:13" x14ac:dyDescent="0.25">
      <c r="A1213" s="17"/>
      <c r="B1213" s="17"/>
      <c r="C1213" s="17"/>
      <c r="D1213" s="17"/>
      <c r="E1213" s="17"/>
      <c r="F1213" s="17"/>
      <c r="G1213" s="17"/>
      <c r="H1213" s="17"/>
      <c r="I1213" s="17"/>
      <c r="J1213" s="17"/>
      <c r="K1213" s="17"/>
      <c r="L1213" s="17"/>
      <c r="M1213" s="17"/>
    </row>
    <row r="1214" spans="1:13" x14ac:dyDescent="0.25">
      <c r="A1214" s="17"/>
      <c r="B1214" s="17"/>
      <c r="C1214" s="17"/>
      <c r="D1214" s="17"/>
      <c r="E1214" s="17"/>
      <c r="F1214" s="17"/>
      <c r="G1214" s="17"/>
      <c r="H1214" s="17"/>
      <c r="I1214" s="17"/>
      <c r="J1214" s="17"/>
      <c r="K1214" s="17"/>
      <c r="L1214" s="17"/>
      <c r="M1214" s="17"/>
    </row>
    <row r="1215" spans="1:13" x14ac:dyDescent="0.25">
      <c r="A1215" s="17"/>
      <c r="B1215" s="17"/>
      <c r="C1215" s="17"/>
      <c r="D1215" s="17"/>
      <c r="E1215" s="17"/>
      <c r="F1215" s="17"/>
      <c r="G1215" s="17"/>
      <c r="H1215" s="17"/>
      <c r="I1215" s="17"/>
      <c r="J1215" s="17"/>
      <c r="K1215" s="17"/>
      <c r="L1215" s="17"/>
      <c r="M1215" s="17"/>
    </row>
    <row r="1216" spans="1:13" x14ac:dyDescent="0.25">
      <c r="A1216" s="17"/>
      <c r="B1216" s="17"/>
      <c r="C1216" s="17"/>
      <c r="D1216" s="17"/>
      <c r="E1216" s="17"/>
      <c r="F1216" s="17"/>
      <c r="G1216" s="17"/>
      <c r="H1216" s="17"/>
      <c r="I1216" s="17"/>
      <c r="J1216" s="17"/>
      <c r="K1216" s="17"/>
      <c r="L1216" s="17"/>
      <c r="M1216" s="17"/>
    </row>
    <row r="1217" spans="1:13" x14ac:dyDescent="0.25">
      <c r="A1217" s="17"/>
      <c r="B1217" s="17"/>
      <c r="C1217" s="17"/>
      <c r="D1217" s="17"/>
      <c r="E1217" s="17"/>
      <c r="F1217" s="17"/>
      <c r="G1217" s="17"/>
      <c r="H1217" s="17"/>
      <c r="I1217" s="17"/>
      <c r="J1217" s="17"/>
      <c r="K1217" s="17"/>
      <c r="L1217" s="17"/>
      <c r="M1217" s="17"/>
    </row>
    <row r="1218" spans="1:13" x14ac:dyDescent="0.25">
      <c r="A1218" s="17"/>
      <c r="B1218" s="17"/>
      <c r="C1218" s="17"/>
      <c r="D1218" s="17"/>
      <c r="E1218" s="17"/>
      <c r="F1218" s="17"/>
      <c r="G1218" s="17"/>
      <c r="H1218" s="17"/>
      <c r="I1218" s="17"/>
      <c r="J1218" s="17"/>
      <c r="K1218" s="17"/>
      <c r="L1218" s="17"/>
      <c r="M1218" s="17"/>
    </row>
    <row r="1219" spans="1:13" x14ac:dyDescent="0.25">
      <c r="A1219" s="17"/>
      <c r="B1219" s="17"/>
      <c r="C1219" s="17"/>
      <c r="D1219" s="17"/>
      <c r="E1219" s="17"/>
      <c r="F1219" s="17"/>
      <c r="G1219" s="17"/>
      <c r="H1219" s="17"/>
      <c r="I1219" s="17"/>
      <c r="J1219" s="17"/>
      <c r="K1219" s="17"/>
      <c r="L1219" s="17"/>
      <c r="M1219" s="17"/>
    </row>
    <row r="1220" spans="1:13" x14ac:dyDescent="0.25">
      <c r="A1220" s="17"/>
      <c r="B1220" s="17"/>
      <c r="C1220" s="17"/>
      <c r="D1220" s="17"/>
      <c r="E1220" s="17"/>
      <c r="F1220" s="17"/>
      <c r="G1220" s="17"/>
      <c r="H1220" s="17"/>
      <c r="I1220" s="17"/>
      <c r="J1220" s="17"/>
      <c r="K1220" s="17"/>
      <c r="L1220" s="17"/>
      <c r="M1220" s="17"/>
    </row>
    <row r="1221" spans="1:13" x14ac:dyDescent="0.25">
      <c r="A1221" s="17"/>
      <c r="B1221" s="17"/>
      <c r="C1221" s="17"/>
      <c r="D1221" s="17"/>
      <c r="E1221" s="17"/>
      <c r="F1221" s="17"/>
      <c r="G1221" s="17"/>
      <c r="H1221" s="17"/>
      <c r="I1221" s="17"/>
      <c r="J1221" s="17"/>
      <c r="K1221" s="17"/>
      <c r="L1221" s="17"/>
      <c r="M1221" s="17"/>
    </row>
    <row r="1222" spans="1:13" x14ac:dyDescent="0.25">
      <c r="A1222" s="17"/>
      <c r="B1222" s="17"/>
      <c r="C1222" s="17"/>
      <c r="D1222" s="17"/>
      <c r="E1222" s="17"/>
      <c r="F1222" s="17"/>
      <c r="G1222" s="17"/>
      <c r="H1222" s="17"/>
      <c r="I1222" s="17"/>
      <c r="J1222" s="17"/>
      <c r="K1222" s="17"/>
      <c r="L1222" s="17"/>
      <c r="M1222" s="17"/>
    </row>
    <row r="1223" spans="1:13" x14ac:dyDescent="0.25">
      <c r="A1223" s="17"/>
      <c r="B1223" s="17"/>
      <c r="C1223" s="17"/>
      <c r="D1223" s="17"/>
      <c r="E1223" s="17"/>
      <c r="F1223" s="17"/>
      <c r="G1223" s="17"/>
      <c r="H1223" s="17"/>
      <c r="I1223" s="17"/>
      <c r="J1223" s="17"/>
      <c r="K1223" s="17"/>
      <c r="L1223" s="17"/>
      <c r="M1223" s="17"/>
    </row>
    <row r="1224" spans="1:13" x14ac:dyDescent="0.25">
      <c r="A1224" s="17"/>
      <c r="B1224" s="17"/>
      <c r="C1224" s="17"/>
      <c r="D1224" s="17"/>
      <c r="E1224" s="17"/>
      <c r="F1224" s="17"/>
      <c r="G1224" s="17"/>
      <c r="H1224" s="17"/>
      <c r="I1224" s="17"/>
      <c r="J1224" s="17"/>
      <c r="K1224" s="17"/>
      <c r="L1224" s="17"/>
      <c r="M1224" s="17"/>
    </row>
    <row r="1225" spans="1:13" x14ac:dyDescent="0.25">
      <c r="A1225" s="17"/>
      <c r="B1225" s="17"/>
      <c r="C1225" s="17"/>
      <c r="D1225" s="17"/>
      <c r="E1225" s="17"/>
      <c r="F1225" s="17"/>
      <c r="G1225" s="17"/>
      <c r="H1225" s="17"/>
      <c r="I1225" s="17"/>
      <c r="J1225" s="17"/>
      <c r="K1225" s="17"/>
      <c r="L1225" s="17"/>
      <c r="M1225" s="17"/>
    </row>
    <row r="1226" spans="1:13" x14ac:dyDescent="0.25">
      <c r="A1226" s="17"/>
      <c r="B1226" s="17"/>
      <c r="C1226" s="17"/>
      <c r="D1226" s="17"/>
      <c r="E1226" s="17"/>
      <c r="F1226" s="17"/>
      <c r="G1226" s="17"/>
      <c r="H1226" s="17"/>
      <c r="I1226" s="17"/>
      <c r="J1226" s="17"/>
      <c r="K1226" s="17"/>
      <c r="L1226" s="17"/>
      <c r="M1226" s="17"/>
    </row>
    <row r="1227" spans="1:13" x14ac:dyDescent="0.25">
      <c r="A1227" s="17"/>
      <c r="B1227" s="17"/>
      <c r="C1227" s="17"/>
      <c r="D1227" s="17"/>
      <c r="E1227" s="17"/>
      <c r="F1227" s="17"/>
      <c r="G1227" s="17"/>
      <c r="H1227" s="17"/>
      <c r="I1227" s="17"/>
      <c r="J1227" s="17"/>
      <c r="K1227" s="17"/>
      <c r="L1227" s="17"/>
      <c r="M1227" s="17"/>
    </row>
    <row r="1228" spans="1:13" x14ac:dyDescent="0.25">
      <c r="A1228" s="17"/>
      <c r="B1228" s="17"/>
      <c r="C1228" s="17"/>
      <c r="D1228" s="17"/>
      <c r="E1228" s="17"/>
      <c r="F1228" s="17"/>
      <c r="G1228" s="17"/>
      <c r="H1228" s="17"/>
      <c r="I1228" s="17"/>
      <c r="J1228" s="17"/>
      <c r="K1228" s="17"/>
      <c r="L1228" s="17"/>
      <c r="M1228" s="17"/>
    </row>
    <row r="1229" spans="1:13" x14ac:dyDescent="0.25">
      <c r="A1229" s="17"/>
      <c r="B1229" s="17"/>
      <c r="C1229" s="17"/>
      <c r="D1229" s="17"/>
      <c r="E1229" s="17"/>
      <c r="F1229" s="17"/>
      <c r="G1229" s="17"/>
      <c r="H1229" s="17"/>
      <c r="I1229" s="17"/>
      <c r="J1229" s="17"/>
      <c r="K1229" s="17"/>
      <c r="L1229" s="17"/>
      <c r="M1229" s="17"/>
    </row>
    <row r="1230" spans="1:13" x14ac:dyDescent="0.25">
      <c r="A1230" s="17"/>
      <c r="B1230" s="17"/>
      <c r="C1230" s="17"/>
      <c r="D1230" s="17"/>
      <c r="E1230" s="17"/>
      <c r="F1230" s="17"/>
      <c r="G1230" s="17"/>
      <c r="H1230" s="17"/>
      <c r="I1230" s="17"/>
      <c r="J1230" s="17"/>
      <c r="K1230" s="17"/>
      <c r="L1230" s="17"/>
      <c r="M1230" s="17"/>
    </row>
    <row r="1231" spans="1:13" x14ac:dyDescent="0.25">
      <c r="A1231" s="17"/>
      <c r="B1231" s="17"/>
      <c r="C1231" s="17"/>
      <c r="D1231" s="17"/>
      <c r="E1231" s="17"/>
      <c r="F1231" s="17"/>
      <c r="G1231" s="17"/>
      <c r="H1231" s="17"/>
      <c r="I1231" s="17"/>
      <c r="J1231" s="17"/>
      <c r="K1231" s="17"/>
      <c r="L1231" s="17"/>
      <c r="M1231" s="17"/>
    </row>
    <row r="1232" spans="1:13" x14ac:dyDescent="0.25">
      <c r="A1232" s="17"/>
      <c r="B1232" s="17"/>
      <c r="C1232" s="17"/>
      <c r="D1232" s="17"/>
      <c r="E1232" s="17"/>
      <c r="F1232" s="17"/>
      <c r="G1232" s="17"/>
      <c r="H1232" s="17"/>
      <c r="I1232" s="17"/>
      <c r="J1232" s="17"/>
      <c r="K1232" s="17"/>
      <c r="L1232" s="17"/>
      <c r="M1232" s="17"/>
    </row>
    <row r="1233" spans="1:13" x14ac:dyDescent="0.25">
      <c r="A1233" s="17"/>
      <c r="B1233" s="17"/>
      <c r="C1233" s="17"/>
      <c r="D1233" s="17"/>
      <c r="E1233" s="17"/>
      <c r="F1233" s="17"/>
      <c r="G1233" s="17"/>
      <c r="H1233" s="17"/>
      <c r="I1233" s="17"/>
      <c r="J1233" s="17"/>
      <c r="K1233" s="17"/>
      <c r="L1233" s="17"/>
      <c r="M1233" s="17"/>
    </row>
    <row r="1234" spans="1:13" x14ac:dyDescent="0.25">
      <c r="A1234" s="17"/>
      <c r="B1234" s="17"/>
      <c r="C1234" s="17"/>
      <c r="D1234" s="17"/>
      <c r="E1234" s="17"/>
      <c r="F1234" s="17"/>
      <c r="G1234" s="17"/>
      <c r="H1234" s="17"/>
      <c r="I1234" s="17"/>
      <c r="J1234" s="17"/>
      <c r="K1234" s="17"/>
      <c r="L1234" s="17"/>
      <c r="M1234" s="17"/>
    </row>
    <row r="1235" spans="1:13" x14ac:dyDescent="0.25">
      <c r="A1235" s="17"/>
      <c r="B1235" s="17"/>
      <c r="C1235" s="17"/>
      <c r="D1235" s="17"/>
      <c r="E1235" s="17"/>
      <c r="F1235" s="17"/>
      <c r="G1235" s="17"/>
      <c r="H1235" s="17"/>
      <c r="I1235" s="17"/>
      <c r="J1235" s="17"/>
      <c r="K1235" s="17"/>
      <c r="L1235" s="17"/>
      <c r="M1235" s="17"/>
    </row>
    <row r="1236" spans="1:13" x14ac:dyDescent="0.25">
      <c r="A1236" s="17"/>
      <c r="B1236" s="17"/>
      <c r="C1236" s="17"/>
      <c r="D1236" s="17"/>
      <c r="E1236" s="17"/>
      <c r="F1236" s="17"/>
      <c r="G1236" s="17"/>
      <c r="H1236" s="17"/>
      <c r="I1236" s="17"/>
      <c r="J1236" s="17"/>
      <c r="K1236" s="17"/>
      <c r="L1236" s="17"/>
      <c r="M1236" s="17"/>
    </row>
    <row r="1237" spans="1:13" x14ac:dyDescent="0.25">
      <c r="A1237" s="17"/>
      <c r="B1237" s="17"/>
      <c r="C1237" s="17"/>
      <c r="D1237" s="17"/>
      <c r="E1237" s="17"/>
      <c r="F1237" s="17"/>
      <c r="G1237" s="17"/>
      <c r="H1237" s="17"/>
      <c r="I1237" s="17"/>
      <c r="J1237" s="17"/>
      <c r="K1237" s="17"/>
      <c r="L1237" s="17"/>
      <c r="M1237" s="17"/>
    </row>
    <row r="1238" spans="1:13" x14ac:dyDescent="0.25">
      <c r="A1238" s="17"/>
      <c r="B1238" s="17"/>
      <c r="C1238" s="17"/>
      <c r="D1238" s="17"/>
      <c r="E1238" s="17"/>
      <c r="F1238" s="17"/>
      <c r="G1238" s="17"/>
      <c r="H1238" s="17"/>
      <c r="I1238" s="17"/>
      <c r="J1238" s="17"/>
      <c r="K1238" s="17"/>
      <c r="L1238" s="17"/>
      <c r="M1238" s="17"/>
    </row>
    <row r="1239" spans="1:13" x14ac:dyDescent="0.25">
      <c r="A1239" s="17"/>
      <c r="B1239" s="17"/>
      <c r="C1239" s="17"/>
      <c r="D1239" s="17"/>
      <c r="E1239" s="17"/>
      <c r="F1239" s="17"/>
      <c r="G1239" s="17"/>
      <c r="H1239" s="17"/>
      <c r="I1239" s="17"/>
      <c r="J1239" s="17"/>
      <c r="K1239" s="17"/>
      <c r="L1239" s="17"/>
      <c r="M1239" s="17"/>
    </row>
    <row r="1240" spans="1:13" x14ac:dyDescent="0.25">
      <c r="A1240" s="17"/>
      <c r="B1240" s="17"/>
      <c r="C1240" s="17"/>
      <c r="D1240" s="17"/>
      <c r="E1240" s="17"/>
      <c r="F1240" s="17"/>
      <c r="G1240" s="17"/>
      <c r="H1240" s="17"/>
      <c r="I1240" s="17"/>
      <c r="J1240" s="17"/>
      <c r="K1240" s="17"/>
      <c r="L1240" s="17"/>
      <c r="M1240" s="17"/>
    </row>
    <row r="1241" spans="1:13" x14ac:dyDescent="0.25">
      <c r="A1241" s="17"/>
      <c r="B1241" s="17"/>
      <c r="C1241" s="17"/>
      <c r="D1241" s="17"/>
      <c r="E1241" s="17"/>
      <c r="F1241" s="17"/>
      <c r="G1241" s="17"/>
      <c r="H1241" s="17"/>
      <c r="I1241" s="17"/>
      <c r="J1241" s="17"/>
      <c r="K1241" s="17"/>
      <c r="L1241" s="17"/>
      <c r="M1241" s="17"/>
    </row>
    <row r="1242" spans="1:13" x14ac:dyDescent="0.25">
      <c r="A1242" s="17"/>
      <c r="B1242" s="17"/>
      <c r="C1242" s="17"/>
      <c r="D1242" s="17"/>
      <c r="E1242" s="17"/>
      <c r="F1242" s="17"/>
      <c r="G1242" s="17"/>
      <c r="H1242" s="17"/>
      <c r="I1242" s="17"/>
      <c r="J1242" s="17"/>
      <c r="K1242" s="17"/>
      <c r="L1242" s="17"/>
      <c r="M1242" s="17"/>
    </row>
    <row r="1243" spans="1:13" x14ac:dyDescent="0.25">
      <c r="A1243" s="17"/>
      <c r="B1243" s="17"/>
      <c r="C1243" s="17"/>
      <c r="D1243" s="17"/>
      <c r="E1243" s="17"/>
      <c r="F1243" s="17"/>
      <c r="G1243" s="17"/>
      <c r="H1243" s="17"/>
      <c r="I1243" s="17"/>
      <c r="J1243" s="17"/>
      <c r="K1243" s="17"/>
      <c r="L1243" s="17"/>
      <c r="M1243" s="17"/>
    </row>
    <row r="1244" spans="1:13" x14ac:dyDescent="0.25">
      <c r="A1244" s="17"/>
      <c r="B1244" s="17"/>
      <c r="C1244" s="17"/>
      <c r="D1244" s="17"/>
      <c r="E1244" s="17"/>
      <c r="F1244" s="17"/>
      <c r="G1244" s="17"/>
      <c r="H1244" s="17"/>
      <c r="I1244" s="17"/>
      <c r="J1244" s="17"/>
      <c r="K1244" s="17"/>
      <c r="L1244" s="17"/>
      <c r="M1244" s="17"/>
    </row>
    <row r="1245" spans="1:13" x14ac:dyDescent="0.25">
      <c r="A1245" s="17"/>
      <c r="B1245" s="17"/>
      <c r="C1245" s="17"/>
      <c r="D1245" s="17"/>
      <c r="E1245" s="17"/>
      <c r="F1245" s="17"/>
      <c r="G1245" s="17"/>
      <c r="H1245" s="17"/>
      <c r="I1245" s="17"/>
      <c r="J1245" s="17"/>
      <c r="K1245" s="17"/>
      <c r="L1245" s="17"/>
      <c r="M1245" s="17"/>
    </row>
    <row r="1246" spans="1:13" x14ac:dyDescent="0.25">
      <c r="A1246" s="17"/>
      <c r="B1246" s="17"/>
      <c r="C1246" s="17"/>
      <c r="D1246" s="17"/>
      <c r="E1246" s="17"/>
      <c r="F1246" s="17"/>
      <c r="G1246" s="17"/>
      <c r="H1246" s="17"/>
      <c r="I1246" s="17"/>
      <c r="J1246" s="17"/>
      <c r="K1246" s="17"/>
      <c r="L1246" s="17"/>
      <c r="M1246" s="17"/>
    </row>
    <row r="1247" spans="1:13" x14ac:dyDescent="0.25">
      <c r="A1247" s="17"/>
      <c r="B1247" s="17"/>
      <c r="C1247" s="17"/>
      <c r="D1247" s="17"/>
      <c r="E1247" s="17"/>
      <c r="F1247" s="17"/>
      <c r="G1247" s="17"/>
      <c r="H1247" s="17"/>
      <c r="I1247" s="17"/>
      <c r="J1247" s="17"/>
      <c r="K1247" s="17"/>
      <c r="L1247" s="17"/>
      <c r="M1247" s="17"/>
    </row>
    <row r="1248" spans="1:13" x14ac:dyDescent="0.25">
      <c r="A1248" s="17"/>
      <c r="B1248" s="17"/>
      <c r="C1248" s="17"/>
      <c r="D1248" s="17"/>
      <c r="E1248" s="17"/>
      <c r="F1248" s="17"/>
      <c r="G1248" s="17"/>
      <c r="H1248" s="17"/>
      <c r="I1248" s="17"/>
      <c r="J1248" s="17"/>
      <c r="K1248" s="17"/>
      <c r="L1248" s="17"/>
      <c r="M1248" s="17"/>
    </row>
    <row r="1249" spans="1:13" x14ac:dyDescent="0.25">
      <c r="A1249" s="17"/>
      <c r="B1249" s="17"/>
      <c r="C1249" s="17"/>
      <c r="D1249" s="17"/>
      <c r="E1249" s="17"/>
      <c r="F1249" s="17"/>
      <c r="G1249" s="17"/>
      <c r="H1249" s="17"/>
      <c r="I1249" s="17"/>
      <c r="J1249" s="17"/>
      <c r="K1249" s="17"/>
      <c r="L1249" s="17"/>
      <c r="M1249" s="17"/>
    </row>
    <row r="1250" spans="1:13" x14ac:dyDescent="0.25">
      <c r="A1250" s="17"/>
      <c r="B1250" s="17"/>
      <c r="C1250" s="17"/>
      <c r="D1250" s="17"/>
      <c r="E1250" s="17"/>
      <c r="F1250" s="17"/>
      <c r="G1250" s="17"/>
      <c r="H1250" s="17"/>
      <c r="I1250" s="17"/>
      <c r="J1250" s="17"/>
      <c r="K1250" s="17"/>
      <c r="L1250" s="17"/>
      <c r="M1250" s="17"/>
    </row>
    <row r="1251" spans="1:13" x14ac:dyDescent="0.25">
      <c r="A1251" s="17"/>
      <c r="B1251" s="17"/>
      <c r="C1251" s="17"/>
      <c r="D1251" s="17"/>
      <c r="E1251" s="17"/>
      <c r="F1251" s="17"/>
      <c r="G1251" s="17"/>
      <c r="H1251" s="17"/>
      <c r="I1251" s="17"/>
      <c r="J1251" s="17"/>
      <c r="K1251" s="17"/>
      <c r="L1251" s="17"/>
      <c r="M1251" s="17"/>
    </row>
    <row r="1252" spans="1:13" x14ac:dyDescent="0.25">
      <c r="A1252" s="17"/>
      <c r="B1252" s="17"/>
      <c r="C1252" s="17"/>
      <c r="D1252" s="17"/>
      <c r="E1252" s="17"/>
      <c r="F1252" s="17"/>
      <c r="G1252" s="17"/>
      <c r="H1252" s="17"/>
      <c r="I1252" s="17"/>
      <c r="J1252" s="17"/>
      <c r="K1252" s="17"/>
      <c r="L1252" s="17"/>
      <c r="M1252" s="17"/>
    </row>
    <row r="1253" spans="1:13" x14ac:dyDescent="0.25">
      <c r="A1253" s="17"/>
      <c r="B1253" s="17"/>
      <c r="C1253" s="17"/>
      <c r="D1253" s="17"/>
      <c r="E1253" s="17"/>
      <c r="F1253" s="17"/>
      <c r="G1253" s="17"/>
      <c r="H1253" s="17"/>
      <c r="I1253" s="17"/>
      <c r="J1253" s="17"/>
      <c r="K1253" s="17"/>
      <c r="L1253" s="17"/>
      <c r="M1253" s="17"/>
    </row>
    <row r="1254" spans="1:13" x14ac:dyDescent="0.25">
      <c r="A1254" s="17"/>
      <c r="B1254" s="17"/>
      <c r="C1254" s="17"/>
      <c r="D1254" s="17"/>
      <c r="E1254" s="17"/>
      <c r="F1254" s="17"/>
      <c r="G1254" s="17"/>
      <c r="H1254" s="17"/>
      <c r="I1254" s="17"/>
      <c r="J1254" s="17"/>
      <c r="K1254" s="17"/>
      <c r="L1254" s="17"/>
      <c r="M1254" s="17"/>
    </row>
    <row r="1255" spans="1:13" x14ac:dyDescent="0.25">
      <c r="A1255" s="17"/>
      <c r="B1255" s="17"/>
      <c r="C1255" s="17"/>
      <c r="D1255" s="17"/>
      <c r="E1255" s="17"/>
      <c r="F1255" s="17"/>
      <c r="G1255" s="17"/>
      <c r="H1255" s="17"/>
      <c r="I1255" s="17"/>
      <c r="J1255" s="17"/>
      <c r="K1255" s="17"/>
      <c r="L1255" s="17"/>
      <c r="M1255" s="17"/>
    </row>
    <row r="1256" spans="1:13" x14ac:dyDescent="0.25">
      <c r="A1256" s="17"/>
      <c r="B1256" s="17"/>
      <c r="C1256" s="17"/>
      <c r="D1256" s="17"/>
      <c r="E1256" s="17"/>
      <c r="F1256" s="17"/>
      <c r="G1256" s="17"/>
      <c r="H1256" s="17"/>
      <c r="I1256" s="17"/>
      <c r="J1256" s="17"/>
      <c r="K1256" s="17"/>
      <c r="L1256" s="17"/>
      <c r="M1256" s="17"/>
    </row>
    <row r="1257" spans="1:13" x14ac:dyDescent="0.25">
      <c r="A1257" s="17"/>
      <c r="B1257" s="17"/>
      <c r="C1257" s="17"/>
      <c r="D1257" s="17"/>
      <c r="E1257" s="17"/>
      <c r="F1257" s="17"/>
      <c r="G1257" s="17"/>
      <c r="H1257" s="17"/>
      <c r="I1257" s="17"/>
      <c r="J1257" s="17"/>
      <c r="K1257" s="17"/>
      <c r="L1257" s="17"/>
      <c r="M1257" s="17"/>
    </row>
    <row r="1258" spans="1:13" x14ac:dyDescent="0.25">
      <c r="A1258" s="17"/>
      <c r="B1258" s="17"/>
      <c r="C1258" s="17"/>
      <c r="D1258" s="17"/>
      <c r="E1258" s="17"/>
      <c r="F1258" s="17"/>
      <c r="G1258" s="17"/>
      <c r="H1258" s="17"/>
      <c r="I1258" s="17"/>
      <c r="J1258" s="17"/>
      <c r="K1258" s="17"/>
      <c r="L1258" s="17"/>
      <c r="M1258" s="17"/>
    </row>
    <row r="1259" spans="1:13" x14ac:dyDescent="0.25">
      <c r="A1259" s="17"/>
      <c r="B1259" s="17"/>
      <c r="C1259" s="17"/>
      <c r="D1259" s="17"/>
      <c r="E1259" s="17"/>
      <c r="F1259" s="17"/>
      <c r="G1259" s="17"/>
      <c r="H1259" s="17"/>
      <c r="I1259" s="17"/>
      <c r="J1259" s="17"/>
      <c r="K1259" s="17"/>
      <c r="L1259" s="17"/>
      <c r="M1259" s="17"/>
    </row>
    <row r="1260" spans="1:13" x14ac:dyDescent="0.25">
      <c r="A1260" s="17"/>
      <c r="B1260" s="17"/>
      <c r="C1260" s="17"/>
      <c r="D1260" s="17"/>
      <c r="E1260" s="17"/>
      <c r="F1260" s="17"/>
      <c r="G1260" s="17"/>
      <c r="H1260" s="17"/>
      <c r="I1260" s="17"/>
      <c r="J1260" s="17"/>
      <c r="K1260" s="17"/>
      <c r="L1260" s="17"/>
      <c r="M1260" s="17"/>
    </row>
    <row r="1261" spans="1:13" x14ac:dyDescent="0.25">
      <c r="A1261" s="17"/>
      <c r="B1261" s="17"/>
      <c r="C1261" s="17"/>
      <c r="D1261" s="17"/>
      <c r="E1261" s="17"/>
      <c r="F1261" s="17"/>
      <c r="G1261" s="17"/>
      <c r="H1261" s="17"/>
      <c r="I1261" s="17"/>
      <c r="J1261" s="17"/>
      <c r="K1261" s="17"/>
      <c r="L1261" s="17"/>
      <c r="M1261" s="17"/>
    </row>
    <row r="1262" spans="1:13" x14ac:dyDescent="0.25">
      <c r="A1262" s="17"/>
      <c r="B1262" s="17"/>
      <c r="C1262" s="17"/>
      <c r="D1262" s="17"/>
      <c r="E1262" s="17"/>
      <c r="F1262" s="17"/>
      <c r="G1262" s="17"/>
      <c r="H1262" s="17"/>
      <c r="I1262" s="17"/>
      <c r="J1262" s="17"/>
      <c r="K1262" s="17"/>
      <c r="L1262" s="17"/>
      <c r="M1262" s="17"/>
    </row>
    <row r="1263" spans="1:13" x14ac:dyDescent="0.25">
      <c r="A1263" s="17"/>
      <c r="B1263" s="17"/>
      <c r="C1263" s="17"/>
      <c r="D1263" s="17"/>
      <c r="E1263" s="17"/>
      <c r="F1263" s="17"/>
      <c r="G1263" s="17"/>
      <c r="H1263" s="17"/>
      <c r="I1263" s="17"/>
      <c r="J1263" s="17"/>
      <c r="K1263" s="17"/>
      <c r="L1263" s="17"/>
      <c r="M1263" s="17"/>
    </row>
    <row r="1264" spans="1:13" x14ac:dyDescent="0.25">
      <c r="A1264" s="17"/>
      <c r="B1264" s="17"/>
      <c r="C1264" s="17"/>
      <c r="D1264" s="17"/>
      <c r="E1264" s="17"/>
      <c r="F1264" s="17"/>
      <c r="G1264" s="17"/>
      <c r="H1264" s="17"/>
      <c r="I1264" s="17"/>
      <c r="J1264" s="17"/>
      <c r="K1264" s="17"/>
      <c r="L1264" s="17"/>
      <c r="M1264" s="17"/>
    </row>
    <row r="1265" spans="1:13" x14ac:dyDescent="0.25">
      <c r="A1265" s="17"/>
      <c r="B1265" s="17"/>
      <c r="C1265" s="17"/>
      <c r="D1265" s="17"/>
      <c r="E1265" s="17"/>
      <c r="F1265" s="17"/>
      <c r="G1265" s="17"/>
      <c r="H1265" s="17"/>
      <c r="I1265" s="17"/>
      <c r="J1265" s="17"/>
      <c r="K1265" s="17"/>
      <c r="L1265" s="17"/>
      <c r="M1265" s="17"/>
    </row>
    <row r="1266" spans="1:13" x14ac:dyDescent="0.25">
      <c r="A1266" s="17"/>
      <c r="B1266" s="17"/>
      <c r="C1266" s="17"/>
      <c r="D1266" s="17"/>
      <c r="E1266" s="17"/>
      <c r="F1266" s="17"/>
      <c r="G1266" s="17"/>
      <c r="H1266" s="17"/>
      <c r="I1266" s="17"/>
      <c r="J1266" s="17"/>
      <c r="K1266" s="17"/>
      <c r="L1266" s="17"/>
      <c r="M1266" s="17"/>
    </row>
    <row r="1267" spans="1:13" x14ac:dyDescent="0.25">
      <c r="A1267" s="17"/>
      <c r="B1267" s="17"/>
      <c r="C1267" s="17"/>
      <c r="D1267" s="17"/>
      <c r="E1267" s="17"/>
      <c r="F1267" s="17"/>
      <c r="G1267" s="17"/>
      <c r="H1267" s="17"/>
      <c r="I1267" s="17"/>
      <c r="J1267" s="17"/>
      <c r="K1267" s="17"/>
      <c r="L1267" s="17"/>
      <c r="M1267" s="17"/>
    </row>
    <row r="1268" spans="1:13" x14ac:dyDescent="0.25">
      <c r="A1268" s="17"/>
      <c r="B1268" s="17"/>
      <c r="C1268" s="17"/>
      <c r="D1268" s="17"/>
      <c r="E1268" s="17"/>
      <c r="F1268" s="17"/>
      <c r="G1268" s="17"/>
      <c r="H1268" s="17"/>
      <c r="I1268" s="17"/>
      <c r="J1268" s="17"/>
      <c r="K1268" s="17"/>
      <c r="L1268" s="17"/>
      <c r="M1268" s="17"/>
    </row>
    <row r="1269" spans="1:13" x14ac:dyDescent="0.25">
      <c r="A1269" s="17"/>
      <c r="B1269" s="17"/>
      <c r="C1269" s="17"/>
      <c r="D1269" s="17"/>
      <c r="E1269" s="17"/>
      <c r="F1269" s="17"/>
      <c r="G1269" s="17"/>
      <c r="H1269" s="17"/>
      <c r="I1269" s="17"/>
      <c r="J1269" s="17"/>
      <c r="K1269" s="17"/>
      <c r="L1269" s="17"/>
      <c r="M1269" s="17"/>
    </row>
    <row r="1270" spans="1:13" x14ac:dyDescent="0.25">
      <c r="A1270" s="17"/>
      <c r="B1270" s="17"/>
      <c r="C1270" s="17"/>
      <c r="D1270" s="17"/>
      <c r="E1270" s="17"/>
      <c r="F1270" s="17"/>
      <c r="G1270" s="17"/>
      <c r="H1270" s="17"/>
      <c r="I1270" s="17"/>
      <c r="J1270" s="17"/>
      <c r="K1270" s="17"/>
      <c r="L1270" s="17"/>
      <c r="M1270" s="17"/>
    </row>
    <row r="1271" spans="1:13" x14ac:dyDescent="0.25">
      <c r="A1271" s="17"/>
      <c r="B1271" s="17"/>
      <c r="C1271" s="17"/>
      <c r="D1271" s="17"/>
      <c r="E1271" s="17"/>
      <c r="F1271" s="17"/>
      <c r="G1271" s="17"/>
      <c r="H1271" s="17"/>
      <c r="I1271" s="17"/>
      <c r="J1271" s="17"/>
      <c r="K1271" s="17"/>
      <c r="L1271" s="17"/>
      <c r="M1271" s="17"/>
    </row>
    <row r="1272" spans="1:13" x14ac:dyDescent="0.25">
      <c r="A1272" s="17"/>
      <c r="B1272" s="17"/>
      <c r="C1272" s="17"/>
      <c r="D1272" s="17"/>
      <c r="E1272" s="17"/>
      <c r="F1272" s="17"/>
      <c r="G1272" s="17"/>
      <c r="H1272" s="17"/>
      <c r="I1272" s="17"/>
      <c r="J1272" s="17"/>
      <c r="K1272" s="17"/>
      <c r="L1272" s="17"/>
      <c r="M1272" s="17"/>
    </row>
    <row r="1273" spans="1:13" x14ac:dyDescent="0.25">
      <c r="A1273" s="17"/>
      <c r="B1273" s="17"/>
      <c r="C1273" s="17"/>
      <c r="D1273" s="17"/>
      <c r="E1273" s="17"/>
      <c r="F1273" s="17"/>
      <c r="G1273" s="17"/>
      <c r="H1273" s="17"/>
      <c r="I1273" s="17"/>
      <c r="J1273" s="17"/>
      <c r="K1273" s="17"/>
      <c r="L1273" s="17"/>
      <c r="M1273" s="17"/>
    </row>
    <row r="1274" spans="1:13" x14ac:dyDescent="0.25">
      <c r="A1274" s="17"/>
      <c r="B1274" s="17"/>
      <c r="C1274" s="17"/>
      <c r="D1274" s="17"/>
      <c r="E1274" s="17"/>
      <c r="F1274" s="17"/>
      <c r="G1274" s="17"/>
      <c r="H1274" s="17"/>
      <c r="I1274" s="17"/>
      <c r="J1274" s="17"/>
      <c r="K1274" s="17"/>
      <c r="L1274" s="17"/>
      <c r="M1274" s="17"/>
    </row>
    <row r="1275" spans="1:13" x14ac:dyDescent="0.25">
      <c r="A1275" s="17"/>
      <c r="B1275" s="17"/>
      <c r="C1275" s="17"/>
      <c r="D1275" s="17"/>
      <c r="E1275" s="17"/>
      <c r="F1275" s="17"/>
      <c r="G1275" s="17"/>
      <c r="H1275" s="17"/>
      <c r="I1275" s="17"/>
      <c r="J1275" s="17"/>
      <c r="K1275" s="17"/>
      <c r="L1275" s="17"/>
      <c r="M1275" s="17"/>
    </row>
    <row r="1276" spans="1:13" x14ac:dyDescent="0.25">
      <c r="A1276" s="17"/>
      <c r="B1276" s="17"/>
      <c r="C1276" s="17"/>
      <c r="D1276" s="17"/>
      <c r="E1276" s="17"/>
      <c r="F1276" s="17"/>
      <c r="G1276" s="17"/>
      <c r="H1276" s="17"/>
      <c r="I1276" s="17"/>
      <c r="J1276" s="17"/>
      <c r="K1276" s="17"/>
      <c r="L1276" s="17"/>
      <c r="M1276" s="17"/>
    </row>
    <row r="1277" spans="1:13" x14ac:dyDescent="0.25">
      <c r="A1277" s="17"/>
      <c r="B1277" s="17"/>
      <c r="C1277" s="17"/>
      <c r="D1277" s="17"/>
      <c r="E1277" s="17"/>
      <c r="F1277" s="17"/>
      <c r="G1277" s="17"/>
      <c r="H1277" s="17"/>
      <c r="I1277" s="17"/>
      <c r="J1277" s="17"/>
      <c r="K1277" s="17"/>
      <c r="L1277" s="17"/>
      <c r="M1277" s="17"/>
    </row>
    <row r="1278" spans="1:13" x14ac:dyDescent="0.25">
      <c r="A1278" s="17"/>
      <c r="B1278" s="17"/>
      <c r="C1278" s="17"/>
      <c r="D1278" s="17"/>
      <c r="E1278" s="17"/>
      <c r="F1278" s="17"/>
      <c r="G1278" s="17"/>
      <c r="H1278" s="17"/>
      <c r="I1278" s="17"/>
      <c r="J1278" s="17"/>
      <c r="K1278" s="17"/>
      <c r="L1278" s="17"/>
      <c r="M1278" s="17"/>
    </row>
    <row r="1279" spans="1:13" x14ac:dyDescent="0.25">
      <c r="A1279" s="17"/>
      <c r="B1279" s="17"/>
      <c r="C1279" s="17"/>
      <c r="D1279" s="17"/>
      <c r="E1279" s="17"/>
      <c r="F1279" s="17"/>
      <c r="G1279" s="17"/>
      <c r="H1279" s="17"/>
      <c r="I1279" s="17"/>
      <c r="J1279" s="17"/>
      <c r="K1279" s="17"/>
      <c r="L1279" s="17"/>
      <c r="M1279" s="17"/>
    </row>
    <row r="1280" spans="1:13" x14ac:dyDescent="0.25">
      <c r="A1280" s="17"/>
      <c r="B1280" s="17"/>
      <c r="C1280" s="17"/>
      <c r="D1280" s="17"/>
      <c r="E1280" s="17"/>
      <c r="F1280" s="17"/>
      <c r="G1280" s="17"/>
      <c r="H1280" s="17"/>
      <c r="I1280" s="17"/>
      <c r="J1280" s="17"/>
      <c r="K1280" s="17"/>
      <c r="L1280" s="17"/>
      <c r="M1280" s="17"/>
    </row>
    <row r="1281" spans="1:13" x14ac:dyDescent="0.25">
      <c r="A1281" s="17"/>
      <c r="B1281" s="17"/>
      <c r="C1281" s="17"/>
      <c r="D1281" s="17"/>
      <c r="E1281" s="17"/>
      <c r="F1281" s="17"/>
      <c r="G1281" s="17"/>
      <c r="H1281" s="17"/>
      <c r="I1281" s="17"/>
      <c r="J1281" s="17"/>
      <c r="K1281" s="17"/>
      <c r="L1281" s="17"/>
      <c r="M1281" s="17"/>
    </row>
    <row r="1282" spans="1:13" x14ac:dyDescent="0.25">
      <c r="A1282" s="17"/>
      <c r="B1282" s="17"/>
      <c r="C1282" s="17"/>
      <c r="D1282" s="17"/>
      <c r="E1282" s="17"/>
      <c r="F1282" s="17"/>
      <c r="G1282" s="17"/>
      <c r="H1282" s="17"/>
      <c r="I1282" s="17"/>
      <c r="J1282" s="17"/>
      <c r="K1282" s="17"/>
      <c r="L1282" s="17"/>
      <c r="M1282" s="17"/>
    </row>
    <row r="1283" spans="1:13" x14ac:dyDescent="0.25">
      <c r="A1283" s="17"/>
      <c r="B1283" s="17"/>
      <c r="C1283" s="17"/>
      <c r="D1283" s="17"/>
      <c r="E1283" s="17"/>
      <c r="F1283" s="17"/>
      <c r="G1283" s="17"/>
      <c r="H1283" s="17"/>
      <c r="I1283" s="17"/>
      <c r="J1283" s="17"/>
      <c r="K1283" s="17"/>
      <c r="L1283" s="17"/>
      <c r="M1283" s="17"/>
    </row>
    <row r="1284" spans="1:13" x14ac:dyDescent="0.25">
      <c r="A1284" s="17"/>
      <c r="B1284" s="17"/>
      <c r="C1284" s="17"/>
      <c r="D1284" s="17"/>
      <c r="E1284" s="17"/>
      <c r="F1284" s="17"/>
      <c r="G1284" s="17"/>
      <c r="H1284" s="17"/>
      <c r="I1284" s="17"/>
      <c r="J1284" s="17"/>
      <c r="K1284" s="17"/>
      <c r="L1284" s="17"/>
      <c r="M1284" s="17"/>
    </row>
    <row r="1285" spans="1:13" x14ac:dyDescent="0.25">
      <c r="A1285" s="17"/>
      <c r="B1285" s="17"/>
      <c r="C1285" s="17"/>
      <c r="D1285" s="17"/>
      <c r="E1285" s="17"/>
      <c r="F1285" s="17"/>
      <c r="G1285" s="17"/>
      <c r="H1285" s="17"/>
      <c r="I1285" s="17"/>
      <c r="J1285" s="17"/>
      <c r="K1285" s="17"/>
      <c r="L1285" s="17"/>
      <c r="M1285" s="17"/>
    </row>
    <row r="1286" spans="1:13" x14ac:dyDescent="0.25">
      <c r="A1286" s="17"/>
      <c r="B1286" s="17"/>
      <c r="C1286" s="17"/>
      <c r="D1286" s="17"/>
      <c r="E1286" s="17"/>
      <c r="F1286" s="17"/>
      <c r="G1286" s="17"/>
      <c r="H1286" s="17"/>
      <c r="I1286" s="17"/>
      <c r="J1286" s="17"/>
      <c r="K1286" s="17"/>
      <c r="L1286" s="17"/>
      <c r="M1286" s="17"/>
    </row>
    <row r="1287" spans="1:13" x14ac:dyDescent="0.25">
      <c r="A1287" s="17"/>
      <c r="B1287" s="17"/>
      <c r="C1287" s="17"/>
      <c r="D1287" s="17"/>
      <c r="E1287" s="17"/>
      <c r="F1287" s="17"/>
      <c r="G1287" s="17"/>
      <c r="H1287" s="17"/>
      <c r="I1287" s="17"/>
      <c r="J1287" s="17"/>
      <c r="K1287" s="17"/>
      <c r="L1287" s="17"/>
      <c r="M1287" s="17"/>
    </row>
    <row r="1288" spans="1:13" x14ac:dyDescent="0.25">
      <c r="A1288" s="17"/>
      <c r="B1288" s="17"/>
      <c r="C1288" s="17"/>
      <c r="D1288" s="17"/>
      <c r="E1288" s="17"/>
      <c r="F1288" s="17"/>
      <c r="G1288" s="17"/>
      <c r="H1288" s="17"/>
      <c r="I1288" s="17"/>
      <c r="J1288" s="17"/>
      <c r="K1288" s="17"/>
      <c r="L1288" s="17"/>
      <c r="M1288" s="17"/>
    </row>
    <row r="1289" spans="1:13" x14ac:dyDescent="0.25">
      <c r="A1289" s="17"/>
      <c r="B1289" s="17"/>
      <c r="C1289" s="17"/>
      <c r="D1289" s="17"/>
      <c r="E1289" s="17"/>
      <c r="F1289" s="17"/>
      <c r="G1289" s="17"/>
      <c r="H1289" s="17"/>
      <c r="I1289" s="17"/>
      <c r="J1289" s="17"/>
      <c r="K1289" s="17"/>
      <c r="L1289" s="17"/>
      <c r="M1289" s="17"/>
    </row>
    <row r="1290" spans="1:13" x14ac:dyDescent="0.25">
      <c r="A1290" s="17"/>
      <c r="B1290" s="17"/>
      <c r="C1290" s="17"/>
      <c r="D1290" s="17"/>
      <c r="E1290" s="17"/>
      <c r="F1290" s="17"/>
      <c r="G1290" s="17"/>
      <c r="H1290" s="17"/>
      <c r="I1290" s="17"/>
      <c r="J1290" s="17"/>
      <c r="K1290" s="17"/>
      <c r="L1290" s="17"/>
      <c r="M1290" s="17"/>
    </row>
    <row r="1291" spans="1:13" x14ac:dyDescent="0.25">
      <c r="A1291" s="17"/>
      <c r="B1291" s="17"/>
      <c r="C1291" s="17"/>
      <c r="D1291" s="17"/>
      <c r="E1291" s="17"/>
      <c r="F1291" s="17"/>
      <c r="G1291" s="17"/>
      <c r="H1291" s="17"/>
      <c r="I1291" s="17"/>
      <c r="J1291" s="17"/>
      <c r="K1291" s="17"/>
      <c r="L1291" s="17"/>
      <c r="M1291" s="17"/>
    </row>
    <row r="1292" spans="1:13" x14ac:dyDescent="0.25">
      <c r="A1292" s="17"/>
      <c r="B1292" s="17"/>
      <c r="C1292" s="17"/>
      <c r="D1292" s="17"/>
      <c r="E1292" s="17"/>
      <c r="F1292" s="17"/>
      <c r="G1292" s="17"/>
      <c r="H1292" s="17"/>
      <c r="I1292" s="17"/>
      <c r="J1292" s="17"/>
      <c r="K1292" s="17"/>
      <c r="L1292" s="17"/>
      <c r="M1292" s="17"/>
    </row>
    <row r="1293" spans="1:13" x14ac:dyDescent="0.25">
      <c r="A1293" s="17"/>
      <c r="B1293" s="17"/>
      <c r="C1293" s="17"/>
      <c r="D1293" s="17"/>
      <c r="E1293" s="17"/>
      <c r="F1293" s="17"/>
      <c r="G1293" s="17"/>
      <c r="H1293" s="17"/>
      <c r="I1293" s="17"/>
      <c r="J1293" s="17"/>
      <c r="K1293" s="17"/>
      <c r="L1293" s="17"/>
      <c r="M1293" s="17"/>
    </row>
    <row r="1294" spans="1:13" x14ac:dyDescent="0.25">
      <c r="A1294" s="17"/>
      <c r="B1294" s="17"/>
      <c r="C1294" s="17"/>
      <c r="D1294" s="17"/>
      <c r="E1294" s="17"/>
      <c r="F1294" s="17"/>
      <c r="G1294" s="17"/>
      <c r="H1294" s="17"/>
      <c r="I1294" s="17"/>
      <c r="J1294" s="17"/>
      <c r="K1294" s="17"/>
      <c r="L1294" s="17"/>
      <c r="M1294" s="17"/>
    </row>
    <row r="1295" spans="1:13" x14ac:dyDescent="0.25">
      <c r="A1295" s="17"/>
      <c r="B1295" s="17"/>
      <c r="C1295" s="17"/>
      <c r="D1295" s="17"/>
      <c r="E1295" s="17"/>
      <c r="F1295" s="17"/>
      <c r="G1295" s="17"/>
      <c r="H1295" s="17"/>
      <c r="I1295" s="17"/>
      <c r="J1295" s="17"/>
      <c r="K1295" s="17"/>
      <c r="L1295" s="17"/>
      <c r="M1295" s="17"/>
    </row>
    <row r="1296" spans="1:13" x14ac:dyDescent="0.25">
      <c r="A1296" s="17"/>
      <c r="B1296" s="17"/>
      <c r="C1296" s="17"/>
      <c r="D1296" s="17"/>
      <c r="E1296" s="17"/>
      <c r="F1296" s="17"/>
      <c r="G1296" s="17"/>
      <c r="H1296" s="17"/>
      <c r="I1296" s="17"/>
      <c r="J1296" s="17"/>
      <c r="K1296" s="17"/>
      <c r="L1296" s="17"/>
      <c r="M1296" s="17"/>
    </row>
    <row r="1297" spans="1:13" x14ac:dyDescent="0.25">
      <c r="A1297" s="17"/>
      <c r="B1297" s="17"/>
      <c r="C1297" s="17"/>
      <c r="D1297" s="17"/>
      <c r="E1297" s="17"/>
      <c r="F1297" s="17"/>
      <c r="G1297" s="17"/>
      <c r="H1297" s="17"/>
      <c r="I1297" s="17"/>
      <c r="J1297" s="17"/>
      <c r="K1297" s="17"/>
      <c r="L1297" s="17"/>
      <c r="M1297" s="17"/>
    </row>
    <row r="1298" spans="1:13" x14ac:dyDescent="0.25">
      <c r="A1298" s="17"/>
      <c r="B1298" s="17"/>
      <c r="C1298" s="17"/>
      <c r="D1298" s="17"/>
      <c r="E1298" s="17"/>
      <c r="F1298" s="17"/>
      <c r="G1298" s="17"/>
      <c r="H1298" s="17"/>
      <c r="I1298" s="17"/>
      <c r="J1298" s="17"/>
      <c r="K1298" s="17"/>
      <c r="L1298" s="17"/>
      <c r="M1298" s="17"/>
    </row>
    <row r="1299" spans="1:13" x14ac:dyDescent="0.25">
      <c r="A1299" s="17"/>
      <c r="B1299" s="17"/>
      <c r="C1299" s="17"/>
      <c r="D1299" s="17"/>
      <c r="E1299" s="17"/>
      <c r="F1299" s="17"/>
      <c r="G1299" s="17"/>
      <c r="H1299" s="17"/>
      <c r="I1299" s="17"/>
      <c r="J1299" s="17"/>
      <c r="K1299" s="17"/>
      <c r="L1299" s="17"/>
      <c r="M1299" s="17"/>
    </row>
    <row r="1300" spans="1:13" x14ac:dyDescent="0.25">
      <c r="A1300" s="17"/>
      <c r="B1300" s="17"/>
      <c r="C1300" s="17"/>
      <c r="D1300" s="17"/>
      <c r="E1300" s="17"/>
      <c r="F1300" s="17"/>
      <c r="G1300" s="17"/>
      <c r="H1300" s="17"/>
      <c r="I1300" s="17"/>
      <c r="J1300" s="17"/>
      <c r="K1300" s="17"/>
      <c r="L1300" s="17"/>
      <c r="M1300" s="17"/>
    </row>
    <row r="1301" spans="1:13" x14ac:dyDescent="0.25">
      <c r="A1301" s="17"/>
      <c r="B1301" s="17"/>
      <c r="C1301" s="17"/>
      <c r="D1301" s="17"/>
      <c r="E1301" s="17"/>
      <c r="F1301" s="17"/>
      <c r="G1301" s="17"/>
      <c r="H1301" s="17"/>
      <c r="I1301" s="17"/>
      <c r="J1301" s="17"/>
      <c r="K1301" s="17"/>
      <c r="L1301" s="17"/>
      <c r="M1301" s="17"/>
    </row>
    <row r="1302" spans="1:13" x14ac:dyDescent="0.25">
      <c r="A1302" s="17"/>
      <c r="B1302" s="17"/>
      <c r="C1302" s="17"/>
      <c r="D1302" s="17"/>
      <c r="E1302" s="17"/>
      <c r="F1302" s="17"/>
      <c r="G1302" s="17"/>
      <c r="H1302" s="17"/>
      <c r="I1302" s="17"/>
      <c r="J1302" s="17"/>
      <c r="K1302" s="17"/>
      <c r="L1302" s="17"/>
      <c r="M1302" s="17"/>
    </row>
    <row r="1303" spans="1:13" x14ac:dyDescent="0.25">
      <c r="A1303" s="17"/>
      <c r="B1303" s="17"/>
      <c r="C1303" s="17"/>
      <c r="D1303" s="17"/>
      <c r="E1303" s="17"/>
      <c r="F1303" s="17"/>
      <c r="G1303" s="17"/>
      <c r="H1303" s="17"/>
      <c r="I1303" s="17"/>
      <c r="J1303" s="17"/>
      <c r="K1303" s="17"/>
      <c r="L1303" s="17"/>
      <c r="M1303" s="17"/>
    </row>
    <row r="1304" spans="1:13" x14ac:dyDescent="0.25">
      <c r="A1304" s="17"/>
      <c r="B1304" s="17"/>
      <c r="C1304" s="17"/>
      <c r="D1304" s="17"/>
      <c r="E1304" s="17"/>
      <c r="F1304" s="17"/>
      <c r="G1304" s="17"/>
      <c r="H1304" s="17"/>
      <c r="I1304" s="17"/>
      <c r="J1304" s="17"/>
      <c r="K1304" s="17"/>
      <c r="L1304" s="17"/>
      <c r="M1304" s="17"/>
    </row>
    <row r="1305" spans="1:13" x14ac:dyDescent="0.25">
      <c r="A1305" s="17"/>
      <c r="B1305" s="17"/>
      <c r="C1305" s="17"/>
      <c r="D1305" s="17"/>
      <c r="E1305" s="17"/>
      <c r="F1305" s="17"/>
      <c r="G1305" s="17"/>
      <c r="H1305" s="17"/>
      <c r="I1305" s="17"/>
      <c r="J1305" s="17"/>
      <c r="K1305" s="17"/>
      <c r="L1305" s="17"/>
      <c r="M1305" s="17"/>
    </row>
    <row r="1306" spans="1:13" x14ac:dyDescent="0.25">
      <c r="A1306" s="17"/>
      <c r="B1306" s="17"/>
      <c r="C1306" s="17"/>
      <c r="D1306" s="17"/>
      <c r="E1306" s="17"/>
      <c r="F1306" s="17"/>
      <c r="G1306" s="17"/>
      <c r="H1306" s="17"/>
      <c r="I1306" s="17"/>
      <c r="J1306" s="17"/>
      <c r="K1306" s="17"/>
      <c r="L1306" s="17"/>
      <c r="M1306" s="17"/>
    </row>
    <row r="1307" spans="1:13" x14ac:dyDescent="0.25">
      <c r="A1307" s="17"/>
      <c r="B1307" s="17"/>
      <c r="C1307" s="17"/>
      <c r="D1307" s="17"/>
      <c r="E1307" s="17"/>
      <c r="F1307" s="17"/>
      <c r="G1307" s="17"/>
      <c r="H1307" s="17"/>
      <c r="I1307" s="17"/>
      <c r="J1307" s="17"/>
      <c r="K1307" s="17"/>
      <c r="L1307" s="17"/>
      <c r="M1307" s="17"/>
    </row>
    <row r="1308" spans="1:13" x14ac:dyDescent="0.25">
      <c r="A1308" s="17"/>
      <c r="B1308" s="17"/>
      <c r="C1308" s="17"/>
      <c r="D1308" s="17"/>
      <c r="E1308" s="17"/>
      <c r="F1308" s="17"/>
      <c r="G1308" s="17"/>
      <c r="H1308" s="17"/>
      <c r="I1308" s="17"/>
      <c r="J1308" s="17"/>
      <c r="K1308" s="17"/>
      <c r="L1308" s="17"/>
      <c r="M1308" s="17"/>
    </row>
    <row r="1309" spans="1:13" x14ac:dyDescent="0.25">
      <c r="A1309" s="17"/>
      <c r="B1309" s="17"/>
      <c r="C1309" s="17"/>
      <c r="D1309" s="17"/>
      <c r="E1309" s="17"/>
      <c r="F1309" s="17"/>
      <c r="G1309" s="17"/>
      <c r="H1309" s="17"/>
      <c r="I1309" s="17"/>
      <c r="J1309" s="17"/>
      <c r="K1309" s="17"/>
      <c r="L1309" s="17"/>
      <c r="M1309" s="17"/>
    </row>
    <row r="1310" spans="1:13" x14ac:dyDescent="0.25">
      <c r="A1310" s="17"/>
      <c r="B1310" s="17"/>
      <c r="C1310" s="17"/>
      <c r="D1310" s="17"/>
      <c r="E1310" s="17"/>
      <c r="F1310" s="17"/>
      <c r="G1310" s="17"/>
      <c r="H1310" s="17"/>
      <c r="I1310" s="17"/>
      <c r="J1310" s="17"/>
      <c r="K1310" s="17"/>
      <c r="L1310" s="17"/>
      <c r="M1310" s="17"/>
    </row>
    <row r="1311" spans="1:13" x14ac:dyDescent="0.25">
      <c r="A1311" s="17"/>
      <c r="B1311" s="17"/>
      <c r="C1311" s="17"/>
      <c r="D1311" s="17"/>
      <c r="E1311" s="17"/>
      <c r="F1311" s="17"/>
      <c r="G1311" s="17"/>
      <c r="H1311" s="17"/>
      <c r="I1311" s="17"/>
      <c r="J1311" s="17"/>
      <c r="K1311" s="17"/>
      <c r="L1311" s="17"/>
      <c r="M1311" s="17"/>
    </row>
    <row r="1312" spans="1:13" x14ac:dyDescent="0.25">
      <c r="A1312" s="17"/>
      <c r="B1312" s="17"/>
      <c r="C1312" s="17"/>
      <c r="D1312" s="17"/>
      <c r="E1312" s="17"/>
      <c r="F1312" s="17"/>
      <c r="G1312" s="17"/>
      <c r="H1312" s="17"/>
      <c r="I1312" s="17"/>
      <c r="J1312" s="17"/>
      <c r="K1312" s="17"/>
      <c r="L1312" s="17"/>
      <c r="M1312" s="17"/>
    </row>
    <row r="1313" spans="1:13" x14ac:dyDescent="0.25">
      <c r="A1313" s="17"/>
      <c r="B1313" s="17"/>
      <c r="C1313" s="17"/>
      <c r="D1313" s="17"/>
      <c r="E1313" s="17"/>
      <c r="F1313" s="17"/>
      <c r="G1313" s="17"/>
      <c r="H1313" s="17"/>
      <c r="I1313" s="17"/>
      <c r="J1313" s="17"/>
      <c r="K1313" s="17"/>
      <c r="L1313" s="17"/>
      <c r="M1313" s="17"/>
    </row>
    <row r="1314" spans="1:13" x14ac:dyDescent="0.25">
      <c r="A1314" s="17"/>
      <c r="B1314" s="17"/>
      <c r="C1314" s="17"/>
      <c r="D1314" s="17"/>
      <c r="E1314" s="17"/>
      <c r="F1314" s="17"/>
      <c r="G1314" s="17"/>
      <c r="H1314" s="17"/>
      <c r="I1314" s="17"/>
      <c r="J1314" s="17"/>
      <c r="K1314" s="17"/>
      <c r="L1314" s="17"/>
      <c r="M1314" s="17"/>
    </row>
    <row r="1315" spans="1:13" x14ac:dyDescent="0.25">
      <c r="A1315" s="17"/>
      <c r="B1315" s="17"/>
      <c r="C1315" s="17"/>
      <c r="D1315" s="17"/>
      <c r="E1315" s="17"/>
      <c r="F1315" s="17"/>
      <c r="G1315" s="17"/>
      <c r="H1315" s="17"/>
      <c r="I1315" s="17"/>
      <c r="J1315" s="17"/>
      <c r="K1315" s="17"/>
      <c r="L1315" s="17"/>
      <c r="M1315" s="17"/>
    </row>
    <row r="1316" spans="1:13" x14ac:dyDescent="0.25">
      <c r="A1316" s="17"/>
      <c r="B1316" s="17"/>
      <c r="C1316" s="17"/>
      <c r="D1316" s="17"/>
      <c r="E1316" s="17"/>
      <c r="F1316" s="17"/>
      <c r="G1316" s="17"/>
      <c r="H1316" s="17"/>
      <c r="I1316" s="17"/>
      <c r="J1316" s="17"/>
      <c r="K1316" s="17"/>
      <c r="L1316" s="17"/>
      <c r="M1316" s="17"/>
    </row>
    <row r="1317" spans="1:13" x14ac:dyDescent="0.25">
      <c r="A1317" s="17"/>
      <c r="B1317" s="17"/>
      <c r="C1317" s="17"/>
      <c r="D1317" s="17"/>
      <c r="E1317" s="17"/>
      <c r="F1317" s="17"/>
      <c r="G1317" s="17"/>
      <c r="H1317" s="17"/>
      <c r="I1317" s="17"/>
      <c r="J1317" s="17"/>
      <c r="K1317" s="17"/>
      <c r="L1317" s="17"/>
      <c r="M1317" s="17"/>
    </row>
    <row r="1318" spans="1:13" x14ac:dyDescent="0.25">
      <c r="A1318" s="17"/>
      <c r="B1318" s="17"/>
      <c r="C1318" s="17"/>
      <c r="D1318" s="17"/>
      <c r="E1318" s="17"/>
      <c r="F1318" s="17"/>
      <c r="G1318" s="17"/>
      <c r="H1318" s="17"/>
      <c r="I1318" s="17"/>
      <c r="J1318" s="17"/>
      <c r="K1318" s="17"/>
      <c r="L1318" s="17"/>
      <c r="M1318" s="17"/>
    </row>
    <row r="1319" spans="1:13" x14ac:dyDescent="0.25">
      <c r="A1319" s="17"/>
      <c r="B1319" s="17"/>
      <c r="C1319" s="17"/>
      <c r="D1319" s="17"/>
      <c r="E1319" s="17"/>
      <c r="F1319" s="17"/>
      <c r="G1319" s="17"/>
      <c r="H1319" s="17"/>
      <c r="I1319" s="17"/>
      <c r="J1319" s="17"/>
      <c r="K1319" s="17"/>
      <c r="L1319" s="17"/>
      <c r="M1319" s="17"/>
    </row>
    <row r="1320" spans="1:13" x14ac:dyDescent="0.25">
      <c r="A1320" s="17"/>
      <c r="B1320" s="17"/>
      <c r="C1320" s="17"/>
      <c r="D1320" s="17"/>
      <c r="E1320" s="17"/>
      <c r="F1320" s="17"/>
      <c r="G1320" s="17"/>
      <c r="H1320" s="17"/>
      <c r="I1320" s="17"/>
      <c r="J1320" s="17"/>
      <c r="K1320" s="17"/>
      <c r="L1320" s="17"/>
      <c r="M1320" s="17"/>
    </row>
    <row r="1321" spans="1:13" x14ac:dyDescent="0.25">
      <c r="A1321" s="17"/>
      <c r="B1321" s="17"/>
      <c r="C1321" s="17"/>
      <c r="D1321" s="17"/>
      <c r="E1321" s="17"/>
      <c r="F1321" s="17"/>
      <c r="G1321" s="17"/>
      <c r="H1321" s="17"/>
      <c r="I1321" s="17"/>
      <c r="J1321" s="17"/>
      <c r="K1321" s="17"/>
      <c r="L1321" s="17"/>
      <c r="M1321" s="17"/>
    </row>
    <row r="1322" spans="1:13" x14ac:dyDescent="0.25">
      <c r="A1322" s="17"/>
      <c r="B1322" s="17"/>
      <c r="C1322" s="17"/>
      <c r="D1322" s="17"/>
      <c r="E1322" s="17"/>
      <c r="F1322" s="17"/>
      <c r="G1322" s="17"/>
      <c r="H1322" s="17"/>
      <c r="I1322" s="17"/>
      <c r="J1322" s="17"/>
      <c r="K1322" s="17"/>
      <c r="L1322" s="17"/>
      <c r="M1322" s="17"/>
    </row>
    <row r="1323" spans="1:13" x14ac:dyDescent="0.25">
      <c r="A1323" s="17"/>
      <c r="B1323" s="17"/>
      <c r="C1323" s="17"/>
      <c r="D1323" s="17"/>
      <c r="E1323" s="17"/>
      <c r="F1323" s="17"/>
      <c r="G1323" s="17"/>
      <c r="H1323" s="17"/>
      <c r="I1323" s="17"/>
      <c r="J1323" s="17"/>
      <c r="K1323" s="17"/>
      <c r="L1323" s="17"/>
      <c r="M1323" s="17"/>
    </row>
    <row r="1324" spans="1:13" x14ac:dyDescent="0.25">
      <c r="A1324" s="17"/>
      <c r="B1324" s="17"/>
      <c r="C1324" s="17"/>
      <c r="D1324" s="17"/>
      <c r="E1324" s="17"/>
      <c r="F1324" s="17"/>
      <c r="G1324" s="17"/>
      <c r="H1324" s="17"/>
      <c r="I1324" s="17"/>
      <c r="J1324" s="17"/>
      <c r="K1324" s="17"/>
      <c r="L1324" s="17"/>
      <c r="M1324" s="17"/>
    </row>
    <row r="1325" spans="1:13" x14ac:dyDescent="0.25">
      <c r="A1325" s="17"/>
      <c r="B1325" s="17"/>
      <c r="C1325" s="17"/>
      <c r="D1325" s="17"/>
      <c r="E1325" s="17"/>
      <c r="F1325" s="17"/>
      <c r="G1325" s="17"/>
      <c r="H1325" s="17"/>
      <c r="I1325" s="17"/>
      <c r="J1325" s="17"/>
      <c r="K1325" s="17"/>
      <c r="L1325" s="17"/>
      <c r="M1325" s="17"/>
    </row>
    <row r="1326" spans="1:13" x14ac:dyDescent="0.25">
      <c r="A1326" s="17"/>
      <c r="B1326" s="17"/>
      <c r="C1326" s="17"/>
      <c r="D1326" s="17"/>
      <c r="E1326" s="17"/>
      <c r="F1326" s="17"/>
      <c r="G1326" s="17"/>
      <c r="H1326" s="17"/>
      <c r="I1326" s="17"/>
      <c r="J1326" s="17"/>
      <c r="K1326" s="17"/>
      <c r="L1326" s="17"/>
      <c r="M1326" s="17"/>
    </row>
    <row r="1327" spans="1:13" x14ac:dyDescent="0.25">
      <c r="A1327" s="17"/>
      <c r="B1327" s="17"/>
      <c r="C1327" s="17"/>
      <c r="D1327" s="17"/>
      <c r="E1327" s="17"/>
      <c r="F1327" s="17"/>
      <c r="G1327" s="17"/>
      <c r="H1327" s="17"/>
      <c r="I1327" s="17"/>
      <c r="J1327" s="17"/>
      <c r="K1327" s="17"/>
      <c r="L1327" s="17"/>
      <c r="M1327" s="17"/>
    </row>
    <row r="1328" spans="1:13" x14ac:dyDescent="0.25">
      <c r="A1328" s="17"/>
      <c r="B1328" s="17"/>
      <c r="C1328" s="17"/>
      <c r="D1328" s="17"/>
      <c r="E1328" s="17"/>
      <c r="F1328" s="17"/>
      <c r="G1328" s="17"/>
      <c r="H1328" s="17"/>
      <c r="I1328" s="17"/>
      <c r="J1328" s="17"/>
      <c r="K1328" s="17"/>
      <c r="L1328" s="17"/>
      <c r="M1328" s="17"/>
    </row>
    <row r="1329" spans="1:13" x14ac:dyDescent="0.25">
      <c r="A1329" s="17"/>
      <c r="B1329" s="17"/>
      <c r="C1329" s="17"/>
      <c r="D1329" s="17"/>
      <c r="E1329" s="17"/>
      <c r="F1329" s="17"/>
      <c r="G1329" s="17"/>
      <c r="H1329" s="17"/>
      <c r="I1329" s="17"/>
      <c r="J1329" s="17"/>
      <c r="K1329" s="17"/>
      <c r="L1329" s="17"/>
      <c r="M1329" s="17"/>
    </row>
    <row r="1330" spans="1:13" x14ac:dyDescent="0.25">
      <c r="A1330" s="17"/>
      <c r="B1330" s="17"/>
      <c r="C1330" s="17"/>
      <c r="D1330" s="17"/>
      <c r="E1330" s="17"/>
      <c r="F1330" s="17"/>
      <c r="G1330" s="17"/>
      <c r="H1330" s="17"/>
      <c r="I1330" s="17"/>
      <c r="J1330" s="17"/>
      <c r="K1330" s="17"/>
      <c r="L1330" s="17"/>
      <c r="M1330" s="17"/>
    </row>
    <row r="1331" spans="1:13" x14ac:dyDescent="0.25">
      <c r="A1331" s="17"/>
      <c r="B1331" s="17"/>
      <c r="C1331" s="17"/>
      <c r="D1331" s="17"/>
      <c r="E1331" s="17"/>
      <c r="F1331" s="17"/>
      <c r="G1331" s="17"/>
      <c r="H1331" s="17"/>
      <c r="I1331" s="17"/>
      <c r="J1331" s="17"/>
      <c r="K1331" s="17"/>
      <c r="L1331" s="17"/>
      <c r="M1331" s="17"/>
    </row>
    <row r="1332" spans="1:13" x14ac:dyDescent="0.25">
      <c r="A1332" s="17"/>
      <c r="B1332" s="17"/>
      <c r="C1332" s="17"/>
      <c r="D1332" s="17"/>
      <c r="E1332" s="17"/>
      <c r="F1332" s="17"/>
      <c r="G1332" s="17"/>
      <c r="H1332" s="17"/>
      <c r="I1332" s="17"/>
      <c r="J1332" s="17"/>
      <c r="K1332" s="17"/>
      <c r="L1332" s="17"/>
      <c r="M1332" s="17"/>
    </row>
    <row r="1333" spans="1:13" x14ac:dyDescent="0.25">
      <c r="A1333" s="17"/>
      <c r="B1333" s="17"/>
      <c r="C1333" s="17"/>
      <c r="D1333" s="17"/>
      <c r="E1333" s="17"/>
      <c r="F1333" s="17"/>
      <c r="G1333" s="17"/>
      <c r="H1333" s="17"/>
      <c r="I1333" s="17"/>
      <c r="J1333" s="17"/>
      <c r="K1333" s="17"/>
      <c r="L1333" s="17"/>
      <c r="M1333" s="17"/>
    </row>
    <row r="1334" spans="1:13" x14ac:dyDescent="0.25">
      <c r="A1334" s="17"/>
      <c r="B1334" s="17"/>
      <c r="C1334" s="17"/>
      <c r="D1334" s="17"/>
      <c r="E1334" s="17"/>
      <c r="F1334" s="17"/>
      <c r="G1334" s="17"/>
      <c r="H1334" s="17"/>
      <c r="I1334" s="17"/>
      <c r="J1334" s="17"/>
      <c r="K1334" s="17"/>
      <c r="L1334" s="17"/>
      <c r="M1334" s="17"/>
    </row>
    <row r="1335" spans="1:13" x14ac:dyDescent="0.25">
      <c r="A1335" s="17"/>
      <c r="B1335" s="17"/>
      <c r="C1335" s="17"/>
      <c r="D1335" s="17"/>
      <c r="E1335" s="17"/>
      <c r="F1335" s="17"/>
      <c r="G1335" s="17"/>
      <c r="H1335" s="17"/>
      <c r="I1335" s="17"/>
      <c r="J1335" s="17"/>
      <c r="K1335" s="17"/>
      <c r="L1335" s="17"/>
      <c r="M1335" s="17"/>
    </row>
    <row r="1336" spans="1:13" x14ac:dyDescent="0.25">
      <c r="A1336" s="17"/>
      <c r="B1336" s="17"/>
      <c r="C1336" s="17"/>
      <c r="D1336" s="17"/>
      <c r="E1336" s="17"/>
      <c r="F1336" s="17"/>
      <c r="G1336" s="17"/>
      <c r="H1336" s="17"/>
      <c r="I1336" s="17"/>
      <c r="J1336" s="17"/>
      <c r="K1336" s="17"/>
      <c r="L1336" s="17"/>
      <c r="M1336" s="17"/>
    </row>
    <row r="1337" spans="1:13" x14ac:dyDescent="0.25">
      <c r="A1337" s="17"/>
      <c r="B1337" s="17"/>
      <c r="C1337" s="17"/>
      <c r="D1337" s="17"/>
      <c r="E1337" s="17"/>
      <c r="F1337" s="17"/>
      <c r="G1337" s="17"/>
      <c r="H1337" s="17"/>
      <c r="I1337" s="17"/>
      <c r="J1337" s="17"/>
      <c r="K1337" s="17"/>
      <c r="L1337" s="17"/>
      <c r="M1337" s="17"/>
    </row>
    <row r="1338" spans="1:13" x14ac:dyDescent="0.25">
      <c r="A1338" s="17"/>
      <c r="B1338" s="17"/>
      <c r="C1338" s="17"/>
      <c r="D1338" s="17"/>
      <c r="E1338" s="17"/>
      <c r="F1338" s="17"/>
      <c r="G1338" s="17"/>
      <c r="H1338" s="17"/>
      <c r="I1338" s="17"/>
      <c r="J1338" s="17"/>
      <c r="K1338" s="17"/>
      <c r="L1338" s="17"/>
      <c r="M1338" s="17"/>
    </row>
    <row r="1339" spans="1:13" x14ac:dyDescent="0.25">
      <c r="A1339" s="17"/>
      <c r="B1339" s="17"/>
      <c r="C1339" s="17"/>
      <c r="D1339" s="17"/>
      <c r="E1339" s="17"/>
      <c r="F1339" s="17"/>
      <c r="G1339" s="17"/>
      <c r="H1339" s="17"/>
      <c r="I1339" s="17"/>
      <c r="J1339" s="17"/>
      <c r="K1339" s="17"/>
      <c r="L1339" s="17"/>
      <c r="M1339" s="17"/>
    </row>
    <row r="1340" spans="1:13" x14ac:dyDescent="0.25">
      <c r="A1340" s="17"/>
      <c r="B1340" s="17"/>
      <c r="C1340" s="17"/>
      <c r="D1340" s="17"/>
      <c r="E1340" s="17"/>
      <c r="F1340" s="17"/>
      <c r="G1340" s="17"/>
      <c r="H1340" s="17"/>
      <c r="I1340" s="17"/>
      <c r="J1340" s="17"/>
      <c r="K1340" s="17"/>
      <c r="L1340" s="17"/>
      <c r="M1340" s="17"/>
    </row>
    <row r="1341" spans="1:13" x14ac:dyDescent="0.25">
      <c r="A1341" s="17"/>
      <c r="B1341" s="17"/>
      <c r="C1341" s="17"/>
      <c r="D1341" s="17"/>
      <c r="E1341" s="17"/>
      <c r="F1341" s="17"/>
      <c r="G1341" s="17"/>
      <c r="H1341" s="17"/>
      <c r="I1341" s="17"/>
      <c r="J1341" s="17"/>
      <c r="K1341" s="17"/>
      <c r="L1341" s="17"/>
      <c r="M1341" s="17"/>
    </row>
    <row r="1342" spans="1:13" x14ac:dyDescent="0.25">
      <c r="A1342" s="17"/>
      <c r="B1342" s="17"/>
      <c r="C1342" s="17"/>
      <c r="D1342" s="17"/>
      <c r="E1342" s="17"/>
      <c r="F1342" s="17"/>
      <c r="G1342" s="17"/>
      <c r="H1342" s="17"/>
      <c r="I1342" s="17"/>
      <c r="J1342" s="17"/>
      <c r="K1342" s="17"/>
      <c r="L1342" s="17"/>
      <c r="M1342" s="17"/>
    </row>
    <row r="1343" spans="1:13" x14ac:dyDescent="0.25">
      <c r="A1343" s="17"/>
      <c r="B1343" s="17"/>
      <c r="C1343" s="17"/>
      <c r="D1343" s="17"/>
      <c r="E1343" s="17"/>
      <c r="F1343" s="17"/>
      <c r="G1343" s="17"/>
      <c r="H1343" s="17"/>
      <c r="I1343" s="17"/>
      <c r="J1343" s="17"/>
      <c r="K1343" s="17"/>
      <c r="L1343" s="17"/>
      <c r="M1343" s="17"/>
    </row>
    <row r="1344" spans="1:13" x14ac:dyDescent="0.25">
      <c r="A1344" s="17"/>
      <c r="B1344" s="17"/>
      <c r="C1344" s="17"/>
      <c r="D1344" s="17"/>
      <c r="E1344" s="17"/>
      <c r="F1344" s="17"/>
      <c r="G1344" s="17"/>
      <c r="H1344" s="17"/>
      <c r="I1344" s="17"/>
      <c r="J1344" s="17"/>
      <c r="K1344" s="17"/>
      <c r="L1344" s="17"/>
      <c r="M1344" s="17"/>
    </row>
    <row r="1345" spans="1:13" x14ac:dyDescent="0.25">
      <c r="A1345" s="17"/>
      <c r="B1345" s="17"/>
      <c r="C1345" s="17"/>
      <c r="D1345" s="17"/>
      <c r="E1345" s="17"/>
      <c r="F1345" s="17"/>
      <c r="G1345" s="17"/>
      <c r="H1345" s="17"/>
      <c r="I1345" s="17"/>
      <c r="J1345" s="17"/>
      <c r="K1345" s="17"/>
      <c r="L1345" s="17"/>
      <c r="M1345" s="17"/>
    </row>
    <row r="1346" spans="1:13" x14ac:dyDescent="0.25">
      <c r="A1346" s="17"/>
      <c r="B1346" s="17"/>
      <c r="C1346" s="17"/>
      <c r="D1346" s="17"/>
      <c r="E1346" s="17"/>
      <c r="F1346" s="17"/>
      <c r="G1346" s="17"/>
      <c r="H1346" s="17"/>
      <c r="I1346" s="17"/>
      <c r="J1346" s="17"/>
      <c r="K1346" s="17"/>
      <c r="L1346" s="17"/>
      <c r="M1346" s="17"/>
    </row>
    <row r="1347" spans="1:13" x14ac:dyDescent="0.25">
      <c r="A1347" s="17"/>
      <c r="B1347" s="17"/>
      <c r="C1347" s="17"/>
      <c r="D1347" s="17"/>
      <c r="E1347" s="17"/>
      <c r="F1347" s="17"/>
      <c r="G1347" s="17"/>
      <c r="H1347" s="17"/>
      <c r="I1347" s="17"/>
      <c r="J1347" s="17"/>
      <c r="K1347" s="17"/>
      <c r="L1347" s="17"/>
      <c r="M1347" s="17"/>
    </row>
    <row r="1348" spans="1:13" x14ac:dyDescent="0.25">
      <c r="A1348" s="17"/>
      <c r="B1348" s="17"/>
      <c r="C1348" s="17"/>
      <c r="D1348" s="17"/>
      <c r="E1348" s="17"/>
      <c r="F1348" s="17"/>
      <c r="G1348" s="17"/>
      <c r="H1348" s="17"/>
      <c r="I1348" s="17"/>
      <c r="J1348" s="17"/>
      <c r="K1348" s="17"/>
      <c r="L1348" s="17"/>
      <c r="M1348" s="17"/>
    </row>
    <row r="1349" spans="1:13" x14ac:dyDescent="0.25">
      <c r="A1349" s="17"/>
      <c r="B1349" s="17"/>
      <c r="C1349" s="17"/>
      <c r="D1349" s="17"/>
      <c r="E1349" s="17"/>
      <c r="F1349" s="17"/>
      <c r="G1349" s="17"/>
      <c r="H1349" s="17"/>
      <c r="I1349" s="17"/>
      <c r="J1349" s="17"/>
      <c r="K1349" s="17"/>
      <c r="L1349" s="17"/>
      <c r="M1349" s="17"/>
    </row>
    <row r="1350" spans="1:13" x14ac:dyDescent="0.25">
      <c r="A1350" s="17"/>
      <c r="B1350" s="17"/>
      <c r="C1350" s="17"/>
      <c r="D1350" s="17"/>
      <c r="E1350" s="17"/>
      <c r="F1350" s="17"/>
      <c r="G1350" s="17"/>
      <c r="H1350" s="17"/>
      <c r="I1350" s="17"/>
      <c r="J1350" s="17"/>
      <c r="K1350" s="17"/>
      <c r="L1350" s="17"/>
      <c r="M1350" s="17"/>
    </row>
    <row r="1351" spans="1:13" x14ac:dyDescent="0.25">
      <c r="A1351" s="17"/>
      <c r="B1351" s="17"/>
      <c r="C1351" s="17"/>
      <c r="D1351" s="17"/>
      <c r="E1351" s="17"/>
      <c r="F1351" s="17"/>
      <c r="G1351" s="17"/>
      <c r="H1351" s="17"/>
      <c r="I1351" s="17"/>
      <c r="J1351" s="17"/>
      <c r="K1351" s="17"/>
      <c r="L1351" s="17"/>
      <c r="M1351" s="17"/>
    </row>
    <row r="1352" spans="1:13" x14ac:dyDescent="0.25">
      <c r="A1352" s="17"/>
      <c r="B1352" s="17"/>
      <c r="C1352" s="17"/>
      <c r="D1352" s="17"/>
      <c r="E1352" s="17"/>
      <c r="F1352" s="17"/>
      <c r="G1352" s="17"/>
      <c r="H1352" s="17"/>
      <c r="I1352" s="17"/>
      <c r="J1352" s="17"/>
      <c r="K1352" s="17"/>
      <c r="L1352" s="17"/>
      <c r="M1352" s="17"/>
    </row>
    <row r="1353" spans="1:13" x14ac:dyDescent="0.25">
      <c r="A1353" s="17"/>
      <c r="B1353" s="17"/>
      <c r="C1353" s="17"/>
      <c r="D1353" s="17"/>
      <c r="E1353" s="17"/>
      <c r="F1353" s="17"/>
      <c r="G1353" s="17"/>
      <c r="H1353" s="17"/>
      <c r="I1353" s="17"/>
      <c r="J1353" s="17"/>
      <c r="K1353" s="17"/>
      <c r="L1353" s="17"/>
      <c r="M1353" s="17"/>
    </row>
    <row r="1354" spans="1:13" x14ac:dyDescent="0.25">
      <c r="A1354" s="17"/>
      <c r="B1354" s="17"/>
      <c r="C1354" s="17"/>
      <c r="D1354" s="17"/>
      <c r="E1354" s="17"/>
      <c r="F1354" s="17"/>
      <c r="G1354" s="17"/>
      <c r="H1354" s="17"/>
      <c r="I1354" s="17"/>
      <c r="J1354" s="17"/>
      <c r="K1354" s="17"/>
      <c r="L1354" s="17"/>
      <c r="M1354" s="17"/>
    </row>
    <row r="1355" spans="1:13" x14ac:dyDescent="0.25">
      <c r="A1355" s="17"/>
      <c r="B1355" s="17"/>
      <c r="C1355" s="17"/>
      <c r="D1355" s="17"/>
      <c r="E1355" s="17"/>
      <c r="F1355" s="17"/>
      <c r="G1355" s="17"/>
      <c r="H1355" s="17"/>
      <c r="I1355" s="17"/>
      <c r="J1355" s="17"/>
      <c r="K1355" s="17"/>
      <c r="L1355" s="17"/>
      <c r="M1355" s="17"/>
    </row>
    <row r="1356" spans="1:13" x14ac:dyDescent="0.25">
      <c r="A1356" s="17"/>
      <c r="B1356" s="17"/>
      <c r="C1356" s="17"/>
      <c r="D1356" s="17"/>
      <c r="E1356" s="17"/>
      <c r="F1356" s="17"/>
      <c r="G1356" s="17"/>
      <c r="H1356" s="17"/>
      <c r="I1356" s="17"/>
      <c r="J1356" s="17"/>
      <c r="K1356" s="17"/>
      <c r="L1356" s="17"/>
      <c r="M1356" s="17"/>
    </row>
    <row r="1357" spans="1:13" x14ac:dyDescent="0.25">
      <c r="A1357" s="17"/>
      <c r="B1357" s="17"/>
      <c r="C1357" s="17"/>
      <c r="D1357" s="17"/>
      <c r="E1357" s="17"/>
      <c r="F1357" s="17"/>
      <c r="G1357" s="17"/>
      <c r="H1357" s="17"/>
      <c r="I1357" s="17"/>
      <c r="J1357" s="17"/>
      <c r="K1357" s="17"/>
      <c r="L1357" s="17"/>
      <c r="M1357" s="17"/>
    </row>
    <row r="1358" spans="1:13" x14ac:dyDescent="0.25">
      <c r="A1358" s="17"/>
      <c r="B1358" s="17"/>
      <c r="C1358" s="17"/>
      <c r="D1358" s="17"/>
      <c r="E1358" s="17"/>
      <c r="F1358" s="17"/>
      <c r="G1358" s="17"/>
      <c r="H1358" s="17"/>
      <c r="I1358" s="17"/>
      <c r="J1358" s="17"/>
      <c r="K1358" s="17"/>
      <c r="L1358" s="17"/>
      <c r="M1358" s="17"/>
    </row>
    <row r="1359" spans="1:13" x14ac:dyDescent="0.25">
      <c r="A1359" s="17"/>
      <c r="B1359" s="17"/>
      <c r="C1359" s="17"/>
      <c r="D1359" s="17"/>
      <c r="E1359" s="17"/>
      <c r="F1359" s="17"/>
      <c r="G1359" s="17"/>
      <c r="H1359" s="17"/>
      <c r="I1359" s="17"/>
      <c r="J1359" s="17"/>
      <c r="K1359" s="17"/>
      <c r="L1359" s="17"/>
      <c r="M1359" s="17"/>
    </row>
    <row r="1360" spans="1:13" x14ac:dyDescent="0.25">
      <c r="A1360" s="17"/>
      <c r="B1360" s="17"/>
      <c r="C1360" s="17"/>
      <c r="D1360" s="17"/>
      <c r="E1360" s="17"/>
      <c r="F1360" s="17"/>
      <c r="G1360" s="17"/>
      <c r="H1360" s="17"/>
      <c r="I1360" s="17"/>
      <c r="J1360" s="17"/>
      <c r="K1360" s="17"/>
      <c r="L1360" s="17"/>
      <c r="M1360" s="17"/>
    </row>
    <row r="1361" spans="1:13" x14ac:dyDescent="0.25">
      <c r="A1361" s="17"/>
      <c r="B1361" s="17"/>
      <c r="C1361" s="17"/>
      <c r="D1361" s="17"/>
      <c r="E1361" s="17"/>
      <c r="F1361" s="17"/>
      <c r="G1361" s="17"/>
      <c r="H1361" s="17"/>
      <c r="I1361" s="17"/>
      <c r="J1361" s="17"/>
      <c r="K1361" s="17"/>
      <c r="L1361" s="17"/>
      <c r="M1361" s="17"/>
    </row>
    <row r="1362" spans="1:13" x14ac:dyDescent="0.25">
      <c r="A1362" s="17"/>
      <c r="B1362" s="17"/>
      <c r="C1362" s="17"/>
      <c r="D1362" s="17"/>
      <c r="E1362" s="17"/>
      <c r="F1362" s="17"/>
      <c r="G1362" s="17"/>
      <c r="H1362" s="17"/>
      <c r="I1362" s="17"/>
      <c r="J1362" s="17"/>
      <c r="K1362" s="17"/>
      <c r="L1362" s="17"/>
      <c r="M1362" s="17"/>
    </row>
    <row r="1363" spans="1:13" x14ac:dyDescent="0.25">
      <c r="A1363" s="17"/>
      <c r="B1363" s="17"/>
      <c r="C1363" s="17"/>
      <c r="D1363" s="17"/>
      <c r="E1363" s="17"/>
      <c r="F1363" s="17"/>
      <c r="G1363" s="17"/>
      <c r="H1363" s="17"/>
      <c r="I1363" s="17"/>
      <c r="J1363" s="17"/>
      <c r="K1363" s="17"/>
      <c r="L1363" s="17"/>
      <c r="M1363" s="17"/>
    </row>
    <row r="1364" spans="1:13" x14ac:dyDescent="0.25">
      <c r="A1364" s="17"/>
      <c r="B1364" s="17"/>
      <c r="C1364" s="17"/>
      <c r="D1364" s="17"/>
      <c r="E1364" s="17"/>
      <c r="F1364" s="17"/>
      <c r="G1364" s="17"/>
      <c r="H1364" s="17"/>
      <c r="I1364" s="17"/>
      <c r="J1364" s="17"/>
      <c r="K1364" s="17"/>
      <c r="L1364" s="17"/>
      <c r="M1364" s="17"/>
    </row>
    <row r="1365" spans="1:13" x14ac:dyDescent="0.25">
      <c r="A1365" s="17"/>
      <c r="B1365" s="17"/>
      <c r="C1365" s="17"/>
      <c r="D1365" s="17"/>
      <c r="E1365" s="17"/>
      <c r="F1365" s="17"/>
      <c r="G1365" s="17"/>
      <c r="H1365" s="17"/>
      <c r="I1365" s="17"/>
      <c r="J1365" s="17"/>
      <c r="K1365" s="17"/>
      <c r="L1365" s="17"/>
      <c r="M1365" s="17"/>
    </row>
    <row r="1366" spans="1:13" x14ac:dyDescent="0.25">
      <c r="A1366" s="17"/>
      <c r="B1366" s="17"/>
      <c r="C1366" s="17"/>
      <c r="D1366" s="17"/>
      <c r="E1366" s="17"/>
      <c r="F1366" s="17"/>
      <c r="G1366" s="17"/>
      <c r="H1366" s="17"/>
      <c r="I1366" s="17"/>
      <c r="J1366" s="17"/>
      <c r="K1366" s="17"/>
      <c r="L1366" s="17"/>
      <c r="M1366" s="17"/>
    </row>
    <row r="1367" spans="1:13" x14ac:dyDescent="0.25">
      <c r="A1367" s="17"/>
      <c r="B1367" s="17"/>
      <c r="C1367" s="17"/>
      <c r="D1367" s="17"/>
      <c r="E1367" s="17"/>
      <c r="F1367" s="17"/>
      <c r="G1367" s="17"/>
      <c r="H1367" s="17"/>
      <c r="I1367" s="17"/>
      <c r="J1367" s="17"/>
      <c r="K1367" s="17"/>
      <c r="L1367" s="17"/>
      <c r="M1367" s="17"/>
    </row>
    <row r="1368" spans="1:13" x14ac:dyDescent="0.25">
      <c r="A1368" s="17"/>
      <c r="B1368" s="17"/>
      <c r="C1368" s="17"/>
      <c r="D1368" s="17"/>
      <c r="E1368" s="17"/>
      <c r="F1368" s="17"/>
      <c r="G1368" s="17"/>
      <c r="H1368" s="17"/>
      <c r="I1368" s="17"/>
      <c r="J1368" s="17"/>
      <c r="K1368" s="17"/>
      <c r="L1368" s="17"/>
      <c r="M1368" s="17"/>
    </row>
    <row r="1369" spans="1:13" x14ac:dyDescent="0.25">
      <c r="A1369" s="17"/>
      <c r="B1369" s="17"/>
      <c r="C1369" s="17"/>
      <c r="D1369" s="17"/>
      <c r="E1369" s="17"/>
      <c r="F1369" s="17"/>
      <c r="G1369" s="17"/>
      <c r="H1369" s="17"/>
      <c r="I1369" s="17"/>
      <c r="J1369" s="17"/>
      <c r="K1369" s="17"/>
      <c r="L1369" s="17"/>
      <c r="M1369" s="17"/>
    </row>
    <row r="1370" spans="1:13" x14ac:dyDescent="0.25">
      <c r="A1370" s="17"/>
      <c r="B1370" s="17"/>
      <c r="C1370" s="17"/>
      <c r="D1370" s="17"/>
      <c r="E1370" s="17"/>
      <c r="F1370" s="17"/>
      <c r="G1370" s="17"/>
      <c r="H1370" s="17"/>
      <c r="I1370" s="17"/>
      <c r="J1370" s="17"/>
      <c r="K1370" s="17"/>
      <c r="L1370" s="17"/>
      <c r="M1370" s="17"/>
    </row>
    <row r="1371" spans="1:13" x14ac:dyDescent="0.25">
      <c r="A1371" s="17"/>
      <c r="B1371" s="17"/>
      <c r="C1371" s="17"/>
      <c r="D1371" s="17"/>
      <c r="E1371" s="17"/>
      <c r="F1371" s="17"/>
      <c r="G1371" s="17"/>
      <c r="H1371" s="17"/>
      <c r="I1371" s="17"/>
      <c r="J1371" s="17"/>
      <c r="K1371" s="17"/>
      <c r="L1371" s="17"/>
      <c r="M1371" s="17"/>
    </row>
    <row r="1372" spans="1:13" x14ac:dyDescent="0.25">
      <c r="A1372" s="17"/>
      <c r="B1372" s="17"/>
      <c r="C1372" s="17"/>
      <c r="D1372" s="17"/>
      <c r="E1372" s="17"/>
      <c r="F1372" s="17"/>
      <c r="G1372" s="17"/>
      <c r="H1372" s="17"/>
      <c r="I1372" s="17"/>
      <c r="J1372" s="17"/>
      <c r="K1372" s="17"/>
      <c r="L1372" s="17"/>
      <c r="M1372" s="17"/>
    </row>
    <row r="1373" spans="1:13" x14ac:dyDescent="0.25">
      <c r="A1373" s="17"/>
      <c r="B1373" s="17"/>
      <c r="C1373" s="17"/>
      <c r="D1373" s="17"/>
      <c r="E1373" s="17"/>
      <c r="F1373" s="17"/>
      <c r="G1373" s="17"/>
      <c r="H1373" s="17"/>
      <c r="I1373" s="17"/>
      <c r="J1373" s="17"/>
      <c r="K1373" s="17"/>
      <c r="L1373" s="17"/>
      <c r="M1373" s="17"/>
    </row>
    <row r="1374" spans="1:13" x14ac:dyDescent="0.25">
      <c r="A1374" s="17"/>
      <c r="B1374" s="17"/>
      <c r="C1374" s="17"/>
      <c r="D1374" s="17"/>
      <c r="E1374" s="17"/>
      <c r="F1374" s="17"/>
      <c r="G1374" s="17"/>
      <c r="H1374" s="17"/>
      <c r="I1374" s="17"/>
      <c r="J1374" s="17"/>
      <c r="K1374" s="17"/>
      <c r="L1374" s="17"/>
      <c r="M1374" s="17"/>
    </row>
    <row r="1375" spans="1:13" x14ac:dyDescent="0.25">
      <c r="A1375" s="17"/>
      <c r="B1375" s="17"/>
      <c r="C1375" s="17"/>
      <c r="D1375" s="17"/>
      <c r="E1375" s="17"/>
      <c r="F1375" s="17"/>
      <c r="G1375" s="17"/>
      <c r="H1375" s="17"/>
      <c r="I1375" s="17"/>
      <c r="J1375" s="17"/>
      <c r="K1375" s="17"/>
      <c r="L1375" s="17"/>
      <c r="M1375" s="17"/>
    </row>
    <row r="1376" spans="1:13" x14ac:dyDescent="0.25">
      <c r="A1376" s="17"/>
      <c r="B1376" s="17"/>
      <c r="C1376" s="17"/>
      <c r="D1376" s="17"/>
      <c r="E1376" s="17"/>
      <c r="F1376" s="17"/>
      <c r="G1376" s="17"/>
      <c r="H1376" s="17"/>
      <c r="I1376" s="17"/>
      <c r="J1376" s="17"/>
      <c r="K1376" s="17"/>
      <c r="L1376" s="17"/>
      <c r="M1376" s="17"/>
    </row>
    <row r="1377" spans="1:13" x14ac:dyDescent="0.25">
      <c r="A1377" s="17"/>
      <c r="B1377" s="17"/>
      <c r="C1377" s="17"/>
      <c r="D1377" s="17"/>
      <c r="E1377" s="17"/>
      <c r="F1377" s="17"/>
      <c r="G1377" s="17"/>
      <c r="H1377" s="17"/>
      <c r="I1377" s="17"/>
      <c r="J1377" s="17"/>
      <c r="K1377" s="17"/>
      <c r="L1377" s="17"/>
      <c r="M1377" s="17"/>
    </row>
    <row r="1378" spans="1:13" x14ac:dyDescent="0.25">
      <c r="A1378" s="17"/>
      <c r="B1378" s="17"/>
      <c r="C1378" s="17"/>
      <c r="D1378" s="17"/>
      <c r="E1378" s="17"/>
      <c r="F1378" s="17"/>
      <c r="G1378" s="17"/>
      <c r="H1378" s="17"/>
      <c r="I1378" s="17"/>
      <c r="J1378" s="17"/>
      <c r="K1378" s="17"/>
      <c r="L1378" s="17"/>
      <c r="M1378" s="17"/>
    </row>
    <row r="1379" spans="1:13" x14ac:dyDescent="0.25">
      <c r="A1379" s="17"/>
      <c r="B1379" s="17"/>
      <c r="C1379" s="17"/>
      <c r="D1379" s="17"/>
      <c r="E1379" s="17"/>
      <c r="F1379" s="17"/>
      <c r="G1379" s="17"/>
      <c r="H1379" s="17"/>
      <c r="I1379" s="17"/>
      <c r="J1379" s="17"/>
      <c r="K1379" s="17"/>
      <c r="L1379" s="17"/>
      <c r="M1379" s="17"/>
    </row>
    <row r="1380" spans="1:13" x14ac:dyDescent="0.25">
      <c r="A1380" s="17"/>
      <c r="B1380" s="17"/>
      <c r="C1380" s="17"/>
      <c r="D1380" s="17"/>
      <c r="E1380" s="17"/>
      <c r="F1380" s="17"/>
      <c r="G1380" s="17"/>
      <c r="H1380" s="17"/>
      <c r="I1380" s="17"/>
      <c r="J1380" s="17"/>
      <c r="K1380" s="17"/>
      <c r="L1380" s="17"/>
      <c r="M1380" s="17"/>
    </row>
    <row r="1381" spans="1:13" x14ac:dyDescent="0.25">
      <c r="A1381" s="17"/>
      <c r="B1381" s="17"/>
      <c r="C1381" s="17"/>
      <c r="D1381" s="17"/>
      <c r="E1381" s="17"/>
      <c r="F1381" s="17"/>
      <c r="G1381" s="17"/>
      <c r="H1381" s="17"/>
      <c r="I1381" s="17"/>
      <c r="J1381" s="17"/>
      <c r="K1381" s="17"/>
      <c r="L1381" s="17"/>
      <c r="M1381" s="17"/>
    </row>
    <row r="1382" spans="1:13" x14ac:dyDescent="0.25">
      <c r="A1382" s="17"/>
      <c r="B1382" s="17"/>
      <c r="C1382" s="17"/>
      <c r="D1382" s="17"/>
      <c r="E1382" s="17"/>
      <c r="F1382" s="17"/>
      <c r="G1382" s="17"/>
      <c r="H1382" s="17"/>
      <c r="I1382" s="17"/>
      <c r="J1382" s="17"/>
      <c r="K1382" s="17"/>
      <c r="L1382" s="17"/>
      <c r="M1382" s="17"/>
    </row>
    <row r="1383" spans="1:13" x14ac:dyDescent="0.25">
      <c r="A1383" s="17"/>
      <c r="B1383" s="17"/>
      <c r="C1383" s="17"/>
      <c r="D1383" s="17"/>
      <c r="E1383" s="17"/>
      <c r="F1383" s="17"/>
      <c r="G1383" s="17"/>
      <c r="H1383" s="17"/>
      <c r="I1383" s="17"/>
      <c r="J1383" s="17"/>
      <c r="K1383" s="17"/>
      <c r="L1383" s="17"/>
      <c r="M1383" s="17"/>
    </row>
    <row r="1384" spans="1:13" x14ac:dyDescent="0.25">
      <c r="A1384" s="17"/>
      <c r="B1384" s="17"/>
      <c r="C1384" s="17"/>
      <c r="D1384" s="17"/>
      <c r="E1384" s="17"/>
      <c r="F1384" s="17"/>
      <c r="G1384" s="17"/>
      <c r="H1384" s="17"/>
      <c r="I1384" s="17"/>
      <c r="J1384" s="17"/>
      <c r="K1384" s="17"/>
      <c r="L1384" s="17"/>
      <c r="M1384" s="17"/>
    </row>
    <row r="1385" spans="1:13" x14ac:dyDescent="0.25">
      <c r="A1385" s="17"/>
      <c r="B1385" s="17"/>
      <c r="C1385" s="17"/>
      <c r="D1385" s="17"/>
      <c r="E1385" s="17"/>
      <c r="F1385" s="17"/>
      <c r="G1385" s="17"/>
      <c r="H1385" s="17"/>
      <c r="I1385" s="17"/>
      <c r="J1385" s="17"/>
      <c r="K1385" s="17"/>
      <c r="L1385" s="17"/>
      <c r="M1385" s="17"/>
    </row>
    <row r="1386" spans="1:13" x14ac:dyDescent="0.25">
      <c r="A1386" s="17"/>
      <c r="B1386" s="17"/>
      <c r="C1386" s="17"/>
      <c r="D1386" s="17"/>
      <c r="E1386" s="17"/>
      <c r="F1386" s="17"/>
      <c r="G1386" s="17"/>
      <c r="H1386" s="17"/>
      <c r="I1386" s="17"/>
      <c r="J1386" s="17"/>
      <c r="K1386" s="17"/>
      <c r="L1386" s="17"/>
      <c r="M1386" s="17"/>
    </row>
    <row r="1387" spans="1:13" x14ac:dyDescent="0.25">
      <c r="A1387" s="17"/>
      <c r="B1387" s="17"/>
      <c r="C1387" s="17"/>
      <c r="D1387" s="17"/>
      <c r="E1387" s="17"/>
      <c r="F1387" s="17"/>
      <c r="G1387" s="17"/>
      <c r="H1387" s="17"/>
      <c r="I1387" s="17"/>
      <c r="J1387" s="17"/>
      <c r="K1387" s="17"/>
      <c r="L1387" s="17"/>
      <c r="M1387" s="17"/>
    </row>
    <row r="1388" spans="1:13" x14ac:dyDescent="0.25">
      <c r="A1388" s="17"/>
      <c r="B1388" s="17"/>
      <c r="C1388" s="17"/>
      <c r="D1388" s="17"/>
      <c r="E1388" s="17"/>
      <c r="F1388" s="17"/>
      <c r="G1388" s="17"/>
      <c r="H1388" s="17"/>
      <c r="I1388" s="17"/>
      <c r="J1388" s="17"/>
      <c r="K1388" s="17"/>
      <c r="L1388" s="17"/>
      <c r="M1388" s="17"/>
    </row>
    <row r="1389" spans="1:13" x14ac:dyDescent="0.25">
      <c r="A1389" s="17"/>
      <c r="B1389" s="17"/>
      <c r="C1389" s="17"/>
      <c r="D1389" s="17"/>
      <c r="E1389" s="17"/>
      <c r="F1389" s="17"/>
      <c r="G1389" s="17"/>
      <c r="H1389" s="17"/>
      <c r="I1389" s="17"/>
      <c r="J1389" s="17"/>
      <c r="K1389" s="17"/>
      <c r="L1389" s="17"/>
      <c r="M1389" s="17"/>
    </row>
    <row r="1390" spans="1:13" x14ac:dyDescent="0.25">
      <c r="A1390" s="17"/>
      <c r="B1390" s="17"/>
      <c r="C1390" s="17"/>
      <c r="D1390" s="17"/>
      <c r="E1390" s="17"/>
      <c r="F1390" s="17"/>
      <c r="G1390" s="17"/>
      <c r="H1390" s="17"/>
      <c r="I1390" s="17"/>
      <c r="J1390" s="17"/>
      <c r="K1390" s="17"/>
      <c r="L1390" s="17"/>
      <c r="M1390" s="17"/>
    </row>
    <row r="1391" spans="1:13" x14ac:dyDescent="0.25">
      <c r="A1391" s="17"/>
      <c r="B1391" s="17"/>
      <c r="C1391" s="17"/>
      <c r="D1391" s="17"/>
      <c r="E1391" s="17"/>
      <c r="F1391" s="17"/>
      <c r="G1391" s="17"/>
      <c r="H1391" s="17"/>
      <c r="I1391" s="17"/>
      <c r="J1391" s="17"/>
      <c r="K1391" s="17"/>
      <c r="L1391" s="17"/>
      <c r="M1391" s="17"/>
    </row>
    <row r="1392" spans="1:13" x14ac:dyDescent="0.25">
      <c r="A1392" s="17"/>
      <c r="B1392" s="17"/>
      <c r="C1392" s="17"/>
      <c r="D1392" s="17"/>
      <c r="E1392" s="17"/>
      <c r="F1392" s="17"/>
      <c r="G1392" s="17"/>
      <c r="H1392" s="17"/>
      <c r="I1392" s="17"/>
      <c r="J1392" s="17"/>
      <c r="K1392" s="17"/>
      <c r="L1392" s="17"/>
      <c r="M1392" s="17"/>
    </row>
    <row r="1393" spans="1:13" x14ac:dyDescent="0.25">
      <c r="A1393" s="17"/>
      <c r="B1393" s="17"/>
      <c r="C1393" s="17"/>
      <c r="D1393" s="17"/>
      <c r="E1393" s="17"/>
      <c r="F1393" s="17"/>
      <c r="G1393" s="17"/>
      <c r="H1393" s="17"/>
      <c r="I1393" s="17"/>
      <c r="J1393" s="17"/>
      <c r="K1393" s="17"/>
      <c r="L1393" s="17"/>
      <c r="M1393" s="17"/>
    </row>
    <row r="1394" spans="1:13" x14ac:dyDescent="0.25">
      <c r="A1394" s="17"/>
      <c r="B1394" s="17"/>
      <c r="C1394" s="17"/>
      <c r="D1394" s="17"/>
      <c r="E1394" s="17"/>
      <c r="F1394" s="17"/>
      <c r="G1394" s="17"/>
      <c r="H1394" s="17"/>
      <c r="I1394" s="17"/>
      <c r="J1394" s="17"/>
      <c r="K1394" s="17"/>
      <c r="L1394" s="17"/>
      <c r="M1394" s="17"/>
    </row>
    <row r="1395" spans="1:13" x14ac:dyDescent="0.25">
      <c r="A1395" s="17"/>
      <c r="B1395" s="17"/>
      <c r="C1395" s="17"/>
      <c r="D1395" s="17"/>
      <c r="E1395" s="17"/>
      <c r="F1395" s="17"/>
      <c r="G1395" s="17"/>
      <c r="H1395" s="17"/>
      <c r="I1395" s="17"/>
      <c r="J1395" s="17"/>
      <c r="K1395" s="17"/>
      <c r="L1395" s="17"/>
      <c r="M1395" s="17"/>
    </row>
    <row r="1396" spans="1:13" x14ac:dyDescent="0.25">
      <c r="A1396" s="17"/>
      <c r="B1396" s="17"/>
      <c r="C1396" s="17"/>
      <c r="D1396" s="17"/>
      <c r="E1396" s="17"/>
      <c r="F1396" s="17"/>
      <c r="G1396" s="17"/>
      <c r="H1396" s="17"/>
      <c r="I1396" s="17"/>
      <c r="J1396" s="17"/>
      <c r="K1396" s="17"/>
      <c r="L1396" s="17"/>
      <c r="M1396" s="17"/>
    </row>
    <row r="1397" spans="1:13" x14ac:dyDescent="0.25">
      <c r="A1397" s="17"/>
      <c r="B1397" s="17"/>
      <c r="C1397" s="17"/>
      <c r="D1397" s="17"/>
      <c r="E1397" s="17"/>
      <c r="F1397" s="17"/>
      <c r="G1397" s="17"/>
      <c r="H1397" s="17"/>
      <c r="I1397" s="17"/>
      <c r="J1397" s="17"/>
      <c r="K1397" s="17"/>
      <c r="L1397" s="17"/>
      <c r="M1397" s="17"/>
    </row>
    <row r="1398" spans="1:13" x14ac:dyDescent="0.25">
      <c r="A1398" s="17"/>
      <c r="B1398" s="17"/>
      <c r="C1398" s="17"/>
      <c r="D1398" s="17"/>
      <c r="E1398" s="17"/>
      <c r="F1398" s="17"/>
      <c r="G1398" s="17"/>
      <c r="H1398" s="17"/>
      <c r="I1398" s="17"/>
      <c r="J1398" s="17"/>
      <c r="K1398" s="17"/>
      <c r="L1398" s="17"/>
      <c r="M1398" s="17"/>
    </row>
    <row r="1399" spans="1:13" x14ac:dyDescent="0.25">
      <c r="A1399" s="17"/>
      <c r="B1399" s="17"/>
      <c r="C1399" s="17"/>
      <c r="D1399" s="17"/>
      <c r="E1399" s="17"/>
      <c r="F1399" s="17"/>
      <c r="G1399" s="17"/>
      <c r="H1399" s="17"/>
      <c r="I1399" s="17"/>
      <c r="J1399" s="17"/>
      <c r="K1399" s="17"/>
      <c r="L1399" s="17"/>
      <c r="M1399" s="17"/>
    </row>
    <row r="1400" spans="1:13" x14ac:dyDescent="0.25">
      <c r="A1400" s="17"/>
      <c r="B1400" s="17"/>
      <c r="C1400" s="17"/>
      <c r="D1400" s="17"/>
      <c r="E1400" s="17"/>
      <c r="F1400" s="17"/>
      <c r="G1400" s="17"/>
      <c r="H1400" s="17"/>
      <c r="I1400" s="17"/>
      <c r="J1400" s="17"/>
      <c r="K1400" s="17"/>
      <c r="L1400" s="17"/>
      <c r="M1400" s="17"/>
    </row>
    <row r="1401" spans="1:13" x14ac:dyDescent="0.25">
      <c r="A1401" s="17"/>
      <c r="B1401" s="17"/>
      <c r="C1401" s="17"/>
      <c r="D1401" s="17"/>
      <c r="E1401" s="17"/>
      <c r="F1401" s="17"/>
      <c r="G1401" s="17"/>
      <c r="H1401" s="17"/>
      <c r="I1401" s="17"/>
      <c r="J1401" s="17"/>
      <c r="K1401" s="17"/>
      <c r="L1401" s="17"/>
      <c r="M1401" s="17"/>
    </row>
    <row r="1402" spans="1:13" x14ac:dyDescent="0.25">
      <c r="A1402" s="17"/>
      <c r="B1402" s="17"/>
      <c r="C1402" s="17"/>
      <c r="D1402" s="17"/>
      <c r="E1402" s="17"/>
      <c r="F1402" s="17"/>
      <c r="G1402" s="17"/>
      <c r="H1402" s="17"/>
      <c r="I1402" s="17"/>
      <c r="J1402" s="17"/>
      <c r="K1402" s="17"/>
      <c r="L1402" s="17"/>
      <c r="M1402" s="17"/>
    </row>
    <row r="1403" spans="1:13" x14ac:dyDescent="0.25">
      <c r="A1403" s="17"/>
      <c r="B1403" s="17"/>
      <c r="C1403" s="17"/>
      <c r="D1403" s="17"/>
      <c r="E1403" s="17"/>
      <c r="F1403" s="17"/>
      <c r="G1403" s="17"/>
      <c r="H1403" s="17"/>
      <c r="I1403" s="17"/>
      <c r="J1403" s="17"/>
      <c r="K1403" s="17"/>
      <c r="L1403" s="17"/>
      <c r="M1403" s="17"/>
    </row>
    <row r="1404" spans="1:13" x14ac:dyDescent="0.25">
      <c r="A1404" s="17"/>
      <c r="B1404" s="17"/>
      <c r="C1404" s="17"/>
      <c r="D1404" s="17"/>
      <c r="E1404" s="17"/>
      <c r="F1404" s="17"/>
      <c r="G1404" s="17"/>
      <c r="H1404" s="17"/>
      <c r="I1404" s="17"/>
      <c r="J1404" s="17"/>
      <c r="K1404" s="17"/>
      <c r="L1404" s="17"/>
      <c r="M1404" s="17"/>
    </row>
    <row r="1405" spans="1:13" x14ac:dyDescent="0.25">
      <c r="A1405" s="17"/>
      <c r="B1405" s="17"/>
      <c r="C1405" s="17"/>
      <c r="D1405" s="17"/>
      <c r="E1405" s="17"/>
      <c r="F1405" s="17"/>
      <c r="G1405" s="17"/>
      <c r="H1405" s="17"/>
      <c r="I1405" s="17"/>
      <c r="J1405" s="17"/>
      <c r="K1405" s="17"/>
      <c r="L1405" s="17"/>
      <c r="M1405" s="17"/>
    </row>
    <row r="1406" spans="1:13" x14ac:dyDescent="0.25">
      <c r="A1406" s="17"/>
      <c r="B1406" s="17"/>
      <c r="C1406" s="17"/>
      <c r="D1406" s="17"/>
      <c r="E1406" s="17"/>
      <c r="F1406" s="17"/>
      <c r="G1406" s="17"/>
      <c r="H1406" s="17"/>
      <c r="I1406" s="17"/>
      <c r="J1406" s="17"/>
      <c r="K1406" s="17"/>
      <c r="L1406" s="17"/>
      <c r="M1406" s="17"/>
    </row>
    <row r="1407" spans="1:13" x14ac:dyDescent="0.25">
      <c r="A1407" s="17"/>
      <c r="B1407" s="17"/>
      <c r="C1407" s="17"/>
      <c r="D1407" s="17"/>
      <c r="E1407" s="17"/>
      <c r="F1407" s="17"/>
      <c r="G1407" s="17"/>
      <c r="H1407" s="17"/>
      <c r="I1407" s="17"/>
      <c r="J1407" s="17"/>
      <c r="K1407" s="17"/>
      <c r="L1407" s="17"/>
      <c r="M1407" s="17"/>
    </row>
    <row r="1408" spans="1:13" x14ac:dyDescent="0.25">
      <c r="A1408" s="17"/>
      <c r="B1408" s="17"/>
      <c r="C1408" s="17"/>
      <c r="D1408" s="17"/>
      <c r="E1408" s="17"/>
      <c r="F1408" s="17"/>
      <c r="G1408" s="17"/>
      <c r="H1408" s="17"/>
      <c r="I1408" s="17"/>
      <c r="J1408" s="17"/>
      <c r="K1408" s="17"/>
      <c r="L1408" s="17"/>
      <c r="M1408" s="17"/>
    </row>
    <row r="1409" spans="1:13" x14ac:dyDescent="0.25">
      <c r="A1409" s="17"/>
      <c r="B1409" s="17"/>
      <c r="C1409" s="17"/>
      <c r="D1409" s="17"/>
      <c r="E1409" s="17"/>
      <c r="F1409" s="17"/>
      <c r="G1409" s="17"/>
      <c r="H1409" s="17"/>
      <c r="I1409" s="17"/>
      <c r="J1409" s="17"/>
      <c r="K1409" s="17"/>
      <c r="L1409" s="17"/>
      <c r="M1409" s="17"/>
    </row>
    <row r="1410" spans="1:13" x14ac:dyDescent="0.25">
      <c r="A1410" s="17"/>
      <c r="B1410" s="17"/>
      <c r="C1410" s="17"/>
      <c r="D1410" s="17"/>
      <c r="E1410" s="17"/>
      <c r="F1410" s="17"/>
      <c r="G1410" s="17"/>
      <c r="H1410" s="17"/>
      <c r="I1410" s="17"/>
      <c r="J1410" s="17"/>
      <c r="K1410" s="17"/>
      <c r="L1410" s="17"/>
      <c r="M1410" s="17"/>
    </row>
    <row r="1411" spans="1:13" x14ac:dyDescent="0.25">
      <c r="A1411" s="17"/>
      <c r="B1411" s="17"/>
      <c r="C1411" s="17"/>
      <c r="D1411" s="17"/>
      <c r="E1411" s="17"/>
      <c r="F1411" s="17"/>
      <c r="G1411" s="17"/>
      <c r="H1411" s="17"/>
      <c r="I1411" s="17"/>
      <c r="J1411" s="17"/>
      <c r="K1411" s="17"/>
      <c r="L1411" s="17"/>
      <c r="M1411" s="17"/>
    </row>
    <row r="1412" spans="1:13" x14ac:dyDescent="0.25">
      <c r="A1412" s="17"/>
      <c r="B1412" s="17"/>
      <c r="C1412" s="17"/>
      <c r="D1412" s="17"/>
      <c r="E1412" s="17"/>
      <c r="F1412" s="17"/>
      <c r="G1412" s="17"/>
      <c r="H1412" s="17"/>
      <c r="I1412" s="17"/>
      <c r="J1412" s="17"/>
      <c r="K1412" s="17"/>
      <c r="L1412" s="17"/>
      <c r="M1412" s="17"/>
    </row>
    <row r="1413" spans="1:13" x14ac:dyDescent="0.25">
      <c r="A1413" s="17"/>
      <c r="B1413" s="17"/>
      <c r="C1413" s="17"/>
      <c r="D1413" s="17"/>
      <c r="E1413" s="17"/>
      <c r="F1413" s="17"/>
      <c r="G1413" s="17"/>
      <c r="H1413" s="17"/>
      <c r="I1413" s="17"/>
      <c r="J1413" s="17"/>
      <c r="K1413" s="17"/>
      <c r="L1413" s="17"/>
      <c r="M1413" s="17"/>
    </row>
    <row r="1414" spans="1:13" x14ac:dyDescent="0.25">
      <c r="A1414" s="17"/>
      <c r="B1414" s="17"/>
      <c r="C1414" s="17"/>
      <c r="D1414" s="17"/>
      <c r="E1414" s="17"/>
      <c r="F1414" s="17"/>
      <c r="G1414" s="17"/>
      <c r="H1414" s="17"/>
      <c r="I1414" s="17"/>
      <c r="J1414" s="17"/>
      <c r="K1414" s="17"/>
      <c r="L1414" s="17"/>
      <c r="M1414" s="17"/>
    </row>
    <row r="1415" spans="1:13" x14ac:dyDescent="0.25">
      <c r="A1415" s="17"/>
      <c r="B1415" s="17"/>
      <c r="C1415" s="17"/>
      <c r="D1415" s="17"/>
      <c r="E1415" s="17"/>
      <c r="F1415" s="17"/>
      <c r="G1415" s="17"/>
      <c r="H1415" s="17"/>
      <c r="I1415" s="17"/>
      <c r="J1415" s="17"/>
      <c r="K1415" s="17"/>
      <c r="L1415" s="17"/>
      <c r="M1415" s="17"/>
    </row>
    <row r="1416" spans="1:13" x14ac:dyDescent="0.25">
      <c r="A1416" s="17"/>
      <c r="B1416" s="17"/>
      <c r="C1416" s="17"/>
      <c r="D1416" s="17"/>
      <c r="E1416" s="17"/>
      <c r="F1416" s="17"/>
      <c r="G1416" s="17"/>
      <c r="H1416" s="17"/>
      <c r="I1416" s="17"/>
      <c r="J1416" s="17"/>
      <c r="K1416" s="17"/>
      <c r="L1416" s="17"/>
      <c r="M1416" s="17"/>
    </row>
    <row r="1417" spans="1:13" x14ac:dyDescent="0.25">
      <c r="A1417" s="17"/>
      <c r="B1417" s="17"/>
      <c r="C1417" s="17"/>
      <c r="D1417" s="17"/>
      <c r="E1417" s="17"/>
      <c r="F1417" s="17"/>
      <c r="G1417" s="17"/>
      <c r="H1417" s="17"/>
      <c r="I1417" s="17"/>
      <c r="J1417" s="17"/>
      <c r="K1417" s="17"/>
      <c r="L1417" s="17"/>
      <c r="M1417" s="17"/>
    </row>
    <row r="1418" spans="1:13" x14ac:dyDescent="0.25">
      <c r="A1418" s="17"/>
      <c r="B1418" s="17"/>
      <c r="C1418" s="17"/>
      <c r="D1418" s="17"/>
      <c r="E1418" s="17"/>
      <c r="F1418" s="17"/>
      <c r="G1418" s="17"/>
      <c r="H1418" s="17"/>
      <c r="I1418" s="17"/>
      <c r="J1418" s="17"/>
      <c r="K1418" s="17"/>
      <c r="L1418" s="17"/>
      <c r="M1418" s="17"/>
    </row>
    <row r="1419" spans="1:13" x14ac:dyDescent="0.25">
      <c r="A1419" s="17"/>
      <c r="B1419" s="17"/>
      <c r="C1419" s="17"/>
      <c r="D1419" s="17"/>
      <c r="E1419" s="17"/>
      <c r="F1419" s="17"/>
      <c r="G1419" s="17"/>
      <c r="H1419" s="17"/>
      <c r="I1419" s="17"/>
      <c r="J1419" s="17"/>
      <c r="K1419" s="17"/>
      <c r="L1419" s="17"/>
      <c r="M1419" s="17"/>
    </row>
    <row r="1420" spans="1:13" x14ac:dyDescent="0.25">
      <c r="A1420" s="17"/>
      <c r="B1420" s="17"/>
      <c r="C1420" s="17"/>
      <c r="D1420" s="17"/>
      <c r="E1420" s="17"/>
      <c r="F1420" s="17"/>
      <c r="G1420" s="17"/>
      <c r="H1420" s="17"/>
      <c r="I1420" s="17"/>
      <c r="J1420" s="17"/>
      <c r="K1420" s="17"/>
      <c r="L1420" s="17"/>
      <c r="M1420" s="17"/>
    </row>
    <row r="1421" spans="1:13" x14ac:dyDescent="0.25">
      <c r="A1421" s="17"/>
      <c r="B1421" s="17"/>
      <c r="C1421" s="17"/>
      <c r="D1421" s="17"/>
      <c r="E1421" s="17"/>
      <c r="F1421" s="17"/>
      <c r="G1421" s="17"/>
      <c r="H1421" s="17"/>
      <c r="I1421" s="17"/>
      <c r="J1421" s="17"/>
      <c r="K1421" s="17"/>
      <c r="L1421" s="17"/>
      <c r="M1421" s="17"/>
    </row>
    <row r="1422" spans="1:13" x14ac:dyDescent="0.25">
      <c r="A1422" s="17"/>
      <c r="B1422" s="17"/>
      <c r="C1422" s="17"/>
      <c r="D1422" s="17"/>
      <c r="E1422" s="17"/>
      <c r="F1422" s="17"/>
      <c r="G1422" s="17"/>
      <c r="H1422" s="17"/>
      <c r="I1422" s="17"/>
      <c r="J1422" s="17"/>
      <c r="K1422" s="17"/>
      <c r="L1422" s="17"/>
      <c r="M1422" s="17"/>
    </row>
    <row r="1423" spans="1:13" x14ac:dyDescent="0.25">
      <c r="A1423" s="17"/>
      <c r="B1423" s="17"/>
      <c r="C1423" s="17"/>
      <c r="D1423" s="17"/>
      <c r="E1423" s="17"/>
      <c r="F1423" s="17"/>
      <c r="G1423" s="17"/>
      <c r="H1423" s="17"/>
      <c r="I1423" s="17"/>
      <c r="J1423" s="17"/>
      <c r="K1423" s="17"/>
      <c r="L1423" s="17"/>
      <c r="M1423" s="17"/>
    </row>
    <row r="1424" spans="1:13" x14ac:dyDescent="0.25">
      <c r="A1424" s="17"/>
      <c r="B1424" s="17"/>
      <c r="C1424" s="17"/>
      <c r="D1424" s="17"/>
      <c r="E1424" s="17"/>
      <c r="F1424" s="17"/>
      <c r="G1424" s="17"/>
      <c r="H1424" s="17"/>
      <c r="I1424" s="17"/>
      <c r="J1424" s="17"/>
      <c r="K1424" s="17"/>
      <c r="L1424" s="17"/>
      <c r="M1424" s="17"/>
    </row>
    <row r="1425" spans="1:13" x14ac:dyDescent="0.25">
      <c r="A1425" s="17"/>
      <c r="B1425" s="17"/>
      <c r="C1425" s="17"/>
      <c r="D1425" s="17"/>
      <c r="E1425" s="17"/>
      <c r="F1425" s="17"/>
      <c r="G1425" s="17"/>
      <c r="H1425" s="17"/>
      <c r="I1425" s="17"/>
      <c r="J1425" s="17"/>
      <c r="K1425" s="17"/>
      <c r="L1425" s="17"/>
      <c r="M1425" s="17"/>
    </row>
    <row r="1426" spans="1:13" x14ac:dyDescent="0.25">
      <c r="A1426" s="17"/>
      <c r="B1426" s="17"/>
      <c r="C1426" s="17"/>
      <c r="D1426" s="17"/>
      <c r="E1426" s="17"/>
      <c r="F1426" s="17"/>
      <c r="G1426" s="17"/>
      <c r="H1426" s="17"/>
      <c r="I1426" s="17"/>
      <c r="J1426" s="17"/>
      <c r="K1426" s="17"/>
      <c r="L1426" s="17"/>
      <c r="M1426" s="17"/>
    </row>
    <row r="1427" spans="1:13" x14ac:dyDescent="0.25">
      <c r="A1427" s="17"/>
      <c r="B1427" s="17"/>
      <c r="C1427" s="17"/>
      <c r="D1427" s="17"/>
      <c r="E1427" s="17"/>
      <c r="F1427" s="17"/>
      <c r="G1427" s="17"/>
      <c r="H1427" s="17"/>
      <c r="I1427" s="17"/>
      <c r="J1427" s="17"/>
      <c r="K1427" s="17"/>
      <c r="L1427" s="17"/>
      <c r="M1427" s="17"/>
    </row>
    <row r="1428" spans="1:13" x14ac:dyDescent="0.25">
      <c r="A1428" s="17"/>
      <c r="B1428" s="17"/>
      <c r="C1428" s="17"/>
      <c r="D1428" s="17"/>
      <c r="E1428" s="17"/>
      <c r="F1428" s="17"/>
      <c r="G1428" s="17"/>
      <c r="H1428" s="17"/>
      <c r="I1428" s="17"/>
      <c r="J1428" s="17"/>
      <c r="K1428" s="17"/>
      <c r="L1428" s="17"/>
      <c r="M1428" s="17"/>
    </row>
    <row r="1429" spans="1:13" x14ac:dyDescent="0.25">
      <c r="A1429" s="17"/>
      <c r="B1429" s="17"/>
      <c r="C1429" s="17"/>
      <c r="D1429" s="17"/>
      <c r="E1429" s="17"/>
      <c r="F1429" s="17"/>
      <c r="G1429" s="17"/>
      <c r="H1429" s="17"/>
      <c r="I1429" s="17"/>
      <c r="J1429" s="17"/>
      <c r="K1429" s="17"/>
      <c r="L1429" s="17"/>
      <c r="M1429" s="17"/>
    </row>
    <row r="1430" spans="1:13" x14ac:dyDescent="0.25">
      <c r="A1430" s="17"/>
      <c r="B1430" s="17"/>
      <c r="C1430" s="17"/>
      <c r="D1430" s="17"/>
      <c r="E1430" s="17"/>
      <c r="F1430" s="17"/>
      <c r="G1430" s="17"/>
      <c r="H1430" s="17"/>
      <c r="I1430" s="17"/>
      <c r="J1430" s="17"/>
      <c r="K1430" s="17"/>
      <c r="L1430" s="17"/>
      <c r="M1430" s="17"/>
    </row>
    <row r="1431" spans="1:13" x14ac:dyDescent="0.25">
      <c r="A1431" s="17"/>
      <c r="B1431" s="17"/>
      <c r="C1431" s="17"/>
      <c r="D1431" s="17"/>
      <c r="E1431" s="17"/>
      <c r="F1431" s="17"/>
      <c r="G1431" s="17"/>
      <c r="H1431" s="17"/>
      <c r="I1431" s="17"/>
      <c r="J1431" s="17"/>
      <c r="K1431" s="17"/>
      <c r="L1431" s="17"/>
      <c r="M1431" s="17"/>
    </row>
    <row r="1432" spans="1:13" x14ac:dyDescent="0.25">
      <c r="A1432" s="17"/>
      <c r="B1432" s="17"/>
      <c r="C1432" s="17"/>
      <c r="D1432" s="17"/>
      <c r="E1432" s="17"/>
      <c r="F1432" s="17"/>
      <c r="G1432" s="17"/>
      <c r="H1432" s="17"/>
      <c r="I1432" s="17"/>
      <c r="J1432" s="17"/>
      <c r="K1432" s="17"/>
      <c r="L1432" s="17"/>
      <c r="M1432" s="17"/>
    </row>
    <row r="1433" spans="1:13" x14ac:dyDescent="0.25">
      <c r="A1433" s="17"/>
      <c r="B1433" s="17"/>
      <c r="C1433" s="17"/>
      <c r="D1433" s="17"/>
      <c r="E1433" s="17"/>
      <c r="F1433" s="17"/>
      <c r="G1433" s="17"/>
      <c r="H1433" s="17"/>
      <c r="I1433" s="17"/>
      <c r="J1433" s="17"/>
      <c r="K1433" s="17"/>
      <c r="L1433" s="17"/>
      <c r="M1433" s="17"/>
    </row>
    <row r="1434" spans="1:13" x14ac:dyDescent="0.25">
      <c r="A1434" s="17"/>
      <c r="B1434" s="17"/>
      <c r="C1434" s="17"/>
      <c r="D1434" s="17"/>
      <c r="E1434" s="17"/>
      <c r="F1434" s="17"/>
      <c r="G1434" s="17"/>
      <c r="H1434" s="17"/>
      <c r="I1434" s="17"/>
      <c r="J1434" s="17"/>
      <c r="K1434" s="17"/>
      <c r="L1434" s="17"/>
      <c r="M1434" s="17"/>
    </row>
    <row r="1435" spans="1:13" x14ac:dyDescent="0.25">
      <c r="A1435" s="17"/>
      <c r="B1435" s="17"/>
      <c r="C1435" s="17"/>
      <c r="D1435" s="17"/>
      <c r="E1435" s="17"/>
      <c r="F1435" s="17"/>
      <c r="G1435" s="17"/>
      <c r="H1435" s="17"/>
      <c r="I1435" s="17"/>
      <c r="J1435" s="17"/>
      <c r="K1435" s="17"/>
      <c r="L1435" s="17"/>
      <c r="M1435" s="17"/>
    </row>
    <row r="1436" spans="1:13" x14ac:dyDescent="0.25">
      <c r="A1436" s="17"/>
      <c r="B1436" s="17"/>
      <c r="C1436" s="17"/>
      <c r="D1436" s="17"/>
      <c r="E1436" s="17"/>
      <c r="F1436" s="17"/>
      <c r="G1436" s="17"/>
      <c r="H1436" s="17"/>
      <c r="I1436" s="17"/>
      <c r="J1436" s="17"/>
      <c r="K1436" s="17"/>
      <c r="L1436" s="17"/>
      <c r="M1436" s="17"/>
    </row>
    <row r="1437" spans="1:13" x14ac:dyDescent="0.25">
      <c r="A1437" s="17"/>
      <c r="B1437" s="17"/>
      <c r="C1437" s="17"/>
      <c r="D1437" s="17"/>
      <c r="E1437" s="17"/>
      <c r="F1437" s="17"/>
      <c r="G1437" s="17"/>
      <c r="H1437" s="17"/>
      <c r="I1437" s="17"/>
      <c r="J1437" s="17"/>
      <c r="K1437" s="17"/>
      <c r="L1437" s="17"/>
      <c r="M1437" s="17"/>
    </row>
    <row r="1438" spans="1:13" x14ac:dyDescent="0.25">
      <c r="A1438" s="17"/>
      <c r="B1438" s="17"/>
      <c r="C1438" s="17"/>
      <c r="D1438" s="17"/>
      <c r="E1438" s="17"/>
      <c r="F1438" s="17"/>
      <c r="G1438" s="17"/>
      <c r="H1438" s="17"/>
      <c r="I1438" s="17"/>
      <c r="J1438" s="17"/>
      <c r="K1438" s="17"/>
      <c r="L1438" s="17"/>
      <c r="M1438" s="17"/>
    </row>
    <row r="1439" spans="1:13" x14ac:dyDescent="0.25">
      <c r="A1439" s="17"/>
      <c r="B1439" s="17"/>
      <c r="C1439" s="17"/>
      <c r="D1439" s="17"/>
      <c r="E1439" s="17"/>
      <c r="F1439" s="17"/>
      <c r="G1439" s="17"/>
      <c r="H1439" s="17"/>
      <c r="I1439" s="17"/>
      <c r="J1439" s="17"/>
      <c r="K1439" s="17"/>
      <c r="L1439" s="17"/>
      <c r="M1439" s="17"/>
    </row>
    <row r="1440" spans="1:13" x14ac:dyDescent="0.25">
      <c r="A1440" s="17"/>
      <c r="B1440" s="17"/>
      <c r="C1440" s="17"/>
      <c r="D1440" s="17"/>
      <c r="E1440" s="17"/>
      <c r="F1440" s="17"/>
      <c r="G1440" s="17"/>
      <c r="H1440" s="17"/>
      <c r="I1440" s="17"/>
      <c r="J1440" s="17"/>
      <c r="K1440" s="17"/>
      <c r="L1440" s="17"/>
      <c r="M1440" s="17"/>
    </row>
    <row r="1441" spans="1:13" x14ac:dyDescent="0.25">
      <c r="A1441" s="17"/>
      <c r="B1441" s="17"/>
      <c r="C1441" s="17"/>
      <c r="D1441" s="17"/>
      <c r="E1441" s="17"/>
      <c r="F1441" s="17"/>
      <c r="G1441" s="17"/>
      <c r="H1441" s="17"/>
      <c r="I1441" s="17"/>
      <c r="J1441" s="17"/>
      <c r="K1441" s="17"/>
      <c r="L1441" s="17"/>
      <c r="M1441" s="17"/>
    </row>
    <row r="1442" spans="1:13" x14ac:dyDescent="0.25">
      <c r="A1442" s="17"/>
      <c r="B1442" s="17"/>
      <c r="C1442" s="17"/>
      <c r="D1442" s="17"/>
      <c r="E1442" s="17"/>
      <c r="F1442" s="17"/>
      <c r="G1442" s="17"/>
      <c r="H1442" s="17"/>
      <c r="I1442" s="17"/>
      <c r="J1442" s="17"/>
      <c r="K1442" s="17"/>
      <c r="L1442" s="17"/>
      <c r="M1442" s="17"/>
    </row>
    <row r="1443" spans="1:13" x14ac:dyDescent="0.25">
      <c r="A1443" s="17"/>
      <c r="B1443" s="17"/>
      <c r="C1443" s="17"/>
      <c r="D1443" s="17"/>
      <c r="E1443" s="17"/>
      <c r="F1443" s="17"/>
      <c r="G1443" s="17"/>
      <c r="H1443" s="17"/>
      <c r="I1443" s="17"/>
      <c r="J1443" s="17"/>
      <c r="K1443" s="17"/>
      <c r="L1443" s="17"/>
      <c r="M1443" s="17"/>
    </row>
    <row r="1444" spans="1:13" x14ac:dyDescent="0.25">
      <c r="A1444" s="17"/>
      <c r="B1444" s="17"/>
      <c r="C1444" s="17"/>
      <c r="D1444" s="17"/>
      <c r="E1444" s="17"/>
      <c r="F1444" s="17"/>
      <c r="G1444" s="17"/>
      <c r="H1444" s="17"/>
      <c r="I1444" s="17"/>
      <c r="J1444" s="17"/>
      <c r="K1444" s="17"/>
      <c r="L1444" s="17"/>
      <c r="M1444" s="17"/>
    </row>
    <row r="1445" spans="1:13" x14ac:dyDescent="0.25">
      <c r="A1445" s="17"/>
      <c r="B1445" s="17"/>
      <c r="C1445" s="17"/>
      <c r="D1445" s="17"/>
      <c r="E1445" s="17"/>
      <c r="F1445" s="17"/>
      <c r="G1445" s="17"/>
      <c r="H1445" s="17"/>
      <c r="I1445" s="17"/>
      <c r="J1445" s="17"/>
      <c r="K1445" s="17"/>
      <c r="L1445" s="17"/>
      <c r="M1445" s="17"/>
    </row>
    <row r="1446" spans="1:13" x14ac:dyDescent="0.25">
      <c r="A1446" s="17"/>
      <c r="B1446" s="17"/>
      <c r="C1446" s="17"/>
      <c r="D1446" s="17"/>
      <c r="E1446" s="17"/>
      <c r="F1446" s="17"/>
      <c r="G1446" s="17"/>
      <c r="H1446" s="17"/>
      <c r="I1446" s="17"/>
      <c r="J1446" s="17"/>
      <c r="K1446" s="17"/>
      <c r="L1446" s="17"/>
      <c r="M1446" s="17"/>
    </row>
    <row r="1447" spans="1:13" x14ac:dyDescent="0.25">
      <c r="A1447" s="17"/>
      <c r="B1447" s="17"/>
      <c r="C1447" s="17"/>
      <c r="D1447" s="17"/>
      <c r="E1447" s="17"/>
      <c r="F1447" s="17"/>
      <c r="G1447" s="17"/>
      <c r="H1447" s="17"/>
      <c r="I1447" s="17"/>
      <c r="J1447" s="17"/>
      <c r="K1447" s="17"/>
      <c r="L1447" s="17"/>
      <c r="M1447" s="17"/>
    </row>
    <row r="1448" spans="1:13" x14ac:dyDescent="0.25">
      <c r="A1448" s="17"/>
      <c r="B1448" s="17"/>
      <c r="C1448" s="17"/>
      <c r="D1448" s="17"/>
      <c r="E1448" s="17"/>
      <c r="F1448" s="17"/>
      <c r="G1448" s="17"/>
      <c r="H1448" s="17"/>
      <c r="I1448" s="17"/>
      <c r="J1448" s="17"/>
      <c r="K1448" s="17"/>
      <c r="L1448" s="17"/>
      <c r="M1448" s="17"/>
    </row>
    <row r="1449" spans="1:13" x14ac:dyDescent="0.25">
      <c r="A1449" s="17"/>
      <c r="B1449" s="17"/>
      <c r="C1449" s="17"/>
      <c r="D1449" s="17"/>
      <c r="E1449" s="17"/>
      <c r="F1449" s="17"/>
      <c r="G1449" s="17"/>
      <c r="H1449" s="17"/>
      <c r="I1449" s="17"/>
      <c r="J1449" s="17"/>
      <c r="K1449" s="17"/>
      <c r="L1449" s="17"/>
      <c r="M1449" s="17"/>
    </row>
    <row r="1450" spans="1:13" x14ac:dyDescent="0.25">
      <c r="A1450" s="17"/>
      <c r="B1450" s="17"/>
      <c r="C1450" s="17"/>
      <c r="D1450" s="17"/>
      <c r="E1450" s="17"/>
      <c r="F1450" s="17"/>
      <c r="G1450" s="17"/>
      <c r="H1450" s="17"/>
      <c r="I1450" s="17"/>
      <c r="J1450" s="17"/>
      <c r="K1450" s="17"/>
      <c r="L1450" s="17"/>
      <c r="M1450" s="17"/>
    </row>
    <row r="1451" spans="1:13" x14ac:dyDescent="0.25">
      <c r="A1451" s="17"/>
      <c r="B1451" s="17"/>
      <c r="C1451" s="17"/>
      <c r="D1451" s="17"/>
      <c r="E1451" s="17"/>
      <c r="F1451" s="17"/>
      <c r="G1451" s="17"/>
      <c r="H1451" s="17"/>
      <c r="I1451" s="17"/>
      <c r="J1451" s="17"/>
      <c r="K1451" s="17"/>
      <c r="L1451" s="17"/>
      <c r="M1451" s="17"/>
    </row>
    <row r="1452" spans="1:13" x14ac:dyDescent="0.25">
      <c r="A1452" s="17"/>
      <c r="B1452" s="17"/>
      <c r="C1452" s="17"/>
      <c r="D1452" s="17"/>
      <c r="E1452" s="17"/>
      <c r="F1452" s="17"/>
      <c r="G1452" s="17"/>
      <c r="H1452" s="17"/>
      <c r="I1452" s="17"/>
      <c r="J1452" s="17"/>
      <c r="K1452" s="17"/>
      <c r="L1452" s="17"/>
      <c r="M1452" s="17"/>
    </row>
    <row r="1453" spans="1:13" x14ac:dyDescent="0.25">
      <c r="A1453" s="17"/>
      <c r="B1453" s="17"/>
      <c r="C1453" s="17"/>
      <c r="D1453" s="17"/>
      <c r="E1453" s="17"/>
      <c r="F1453" s="17"/>
      <c r="G1453" s="17"/>
      <c r="H1453" s="17"/>
      <c r="I1453" s="17"/>
      <c r="J1453" s="17"/>
      <c r="K1453" s="17"/>
      <c r="L1453" s="17"/>
      <c r="M1453" s="17"/>
    </row>
    <row r="1454" spans="1:13" x14ac:dyDescent="0.25">
      <c r="A1454" s="17"/>
      <c r="B1454" s="17"/>
      <c r="C1454" s="17"/>
      <c r="D1454" s="17"/>
      <c r="E1454" s="17"/>
      <c r="F1454" s="17"/>
      <c r="G1454" s="17"/>
      <c r="H1454" s="17"/>
      <c r="I1454" s="17"/>
      <c r="J1454" s="17"/>
      <c r="K1454" s="17"/>
      <c r="L1454" s="17"/>
      <c r="M1454" s="17"/>
    </row>
    <row r="1455" spans="1:13" x14ac:dyDescent="0.25">
      <c r="A1455" s="17"/>
      <c r="B1455" s="17"/>
      <c r="C1455" s="17"/>
      <c r="D1455" s="17"/>
      <c r="E1455" s="17"/>
      <c r="F1455" s="17"/>
      <c r="G1455" s="17"/>
      <c r="H1455" s="17"/>
      <c r="I1455" s="17"/>
      <c r="J1455" s="17"/>
      <c r="K1455" s="17"/>
      <c r="L1455" s="17"/>
      <c r="M1455" s="17"/>
    </row>
    <row r="1456" spans="1:13" x14ac:dyDescent="0.25">
      <c r="A1456" s="17"/>
      <c r="B1456" s="17"/>
      <c r="C1456" s="17"/>
      <c r="D1456" s="17"/>
      <c r="E1456" s="17"/>
      <c r="F1456" s="17"/>
      <c r="G1456" s="17"/>
      <c r="H1456" s="17"/>
      <c r="I1456" s="17"/>
      <c r="J1456" s="17"/>
      <c r="K1456" s="17"/>
      <c r="L1456" s="17"/>
      <c r="M1456" s="17"/>
    </row>
    <row r="1457" spans="1:13" x14ac:dyDescent="0.25">
      <c r="A1457" s="17"/>
      <c r="B1457" s="17"/>
      <c r="C1457" s="17"/>
      <c r="D1457" s="17"/>
      <c r="E1457" s="17"/>
      <c r="F1457" s="17"/>
      <c r="G1457" s="17"/>
      <c r="H1457" s="17"/>
      <c r="I1457" s="17"/>
      <c r="J1457" s="17"/>
      <c r="K1457" s="17"/>
      <c r="L1457" s="17"/>
      <c r="M1457" s="17"/>
    </row>
    <row r="1458" spans="1:13" x14ac:dyDescent="0.25">
      <c r="A1458" s="17"/>
      <c r="B1458" s="17"/>
      <c r="C1458" s="17"/>
      <c r="D1458" s="17"/>
      <c r="E1458" s="17"/>
      <c r="F1458" s="17"/>
      <c r="G1458" s="17"/>
      <c r="H1458" s="17"/>
      <c r="I1458" s="17"/>
      <c r="J1458" s="17"/>
      <c r="K1458" s="17"/>
      <c r="L1458" s="17"/>
      <c r="M1458" s="17"/>
    </row>
    <row r="1459" spans="1:13" x14ac:dyDescent="0.25">
      <c r="A1459" s="17"/>
      <c r="B1459" s="17"/>
      <c r="C1459" s="17"/>
      <c r="D1459" s="17"/>
      <c r="E1459" s="17"/>
      <c r="F1459" s="17"/>
      <c r="G1459" s="17"/>
      <c r="H1459" s="17"/>
      <c r="I1459" s="17"/>
      <c r="J1459" s="17"/>
      <c r="K1459" s="17"/>
      <c r="L1459" s="17"/>
      <c r="M1459" s="17"/>
    </row>
    <row r="1460" spans="1:13" x14ac:dyDescent="0.25">
      <c r="A1460" s="17"/>
      <c r="B1460" s="17"/>
      <c r="C1460" s="17"/>
      <c r="D1460" s="17"/>
      <c r="E1460" s="17"/>
      <c r="F1460" s="17"/>
      <c r="G1460" s="17"/>
      <c r="H1460" s="17"/>
      <c r="I1460" s="17"/>
      <c r="J1460" s="17"/>
      <c r="K1460" s="17"/>
      <c r="L1460" s="17"/>
      <c r="M1460" s="17"/>
    </row>
    <row r="1461" spans="1:13" x14ac:dyDescent="0.25">
      <c r="A1461" s="17"/>
      <c r="B1461" s="17"/>
      <c r="C1461" s="17"/>
      <c r="D1461" s="17"/>
      <c r="E1461" s="17"/>
      <c r="F1461" s="17"/>
      <c r="G1461" s="17"/>
      <c r="H1461" s="17"/>
      <c r="I1461" s="17"/>
      <c r="J1461" s="17"/>
      <c r="K1461" s="17"/>
      <c r="L1461" s="17"/>
      <c r="M1461" s="17"/>
    </row>
    <row r="1462" spans="1:13" x14ac:dyDescent="0.25">
      <c r="A1462" s="17"/>
      <c r="B1462" s="17"/>
      <c r="C1462" s="17"/>
      <c r="D1462" s="17"/>
      <c r="E1462" s="17"/>
      <c r="F1462" s="17"/>
      <c r="G1462" s="17"/>
      <c r="H1462" s="17"/>
      <c r="I1462" s="17"/>
      <c r="J1462" s="17"/>
      <c r="K1462" s="17"/>
      <c r="L1462" s="17"/>
      <c r="M1462" s="17"/>
    </row>
    <row r="1463" spans="1:13" x14ac:dyDescent="0.25">
      <c r="A1463" s="17"/>
      <c r="B1463" s="17"/>
      <c r="C1463" s="17"/>
      <c r="D1463" s="17"/>
      <c r="E1463" s="17"/>
      <c r="F1463" s="17"/>
      <c r="G1463" s="17"/>
      <c r="H1463" s="17"/>
      <c r="I1463" s="17"/>
      <c r="J1463" s="17"/>
      <c r="K1463" s="17"/>
      <c r="L1463" s="17"/>
      <c r="M1463" s="17"/>
    </row>
    <row r="1464" spans="1:13" x14ac:dyDescent="0.25">
      <c r="A1464" s="17"/>
      <c r="B1464" s="17"/>
      <c r="C1464" s="17"/>
      <c r="D1464" s="17"/>
      <c r="E1464" s="17"/>
      <c r="F1464" s="17"/>
      <c r="G1464" s="17"/>
      <c r="H1464" s="17"/>
      <c r="I1464" s="17"/>
      <c r="J1464" s="17"/>
      <c r="K1464" s="17"/>
      <c r="L1464" s="17"/>
      <c r="M1464" s="17"/>
    </row>
    <row r="1465" spans="1:13" x14ac:dyDescent="0.25">
      <c r="A1465" s="17"/>
      <c r="B1465" s="17"/>
      <c r="C1465" s="17"/>
      <c r="D1465" s="17"/>
      <c r="E1465" s="17"/>
      <c r="F1465" s="17"/>
      <c r="G1465" s="17"/>
      <c r="H1465" s="17"/>
      <c r="I1465" s="17"/>
      <c r="J1465" s="17"/>
      <c r="K1465" s="17"/>
      <c r="L1465" s="17"/>
      <c r="M1465" s="17"/>
    </row>
    <row r="1466" spans="1:13" x14ac:dyDescent="0.25">
      <c r="A1466" s="17"/>
      <c r="B1466" s="17"/>
      <c r="C1466" s="17"/>
      <c r="D1466" s="17"/>
      <c r="E1466" s="17"/>
      <c r="F1466" s="17"/>
      <c r="G1466" s="17"/>
      <c r="H1466" s="17"/>
      <c r="I1466" s="17"/>
      <c r="J1466" s="17"/>
      <c r="K1466" s="17"/>
      <c r="L1466" s="17"/>
      <c r="M1466" s="17"/>
    </row>
    <row r="1467" spans="1:13" x14ac:dyDescent="0.25">
      <c r="A1467" s="17"/>
      <c r="B1467" s="17"/>
      <c r="C1467" s="17"/>
      <c r="D1467" s="17"/>
      <c r="E1467" s="17"/>
      <c r="F1467" s="17"/>
      <c r="G1467" s="17"/>
      <c r="H1467" s="17"/>
      <c r="I1467" s="17"/>
      <c r="J1467" s="17"/>
      <c r="K1467" s="17"/>
      <c r="L1467" s="17"/>
      <c r="M1467" s="17"/>
    </row>
    <row r="1468" spans="1:13" x14ac:dyDescent="0.25">
      <c r="A1468" s="17"/>
      <c r="B1468" s="17"/>
      <c r="C1468" s="17"/>
      <c r="D1468" s="17"/>
      <c r="E1468" s="17"/>
      <c r="F1468" s="17"/>
      <c r="G1468" s="17"/>
      <c r="H1468" s="17"/>
      <c r="I1468" s="17"/>
      <c r="J1468" s="17"/>
      <c r="K1468" s="17"/>
      <c r="L1468" s="17"/>
      <c r="M1468" s="17"/>
    </row>
    <row r="1469" spans="1:13" x14ac:dyDescent="0.25">
      <c r="A1469" s="17"/>
      <c r="B1469" s="17"/>
      <c r="C1469" s="17"/>
      <c r="D1469" s="17"/>
      <c r="E1469" s="17"/>
      <c r="F1469" s="17"/>
      <c r="G1469" s="17"/>
      <c r="H1469" s="17"/>
      <c r="I1469" s="17"/>
      <c r="J1469" s="17"/>
      <c r="K1469" s="17"/>
      <c r="L1469" s="17"/>
      <c r="M1469" s="17"/>
    </row>
    <row r="1470" spans="1:13" x14ac:dyDescent="0.25">
      <c r="A1470" s="17"/>
      <c r="B1470" s="17"/>
      <c r="C1470" s="17"/>
      <c r="D1470" s="17"/>
      <c r="E1470" s="17"/>
      <c r="F1470" s="17"/>
      <c r="G1470" s="17"/>
      <c r="H1470" s="17"/>
      <c r="I1470" s="17"/>
      <c r="J1470" s="17"/>
      <c r="K1470" s="17"/>
      <c r="L1470" s="17"/>
      <c r="M1470" s="17"/>
    </row>
    <row r="1471" spans="1:13" x14ac:dyDescent="0.25">
      <c r="A1471" s="17"/>
      <c r="B1471" s="17"/>
      <c r="C1471" s="17"/>
      <c r="D1471" s="17"/>
      <c r="E1471" s="17"/>
      <c r="F1471" s="17"/>
      <c r="G1471" s="17"/>
      <c r="H1471" s="17"/>
      <c r="I1471" s="17"/>
      <c r="J1471" s="17"/>
      <c r="K1471" s="17"/>
      <c r="L1471" s="17"/>
      <c r="M1471" s="17"/>
    </row>
    <row r="1472" spans="1:13" x14ac:dyDescent="0.25">
      <c r="A1472" s="17"/>
      <c r="B1472" s="17"/>
      <c r="C1472" s="17"/>
      <c r="D1472" s="17"/>
      <c r="E1472" s="17"/>
      <c r="F1472" s="17"/>
      <c r="G1472" s="17"/>
      <c r="H1472" s="17"/>
      <c r="I1472" s="17"/>
      <c r="J1472" s="17"/>
      <c r="K1472" s="17"/>
      <c r="L1472" s="17"/>
      <c r="M1472" s="17"/>
    </row>
    <row r="1473" spans="1:13" x14ac:dyDescent="0.25">
      <c r="A1473" s="17"/>
      <c r="B1473" s="17"/>
      <c r="C1473" s="17"/>
      <c r="D1473" s="17"/>
      <c r="E1473" s="17"/>
      <c r="F1473" s="17"/>
      <c r="G1473" s="17"/>
      <c r="H1473" s="17"/>
      <c r="I1473" s="17"/>
      <c r="J1473" s="17"/>
      <c r="K1473" s="17"/>
      <c r="L1473" s="17"/>
      <c r="M1473" s="17"/>
    </row>
    <row r="1474" spans="1:13" x14ac:dyDescent="0.25">
      <c r="A1474" s="17"/>
      <c r="B1474" s="17"/>
      <c r="C1474" s="17"/>
      <c r="D1474" s="17"/>
      <c r="E1474" s="17"/>
      <c r="F1474" s="17"/>
      <c r="G1474" s="17"/>
      <c r="H1474" s="17"/>
      <c r="I1474" s="17"/>
      <c r="J1474" s="17"/>
      <c r="K1474" s="17"/>
      <c r="L1474" s="17"/>
      <c r="M1474" s="17"/>
    </row>
    <row r="1475" spans="1:13" x14ac:dyDescent="0.25">
      <c r="A1475" s="17"/>
      <c r="B1475" s="17"/>
      <c r="C1475" s="17"/>
      <c r="D1475" s="17"/>
      <c r="E1475" s="17"/>
      <c r="F1475" s="17"/>
      <c r="G1475" s="17"/>
      <c r="H1475" s="17"/>
      <c r="I1475" s="17"/>
      <c r="J1475" s="17"/>
      <c r="K1475" s="17"/>
      <c r="L1475" s="17"/>
      <c r="M1475" s="17"/>
    </row>
    <row r="1476" spans="1:13" x14ac:dyDescent="0.25">
      <c r="A1476" s="17"/>
      <c r="B1476" s="17"/>
      <c r="C1476" s="17"/>
      <c r="D1476" s="17"/>
      <c r="E1476" s="17"/>
      <c r="F1476" s="17"/>
      <c r="G1476" s="17"/>
      <c r="H1476" s="17"/>
      <c r="I1476" s="17"/>
      <c r="J1476" s="17"/>
      <c r="K1476" s="17"/>
      <c r="L1476" s="17"/>
      <c r="M1476" s="17"/>
    </row>
    <row r="1477" spans="1:13" x14ac:dyDescent="0.25">
      <c r="A1477" s="17"/>
      <c r="B1477" s="17"/>
      <c r="C1477" s="17"/>
      <c r="D1477" s="17"/>
      <c r="E1477" s="17"/>
      <c r="F1477" s="17"/>
      <c r="G1477" s="17"/>
      <c r="H1477" s="17"/>
      <c r="I1477" s="17"/>
      <c r="J1477" s="17"/>
      <c r="K1477" s="17"/>
      <c r="L1477" s="17"/>
      <c r="M1477" s="17"/>
    </row>
    <row r="1478" spans="1:13" x14ac:dyDescent="0.25">
      <c r="A1478" s="17"/>
      <c r="B1478" s="17"/>
      <c r="C1478" s="17"/>
      <c r="D1478" s="17"/>
      <c r="E1478" s="17"/>
      <c r="F1478" s="17"/>
      <c r="G1478" s="17"/>
      <c r="H1478" s="17"/>
      <c r="I1478" s="17"/>
      <c r="J1478" s="17"/>
      <c r="K1478" s="17"/>
      <c r="L1478" s="17"/>
      <c r="M1478" s="17"/>
    </row>
    <row r="1479" spans="1:13" x14ac:dyDescent="0.25">
      <c r="A1479" s="17"/>
      <c r="B1479" s="17"/>
      <c r="C1479" s="17"/>
      <c r="D1479" s="17"/>
      <c r="E1479" s="17"/>
      <c r="F1479" s="17"/>
      <c r="G1479" s="17"/>
      <c r="H1479" s="17"/>
      <c r="I1479" s="17"/>
      <c r="J1479" s="17"/>
      <c r="K1479" s="17"/>
      <c r="L1479" s="17"/>
      <c r="M1479" s="17"/>
    </row>
    <row r="1480" spans="1:13" x14ac:dyDescent="0.25">
      <c r="A1480" s="17"/>
      <c r="B1480" s="17"/>
      <c r="C1480" s="17"/>
      <c r="D1480" s="17"/>
      <c r="E1480" s="17"/>
      <c r="F1480" s="17"/>
      <c r="G1480" s="17"/>
      <c r="H1480" s="17"/>
      <c r="I1480" s="17"/>
      <c r="J1480" s="17"/>
      <c r="K1480" s="17"/>
      <c r="L1480" s="17"/>
      <c r="M1480" s="17"/>
    </row>
    <row r="1481" spans="1:13" x14ac:dyDescent="0.25">
      <c r="A1481" s="17"/>
      <c r="B1481" s="17"/>
      <c r="C1481" s="17"/>
      <c r="D1481" s="17"/>
      <c r="E1481" s="17"/>
      <c r="F1481" s="17"/>
      <c r="G1481" s="17"/>
      <c r="H1481" s="17"/>
      <c r="I1481" s="17"/>
      <c r="J1481" s="17"/>
      <c r="K1481" s="17"/>
      <c r="L1481" s="17"/>
      <c r="M1481" s="17"/>
    </row>
    <row r="1482" spans="1:13" x14ac:dyDescent="0.25">
      <c r="A1482" s="17"/>
      <c r="B1482" s="17"/>
      <c r="C1482" s="17"/>
      <c r="D1482" s="17"/>
      <c r="E1482" s="17"/>
      <c r="F1482" s="17"/>
      <c r="G1482" s="17"/>
      <c r="H1482" s="17"/>
      <c r="I1482" s="17"/>
      <c r="J1482" s="17"/>
      <c r="K1482" s="17"/>
      <c r="L1482" s="17"/>
      <c r="M1482" s="17"/>
    </row>
    <row r="1483" spans="1:13" x14ac:dyDescent="0.25">
      <c r="A1483" s="17"/>
      <c r="B1483" s="17"/>
      <c r="C1483" s="17"/>
      <c r="D1483" s="17"/>
      <c r="E1483" s="17"/>
      <c r="F1483" s="17"/>
      <c r="G1483" s="17"/>
      <c r="H1483" s="17"/>
      <c r="I1483" s="17"/>
      <c r="J1483" s="17"/>
      <c r="K1483" s="17"/>
      <c r="L1483" s="17"/>
      <c r="M1483" s="17"/>
    </row>
    <row r="1484" spans="1:13" x14ac:dyDescent="0.25">
      <c r="A1484" s="17"/>
      <c r="B1484" s="17"/>
      <c r="C1484" s="17"/>
      <c r="D1484" s="17"/>
      <c r="E1484" s="17"/>
      <c r="F1484" s="17"/>
      <c r="G1484" s="17"/>
      <c r="H1484" s="17"/>
      <c r="I1484" s="17"/>
      <c r="J1484" s="17"/>
      <c r="K1484" s="17"/>
      <c r="L1484" s="17"/>
      <c r="M1484" s="17"/>
    </row>
    <row r="1485" spans="1:13" x14ac:dyDescent="0.25">
      <c r="A1485" s="17"/>
      <c r="B1485" s="17"/>
      <c r="C1485" s="17"/>
      <c r="D1485" s="17"/>
      <c r="E1485" s="17"/>
      <c r="F1485" s="17"/>
      <c r="G1485" s="17"/>
      <c r="H1485" s="17"/>
      <c r="I1485" s="17"/>
      <c r="J1485" s="17"/>
      <c r="K1485" s="17"/>
      <c r="L1485" s="17"/>
      <c r="M1485" s="17"/>
    </row>
    <row r="1486" spans="1:13" x14ac:dyDescent="0.25">
      <c r="A1486" s="17"/>
      <c r="B1486" s="17"/>
      <c r="C1486" s="17"/>
      <c r="D1486" s="17"/>
      <c r="E1486" s="17"/>
      <c r="F1486" s="17"/>
      <c r="G1486" s="17"/>
      <c r="H1486" s="17"/>
      <c r="I1486" s="17"/>
      <c r="J1486" s="17"/>
      <c r="K1486" s="17"/>
      <c r="L1486" s="17"/>
      <c r="M1486" s="17"/>
    </row>
    <row r="1487" spans="1:13" x14ac:dyDescent="0.25">
      <c r="A1487" s="17"/>
      <c r="B1487" s="17"/>
      <c r="C1487" s="17"/>
      <c r="D1487" s="17"/>
      <c r="E1487" s="17"/>
      <c r="F1487" s="17"/>
      <c r="G1487" s="17"/>
      <c r="H1487" s="17"/>
      <c r="I1487" s="17"/>
      <c r="J1487" s="17"/>
      <c r="K1487" s="17"/>
      <c r="L1487" s="17"/>
      <c r="M1487" s="17"/>
    </row>
    <row r="1488" spans="1:13" x14ac:dyDescent="0.25">
      <c r="A1488" s="17"/>
      <c r="B1488" s="17"/>
      <c r="C1488" s="17"/>
      <c r="D1488" s="17"/>
      <c r="E1488" s="17"/>
      <c r="F1488" s="17"/>
      <c r="G1488" s="17"/>
      <c r="H1488" s="17"/>
      <c r="I1488" s="17"/>
      <c r="J1488" s="17"/>
      <c r="K1488" s="17"/>
      <c r="L1488" s="17"/>
      <c r="M1488" s="17"/>
    </row>
    <row r="1489" spans="1:13" x14ac:dyDescent="0.25">
      <c r="A1489" s="17"/>
      <c r="B1489" s="17"/>
      <c r="C1489" s="17"/>
      <c r="D1489" s="17"/>
      <c r="E1489" s="17"/>
      <c r="F1489" s="17"/>
      <c r="G1489" s="17"/>
      <c r="H1489" s="17"/>
      <c r="I1489" s="17"/>
      <c r="J1489" s="17"/>
      <c r="K1489" s="17"/>
      <c r="L1489" s="17"/>
      <c r="M1489" s="17"/>
    </row>
    <row r="1490" spans="1:13" x14ac:dyDescent="0.25">
      <c r="A1490" s="17"/>
      <c r="B1490" s="17"/>
      <c r="C1490" s="17"/>
      <c r="D1490" s="17"/>
      <c r="E1490" s="17"/>
      <c r="F1490" s="17"/>
      <c r="G1490" s="17"/>
      <c r="H1490" s="17"/>
      <c r="I1490" s="17"/>
      <c r="J1490" s="17"/>
      <c r="K1490" s="17"/>
      <c r="L1490" s="17"/>
      <c r="M1490" s="17"/>
    </row>
    <row r="1491" spans="1:13" x14ac:dyDescent="0.25">
      <c r="A1491" s="17"/>
      <c r="B1491" s="17"/>
      <c r="C1491" s="17"/>
      <c r="D1491" s="17"/>
      <c r="E1491" s="17"/>
      <c r="F1491" s="17"/>
      <c r="G1491" s="17"/>
      <c r="H1491" s="17"/>
      <c r="I1491" s="17"/>
      <c r="J1491" s="17"/>
      <c r="K1491" s="17"/>
      <c r="L1491" s="17"/>
      <c r="M1491" s="17"/>
    </row>
    <row r="1492" spans="1:13" x14ac:dyDescent="0.25">
      <c r="A1492" s="17"/>
      <c r="B1492" s="17"/>
      <c r="C1492" s="17"/>
      <c r="D1492" s="17"/>
      <c r="E1492" s="17"/>
      <c r="F1492" s="17"/>
      <c r="G1492" s="17"/>
      <c r="H1492" s="17"/>
      <c r="I1492" s="17"/>
      <c r="J1492" s="17"/>
      <c r="K1492" s="17"/>
      <c r="L1492" s="17"/>
      <c r="M1492" s="17"/>
    </row>
    <row r="1493" spans="1:13" x14ac:dyDescent="0.25">
      <c r="A1493" s="17"/>
      <c r="B1493" s="17"/>
      <c r="C1493" s="17"/>
      <c r="D1493" s="17"/>
      <c r="E1493" s="17"/>
      <c r="F1493" s="17"/>
      <c r="G1493" s="17"/>
      <c r="H1493" s="17"/>
      <c r="I1493" s="17"/>
      <c r="J1493" s="17"/>
      <c r="K1493" s="17"/>
      <c r="L1493" s="17"/>
      <c r="M1493" s="17"/>
    </row>
    <row r="1494" spans="1:13" x14ac:dyDescent="0.25">
      <c r="A1494" s="17"/>
      <c r="B1494" s="17"/>
      <c r="C1494" s="17"/>
      <c r="D1494" s="17"/>
      <c r="E1494" s="17"/>
      <c r="F1494" s="17"/>
      <c r="G1494" s="17"/>
      <c r="H1494" s="17"/>
      <c r="I1494" s="17"/>
      <c r="J1494" s="17"/>
      <c r="K1494" s="17"/>
      <c r="L1494" s="17"/>
      <c r="M1494" s="17"/>
    </row>
    <row r="1495" spans="1:13" x14ac:dyDescent="0.25">
      <c r="A1495" s="17"/>
      <c r="B1495" s="17"/>
      <c r="C1495" s="17"/>
      <c r="D1495" s="17"/>
      <c r="E1495" s="17"/>
      <c r="F1495" s="17"/>
      <c r="G1495" s="17"/>
      <c r="H1495" s="17"/>
      <c r="I1495" s="17"/>
      <c r="J1495" s="17"/>
      <c r="K1495" s="17"/>
      <c r="L1495" s="17"/>
      <c r="M1495" s="17"/>
    </row>
    <row r="1496" spans="1:13" x14ac:dyDescent="0.25">
      <c r="A1496" s="17"/>
      <c r="B1496" s="17"/>
      <c r="C1496" s="17"/>
      <c r="D1496" s="17"/>
      <c r="E1496" s="17"/>
      <c r="F1496" s="17"/>
      <c r="G1496" s="17"/>
      <c r="H1496" s="17"/>
      <c r="I1496" s="17"/>
      <c r="J1496" s="17"/>
      <c r="K1496" s="17"/>
      <c r="L1496" s="17"/>
      <c r="M1496" s="17"/>
    </row>
    <row r="1497" spans="1:13" x14ac:dyDescent="0.25">
      <c r="A1497" s="17"/>
      <c r="B1497" s="17"/>
      <c r="C1497" s="17"/>
      <c r="D1497" s="17"/>
      <c r="E1497" s="17"/>
      <c r="F1497" s="17"/>
      <c r="G1497" s="17"/>
      <c r="H1497" s="17"/>
      <c r="I1497" s="17"/>
      <c r="J1497" s="17"/>
      <c r="K1497" s="17"/>
      <c r="L1497" s="17"/>
      <c r="M1497" s="17"/>
    </row>
    <row r="1498" spans="1:13" x14ac:dyDescent="0.25">
      <c r="A1498" s="17"/>
      <c r="B1498" s="17"/>
      <c r="C1498" s="17"/>
      <c r="D1498" s="17"/>
      <c r="E1498" s="17"/>
      <c r="F1498" s="17"/>
      <c r="G1498" s="17"/>
      <c r="H1498" s="17"/>
      <c r="I1498" s="17"/>
      <c r="J1498" s="17"/>
      <c r="K1498" s="17"/>
      <c r="L1498" s="17"/>
      <c r="M1498" s="17"/>
    </row>
    <row r="1499" spans="1:13" x14ac:dyDescent="0.25">
      <c r="A1499" s="17"/>
      <c r="B1499" s="17"/>
      <c r="C1499" s="17"/>
      <c r="D1499" s="17"/>
      <c r="E1499" s="17"/>
      <c r="F1499" s="17"/>
      <c r="G1499" s="17"/>
      <c r="H1499" s="17"/>
      <c r="I1499" s="17"/>
      <c r="J1499" s="17"/>
      <c r="K1499" s="17"/>
      <c r="L1499" s="17"/>
      <c r="M1499" s="17"/>
    </row>
    <row r="1500" spans="1:13" x14ac:dyDescent="0.25">
      <c r="A1500" s="17"/>
      <c r="B1500" s="17"/>
      <c r="C1500" s="17"/>
      <c r="D1500" s="17"/>
      <c r="E1500" s="17"/>
      <c r="F1500" s="17"/>
      <c r="G1500" s="17"/>
      <c r="H1500" s="17"/>
      <c r="I1500" s="17"/>
      <c r="J1500" s="17"/>
      <c r="K1500" s="17"/>
      <c r="L1500" s="17"/>
      <c r="M1500" s="17"/>
    </row>
    <row r="1501" spans="1:13" x14ac:dyDescent="0.25">
      <c r="A1501" s="17"/>
      <c r="B1501" s="17"/>
      <c r="C1501" s="17"/>
      <c r="D1501" s="17"/>
      <c r="E1501" s="17"/>
      <c r="F1501" s="17"/>
      <c r="G1501" s="17"/>
      <c r="H1501" s="17"/>
      <c r="I1501" s="17"/>
      <c r="J1501" s="17"/>
      <c r="K1501" s="17"/>
      <c r="L1501" s="17"/>
      <c r="M1501" s="17"/>
    </row>
    <row r="1502" spans="1:13" x14ac:dyDescent="0.25">
      <c r="A1502" s="17"/>
      <c r="B1502" s="17"/>
      <c r="C1502" s="17"/>
      <c r="D1502" s="17"/>
      <c r="E1502" s="17"/>
      <c r="F1502" s="17"/>
      <c r="G1502" s="17"/>
      <c r="H1502" s="17"/>
      <c r="I1502" s="17"/>
      <c r="J1502" s="17"/>
      <c r="K1502" s="17"/>
      <c r="L1502" s="17"/>
      <c r="M1502" s="17"/>
    </row>
    <row r="1503" spans="1:13" x14ac:dyDescent="0.25">
      <c r="A1503" s="17"/>
      <c r="B1503" s="17"/>
      <c r="C1503" s="17"/>
      <c r="D1503" s="17"/>
      <c r="E1503" s="17"/>
      <c r="F1503" s="17"/>
      <c r="G1503" s="17"/>
      <c r="H1503" s="17"/>
      <c r="I1503" s="17"/>
      <c r="J1503" s="17"/>
      <c r="K1503" s="17"/>
      <c r="L1503" s="17"/>
      <c r="M1503" s="17"/>
    </row>
    <row r="1504" spans="1:13" x14ac:dyDescent="0.25">
      <c r="A1504" s="17"/>
      <c r="B1504" s="17"/>
      <c r="C1504" s="17"/>
      <c r="D1504" s="17"/>
      <c r="E1504" s="17"/>
      <c r="F1504" s="17"/>
      <c r="G1504" s="17"/>
      <c r="H1504" s="17"/>
      <c r="I1504" s="17"/>
      <c r="J1504" s="17"/>
      <c r="K1504" s="17"/>
      <c r="L1504" s="17"/>
      <c r="M1504" s="17"/>
    </row>
    <row r="1505" spans="1:13" x14ac:dyDescent="0.25">
      <c r="A1505" s="17"/>
      <c r="B1505" s="17"/>
      <c r="C1505" s="17"/>
      <c r="D1505" s="17"/>
      <c r="E1505" s="17"/>
      <c r="F1505" s="17"/>
      <c r="G1505" s="17"/>
      <c r="H1505" s="17"/>
      <c r="I1505" s="17"/>
      <c r="J1505" s="17"/>
      <c r="K1505" s="17"/>
      <c r="L1505" s="17"/>
      <c r="M1505" s="17"/>
    </row>
    <row r="1506" spans="1:13" x14ac:dyDescent="0.25">
      <c r="A1506" s="17"/>
      <c r="B1506" s="17"/>
      <c r="C1506" s="17"/>
      <c r="D1506" s="17"/>
      <c r="E1506" s="17"/>
      <c r="F1506" s="17"/>
      <c r="G1506" s="17"/>
      <c r="H1506" s="17"/>
      <c r="I1506" s="17"/>
      <c r="J1506" s="17"/>
      <c r="K1506" s="17"/>
      <c r="L1506" s="17"/>
      <c r="M1506" s="17"/>
    </row>
    <row r="1507" spans="1:13" x14ac:dyDescent="0.25">
      <c r="A1507" s="17"/>
      <c r="B1507" s="17"/>
      <c r="C1507" s="17"/>
      <c r="D1507" s="17"/>
      <c r="E1507" s="17"/>
      <c r="F1507" s="17"/>
      <c r="G1507" s="17"/>
      <c r="H1507" s="17"/>
      <c r="I1507" s="17"/>
      <c r="J1507" s="17"/>
      <c r="K1507" s="17"/>
      <c r="L1507" s="17"/>
      <c r="M1507" s="17"/>
    </row>
    <row r="1508" spans="1:13" x14ac:dyDescent="0.25">
      <c r="A1508" s="17"/>
      <c r="B1508" s="17"/>
      <c r="C1508" s="17"/>
      <c r="D1508" s="17"/>
      <c r="E1508" s="17"/>
      <c r="F1508" s="17"/>
      <c r="G1508" s="17"/>
      <c r="H1508" s="17"/>
      <c r="I1508" s="17"/>
      <c r="J1508" s="17"/>
      <c r="K1508" s="17"/>
      <c r="L1508" s="17"/>
      <c r="M1508" s="17"/>
    </row>
    <row r="1509" spans="1:13" x14ac:dyDescent="0.25">
      <c r="A1509" s="17"/>
      <c r="B1509" s="17"/>
      <c r="C1509" s="17"/>
      <c r="D1509" s="17"/>
      <c r="E1509" s="17"/>
      <c r="F1509" s="17"/>
      <c r="G1509" s="17"/>
      <c r="H1509" s="17"/>
      <c r="I1509" s="17"/>
      <c r="J1509" s="17"/>
      <c r="K1509" s="17"/>
      <c r="L1509" s="17"/>
      <c r="M1509" s="17"/>
    </row>
    <row r="1510" spans="1:13" x14ac:dyDescent="0.25">
      <c r="A1510" s="17"/>
      <c r="B1510" s="17"/>
      <c r="C1510" s="17"/>
      <c r="D1510" s="17"/>
      <c r="E1510" s="17"/>
      <c r="F1510" s="17"/>
      <c r="G1510" s="17"/>
      <c r="H1510" s="17"/>
      <c r="I1510" s="17"/>
      <c r="J1510" s="17"/>
      <c r="K1510" s="17"/>
      <c r="L1510" s="17"/>
      <c r="M1510" s="17"/>
    </row>
    <row r="1511" spans="1:13" x14ac:dyDescent="0.25">
      <c r="A1511" s="17"/>
      <c r="B1511" s="17"/>
      <c r="C1511" s="17"/>
      <c r="D1511" s="17"/>
      <c r="E1511" s="17"/>
      <c r="F1511" s="17"/>
      <c r="G1511" s="17"/>
      <c r="H1511" s="17"/>
      <c r="I1511" s="17"/>
      <c r="J1511" s="17"/>
      <c r="K1511" s="17"/>
      <c r="L1511" s="17"/>
      <c r="M1511" s="17"/>
    </row>
    <row r="1512" spans="1:13" x14ac:dyDescent="0.25">
      <c r="A1512" s="17"/>
      <c r="B1512" s="17"/>
      <c r="C1512" s="17"/>
      <c r="D1512" s="17"/>
      <c r="E1512" s="17"/>
      <c r="F1512" s="17"/>
      <c r="G1512" s="17"/>
      <c r="H1512" s="17"/>
      <c r="I1512" s="17"/>
      <c r="J1512" s="17"/>
      <c r="K1512" s="17"/>
      <c r="L1512" s="17"/>
      <c r="M1512" s="17"/>
    </row>
    <row r="1513" spans="1:13" x14ac:dyDescent="0.25">
      <c r="A1513" s="17"/>
      <c r="B1513" s="17"/>
      <c r="C1513" s="17"/>
      <c r="D1513" s="17"/>
      <c r="E1513" s="17"/>
      <c r="F1513" s="17"/>
      <c r="G1513" s="17"/>
      <c r="H1513" s="17"/>
      <c r="I1513" s="17"/>
      <c r="J1513" s="17"/>
      <c r="K1513" s="17"/>
      <c r="L1513" s="17"/>
      <c r="M1513" s="17"/>
    </row>
    <row r="1514" spans="1:13" x14ac:dyDescent="0.25">
      <c r="A1514" s="17"/>
      <c r="B1514" s="17"/>
      <c r="C1514" s="17"/>
      <c r="D1514" s="17"/>
      <c r="E1514" s="17"/>
      <c r="F1514" s="17"/>
      <c r="G1514" s="17"/>
      <c r="H1514" s="17"/>
      <c r="I1514" s="17"/>
      <c r="J1514" s="17"/>
      <c r="K1514" s="17"/>
      <c r="L1514" s="17"/>
      <c r="M1514" s="17"/>
    </row>
    <row r="1515" spans="1:13" x14ac:dyDescent="0.25">
      <c r="A1515" s="17"/>
      <c r="B1515" s="17"/>
      <c r="C1515" s="17"/>
      <c r="D1515" s="17"/>
      <c r="E1515" s="17"/>
      <c r="F1515" s="17"/>
      <c r="G1515" s="17"/>
      <c r="H1515" s="17"/>
      <c r="I1515" s="17"/>
      <c r="J1515" s="17"/>
      <c r="K1515" s="17"/>
      <c r="L1515" s="17"/>
      <c r="M1515" s="17"/>
    </row>
    <row r="1516" spans="1:13" x14ac:dyDescent="0.25">
      <c r="A1516" s="17"/>
      <c r="B1516" s="17"/>
      <c r="C1516" s="17"/>
      <c r="D1516" s="17"/>
      <c r="E1516" s="17"/>
      <c r="F1516" s="17"/>
      <c r="G1516" s="17"/>
      <c r="H1516" s="17"/>
      <c r="I1516" s="17"/>
      <c r="J1516" s="17"/>
      <c r="K1516" s="17"/>
      <c r="L1516" s="17"/>
      <c r="M1516" s="17"/>
    </row>
    <row r="1517" spans="1:13" x14ac:dyDescent="0.25">
      <c r="A1517" s="17"/>
      <c r="B1517" s="17"/>
      <c r="C1517" s="17"/>
      <c r="D1517" s="17"/>
      <c r="E1517" s="17"/>
      <c r="F1517" s="17"/>
      <c r="G1517" s="17"/>
      <c r="H1517" s="17"/>
      <c r="I1517" s="17"/>
      <c r="J1517" s="17"/>
      <c r="K1517" s="17"/>
      <c r="L1517" s="17"/>
      <c r="M1517" s="17"/>
    </row>
    <row r="1518" spans="1:13" x14ac:dyDescent="0.25">
      <c r="A1518" s="17"/>
      <c r="B1518" s="17"/>
      <c r="C1518" s="17"/>
      <c r="D1518" s="17"/>
      <c r="E1518" s="17"/>
      <c r="F1518" s="17"/>
      <c r="G1518" s="17"/>
      <c r="H1518" s="17"/>
      <c r="I1518" s="17"/>
      <c r="J1518" s="17"/>
      <c r="K1518" s="17"/>
      <c r="L1518" s="17"/>
      <c r="M1518" s="17"/>
    </row>
    <row r="1519" spans="1:13" x14ac:dyDescent="0.25">
      <c r="A1519" s="17"/>
      <c r="B1519" s="17"/>
      <c r="C1519" s="17"/>
      <c r="D1519" s="17"/>
      <c r="E1519" s="17"/>
      <c r="F1519" s="17"/>
      <c r="G1519" s="17"/>
      <c r="H1519" s="17"/>
      <c r="I1519" s="17"/>
      <c r="J1519" s="17"/>
      <c r="K1519" s="17"/>
      <c r="L1519" s="17"/>
      <c r="M1519" s="17"/>
    </row>
    <row r="1520" spans="1:13" x14ac:dyDescent="0.25">
      <c r="A1520" s="17"/>
      <c r="B1520" s="17"/>
      <c r="C1520" s="17"/>
      <c r="D1520" s="17"/>
      <c r="E1520" s="17"/>
      <c r="F1520" s="17"/>
      <c r="G1520" s="17"/>
      <c r="H1520" s="17"/>
      <c r="I1520" s="17"/>
      <c r="J1520" s="17"/>
      <c r="K1520" s="17"/>
      <c r="L1520" s="17"/>
      <c r="M1520" s="17"/>
    </row>
    <row r="1521" spans="1:13" x14ac:dyDescent="0.25">
      <c r="A1521" s="17"/>
      <c r="B1521" s="17"/>
      <c r="C1521" s="17"/>
      <c r="D1521" s="17"/>
      <c r="E1521" s="17"/>
      <c r="F1521" s="17"/>
      <c r="G1521" s="17"/>
      <c r="H1521" s="17"/>
      <c r="I1521" s="17"/>
      <c r="J1521" s="17"/>
      <c r="K1521" s="17"/>
      <c r="L1521" s="17"/>
      <c r="M1521" s="17"/>
    </row>
    <row r="1522" spans="1:13" x14ac:dyDescent="0.25">
      <c r="A1522" s="17"/>
      <c r="B1522" s="17"/>
      <c r="C1522" s="17"/>
      <c r="D1522" s="17"/>
      <c r="E1522" s="17"/>
      <c r="F1522" s="17"/>
      <c r="G1522" s="17"/>
      <c r="H1522" s="17"/>
      <c r="I1522" s="17"/>
      <c r="J1522" s="17"/>
      <c r="K1522" s="17"/>
      <c r="L1522" s="17"/>
      <c r="M1522" s="17"/>
    </row>
    <row r="1523" spans="1:13" x14ac:dyDescent="0.25">
      <c r="A1523" s="17"/>
      <c r="B1523" s="17"/>
      <c r="C1523" s="17"/>
      <c r="D1523" s="17"/>
      <c r="E1523" s="17"/>
      <c r="F1523" s="17"/>
      <c r="G1523" s="17"/>
      <c r="H1523" s="17"/>
      <c r="I1523" s="17"/>
      <c r="J1523" s="17"/>
      <c r="K1523" s="17"/>
      <c r="L1523" s="17"/>
      <c r="M1523" s="17"/>
    </row>
    <row r="1524" spans="1:13" x14ac:dyDescent="0.25">
      <c r="A1524" s="17"/>
      <c r="B1524" s="17"/>
      <c r="C1524" s="17"/>
      <c r="D1524" s="17"/>
      <c r="E1524" s="17"/>
      <c r="F1524" s="17"/>
      <c r="G1524" s="17"/>
      <c r="H1524" s="17"/>
      <c r="I1524" s="17"/>
      <c r="J1524" s="17"/>
      <c r="K1524" s="17"/>
      <c r="L1524" s="17"/>
      <c r="M1524" s="17"/>
    </row>
    <row r="1525" spans="1:13" x14ac:dyDescent="0.25">
      <c r="A1525" s="17"/>
      <c r="B1525" s="17"/>
      <c r="C1525" s="17"/>
      <c r="D1525" s="17"/>
      <c r="E1525" s="17"/>
      <c r="F1525" s="17"/>
      <c r="G1525" s="17"/>
      <c r="H1525" s="17"/>
      <c r="I1525" s="17"/>
      <c r="J1525" s="17"/>
      <c r="K1525" s="17"/>
      <c r="L1525" s="17"/>
      <c r="M1525" s="17"/>
    </row>
    <row r="1526" spans="1:13" x14ac:dyDescent="0.25">
      <c r="A1526" s="17"/>
      <c r="B1526" s="17"/>
      <c r="C1526" s="17"/>
      <c r="D1526" s="17"/>
      <c r="E1526" s="17"/>
      <c r="F1526" s="17"/>
      <c r="G1526" s="17"/>
      <c r="H1526" s="17"/>
      <c r="I1526" s="17"/>
      <c r="J1526" s="17"/>
      <c r="K1526" s="17"/>
      <c r="L1526" s="17"/>
      <c r="M1526" s="17"/>
    </row>
    <row r="1527" spans="1:13" x14ac:dyDescent="0.25">
      <c r="A1527" s="17"/>
      <c r="B1527" s="17"/>
      <c r="C1527" s="17"/>
      <c r="D1527" s="17"/>
      <c r="E1527" s="17"/>
      <c r="F1527" s="17"/>
      <c r="G1527" s="17"/>
      <c r="H1527" s="17"/>
      <c r="I1527" s="17"/>
      <c r="J1527" s="17"/>
      <c r="K1527" s="17"/>
      <c r="L1527" s="17"/>
      <c r="M1527" s="17"/>
    </row>
    <row r="1528" spans="1:13" x14ac:dyDescent="0.25">
      <c r="A1528" s="17"/>
      <c r="B1528" s="17"/>
      <c r="C1528" s="17"/>
      <c r="D1528" s="17"/>
      <c r="E1528" s="17"/>
      <c r="F1528" s="17"/>
      <c r="G1528" s="17"/>
      <c r="H1528" s="17"/>
      <c r="I1528" s="17"/>
      <c r="J1528" s="17"/>
      <c r="K1528" s="17"/>
      <c r="L1528" s="17"/>
      <c r="M1528" s="17"/>
    </row>
    <row r="1529" spans="1:13" x14ac:dyDescent="0.25">
      <c r="A1529" s="17"/>
      <c r="B1529" s="17"/>
      <c r="C1529" s="17"/>
      <c r="D1529" s="17"/>
      <c r="E1529" s="17"/>
      <c r="F1529" s="17"/>
      <c r="G1529" s="17"/>
      <c r="H1529" s="17"/>
      <c r="I1529" s="17"/>
      <c r="J1529" s="17"/>
      <c r="K1529" s="17"/>
      <c r="L1529" s="17"/>
      <c r="M1529" s="17"/>
    </row>
    <row r="1530" spans="1:13" x14ac:dyDescent="0.25">
      <c r="A1530" s="17"/>
      <c r="B1530" s="17"/>
      <c r="C1530" s="17"/>
      <c r="D1530" s="17"/>
      <c r="E1530" s="17"/>
      <c r="F1530" s="17"/>
      <c r="G1530" s="17"/>
      <c r="H1530" s="17"/>
      <c r="I1530" s="17"/>
      <c r="J1530" s="17"/>
      <c r="K1530" s="17"/>
      <c r="L1530" s="17"/>
      <c r="M1530" s="17"/>
    </row>
    <row r="1531" spans="1:13" x14ac:dyDescent="0.25">
      <c r="A1531" s="17"/>
      <c r="B1531" s="17"/>
      <c r="C1531" s="17"/>
      <c r="D1531" s="17"/>
      <c r="E1531" s="17"/>
      <c r="F1531" s="17"/>
      <c r="G1531" s="17"/>
      <c r="H1531" s="17"/>
      <c r="I1531" s="17"/>
      <c r="J1531" s="17"/>
      <c r="K1531" s="17"/>
      <c r="L1531" s="17"/>
      <c r="M1531" s="17"/>
    </row>
    <row r="1532" spans="1:13" x14ac:dyDescent="0.25">
      <c r="A1532" s="17"/>
      <c r="B1532" s="17"/>
      <c r="C1532" s="17"/>
      <c r="D1532" s="17"/>
      <c r="E1532" s="17"/>
      <c r="F1532" s="17"/>
      <c r="G1532" s="17"/>
      <c r="H1532" s="17"/>
      <c r="I1532" s="17"/>
      <c r="J1532" s="17"/>
      <c r="K1532" s="17"/>
      <c r="L1532" s="17"/>
      <c r="M1532" s="17"/>
    </row>
    <row r="1533" spans="1:13" x14ac:dyDescent="0.25">
      <c r="A1533" s="17"/>
      <c r="B1533" s="17"/>
      <c r="C1533" s="17"/>
      <c r="D1533" s="17"/>
      <c r="E1533" s="17"/>
      <c r="F1533" s="17"/>
      <c r="G1533" s="17"/>
      <c r="H1533" s="17"/>
      <c r="I1533" s="17"/>
      <c r="J1533" s="17"/>
      <c r="K1533" s="17"/>
      <c r="L1533" s="17"/>
      <c r="M1533" s="17"/>
    </row>
    <row r="1534" spans="1:13" x14ac:dyDescent="0.25">
      <c r="A1534" s="17"/>
      <c r="B1534" s="17"/>
      <c r="C1534" s="17"/>
      <c r="D1534" s="17"/>
      <c r="E1534" s="17"/>
      <c r="F1534" s="17"/>
      <c r="G1534" s="17"/>
      <c r="H1534" s="17"/>
      <c r="I1534" s="17"/>
      <c r="J1534" s="17"/>
      <c r="K1534" s="17"/>
      <c r="L1534" s="17"/>
      <c r="M1534" s="17"/>
    </row>
    <row r="1535" spans="1:13" x14ac:dyDescent="0.25">
      <c r="A1535" s="17"/>
      <c r="B1535" s="17"/>
      <c r="C1535" s="17"/>
      <c r="D1535" s="17"/>
      <c r="E1535" s="17"/>
      <c r="F1535" s="17"/>
      <c r="G1535" s="17"/>
      <c r="H1535" s="17"/>
      <c r="I1535" s="17"/>
      <c r="J1535" s="17"/>
      <c r="K1535" s="17"/>
      <c r="L1535" s="17"/>
      <c r="M1535" s="17"/>
    </row>
    <row r="1536" spans="1:13" x14ac:dyDescent="0.25">
      <c r="A1536" s="17"/>
      <c r="B1536" s="17"/>
      <c r="C1536" s="17"/>
      <c r="D1536" s="17"/>
      <c r="E1536" s="17"/>
      <c r="F1536" s="17"/>
      <c r="G1536" s="17"/>
      <c r="H1536" s="17"/>
      <c r="I1536" s="17"/>
      <c r="J1536" s="17"/>
      <c r="K1536" s="17"/>
      <c r="L1536" s="17"/>
      <c r="M1536" s="17"/>
    </row>
    <row r="1537" spans="1:13" x14ac:dyDescent="0.25">
      <c r="A1537" s="17"/>
      <c r="B1537" s="17"/>
      <c r="C1537" s="17"/>
      <c r="D1537" s="17"/>
      <c r="E1537" s="17"/>
      <c r="F1537" s="17"/>
      <c r="G1537" s="17"/>
      <c r="H1537" s="17"/>
      <c r="I1537" s="17"/>
      <c r="J1537" s="17"/>
      <c r="K1537" s="17"/>
      <c r="L1537" s="17"/>
      <c r="M1537" s="17"/>
    </row>
    <row r="1538" spans="1:13" x14ac:dyDescent="0.25">
      <c r="A1538" s="17"/>
      <c r="B1538" s="17"/>
      <c r="C1538" s="17"/>
      <c r="D1538" s="17"/>
      <c r="E1538" s="17"/>
      <c r="F1538" s="17"/>
      <c r="G1538" s="17"/>
      <c r="H1538" s="17"/>
      <c r="I1538" s="17"/>
      <c r="J1538" s="17"/>
      <c r="K1538" s="17"/>
      <c r="L1538" s="17"/>
      <c r="M1538" s="17"/>
    </row>
    <row r="1539" spans="1:13" x14ac:dyDescent="0.25">
      <c r="A1539" s="17"/>
      <c r="B1539" s="17"/>
      <c r="C1539" s="17"/>
      <c r="D1539" s="17"/>
      <c r="E1539" s="17"/>
      <c r="F1539" s="17"/>
      <c r="G1539" s="17"/>
      <c r="H1539" s="17"/>
      <c r="I1539" s="17"/>
      <c r="J1539" s="17"/>
      <c r="K1539" s="17"/>
      <c r="L1539" s="17"/>
      <c r="M1539" s="17"/>
    </row>
    <row r="1540" spans="1:13" x14ac:dyDescent="0.25">
      <c r="A1540" s="17"/>
      <c r="B1540" s="17"/>
      <c r="C1540" s="17"/>
      <c r="D1540" s="17"/>
      <c r="E1540" s="17"/>
      <c r="F1540" s="17"/>
      <c r="G1540" s="17"/>
      <c r="H1540" s="17"/>
      <c r="I1540" s="17"/>
      <c r="J1540" s="17"/>
      <c r="K1540" s="17"/>
      <c r="L1540" s="17"/>
      <c r="M1540" s="17"/>
    </row>
    <row r="1541" spans="1:13" x14ac:dyDescent="0.25">
      <c r="A1541" s="17"/>
      <c r="B1541" s="17"/>
      <c r="C1541" s="17"/>
      <c r="D1541" s="17"/>
      <c r="E1541" s="17"/>
      <c r="F1541" s="17"/>
      <c r="G1541" s="17"/>
      <c r="H1541" s="17"/>
      <c r="I1541" s="17"/>
      <c r="J1541" s="17"/>
      <c r="K1541" s="17"/>
      <c r="L1541" s="17"/>
      <c r="M1541" s="17"/>
    </row>
    <row r="1542" spans="1:13" x14ac:dyDescent="0.25">
      <c r="A1542" s="17"/>
      <c r="B1542" s="17"/>
      <c r="C1542" s="17"/>
      <c r="D1542" s="17"/>
      <c r="E1542" s="17"/>
      <c r="F1542" s="17"/>
      <c r="G1542" s="17"/>
      <c r="H1542" s="17"/>
      <c r="I1542" s="17"/>
      <c r="J1542" s="17"/>
      <c r="K1542" s="17"/>
      <c r="L1542" s="17"/>
      <c r="M1542" s="17"/>
    </row>
    <row r="1543" spans="1:13" x14ac:dyDescent="0.25">
      <c r="A1543" s="17"/>
      <c r="B1543" s="17"/>
      <c r="C1543" s="17"/>
      <c r="D1543" s="17"/>
      <c r="E1543" s="17"/>
      <c r="F1543" s="17"/>
      <c r="G1543" s="17"/>
      <c r="H1543" s="17"/>
      <c r="I1543" s="17"/>
      <c r="J1543" s="17"/>
      <c r="K1543" s="17"/>
      <c r="L1543" s="17"/>
      <c r="M1543" s="17"/>
    </row>
    <row r="1544" spans="1:13" x14ac:dyDescent="0.25">
      <c r="A1544" s="17"/>
      <c r="B1544" s="17"/>
      <c r="C1544" s="17"/>
      <c r="D1544" s="17"/>
      <c r="E1544" s="17"/>
      <c r="F1544" s="17"/>
      <c r="G1544" s="17"/>
      <c r="H1544" s="17"/>
      <c r="I1544" s="17"/>
      <c r="J1544" s="17"/>
      <c r="K1544" s="17"/>
      <c r="L1544" s="17"/>
      <c r="M1544" s="17"/>
    </row>
    <row r="1545" spans="1:13" x14ac:dyDescent="0.25">
      <c r="A1545" s="17"/>
      <c r="B1545" s="17"/>
      <c r="C1545" s="17"/>
      <c r="D1545" s="17"/>
      <c r="E1545" s="17"/>
      <c r="F1545" s="17"/>
      <c r="G1545" s="17"/>
      <c r="H1545" s="17"/>
      <c r="I1545" s="17"/>
      <c r="J1545" s="17"/>
      <c r="K1545" s="17"/>
      <c r="L1545" s="17"/>
      <c r="M1545" s="17"/>
    </row>
    <row r="1546" spans="1:13" x14ac:dyDescent="0.25">
      <c r="A1546" s="17"/>
      <c r="B1546" s="17"/>
      <c r="C1546" s="17"/>
      <c r="D1546" s="17"/>
      <c r="E1546" s="17"/>
      <c r="F1546" s="17"/>
      <c r="G1546" s="17"/>
      <c r="H1546" s="17"/>
      <c r="I1546" s="17"/>
      <c r="J1546" s="17"/>
      <c r="K1546" s="17"/>
      <c r="L1546" s="17"/>
      <c r="M1546" s="17"/>
    </row>
    <row r="1547" spans="1:13" x14ac:dyDescent="0.25">
      <c r="A1547" s="17"/>
      <c r="B1547" s="17"/>
      <c r="C1547" s="17"/>
      <c r="D1547" s="17"/>
      <c r="E1547" s="17"/>
      <c r="F1547" s="17"/>
      <c r="G1547" s="17"/>
      <c r="H1547" s="17"/>
      <c r="I1547" s="17"/>
      <c r="J1547" s="17"/>
      <c r="K1547" s="17"/>
      <c r="L1547" s="17"/>
      <c r="M1547" s="17"/>
    </row>
    <row r="1548" spans="1:13" x14ac:dyDescent="0.25">
      <c r="A1548" s="17"/>
      <c r="B1548" s="17"/>
      <c r="C1548" s="17"/>
      <c r="D1548" s="17"/>
      <c r="E1548" s="17"/>
      <c r="F1548" s="17"/>
      <c r="G1548" s="17"/>
      <c r="H1548" s="17"/>
      <c r="I1548" s="17"/>
      <c r="J1548" s="17"/>
      <c r="K1548" s="17"/>
      <c r="L1548" s="17"/>
      <c r="M1548" s="17"/>
    </row>
    <row r="1549" spans="1:13" x14ac:dyDescent="0.25">
      <c r="A1549" s="17"/>
      <c r="B1549" s="17"/>
      <c r="C1549" s="17"/>
      <c r="D1549" s="17"/>
      <c r="E1549" s="17"/>
      <c r="F1549" s="17"/>
      <c r="G1549" s="17"/>
      <c r="H1549" s="17"/>
      <c r="I1549" s="17"/>
      <c r="J1549" s="17"/>
      <c r="K1549" s="17"/>
      <c r="L1549" s="17"/>
      <c r="M1549" s="17"/>
    </row>
    <row r="1550" spans="1:13" x14ac:dyDescent="0.25">
      <c r="A1550" s="17"/>
      <c r="B1550" s="17"/>
      <c r="C1550" s="17"/>
      <c r="D1550" s="17"/>
      <c r="E1550" s="17"/>
      <c r="F1550" s="17"/>
      <c r="G1550" s="17"/>
      <c r="H1550" s="17"/>
      <c r="I1550" s="17"/>
      <c r="J1550" s="17"/>
      <c r="K1550" s="17"/>
      <c r="L1550" s="17"/>
      <c r="M1550" s="17"/>
    </row>
    <row r="1551" spans="1:13" x14ac:dyDescent="0.25">
      <c r="A1551" s="17"/>
      <c r="B1551" s="17"/>
      <c r="C1551" s="17"/>
      <c r="D1551" s="17"/>
      <c r="E1551" s="17"/>
      <c r="F1551" s="17"/>
      <c r="G1551" s="17"/>
      <c r="H1551" s="17"/>
      <c r="I1551" s="17"/>
      <c r="J1551" s="17"/>
      <c r="K1551" s="17"/>
      <c r="L1551" s="17"/>
      <c r="M1551" s="17"/>
    </row>
    <row r="1552" spans="1:13" x14ac:dyDescent="0.25">
      <c r="A1552" s="17"/>
      <c r="B1552" s="17"/>
      <c r="C1552" s="17"/>
      <c r="D1552" s="17"/>
      <c r="E1552" s="17"/>
      <c r="F1552" s="17"/>
      <c r="G1552" s="17"/>
      <c r="H1552" s="17"/>
      <c r="I1552" s="17"/>
      <c r="J1552" s="17"/>
      <c r="K1552" s="17"/>
      <c r="L1552" s="17"/>
      <c r="M1552" s="17"/>
    </row>
    <row r="1553" spans="1:13" x14ac:dyDescent="0.25">
      <c r="A1553" s="17"/>
      <c r="B1553" s="17"/>
      <c r="C1553" s="17"/>
      <c r="D1553" s="17"/>
      <c r="E1553" s="17"/>
      <c r="F1553" s="17"/>
      <c r="G1553" s="17"/>
      <c r="H1553" s="17"/>
      <c r="I1553" s="17"/>
      <c r="J1553" s="17"/>
      <c r="K1553" s="17"/>
      <c r="L1553" s="17"/>
      <c r="M1553" s="17"/>
    </row>
    <row r="1554" spans="1:13" x14ac:dyDescent="0.25">
      <c r="A1554" s="17"/>
      <c r="B1554" s="17"/>
      <c r="C1554" s="17"/>
      <c r="D1554" s="17"/>
      <c r="E1554" s="17"/>
      <c r="F1554" s="17"/>
      <c r="G1554" s="17"/>
      <c r="H1554" s="17"/>
      <c r="I1554" s="17"/>
      <c r="J1554" s="17"/>
      <c r="K1554" s="17"/>
      <c r="L1554" s="17"/>
      <c r="M1554" s="17"/>
    </row>
    <row r="1555" spans="1:13" x14ac:dyDescent="0.25">
      <c r="A1555" s="17"/>
      <c r="B1555" s="17"/>
      <c r="C1555" s="17"/>
      <c r="D1555" s="17"/>
      <c r="E1555" s="17"/>
      <c r="F1555" s="17"/>
      <c r="G1555" s="17"/>
      <c r="H1555" s="17"/>
      <c r="I1555" s="17"/>
      <c r="J1555" s="17"/>
      <c r="K1555" s="17"/>
      <c r="L1555" s="17"/>
      <c r="M1555" s="17"/>
    </row>
    <row r="1556" spans="1:13" x14ac:dyDescent="0.25">
      <c r="A1556" s="17"/>
      <c r="B1556" s="17"/>
      <c r="C1556" s="17"/>
      <c r="D1556" s="17"/>
      <c r="E1556" s="17"/>
      <c r="F1556" s="17"/>
      <c r="G1556" s="17"/>
      <c r="H1556" s="17"/>
      <c r="I1556" s="17"/>
      <c r="J1556" s="17"/>
      <c r="K1556" s="17"/>
      <c r="L1556" s="17"/>
      <c r="M1556" s="17"/>
    </row>
    <row r="1557" spans="1:13" x14ac:dyDescent="0.25">
      <c r="A1557" s="17"/>
      <c r="B1557" s="17"/>
      <c r="C1557" s="17"/>
      <c r="D1557" s="17"/>
      <c r="E1557" s="17"/>
      <c r="F1557" s="17"/>
      <c r="G1557" s="17"/>
      <c r="H1557" s="17"/>
      <c r="I1557" s="17"/>
      <c r="J1557" s="17"/>
      <c r="K1557" s="17"/>
      <c r="L1557" s="17"/>
      <c r="M1557" s="17"/>
    </row>
    <row r="1558" spans="1:13" x14ac:dyDescent="0.25">
      <c r="A1558" s="17"/>
      <c r="B1558" s="17"/>
      <c r="C1558" s="17"/>
      <c r="D1558" s="17"/>
      <c r="E1558" s="17"/>
      <c r="F1558" s="17"/>
      <c r="G1558" s="17"/>
      <c r="H1558" s="17"/>
      <c r="I1558" s="17"/>
      <c r="J1558" s="17"/>
      <c r="K1558" s="17"/>
      <c r="L1558" s="17"/>
      <c r="M1558" s="17"/>
    </row>
    <row r="1559" spans="1:13" x14ac:dyDescent="0.25">
      <c r="A1559" s="17"/>
      <c r="B1559" s="17"/>
      <c r="C1559" s="17"/>
      <c r="D1559" s="17"/>
      <c r="E1559" s="17"/>
      <c r="F1559" s="17"/>
      <c r="G1559" s="17"/>
      <c r="H1559" s="17"/>
      <c r="I1559" s="17"/>
      <c r="J1559" s="17"/>
      <c r="K1559" s="17"/>
      <c r="L1559" s="17"/>
      <c r="M1559" s="17"/>
    </row>
    <row r="1560" spans="1:13" x14ac:dyDescent="0.25">
      <c r="A1560" s="17"/>
      <c r="B1560" s="17"/>
      <c r="C1560" s="17"/>
      <c r="D1560" s="17"/>
      <c r="E1560" s="17"/>
      <c r="F1560" s="17"/>
      <c r="G1560" s="17"/>
      <c r="H1560" s="17"/>
      <c r="I1560" s="17"/>
      <c r="J1560" s="17"/>
      <c r="K1560" s="17"/>
      <c r="L1560" s="17"/>
      <c r="M1560" s="17"/>
    </row>
    <row r="1561" spans="1:13" x14ac:dyDescent="0.25">
      <c r="A1561" s="17"/>
      <c r="B1561" s="17"/>
      <c r="C1561" s="17"/>
      <c r="D1561" s="17"/>
      <c r="E1561" s="17"/>
      <c r="F1561" s="17"/>
      <c r="G1561" s="17"/>
      <c r="H1561" s="17"/>
      <c r="I1561" s="17"/>
      <c r="J1561" s="17"/>
      <c r="K1561" s="17"/>
      <c r="L1561" s="17"/>
      <c r="M1561" s="17"/>
    </row>
    <row r="1562" spans="1:13" x14ac:dyDescent="0.25">
      <c r="A1562" s="17"/>
      <c r="B1562" s="17"/>
      <c r="C1562" s="17"/>
      <c r="D1562" s="17"/>
      <c r="E1562" s="17"/>
      <c r="F1562" s="17"/>
      <c r="G1562" s="17"/>
      <c r="H1562" s="17"/>
      <c r="I1562" s="17"/>
      <c r="J1562" s="17"/>
      <c r="K1562" s="17"/>
      <c r="L1562" s="17"/>
      <c r="M1562" s="17"/>
    </row>
    <row r="1563" spans="1:13" x14ac:dyDescent="0.25">
      <c r="A1563" s="17"/>
      <c r="B1563" s="17"/>
      <c r="C1563" s="17"/>
      <c r="D1563" s="17"/>
      <c r="E1563" s="17"/>
      <c r="F1563" s="17"/>
      <c r="G1563" s="17"/>
      <c r="H1563" s="17"/>
      <c r="I1563" s="17"/>
      <c r="J1563" s="17"/>
      <c r="K1563" s="17"/>
      <c r="L1563" s="17"/>
      <c r="M1563" s="17"/>
    </row>
    <row r="1564" spans="1:13" x14ac:dyDescent="0.25">
      <c r="A1564" s="17"/>
      <c r="B1564" s="17"/>
      <c r="C1564" s="17"/>
      <c r="D1564" s="17"/>
      <c r="E1564" s="17"/>
      <c r="F1564" s="17"/>
      <c r="G1564" s="17"/>
      <c r="H1564" s="17"/>
      <c r="I1564" s="17"/>
      <c r="J1564" s="17"/>
      <c r="K1564" s="17"/>
      <c r="L1564" s="17"/>
      <c r="M1564" s="17"/>
    </row>
    <row r="1565" spans="1:13" x14ac:dyDescent="0.25">
      <c r="A1565" s="17"/>
      <c r="B1565" s="17"/>
      <c r="C1565" s="17"/>
      <c r="D1565" s="17"/>
      <c r="E1565" s="17"/>
      <c r="F1565" s="17"/>
      <c r="G1565" s="17"/>
      <c r="H1565" s="17"/>
      <c r="I1565" s="17"/>
      <c r="J1565" s="17"/>
      <c r="K1565" s="17"/>
      <c r="L1565" s="17"/>
      <c r="M1565" s="17"/>
    </row>
    <row r="1566" spans="1:13" x14ac:dyDescent="0.25">
      <c r="A1566" s="17"/>
      <c r="B1566" s="17"/>
      <c r="C1566" s="17"/>
      <c r="D1566" s="17"/>
      <c r="E1566" s="17"/>
      <c r="F1566" s="17"/>
      <c r="G1566" s="17"/>
      <c r="H1566" s="17"/>
      <c r="I1566" s="17"/>
      <c r="J1566" s="17"/>
      <c r="K1566" s="17"/>
      <c r="L1566" s="17"/>
      <c r="M1566" s="17"/>
    </row>
    <row r="1567" spans="1:13" x14ac:dyDescent="0.25">
      <c r="A1567" s="17"/>
      <c r="B1567" s="17"/>
      <c r="C1567" s="17"/>
      <c r="D1567" s="17"/>
      <c r="E1567" s="17"/>
      <c r="F1567" s="17"/>
      <c r="G1567" s="17"/>
      <c r="H1567" s="17"/>
      <c r="I1567" s="17"/>
      <c r="J1567" s="17"/>
      <c r="K1567" s="17"/>
      <c r="L1567" s="17"/>
      <c r="M1567" s="17"/>
    </row>
    <row r="1568" spans="1:13" x14ac:dyDescent="0.25">
      <c r="A1568" s="17"/>
      <c r="B1568" s="17"/>
      <c r="C1568" s="17"/>
      <c r="D1568" s="17"/>
      <c r="E1568" s="17"/>
      <c r="F1568" s="17"/>
      <c r="G1568" s="17"/>
      <c r="H1568" s="17"/>
      <c r="I1568" s="17"/>
      <c r="J1568" s="17"/>
      <c r="K1568" s="17"/>
      <c r="L1568" s="17"/>
      <c r="M1568" s="17"/>
    </row>
    <row r="1569" spans="1:13" x14ac:dyDescent="0.25">
      <c r="A1569" s="17"/>
      <c r="B1569" s="17"/>
      <c r="C1569" s="17"/>
      <c r="D1569" s="17"/>
      <c r="E1569" s="17"/>
      <c r="F1569" s="17"/>
      <c r="G1569" s="17"/>
      <c r="H1569" s="17"/>
      <c r="I1569" s="17"/>
      <c r="J1569" s="17"/>
      <c r="K1569" s="17"/>
      <c r="L1569" s="17"/>
      <c r="M1569" s="17"/>
    </row>
    <row r="1570" spans="1:13" x14ac:dyDescent="0.25">
      <c r="A1570" s="17"/>
      <c r="B1570" s="17"/>
      <c r="C1570" s="17"/>
      <c r="D1570" s="17"/>
      <c r="E1570" s="17"/>
      <c r="F1570" s="17"/>
      <c r="G1570" s="17"/>
      <c r="H1570" s="17"/>
      <c r="I1570" s="17"/>
      <c r="J1570" s="17"/>
      <c r="K1570" s="17"/>
      <c r="L1570" s="17"/>
      <c r="M1570" s="17"/>
    </row>
    <row r="1571" spans="1:13" x14ac:dyDescent="0.25">
      <c r="A1571" s="17"/>
      <c r="B1571" s="17"/>
      <c r="C1571" s="17"/>
      <c r="D1571" s="17"/>
      <c r="E1571" s="17"/>
      <c r="F1571" s="17"/>
      <c r="G1571" s="17"/>
      <c r="H1571" s="17"/>
      <c r="I1571" s="17"/>
      <c r="J1571" s="17"/>
      <c r="K1571" s="17"/>
      <c r="L1571" s="17"/>
      <c r="M1571" s="17"/>
    </row>
    <row r="1572" spans="1:13" x14ac:dyDescent="0.25">
      <c r="A1572" s="17"/>
      <c r="B1572" s="17"/>
      <c r="C1572" s="17"/>
      <c r="D1572" s="17"/>
      <c r="E1572" s="17"/>
      <c r="F1572" s="17"/>
      <c r="G1572" s="17"/>
      <c r="H1572" s="17"/>
      <c r="I1572" s="17"/>
      <c r="J1572" s="17"/>
      <c r="K1572" s="17"/>
      <c r="L1572" s="17"/>
      <c r="M1572" s="17"/>
    </row>
    <row r="1573" spans="1:13" x14ac:dyDescent="0.25">
      <c r="A1573" s="17"/>
      <c r="B1573" s="17"/>
      <c r="C1573" s="17"/>
      <c r="D1573" s="17"/>
      <c r="E1573" s="17"/>
      <c r="F1573" s="17"/>
      <c r="G1573" s="17"/>
      <c r="H1573" s="17"/>
      <c r="I1573" s="17"/>
      <c r="J1573" s="17"/>
      <c r="K1573" s="17"/>
      <c r="L1573" s="17"/>
      <c r="M1573" s="17"/>
    </row>
    <row r="1574" spans="1:13" x14ac:dyDescent="0.25">
      <c r="A1574" s="17"/>
      <c r="B1574" s="17"/>
      <c r="C1574" s="17"/>
      <c r="D1574" s="17"/>
      <c r="E1574" s="17"/>
      <c r="F1574" s="17"/>
      <c r="G1574" s="17"/>
      <c r="H1574" s="17"/>
      <c r="I1574" s="17"/>
      <c r="J1574" s="17"/>
      <c r="K1574" s="17"/>
      <c r="L1574" s="17"/>
      <c r="M1574" s="17"/>
    </row>
    <row r="1575" spans="1:13" x14ac:dyDescent="0.25">
      <c r="A1575" s="17"/>
      <c r="B1575" s="17"/>
      <c r="C1575" s="17"/>
      <c r="D1575" s="17"/>
      <c r="E1575" s="17"/>
      <c r="F1575" s="17"/>
      <c r="G1575" s="17"/>
      <c r="H1575" s="17"/>
      <c r="I1575" s="17"/>
      <c r="J1575" s="17"/>
      <c r="K1575" s="17"/>
      <c r="L1575" s="17"/>
      <c r="M1575" s="17"/>
    </row>
    <row r="1576" spans="1:13" x14ac:dyDescent="0.25">
      <c r="A1576" s="17"/>
      <c r="B1576" s="17"/>
      <c r="C1576" s="17"/>
      <c r="D1576" s="17"/>
      <c r="E1576" s="17"/>
      <c r="F1576" s="17"/>
      <c r="G1576" s="17"/>
      <c r="H1576" s="17"/>
      <c r="I1576" s="17"/>
      <c r="J1576" s="17"/>
      <c r="K1576" s="17"/>
      <c r="L1576" s="17"/>
      <c r="M1576" s="17"/>
    </row>
    <row r="1577" spans="1:13" x14ac:dyDescent="0.25">
      <c r="A1577" s="17"/>
      <c r="B1577" s="17"/>
      <c r="C1577" s="17"/>
      <c r="D1577" s="17"/>
      <c r="E1577" s="17"/>
      <c r="F1577" s="17"/>
      <c r="G1577" s="17"/>
      <c r="H1577" s="17"/>
      <c r="I1577" s="17"/>
      <c r="J1577" s="17"/>
      <c r="K1577" s="17"/>
      <c r="L1577" s="17"/>
      <c r="M1577" s="17"/>
    </row>
    <row r="1578" spans="1:13" x14ac:dyDescent="0.25">
      <c r="A1578" s="17"/>
      <c r="B1578" s="17"/>
      <c r="C1578" s="17"/>
      <c r="D1578" s="17"/>
      <c r="E1578" s="17"/>
      <c r="F1578" s="17"/>
      <c r="G1578" s="17"/>
      <c r="H1578" s="17"/>
      <c r="I1578" s="17"/>
      <c r="J1578" s="17"/>
      <c r="K1578" s="17"/>
      <c r="L1578" s="17"/>
      <c r="M1578" s="17"/>
    </row>
    <row r="1579" spans="1:13" x14ac:dyDescent="0.25">
      <c r="A1579" s="17"/>
      <c r="B1579" s="17"/>
      <c r="C1579" s="17"/>
      <c r="D1579" s="17"/>
      <c r="E1579" s="17"/>
      <c r="F1579" s="17"/>
      <c r="G1579" s="17"/>
      <c r="H1579" s="17"/>
      <c r="I1579" s="17"/>
      <c r="J1579" s="17"/>
      <c r="K1579" s="17"/>
      <c r="L1579" s="17"/>
      <c r="M1579" s="17"/>
    </row>
    <row r="1580" spans="1:13" x14ac:dyDescent="0.25">
      <c r="A1580" s="17"/>
      <c r="B1580" s="17"/>
      <c r="C1580" s="17"/>
      <c r="D1580" s="17"/>
      <c r="E1580" s="17"/>
      <c r="F1580" s="17"/>
      <c r="G1580" s="17"/>
      <c r="H1580" s="17"/>
      <c r="I1580" s="17"/>
      <c r="J1580" s="17"/>
      <c r="K1580" s="17"/>
      <c r="L1580" s="17"/>
      <c r="M1580" s="17"/>
    </row>
    <row r="1581" spans="1:13" x14ac:dyDescent="0.25">
      <c r="A1581" s="17"/>
      <c r="B1581" s="17"/>
      <c r="C1581" s="17"/>
      <c r="D1581" s="17"/>
      <c r="E1581" s="17"/>
      <c r="F1581" s="17"/>
      <c r="G1581" s="17"/>
      <c r="H1581" s="17"/>
      <c r="I1581" s="17"/>
      <c r="J1581" s="17"/>
      <c r="K1581" s="17"/>
      <c r="L1581" s="17"/>
      <c r="M1581" s="17"/>
    </row>
    <row r="1582" spans="1:13" x14ac:dyDescent="0.25">
      <c r="A1582" s="17"/>
      <c r="B1582" s="17"/>
      <c r="C1582" s="17"/>
      <c r="D1582" s="17"/>
      <c r="E1582" s="17"/>
      <c r="F1582" s="17"/>
      <c r="G1582" s="17"/>
      <c r="H1582" s="17"/>
      <c r="I1582" s="17"/>
      <c r="J1582" s="17"/>
      <c r="K1582" s="17"/>
      <c r="L1582" s="17"/>
      <c r="M1582" s="17"/>
    </row>
    <row r="1583" spans="1:13" x14ac:dyDescent="0.25">
      <c r="A1583" s="17"/>
      <c r="B1583" s="17"/>
      <c r="C1583" s="17"/>
      <c r="D1583" s="17"/>
      <c r="E1583" s="17"/>
      <c r="F1583" s="17"/>
      <c r="G1583" s="17"/>
      <c r="H1583" s="17"/>
      <c r="I1583" s="17"/>
      <c r="J1583" s="17"/>
      <c r="K1583" s="17"/>
      <c r="L1583" s="17"/>
      <c r="M1583" s="17"/>
    </row>
    <row r="1584" spans="1:13" x14ac:dyDescent="0.25">
      <c r="A1584" s="17"/>
      <c r="B1584" s="17"/>
      <c r="C1584" s="17"/>
      <c r="D1584" s="17"/>
      <c r="E1584" s="17"/>
      <c r="F1584" s="17"/>
      <c r="G1584" s="17"/>
      <c r="H1584" s="17"/>
      <c r="I1584" s="17"/>
      <c r="J1584" s="17"/>
      <c r="K1584" s="17"/>
      <c r="L1584" s="17"/>
      <c r="M1584" s="17"/>
    </row>
    <row r="1585" spans="1:13" x14ac:dyDescent="0.25">
      <c r="A1585" s="17"/>
      <c r="B1585" s="17"/>
      <c r="C1585" s="17"/>
      <c r="D1585" s="17"/>
      <c r="E1585" s="17"/>
      <c r="F1585" s="17"/>
      <c r="G1585" s="17"/>
      <c r="H1585" s="17"/>
      <c r="I1585" s="17"/>
      <c r="J1585" s="17"/>
      <c r="K1585" s="17"/>
      <c r="L1585" s="17"/>
      <c r="M1585" s="17"/>
    </row>
    <row r="1586" spans="1:13" x14ac:dyDescent="0.25">
      <c r="A1586" s="17"/>
      <c r="B1586" s="17"/>
      <c r="C1586" s="17"/>
      <c r="D1586" s="17"/>
      <c r="E1586" s="17"/>
      <c r="F1586" s="17"/>
      <c r="G1586" s="17"/>
      <c r="H1586" s="17"/>
      <c r="I1586" s="17"/>
      <c r="J1586" s="17"/>
      <c r="K1586" s="17"/>
      <c r="L1586" s="17"/>
      <c r="M1586" s="17"/>
    </row>
    <row r="1587" spans="1:13" x14ac:dyDescent="0.25">
      <c r="A1587" s="17"/>
      <c r="B1587" s="17"/>
      <c r="C1587" s="17"/>
      <c r="D1587" s="17"/>
      <c r="E1587" s="17"/>
      <c r="F1587" s="17"/>
      <c r="G1587" s="17"/>
      <c r="H1587" s="17"/>
      <c r="I1587" s="17"/>
      <c r="J1587" s="17"/>
      <c r="K1587" s="17"/>
      <c r="L1587" s="17"/>
      <c r="M1587" s="17"/>
    </row>
    <row r="1588" spans="1:13" x14ac:dyDescent="0.25">
      <c r="A1588" s="17"/>
      <c r="B1588" s="17"/>
      <c r="C1588" s="17"/>
      <c r="D1588" s="17"/>
      <c r="E1588" s="17"/>
      <c r="F1588" s="17"/>
      <c r="G1588" s="17"/>
      <c r="H1588" s="17"/>
      <c r="I1588" s="17"/>
      <c r="J1588" s="17"/>
      <c r="K1588" s="17"/>
      <c r="L1588" s="17"/>
      <c r="M1588" s="17"/>
    </row>
    <row r="1589" spans="1:13" x14ac:dyDescent="0.25">
      <c r="A1589" s="17"/>
      <c r="B1589" s="17"/>
      <c r="C1589" s="17"/>
      <c r="D1589" s="17"/>
      <c r="E1589" s="17"/>
      <c r="F1589" s="17"/>
      <c r="G1589" s="17"/>
      <c r="H1589" s="17"/>
      <c r="I1589" s="17"/>
      <c r="J1589" s="17"/>
      <c r="K1589" s="17"/>
      <c r="L1589" s="17"/>
      <c r="M1589" s="17"/>
    </row>
    <row r="1590" spans="1:13" x14ac:dyDescent="0.25">
      <c r="A1590" s="17"/>
      <c r="B1590" s="17"/>
      <c r="C1590" s="17"/>
      <c r="D1590" s="17"/>
      <c r="E1590" s="17"/>
      <c r="F1590" s="17"/>
      <c r="G1590" s="17"/>
      <c r="H1590" s="17"/>
      <c r="I1590" s="17"/>
      <c r="J1590" s="17"/>
      <c r="K1590" s="17"/>
      <c r="L1590" s="17"/>
      <c r="M1590" s="17"/>
    </row>
    <row r="1591" spans="1:13" x14ac:dyDescent="0.25">
      <c r="A1591" s="17"/>
      <c r="B1591" s="17"/>
      <c r="C1591" s="17"/>
      <c r="D1591" s="17"/>
      <c r="E1591" s="17"/>
      <c r="F1591" s="17"/>
      <c r="G1591" s="17"/>
      <c r="H1591" s="17"/>
      <c r="I1591" s="17"/>
      <c r="J1591" s="17"/>
      <c r="K1591" s="17"/>
      <c r="L1591" s="17"/>
      <c r="M1591" s="17"/>
    </row>
    <row r="1592" spans="1:13" x14ac:dyDescent="0.25">
      <c r="A1592" s="17"/>
      <c r="B1592" s="17"/>
      <c r="C1592" s="17"/>
      <c r="D1592" s="17"/>
      <c r="E1592" s="17"/>
      <c r="F1592" s="17"/>
      <c r="G1592" s="17"/>
      <c r="H1592" s="17"/>
      <c r="I1592" s="17"/>
      <c r="J1592" s="17"/>
      <c r="K1592" s="17"/>
      <c r="L1592" s="17"/>
      <c r="M1592" s="17"/>
    </row>
    <row r="1593" spans="1:13" x14ac:dyDescent="0.25">
      <c r="A1593" s="17"/>
      <c r="B1593" s="17"/>
      <c r="C1593" s="17"/>
      <c r="D1593" s="17"/>
      <c r="E1593" s="17"/>
      <c r="F1593" s="17"/>
      <c r="G1593" s="17"/>
      <c r="H1593" s="17"/>
      <c r="I1593" s="17"/>
      <c r="J1593" s="17"/>
      <c r="K1593" s="17"/>
      <c r="L1593" s="17"/>
      <c r="M1593" s="17"/>
    </row>
    <row r="1594" spans="1:13" x14ac:dyDescent="0.25">
      <c r="A1594" s="17"/>
      <c r="B1594" s="17"/>
      <c r="C1594" s="17"/>
      <c r="D1594" s="17"/>
      <c r="E1594" s="17"/>
      <c r="F1594" s="17"/>
      <c r="G1594" s="17"/>
      <c r="H1594" s="17"/>
      <c r="I1594" s="17"/>
      <c r="J1594" s="17"/>
      <c r="K1594" s="17"/>
      <c r="L1594" s="17"/>
      <c r="M1594" s="17"/>
    </row>
    <row r="1595" spans="1:13" x14ac:dyDescent="0.25">
      <c r="A1595" s="17"/>
      <c r="B1595" s="17"/>
      <c r="C1595" s="17"/>
      <c r="D1595" s="17"/>
      <c r="E1595" s="17"/>
      <c r="F1595" s="17"/>
      <c r="G1595" s="17"/>
      <c r="H1595" s="17"/>
      <c r="I1595" s="17"/>
      <c r="J1595" s="17"/>
      <c r="K1595" s="17"/>
      <c r="L1595" s="17"/>
      <c r="M1595" s="17"/>
    </row>
    <row r="1596" spans="1:13" x14ac:dyDescent="0.25">
      <c r="A1596" s="17"/>
      <c r="B1596" s="17"/>
      <c r="C1596" s="17"/>
      <c r="D1596" s="17"/>
      <c r="E1596" s="17"/>
      <c r="F1596" s="17"/>
      <c r="G1596" s="17"/>
      <c r="H1596" s="17"/>
      <c r="I1596" s="17"/>
      <c r="J1596" s="17"/>
      <c r="K1596" s="17"/>
      <c r="L1596" s="17"/>
      <c r="M1596" s="17"/>
    </row>
    <row r="1597" spans="1:13" x14ac:dyDescent="0.25">
      <c r="A1597" s="17"/>
      <c r="B1597" s="17"/>
      <c r="C1597" s="17"/>
      <c r="D1597" s="17"/>
      <c r="E1597" s="17"/>
      <c r="F1597" s="17"/>
      <c r="G1597" s="17"/>
      <c r="H1597" s="17"/>
      <c r="I1597" s="17"/>
      <c r="J1597" s="17"/>
      <c r="K1597" s="17"/>
      <c r="L1597" s="17"/>
      <c r="M1597" s="17"/>
    </row>
    <row r="1598" spans="1:13" x14ac:dyDescent="0.25">
      <c r="A1598" s="17"/>
      <c r="B1598" s="17"/>
      <c r="C1598" s="17"/>
      <c r="D1598" s="17"/>
      <c r="E1598" s="17"/>
      <c r="F1598" s="17"/>
      <c r="G1598" s="17"/>
      <c r="H1598" s="17"/>
      <c r="I1598" s="17"/>
      <c r="J1598" s="17"/>
      <c r="K1598" s="17"/>
      <c r="L1598" s="17"/>
      <c r="M1598" s="17"/>
    </row>
    <row r="1599" spans="1:13" x14ac:dyDescent="0.25">
      <c r="A1599" s="17"/>
      <c r="B1599" s="17"/>
      <c r="C1599" s="17"/>
      <c r="D1599" s="17"/>
      <c r="E1599" s="17"/>
      <c r="F1599" s="17"/>
      <c r="G1599" s="17"/>
      <c r="H1599" s="17"/>
      <c r="I1599" s="17"/>
      <c r="J1599" s="17"/>
      <c r="K1599" s="17"/>
      <c r="L1599" s="17"/>
      <c r="M1599" s="17"/>
    </row>
    <row r="1600" spans="1:13" x14ac:dyDescent="0.25">
      <c r="A1600" s="17"/>
      <c r="B1600" s="17"/>
      <c r="C1600" s="17"/>
      <c r="D1600" s="17"/>
      <c r="E1600" s="17"/>
      <c r="F1600" s="17"/>
      <c r="G1600" s="17"/>
      <c r="H1600" s="17"/>
      <c r="I1600" s="17"/>
      <c r="J1600" s="17"/>
      <c r="K1600" s="17"/>
      <c r="L1600" s="17"/>
      <c r="M1600" s="17"/>
    </row>
    <row r="1601" spans="1:13" x14ac:dyDescent="0.25">
      <c r="A1601" s="17"/>
      <c r="B1601" s="17"/>
      <c r="C1601" s="17"/>
      <c r="D1601" s="17"/>
      <c r="E1601" s="17"/>
      <c r="F1601" s="17"/>
      <c r="G1601" s="17"/>
      <c r="H1601" s="17"/>
      <c r="I1601" s="17"/>
      <c r="J1601" s="17"/>
      <c r="K1601" s="17"/>
      <c r="L1601" s="17"/>
      <c r="M1601" s="17"/>
    </row>
    <row r="1602" spans="1:13" x14ac:dyDescent="0.25">
      <c r="A1602" s="17"/>
      <c r="B1602" s="17"/>
      <c r="C1602" s="17"/>
      <c r="D1602" s="17"/>
      <c r="E1602" s="17"/>
      <c r="F1602" s="17"/>
      <c r="G1602" s="17"/>
      <c r="H1602" s="17"/>
      <c r="I1602" s="17"/>
      <c r="J1602" s="17"/>
      <c r="K1602" s="17"/>
      <c r="L1602" s="17"/>
      <c r="M1602" s="17"/>
    </row>
    <row r="1603" spans="1:13" x14ac:dyDescent="0.25">
      <c r="A1603" s="17"/>
      <c r="B1603" s="17"/>
      <c r="C1603" s="17"/>
      <c r="D1603" s="17"/>
      <c r="E1603" s="17"/>
      <c r="F1603" s="17"/>
      <c r="G1603" s="17"/>
      <c r="H1603" s="17"/>
      <c r="I1603" s="17"/>
      <c r="J1603" s="17"/>
      <c r="K1603" s="17"/>
      <c r="L1603" s="17"/>
      <c r="M1603" s="17"/>
    </row>
    <row r="1604" spans="1:13" x14ac:dyDescent="0.25">
      <c r="A1604" s="17"/>
      <c r="B1604" s="17"/>
      <c r="C1604" s="17"/>
      <c r="D1604" s="17"/>
      <c r="E1604" s="17"/>
      <c r="F1604" s="17"/>
      <c r="G1604" s="17"/>
      <c r="H1604" s="17"/>
      <c r="I1604" s="17"/>
      <c r="J1604" s="17"/>
      <c r="K1604" s="17"/>
      <c r="L1604" s="17"/>
      <c r="M1604" s="17"/>
    </row>
    <row r="1605" spans="1:13" x14ac:dyDescent="0.25">
      <c r="A1605" s="17"/>
      <c r="B1605" s="17"/>
      <c r="C1605" s="17"/>
      <c r="D1605" s="17"/>
      <c r="E1605" s="17"/>
      <c r="F1605" s="17"/>
      <c r="G1605" s="17"/>
      <c r="H1605" s="17"/>
      <c r="I1605" s="17"/>
      <c r="J1605" s="17"/>
      <c r="K1605" s="17"/>
      <c r="L1605" s="17"/>
      <c r="M1605" s="17"/>
    </row>
    <row r="1606" spans="1:13" x14ac:dyDescent="0.25">
      <c r="A1606" s="17"/>
      <c r="B1606" s="17"/>
      <c r="C1606" s="17"/>
      <c r="D1606" s="17"/>
      <c r="E1606" s="17"/>
      <c r="F1606" s="17"/>
      <c r="G1606" s="17"/>
      <c r="H1606" s="17"/>
      <c r="I1606" s="17"/>
      <c r="J1606" s="17"/>
      <c r="K1606" s="17"/>
      <c r="L1606" s="17"/>
      <c r="M1606" s="17"/>
    </row>
    <row r="1607" spans="1:13" x14ac:dyDescent="0.25">
      <c r="A1607" s="17"/>
      <c r="B1607" s="17"/>
      <c r="C1607" s="17"/>
      <c r="D1607" s="17"/>
      <c r="E1607" s="17"/>
      <c r="F1607" s="17"/>
      <c r="G1607" s="17"/>
      <c r="H1607" s="17"/>
      <c r="I1607" s="17"/>
      <c r="J1607" s="17"/>
      <c r="K1607" s="17"/>
      <c r="L1607" s="17"/>
      <c r="M1607" s="17"/>
    </row>
    <row r="1608" spans="1:13" x14ac:dyDescent="0.25">
      <c r="A1608" s="17"/>
      <c r="B1608" s="17"/>
      <c r="C1608" s="17"/>
      <c r="D1608" s="17"/>
      <c r="E1608" s="17"/>
      <c r="F1608" s="17"/>
      <c r="G1608" s="17"/>
      <c r="H1608" s="17"/>
      <c r="I1608" s="17"/>
      <c r="J1608" s="17"/>
      <c r="K1608" s="17"/>
      <c r="L1608" s="17"/>
      <c r="M1608" s="17"/>
    </row>
    <row r="1609" spans="1:13" x14ac:dyDescent="0.25">
      <c r="A1609" s="17"/>
      <c r="B1609" s="17"/>
      <c r="C1609" s="17"/>
      <c r="D1609" s="17"/>
      <c r="E1609" s="17"/>
      <c r="F1609" s="17"/>
      <c r="G1609" s="17"/>
      <c r="H1609" s="17"/>
      <c r="I1609" s="17"/>
      <c r="J1609" s="17"/>
      <c r="K1609" s="17"/>
      <c r="L1609" s="17"/>
      <c r="M1609" s="17"/>
    </row>
    <row r="1610" spans="1:13" x14ac:dyDescent="0.25">
      <c r="A1610" s="17"/>
      <c r="B1610" s="17"/>
      <c r="C1610" s="17"/>
      <c r="D1610" s="17"/>
      <c r="E1610" s="17"/>
      <c r="F1610" s="17"/>
      <c r="G1610" s="17"/>
      <c r="H1610" s="17"/>
      <c r="I1610" s="17"/>
      <c r="J1610" s="17"/>
      <c r="K1610" s="17"/>
      <c r="L1610" s="17"/>
      <c r="M1610" s="17"/>
    </row>
    <row r="1611" spans="1:13" x14ac:dyDescent="0.25">
      <c r="A1611" s="17"/>
      <c r="B1611" s="17"/>
      <c r="C1611" s="17"/>
      <c r="D1611" s="17"/>
      <c r="E1611" s="17"/>
      <c r="F1611" s="17"/>
      <c r="G1611" s="17"/>
      <c r="H1611" s="17"/>
      <c r="I1611" s="17"/>
      <c r="J1611" s="17"/>
      <c r="K1611" s="17"/>
      <c r="L1611" s="17"/>
      <c r="M1611" s="17"/>
    </row>
    <row r="1612" spans="1:13" x14ac:dyDescent="0.25">
      <c r="A1612" s="17"/>
      <c r="B1612" s="17"/>
      <c r="C1612" s="17"/>
      <c r="D1612" s="17"/>
      <c r="E1612" s="17"/>
      <c r="F1612" s="17"/>
      <c r="G1612" s="17"/>
      <c r="H1612" s="17"/>
      <c r="I1612" s="17"/>
      <c r="J1612" s="17"/>
      <c r="K1612" s="17"/>
      <c r="L1612" s="17"/>
      <c r="M1612" s="17"/>
    </row>
    <row r="1613" spans="1:13" x14ac:dyDescent="0.25">
      <c r="A1613" s="17"/>
      <c r="B1613" s="17"/>
      <c r="C1613" s="17"/>
      <c r="D1613" s="17"/>
      <c r="E1613" s="17"/>
      <c r="F1613" s="17"/>
      <c r="G1613" s="17"/>
      <c r="H1613" s="17"/>
      <c r="I1613" s="17"/>
      <c r="J1613" s="17"/>
      <c r="K1613" s="17"/>
      <c r="L1613" s="17"/>
      <c r="M1613" s="17"/>
    </row>
    <row r="1614" spans="1:13" x14ac:dyDescent="0.25">
      <c r="A1614" s="17"/>
      <c r="B1614" s="17"/>
      <c r="C1614" s="17"/>
      <c r="D1614" s="17"/>
      <c r="E1614" s="17"/>
      <c r="F1614" s="17"/>
      <c r="G1614" s="17"/>
      <c r="H1614" s="17"/>
      <c r="I1614" s="17"/>
      <c r="J1614" s="17"/>
      <c r="K1614" s="17"/>
      <c r="L1614" s="17"/>
      <c r="M1614" s="17"/>
    </row>
    <row r="1615" spans="1:13" x14ac:dyDescent="0.25">
      <c r="A1615" s="17"/>
      <c r="B1615" s="17"/>
      <c r="C1615" s="17"/>
      <c r="D1615" s="17"/>
      <c r="E1615" s="17"/>
      <c r="F1615" s="17"/>
      <c r="G1615" s="17"/>
      <c r="H1615" s="17"/>
      <c r="I1615" s="17"/>
      <c r="J1615" s="17"/>
      <c r="K1615" s="17"/>
      <c r="L1615" s="17"/>
      <c r="M1615" s="17"/>
    </row>
    <row r="1616" spans="1:13" x14ac:dyDescent="0.25">
      <c r="A1616" s="17"/>
      <c r="B1616" s="17"/>
      <c r="C1616" s="17"/>
      <c r="D1616" s="17"/>
      <c r="E1616" s="17"/>
      <c r="F1616" s="17"/>
      <c r="G1616" s="17"/>
      <c r="H1616" s="17"/>
      <c r="I1616" s="17"/>
      <c r="J1616" s="17"/>
      <c r="K1616" s="17"/>
      <c r="L1616" s="17"/>
      <c r="M1616" s="17"/>
    </row>
    <row r="1617" spans="1:13" x14ac:dyDescent="0.25">
      <c r="A1617" s="17"/>
      <c r="B1617" s="17"/>
      <c r="C1617" s="17"/>
      <c r="D1617" s="17"/>
      <c r="E1617" s="17"/>
      <c r="F1617" s="17"/>
      <c r="G1617" s="17"/>
      <c r="H1617" s="17"/>
      <c r="I1617" s="17"/>
      <c r="J1617" s="17"/>
      <c r="K1617" s="17"/>
      <c r="L1617" s="17"/>
      <c r="M1617" s="17"/>
    </row>
    <row r="1618" spans="1:13" x14ac:dyDescent="0.25">
      <c r="A1618" s="17"/>
      <c r="B1618" s="17"/>
      <c r="C1618" s="17"/>
      <c r="D1618" s="17"/>
      <c r="E1618" s="17"/>
      <c r="F1618" s="17"/>
      <c r="G1618" s="17"/>
      <c r="H1618" s="17"/>
      <c r="I1618" s="17"/>
      <c r="J1618" s="17"/>
      <c r="K1618" s="17"/>
      <c r="L1618" s="17"/>
      <c r="M1618" s="17"/>
    </row>
    <row r="1619" spans="1:13" x14ac:dyDescent="0.25">
      <c r="A1619" s="17"/>
      <c r="B1619" s="17"/>
      <c r="C1619" s="17"/>
      <c r="D1619" s="17"/>
      <c r="E1619" s="17"/>
      <c r="F1619" s="17"/>
      <c r="G1619" s="17"/>
      <c r="H1619" s="17"/>
      <c r="I1619" s="17"/>
      <c r="J1619" s="17"/>
      <c r="K1619" s="17"/>
      <c r="L1619" s="17"/>
      <c r="M1619" s="17"/>
    </row>
    <row r="1620" spans="1:13" x14ac:dyDescent="0.25">
      <c r="A1620" s="17"/>
      <c r="B1620" s="17"/>
      <c r="C1620" s="17"/>
      <c r="D1620" s="17"/>
      <c r="E1620" s="17"/>
      <c r="F1620" s="17"/>
      <c r="G1620" s="17"/>
      <c r="H1620" s="17"/>
      <c r="I1620" s="17"/>
      <c r="J1620" s="17"/>
      <c r="K1620" s="17"/>
      <c r="L1620" s="17"/>
      <c r="M1620" s="17"/>
    </row>
    <row r="1621" spans="1:13" x14ac:dyDescent="0.25">
      <c r="A1621" s="17"/>
      <c r="B1621" s="17"/>
      <c r="C1621" s="17"/>
      <c r="D1621" s="17"/>
      <c r="E1621" s="17"/>
      <c r="F1621" s="17"/>
      <c r="G1621" s="17"/>
      <c r="H1621" s="17"/>
      <c r="I1621" s="17"/>
      <c r="J1621" s="17"/>
      <c r="K1621" s="17"/>
      <c r="L1621" s="17"/>
      <c r="M1621" s="17"/>
    </row>
    <row r="1622" spans="1:13" x14ac:dyDescent="0.25">
      <c r="A1622" s="17"/>
      <c r="B1622" s="17"/>
      <c r="C1622" s="17"/>
      <c r="D1622" s="17"/>
      <c r="E1622" s="17"/>
      <c r="F1622" s="17"/>
      <c r="G1622" s="17"/>
      <c r="H1622" s="17"/>
      <c r="I1622" s="17"/>
      <c r="J1622" s="17"/>
      <c r="K1622" s="17"/>
      <c r="L1622" s="17"/>
      <c r="M1622" s="17"/>
    </row>
    <row r="1623" spans="1:13" x14ac:dyDescent="0.25">
      <c r="A1623" s="17"/>
      <c r="B1623" s="17"/>
      <c r="C1623" s="17"/>
      <c r="D1623" s="17"/>
      <c r="E1623" s="17"/>
      <c r="F1623" s="17"/>
      <c r="G1623" s="17"/>
      <c r="H1623" s="17"/>
      <c r="I1623" s="17"/>
      <c r="J1623" s="17"/>
      <c r="K1623" s="17"/>
      <c r="L1623" s="17"/>
      <c r="M1623" s="17"/>
    </row>
    <row r="1624" spans="1:13" x14ac:dyDescent="0.25">
      <c r="A1624" s="17"/>
      <c r="B1624" s="17"/>
      <c r="C1624" s="17"/>
      <c r="D1624" s="17"/>
      <c r="E1624" s="17"/>
      <c r="F1624" s="17"/>
      <c r="G1624" s="17"/>
      <c r="H1624" s="17"/>
      <c r="I1624" s="17"/>
      <c r="J1624" s="17"/>
      <c r="K1624" s="17"/>
      <c r="L1624" s="17"/>
      <c r="M1624" s="17"/>
    </row>
    <row r="1625" spans="1:13" x14ac:dyDescent="0.25">
      <c r="A1625" s="17"/>
      <c r="B1625" s="17"/>
      <c r="C1625" s="17"/>
      <c r="D1625" s="17"/>
      <c r="E1625" s="17"/>
      <c r="F1625" s="17"/>
      <c r="G1625" s="17"/>
      <c r="H1625" s="17"/>
      <c r="I1625" s="17"/>
      <c r="J1625" s="17"/>
      <c r="K1625" s="17"/>
      <c r="L1625" s="17"/>
      <c r="M1625" s="17"/>
    </row>
    <row r="1626" spans="1:13" x14ac:dyDescent="0.25">
      <c r="A1626" s="17"/>
      <c r="B1626" s="17"/>
      <c r="C1626" s="17"/>
      <c r="D1626" s="17"/>
      <c r="E1626" s="17"/>
      <c r="F1626" s="17"/>
      <c r="G1626" s="17"/>
      <c r="H1626" s="17"/>
      <c r="I1626" s="17"/>
      <c r="J1626" s="17"/>
      <c r="K1626" s="17"/>
      <c r="L1626" s="17"/>
      <c r="M1626" s="17"/>
    </row>
    <row r="1627" spans="1:13" x14ac:dyDescent="0.25">
      <c r="A1627" s="17"/>
      <c r="B1627" s="17"/>
      <c r="C1627" s="17"/>
      <c r="D1627" s="17"/>
      <c r="E1627" s="17"/>
      <c r="F1627" s="17"/>
      <c r="G1627" s="17"/>
      <c r="H1627" s="17"/>
      <c r="I1627" s="17"/>
      <c r="J1627" s="17"/>
      <c r="K1627" s="17"/>
      <c r="L1627" s="17"/>
      <c r="M1627" s="17"/>
    </row>
    <row r="1628" spans="1:13" x14ac:dyDescent="0.25">
      <c r="A1628" s="17"/>
      <c r="B1628" s="17"/>
      <c r="C1628" s="17"/>
      <c r="D1628" s="17"/>
      <c r="E1628" s="17"/>
      <c r="F1628" s="17"/>
      <c r="G1628" s="17"/>
      <c r="H1628" s="17"/>
      <c r="I1628" s="17"/>
      <c r="J1628" s="17"/>
      <c r="K1628" s="17"/>
      <c r="L1628" s="17"/>
      <c r="M1628" s="17"/>
    </row>
    <row r="1629" spans="1:13" x14ac:dyDescent="0.25">
      <c r="A1629" s="17"/>
      <c r="B1629" s="17"/>
      <c r="C1629" s="17"/>
      <c r="D1629" s="17"/>
      <c r="E1629" s="17"/>
      <c r="F1629" s="17"/>
      <c r="G1629" s="17"/>
      <c r="H1629" s="17"/>
      <c r="I1629" s="17"/>
      <c r="J1629" s="17"/>
      <c r="K1629" s="17"/>
      <c r="L1629" s="17"/>
      <c r="M1629" s="17"/>
    </row>
    <row r="1630" spans="1:13" x14ac:dyDescent="0.25">
      <c r="A1630" s="17"/>
      <c r="B1630" s="17"/>
      <c r="C1630" s="17"/>
      <c r="D1630" s="17"/>
      <c r="E1630" s="17"/>
      <c r="F1630" s="17"/>
      <c r="G1630" s="17"/>
      <c r="H1630" s="17"/>
      <c r="I1630" s="17"/>
      <c r="J1630" s="17"/>
      <c r="K1630" s="17"/>
      <c r="L1630" s="17"/>
      <c r="M1630" s="17"/>
    </row>
    <row r="1631" spans="1:13" x14ac:dyDescent="0.25">
      <c r="A1631" s="17"/>
      <c r="B1631" s="17"/>
      <c r="C1631" s="17"/>
      <c r="D1631" s="17"/>
      <c r="E1631" s="17"/>
      <c r="F1631" s="17"/>
      <c r="G1631" s="17"/>
      <c r="H1631" s="17"/>
      <c r="I1631" s="17"/>
      <c r="J1631" s="17"/>
      <c r="K1631" s="17"/>
      <c r="L1631" s="17"/>
      <c r="M1631" s="17"/>
    </row>
    <row r="1632" spans="1:13" x14ac:dyDescent="0.25">
      <c r="A1632" s="17"/>
      <c r="B1632" s="17"/>
      <c r="C1632" s="17"/>
      <c r="D1632" s="17"/>
      <c r="E1632" s="17"/>
      <c r="F1632" s="17"/>
      <c r="G1632" s="17"/>
      <c r="H1632" s="17"/>
      <c r="I1632" s="17"/>
      <c r="J1632" s="17"/>
      <c r="K1632" s="17"/>
      <c r="L1632" s="17"/>
      <c r="M1632" s="17"/>
    </row>
    <row r="1633" spans="1:13" x14ac:dyDescent="0.25">
      <c r="A1633" s="17"/>
      <c r="B1633" s="17"/>
      <c r="C1633" s="17"/>
      <c r="D1633" s="17"/>
      <c r="E1633" s="17"/>
      <c r="F1633" s="17"/>
      <c r="G1633" s="17"/>
      <c r="H1633" s="17"/>
      <c r="I1633" s="17"/>
      <c r="J1633" s="17"/>
      <c r="K1633" s="17"/>
      <c r="L1633" s="17"/>
      <c r="M1633" s="17"/>
    </row>
    <row r="1634" spans="1:13" x14ac:dyDescent="0.25">
      <c r="A1634" s="17"/>
      <c r="B1634" s="17"/>
      <c r="C1634" s="17"/>
      <c r="D1634" s="17"/>
      <c r="E1634" s="17"/>
      <c r="F1634" s="17"/>
      <c r="G1634" s="17"/>
      <c r="H1634" s="17"/>
      <c r="I1634" s="17"/>
      <c r="J1634" s="17"/>
      <c r="K1634" s="17"/>
      <c r="L1634" s="17"/>
      <c r="M1634" s="17"/>
    </row>
    <row r="1635" spans="1:13" x14ac:dyDescent="0.25">
      <c r="A1635" s="17"/>
      <c r="B1635" s="17"/>
      <c r="C1635" s="17"/>
      <c r="D1635" s="17"/>
      <c r="E1635" s="17"/>
      <c r="F1635" s="17"/>
      <c r="G1635" s="17"/>
      <c r="H1635" s="17"/>
      <c r="I1635" s="17"/>
      <c r="J1635" s="17"/>
      <c r="K1635" s="17"/>
      <c r="L1635" s="17"/>
      <c r="M1635" s="17"/>
    </row>
    <row r="1636" spans="1:13" x14ac:dyDescent="0.25">
      <c r="A1636" s="17"/>
      <c r="B1636" s="17"/>
      <c r="C1636" s="17"/>
      <c r="D1636" s="17"/>
      <c r="E1636" s="17"/>
      <c r="F1636" s="17"/>
      <c r="G1636" s="17"/>
      <c r="H1636" s="17"/>
      <c r="I1636" s="17"/>
      <c r="J1636" s="17"/>
      <c r="K1636" s="17"/>
      <c r="L1636" s="17"/>
      <c r="M1636" s="17"/>
    </row>
    <row r="1637" spans="1:13" x14ac:dyDescent="0.25">
      <c r="A1637" s="17"/>
      <c r="B1637" s="17"/>
      <c r="C1637" s="17"/>
      <c r="D1637" s="17"/>
      <c r="E1637" s="17"/>
      <c r="F1637" s="17"/>
      <c r="G1637" s="17"/>
      <c r="H1637" s="17"/>
      <c r="I1637" s="17"/>
      <c r="J1637" s="17"/>
      <c r="K1637" s="17"/>
      <c r="L1637" s="17"/>
      <c r="M1637" s="17"/>
    </row>
    <row r="1638" spans="1:13" x14ac:dyDescent="0.25">
      <c r="A1638" s="17"/>
      <c r="B1638" s="17"/>
      <c r="C1638" s="17"/>
      <c r="D1638" s="17"/>
      <c r="E1638" s="17"/>
      <c r="F1638" s="17"/>
      <c r="G1638" s="17"/>
      <c r="H1638" s="17"/>
      <c r="I1638" s="17"/>
      <c r="J1638" s="17"/>
      <c r="K1638" s="17"/>
      <c r="L1638" s="17"/>
      <c r="M1638" s="17"/>
    </row>
    <row r="1639" spans="1:13" x14ac:dyDescent="0.25">
      <c r="A1639" s="17"/>
      <c r="B1639" s="17"/>
      <c r="C1639" s="17"/>
      <c r="D1639" s="17"/>
      <c r="E1639" s="17"/>
      <c r="F1639" s="17"/>
      <c r="G1639" s="17"/>
      <c r="H1639" s="17"/>
      <c r="I1639" s="17"/>
      <c r="J1639" s="17"/>
      <c r="K1639" s="17"/>
      <c r="L1639" s="17"/>
      <c r="M1639" s="17"/>
    </row>
    <row r="1640" spans="1:13" x14ac:dyDescent="0.25">
      <c r="A1640" s="17"/>
      <c r="B1640" s="17"/>
      <c r="C1640" s="17"/>
      <c r="D1640" s="17"/>
      <c r="E1640" s="17"/>
      <c r="F1640" s="17"/>
      <c r="G1640" s="17"/>
      <c r="H1640" s="17"/>
      <c r="I1640" s="17"/>
      <c r="J1640" s="17"/>
      <c r="K1640" s="17"/>
      <c r="L1640" s="17"/>
      <c r="M1640" s="17"/>
    </row>
    <row r="1641" spans="1:13" x14ac:dyDescent="0.25">
      <c r="A1641" s="17"/>
      <c r="B1641" s="17"/>
      <c r="C1641" s="17"/>
      <c r="D1641" s="17"/>
      <c r="E1641" s="17"/>
      <c r="F1641" s="17"/>
      <c r="G1641" s="17"/>
      <c r="H1641" s="17"/>
      <c r="I1641" s="17"/>
      <c r="J1641" s="17"/>
      <c r="K1641" s="17"/>
      <c r="L1641" s="17"/>
      <c r="M1641" s="17"/>
    </row>
    <row r="1642" spans="1:13" x14ac:dyDescent="0.25">
      <c r="A1642" s="17"/>
      <c r="B1642" s="17"/>
      <c r="C1642" s="17"/>
      <c r="D1642" s="17"/>
      <c r="E1642" s="17"/>
      <c r="F1642" s="17"/>
      <c r="G1642" s="17"/>
      <c r="H1642" s="17"/>
      <c r="I1642" s="17"/>
      <c r="J1642" s="17"/>
      <c r="K1642" s="17"/>
      <c r="L1642" s="17"/>
      <c r="M1642" s="17"/>
    </row>
    <row r="1643" spans="1:13" x14ac:dyDescent="0.25">
      <c r="A1643" s="17"/>
      <c r="B1643" s="17"/>
      <c r="C1643" s="17"/>
      <c r="D1643" s="17"/>
      <c r="E1643" s="17"/>
      <c r="F1643" s="17"/>
      <c r="G1643" s="17"/>
      <c r="H1643" s="17"/>
      <c r="I1643" s="17"/>
      <c r="J1643" s="17"/>
      <c r="K1643" s="17"/>
      <c r="L1643" s="17"/>
      <c r="M1643" s="17"/>
    </row>
    <row r="1644" spans="1:13" x14ac:dyDescent="0.25">
      <c r="A1644" s="17"/>
      <c r="B1644" s="17"/>
      <c r="C1644" s="17"/>
      <c r="D1644" s="17"/>
      <c r="E1644" s="17"/>
      <c r="F1644" s="17"/>
      <c r="G1644" s="17"/>
      <c r="H1644" s="17"/>
      <c r="I1644" s="17"/>
      <c r="J1644" s="17"/>
      <c r="K1644" s="17"/>
      <c r="L1644" s="17"/>
      <c r="M1644" s="17"/>
    </row>
    <row r="1645" spans="1:13" x14ac:dyDescent="0.25">
      <c r="A1645" s="17"/>
      <c r="B1645" s="17"/>
      <c r="C1645" s="17"/>
      <c r="D1645" s="17"/>
      <c r="E1645" s="17"/>
      <c r="F1645" s="17"/>
      <c r="G1645" s="17"/>
      <c r="H1645" s="17"/>
      <c r="I1645" s="17"/>
      <c r="J1645" s="17"/>
      <c r="K1645" s="17"/>
      <c r="L1645" s="17"/>
      <c r="M1645" s="17"/>
    </row>
    <row r="1646" spans="1:13" x14ac:dyDescent="0.25">
      <c r="A1646" s="17"/>
      <c r="B1646" s="17"/>
      <c r="C1646" s="17"/>
      <c r="D1646" s="17"/>
      <c r="E1646" s="17"/>
      <c r="F1646" s="17"/>
      <c r="G1646" s="17"/>
      <c r="H1646" s="17"/>
      <c r="I1646" s="17"/>
      <c r="J1646" s="17"/>
      <c r="K1646" s="17"/>
      <c r="L1646" s="17"/>
      <c r="M1646" s="17"/>
    </row>
    <row r="1647" spans="1:13" x14ac:dyDescent="0.25">
      <c r="A1647" s="17"/>
      <c r="B1647" s="17"/>
      <c r="C1647" s="17"/>
      <c r="D1647" s="17"/>
      <c r="E1647" s="17"/>
      <c r="F1647" s="17"/>
      <c r="G1647" s="17"/>
      <c r="H1647" s="17"/>
      <c r="I1647" s="17"/>
      <c r="J1647" s="17"/>
      <c r="K1647" s="17"/>
      <c r="L1647" s="17"/>
      <c r="M1647" s="17"/>
    </row>
    <row r="1648" spans="1:13" x14ac:dyDescent="0.25">
      <c r="A1648" s="17"/>
      <c r="B1648" s="17"/>
      <c r="C1648" s="17"/>
      <c r="D1648" s="17"/>
      <c r="E1648" s="17"/>
      <c r="F1648" s="17"/>
      <c r="G1648" s="17"/>
      <c r="H1648" s="17"/>
      <c r="I1648" s="17"/>
      <c r="J1648" s="17"/>
      <c r="K1648" s="17"/>
      <c r="L1648" s="17"/>
      <c r="M1648" s="17"/>
    </row>
    <row r="1649" spans="1:13" x14ac:dyDescent="0.25">
      <c r="A1649" s="17"/>
      <c r="B1649" s="17"/>
      <c r="C1649" s="17"/>
      <c r="D1649" s="17"/>
      <c r="E1649" s="17"/>
      <c r="F1649" s="17"/>
      <c r="G1649" s="17"/>
      <c r="H1649" s="17"/>
      <c r="I1649" s="17"/>
      <c r="J1649" s="17"/>
      <c r="K1649" s="17"/>
      <c r="L1649" s="17"/>
      <c r="M1649" s="17"/>
    </row>
    <row r="1650" spans="1:13" x14ac:dyDescent="0.25">
      <c r="A1650" s="17"/>
      <c r="B1650" s="17"/>
      <c r="C1650" s="17"/>
      <c r="D1650" s="17"/>
      <c r="E1650" s="17"/>
      <c r="F1650" s="17"/>
      <c r="G1650" s="17"/>
      <c r="H1650" s="17"/>
      <c r="I1650" s="17"/>
      <c r="J1650" s="17"/>
      <c r="K1650" s="17"/>
      <c r="L1650" s="17"/>
      <c r="M1650" s="17"/>
    </row>
    <row r="1651" spans="1:13" x14ac:dyDescent="0.25">
      <c r="A1651" s="17"/>
      <c r="B1651" s="17"/>
      <c r="C1651" s="17"/>
      <c r="D1651" s="17"/>
      <c r="E1651" s="17"/>
      <c r="F1651" s="17"/>
      <c r="G1651" s="17"/>
      <c r="H1651" s="17"/>
      <c r="I1651" s="17"/>
      <c r="J1651" s="17"/>
      <c r="K1651" s="17"/>
      <c r="L1651" s="17"/>
      <c r="M1651" s="17"/>
    </row>
    <row r="1652" spans="1:13" x14ac:dyDescent="0.25">
      <c r="A1652" s="17"/>
      <c r="B1652" s="17"/>
      <c r="C1652" s="17"/>
      <c r="D1652" s="17"/>
      <c r="E1652" s="17"/>
      <c r="F1652" s="17"/>
      <c r="G1652" s="17"/>
      <c r="H1652" s="17"/>
      <c r="I1652" s="17"/>
      <c r="J1652" s="17"/>
      <c r="K1652" s="17"/>
      <c r="L1652" s="17"/>
      <c r="M1652" s="17"/>
    </row>
    <row r="1653" spans="1:13" x14ac:dyDescent="0.25">
      <c r="A1653" s="17"/>
      <c r="B1653" s="17"/>
      <c r="C1653" s="17"/>
      <c r="D1653" s="17"/>
      <c r="E1653" s="17"/>
      <c r="F1653" s="17"/>
      <c r="G1653" s="17"/>
      <c r="H1653" s="17"/>
      <c r="I1653" s="17"/>
      <c r="J1653" s="17"/>
      <c r="K1653" s="17"/>
      <c r="L1653" s="17"/>
      <c r="M1653" s="17"/>
    </row>
    <row r="1654" spans="1:13" x14ac:dyDescent="0.25">
      <c r="A1654" s="17"/>
      <c r="B1654" s="17"/>
      <c r="C1654" s="17"/>
      <c r="D1654" s="17"/>
      <c r="E1654" s="17"/>
      <c r="F1654" s="17"/>
      <c r="G1654" s="17"/>
      <c r="H1654" s="17"/>
      <c r="I1654" s="17"/>
      <c r="J1654" s="17"/>
      <c r="K1654" s="17"/>
      <c r="L1654" s="17"/>
      <c r="M1654" s="17"/>
    </row>
    <row r="1655" spans="1:13" x14ac:dyDescent="0.25">
      <c r="A1655" s="17"/>
      <c r="B1655" s="17"/>
      <c r="C1655" s="17"/>
      <c r="D1655" s="17"/>
      <c r="E1655" s="17"/>
      <c r="F1655" s="17"/>
      <c r="G1655" s="17"/>
      <c r="H1655" s="17"/>
      <c r="I1655" s="17"/>
      <c r="J1655" s="17"/>
      <c r="K1655" s="17"/>
      <c r="L1655" s="17"/>
      <c r="M1655" s="17"/>
    </row>
    <row r="1656" spans="1:13" x14ac:dyDescent="0.25">
      <c r="A1656" s="17"/>
      <c r="B1656" s="17"/>
      <c r="C1656" s="17"/>
      <c r="D1656" s="17"/>
      <c r="E1656" s="17"/>
      <c r="F1656" s="17"/>
      <c r="G1656" s="17"/>
      <c r="H1656" s="17"/>
      <c r="I1656" s="17"/>
      <c r="J1656" s="17"/>
      <c r="K1656" s="17"/>
      <c r="L1656" s="17"/>
      <c r="M1656" s="17"/>
    </row>
    <row r="1657" spans="1:13" x14ac:dyDescent="0.25">
      <c r="A1657" s="17"/>
      <c r="B1657" s="17"/>
      <c r="C1657" s="17"/>
      <c r="D1657" s="17"/>
      <c r="E1657" s="17"/>
      <c r="F1657" s="17"/>
      <c r="G1657" s="17"/>
      <c r="H1657" s="17"/>
      <c r="I1657" s="17"/>
      <c r="J1657" s="17"/>
      <c r="K1657" s="17"/>
      <c r="L1657" s="17"/>
      <c r="M1657" s="17"/>
    </row>
    <row r="1658" spans="1:13" x14ac:dyDescent="0.25">
      <c r="A1658" s="17"/>
      <c r="B1658" s="17"/>
      <c r="C1658" s="17"/>
      <c r="D1658" s="17"/>
      <c r="E1658" s="17"/>
      <c r="F1658" s="17"/>
      <c r="G1658" s="17"/>
      <c r="H1658" s="17"/>
      <c r="I1658" s="17"/>
      <c r="J1658" s="17"/>
      <c r="K1658" s="17"/>
      <c r="L1658" s="17"/>
      <c r="M1658" s="17"/>
    </row>
    <row r="1659" spans="1:13" x14ac:dyDescent="0.25">
      <c r="A1659" s="17"/>
      <c r="B1659" s="17"/>
      <c r="C1659" s="17"/>
      <c r="D1659" s="17"/>
      <c r="E1659" s="17"/>
      <c r="F1659" s="17"/>
      <c r="G1659" s="17"/>
      <c r="H1659" s="17"/>
      <c r="I1659" s="17"/>
      <c r="J1659" s="17"/>
      <c r="K1659" s="17"/>
      <c r="L1659" s="17"/>
      <c r="M1659" s="17"/>
    </row>
    <row r="1660" spans="1:13" x14ac:dyDescent="0.25">
      <c r="A1660" s="17"/>
      <c r="B1660" s="17"/>
      <c r="C1660" s="17"/>
      <c r="D1660" s="17"/>
      <c r="E1660" s="17"/>
      <c r="F1660" s="17"/>
      <c r="G1660" s="17"/>
      <c r="H1660" s="17"/>
      <c r="I1660" s="17"/>
      <c r="J1660" s="17"/>
      <c r="K1660" s="17"/>
      <c r="L1660" s="17"/>
      <c r="M1660" s="17"/>
    </row>
    <row r="1661" spans="1:13" x14ac:dyDescent="0.25">
      <c r="A1661" s="17"/>
      <c r="B1661" s="17"/>
      <c r="C1661" s="17"/>
      <c r="D1661" s="17"/>
      <c r="E1661" s="17"/>
      <c r="F1661" s="17"/>
      <c r="G1661" s="17"/>
      <c r="H1661" s="17"/>
      <c r="I1661" s="17"/>
      <c r="J1661" s="17"/>
      <c r="K1661" s="17"/>
      <c r="L1661" s="17"/>
      <c r="M1661" s="17"/>
    </row>
    <row r="1662" spans="1:13" x14ac:dyDescent="0.25">
      <c r="A1662" s="17"/>
      <c r="B1662" s="17"/>
      <c r="C1662" s="17"/>
      <c r="D1662" s="17"/>
      <c r="E1662" s="17"/>
      <c r="F1662" s="17"/>
      <c r="G1662" s="17"/>
      <c r="H1662" s="17"/>
      <c r="I1662" s="17"/>
      <c r="J1662" s="17"/>
      <c r="K1662" s="17"/>
      <c r="L1662" s="17"/>
      <c r="M1662" s="17"/>
    </row>
    <row r="1663" spans="1:13" x14ac:dyDescent="0.25">
      <c r="A1663" s="17"/>
      <c r="B1663" s="17"/>
      <c r="C1663" s="17"/>
      <c r="D1663" s="17"/>
      <c r="E1663" s="17"/>
      <c r="F1663" s="17"/>
      <c r="G1663" s="17"/>
      <c r="H1663" s="17"/>
      <c r="I1663" s="17"/>
      <c r="J1663" s="17"/>
      <c r="K1663" s="17"/>
      <c r="L1663" s="17"/>
      <c r="M1663" s="17"/>
    </row>
    <row r="1664" spans="1:13" x14ac:dyDescent="0.25">
      <c r="A1664" s="17"/>
      <c r="B1664" s="17"/>
      <c r="C1664" s="17"/>
      <c r="D1664" s="17"/>
      <c r="E1664" s="17"/>
      <c r="F1664" s="17"/>
      <c r="G1664" s="17"/>
      <c r="H1664" s="17"/>
      <c r="I1664" s="17"/>
      <c r="J1664" s="17"/>
      <c r="K1664" s="17"/>
      <c r="L1664" s="17"/>
      <c r="M1664" s="17"/>
    </row>
    <row r="1665" spans="1:13" x14ac:dyDescent="0.25">
      <c r="A1665" s="17"/>
      <c r="B1665" s="17"/>
      <c r="C1665" s="17"/>
      <c r="D1665" s="17"/>
      <c r="E1665" s="17"/>
      <c r="F1665" s="17"/>
      <c r="G1665" s="17"/>
      <c r="H1665" s="17"/>
      <c r="I1665" s="17"/>
      <c r="J1665" s="17"/>
      <c r="K1665" s="17"/>
      <c r="L1665" s="17"/>
      <c r="M1665" s="17"/>
    </row>
    <row r="1666" spans="1:13" x14ac:dyDescent="0.25">
      <c r="A1666" s="17"/>
      <c r="B1666" s="17"/>
      <c r="C1666" s="17"/>
      <c r="D1666" s="17"/>
      <c r="E1666" s="17"/>
      <c r="F1666" s="17"/>
      <c r="G1666" s="17"/>
      <c r="H1666" s="17"/>
      <c r="I1666" s="17"/>
      <c r="J1666" s="17"/>
      <c r="K1666" s="17"/>
      <c r="L1666" s="17"/>
      <c r="M1666" s="17"/>
    </row>
    <row r="1667" spans="1:13" x14ac:dyDescent="0.25">
      <c r="A1667" s="17"/>
      <c r="B1667" s="17"/>
      <c r="C1667" s="17"/>
      <c r="D1667" s="17"/>
      <c r="E1667" s="17"/>
      <c r="F1667" s="17"/>
      <c r="G1667" s="17"/>
      <c r="H1667" s="17"/>
      <c r="I1667" s="17"/>
      <c r="J1667" s="17"/>
      <c r="K1667" s="17"/>
      <c r="L1667" s="17"/>
      <c r="M1667" s="17"/>
    </row>
    <row r="1668" spans="1:13" x14ac:dyDescent="0.25">
      <c r="A1668" s="17"/>
      <c r="B1668" s="17"/>
      <c r="C1668" s="17"/>
      <c r="D1668" s="17"/>
      <c r="E1668" s="17"/>
      <c r="F1668" s="17"/>
      <c r="G1668" s="17"/>
      <c r="H1668" s="17"/>
      <c r="I1668" s="17"/>
      <c r="J1668" s="17"/>
      <c r="K1668" s="17"/>
      <c r="L1668" s="17"/>
      <c r="M1668" s="17"/>
    </row>
    <row r="1669" spans="1:13" x14ac:dyDescent="0.25">
      <c r="A1669" s="17"/>
      <c r="B1669" s="17"/>
      <c r="C1669" s="17"/>
      <c r="D1669" s="17"/>
      <c r="E1669" s="17"/>
      <c r="F1669" s="17"/>
      <c r="G1669" s="17"/>
      <c r="H1669" s="17"/>
      <c r="I1669" s="17"/>
      <c r="J1669" s="17"/>
      <c r="K1669" s="17"/>
      <c r="L1669" s="17"/>
      <c r="M1669" s="17"/>
    </row>
    <row r="1670" spans="1:13" x14ac:dyDescent="0.25">
      <c r="A1670" s="17"/>
      <c r="B1670" s="17"/>
      <c r="C1670" s="17"/>
      <c r="D1670" s="17"/>
      <c r="E1670" s="17"/>
      <c r="F1670" s="17"/>
      <c r="G1670" s="17"/>
      <c r="H1670" s="17"/>
      <c r="I1670" s="17"/>
      <c r="J1670" s="17"/>
      <c r="K1670" s="17"/>
      <c r="L1670" s="17"/>
      <c r="M1670" s="17"/>
    </row>
    <row r="1671" spans="1:13" x14ac:dyDescent="0.25">
      <c r="A1671" s="17"/>
      <c r="B1671" s="17"/>
      <c r="C1671" s="17"/>
      <c r="D1671" s="17"/>
      <c r="E1671" s="17"/>
      <c r="F1671" s="17"/>
      <c r="G1671" s="17"/>
      <c r="H1671" s="17"/>
      <c r="I1671" s="17"/>
      <c r="J1671" s="17"/>
      <c r="K1671" s="17"/>
      <c r="L1671" s="17"/>
      <c r="M1671" s="17"/>
    </row>
    <row r="1672" spans="1:13" x14ac:dyDescent="0.25">
      <c r="A1672" s="17"/>
      <c r="B1672" s="17"/>
      <c r="C1672" s="17"/>
      <c r="D1672" s="17"/>
      <c r="E1672" s="17"/>
      <c r="F1672" s="17"/>
      <c r="G1672" s="17"/>
      <c r="H1672" s="17"/>
      <c r="I1672" s="17"/>
      <c r="J1672" s="17"/>
      <c r="K1672" s="17"/>
      <c r="L1672" s="17"/>
      <c r="M1672" s="17"/>
    </row>
    <row r="1673" spans="1:13" x14ac:dyDescent="0.25">
      <c r="A1673" s="17"/>
      <c r="B1673" s="17"/>
      <c r="C1673" s="17"/>
      <c r="D1673" s="17"/>
      <c r="E1673" s="17"/>
      <c r="F1673" s="17"/>
      <c r="G1673" s="17"/>
      <c r="H1673" s="17"/>
      <c r="I1673" s="17"/>
      <c r="J1673" s="17"/>
      <c r="K1673" s="17"/>
      <c r="L1673" s="17"/>
      <c r="M1673" s="17"/>
    </row>
    <row r="1674" spans="1:13" x14ac:dyDescent="0.25">
      <c r="A1674" s="17"/>
      <c r="B1674" s="17"/>
      <c r="C1674" s="17"/>
      <c r="D1674" s="17"/>
      <c r="E1674" s="17"/>
      <c r="F1674" s="17"/>
      <c r="G1674" s="17"/>
      <c r="H1674" s="17"/>
      <c r="I1674" s="17"/>
      <c r="J1674" s="17"/>
      <c r="K1674" s="17"/>
      <c r="L1674" s="17"/>
      <c r="M1674" s="17"/>
    </row>
    <row r="1675" spans="1:13" x14ac:dyDescent="0.25">
      <c r="A1675" s="17"/>
      <c r="B1675" s="17"/>
      <c r="C1675" s="17"/>
      <c r="D1675" s="17"/>
      <c r="E1675" s="17"/>
      <c r="F1675" s="17"/>
      <c r="G1675" s="17"/>
      <c r="H1675" s="17"/>
      <c r="I1675" s="17"/>
      <c r="J1675" s="17"/>
      <c r="K1675" s="17"/>
      <c r="L1675" s="17"/>
      <c r="M1675" s="17"/>
    </row>
    <row r="1676" spans="1:13" x14ac:dyDescent="0.25">
      <c r="A1676" s="17"/>
      <c r="B1676" s="17"/>
      <c r="C1676" s="17"/>
      <c r="D1676" s="17"/>
      <c r="E1676" s="17"/>
      <c r="F1676" s="17"/>
      <c r="G1676" s="17"/>
      <c r="H1676" s="17"/>
      <c r="I1676" s="17"/>
      <c r="J1676" s="17"/>
      <c r="K1676" s="17"/>
      <c r="L1676" s="17"/>
      <c r="M1676" s="17"/>
    </row>
    <row r="1677" spans="1:13" x14ac:dyDescent="0.25">
      <c r="A1677" s="17"/>
      <c r="B1677" s="17"/>
      <c r="C1677" s="17"/>
      <c r="D1677" s="17"/>
      <c r="E1677" s="17"/>
      <c r="F1677" s="17"/>
      <c r="G1677" s="17"/>
      <c r="H1677" s="17"/>
      <c r="I1677" s="17"/>
      <c r="J1677" s="17"/>
      <c r="K1677" s="17"/>
      <c r="L1677" s="17"/>
      <c r="M1677" s="17"/>
    </row>
    <row r="1678" spans="1:13" x14ac:dyDescent="0.25">
      <c r="A1678" s="17"/>
      <c r="B1678" s="17"/>
      <c r="C1678" s="17"/>
      <c r="D1678" s="17"/>
      <c r="E1678" s="17"/>
      <c r="F1678" s="17"/>
      <c r="G1678" s="17"/>
      <c r="H1678" s="17"/>
      <c r="I1678" s="17"/>
      <c r="J1678" s="17"/>
      <c r="K1678" s="17"/>
      <c r="L1678" s="17"/>
      <c r="M1678" s="17"/>
    </row>
    <row r="1679" spans="1:13" x14ac:dyDescent="0.25">
      <c r="A1679" s="17"/>
      <c r="B1679" s="17"/>
      <c r="C1679" s="17"/>
      <c r="D1679" s="17"/>
      <c r="E1679" s="17"/>
      <c r="F1679" s="17"/>
      <c r="G1679" s="17"/>
      <c r="H1679" s="17"/>
      <c r="I1679" s="17"/>
      <c r="J1679" s="17"/>
      <c r="K1679" s="17"/>
      <c r="L1679" s="17"/>
      <c r="M1679" s="17"/>
    </row>
    <row r="1680" spans="1:13" x14ac:dyDescent="0.25">
      <c r="A1680" s="17"/>
      <c r="B1680" s="17"/>
      <c r="C1680" s="17"/>
      <c r="D1680" s="17"/>
      <c r="E1680" s="17"/>
      <c r="F1680" s="17"/>
      <c r="G1680" s="17"/>
      <c r="H1680" s="17"/>
      <c r="I1680" s="17"/>
      <c r="J1680" s="17"/>
      <c r="K1680" s="17"/>
      <c r="L1680" s="17"/>
      <c r="M1680" s="17"/>
    </row>
    <row r="1681" spans="1:13" x14ac:dyDescent="0.25">
      <c r="A1681" s="17"/>
      <c r="B1681" s="17"/>
      <c r="C1681" s="17"/>
      <c r="D1681" s="17"/>
      <c r="E1681" s="17"/>
      <c r="F1681" s="17"/>
      <c r="G1681" s="17"/>
      <c r="H1681" s="17"/>
      <c r="I1681" s="17"/>
      <c r="J1681" s="17"/>
      <c r="K1681" s="17"/>
      <c r="L1681" s="17"/>
      <c r="M1681" s="17"/>
    </row>
    <row r="1682" spans="1:13" x14ac:dyDescent="0.25">
      <c r="A1682" s="17"/>
      <c r="B1682" s="17"/>
      <c r="C1682" s="17"/>
      <c r="D1682" s="17"/>
      <c r="E1682" s="17"/>
      <c r="F1682" s="17"/>
      <c r="G1682" s="17"/>
      <c r="H1682" s="17"/>
      <c r="I1682" s="17"/>
      <c r="J1682" s="17"/>
      <c r="K1682" s="17"/>
      <c r="L1682" s="17"/>
      <c r="M1682" s="17"/>
    </row>
    <row r="1683" spans="1:13" x14ac:dyDescent="0.25">
      <c r="A1683" s="17"/>
      <c r="B1683" s="17"/>
      <c r="C1683" s="17"/>
      <c r="D1683" s="17"/>
      <c r="E1683" s="17"/>
      <c r="F1683" s="17"/>
      <c r="G1683" s="17"/>
      <c r="H1683" s="17"/>
      <c r="I1683" s="17"/>
      <c r="J1683" s="17"/>
      <c r="K1683" s="17"/>
      <c r="L1683" s="17"/>
      <c r="M1683" s="17"/>
    </row>
    <row r="1684" spans="1:13" x14ac:dyDescent="0.25">
      <c r="A1684" s="17"/>
      <c r="B1684" s="17"/>
      <c r="C1684" s="17"/>
      <c r="D1684" s="17"/>
      <c r="E1684" s="17"/>
      <c r="F1684" s="17"/>
      <c r="G1684" s="17"/>
      <c r="H1684" s="17"/>
      <c r="I1684" s="17"/>
      <c r="J1684" s="17"/>
      <c r="K1684" s="17"/>
      <c r="L1684" s="17"/>
      <c r="M1684" s="17"/>
    </row>
    <row r="1685" spans="1:13" x14ac:dyDescent="0.25">
      <c r="A1685" s="17"/>
      <c r="B1685" s="17"/>
      <c r="C1685" s="17"/>
      <c r="D1685" s="17"/>
      <c r="E1685" s="17"/>
      <c r="F1685" s="17"/>
      <c r="G1685" s="17"/>
      <c r="H1685" s="17"/>
      <c r="I1685" s="17"/>
      <c r="J1685" s="17"/>
      <c r="K1685" s="17"/>
      <c r="L1685" s="17"/>
      <c r="M1685" s="17"/>
    </row>
    <row r="1686" spans="1:13" x14ac:dyDescent="0.25">
      <c r="A1686" s="17"/>
      <c r="B1686" s="17"/>
      <c r="C1686" s="17"/>
      <c r="D1686" s="17"/>
      <c r="E1686" s="17"/>
      <c r="F1686" s="17"/>
      <c r="G1686" s="17"/>
      <c r="H1686" s="17"/>
      <c r="I1686" s="17"/>
      <c r="J1686" s="17"/>
      <c r="K1686" s="17"/>
      <c r="L1686" s="17"/>
      <c r="M1686" s="17"/>
    </row>
    <row r="1687" spans="1:13" x14ac:dyDescent="0.25">
      <c r="A1687" s="17"/>
      <c r="B1687" s="17"/>
      <c r="C1687" s="17"/>
      <c r="D1687" s="17"/>
      <c r="E1687" s="17"/>
      <c r="F1687" s="17"/>
      <c r="G1687" s="17"/>
      <c r="H1687" s="17"/>
      <c r="I1687" s="17"/>
      <c r="J1687" s="17"/>
      <c r="K1687" s="17"/>
      <c r="L1687" s="17"/>
      <c r="M1687" s="17"/>
    </row>
    <row r="1688" spans="1:13" x14ac:dyDescent="0.25">
      <c r="A1688" s="17"/>
      <c r="B1688" s="17"/>
      <c r="C1688" s="17"/>
      <c r="D1688" s="17"/>
      <c r="E1688" s="17"/>
      <c r="F1688" s="17"/>
      <c r="G1688" s="17"/>
      <c r="H1688" s="17"/>
      <c r="I1688" s="17"/>
      <c r="J1688" s="17"/>
      <c r="K1688" s="17"/>
      <c r="L1688" s="17"/>
      <c r="M1688" s="17"/>
    </row>
    <row r="1689" spans="1:13" x14ac:dyDescent="0.25">
      <c r="A1689" s="17"/>
      <c r="B1689" s="17"/>
      <c r="C1689" s="17"/>
      <c r="D1689" s="17"/>
      <c r="E1689" s="17"/>
      <c r="F1689" s="17"/>
      <c r="G1689" s="17"/>
      <c r="H1689" s="17"/>
      <c r="I1689" s="17"/>
      <c r="J1689" s="17"/>
      <c r="K1689" s="17"/>
      <c r="L1689" s="17"/>
      <c r="M1689" s="17"/>
    </row>
    <row r="1690" spans="1:13" x14ac:dyDescent="0.25">
      <c r="A1690" s="17"/>
      <c r="B1690" s="17"/>
      <c r="C1690" s="17"/>
      <c r="D1690" s="17"/>
      <c r="E1690" s="17"/>
      <c r="F1690" s="17"/>
      <c r="G1690" s="17"/>
      <c r="H1690" s="17"/>
      <c r="I1690" s="17"/>
      <c r="J1690" s="17"/>
      <c r="K1690" s="17"/>
      <c r="L1690" s="17"/>
      <c r="M1690" s="17"/>
    </row>
    <row r="1691" spans="1:13" x14ac:dyDescent="0.25">
      <c r="A1691" s="17"/>
      <c r="B1691" s="17"/>
      <c r="C1691" s="17"/>
      <c r="D1691" s="17"/>
      <c r="E1691" s="17"/>
      <c r="F1691" s="17"/>
      <c r="G1691" s="17"/>
      <c r="H1691" s="17"/>
      <c r="I1691" s="17"/>
      <c r="J1691" s="17"/>
      <c r="K1691" s="17"/>
      <c r="L1691" s="17"/>
      <c r="M1691" s="17"/>
    </row>
    <row r="1692" spans="1:13" x14ac:dyDescent="0.25">
      <c r="A1692" s="17"/>
      <c r="B1692" s="17"/>
      <c r="C1692" s="17"/>
      <c r="D1692" s="17"/>
      <c r="E1692" s="17"/>
      <c r="F1692" s="17"/>
      <c r="G1692" s="17"/>
      <c r="H1692" s="17"/>
      <c r="I1692" s="17"/>
      <c r="J1692" s="17"/>
      <c r="K1692" s="17"/>
      <c r="L1692" s="17"/>
      <c r="M1692" s="17"/>
    </row>
    <row r="1693" spans="1:13" x14ac:dyDescent="0.25">
      <c r="A1693" s="17"/>
      <c r="B1693" s="17"/>
      <c r="C1693" s="17"/>
      <c r="D1693" s="17"/>
      <c r="E1693" s="17"/>
      <c r="F1693" s="17"/>
      <c r="G1693" s="17"/>
      <c r="H1693" s="17"/>
      <c r="I1693" s="17"/>
      <c r="J1693" s="17"/>
      <c r="K1693" s="17"/>
      <c r="L1693" s="17"/>
      <c r="M1693" s="17"/>
    </row>
    <row r="1694" spans="1:13" x14ac:dyDescent="0.25">
      <c r="A1694" s="17"/>
      <c r="B1694" s="17"/>
      <c r="C1694" s="17"/>
      <c r="D1694" s="17"/>
      <c r="E1694" s="17"/>
      <c r="F1694" s="17"/>
      <c r="G1694" s="17"/>
      <c r="H1694" s="17"/>
      <c r="I1694" s="17"/>
      <c r="J1694" s="17"/>
      <c r="K1694" s="17"/>
      <c r="L1694" s="17"/>
      <c r="M1694" s="17"/>
    </row>
    <row r="1695" spans="1:13" x14ac:dyDescent="0.25">
      <c r="A1695" s="17"/>
      <c r="B1695" s="17"/>
      <c r="C1695" s="17"/>
      <c r="D1695" s="17"/>
      <c r="E1695" s="17"/>
      <c r="F1695" s="17"/>
      <c r="G1695" s="17"/>
      <c r="H1695" s="17"/>
      <c r="I1695" s="17"/>
      <c r="J1695" s="17"/>
      <c r="K1695" s="17"/>
      <c r="L1695" s="17"/>
      <c r="M1695" s="17"/>
    </row>
    <row r="1696" spans="1:13" x14ac:dyDescent="0.25">
      <c r="A1696" s="17"/>
      <c r="B1696" s="17"/>
      <c r="C1696" s="17"/>
      <c r="D1696" s="17"/>
      <c r="E1696" s="17"/>
      <c r="F1696" s="17"/>
      <c r="G1696" s="17"/>
      <c r="H1696" s="17"/>
      <c r="I1696" s="17"/>
      <c r="J1696" s="17"/>
      <c r="K1696" s="17"/>
      <c r="L1696" s="17"/>
      <c r="M1696" s="17"/>
    </row>
    <row r="1697" spans="1:13" x14ac:dyDescent="0.25">
      <c r="A1697" s="17"/>
      <c r="B1697" s="17"/>
      <c r="C1697" s="17"/>
      <c r="D1697" s="17"/>
      <c r="E1697" s="17"/>
      <c r="F1697" s="17"/>
      <c r="G1697" s="17"/>
      <c r="H1697" s="17"/>
      <c r="I1697" s="17"/>
      <c r="J1697" s="17"/>
      <c r="K1697" s="17"/>
      <c r="L1697" s="17"/>
      <c r="M1697" s="17"/>
    </row>
    <row r="1698" spans="1:13" x14ac:dyDescent="0.25">
      <c r="A1698" s="17"/>
      <c r="B1698" s="17"/>
      <c r="C1698" s="17"/>
      <c r="D1698" s="17"/>
      <c r="E1698" s="17"/>
      <c r="F1698" s="17"/>
      <c r="G1698" s="17"/>
      <c r="H1698" s="17"/>
      <c r="I1698" s="17"/>
      <c r="J1698" s="17"/>
      <c r="K1698" s="17"/>
      <c r="L1698" s="17"/>
      <c r="M1698" s="17"/>
    </row>
    <row r="1699" spans="1:13" x14ac:dyDescent="0.25">
      <c r="A1699" s="17"/>
      <c r="B1699" s="17"/>
      <c r="C1699" s="17"/>
      <c r="D1699" s="17"/>
      <c r="E1699" s="17"/>
      <c r="F1699" s="17"/>
      <c r="G1699" s="17"/>
      <c r="H1699" s="17"/>
      <c r="I1699" s="17"/>
      <c r="J1699" s="17"/>
      <c r="K1699" s="17"/>
      <c r="L1699" s="17"/>
      <c r="M1699" s="17"/>
    </row>
    <row r="1700" spans="1:13" x14ac:dyDescent="0.25">
      <c r="A1700" s="17"/>
      <c r="B1700" s="17"/>
      <c r="C1700" s="17"/>
      <c r="D1700" s="17"/>
      <c r="E1700" s="17"/>
      <c r="F1700" s="17"/>
      <c r="G1700" s="17"/>
      <c r="H1700" s="17"/>
      <c r="I1700" s="17"/>
      <c r="J1700" s="17"/>
      <c r="K1700" s="17"/>
      <c r="L1700" s="17"/>
      <c r="M1700" s="17"/>
    </row>
    <row r="1701" spans="1:13" x14ac:dyDescent="0.25">
      <c r="A1701" s="17"/>
      <c r="B1701" s="17"/>
      <c r="C1701" s="17"/>
      <c r="D1701" s="17"/>
      <c r="E1701" s="17"/>
      <c r="F1701" s="17"/>
      <c r="G1701" s="17"/>
      <c r="H1701" s="17"/>
      <c r="I1701" s="17"/>
      <c r="J1701" s="17"/>
      <c r="K1701" s="17"/>
      <c r="L1701" s="17"/>
      <c r="M1701" s="17"/>
    </row>
    <row r="1702" spans="1:13" x14ac:dyDescent="0.25">
      <c r="A1702" s="17"/>
      <c r="B1702" s="17"/>
      <c r="C1702" s="17"/>
      <c r="D1702" s="17"/>
      <c r="E1702" s="17"/>
      <c r="F1702" s="17"/>
      <c r="G1702" s="17"/>
      <c r="H1702" s="17"/>
      <c r="I1702" s="17"/>
      <c r="J1702" s="17"/>
      <c r="K1702" s="17"/>
      <c r="L1702" s="17"/>
      <c r="M1702" s="17"/>
    </row>
    <row r="1703" spans="1:13" x14ac:dyDescent="0.25">
      <c r="A1703" s="17"/>
      <c r="B1703" s="17"/>
      <c r="C1703" s="17"/>
      <c r="D1703" s="17"/>
      <c r="E1703" s="17"/>
      <c r="F1703" s="17"/>
      <c r="G1703" s="17"/>
      <c r="H1703" s="17"/>
      <c r="I1703" s="17"/>
      <c r="J1703" s="17"/>
      <c r="K1703" s="17"/>
      <c r="L1703" s="17"/>
      <c r="M1703" s="17"/>
    </row>
    <row r="1704" spans="1:13" x14ac:dyDescent="0.25">
      <c r="A1704" s="17"/>
      <c r="B1704" s="17"/>
      <c r="C1704" s="17"/>
      <c r="D1704" s="17"/>
      <c r="E1704" s="17"/>
      <c r="F1704" s="17"/>
      <c r="G1704" s="17"/>
      <c r="H1704" s="17"/>
      <c r="I1704" s="17"/>
      <c r="J1704" s="17"/>
      <c r="K1704" s="17"/>
      <c r="L1704" s="17"/>
      <c r="M1704" s="17"/>
    </row>
    <row r="1705" spans="1:13" x14ac:dyDescent="0.25">
      <c r="A1705" s="17"/>
      <c r="B1705" s="17"/>
      <c r="C1705" s="17"/>
      <c r="D1705" s="17"/>
      <c r="E1705" s="17"/>
      <c r="F1705" s="17"/>
      <c r="G1705" s="17"/>
      <c r="H1705" s="17"/>
      <c r="I1705" s="17"/>
      <c r="J1705" s="17"/>
      <c r="K1705" s="17"/>
      <c r="L1705" s="17"/>
      <c r="M1705" s="17"/>
    </row>
    <row r="1706" spans="1:13" x14ac:dyDescent="0.25">
      <c r="A1706" s="17"/>
      <c r="B1706" s="17"/>
      <c r="C1706" s="17"/>
      <c r="D1706" s="17"/>
      <c r="E1706" s="17"/>
      <c r="F1706" s="17"/>
      <c r="G1706" s="17"/>
      <c r="H1706" s="17"/>
      <c r="I1706" s="17"/>
      <c r="J1706" s="17"/>
      <c r="K1706" s="17"/>
      <c r="L1706" s="17"/>
      <c r="M1706" s="17"/>
    </row>
    <row r="1707" spans="1:13" x14ac:dyDescent="0.25">
      <c r="A1707" s="17"/>
      <c r="B1707" s="17"/>
      <c r="C1707" s="17"/>
      <c r="D1707" s="17"/>
      <c r="E1707" s="17"/>
      <c r="F1707" s="17"/>
      <c r="G1707" s="17"/>
      <c r="H1707" s="17"/>
      <c r="I1707" s="17"/>
      <c r="J1707" s="17"/>
      <c r="K1707" s="17"/>
      <c r="L1707" s="17"/>
      <c r="M1707" s="17"/>
    </row>
    <row r="1708" spans="1:13" x14ac:dyDescent="0.25">
      <c r="A1708" s="17"/>
      <c r="B1708" s="17"/>
      <c r="C1708" s="17"/>
      <c r="D1708" s="17"/>
      <c r="E1708" s="17"/>
      <c r="F1708" s="17"/>
      <c r="G1708" s="17"/>
      <c r="H1708" s="17"/>
      <c r="I1708" s="17"/>
      <c r="J1708" s="17"/>
      <c r="K1708" s="17"/>
      <c r="L1708" s="17"/>
      <c r="M1708" s="17"/>
    </row>
    <row r="1709" spans="1:13" x14ac:dyDescent="0.25">
      <c r="A1709" s="17"/>
      <c r="B1709" s="17"/>
      <c r="C1709" s="17"/>
      <c r="D1709" s="17"/>
      <c r="E1709" s="17"/>
      <c r="F1709" s="17"/>
      <c r="G1709" s="17"/>
      <c r="H1709" s="17"/>
      <c r="I1709" s="17"/>
      <c r="J1709" s="17"/>
      <c r="K1709" s="17"/>
      <c r="L1709" s="17"/>
      <c r="M1709" s="17"/>
    </row>
    <row r="1710" spans="1:13" x14ac:dyDescent="0.25">
      <c r="A1710" s="17"/>
      <c r="B1710" s="17"/>
      <c r="C1710" s="17"/>
      <c r="D1710" s="17"/>
      <c r="E1710" s="17"/>
      <c r="F1710" s="17"/>
      <c r="G1710" s="17"/>
      <c r="H1710" s="17"/>
      <c r="I1710" s="17"/>
      <c r="J1710" s="17"/>
      <c r="K1710" s="17"/>
      <c r="L1710" s="17"/>
      <c r="M1710" s="17"/>
    </row>
    <row r="1711" spans="1:13" x14ac:dyDescent="0.25">
      <c r="A1711" s="17"/>
      <c r="B1711" s="17"/>
      <c r="C1711" s="17"/>
      <c r="D1711" s="17"/>
      <c r="E1711" s="17"/>
      <c r="F1711" s="17"/>
      <c r="G1711" s="17"/>
      <c r="H1711" s="17"/>
      <c r="I1711" s="17"/>
      <c r="J1711" s="17"/>
      <c r="K1711" s="17"/>
      <c r="L1711" s="17"/>
      <c r="M1711" s="17"/>
    </row>
    <row r="1712" spans="1:13" x14ac:dyDescent="0.25">
      <c r="A1712" s="17"/>
      <c r="B1712" s="17"/>
      <c r="C1712" s="17"/>
      <c r="D1712" s="17"/>
      <c r="E1712" s="17"/>
      <c r="F1712" s="17"/>
      <c r="G1712" s="17"/>
      <c r="H1712" s="17"/>
      <c r="I1712" s="17"/>
      <c r="J1712" s="17"/>
      <c r="K1712" s="17"/>
      <c r="L1712" s="17"/>
      <c r="M1712" s="17"/>
    </row>
    <row r="1713" spans="1:13" x14ac:dyDescent="0.25">
      <c r="A1713" s="17"/>
      <c r="B1713" s="17"/>
      <c r="C1713" s="17"/>
      <c r="D1713" s="17"/>
      <c r="E1713" s="17"/>
      <c r="F1713" s="17"/>
      <c r="G1713" s="17"/>
      <c r="H1713" s="17"/>
      <c r="I1713" s="17"/>
      <c r="J1713" s="17"/>
      <c r="K1713" s="17"/>
      <c r="L1713" s="17"/>
      <c r="M1713" s="17"/>
    </row>
    <row r="1714" spans="1:13" x14ac:dyDescent="0.25">
      <c r="A1714" s="17"/>
      <c r="B1714" s="17"/>
      <c r="C1714" s="17"/>
      <c r="D1714" s="17"/>
      <c r="E1714" s="17"/>
      <c r="F1714" s="17"/>
      <c r="G1714" s="17"/>
      <c r="H1714" s="17"/>
      <c r="I1714" s="17"/>
      <c r="J1714" s="17"/>
      <c r="K1714" s="17"/>
      <c r="L1714" s="17"/>
      <c r="M1714" s="17"/>
    </row>
    <row r="1715" spans="1:13" x14ac:dyDescent="0.25">
      <c r="A1715" s="17"/>
      <c r="B1715" s="17"/>
      <c r="C1715" s="17"/>
      <c r="D1715" s="17"/>
      <c r="E1715" s="17"/>
      <c r="F1715" s="17"/>
      <c r="G1715" s="17"/>
      <c r="H1715" s="17"/>
      <c r="I1715" s="17"/>
      <c r="J1715" s="17"/>
      <c r="K1715" s="17"/>
      <c r="L1715" s="17"/>
      <c r="M1715" s="17"/>
    </row>
    <row r="1716" spans="1:13" x14ac:dyDescent="0.25">
      <c r="A1716" s="17"/>
      <c r="B1716" s="17"/>
      <c r="C1716" s="17"/>
      <c r="D1716" s="17"/>
      <c r="E1716" s="17"/>
      <c r="F1716" s="17"/>
      <c r="G1716" s="17"/>
      <c r="H1716" s="17"/>
      <c r="I1716" s="17"/>
      <c r="J1716" s="17"/>
      <c r="K1716" s="17"/>
      <c r="L1716" s="17"/>
      <c r="M1716" s="17"/>
    </row>
    <row r="1717" spans="1:13" x14ac:dyDescent="0.25">
      <c r="A1717" s="17"/>
      <c r="B1717" s="17"/>
      <c r="C1717" s="17"/>
      <c r="D1717" s="17"/>
      <c r="E1717" s="17"/>
      <c r="F1717" s="17"/>
      <c r="G1717" s="17"/>
      <c r="H1717" s="17"/>
      <c r="I1717" s="17"/>
      <c r="J1717" s="17"/>
      <c r="K1717" s="17"/>
      <c r="L1717" s="17"/>
      <c r="M1717" s="17"/>
    </row>
    <row r="1718" spans="1:13" x14ac:dyDescent="0.25">
      <c r="A1718" s="17"/>
      <c r="B1718" s="17"/>
      <c r="C1718" s="17"/>
      <c r="D1718" s="17"/>
      <c r="E1718" s="17"/>
      <c r="F1718" s="17"/>
      <c r="G1718" s="17"/>
      <c r="H1718" s="17"/>
      <c r="I1718" s="17"/>
      <c r="J1718" s="17"/>
      <c r="K1718" s="17"/>
      <c r="L1718" s="17"/>
      <c r="M1718" s="17"/>
    </row>
    <row r="1719" spans="1:13" x14ac:dyDescent="0.25">
      <c r="A1719" s="17"/>
      <c r="B1719" s="17"/>
      <c r="C1719" s="17"/>
      <c r="D1719" s="17"/>
      <c r="E1719" s="17"/>
      <c r="F1719" s="17"/>
      <c r="G1719" s="17"/>
      <c r="H1719" s="17"/>
      <c r="I1719" s="17"/>
      <c r="J1719" s="17"/>
      <c r="K1719" s="17"/>
      <c r="L1719" s="17"/>
      <c r="M1719" s="17"/>
    </row>
    <row r="1720" spans="1:13" x14ac:dyDescent="0.25">
      <c r="A1720" s="17"/>
      <c r="B1720" s="17"/>
      <c r="C1720" s="17"/>
      <c r="D1720" s="17"/>
      <c r="E1720" s="17"/>
      <c r="F1720" s="17"/>
      <c r="G1720" s="17"/>
      <c r="H1720" s="17"/>
      <c r="I1720" s="17"/>
      <c r="J1720" s="17"/>
      <c r="K1720" s="17"/>
      <c r="L1720" s="17"/>
      <c r="M1720" s="17"/>
    </row>
    <row r="1721" spans="1:13" x14ac:dyDescent="0.25">
      <c r="A1721" s="17"/>
      <c r="B1721" s="17"/>
      <c r="C1721" s="17"/>
      <c r="D1721" s="17"/>
      <c r="E1721" s="17"/>
      <c r="F1721" s="17"/>
      <c r="G1721" s="17"/>
      <c r="H1721" s="17"/>
      <c r="I1721" s="17"/>
      <c r="J1721" s="17"/>
      <c r="K1721" s="17"/>
      <c r="L1721" s="17"/>
      <c r="M1721" s="17"/>
    </row>
    <row r="1722" spans="1:13" x14ac:dyDescent="0.25">
      <c r="A1722" s="17"/>
      <c r="B1722" s="17"/>
      <c r="C1722" s="17"/>
      <c r="D1722" s="17"/>
      <c r="E1722" s="17"/>
      <c r="F1722" s="17"/>
      <c r="G1722" s="17"/>
      <c r="H1722" s="17"/>
      <c r="I1722" s="17"/>
      <c r="J1722" s="17"/>
      <c r="K1722" s="17"/>
      <c r="L1722" s="17"/>
      <c r="M1722" s="17"/>
    </row>
    <row r="1723" spans="1:13" x14ac:dyDescent="0.25">
      <c r="A1723" s="17"/>
      <c r="B1723" s="17"/>
      <c r="C1723" s="17"/>
      <c r="D1723" s="17"/>
      <c r="E1723" s="17"/>
      <c r="F1723" s="17"/>
      <c r="G1723" s="17"/>
      <c r="H1723" s="17"/>
      <c r="I1723" s="17"/>
      <c r="J1723" s="17"/>
      <c r="K1723" s="17"/>
      <c r="L1723" s="17"/>
      <c r="M1723" s="17"/>
    </row>
    <row r="1724" spans="1:13" x14ac:dyDescent="0.25">
      <c r="A1724" s="17"/>
      <c r="B1724" s="17"/>
      <c r="C1724" s="17"/>
      <c r="D1724" s="17"/>
      <c r="E1724" s="17"/>
      <c r="F1724" s="17"/>
      <c r="G1724" s="17"/>
      <c r="H1724" s="17"/>
      <c r="I1724" s="17"/>
      <c r="J1724" s="17"/>
      <c r="K1724" s="17"/>
      <c r="L1724" s="17"/>
      <c r="M1724" s="17"/>
    </row>
    <row r="1725" spans="1:13" x14ac:dyDescent="0.25">
      <c r="A1725" s="17"/>
      <c r="B1725" s="17"/>
      <c r="C1725" s="17"/>
      <c r="D1725" s="17"/>
      <c r="E1725" s="17"/>
      <c r="F1725" s="17"/>
      <c r="G1725" s="17"/>
      <c r="H1725" s="17"/>
      <c r="I1725" s="17"/>
      <c r="J1725" s="17"/>
      <c r="K1725" s="17"/>
      <c r="L1725" s="17"/>
      <c r="M1725" s="17"/>
    </row>
    <row r="1726" spans="1:13" x14ac:dyDescent="0.25">
      <c r="A1726" s="17"/>
      <c r="B1726" s="17"/>
      <c r="C1726" s="17"/>
      <c r="D1726" s="17"/>
      <c r="E1726" s="17"/>
      <c r="F1726" s="17"/>
      <c r="G1726" s="17"/>
      <c r="H1726" s="17"/>
      <c r="I1726" s="17"/>
      <c r="J1726" s="17"/>
      <c r="K1726" s="17"/>
      <c r="L1726" s="17"/>
      <c r="M1726" s="17"/>
    </row>
    <row r="1727" spans="1:13" x14ac:dyDescent="0.25">
      <c r="A1727" s="17"/>
      <c r="B1727" s="17"/>
      <c r="C1727" s="17"/>
      <c r="D1727" s="17"/>
      <c r="E1727" s="17"/>
      <c r="F1727" s="17"/>
      <c r="G1727" s="17"/>
      <c r="H1727" s="17"/>
      <c r="I1727" s="17"/>
      <c r="J1727" s="17"/>
      <c r="K1727" s="17"/>
      <c r="L1727" s="17"/>
      <c r="M1727" s="17"/>
    </row>
    <row r="1728" spans="1:13" x14ac:dyDescent="0.25">
      <c r="A1728" s="17"/>
      <c r="B1728" s="17"/>
      <c r="C1728" s="17"/>
      <c r="D1728" s="17"/>
      <c r="E1728" s="17"/>
      <c r="F1728" s="17"/>
      <c r="G1728" s="17"/>
      <c r="H1728" s="17"/>
      <c r="I1728" s="17"/>
      <c r="J1728" s="17"/>
      <c r="K1728" s="17"/>
      <c r="L1728" s="17"/>
      <c r="M1728" s="17"/>
    </row>
    <row r="1729" spans="1:13" x14ac:dyDescent="0.25">
      <c r="A1729" s="17"/>
      <c r="B1729" s="17"/>
      <c r="C1729" s="17"/>
      <c r="D1729" s="17"/>
      <c r="E1729" s="17"/>
      <c r="F1729" s="17"/>
      <c r="G1729" s="17"/>
      <c r="H1729" s="17"/>
      <c r="I1729" s="17"/>
      <c r="J1729" s="17"/>
      <c r="K1729" s="17"/>
      <c r="L1729" s="17"/>
      <c r="M1729" s="17"/>
    </row>
    <row r="1730" spans="1:13" x14ac:dyDescent="0.25">
      <c r="A1730" s="17"/>
      <c r="B1730" s="17"/>
      <c r="C1730" s="17"/>
      <c r="D1730" s="17"/>
      <c r="E1730" s="17"/>
      <c r="F1730" s="17"/>
      <c r="G1730" s="17"/>
      <c r="H1730" s="17"/>
      <c r="I1730" s="17"/>
      <c r="J1730" s="17"/>
      <c r="K1730" s="17"/>
      <c r="L1730" s="17"/>
      <c r="M1730" s="17"/>
    </row>
    <row r="1731" spans="1:13" x14ac:dyDescent="0.25">
      <c r="A1731" s="17"/>
      <c r="B1731" s="17"/>
      <c r="C1731" s="17"/>
      <c r="D1731" s="17"/>
      <c r="E1731" s="17"/>
      <c r="F1731" s="17"/>
      <c r="G1731" s="17"/>
      <c r="H1731" s="17"/>
      <c r="I1731" s="17"/>
      <c r="J1731" s="17"/>
      <c r="K1731" s="17"/>
      <c r="L1731" s="17"/>
      <c r="M1731" s="17"/>
    </row>
    <row r="1732" spans="1:13" x14ac:dyDescent="0.25">
      <c r="A1732" s="17"/>
      <c r="B1732" s="17"/>
      <c r="C1732" s="17"/>
      <c r="D1732" s="17"/>
      <c r="E1732" s="17"/>
      <c r="F1732" s="17"/>
      <c r="G1732" s="17"/>
      <c r="H1732" s="17"/>
      <c r="I1732" s="17"/>
      <c r="J1732" s="17"/>
      <c r="K1732" s="17"/>
      <c r="L1732" s="17"/>
      <c r="M1732" s="17"/>
    </row>
    <row r="1733" spans="1:13" x14ac:dyDescent="0.25">
      <c r="A1733" s="17"/>
      <c r="B1733" s="17"/>
      <c r="C1733" s="17"/>
      <c r="D1733" s="17"/>
      <c r="E1733" s="17"/>
      <c r="F1733" s="17"/>
      <c r="G1733" s="17"/>
      <c r="H1733" s="17"/>
      <c r="I1733" s="17"/>
      <c r="J1733" s="17"/>
      <c r="K1733" s="17"/>
      <c r="L1733" s="17"/>
      <c r="M1733" s="17"/>
    </row>
    <row r="1734" spans="1:13" x14ac:dyDescent="0.25">
      <c r="A1734" s="17"/>
      <c r="B1734" s="17"/>
      <c r="C1734" s="17"/>
      <c r="D1734" s="17"/>
      <c r="E1734" s="17"/>
      <c r="F1734" s="17"/>
      <c r="G1734" s="17"/>
      <c r="H1734" s="17"/>
      <c r="I1734" s="17"/>
      <c r="J1734" s="17"/>
      <c r="K1734" s="17"/>
      <c r="L1734" s="17"/>
      <c r="M1734" s="17"/>
    </row>
    <row r="1735" spans="1:13" x14ac:dyDescent="0.25">
      <c r="A1735" s="17"/>
      <c r="B1735" s="17"/>
      <c r="C1735" s="17"/>
      <c r="D1735" s="17"/>
      <c r="E1735" s="17"/>
      <c r="F1735" s="17"/>
      <c r="G1735" s="17"/>
      <c r="H1735" s="17"/>
      <c r="I1735" s="17"/>
      <c r="J1735" s="17"/>
      <c r="K1735" s="17"/>
      <c r="L1735" s="17"/>
      <c r="M1735" s="17"/>
    </row>
    <row r="1736" spans="1:13" x14ac:dyDescent="0.25">
      <c r="A1736" s="17"/>
      <c r="B1736" s="17"/>
      <c r="C1736" s="17"/>
      <c r="D1736" s="17"/>
      <c r="E1736" s="17"/>
      <c r="F1736" s="17"/>
      <c r="G1736" s="17"/>
      <c r="H1736" s="17"/>
      <c r="I1736" s="17"/>
      <c r="J1736" s="17"/>
      <c r="K1736" s="17"/>
      <c r="L1736" s="17"/>
      <c r="M1736" s="17"/>
    </row>
    <row r="1737" spans="1:13" x14ac:dyDescent="0.25">
      <c r="A1737" s="17"/>
      <c r="B1737" s="17"/>
      <c r="C1737" s="17"/>
      <c r="D1737" s="17"/>
      <c r="E1737" s="17"/>
      <c r="F1737" s="17"/>
      <c r="G1737" s="17"/>
      <c r="H1737" s="17"/>
      <c r="I1737" s="17"/>
      <c r="J1737" s="17"/>
      <c r="K1737" s="17"/>
      <c r="L1737" s="17"/>
      <c r="M1737" s="17"/>
    </row>
    <row r="1738" spans="1:13" x14ac:dyDescent="0.25">
      <c r="A1738" s="17"/>
      <c r="B1738" s="17"/>
      <c r="C1738" s="17"/>
      <c r="D1738" s="17"/>
      <c r="E1738" s="17"/>
      <c r="F1738" s="17"/>
      <c r="G1738" s="17"/>
      <c r="H1738" s="17"/>
      <c r="I1738" s="17"/>
      <c r="J1738" s="17"/>
      <c r="K1738" s="17"/>
      <c r="L1738" s="17"/>
      <c r="M1738" s="17"/>
    </row>
    <row r="1739" spans="1:13" x14ac:dyDescent="0.25">
      <c r="A1739" s="17"/>
      <c r="B1739" s="17"/>
      <c r="C1739" s="17"/>
      <c r="D1739" s="17"/>
      <c r="E1739" s="17"/>
      <c r="F1739" s="17"/>
      <c r="G1739" s="17"/>
      <c r="H1739" s="17"/>
      <c r="I1739" s="17"/>
      <c r="J1739" s="17"/>
      <c r="K1739" s="17"/>
      <c r="L1739" s="17"/>
      <c r="M1739" s="17"/>
    </row>
    <row r="1740" spans="1:13" x14ac:dyDescent="0.25">
      <c r="A1740" s="17"/>
      <c r="B1740" s="17"/>
      <c r="C1740" s="17"/>
      <c r="D1740" s="17"/>
      <c r="E1740" s="17"/>
      <c r="F1740" s="17"/>
      <c r="G1740" s="17"/>
      <c r="H1740" s="17"/>
      <c r="I1740" s="17"/>
      <c r="J1740" s="17"/>
      <c r="K1740" s="17"/>
      <c r="L1740" s="17"/>
      <c r="M1740" s="17"/>
    </row>
    <row r="1741" spans="1:13" x14ac:dyDescent="0.25">
      <c r="A1741" s="17"/>
      <c r="B1741" s="17"/>
      <c r="C1741" s="17"/>
      <c r="D1741" s="17"/>
      <c r="E1741" s="17"/>
      <c r="F1741" s="17"/>
      <c r="G1741" s="17"/>
      <c r="H1741" s="17"/>
      <c r="I1741" s="17"/>
      <c r="J1741" s="17"/>
      <c r="K1741" s="17"/>
      <c r="L1741" s="17"/>
      <c r="M1741" s="17"/>
    </row>
    <row r="1742" spans="1:13" x14ac:dyDescent="0.25">
      <c r="A1742" s="17"/>
      <c r="B1742" s="17"/>
      <c r="C1742" s="17"/>
      <c r="D1742" s="17"/>
      <c r="E1742" s="17"/>
      <c r="F1742" s="17"/>
      <c r="G1742" s="17"/>
      <c r="H1742" s="17"/>
      <c r="I1742" s="17"/>
      <c r="J1742" s="17"/>
      <c r="K1742" s="17"/>
      <c r="L1742" s="17"/>
      <c r="M1742" s="17"/>
    </row>
    <row r="1743" spans="1:13" x14ac:dyDescent="0.25">
      <c r="A1743" s="17"/>
      <c r="B1743" s="17"/>
      <c r="C1743" s="17"/>
      <c r="D1743" s="17"/>
      <c r="E1743" s="17"/>
      <c r="F1743" s="17"/>
      <c r="G1743" s="17"/>
      <c r="H1743" s="17"/>
      <c r="I1743" s="17"/>
      <c r="J1743" s="17"/>
      <c r="K1743" s="17"/>
      <c r="L1743" s="17"/>
      <c r="M1743" s="17"/>
    </row>
    <row r="1744" spans="1:13" x14ac:dyDescent="0.25">
      <c r="A1744" s="17"/>
      <c r="B1744" s="17"/>
      <c r="C1744" s="17"/>
      <c r="D1744" s="17"/>
      <c r="E1744" s="17"/>
      <c r="F1744" s="17"/>
      <c r="G1744" s="17"/>
      <c r="H1744" s="17"/>
      <c r="I1744" s="17"/>
      <c r="J1744" s="17"/>
      <c r="K1744" s="17"/>
      <c r="L1744" s="17"/>
      <c r="M1744" s="17"/>
    </row>
    <row r="1745" spans="1:13" x14ac:dyDescent="0.25">
      <c r="A1745" s="17"/>
      <c r="B1745" s="17"/>
      <c r="C1745" s="17"/>
      <c r="D1745" s="17"/>
      <c r="E1745" s="17"/>
      <c r="F1745" s="17"/>
      <c r="G1745" s="17"/>
      <c r="H1745" s="17"/>
      <c r="I1745" s="17"/>
      <c r="J1745" s="17"/>
      <c r="K1745" s="17"/>
      <c r="L1745" s="17"/>
      <c r="M1745" s="17"/>
    </row>
    <row r="1746" spans="1:13" x14ac:dyDescent="0.25">
      <c r="A1746" s="17"/>
      <c r="B1746" s="17"/>
      <c r="C1746" s="17"/>
      <c r="D1746" s="17"/>
      <c r="E1746" s="17"/>
      <c r="F1746" s="17"/>
      <c r="G1746" s="17"/>
      <c r="H1746" s="17"/>
      <c r="I1746" s="17"/>
      <c r="J1746" s="17"/>
      <c r="K1746" s="17"/>
      <c r="L1746" s="17"/>
      <c r="M1746" s="17"/>
    </row>
    <row r="1747" spans="1:13" x14ac:dyDescent="0.25">
      <c r="A1747" s="17"/>
      <c r="B1747" s="17"/>
      <c r="C1747" s="17"/>
      <c r="D1747" s="17"/>
      <c r="E1747" s="17"/>
      <c r="F1747" s="17"/>
      <c r="G1747" s="17"/>
      <c r="H1747" s="17"/>
      <c r="I1747" s="17"/>
      <c r="J1747" s="17"/>
      <c r="K1747" s="17"/>
      <c r="L1747" s="17"/>
      <c r="M1747" s="17"/>
    </row>
    <row r="1748" spans="1:13" x14ac:dyDescent="0.25">
      <c r="A1748" s="17"/>
      <c r="B1748" s="17"/>
      <c r="C1748" s="17"/>
      <c r="D1748" s="17"/>
      <c r="E1748" s="17"/>
      <c r="F1748" s="17"/>
      <c r="G1748" s="17"/>
      <c r="H1748" s="17"/>
      <c r="I1748" s="17"/>
      <c r="J1748" s="17"/>
      <c r="K1748" s="17"/>
      <c r="L1748" s="17"/>
      <c r="M1748" s="17"/>
    </row>
    <row r="1749" spans="1:13" x14ac:dyDescent="0.25">
      <c r="A1749" s="17"/>
      <c r="B1749" s="17"/>
      <c r="C1749" s="17"/>
      <c r="D1749" s="17"/>
      <c r="E1749" s="17"/>
      <c r="F1749" s="17"/>
      <c r="G1749" s="17"/>
      <c r="H1749" s="17"/>
      <c r="I1749" s="17"/>
      <c r="J1749" s="17"/>
      <c r="K1749" s="17"/>
      <c r="L1749" s="17"/>
      <c r="M1749" s="17"/>
    </row>
    <row r="1750" spans="1:13" x14ac:dyDescent="0.25">
      <c r="A1750" s="17"/>
      <c r="B1750" s="17"/>
      <c r="C1750" s="17"/>
      <c r="D1750" s="17"/>
      <c r="E1750" s="17"/>
      <c r="F1750" s="17"/>
      <c r="G1750" s="17"/>
      <c r="H1750" s="17"/>
      <c r="I1750" s="17"/>
      <c r="J1750" s="17"/>
      <c r="K1750" s="17"/>
      <c r="L1750" s="17"/>
      <c r="M1750" s="17"/>
    </row>
    <row r="1751" spans="1:13" x14ac:dyDescent="0.25">
      <c r="A1751" s="17"/>
      <c r="B1751" s="17"/>
      <c r="C1751" s="17"/>
      <c r="D1751" s="17"/>
      <c r="E1751" s="17"/>
      <c r="F1751" s="17"/>
      <c r="G1751" s="17"/>
      <c r="H1751" s="17"/>
      <c r="I1751" s="17"/>
      <c r="J1751" s="17"/>
      <c r="K1751" s="17"/>
      <c r="L1751" s="17"/>
      <c r="M1751" s="17"/>
    </row>
    <row r="1752" spans="1:13" x14ac:dyDescent="0.25">
      <c r="A1752" s="17"/>
      <c r="B1752" s="17"/>
      <c r="C1752" s="17"/>
      <c r="D1752" s="17"/>
      <c r="E1752" s="17"/>
      <c r="F1752" s="17"/>
      <c r="G1752" s="17"/>
      <c r="H1752" s="17"/>
      <c r="I1752" s="17"/>
      <c r="J1752" s="17"/>
      <c r="K1752" s="17"/>
      <c r="L1752" s="17"/>
      <c r="M1752" s="17"/>
    </row>
    <row r="1753" spans="1:13" x14ac:dyDescent="0.25">
      <c r="A1753" s="17"/>
      <c r="B1753" s="17"/>
      <c r="C1753" s="17"/>
      <c r="D1753" s="17"/>
      <c r="E1753" s="17"/>
      <c r="F1753" s="17"/>
      <c r="G1753" s="17"/>
      <c r="H1753" s="17"/>
      <c r="I1753" s="17"/>
      <c r="J1753" s="17"/>
      <c r="K1753" s="17"/>
      <c r="L1753" s="17"/>
      <c r="M1753" s="17"/>
    </row>
    <row r="1754" spans="1:13" x14ac:dyDescent="0.25">
      <c r="A1754" s="17"/>
      <c r="B1754" s="17"/>
      <c r="C1754" s="17"/>
      <c r="D1754" s="17"/>
      <c r="E1754" s="17"/>
      <c r="F1754" s="17"/>
      <c r="G1754" s="17"/>
      <c r="H1754" s="17"/>
      <c r="I1754" s="17"/>
      <c r="J1754" s="17"/>
      <c r="K1754" s="17"/>
      <c r="L1754" s="17"/>
      <c r="M1754" s="17"/>
    </row>
    <row r="1755" spans="1:13" x14ac:dyDescent="0.25">
      <c r="A1755" s="17"/>
      <c r="B1755" s="17"/>
      <c r="C1755" s="17"/>
      <c r="D1755" s="17"/>
      <c r="E1755" s="17"/>
      <c r="F1755" s="17"/>
      <c r="G1755" s="17"/>
      <c r="H1755" s="17"/>
      <c r="I1755" s="17"/>
      <c r="J1755" s="17"/>
      <c r="K1755" s="17"/>
      <c r="L1755" s="17"/>
      <c r="M1755" s="17"/>
    </row>
    <row r="1756" spans="1:13" x14ac:dyDescent="0.25">
      <c r="A1756" s="17"/>
      <c r="B1756" s="17"/>
      <c r="C1756" s="17"/>
      <c r="D1756" s="17"/>
      <c r="E1756" s="17"/>
      <c r="F1756" s="17"/>
      <c r="G1756" s="17"/>
      <c r="H1756" s="17"/>
      <c r="I1756" s="17"/>
      <c r="J1756" s="17"/>
      <c r="K1756" s="17"/>
      <c r="L1756" s="17"/>
      <c r="M1756" s="17"/>
    </row>
    <row r="1757" spans="1:13" x14ac:dyDescent="0.25">
      <c r="A1757" s="17"/>
      <c r="B1757" s="17"/>
      <c r="C1757" s="17"/>
      <c r="D1757" s="17"/>
      <c r="E1757" s="17"/>
      <c r="F1757" s="17"/>
      <c r="G1757" s="17"/>
      <c r="H1757" s="17"/>
      <c r="I1757" s="17"/>
      <c r="J1757" s="17"/>
      <c r="K1757" s="17"/>
      <c r="L1757" s="17"/>
      <c r="M1757" s="17"/>
    </row>
    <row r="1758" spans="1:13" x14ac:dyDescent="0.25">
      <c r="A1758" s="17"/>
      <c r="B1758" s="17"/>
      <c r="C1758" s="17"/>
      <c r="D1758" s="17"/>
      <c r="E1758" s="17"/>
      <c r="F1758" s="17"/>
      <c r="G1758" s="17"/>
      <c r="H1758" s="17"/>
      <c r="I1758" s="17"/>
      <c r="J1758" s="17"/>
      <c r="K1758" s="17"/>
      <c r="L1758" s="17"/>
      <c r="M1758" s="17"/>
    </row>
    <row r="1759" spans="1:13" x14ac:dyDescent="0.25">
      <c r="A1759" s="17"/>
      <c r="B1759" s="17"/>
      <c r="C1759" s="17"/>
      <c r="D1759" s="17"/>
      <c r="E1759" s="17"/>
      <c r="F1759" s="17"/>
      <c r="G1759" s="17"/>
      <c r="H1759" s="17"/>
      <c r="I1759" s="17"/>
      <c r="J1759" s="17"/>
      <c r="K1759" s="17"/>
      <c r="L1759" s="17"/>
      <c r="M1759" s="17"/>
    </row>
    <row r="1760" spans="1:13" x14ac:dyDescent="0.25">
      <c r="A1760" s="17"/>
      <c r="B1760" s="17"/>
      <c r="C1760" s="17"/>
      <c r="D1760" s="17"/>
      <c r="E1760" s="17"/>
      <c r="F1760" s="17"/>
      <c r="G1760" s="17"/>
      <c r="H1760" s="17"/>
      <c r="I1760" s="17"/>
      <c r="J1760" s="17"/>
      <c r="K1760" s="17"/>
      <c r="L1760" s="17"/>
      <c r="M1760" s="17"/>
    </row>
    <row r="1761" spans="1:13" x14ac:dyDescent="0.25">
      <c r="A1761" s="17"/>
      <c r="B1761" s="17"/>
      <c r="C1761" s="17"/>
      <c r="D1761" s="17"/>
      <c r="E1761" s="17"/>
      <c r="F1761" s="17"/>
      <c r="G1761" s="17"/>
      <c r="H1761" s="17"/>
      <c r="I1761" s="17"/>
      <c r="J1761" s="17"/>
      <c r="K1761" s="17"/>
      <c r="L1761" s="17"/>
      <c r="M1761" s="17"/>
    </row>
    <row r="1762" spans="1:13" x14ac:dyDescent="0.25">
      <c r="A1762" s="17"/>
      <c r="B1762" s="17"/>
      <c r="C1762" s="17"/>
      <c r="D1762" s="17"/>
      <c r="E1762" s="17"/>
      <c r="F1762" s="17"/>
      <c r="G1762" s="17"/>
      <c r="H1762" s="17"/>
      <c r="I1762" s="17"/>
      <c r="J1762" s="17"/>
      <c r="K1762" s="17"/>
      <c r="L1762" s="17"/>
      <c r="M1762" s="17"/>
    </row>
    <row r="1763" spans="1:13" x14ac:dyDescent="0.25">
      <c r="A1763" s="17"/>
      <c r="B1763" s="17"/>
      <c r="C1763" s="17"/>
      <c r="D1763" s="17"/>
      <c r="E1763" s="17"/>
      <c r="F1763" s="17"/>
      <c r="G1763" s="17"/>
      <c r="H1763" s="17"/>
      <c r="I1763" s="17"/>
      <c r="J1763" s="17"/>
      <c r="K1763" s="17"/>
      <c r="L1763" s="17"/>
      <c r="M1763" s="17"/>
    </row>
    <row r="1764" spans="1:13" x14ac:dyDescent="0.25">
      <c r="A1764" s="17"/>
      <c r="B1764" s="17"/>
      <c r="C1764" s="17"/>
      <c r="D1764" s="17"/>
      <c r="E1764" s="17"/>
      <c r="F1764" s="17"/>
      <c r="G1764" s="17"/>
      <c r="H1764" s="17"/>
      <c r="I1764" s="17"/>
      <c r="J1764" s="17"/>
      <c r="K1764" s="17"/>
      <c r="L1764" s="17"/>
      <c r="M1764" s="17"/>
    </row>
    <row r="1765" spans="1:13" x14ac:dyDescent="0.25">
      <c r="A1765" s="17"/>
      <c r="B1765" s="17"/>
      <c r="C1765" s="17"/>
      <c r="D1765" s="17"/>
      <c r="E1765" s="17"/>
      <c r="F1765" s="17"/>
      <c r="G1765" s="17"/>
      <c r="H1765" s="17"/>
      <c r="I1765" s="17"/>
      <c r="J1765" s="17"/>
      <c r="K1765" s="17"/>
      <c r="L1765" s="17"/>
      <c r="M1765" s="17"/>
    </row>
    <row r="1766" spans="1:13" x14ac:dyDescent="0.25">
      <c r="A1766" s="17"/>
      <c r="B1766" s="17"/>
      <c r="C1766" s="17"/>
      <c r="D1766" s="17"/>
      <c r="E1766" s="17"/>
      <c r="F1766" s="17"/>
      <c r="G1766" s="17"/>
      <c r="H1766" s="17"/>
      <c r="I1766" s="17"/>
      <c r="J1766" s="17"/>
      <c r="K1766" s="17"/>
      <c r="L1766" s="17"/>
      <c r="M1766" s="17"/>
    </row>
    <row r="1767" spans="1:13" x14ac:dyDescent="0.25">
      <c r="A1767" s="17"/>
      <c r="B1767" s="17"/>
      <c r="C1767" s="17"/>
      <c r="D1767" s="17"/>
      <c r="E1767" s="17"/>
      <c r="F1767" s="17"/>
      <c r="G1767" s="17"/>
      <c r="H1767" s="17"/>
      <c r="I1767" s="17"/>
      <c r="J1767" s="17"/>
      <c r="K1767" s="17"/>
      <c r="L1767" s="17"/>
      <c r="M1767" s="17"/>
    </row>
    <row r="1768" spans="1:13" x14ac:dyDescent="0.25">
      <c r="A1768" s="17"/>
      <c r="B1768" s="17"/>
      <c r="C1768" s="17"/>
      <c r="D1768" s="17"/>
      <c r="E1768" s="17"/>
      <c r="F1768" s="17"/>
      <c r="G1768" s="17"/>
      <c r="H1768" s="17"/>
      <c r="I1768" s="17"/>
      <c r="J1768" s="17"/>
      <c r="K1768" s="17"/>
      <c r="L1768" s="17"/>
      <c r="M1768" s="17"/>
    </row>
    <row r="1769" spans="1:13" x14ac:dyDescent="0.25">
      <c r="A1769" s="17"/>
      <c r="B1769" s="17"/>
      <c r="C1769" s="17"/>
      <c r="D1769" s="17"/>
      <c r="E1769" s="17"/>
      <c r="F1769" s="17"/>
      <c r="G1769" s="17"/>
      <c r="H1769" s="17"/>
      <c r="I1769" s="17"/>
      <c r="J1769" s="17"/>
      <c r="K1769" s="17"/>
      <c r="L1769" s="17"/>
      <c r="M1769" s="17"/>
    </row>
    <row r="1770" spans="1:13" x14ac:dyDescent="0.25">
      <c r="A1770" s="17"/>
      <c r="B1770" s="17"/>
      <c r="C1770" s="17"/>
      <c r="D1770" s="17"/>
      <c r="E1770" s="17"/>
      <c r="F1770" s="17"/>
      <c r="G1770" s="17"/>
      <c r="H1770" s="17"/>
      <c r="I1770" s="17"/>
      <c r="J1770" s="17"/>
      <c r="K1770" s="17"/>
      <c r="L1770" s="17"/>
      <c r="M1770" s="17"/>
    </row>
    <row r="1771" spans="1:13" x14ac:dyDescent="0.25">
      <c r="A1771" s="17"/>
      <c r="B1771" s="17"/>
      <c r="C1771" s="17"/>
      <c r="D1771" s="17"/>
      <c r="E1771" s="17"/>
      <c r="F1771" s="17"/>
      <c r="G1771" s="17"/>
      <c r="H1771" s="17"/>
      <c r="I1771" s="17"/>
      <c r="J1771" s="17"/>
      <c r="K1771" s="17"/>
      <c r="L1771" s="17"/>
      <c r="M1771" s="17"/>
    </row>
    <row r="1772" spans="1:13" x14ac:dyDescent="0.25">
      <c r="A1772" s="17"/>
      <c r="B1772" s="17"/>
      <c r="C1772" s="17"/>
      <c r="D1772" s="17"/>
      <c r="E1772" s="17"/>
      <c r="F1772" s="17"/>
      <c r="G1772" s="17"/>
      <c r="H1772" s="17"/>
      <c r="I1772" s="17"/>
      <c r="J1772" s="17"/>
      <c r="K1772" s="17"/>
      <c r="L1772" s="17"/>
      <c r="M1772" s="17"/>
    </row>
    <row r="1773" spans="1:13" x14ac:dyDescent="0.25">
      <c r="A1773" s="17"/>
      <c r="B1773" s="17"/>
      <c r="C1773" s="17"/>
      <c r="D1773" s="17"/>
      <c r="E1773" s="17"/>
      <c r="F1773" s="17"/>
      <c r="G1773" s="17"/>
      <c r="H1773" s="17"/>
      <c r="I1773" s="17"/>
      <c r="J1773" s="17"/>
      <c r="K1773" s="17"/>
      <c r="L1773" s="17"/>
      <c r="M1773" s="17"/>
    </row>
    <row r="1774" spans="1:13" x14ac:dyDescent="0.25">
      <c r="A1774" s="17"/>
      <c r="B1774" s="17"/>
      <c r="C1774" s="17"/>
      <c r="D1774" s="17"/>
      <c r="E1774" s="17"/>
      <c r="F1774" s="17"/>
      <c r="G1774" s="17"/>
      <c r="H1774" s="17"/>
      <c r="I1774" s="17"/>
      <c r="J1774" s="17"/>
      <c r="K1774" s="17"/>
      <c r="L1774" s="17"/>
      <c r="M1774" s="17"/>
    </row>
    <row r="1775" spans="1:13" x14ac:dyDescent="0.25">
      <c r="A1775" s="17"/>
      <c r="B1775" s="17"/>
      <c r="C1775" s="17"/>
      <c r="D1775" s="17"/>
      <c r="E1775" s="17"/>
      <c r="F1775" s="17"/>
      <c r="G1775" s="17"/>
      <c r="H1775" s="17"/>
      <c r="I1775" s="17"/>
      <c r="J1775" s="17"/>
      <c r="K1775" s="17"/>
      <c r="L1775" s="17"/>
      <c r="M1775" s="17"/>
    </row>
    <row r="1776" spans="1:13" x14ac:dyDescent="0.25">
      <c r="A1776" s="17"/>
      <c r="B1776" s="17"/>
      <c r="C1776" s="17"/>
      <c r="D1776" s="17"/>
      <c r="E1776" s="17"/>
      <c r="F1776" s="17"/>
      <c r="G1776" s="17"/>
      <c r="H1776" s="17"/>
      <c r="I1776" s="17"/>
      <c r="J1776" s="17"/>
      <c r="K1776" s="17"/>
      <c r="L1776" s="17"/>
      <c r="M1776" s="17"/>
    </row>
    <row r="1777" spans="1:13" x14ac:dyDescent="0.25">
      <c r="A1777" s="17"/>
      <c r="B1777" s="17"/>
      <c r="C1777" s="17"/>
      <c r="D1777" s="17"/>
      <c r="E1777" s="17"/>
      <c r="F1777" s="17"/>
      <c r="G1777" s="17"/>
      <c r="H1777" s="17"/>
      <c r="I1777" s="17"/>
      <c r="J1777" s="17"/>
      <c r="K1777" s="17"/>
      <c r="L1777" s="17"/>
      <c r="M1777" s="17"/>
    </row>
    <row r="1778" spans="1:13" x14ac:dyDescent="0.25">
      <c r="A1778" s="17"/>
      <c r="B1778" s="17"/>
      <c r="C1778" s="17"/>
      <c r="D1778" s="17"/>
      <c r="E1778" s="17"/>
      <c r="F1778" s="17"/>
      <c r="G1778" s="17"/>
      <c r="H1778" s="17"/>
      <c r="I1778" s="17"/>
      <c r="J1778" s="17"/>
      <c r="K1778" s="17"/>
      <c r="L1778" s="17"/>
      <c r="M1778" s="17"/>
    </row>
    <row r="1779" spans="1:13" x14ac:dyDescent="0.25">
      <c r="A1779" s="17"/>
      <c r="B1779" s="17"/>
      <c r="C1779" s="17"/>
      <c r="D1779" s="17"/>
      <c r="E1779" s="17"/>
      <c r="F1779" s="17"/>
      <c r="G1779" s="17"/>
      <c r="H1779" s="17"/>
      <c r="I1779" s="17"/>
      <c r="J1779" s="17"/>
      <c r="K1779" s="17"/>
      <c r="L1779" s="17"/>
      <c r="M1779" s="17"/>
    </row>
    <row r="1780" spans="1:13" x14ac:dyDescent="0.25">
      <c r="A1780" s="17"/>
      <c r="B1780" s="17"/>
      <c r="C1780" s="17"/>
      <c r="D1780" s="17"/>
      <c r="E1780" s="17"/>
      <c r="F1780" s="17"/>
      <c r="G1780" s="17"/>
      <c r="H1780" s="17"/>
      <c r="I1780" s="17"/>
      <c r="J1780" s="17"/>
      <c r="K1780" s="17"/>
      <c r="L1780" s="17"/>
      <c r="M1780" s="17"/>
    </row>
    <row r="1781" spans="1:13" x14ac:dyDescent="0.25">
      <c r="A1781" s="17"/>
      <c r="B1781" s="17"/>
      <c r="C1781" s="17"/>
      <c r="D1781" s="17"/>
      <c r="E1781" s="17"/>
      <c r="F1781" s="17"/>
      <c r="G1781" s="17"/>
      <c r="H1781" s="17"/>
      <c r="I1781" s="17"/>
      <c r="J1781" s="17"/>
      <c r="K1781" s="17"/>
      <c r="L1781" s="17"/>
      <c r="M1781" s="17"/>
    </row>
    <row r="1782" spans="1:13" x14ac:dyDescent="0.25">
      <c r="A1782" s="17"/>
      <c r="B1782" s="17"/>
      <c r="C1782" s="17"/>
      <c r="D1782" s="17"/>
      <c r="E1782" s="17"/>
      <c r="F1782" s="17"/>
      <c r="G1782" s="17"/>
      <c r="H1782" s="17"/>
      <c r="I1782" s="17"/>
      <c r="J1782" s="17"/>
      <c r="K1782" s="17"/>
      <c r="L1782" s="17"/>
      <c r="M1782" s="17"/>
    </row>
    <row r="1783" spans="1:13" x14ac:dyDescent="0.25">
      <c r="A1783" s="17"/>
      <c r="B1783" s="17"/>
      <c r="C1783" s="17"/>
      <c r="D1783" s="17"/>
      <c r="E1783" s="17"/>
      <c r="F1783" s="17"/>
      <c r="G1783" s="17"/>
      <c r="H1783" s="17"/>
      <c r="I1783" s="17"/>
      <c r="J1783" s="17"/>
      <c r="K1783" s="17"/>
      <c r="L1783" s="17"/>
      <c r="M1783" s="17"/>
    </row>
    <row r="1784" spans="1:13" x14ac:dyDescent="0.25">
      <c r="A1784" s="17"/>
      <c r="B1784" s="17"/>
      <c r="C1784" s="17"/>
      <c r="D1784" s="17"/>
      <c r="E1784" s="17"/>
      <c r="F1784" s="17"/>
      <c r="G1784" s="17"/>
      <c r="H1784" s="17"/>
      <c r="I1784" s="17"/>
      <c r="J1784" s="17"/>
      <c r="K1784" s="17"/>
      <c r="L1784" s="17"/>
      <c r="M1784" s="17"/>
    </row>
    <row r="1785" spans="1:13" x14ac:dyDescent="0.25">
      <c r="A1785" s="17"/>
      <c r="B1785" s="17"/>
      <c r="C1785" s="17"/>
      <c r="D1785" s="17"/>
      <c r="E1785" s="17"/>
      <c r="F1785" s="17"/>
      <c r="G1785" s="17"/>
      <c r="H1785" s="17"/>
      <c r="I1785" s="17"/>
      <c r="J1785" s="17"/>
      <c r="K1785" s="17"/>
      <c r="L1785" s="17"/>
      <c r="M1785" s="17"/>
    </row>
    <row r="1786" spans="1:13" x14ac:dyDescent="0.25">
      <c r="A1786" s="17"/>
      <c r="B1786" s="17"/>
      <c r="C1786" s="17"/>
      <c r="D1786" s="17"/>
      <c r="E1786" s="17"/>
      <c r="F1786" s="17"/>
      <c r="G1786" s="17"/>
      <c r="H1786" s="17"/>
      <c r="I1786" s="17"/>
      <c r="J1786" s="17"/>
      <c r="K1786" s="17"/>
      <c r="L1786" s="17"/>
      <c r="M1786" s="17"/>
    </row>
    <row r="1787" spans="1:13" x14ac:dyDescent="0.25">
      <c r="A1787" s="17"/>
      <c r="B1787" s="17"/>
      <c r="C1787" s="17"/>
      <c r="D1787" s="17"/>
      <c r="E1787" s="17"/>
      <c r="F1787" s="17"/>
      <c r="G1787" s="17"/>
      <c r="H1787" s="17"/>
      <c r="I1787" s="17"/>
      <c r="J1787" s="17"/>
      <c r="K1787" s="17"/>
      <c r="L1787" s="17"/>
      <c r="M1787" s="17"/>
    </row>
    <row r="1788" spans="1:13" x14ac:dyDescent="0.25">
      <c r="A1788" s="17"/>
      <c r="B1788" s="17"/>
      <c r="C1788" s="17"/>
      <c r="D1788" s="17"/>
      <c r="E1788" s="17"/>
      <c r="F1788" s="17"/>
      <c r="G1788" s="17"/>
      <c r="H1788" s="17"/>
      <c r="I1788" s="17"/>
      <c r="J1788" s="17"/>
      <c r="K1788" s="17"/>
      <c r="L1788" s="17"/>
      <c r="M1788" s="17"/>
    </row>
    <row r="1789" spans="1:13" x14ac:dyDescent="0.25">
      <c r="A1789" s="17"/>
      <c r="B1789" s="17"/>
      <c r="C1789" s="17"/>
      <c r="D1789" s="17"/>
      <c r="E1789" s="17"/>
      <c r="F1789" s="17"/>
      <c r="G1789" s="17"/>
      <c r="H1789" s="17"/>
      <c r="I1789" s="17"/>
      <c r="J1789" s="17"/>
      <c r="K1789" s="17"/>
      <c r="L1789" s="17"/>
      <c r="M1789" s="17"/>
    </row>
    <row r="1790" spans="1:13" x14ac:dyDescent="0.25">
      <c r="A1790" s="17"/>
      <c r="B1790" s="17"/>
      <c r="C1790" s="17"/>
      <c r="D1790" s="17"/>
      <c r="E1790" s="17"/>
      <c r="F1790" s="17"/>
      <c r="G1790" s="17"/>
      <c r="H1790" s="17"/>
      <c r="I1790" s="17"/>
      <c r="J1790" s="17"/>
      <c r="K1790" s="17"/>
      <c r="L1790" s="17"/>
      <c r="M1790" s="17"/>
    </row>
    <row r="1791" spans="1:13" x14ac:dyDescent="0.25">
      <c r="A1791" s="17"/>
      <c r="B1791" s="17"/>
      <c r="C1791" s="17"/>
      <c r="D1791" s="17"/>
      <c r="E1791" s="17"/>
      <c r="F1791" s="17"/>
      <c r="G1791" s="17"/>
      <c r="H1791" s="17"/>
      <c r="I1791" s="17"/>
      <c r="J1791" s="17"/>
      <c r="K1791" s="17"/>
      <c r="L1791" s="17"/>
      <c r="M1791" s="17"/>
    </row>
    <row r="1792" spans="1:13" x14ac:dyDescent="0.25">
      <c r="A1792" s="17"/>
      <c r="B1792" s="17"/>
      <c r="C1792" s="17"/>
      <c r="D1792" s="17"/>
      <c r="E1792" s="17"/>
      <c r="F1792" s="17"/>
      <c r="G1792" s="17"/>
      <c r="H1792" s="17"/>
      <c r="I1792" s="17"/>
      <c r="J1792" s="17"/>
      <c r="K1792" s="17"/>
      <c r="L1792" s="17"/>
      <c r="M1792" s="17"/>
    </row>
    <row r="1793" spans="1:13" x14ac:dyDescent="0.25">
      <c r="A1793" s="17"/>
      <c r="B1793" s="17"/>
      <c r="C1793" s="17"/>
      <c r="D1793" s="17"/>
      <c r="E1793" s="17"/>
      <c r="F1793" s="17"/>
      <c r="G1793" s="17"/>
      <c r="H1793" s="17"/>
      <c r="I1793" s="17"/>
      <c r="J1793" s="17"/>
      <c r="K1793" s="17"/>
      <c r="L1793" s="17"/>
      <c r="M1793" s="17"/>
    </row>
    <row r="1794" spans="1:13" x14ac:dyDescent="0.25">
      <c r="A1794" s="17"/>
      <c r="B1794" s="17"/>
      <c r="C1794" s="17"/>
      <c r="D1794" s="17"/>
      <c r="E1794" s="17"/>
      <c r="F1794" s="17"/>
      <c r="G1794" s="17"/>
      <c r="H1794" s="17"/>
      <c r="I1794" s="17"/>
      <c r="J1794" s="17"/>
      <c r="K1794" s="17"/>
      <c r="L1794" s="17"/>
      <c r="M1794" s="17"/>
    </row>
    <row r="1795" spans="1:13" x14ac:dyDescent="0.25">
      <c r="A1795" s="17"/>
      <c r="B1795" s="17"/>
      <c r="C1795" s="17"/>
      <c r="D1795" s="17"/>
      <c r="E1795" s="17"/>
      <c r="F1795" s="17"/>
      <c r="G1795" s="17"/>
      <c r="H1795" s="17"/>
      <c r="I1795" s="17"/>
      <c r="J1795" s="17"/>
      <c r="K1795" s="17"/>
      <c r="L1795" s="17"/>
      <c r="M1795" s="17"/>
    </row>
    <row r="1796" spans="1:13" x14ac:dyDescent="0.25">
      <c r="A1796" s="17"/>
      <c r="B1796" s="17"/>
      <c r="C1796" s="17"/>
      <c r="D1796" s="17"/>
      <c r="E1796" s="17"/>
      <c r="F1796" s="17"/>
      <c r="G1796" s="17"/>
      <c r="H1796" s="17"/>
      <c r="I1796" s="17"/>
      <c r="J1796" s="17"/>
      <c r="K1796" s="17"/>
      <c r="L1796" s="17"/>
      <c r="M1796" s="17"/>
    </row>
    <row r="1797" spans="1:13" x14ac:dyDescent="0.25">
      <c r="A1797" s="17"/>
      <c r="B1797" s="17"/>
      <c r="C1797" s="17"/>
      <c r="D1797" s="17"/>
      <c r="E1797" s="17"/>
      <c r="F1797" s="17"/>
      <c r="G1797" s="17"/>
      <c r="H1797" s="17"/>
      <c r="I1797" s="17"/>
      <c r="J1797" s="17"/>
      <c r="K1797" s="17"/>
      <c r="L1797" s="17"/>
      <c r="M1797" s="17"/>
    </row>
    <row r="1798" spans="1:13" x14ac:dyDescent="0.25">
      <c r="A1798" s="17"/>
      <c r="B1798" s="17"/>
      <c r="C1798" s="17"/>
      <c r="D1798" s="17"/>
      <c r="E1798" s="17"/>
      <c r="F1798" s="17"/>
      <c r="G1798" s="17"/>
      <c r="H1798" s="17"/>
      <c r="I1798" s="17"/>
      <c r="J1798" s="17"/>
      <c r="K1798" s="17"/>
      <c r="L1798" s="17"/>
      <c r="M1798" s="17"/>
    </row>
    <row r="1799" spans="1:13" x14ac:dyDescent="0.25">
      <c r="A1799" s="17"/>
      <c r="B1799" s="17"/>
      <c r="C1799" s="17"/>
      <c r="D1799" s="17"/>
      <c r="E1799" s="17"/>
      <c r="F1799" s="17"/>
      <c r="G1799" s="17"/>
      <c r="H1799" s="17"/>
      <c r="I1799" s="17"/>
      <c r="J1799" s="17"/>
      <c r="K1799" s="17"/>
      <c r="L1799" s="17"/>
      <c r="M1799" s="17"/>
    </row>
    <row r="1800" spans="1:13" x14ac:dyDescent="0.25">
      <c r="A1800" s="17"/>
      <c r="B1800" s="17"/>
      <c r="C1800" s="17"/>
      <c r="D1800" s="17"/>
      <c r="E1800" s="17"/>
      <c r="F1800" s="17"/>
      <c r="G1800" s="17"/>
      <c r="H1800" s="17"/>
      <c r="I1800" s="17"/>
      <c r="J1800" s="17"/>
      <c r="K1800" s="17"/>
      <c r="L1800" s="17"/>
      <c r="M1800" s="17"/>
    </row>
    <row r="1801" spans="1:13" x14ac:dyDescent="0.25">
      <c r="A1801" s="17"/>
      <c r="B1801" s="17"/>
      <c r="C1801" s="17"/>
      <c r="D1801" s="17"/>
      <c r="E1801" s="17"/>
      <c r="F1801" s="17"/>
      <c r="G1801" s="17"/>
      <c r="H1801" s="17"/>
      <c r="I1801" s="17"/>
      <c r="J1801" s="17"/>
      <c r="K1801" s="17"/>
      <c r="L1801" s="17"/>
      <c r="M1801" s="17"/>
    </row>
    <row r="1802" spans="1:13" x14ac:dyDescent="0.25">
      <c r="A1802" s="17"/>
      <c r="B1802" s="17"/>
      <c r="C1802" s="17"/>
      <c r="D1802" s="17"/>
      <c r="E1802" s="17"/>
      <c r="F1802" s="17"/>
      <c r="G1802" s="17"/>
      <c r="H1802" s="17"/>
      <c r="I1802" s="17"/>
      <c r="J1802" s="17"/>
      <c r="K1802" s="17"/>
      <c r="L1802" s="17"/>
      <c r="M1802" s="17"/>
    </row>
    <row r="1803" spans="1:13" x14ac:dyDescent="0.25">
      <c r="A1803" s="17"/>
      <c r="B1803" s="17"/>
      <c r="C1803" s="17"/>
      <c r="D1803" s="17"/>
      <c r="E1803" s="17"/>
      <c r="F1803" s="17"/>
      <c r="G1803" s="17"/>
      <c r="H1803" s="17"/>
      <c r="I1803" s="17"/>
      <c r="J1803" s="17"/>
      <c r="K1803" s="17"/>
      <c r="L1803" s="17"/>
      <c r="M1803" s="17"/>
    </row>
    <row r="1804" spans="1:13" x14ac:dyDescent="0.25">
      <c r="A1804" s="17"/>
      <c r="B1804" s="17"/>
      <c r="C1804" s="17"/>
      <c r="D1804" s="17"/>
      <c r="E1804" s="17"/>
      <c r="F1804" s="17"/>
      <c r="G1804" s="17"/>
      <c r="H1804" s="17"/>
      <c r="I1804" s="17"/>
      <c r="J1804" s="17"/>
      <c r="K1804" s="17"/>
      <c r="L1804" s="17"/>
      <c r="M1804" s="17"/>
    </row>
    <row r="1805" spans="1:13" x14ac:dyDescent="0.25">
      <c r="A1805" s="17"/>
      <c r="B1805" s="17"/>
      <c r="C1805" s="17"/>
      <c r="D1805" s="17"/>
      <c r="E1805" s="17"/>
      <c r="F1805" s="17"/>
      <c r="G1805" s="17"/>
      <c r="H1805" s="17"/>
      <c r="I1805" s="17"/>
      <c r="J1805" s="17"/>
      <c r="K1805" s="17"/>
      <c r="L1805" s="17"/>
      <c r="M1805" s="17"/>
    </row>
    <row r="1806" spans="1:13" x14ac:dyDescent="0.25">
      <c r="A1806" s="17"/>
      <c r="B1806" s="17"/>
      <c r="C1806" s="17"/>
      <c r="D1806" s="17"/>
      <c r="E1806" s="17"/>
      <c r="F1806" s="17"/>
      <c r="G1806" s="17"/>
      <c r="H1806" s="17"/>
      <c r="I1806" s="17"/>
      <c r="J1806" s="17"/>
      <c r="K1806" s="17"/>
      <c r="L1806" s="17"/>
      <c r="M1806" s="17"/>
    </row>
    <row r="1807" spans="1:13" x14ac:dyDescent="0.25">
      <c r="A1807" s="17"/>
      <c r="B1807" s="17"/>
      <c r="C1807" s="17"/>
      <c r="D1807" s="17"/>
      <c r="E1807" s="17"/>
      <c r="F1807" s="17"/>
      <c r="G1807" s="17"/>
      <c r="H1807" s="17"/>
      <c r="I1807" s="17"/>
      <c r="J1807" s="17"/>
      <c r="K1807" s="17"/>
      <c r="L1807" s="17"/>
      <c r="M1807" s="17"/>
    </row>
    <row r="1808" spans="1:13" x14ac:dyDescent="0.25">
      <c r="A1808" s="17"/>
      <c r="B1808" s="17"/>
      <c r="C1808" s="17"/>
      <c r="D1808" s="17"/>
      <c r="E1808" s="17"/>
      <c r="F1808" s="17"/>
      <c r="G1808" s="17"/>
      <c r="H1808" s="17"/>
      <c r="I1808" s="17"/>
      <c r="J1808" s="17"/>
      <c r="K1808" s="17"/>
      <c r="L1808" s="17"/>
      <c r="M1808" s="17"/>
    </row>
    <row r="1809" spans="1:13" x14ac:dyDescent="0.25">
      <c r="A1809" s="17"/>
      <c r="B1809" s="17"/>
      <c r="C1809" s="17"/>
      <c r="D1809" s="17"/>
      <c r="E1809" s="17"/>
      <c r="F1809" s="17"/>
      <c r="G1809" s="17"/>
      <c r="H1809" s="17"/>
      <c r="I1809" s="17"/>
      <c r="J1809" s="17"/>
      <c r="K1809" s="17"/>
      <c r="L1809" s="17"/>
      <c r="M1809" s="17"/>
    </row>
    <row r="1810" spans="1:13" x14ac:dyDescent="0.25">
      <c r="A1810" s="17"/>
      <c r="B1810" s="17"/>
      <c r="C1810" s="17"/>
      <c r="D1810" s="17"/>
      <c r="E1810" s="17"/>
      <c r="F1810" s="17"/>
      <c r="G1810" s="17"/>
      <c r="H1810" s="17"/>
      <c r="I1810" s="17"/>
      <c r="J1810" s="17"/>
      <c r="K1810" s="17"/>
      <c r="L1810" s="17"/>
      <c r="M1810" s="17"/>
    </row>
    <row r="1811" spans="1:13" x14ac:dyDescent="0.25">
      <c r="A1811" s="17"/>
      <c r="B1811" s="17"/>
      <c r="C1811" s="17"/>
      <c r="D1811" s="17"/>
      <c r="E1811" s="17"/>
      <c r="F1811" s="17"/>
      <c r="G1811" s="17"/>
      <c r="H1811" s="17"/>
      <c r="I1811" s="17"/>
      <c r="J1811" s="17"/>
      <c r="K1811" s="17"/>
      <c r="L1811" s="17"/>
      <c r="M1811" s="17"/>
    </row>
    <row r="1812" spans="1:13" x14ac:dyDescent="0.25">
      <c r="A1812" s="17"/>
      <c r="B1812" s="17"/>
      <c r="C1812" s="17"/>
      <c r="D1812" s="17"/>
      <c r="E1812" s="17"/>
      <c r="F1812" s="17"/>
      <c r="G1812" s="17"/>
      <c r="H1812" s="17"/>
      <c r="I1812" s="17"/>
      <c r="J1812" s="17"/>
      <c r="K1812" s="17"/>
      <c r="L1812" s="17"/>
      <c r="M1812" s="17"/>
    </row>
    <row r="1813" spans="1:13" x14ac:dyDescent="0.25">
      <c r="A1813" s="17"/>
      <c r="B1813" s="17"/>
      <c r="C1813" s="17"/>
      <c r="D1813" s="17"/>
      <c r="E1813" s="17"/>
      <c r="F1813" s="17"/>
      <c r="G1813" s="17"/>
      <c r="H1813" s="17"/>
      <c r="I1813" s="17"/>
      <c r="J1813" s="17"/>
      <c r="K1813" s="17"/>
      <c r="L1813" s="17"/>
      <c r="M1813" s="17"/>
    </row>
    <row r="1814" spans="1:13" x14ac:dyDescent="0.25">
      <c r="A1814" s="17"/>
      <c r="B1814" s="17"/>
      <c r="C1814" s="17"/>
      <c r="D1814" s="17"/>
      <c r="E1814" s="17"/>
      <c r="F1814" s="17"/>
      <c r="G1814" s="17"/>
      <c r="H1814" s="17"/>
      <c r="I1814" s="17"/>
      <c r="J1814" s="17"/>
      <c r="K1814" s="17"/>
      <c r="L1814" s="17"/>
      <c r="M1814" s="17"/>
    </row>
    <row r="1815" spans="1:13" x14ac:dyDescent="0.25">
      <c r="A1815" s="17"/>
      <c r="B1815" s="17"/>
      <c r="C1815" s="17"/>
      <c r="D1815" s="17"/>
      <c r="E1815" s="17"/>
      <c r="F1815" s="17"/>
      <c r="G1815" s="17"/>
      <c r="H1815" s="17"/>
      <c r="I1815" s="17"/>
      <c r="J1815" s="17"/>
      <c r="K1815" s="17"/>
      <c r="L1815" s="17"/>
      <c r="M1815" s="17"/>
    </row>
    <row r="1816" spans="1:13" x14ac:dyDescent="0.25">
      <c r="A1816" s="17"/>
      <c r="B1816" s="17"/>
      <c r="C1816" s="17"/>
      <c r="D1816" s="17"/>
      <c r="E1816" s="17"/>
      <c r="F1816" s="17"/>
      <c r="G1816" s="17"/>
      <c r="H1816" s="17"/>
      <c r="I1816" s="17"/>
      <c r="J1816" s="17"/>
      <c r="K1816" s="17"/>
      <c r="L1816" s="17"/>
      <c r="M1816" s="17"/>
    </row>
    <row r="1817" spans="1:13" x14ac:dyDescent="0.25">
      <c r="A1817" s="17"/>
      <c r="B1817" s="17"/>
      <c r="C1817" s="17"/>
      <c r="D1817" s="17"/>
      <c r="E1817" s="17"/>
      <c r="F1817" s="17"/>
      <c r="G1817" s="17"/>
      <c r="H1817" s="17"/>
      <c r="I1817" s="17"/>
      <c r="J1817" s="17"/>
      <c r="K1817" s="17"/>
      <c r="L1817" s="17"/>
      <c r="M1817" s="17"/>
    </row>
    <row r="1818" spans="1:13" x14ac:dyDescent="0.25">
      <c r="A1818" s="17"/>
      <c r="B1818" s="17"/>
      <c r="C1818" s="17"/>
      <c r="D1818" s="17"/>
      <c r="E1818" s="17"/>
      <c r="F1818" s="17"/>
      <c r="G1818" s="17"/>
      <c r="H1818" s="17"/>
      <c r="I1818" s="17"/>
      <c r="J1818" s="17"/>
      <c r="K1818" s="17"/>
      <c r="L1818" s="17"/>
      <c r="M1818" s="17"/>
    </row>
    <row r="1819" spans="1:13" x14ac:dyDescent="0.25">
      <c r="A1819" s="17"/>
      <c r="B1819" s="17"/>
      <c r="C1819" s="17"/>
      <c r="D1819" s="17"/>
      <c r="E1819" s="17"/>
      <c r="F1819" s="17"/>
      <c r="G1819" s="17"/>
      <c r="H1819" s="17"/>
      <c r="I1819" s="17"/>
      <c r="J1819" s="17"/>
      <c r="K1819" s="17"/>
      <c r="L1819" s="17"/>
      <c r="M1819" s="17"/>
    </row>
    <row r="1820" spans="1:13" x14ac:dyDescent="0.25">
      <c r="A1820" s="17"/>
      <c r="B1820" s="17"/>
      <c r="C1820" s="17"/>
      <c r="D1820" s="17"/>
      <c r="E1820" s="17"/>
      <c r="F1820" s="17"/>
      <c r="G1820" s="17"/>
      <c r="H1820" s="17"/>
      <c r="I1820" s="17"/>
      <c r="J1820" s="17"/>
      <c r="K1820" s="17"/>
      <c r="L1820" s="17"/>
      <c r="M1820" s="17"/>
    </row>
    <row r="1821" spans="1:13" x14ac:dyDescent="0.25">
      <c r="A1821" s="17"/>
      <c r="B1821" s="17"/>
      <c r="C1821" s="17"/>
      <c r="D1821" s="17"/>
      <c r="E1821" s="17"/>
      <c r="F1821" s="17"/>
      <c r="G1821" s="17"/>
      <c r="H1821" s="17"/>
      <c r="I1821" s="17"/>
      <c r="J1821" s="17"/>
      <c r="K1821" s="17"/>
      <c r="L1821" s="17"/>
      <c r="M1821" s="17"/>
    </row>
    <row r="1822" spans="1:13" x14ac:dyDescent="0.25">
      <c r="A1822" s="17"/>
      <c r="B1822" s="17"/>
      <c r="C1822" s="17"/>
      <c r="D1822" s="17"/>
      <c r="E1822" s="17"/>
      <c r="F1822" s="17"/>
      <c r="G1822" s="17"/>
      <c r="H1822" s="17"/>
      <c r="I1822" s="17"/>
      <c r="J1822" s="17"/>
      <c r="K1822" s="17"/>
      <c r="L1822" s="17"/>
      <c r="M1822" s="17"/>
    </row>
    <row r="1823" spans="1:13" x14ac:dyDescent="0.25">
      <c r="A1823" s="17"/>
      <c r="B1823" s="17"/>
      <c r="C1823" s="17"/>
      <c r="D1823" s="17"/>
      <c r="E1823" s="17"/>
      <c r="F1823" s="17"/>
      <c r="G1823" s="17"/>
      <c r="H1823" s="17"/>
      <c r="I1823" s="17"/>
      <c r="J1823" s="17"/>
      <c r="K1823" s="17"/>
      <c r="L1823" s="17"/>
      <c r="M1823" s="17"/>
    </row>
    <row r="1824" spans="1:13" x14ac:dyDescent="0.25">
      <c r="A1824" s="17"/>
      <c r="B1824" s="17"/>
      <c r="C1824" s="17"/>
      <c r="D1824" s="17"/>
      <c r="E1824" s="17"/>
      <c r="F1824" s="17"/>
      <c r="G1824" s="17"/>
      <c r="H1824" s="17"/>
      <c r="I1824" s="17"/>
      <c r="J1824" s="17"/>
      <c r="K1824" s="17"/>
      <c r="L1824" s="17"/>
      <c r="M1824" s="17"/>
    </row>
    <row r="1825" spans="1:13" x14ac:dyDescent="0.25">
      <c r="A1825" s="17"/>
      <c r="B1825" s="17"/>
      <c r="C1825" s="17"/>
      <c r="D1825" s="17"/>
      <c r="E1825" s="17"/>
      <c r="F1825" s="17"/>
      <c r="G1825" s="17"/>
      <c r="H1825" s="17"/>
      <c r="I1825" s="17"/>
      <c r="J1825" s="17"/>
      <c r="K1825" s="17"/>
      <c r="L1825" s="17"/>
      <c r="M1825" s="17"/>
    </row>
    <row r="1826" spans="1:13" x14ac:dyDescent="0.25">
      <c r="A1826" s="17"/>
      <c r="B1826" s="17"/>
      <c r="C1826" s="17"/>
      <c r="D1826" s="17"/>
      <c r="E1826" s="17"/>
      <c r="F1826" s="17"/>
      <c r="G1826" s="17"/>
      <c r="H1826" s="17"/>
      <c r="I1826" s="17"/>
      <c r="J1826" s="17"/>
      <c r="K1826" s="17"/>
      <c r="L1826" s="17"/>
      <c r="M1826" s="17"/>
    </row>
    <row r="1827" spans="1:13" x14ac:dyDescent="0.25">
      <c r="A1827" s="17"/>
      <c r="B1827" s="17"/>
      <c r="C1827" s="17"/>
      <c r="D1827" s="17"/>
      <c r="E1827" s="17"/>
      <c r="F1827" s="17"/>
      <c r="G1827" s="17"/>
      <c r="H1827" s="17"/>
      <c r="I1827" s="17"/>
      <c r="J1827" s="17"/>
      <c r="K1827" s="17"/>
      <c r="L1827" s="17"/>
      <c r="M1827" s="17"/>
    </row>
    <row r="1828" spans="1:13" x14ac:dyDescent="0.25">
      <c r="A1828" s="17"/>
      <c r="B1828" s="17"/>
      <c r="C1828" s="17"/>
      <c r="D1828" s="17"/>
      <c r="E1828" s="17"/>
      <c r="F1828" s="17"/>
      <c r="G1828" s="17"/>
      <c r="H1828" s="17"/>
      <c r="I1828" s="17"/>
      <c r="J1828" s="17"/>
      <c r="K1828" s="17"/>
      <c r="L1828" s="17"/>
      <c r="M1828" s="17"/>
    </row>
    <row r="1829" spans="1:13" x14ac:dyDescent="0.25">
      <c r="A1829" s="17"/>
      <c r="B1829" s="17"/>
      <c r="C1829" s="17"/>
      <c r="D1829" s="17"/>
      <c r="E1829" s="17"/>
      <c r="F1829" s="17"/>
      <c r="G1829" s="17"/>
      <c r="H1829" s="17"/>
      <c r="I1829" s="17"/>
      <c r="J1829" s="17"/>
      <c r="K1829" s="17"/>
      <c r="L1829" s="17"/>
      <c r="M1829" s="17"/>
    </row>
    <row r="1830" spans="1:13" x14ac:dyDescent="0.25">
      <c r="A1830" s="17"/>
      <c r="B1830" s="17"/>
      <c r="C1830" s="17"/>
      <c r="D1830" s="17"/>
      <c r="E1830" s="17"/>
      <c r="F1830" s="17"/>
      <c r="G1830" s="17"/>
      <c r="H1830" s="17"/>
      <c r="I1830" s="17"/>
      <c r="J1830" s="17"/>
      <c r="K1830" s="17"/>
      <c r="L1830" s="17"/>
      <c r="M1830" s="17"/>
    </row>
    <row r="1831" spans="1:13" x14ac:dyDescent="0.25">
      <c r="A1831" s="17"/>
      <c r="B1831" s="17"/>
      <c r="C1831" s="17"/>
      <c r="D1831" s="17"/>
      <c r="E1831" s="17"/>
      <c r="F1831" s="17"/>
      <c r="G1831" s="17"/>
      <c r="H1831" s="17"/>
      <c r="I1831" s="17"/>
      <c r="J1831" s="17"/>
      <c r="K1831" s="17"/>
      <c r="L1831" s="17"/>
      <c r="M1831" s="17"/>
    </row>
    <row r="1832" spans="1:13" x14ac:dyDescent="0.25">
      <c r="A1832" s="17"/>
      <c r="B1832" s="17"/>
      <c r="C1832" s="17"/>
      <c r="D1832" s="17"/>
      <c r="E1832" s="17"/>
      <c r="F1832" s="17"/>
      <c r="G1832" s="17"/>
      <c r="H1832" s="17"/>
      <c r="I1832" s="17"/>
      <c r="J1832" s="17"/>
      <c r="K1832" s="17"/>
      <c r="L1832" s="17"/>
      <c r="M1832" s="17"/>
    </row>
    <row r="1833" spans="1:13" x14ac:dyDescent="0.25">
      <c r="A1833" s="17"/>
      <c r="B1833" s="17"/>
      <c r="C1833" s="17"/>
      <c r="D1833" s="17"/>
      <c r="E1833" s="17"/>
      <c r="F1833" s="17"/>
      <c r="G1833" s="17"/>
      <c r="H1833" s="17"/>
      <c r="I1833" s="17"/>
      <c r="J1833" s="17"/>
      <c r="K1833" s="17"/>
      <c r="L1833" s="17"/>
      <c r="M1833" s="17"/>
    </row>
    <row r="1834" spans="1:13" x14ac:dyDescent="0.25">
      <c r="A1834" s="17"/>
      <c r="B1834" s="17"/>
      <c r="C1834" s="17"/>
      <c r="D1834" s="17"/>
      <c r="E1834" s="17"/>
      <c r="F1834" s="17"/>
      <c r="G1834" s="17"/>
      <c r="H1834" s="17"/>
      <c r="I1834" s="17"/>
      <c r="J1834" s="17"/>
      <c r="K1834" s="17"/>
      <c r="L1834" s="17"/>
      <c r="M1834" s="17"/>
    </row>
    <row r="1835" spans="1:13" x14ac:dyDescent="0.25">
      <c r="A1835" s="17"/>
      <c r="B1835" s="17"/>
      <c r="C1835" s="17"/>
      <c r="D1835" s="17"/>
      <c r="E1835" s="17"/>
      <c r="F1835" s="17"/>
      <c r="G1835" s="17"/>
      <c r="H1835" s="17"/>
      <c r="I1835" s="17"/>
      <c r="J1835" s="17"/>
      <c r="K1835" s="17"/>
      <c r="L1835" s="17"/>
      <c r="M1835" s="17"/>
    </row>
    <row r="1836" spans="1:13" x14ac:dyDescent="0.25">
      <c r="A1836" s="17"/>
      <c r="B1836" s="17"/>
      <c r="C1836" s="17"/>
      <c r="D1836" s="17"/>
      <c r="E1836" s="17"/>
      <c r="F1836" s="17"/>
      <c r="G1836" s="17"/>
      <c r="H1836" s="17"/>
      <c r="I1836" s="17"/>
      <c r="J1836" s="17"/>
      <c r="K1836" s="17"/>
      <c r="L1836" s="17"/>
      <c r="M1836" s="17"/>
    </row>
    <row r="1837" spans="1:13" x14ac:dyDescent="0.25">
      <c r="A1837" s="17"/>
      <c r="B1837" s="17"/>
      <c r="C1837" s="17"/>
      <c r="D1837" s="17"/>
      <c r="E1837" s="17"/>
      <c r="F1837" s="17"/>
      <c r="G1837" s="17"/>
      <c r="H1837" s="17"/>
      <c r="I1837" s="17"/>
      <c r="J1837" s="17"/>
      <c r="K1837" s="17"/>
      <c r="L1837" s="17"/>
      <c r="M1837" s="17"/>
    </row>
    <row r="1838" spans="1:13" x14ac:dyDescent="0.25">
      <c r="A1838" s="17"/>
      <c r="B1838" s="17"/>
      <c r="C1838" s="17"/>
      <c r="D1838" s="17"/>
      <c r="E1838" s="17"/>
      <c r="F1838" s="17"/>
      <c r="G1838" s="17"/>
      <c r="H1838" s="17"/>
      <c r="I1838" s="17"/>
      <c r="J1838" s="17"/>
      <c r="K1838" s="17"/>
      <c r="L1838" s="17"/>
      <c r="M1838" s="17"/>
    </row>
    <row r="1839" spans="1:13" x14ac:dyDescent="0.25">
      <c r="A1839" s="17"/>
      <c r="B1839" s="17"/>
      <c r="C1839" s="17"/>
      <c r="D1839" s="17"/>
      <c r="E1839" s="17"/>
      <c r="F1839" s="17"/>
      <c r="G1839" s="17"/>
      <c r="H1839" s="17"/>
      <c r="I1839" s="17"/>
      <c r="J1839" s="17"/>
      <c r="K1839" s="17"/>
      <c r="L1839" s="17"/>
      <c r="M1839" s="17"/>
    </row>
    <row r="1840" spans="1:13" x14ac:dyDescent="0.25">
      <c r="A1840" s="17"/>
      <c r="B1840" s="17"/>
      <c r="C1840" s="17"/>
      <c r="D1840" s="17"/>
      <c r="E1840" s="17"/>
      <c r="F1840" s="17"/>
      <c r="G1840" s="17"/>
      <c r="H1840" s="17"/>
      <c r="I1840" s="17"/>
      <c r="J1840" s="17"/>
      <c r="K1840" s="17"/>
      <c r="L1840" s="17"/>
      <c r="M1840" s="17"/>
    </row>
    <row r="1841" spans="1:13" x14ac:dyDescent="0.25">
      <c r="A1841" s="17"/>
      <c r="B1841" s="17"/>
      <c r="C1841" s="17"/>
      <c r="D1841" s="17"/>
      <c r="E1841" s="17"/>
      <c r="F1841" s="17"/>
      <c r="G1841" s="17"/>
      <c r="H1841" s="17"/>
      <c r="I1841" s="17"/>
      <c r="J1841" s="17"/>
      <c r="K1841" s="17"/>
      <c r="L1841" s="17"/>
      <c r="M1841" s="17"/>
    </row>
    <row r="1842" spans="1:13" x14ac:dyDescent="0.25">
      <c r="A1842" s="17"/>
      <c r="B1842" s="17"/>
      <c r="C1842" s="17"/>
      <c r="D1842" s="17"/>
      <c r="E1842" s="17"/>
      <c r="F1842" s="17"/>
      <c r="G1842" s="17"/>
      <c r="H1842" s="17"/>
      <c r="I1842" s="17"/>
      <c r="J1842" s="17"/>
      <c r="K1842" s="17"/>
      <c r="L1842" s="17"/>
      <c r="M1842" s="17"/>
    </row>
    <row r="1843" spans="1:13" x14ac:dyDescent="0.25">
      <c r="A1843" s="17"/>
      <c r="B1843" s="17"/>
      <c r="C1843" s="17"/>
      <c r="D1843" s="17"/>
      <c r="E1843" s="17"/>
      <c r="F1843" s="17"/>
      <c r="G1843" s="17"/>
      <c r="H1843" s="17"/>
      <c r="I1843" s="17"/>
      <c r="J1843" s="17"/>
      <c r="K1843" s="17"/>
      <c r="L1843" s="17"/>
      <c r="M1843" s="17"/>
    </row>
    <row r="1844" spans="1:13" x14ac:dyDescent="0.25">
      <c r="A1844" s="17"/>
      <c r="B1844" s="17"/>
      <c r="C1844" s="17"/>
      <c r="D1844" s="17"/>
      <c r="E1844" s="17"/>
      <c r="F1844" s="17"/>
      <c r="G1844" s="17"/>
      <c r="H1844" s="17"/>
      <c r="I1844" s="17"/>
      <c r="J1844" s="17"/>
      <c r="K1844" s="17"/>
      <c r="L1844" s="17"/>
      <c r="M1844" s="17"/>
    </row>
    <row r="1845" spans="1:13" x14ac:dyDescent="0.25">
      <c r="A1845" s="17"/>
      <c r="B1845" s="17"/>
      <c r="C1845" s="17"/>
      <c r="D1845" s="17"/>
      <c r="E1845" s="17"/>
      <c r="F1845" s="17"/>
      <c r="G1845" s="17"/>
      <c r="H1845" s="17"/>
      <c r="I1845" s="17"/>
      <c r="J1845" s="17"/>
      <c r="K1845" s="17"/>
      <c r="L1845" s="17"/>
      <c r="M1845" s="17"/>
    </row>
    <row r="1846" spans="1:13" x14ac:dyDescent="0.25">
      <c r="A1846" s="17"/>
      <c r="B1846" s="17"/>
      <c r="C1846" s="17"/>
      <c r="D1846" s="17"/>
      <c r="E1846" s="17"/>
      <c r="F1846" s="17"/>
      <c r="G1846" s="17"/>
      <c r="H1846" s="17"/>
      <c r="I1846" s="17"/>
      <c r="J1846" s="17"/>
      <c r="K1846" s="17"/>
      <c r="L1846" s="17"/>
      <c r="M1846" s="17"/>
    </row>
    <row r="1847" spans="1:13" x14ac:dyDescent="0.25">
      <c r="A1847" s="17"/>
      <c r="B1847" s="17"/>
      <c r="C1847" s="17"/>
      <c r="D1847" s="17"/>
      <c r="E1847" s="17"/>
      <c r="F1847" s="17"/>
      <c r="G1847" s="17"/>
      <c r="H1847" s="17"/>
      <c r="I1847" s="17"/>
      <c r="J1847" s="17"/>
      <c r="K1847" s="17"/>
      <c r="L1847" s="17"/>
      <c r="M1847" s="17"/>
    </row>
    <row r="1848" spans="1:13" x14ac:dyDescent="0.25">
      <c r="A1848" s="17"/>
      <c r="B1848" s="17"/>
      <c r="C1848" s="17"/>
      <c r="D1848" s="17"/>
      <c r="E1848" s="17"/>
      <c r="F1848" s="17"/>
      <c r="G1848" s="17"/>
      <c r="H1848" s="17"/>
      <c r="I1848" s="17"/>
      <c r="J1848" s="17"/>
      <c r="K1848" s="17"/>
      <c r="L1848" s="17"/>
      <c r="M1848" s="17"/>
    </row>
    <row r="1849" spans="1:13" x14ac:dyDescent="0.25">
      <c r="A1849" s="17"/>
      <c r="B1849" s="17"/>
      <c r="C1849" s="17"/>
      <c r="D1849" s="17"/>
      <c r="E1849" s="17"/>
      <c r="F1849" s="17"/>
      <c r="G1849" s="17"/>
      <c r="H1849" s="17"/>
      <c r="I1849" s="17"/>
      <c r="J1849" s="17"/>
      <c r="K1849" s="17"/>
      <c r="L1849" s="17"/>
      <c r="M1849" s="17"/>
    </row>
    <row r="1850" spans="1:13" x14ac:dyDescent="0.25">
      <c r="A1850" s="17"/>
      <c r="B1850" s="17"/>
      <c r="C1850" s="17"/>
      <c r="D1850" s="17"/>
      <c r="E1850" s="17"/>
      <c r="F1850" s="17"/>
      <c r="G1850" s="17"/>
      <c r="H1850" s="17"/>
      <c r="I1850" s="17"/>
      <c r="J1850" s="17"/>
      <c r="K1850" s="17"/>
      <c r="L1850" s="17"/>
      <c r="M1850" s="17"/>
    </row>
    <row r="1851" spans="1:13" x14ac:dyDescent="0.25">
      <c r="A1851" s="17"/>
      <c r="B1851" s="17"/>
      <c r="C1851" s="17"/>
      <c r="D1851" s="17"/>
      <c r="E1851" s="17"/>
      <c r="F1851" s="17"/>
      <c r="G1851" s="17"/>
      <c r="H1851" s="17"/>
      <c r="I1851" s="17"/>
      <c r="J1851" s="17"/>
      <c r="K1851" s="17"/>
      <c r="L1851" s="17"/>
      <c r="M1851" s="17"/>
    </row>
    <row r="1852" spans="1:13" x14ac:dyDescent="0.25">
      <c r="A1852" s="17"/>
      <c r="B1852" s="17"/>
      <c r="C1852" s="17"/>
      <c r="D1852" s="17"/>
      <c r="E1852" s="17"/>
      <c r="F1852" s="17"/>
      <c r="G1852" s="17"/>
      <c r="H1852" s="17"/>
      <c r="I1852" s="17"/>
      <c r="J1852" s="17"/>
      <c r="K1852" s="17"/>
      <c r="L1852" s="17"/>
      <c r="M1852" s="17"/>
    </row>
    <row r="1853" spans="1:13" x14ac:dyDescent="0.25">
      <c r="A1853" s="17"/>
      <c r="B1853" s="17"/>
      <c r="C1853" s="17"/>
      <c r="D1853" s="17"/>
      <c r="E1853" s="17"/>
      <c r="F1853" s="17"/>
      <c r="G1853" s="17"/>
      <c r="H1853" s="17"/>
      <c r="I1853" s="17"/>
      <c r="J1853" s="17"/>
      <c r="K1853" s="17"/>
      <c r="L1853" s="17"/>
      <c r="M1853" s="17"/>
    </row>
    <row r="1854" spans="1:13" x14ac:dyDescent="0.25">
      <c r="A1854" s="17"/>
      <c r="B1854" s="17"/>
      <c r="C1854" s="17"/>
      <c r="D1854" s="17"/>
      <c r="E1854" s="17"/>
      <c r="F1854" s="17"/>
      <c r="G1854" s="17"/>
      <c r="H1854" s="17"/>
      <c r="I1854" s="17"/>
      <c r="J1854" s="17"/>
      <c r="K1854" s="17"/>
      <c r="L1854" s="17"/>
      <c r="M1854" s="17"/>
    </row>
    <row r="1855" spans="1:13" x14ac:dyDescent="0.25">
      <c r="A1855" s="17"/>
      <c r="B1855" s="17"/>
      <c r="C1855" s="17"/>
      <c r="D1855" s="17"/>
      <c r="E1855" s="17"/>
      <c r="F1855" s="17"/>
      <c r="G1855" s="17"/>
      <c r="H1855" s="17"/>
      <c r="I1855" s="17"/>
      <c r="J1855" s="17"/>
      <c r="K1855" s="17"/>
      <c r="L1855" s="17"/>
      <c r="M1855" s="17"/>
    </row>
    <row r="1856" spans="1:13" x14ac:dyDescent="0.25">
      <c r="A1856" s="17"/>
      <c r="B1856" s="17"/>
      <c r="C1856" s="17"/>
      <c r="D1856" s="17"/>
      <c r="E1856" s="17"/>
      <c r="F1856" s="17"/>
      <c r="G1856" s="17"/>
      <c r="H1856" s="17"/>
      <c r="I1856" s="17"/>
      <c r="J1856" s="17"/>
      <c r="K1856" s="17"/>
      <c r="L1856" s="17"/>
      <c r="M1856" s="17"/>
    </row>
    <row r="1857" spans="1:13" x14ac:dyDescent="0.25">
      <c r="A1857" s="17"/>
      <c r="B1857" s="17"/>
      <c r="C1857" s="17"/>
      <c r="D1857" s="17"/>
      <c r="E1857" s="17"/>
      <c r="F1857" s="17"/>
      <c r="G1857" s="17"/>
      <c r="H1857" s="17"/>
      <c r="I1857" s="17"/>
      <c r="J1857" s="17"/>
      <c r="K1857" s="17"/>
      <c r="L1857" s="17"/>
      <c r="M1857" s="17"/>
    </row>
    <row r="1858" spans="1:13" x14ac:dyDescent="0.25">
      <c r="A1858" s="17"/>
      <c r="B1858" s="17"/>
      <c r="C1858" s="17"/>
      <c r="D1858" s="17"/>
      <c r="E1858" s="17"/>
      <c r="F1858" s="17"/>
      <c r="G1858" s="17"/>
      <c r="H1858" s="17"/>
      <c r="I1858" s="17"/>
      <c r="J1858" s="17"/>
      <c r="K1858" s="17"/>
      <c r="L1858" s="17"/>
      <c r="M1858" s="17"/>
    </row>
    <row r="1859" spans="1:13" x14ac:dyDescent="0.25">
      <c r="A1859" s="17"/>
      <c r="B1859" s="17"/>
      <c r="C1859" s="17"/>
      <c r="D1859" s="17"/>
      <c r="E1859" s="17"/>
      <c r="F1859" s="17"/>
      <c r="G1859" s="17"/>
      <c r="H1859" s="17"/>
      <c r="I1859" s="17"/>
      <c r="J1859" s="17"/>
      <c r="K1859" s="17"/>
      <c r="L1859" s="17"/>
      <c r="M1859" s="17"/>
    </row>
    <row r="1860" spans="1:13" x14ac:dyDescent="0.25">
      <c r="A1860" s="17"/>
      <c r="B1860" s="17"/>
      <c r="C1860" s="17"/>
      <c r="D1860" s="17"/>
      <c r="E1860" s="17"/>
      <c r="F1860" s="17"/>
      <c r="G1860" s="17"/>
      <c r="H1860" s="17"/>
      <c r="I1860" s="17"/>
      <c r="J1860" s="17"/>
      <c r="K1860" s="17"/>
      <c r="L1860" s="17"/>
      <c r="M1860" s="17"/>
    </row>
    <row r="1861" spans="1:13" x14ac:dyDescent="0.25">
      <c r="A1861" s="17"/>
      <c r="B1861" s="17"/>
      <c r="C1861" s="17"/>
      <c r="D1861" s="17"/>
      <c r="E1861" s="17"/>
      <c r="F1861" s="17"/>
      <c r="G1861" s="17"/>
      <c r="H1861" s="17"/>
      <c r="I1861" s="17"/>
      <c r="J1861" s="17"/>
      <c r="K1861" s="17"/>
      <c r="L1861" s="17"/>
      <c r="M1861" s="17"/>
    </row>
    <row r="1862" spans="1:13" x14ac:dyDescent="0.25">
      <c r="A1862" s="17"/>
      <c r="B1862" s="17"/>
      <c r="C1862" s="17"/>
      <c r="D1862" s="17"/>
      <c r="E1862" s="17"/>
      <c r="F1862" s="17"/>
      <c r="G1862" s="17"/>
      <c r="H1862" s="17"/>
      <c r="I1862" s="17"/>
      <c r="J1862" s="17"/>
      <c r="K1862" s="17"/>
      <c r="L1862" s="17"/>
      <c r="M1862" s="17"/>
    </row>
    <row r="1863" spans="1:13" x14ac:dyDescent="0.25">
      <c r="A1863" s="17"/>
      <c r="B1863" s="17"/>
      <c r="C1863" s="17"/>
      <c r="D1863" s="17"/>
      <c r="E1863" s="17"/>
      <c r="F1863" s="17"/>
      <c r="G1863" s="17"/>
      <c r="H1863" s="17"/>
      <c r="I1863" s="17"/>
      <c r="J1863" s="17"/>
      <c r="K1863" s="17"/>
      <c r="L1863" s="17"/>
      <c r="M1863" s="17"/>
    </row>
    <row r="1864" spans="1:13" x14ac:dyDescent="0.25">
      <c r="A1864" s="17"/>
      <c r="B1864" s="17"/>
      <c r="C1864" s="17"/>
      <c r="D1864" s="17"/>
      <c r="E1864" s="17"/>
      <c r="F1864" s="17"/>
      <c r="G1864" s="17"/>
      <c r="H1864" s="17"/>
      <c r="I1864" s="17"/>
      <c r="J1864" s="17"/>
      <c r="K1864" s="17"/>
      <c r="L1864" s="17"/>
      <c r="M1864" s="17"/>
    </row>
    <row r="1865" spans="1:13" x14ac:dyDescent="0.25">
      <c r="A1865" s="17"/>
      <c r="B1865" s="17"/>
      <c r="C1865" s="17"/>
      <c r="D1865" s="17"/>
      <c r="E1865" s="17"/>
      <c r="F1865" s="17"/>
      <c r="G1865" s="17"/>
      <c r="H1865" s="17"/>
      <c r="I1865" s="17"/>
      <c r="J1865" s="17"/>
      <c r="K1865" s="17"/>
      <c r="L1865" s="17"/>
      <c r="M1865" s="17"/>
    </row>
    <row r="1866" spans="1:13" x14ac:dyDescent="0.25">
      <c r="A1866" s="17"/>
      <c r="B1866" s="17"/>
      <c r="C1866" s="17"/>
      <c r="D1866" s="17"/>
      <c r="E1866" s="17"/>
      <c r="F1866" s="17"/>
      <c r="G1866" s="17"/>
      <c r="H1866" s="17"/>
      <c r="I1866" s="17"/>
      <c r="J1866" s="17"/>
      <c r="K1866" s="17"/>
      <c r="L1866" s="17"/>
      <c r="M1866" s="17"/>
    </row>
    <row r="1867" spans="1:13" x14ac:dyDescent="0.25">
      <c r="A1867" s="17"/>
      <c r="B1867" s="17"/>
      <c r="C1867" s="17"/>
      <c r="D1867" s="17"/>
      <c r="E1867" s="17"/>
      <c r="F1867" s="17"/>
      <c r="G1867" s="17"/>
      <c r="H1867" s="17"/>
      <c r="I1867" s="17"/>
      <c r="J1867" s="17"/>
      <c r="K1867" s="17"/>
      <c r="L1867" s="17"/>
      <c r="M1867" s="17"/>
    </row>
    <row r="1868" spans="1:13" x14ac:dyDescent="0.25">
      <c r="A1868" s="17"/>
      <c r="B1868" s="17"/>
      <c r="C1868" s="17"/>
      <c r="D1868" s="17"/>
      <c r="E1868" s="17"/>
      <c r="F1868" s="17"/>
      <c r="G1868" s="17"/>
      <c r="H1868" s="17"/>
      <c r="I1868" s="17"/>
      <c r="J1868" s="17"/>
      <c r="K1868" s="17"/>
      <c r="L1868" s="17"/>
      <c r="M1868" s="17"/>
    </row>
    <row r="1869" spans="1:13" x14ac:dyDescent="0.25">
      <c r="A1869" s="17"/>
      <c r="B1869" s="17"/>
      <c r="C1869" s="17"/>
      <c r="D1869" s="17"/>
      <c r="E1869" s="17"/>
      <c r="F1869" s="17"/>
      <c r="G1869" s="17"/>
      <c r="H1869" s="17"/>
      <c r="I1869" s="17"/>
      <c r="J1869" s="17"/>
      <c r="K1869" s="17"/>
      <c r="L1869" s="17"/>
      <c r="M1869" s="17"/>
    </row>
    <row r="1870" spans="1:13" x14ac:dyDescent="0.25">
      <c r="A1870" s="17"/>
      <c r="B1870" s="17"/>
      <c r="C1870" s="17"/>
      <c r="D1870" s="17"/>
      <c r="E1870" s="17"/>
      <c r="F1870" s="17"/>
      <c r="G1870" s="17"/>
      <c r="H1870" s="17"/>
      <c r="I1870" s="17"/>
      <c r="J1870" s="17"/>
      <c r="K1870" s="17"/>
      <c r="L1870" s="17"/>
      <c r="M1870" s="17"/>
    </row>
    <row r="1871" spans="1:13" x14ac:dyDescent="0.25">
      <c r="A1871" s="17"/>
      <c r="B1871" s="17"/>
      <c r="C1871" s="17"/>
      <c r="D1871" s="17"/>
      <c r="E1871" s="17"/>
      <c r="F1871" s="17"/>
      <c r="G1871" s="17"/>
      <c r="H1871" s="17"/>
      <c r="I1871" s="17"/>
      <c r="J1871" s="17"/>
      <c r="K1871" s="17"/>
      <c r="L1871" s="17"/>
      <c r="M1871" s="17"/>
    </row>
    <row r="1872" spans="1:13" x14ac:dyDescent="0.25">
      <c r="A1872" s="17"/>
      <c r="B1872" s="17"/>
      <c r="C1872" s="17"/>
      <c r="D1872" s="17"/>
      <c r="E1872" s="17"/>
      <c r="F1872" s="17"/>
      <c r="G1872" s="17"/>
      <c r="H1872" s="17"/>
      <c r="I1872" s="17"/>
      <c r="J1872" s="17"/>
      <c r="K1872" s="17"/>
      <c r="L1872" s="17"/>
      <c r="M1872" s="17"/>
    </row>
    <row r="1873" spans="1:13" x14ac:dyDescent="0.25">
      <c r="A1873" s="17"/>
      <c r="B1873" s="17"/>
      <c r="C1873" s="17"/>
      <c r="D1873" s="17"/>
      <c r="E1873" s="17"/>
      <c r="F1873" s="17"/>
      <c r="G1873" s="17"/>
      <c r="H1873" s="17"/>
      <c r="I1873" s="17"/>
      <c r="J1873" s="17"/>
      <c r="K1873" s="17"/>
      <c r="L1873" s="17"/>
      <c r="M1873" s="17"/>
    </row>
    <row r="1874" spans="1:13" x14ac:dyDescent="0.25">
      <c r="A1874" s="17"/>
      <c r="B1874" s="17"/>
      <c r="C1874" s="17"/>
      <c r="D1874" s="17"/>
      <c r="E1874" s="17"/>
      <c r="F1874" s="17"/>
      <c r="G1874" s="17"/>
      <c r="H1874" s="17"/>
      <c r="I1874" s="17"/>
      <c r="J1874" s="17"/>
      <c r="K1874" s="17"/>
      <c r="L1874" s="17"/>
      <c r="M1874" s="17"/>
    </row>
    <row r="1875" spans="1:13" x14ac:dyDescent="0.25">
      <c r="A1875" s="17"/>
      <c r="B1875" s="17"/>
      <c r="C1875" s="17"/>
      <c r="D1875" s="17"/>
      <c r="E1875" s="17"/>
      <c r="F1875" s="17"/>
      <c r="G1875" s="17"/>
      <c r="H1875" s="17"/>
      <c r="I1875" s="17"/>
      <c r="J1875" s="17"/>
      <c r="K1875" s="17"/>
      <c r="L1875" s="17"/>
      <c r="M1875" s="17"/>
    </row>
    <row r="1876" spans="1:13" x14ac:dyDescent="0.25">
      <c r="A1876" s="17"/>
      <c r="B1876" s="17"/>
      <c r="C1876" s="17"/>
      <c r="D1876" s="17"/>
      <c r="E1876" s="17"/>
      <c r="F1876" s="17"/>
      <c r="G1876" s="17"/>
      <c r="H1876" s="17"/>
      <c r="I1876" s="17"/>
      <c r="J1876" s="17"/>
      <c r="K1876" s="17"/>
      <c r="L1876" s="17"/>
      <c r="M1876" s="17"/>
    </row>
    <row r="1877" spans="1:13" x14ac:dyDescent="0.25">
      <c r="A1877" s="17"/>
      <c r="B1877" s="17"/>
      <c r="C1877" s="17"/>
      <c r="D1877" s="17"/>
      <c r="E1877" s="17"/>
      <c r="F1877" s="17"/>
      <c r="G1877" s="17"/>
      <c r="H1877" s="17"/>
      <c r="I1877" s="17"/>
      <c r="J1877" s="17"/>
      <c r="K1877" s="17"/>
      <c r="L1877" s="17"/>
      <c r="M1877" s="17"/>
    </row>
    <row r="1878" spans="1:13" x14ac:dyDescent="0.25">
      <c r="A1878" s="17"/>
      <c r="B1878" s="17"/>
      <c r="C1878" s="17"/>
      <c r="D1878" s="17"/>
      <c r="E1878" s="17"/>
      <c r="F1878" s="17"/>
      <c r="G1878" s="17"/>
      <c r="H1878" s="17"/>
      <c r="I1878" s="17"/>
      <c r="J1878" s="17"/>
      <c r="K1878" s="17"/>
      <c r="L1878" s="17"/>
      <c r="M1878" s="17"/>
    </row>
    <row r="1879" spans="1:13" x14ac:dyDescent="0.25">
      <c r="A1879" s="17"/>
      <c r="B1879" s="17"/>
      <c r="C1879" s="17"/>
      <c r="D1879" s="17"/>
      <c r="E1879" s="17"/>
      <c r="F1879" s="17"/>
      <c r="G1879" s="17"/>
      <c r="H1879" s="17"/>
      <c r="I1879" s="17"/>
      <c r="J1879" s="17"/>
      <c r="K1879" s="17"/>
      <c r="L1879" s="17"/>
      <c r="M1879" s="17"/>
    </row>
    <row r="1880" spans="1:13" x14ac:dyDescent="0.25">
      <c r="A1880" s="17"/>
      <c r="B1880" s="17"/>
      <c r="C1880" s="17"/>
      <c r="D1880" s="17"/>
      <c r="E1880" s="17"/>
      <c r="F1880" s="17"/>
      <c r="G1880" s="17"/>
      <c r="H1880" s="17"/>
      <c r="I1880" s="17"/>
      <c r="J1880" s="17"/>
      <c r="K1880" s="17"/>
      <c r="L1880" s="17"/>
      <c r="M1880" s="17"/>
    </row>
    <row r="1881" spans="1:13" x14ac:dyDescent="0.25">
      <c r="A1881" s="17"/>
      <c r="B1881" s="17"/>
      <c r="C1881" s="17"/>
      <c r="D1881" s="17"/>
      <c r="E1881" s="17"/>
      <c r="F1881" s="17"/>
      <c r="G1881" s="17"/>
      <c r="H1881" s="17"/>
      <c r="I1881" s="17"/>
      <c r="J1881" s="17"/>
      <c r="K1881" s="17"/>
      <c r="L1881" s="17"/>
      <c r="M1881" s="17"/>
    </row>
    <row r="1882" spans="1:13" x14ac:dyDescent="0.25">
      <c r="A1882" s="17"/>
      <c r="B1882" s="17"/>
      <c r="C1882" s="17"/>
      <c r="D1882" s="17"/>
      <c r="E1882" s="17"/>
      <c r="F1882" s="17"/>
      <c r="G1882" s="17"/>
      <c r="H1882" s="17"/>
      <c r="I1882" s="17"/>
      <c r="J1882" s="17"/>
      <c r="K1882" s="17"/>
      <c r="L1882" s="17"/>
      <c r="M1882" s="17"/>
    </row>
    <row r="1883" spans="1:13" x14ac:dyDescent="0.25">
      <c r="A1883" s="17"/>
      <c r="B1883" s="17"/>
      <c r="C1883" s="17"/>
      <c r="D1883" s="17"/>
      <c r="E1883" s="17"/>
      <c r="F1883" s="17"/>
      <c r="G1883" s="17"/>
      <c r="H1883" s="17"/>
      <c r="I1883" s="17"/>
      <c r="J1883" s="17"/>
      <c r="K1883" s="17"/>
      <c r="L1883" s="17"/>
      <c r="M1883" s="17"/>
    </row>
    <row r="1884" spans="1:13" x14ac:dyDescent="0.25">
      <c r="A1884" s="17"/>
      <c r="B1884" s="17"/>
      <c r="C1884" s="17"/>
      <c r="D1884" s="17"/>
      <c r="E1884" s="17"/>
      <c r="F1884" s="17"/>
      <c r="G1884" s="17"/>
      <c r="H1884" s="17"/>
      <c r="I1884" s="17"/>
      <c r="J1884" s="17"/>
      <c r="K1884" s="17"/>
      <c r="L1884" s="17"/>
      <c r="M1884" s="17"/>
    </row>
    <row r="1885" spans="1:13" x14ac:dyDescent="0.25">
      <c r="A1885" s="17"/>
      <c r="B1885" s="17"/>
      <c r="C1885" s="17"/>
      <c r="D1885" s="17"/>
      <c r="E1885" s="17"/>
      <c r="F1885" s="17"/>
      <c r="G1885" s="17"/>
      <c r="H1885" s="17"/>
      <c r="I1885" s="17"/>
      <c r="J1885" s="17"/>
      <c r="K1885" s="17"/>
      <c r="L1885" s="17"/>
      <c r="M1885" s="17"/>
    </row>
    <row r="1886" spans="1:13" x14ac:dyDescent="0.25">
      <c r="A1886" s="17"/>
      <c r="B1886" s="17"/>
      <c r="C1886" s="17"/>
      <c r="D1886" s="17"/>
      <c r="E1886" s="17"/>
      <c r="F1886" s="17"/>
      <c r="G1886" s="17"/>
      <c r="H1886" s="17"/>
      <c r="I1886" s="17"/>
      <c r="J1886" s="17"/>
      <c r="K1886" s="17"/>
      <c r="L1886" s="17"/>
      <c r="M1886" s="17"/>
    </row>
    <row r="1887" spans="1:13" x14ac:dyDescent="0.25">
      <c r="A1887" s="17"/>
      <c r="B1887" s="17"/>
      <c r="C1887" s="17"/>
      <c r="D1887" s="17"/>
      <c r="E1887" s="17"/>
      <c r="F1887" s="17"/>
      <c r="G1887" s="17"/>
      <c r="H1887" s="17"/>
      <c r="I1887" s="17"/>
      <c r="J1887" s="17"/>
      <c r="K1887" s="17"/>
      <c r="L1887" s="17"/>
      <c r="M1887" s="17"/>
    </row>
    <row r="1888" spans="1:13" x14ac:dyDescent="0.25">
      <c r="A1888" s="17"/>
      <c r="B1888" s="17"/>
      <c r="C1888" s="17"/>
      <c r="D1888" s="17"/>
      <c r="E1888" s="17"/>
      <c r="F1888" s="17"/>
      <c r="G1888" s="17"/>
      <c r="H1888" s="17"/>
      <c r="I1888" s="17"/>
      <c r="J1888" s="17"/>
      <c r="K1888" s="17"/>
      <c r="L1888" s="17"/>
      <c r="M1888" s="17"/>
    </row>
    <row r="1889" spans="1:13" x14ac:dyDescent="0.25">
      <c r="A1889" s="17"/>
      <c r="B1889" s="17"/>
      <c r="C1889" s="17"/>
      <c r="D1889" s="17"/>
      <c r="E1889" s="17"/>
      <c r="F1889" s="17"/>
      <c r="G1889" s="17"/>
      <c r="H1889" s="17"/>
      <c r="I1889" s="17"/>
      <c r="J1889" s="17"/>
      <c r="K1889" s="17"/>
      <c r="L1889" s="17"/>
      <c r="M1889" s="17"/>
    </row>
    <row r="1890" spans="1:13" x14ac:dyDescent="0.25">
      <c r="A1890" s="17"/>
      <c r="B1890" s="17"/>
      <c r="C1890" s="17"/>
      <c r="D1890" s="17"/>
      <c r="E1890" s="17"/>
      <c r="F1890" s="17"/>
      <c r="G1890" s="17"/>
      <c r="H1890" s="17"/>
      <c r="I1890" s="17"/>
      <c r="J1890" s="17"/>
      <c r="K1890" s="17"/>
      <c r="L1890" s="17"/>
      <c r="M1890" s="17"/>
    </row>
    <row r="1891" spans="1:13" x14ac:dyDescent="0.25">
      <c r="A1891" s="17"/>
      <c r="B1891" s="17"/>
      <c r="C1891" s="17"/>
      <c r="D1891" s="17"/>
      <c r="E1891" s="17"/>
      <c r="F1891" s="17"/>
      <c r="G1891" s="17"/>
      <c r="H1891" s="17"/>
      <c r="I1891" s="17"/>
      <c r="J1891" s="17"/>
      <c r="K1891" s="17"/>
      <c r="L1891" s="17"/>
      <c r="M1891" s="17"/>
    </row>
    <row r="1892" spans="1:13" x14ac:dyDescent="0.25">
      <c r="A1892" s="17"/>
      <c r="B1892" s="17"/>
      <c r="C1892" s="17"/>
      <c r="D1892" s="17"/>
      <c r="E1892" s="17"/>
      <c r="F1892" s="17"/>
      <c r="G1892" s="17"/>
      <c r="H1892" s="17"/>
      <c r="I1892" s="17"/>
      <c r="J1892" s="17"/>
      <c r="K1892" s="17"/>
      <c r="L1892" s="17"/>
      <c r="M1892" s="17"/>
    </row>
    <row r="1893" spans="1:13" x14ac:dyDescent="0.25">
      <c r="A1893" s="17"/>
      <c r="B1893" s="17"/>
      <c r="C1893" s="17"/>
      <c r="D1893" s="17"/>
      <c r="E1893" s="17"/>
      <c r="F1893" s="17"/>
      <c r="G1893" s="17"/>
      <c r="H1893" s="17"/>
      <c r="I1893" s="17"/>
      <c r="J1893" s="17"/>
      <c r="K1893" s="17"/>
      <c r="L1893" s="17"/>
      <c r="M1893" s="17"/>
    </row>
    <row r="1894" spans="1:13" x14ac:dyDescent="0.25">
      <c r="A1894" s="17"/>
      <c r="B1894" s="17"/>
      <c r="C1894" s="17"/>
      <c r="D1894" s="17"/>
      <c r="E1894" s="17"/>
      <c r="F1894" s="17"/>
      <c r="G1894" s="17"/>
      <c r="H1894" s="17"/>
      <c r="I1894" s="17"/>
      <c r="J1894" s="17"/>
      <c r="K1894" s="17"/>
      <c r="L1894" s="17"/>
      <c r="M1894" s="17"/>
    </row>
    <row r="1895" spans="1:13" x14ac:dyDescent="0.25">
      <c r="A1895" s="17"/>
      <c r="B1895" s="17"/>
      <c r="C1895" s="17"/>
      <c r="D1895" s="17"/>
      <c r="E1895" s="17"/>
      <c r="F1895" s="17"/>
      <c r="G1895" s="17"/>
      <c r="H1895" s="17"/>
      <c r="I1895" s="17"/>
      <c r="J1895" s="17"/>
      <c r="K1895" s="17"/>
      <c r="L1895" s="17"/>
      <c r="M1895" s="17"/>
    </row>
    <row r="1896" spans="1:13" x14ac:dyDescent="0.25">
      <c r="A1896" s="17"/>
      <c r="B1896" s="17"/>
      <c r="C1896" s="17"/>
      <c r="D1896" s="17"/>
      <c r="E1896" s="17"/>
      <c r="F1896" s="17"/>
      <c r="G1896" s="17"/>
      <c r="H1896" s="17"/>
      <c r="I1896" s="17"/>
      <c r="J1896" s="17"/>
      <c r="K1896" s="17"/>
      <c r="L1896" s="17"/>
      <c r="M1896" s="17"/>
    </row>
    <row r="1897" spans="1:13" x14ac:dyDescent="0.25">
      <c r="A1897" s="17"/>
      <c r="B1897" s="17"/>
      <c r="C1897" s="17"/>
      <c r="D1897" s="17"/>
      <c r="E1897" s="17"/>
      <c r="F1897" s="17"/>
      <c r="G1897" s="17"/>
      <c r="H1897" s="17"/>
      <c r="I1897" s="17"/>
      <c r="J1897" s="17"/>
      <c r="K1897" s="17"/>
      <c r="L1897" s="17"/>
      <c r="M1897" s="17"/>
    </row>
    <row r="1898" spans="1:13" x14ac:dyDescent="0.25">
      <c r="A1898" s="17"/>
      <c r="B1898" s="17"/>
      <c r="C1898" s="17"/>
      <c r="D1898" s="17"/>
      <c r="E1898" s="17"/>
      <c r="F1898" s="17"/>
      <c r="G1898" s="17"/>
      <c r="H1898" s="17"/>
      <c r="I1898" s="17"/>
      <c r="J1898" s="17"/>
      <c r="K1898" s="17"/>
      <c r="L1898" s="17"/>
      <c r="M1898" s="17"/>
    </row>
    <row r="1899" spans="1:13" x14ac:dyDescent="0.25">
      <c r="A1899" s="17"/>
      <c r="B1899" s="17"/>
      <c r="C1899" s="17"/>
      <c r="D1899" s="17"/>
      <c r="E1899" s="17"/>
      <c r="F1899" s="17"/>
      <c r="G1899" s="17"/>
      <c r="H1899" s="17"/>
      <c r="I1899" s="17"/>
      <c r="J1899" s="17"/>
      <c r="K1899" s="17"/>
      <c r="L1899" s="17"/>
      <c r="M1899" s="17"/>
    </row>
    <row r="1900" spans="1:13" x14ac:dyDescent="0.25">
      <c r="A1900" s="17"/>
      <c r="B1900" s="17"/>
      <c r="C1900" s="17"/>
      <c r="D1900" s="17"/>
      <c r="E1900" s="17"/>
      <c r="F1900" s="17"/>
      <c r="G1900" s="17"/>
      <c r="H1900" s="17"/>
      <c r="I1900" s="17"/>
      <c r="J1900" s="17"/>
      <c r="K1900" s="17"/>
      <c r="L1900" s="17"/>
      <c r="M1900" s="17"/>
    </row>
    <row r="1901" spans="1:13" x14ac:dyDescent="0.25">
      <c r="A1901" s="17"/>
      <c r="B1901" s="17"/>
      <c r="C1901" s="17"/>
      <c r="D1901" s="17"/>
      <c r="E1901" s="17"/>
      <c r="F1901" s="17"/>
      <c r="G1901" s="17"/>
      <c r="H1901" s="17"/>
      <c r="I1901" s="17"/>
      <c r="J1901" s="17"/>
      <c r="K1901" s="17"/>
      <c r="L1901" s="17"/>
      <c r="M1901" s="17"/>
    </row>
    <row r="1902" spans="1:13" x14ac:dyDescent="0.25">
      <c r="A1902" s="17"/>
      <c r="B1902" s="17"/>
      <c r="C1902" s="17"/>
      <c r="D1902" s="17"/>
      <c r="E1902" s="17"/>
      <c r="F1902" s="17"/>
      <c r="G1902" s="17"/>
      <c r="H1902" s="17"/>
      <c r="I1902" s="17"/>
      <c r="J1902" s="17"/>
      <c r="K1902" s="17"/>
      <c r="L1902" s="17"/>
      <c r="M1902" s="17"/>
    </row>
    <row r="1903" spans="1:13" x14ac:dyDescent="0.25">
      <c r="A1903" s="17"/>
      <c r="B1903" s="17"/>
      <c r="C1903" s="17"/>
      <c r="D1903" s="17"/>
      <c r="E1903" s="17"/>
      <c r="F1903" s="17"/>
      <c r="G1903" s="17"/>
      <c r="H1903" s="17"/>
      <c r="I1903" s="17"/>
      <c r="J1903" s="17"/>
      <c r="K1903" s="17"/>
      <c r="L1903" s="17"/>
      <c r="M1903" s="17"/>
    </row>
    <row r="1904" spans="1:13" x14ac:dyDescent="0.25">
      <c r="A1904" s="17"/>
      <c r="B1904" s="17"/>
      <c r="C1904" s="17"/>
      <c r="D1904" s="17"/>
      <c r="E1904" s="17"/>
      <c r="F1904" s="17"/>
      <c r="G1904" s="17"/>
      <c r="H1904" s="17"/>
      <c r="I1904" s="17"/>
      <c r="J1904" s="17"/>
      <c r="K1904" s="17"/>
      <c r="L1904" s="17"/>
      <c r="M1904" s="17"/>
    </row>
    <row r="1905" spans="1:13" x14ac:dyDescent="0.25">
      <c r="A1905" s="17"/>
      <c r="B1905" s="17"/>
      <c r="C1905" s="17"/>
      <c r="D1905" s="17"/>
      <c r="E1905" s="17"/>
      <c r="F1905" s="17"/>
      <c r="G1905" s="17"/>
      <c r="H1905" s="17"/>
      <c r="I1905" s="17"/>
      <c r="J1905" s="17"/>
      <c r="K1905" s="17"/>
      <c r="L1905" s="17"/>
      <c r="M1905" s="17"/>
    </row>
    <row r="1906" spans="1:13" x14ac:dyDescent="0.25">
      <c r="A1906" s="17"/>
      <c r="B1906" s="17"/>
      <c r="C1906" s="17"/>
      <c r="D1906" s="17"/>
      <c r="E1906" s="17"/>
      <c r="F1906" s="17"/>
      <c r="G1906" s="17"/>
      <c r="H1906" s="17"/>
      <c r="I1906" s="17"/>
      <c r="J1906" s="17"/>
      <c r="K1906" s="17"/>
      <c r="L1906" s="17"/>
      <c r="M1906" s="17"/>
    </row>
    <row r="1907" spans="1:13" x14ac:dyDescent="0.25">
      <c r="A1907" s="17"/>
      <c r="B1907" s="17"/>
      <c r="C1907" s="17"/>
      <c r="D1907" s="17"/>
      <c r="E1907" s="17"/>
      <c r="F1907" s="17"/>
      <c r="G1907" s="17"/>
      <c r="H1907" s="17"/>
      <c r="I1907" s="17"/>
      <c r="J1907" s="17"/>
      <c r="K1907" s="17"/>
      <c r="L1907" s="17"/>
      <c r="M1907" s="17"/>
    </row>
    <row r="1908" spans="1:13" x14ac:dyDescent="0.25">
      <c r="A1908" s="17"/>
      <c r="B1908" s="17"/>
      <c r="C1908" s="17"/>
      <c r="D1908" s="17"/>
      <c r="E1908" s="17"/>
      <c r="F1908" s="17"/>
      <c r="G1908" s="17"/>
      <c r="H1908" s="17"/>
      <c r="I1908" s="17"/>
      <c r="J1908" s="17"/>
      <c r="K1908" s="17"/>
      <c r="L1908" s="17"/>
      <c r="M1908" s="17"/>
    </row>
    <row r="1909" spans="1:13" x14ac:dyDescent="0.25">
      <c r="A1909" s="17"/>
      <c r="B1909" s="17"/>
      <c r="C1909" s="17"/>
      <c r="D1909" s="17"/>
      <c r="E1909" s="17"/>
      <c r="F1909" s="17"/>
      <c r="G1909" s="17"/>
      <c r="H1909" s="17"/>
      <c r="I1909" s="17"/>
      <c r="J1909" s="17"/>
      <c r="K1909" s="17"/>
      <c r="L1909" s="17"/>
      <c r="M1909" s="17"/>
    </row>
    <row r="1910" spans="1:13" x14ac:dyDescent="0.25">
      <c r="A1910" s="17"/>
      <c r="B1910" s="17"/>
      <c r="C1910" s="17"/>
      <c r="D1910" s="17"/>
      <c r="E1910" s="17"/>
      <c r="F1910" s="17"/>
      <c r="G1910" s="17"/>
      <c r="H1910" s="17"/>
      <c r="I1910" s="17"/>
      <c r="J1910" s="17"/>
      <c r="K1910" s="17"/>
      <c r="L1910" s="17"/>
      <c r="M1910" s="17"/>
    </row>
    <row r="1911" spans="1:13" x14ac:dyDescent="0.25">
      <c r="A1911" s="17"/>
      <c r="B1911" s="17"/>
      <c r="C1911" s="17"/>
      <c r="D1911" s="17"/>
      <c r="E1911" s="17"/>
      <c r="F1911" s="17"/>
      <c r="G1911" s="17"/>
      <c r="H1911" s="17"/>
      <c r="I1911" s="17"/>
      <c r="J1911" s="17"/>
      <c r="K1911" s="17"/>
      <c r="L1911" s="17"/>
      <c r="M1911" s="17"/>
    </row>
    <row r="1912" spans="1:13" x14ac:dyDescent="0.25">
      <c r="A1912" s="17"/>
      <c r="B1912" s="17"/>
      <c r="C1912" s="17"/>
      <c r="D1912" s="17"/>
      <c r="E1912" s="17"/>
      <c r="F1912" s="17"/>
      <c r="G1912" s="17"/>
      <c r="H1912" s="17"/>
      <c r="I1912" s="17"/>
      <c r="J1912" s="17"/>
      <c r="K1912" s="17"/>
      <c r="L1912" s="17"/>
      <c r="M1912" s="17"/>
    </row>
    <row r="1913" spans="1:13" x14ac:dyDescent="0.25">
      <c r="A1913" s="17"/>
      <c r="B1913" s="17"/>
      <c r="C1913" s="17"/>
      <c r="D1913" s="17"/>
      <c r="E1913" s="17"/>
      <c r="F1913" s="17"/>
      <c r="G1913" s="17"/>
      <c r="H1913" s="17"/>
      <c r="I1913" s="17"/>
      <c r="J1913" s="17"/>
      <c r="K1913" s="17"/>
      <c r="L1913" s="17"/>
      <c r="M1913" s="17"/>
    </row>
    <row r="1914" spans="1:13" x14ac:dyDescent="0.25">
      <c r="A1914" s="17"/>
      <c r="B1914" s="17"/>
      <c r="C1914" s="17"/>
      <c r="D1914" s="17"/>
      <c r="E1914" s="17"/>
      <c r="F1914" s="17"/>
      <c r="G1914" s="17"/>
      <c r="H1914" s="17"/>
      <c r="I1914" s="17"/>
      <c r="J1914" s="17"/>
      <c r="K1914" s="17"/>
      <c r="L1914" s="17"/>
      <c r="M1914" s="17"/>
    </row>
    <row r="1915" spans="1:13" x14ac:dyDescent="0.25">
      <c r="A1915" s="17"/>
      <c r="B1915" s="17"/>
      <c r="C1915" s="17"/>
      <c r="D1915" s="17"/>
      <c r="E1915" s="17"/>
      <c r="F1915" s="17"/>
      <c r="G1915" s="17"/>
      <c r="H1915" s="17"/>
      <c r="I1915" s="17"/>
      <c r="J1915" s="17"/>
      <c r="K1915" s="17"/>
      <c r="L1915" s="17"/>
      <c r="M1915" s="17"/>
    </row>
    <row r="1916" spans="1:13" x14ac:dyDescent="0.25">
      <c r="A1916" s="17"/>
      <c r="B1916" s="17"/>
      <c r="C1916" s="17"/>
      <c r="D1916" s="17"/>
      <c r="E1916" s="17"/>
      <c r="F1916" s="17"/>
      <c r="G1916" s="17"/>
      <c r="H1916" s="17"/>
      <c r="I1916" s="17"/>
      <c r="J1916" s="17"/>
      <c r="K1916" s="17"/>
      <c r="L1916" s="17"/>
      <c r="M1916" s="17"/>
    </row>
    <row r="1917" spans="1:13" x14ac:dyDescent="0.25">
      <c r="A1917" s="17"/>
      <c r="B1917" s="17"/>
      <c r="C1917" s="17"/>
      <c r="D1917" s="17"/>
      <c r="E1917" s="17"/>
      <c r="F1917" s="17"/>
      <c r="G1917" s="17"/>
      <c r="H1917" s="17"/>
      <c r="I1917" s="17"/>
      <c r="J1917" s="17"/>
      <c r="K1917" s="17"/>
      <c r="L1917" s="17"/>
      <c r="M1917" s="17"/>
    </row>
    <row r="1918" spans="1:13" x14ac:dyDescent="0.25">
      <c r="A1918" s="17"/>
      <c r="B1918" s="17"/>
      <c r="C1918" s="17"/>
      <c r="D1918" s="17"/>
      <c r="E1918" s="17"/>
      <c r="F1918" s="17"/>
      <c r="G1918" s="17"/>
      <c r="H1918" s="17"/>
      <c r="I1918" s="17"/>
      <c r="J1918" s="17"/>
      <c r="K1918" s="17"/>
      <c r="L1918" s="17"/>
      <c r="M1918" s="17"/>
    </row>
    <row r="1919" spans="1:13" x14ac:dyDescent="0.25">
      <c r="A1919" s="17"/>
      <c r="B1919" s="17"/>
      <c r="C1919" s="17"/>
      <c r="D1919" s="17"/>
      <c r="E1919" s="17"/>
      <c r="F1919" s="17"/>
      <c r="G1919" s="17"/>
      <c r="H1919" s="17"/>
      <c r="I1919" s="17"/>
      <c r="J1919" s="17"/>
      <c r="K1919" s="17"/>
      <c r="L1919" s="17"/>
      <c r="M1919" s="17"/>
    </row>
    <row r="1920" spans="1:13" x14ac:dyDescent="0.25">
      <c r="A1920" s="17"/>
      <c r="B1920" s="17"/>
      <c r="C1920" s="17"/>
      <c r="D1920" s="17"/>
      <c r="E1920" s="17"/>
      <c r="F1920" s="17"/>
      <c r="G1920" s="17"/>
      <c r="H1920" s="17"/>
      <c r="I1920" s="17"/>
      <c r="J1920" s="17"/>
      <c r="K1920" s="17"/>
      <c r="L1920" s="17"/>
      <c r="M1920" s="17"/>
    </row>
    <row r="1921" spans="1:13" x14ac:dyDescent="0.25">
      <c r="A1921" s="17"/>
      <c r="B1921" s="17"/>
      <c r="C1921" s="17"/>
      <c r="D1921" s="17"/>
      <c r="E1921" s="17"/>
      <c r="F1921" s="17"/>
      <c r="G1921" s="17"/>
      <c r="H1921" s="17"/>
      <c r="I1921" s="17"/>
      <c r="J1921" s="17"/>
      <c r="K1921" s="17"/>
      <c r="L1921" s="17"/>
      <c r="M1921" s="17"/>
    </row>
    <row r="1922" spans="1:13" x14ac:dyDescent="0.25">
      <c r="A1922" s="17"/>
      <c r="B1922" s="17"/>
      <c r="C1922" s="17"/>
      <c r="D1922" s="17"/>
      <c r="E1922" s="17"/>
      <c r="F1922" s="17"/>
      <c r="G1922" s="17"/>
      <c r="H1922" s="17"/>
      <c r="I1922" s="17"/>
      <c r="J1922" s="17"/>
      <c r="K1922" s="17"/>
      <c r="L1922" s="17"/>
      <c r="M1922" s="17"/>
    </row>
    <row r="1923" spans="1:13" x14ac:dyDescent="0.25">
      <c r="A1923" s="17"/>
      <c r="B1923" s="17"/>
      <c r="C1923" s="17"/>
      <c r="D1923" s="17"/>
      <c r="E1923" s="17"/>
      <c r="F1923" s="17"/>
      <c r="G1923" s="17"/>
      <c r="H1923" s="17"/>
      <c r="I1923" s="17"/>
      <c r="J1923" s="17"/>
      <c r="K1923" s="17"/>
      <c r="L1923" s="17"/>
      <c r="M1923" s="17"/>
    </row>
    <row r="1924" spans="1:13" x14ac:dyDescent="0.25">
      <c r="A1924" s="17"/>
      <c r="B1924" s="17"/>
      <c r="C1924" s="17"/>
      <c r="D1924" s="17"/>
      <c r="E1924" s="17"/>
      <c r="F1924" s="17"/>
      <c r="G1924" s="17"/>
      <c r="H1924" s="17"/>
      <c r="I1924" s="17"/>
      <c r="J1924" s="17"/>
      <c r="K1924" s="17"/>
      <c r="L1924" s="17"/>
      <c r="M1924" s="17"/>
    </row>
    <row r="1925" spans="1:13" x14ac:dyDescent="0.25">
      <c r="A1925" s="17"/>
      <c r="B1925" s="17"/>
      <c r="C1925" s="17"/>
      <c r="D1925" s="17"/>
      <c r="E1925" s="17"/>
      <c r="F1925" s="17"/>
      <c r="G1925" s="17"/>
      <c r="H1925" s="17"/>
      <c r="I1925" s="17"/>
      <c r="J1925" s="17"/>
      <c r="K1925" s="17"/>
      <c r="L1925" s="17"/>
      <c r="M1925" s="17"/>
    </row>
    <row r="1926" spans="1:13" x14ac:dyDescent="0.25">
      <c r="A1926" s="17"/>
      <c r="B1926" s="17"/>
      <c r="C1926" s="17"/>
      <c r="D1926" s="17"/>
      <c r="E1926" s="17"/>
      <c r="F1926" s="17"/>
      <c r="G1926" s="17"/>
      <c r="H1926" s="17"/>
      <c r="I1926" s="17"/>
      <c r="J1926" s="17"/>
      <c r="K1926" s="17"/>
      <c r="L1926" s="17"/>
      <c r="M1926" s="17"/>
    </row>
    <row r="1927" spans="1:13" x14ac:dyDescent="0.25">
      <c r="A1927" s="17"/>
      <c r="B1927" s="17"/>
      <c r="C1927" s="17"/>
      <c r="D1927" s="17"/>
      <c r="E1927" s="17"/>
      <c r="F1927" s="17"/>
      <c r="G1927" s="17"/>
      <c r="H1927" s="17"/>
      <c r="I1927" s="17"/>
      <c r="J1927" s="17"/>
      <c r="K1927" s="17"/>
      <c r="L1927" s="17"/>
      <c r="M1927" s="17"/>
    </row>
    <row r="1928" spans="1:13" x14ac:dyDescent="0.25">
      <c r="A1928" s="17"/>
      <c r="B1928" s="17"/>
      <c r="C1928" s="17"/>
      <c r="D1928" s="17"/>
      <c r="E1928" s="17"/>
      <c r="F1928" s="17"/>
      <c r="G1928" s="17"/>
      <c r="H1928" s="17"/>
      <c r="I1928" s="17"/>
      <c r="J1928" s="17"/>
      <c r="K1928" s="17"/>
      <c r="L1928" s="17"/>
      <c r="M1928" s="17"/>
    </row>
    <row r="1929" spans="1:13" x14ac:dyDescent="0.25">
      <c r="A1929" s="17"/>
      <c r="B1929" s="17"/>
      <c r="C1929" s="17"/>
      <c r="D1929" s="17"/>
      <c r="E1929" s="17"/>
      <c r="F1929" s="17"/>
      <c r="G1929" s="17"/>
      <c r="H1929" s="17"/>
      <c r="I1929" s="17"/>
      <c r="J1929" s="17"/>
      <c r="K1929" s="17"/>
      <c r="L1929" s="17"/>
      <c r="M1929" s="17"/>
    </row>
    <row r="1930" spans="1:13" x14ac:dyDescent="0.25">
      <c r="A1930" s="17"/>
      <c r="B1930" s="17"/>
      <c r="C1930" s="17"/>
      <c r="D1930" s="17"/>
      <c r="E1930" s="17"/>
      <c r="F1930" s="17"/>
      <c r="G1930" s="17"/>
      <c r="H1930" s="17"/>
      <c r="I1930" s="17"/>
      <c r="J1930" s="17"/>
      <c r="K1930" s="17"/>
      <c r="L1930" s="17"/>
      <c r="M1930" s="17"/>
    </row>
    <row r="1931" spans="1:13" x14ac:dyDescent="0.25">
      <c r="A1931" s="17"/>
      <c r="B1931" s="17"/>
      <c r="C1931" s="17"/>
      <c r="D1931" s="17"/>
      <c r="E1931" s="17"/>
      <c r="F1931" s="17"/>
      <c r="G1931" s="17"/>
      <c r="H1931" s="17"/>
      <c r="I1931" s="17"/>
      <c r="J1931" s="17"/>
      <c r="K1931" s="17"/>
      <c r="L1931" s="17"/>
      <c r="M1931" s="17"/>
    </row>
    <row r="1932" spans="1:13" x14ac:dyDescent="0.25">
      <c r="A1932" s="17"/>
      <c r="B1932" s="17"/>
      <c r="C1932" s="17"/>
      <c r="D1932" s="17"/>
      <c r="E1932" s="17"/>
      <c r="F1932" s="17"/>
      <c r="G1932" s="17"/>
      <c r="H1932" s="17"/>
      <c r="I1932" s="17"/>
      <c r="J1932" s="17"/>
      <c r="K1932" s="17"/>
      <c r="L1932" s="17"/>
      <c r="M1932" s="17"/>
    </row>
    <row r="1933" spans="1:13" x14ac:dyDescent="0.25">
      <c r="A1933" s="17"/>
      <c r="B1933" s="17"/>
      <c r="C1933" s="17"/>
      <c r="D1933" s="17"/>
      <c r="E1933" s="17"/>
      <c r="F1933" s="17"/>
      <c r="G1933" s="17"/>
      <c r="H1933" s="17"/>
      <c r="I1933" s="17"/>
      <c r="J1933" s="17"/>
      <c r="K1933" s="17"/>
      <c r="L1933" s="17"/>
      <c r="M1933" s="17"/>
    </row>
    <row r="1934" spans="1:13" x14ac:dyDescent="0.25">
      <c r="A1934" s="17"/>
      <c r="B1934" s="17"/>
      <c r="C1934" s="17"/>
      <c r="D1934" s="17"/>
      <c r="E1934" s="17"/>
      <c r="F1934" s="17"/>
      <c r="G1934" s="17"/>
      <c r="H1934" s="17"/>
      <c r="I1934" s="17"/>
      <c r="J1934" s="17"/>
      <c r="K1934" s="17"/>
      <c r="L1934" s="17"/>
      <c r="M1934" s="17"/>
    </row>
    <row r="1935" spans="1:13" x14ac:dyDescent="0.25">
      <c r="A1935" s="17"/>
      <c r="B1935" s="17"/>
      <c r="C1935" s="17"/>
      <c r="D1935" s="17"/>
      <c r="E1935" s="17"/>
      <c r="F1935" s="17"/>
      <c r="G1935" s="17"/>
      <c r="H1935" s="17"/>
      <c r="I1935" s="17"/>
      <c r="J1935" s="17"/>
      <c r="K1935" s="17"/>
      <c r="L1935" s="17"/>
      <c r="M1935" s="17"/>
    </row>
    <row r="1936" spans="1:13" x14ac:dyDescent="0.25">
      <c r="A1936" s="17"/>
      <c r="B1936" s="17"/>
      <c r="C1936" s="17"/>
      <c r="D1936" s="17"/>
      <c r="E1936" s="17"/>
      <c r="F1936" s="17"/>
      <c r="G1936" s="17"/>
      <c r="H1936" s="17"/>
      <c r="I1936" s="17"/>
      <c r="J1936" s="17"/>
      <c r="K1936" s="17"/>
      <c r="L1936" s="17"/>
      <c r="M1936" s="17"/>
    </row>
    <row r="1937" spans="1:13" x14ac:dyDescent="0.25">
      <c r="A1937" s="17"/>
      <c r="B1937" s="17"/>
      <c r="C1937" s="17"/>
      <c r="D1937" s="17"/>
      <c r="E1937" s="17"/>
      <c r="F1937" s="17"/>
      <c r="G1937" s="17"/>
      <c r="H1937" s="17"/>
      <c r="I1937" s="17"/>
      <c r="J1937" s="17"/>
      <c r="K1937" s="17"/>
      <c r="L1937" s="17"/>
      <c r="M1937" s="17"/>
    </row>
    <row r="1938" spans="1:13" x14ac:dyDescent="0.25">
      <c r="A1938" s="17"/>
      <c r="B1938" s="17"/>
      <c r="C1938" s="17"/>
      <c r="D1938" s="17"/>
      <c r="E1938" s="17"/>
      <c r="F1938" s="17"/>
      <c r="G1938" s="17"/>
      <c r="H1938" s="17"/>
      <c r="I1938" s="17"/>
      <c r="J1938" s="17"/>
      <c r="K1938" s="17"/>
      <c r="L1938" s="17"/>
      <c r="M1938" s="17"/>
    </row>
    <row r="1939" spans="1:13" x14ac:dyDescent="0.25">
      <c r="A1939" s="17"/>
      <c r="B1939" s="17"/>
      <c r="C1939" s="17"/>
      <c r="D1939" s="17"/>
      <c r="E1939" s="17"/>
      <c r="F1939" s="17"/>
      <c r="G1939" s="17"/>
      <c r="H1939" s="17"/>
      <c r="I1939" s="17"/>
      <c r="J1939" s="17"/>
      <c r="K1939" s="17"/>
      <c r="L1939" s="17"/>
      <c r="M1939" s="17"/>
    </row>
    <row r="1940" spans="1:13" x14ac:dyDescent="0.25">
      <c r="A1940" s="17"/>
      <c r="B1940" s="17"/>
      <c r="C1940" s="17"/>
      <c r="D1940" s="17"/>
      <c r="E1940" s="17"/>
      <c r="F1940" s="17"/>
      <c r="G1940" s="17"/>
      <c r="H1940" s="17"/>
      <c r="I1940" s="17"/>
      <c r="J1940" s="17"/>
      <c r="K1940" s="17"/>
      <c r="L1940" s="17"/>
      <c r="M1940" s="17"/>
    </row>
    <row r="1941" spans="1:13" x14ac:dyDescent="0.25">
      <c r="A1941" s="17"/>
      <c r="B1941" s="17"/>
      <c r="C1941" s="17"/>
      <c r="D1941" s="17"/>
      <c r="E1941" s="17"/>
      <c r="F1941" s="17"/>
      <c r="G1941" s="17"/>
      <c r="H1941" s="17"/>
      <c r="I1941" s="17"/>
      <c r="J1941" s="17"/>
      <c r="K1941" s="17"/>
      <c r="L1941" s="17"/>
      <c r="M1941" s="17"/>
    </row>
    <row r="1942" spans="1:13" x14ac:dyDescent="0.25">
      <c r="A1942" s="17"/>
      <c r="B1942" s="17"/>
      <c r="C1942" s="17"/>
      <c r="D1942" s="17"/>
      <c r="E1942" s="17"/>
      <c r="F1942" s="17"/>
      <c r="G1942" s="17"/>
      <c r="H1942" s="17"/>
      <c r="I1942" s="17"/>
      <c r="J1942" s="17"/>
      <c r="K1942" s="17"/>
      <c r="L1942" s="17"/>
      <c r="M1942" s="17"/>
    </row>
    <row r="1943" spans="1:13" x14ac:dyDescent="0.25">
      <c r="A1943" s="17"/>
      <c r="B1943" s="17"/>
      <c r="C1943" s="17"/>
      <c r="D1943" s="17"/>
      <c r="E1943" s="17"/>
      <c r="F1943" s="17"/>
      <c r="G1943" s="17"/>
      <c r="H1943" s="17"/>
      <c r="I1943" s="17"/>
      <c r="J1943" s="17"/>
      <c r="K1943" s="17"/>
      <c r="L1943" s="17"/>
      <c r="M1943" s="17"/>
    </row>
    <row r="1944" spans="1:13" x14ac:dyDescent="0.25">
      <c r="A1944" s="17"/>
      <c r="B1944" s="17"/>
      <c r="C1944" s="17"/>
      <c r="D1944" s="17"/>
      <c r="E1944" s="17"/>
      <c r="F1944" s="17"/>
      <c r="G1944" s="17"/>
      <c r="H1944" s="17"/>
      <c r="I1944" s="17"/>
      <c r="J1944" s="17"/>
      <c r="K1944" s="17"/>
      <c r="L1944" s="17"/>
      <c r="M1944" s="17"/>
    </row>
    <row r="1945" spans="1:13" x14ac:dyDescent="0.25">
      <c r="A1945" s="17"/>
      <c r="B1945" s="17"/>
      <c r="C1945" s="17"/>
      <c r="D1945" s="17"/>
      <c r="E1945" s="17"/>
      <c r="F1945" s="17"/>
      <c r="G1945" s="17"/>
      <c r="H1945" s="17"/>
      <c r="I1945" s="17"/>
      <c r="J1945" s="17"/>
      <c r="K1945" s="17"/>
      <c r="L1945" s="17"/>
      <c r="M1945" s="17"/>
    </row>
    <row r="1946" spans="1:13" x14ac:dyDescent="0.25">
      <c r="A1946" s="17"/>
      <c r="B1946" s="17"/>
      <c r="C1946" s="17"/>
      <c r="D1946" s="17"/>
      <c r="E1946" s="17"/>
      <c r="F1946" s="17"/>
      <c r="G1946" s="17"/>
      <c r="H1946" s="17"/>
      <c r="I1946" s="17"/>
      <c r="J1946" s="17"/>
      <c r="K1946" s="17"/>
      <c r="L1946" s="17"/>
      <c r="M1946" s="17"/>
    </row>
    <row r="1947" spans="1:13" x14ac:dyDescent="0.25">
      <c r="A1947" s="17"/>
      <c r="B1947" s="17"/>
      <c r="C1947" s="17"/>
      <c r="D1947" s="17"/>
      <c r="E1947" s="17"/>
      <c r="F1947" s="17"/>
      <c r="G1947" s="17"/>
      <c r="H1947" s="17"/>
      <c r="I1947" s="17"/>
      <c r="J1947" s="17"/>
      <c r="K1947" s="17"/>
      <c r="L1947" s="17"/>
      <c r="M1947" s="17"/>
    </row>
    <row r="1948" spans="1:13" x14ac:dyDescent="0.25">
      <c r="A1948" s="17"/>
      <c r="B1948" s="17"/>
      <c r="C1948" s="17"/>
      <c r="D1948" s="17"/>
      <c r="E1948" s="17"/>
      <c r="F1948" s="17"/>
      <c r="G1948" s="17"/>
      <c r="H1948" s="17"/>
      <c r="I1948" s="17"/>
      <c r="J1948" s="17"/>
      <c r="K1948" s="17"/>
      <c r="L1948" s="17"/>
      <c r="M1948" s="17"/>
    </row>
    <row r="1949" spans="1:13" x14ac:dyDescent="0.25">
      <c r="A1949" s="17"/>
      <c r="B1949" s="17"/>
      <c r="C1949" s="17"/>
      <c r="D1949" s="17"/>
      <c r="E1949" s="17"/>
      <c r="F1949" s="17"/>
      <c r="G1949" s="17"/>
      <c r="H1949" s="17"/>
      <c r="I1949" s="17"/>
      <c r="J1949" s="17"/>
      <c r="K1949" s="17"/>
      <c r="L1949" s="17"/>
      <c r="M1949" s="17"/>
    </row>
    <row r="1950" spans="1:13" x14ac:dyDescent="0.25">
      <c r="A1950" s="17"/>
      <c r="B1950" s="17"/>
      <c r="C1950" s="17"/>
      <c r="D1950" s="17"/>
      <c r="E1950" s="17"/>
      <c r="F1950" s="17"/>
      <c r="G1950" s="17"/>
      <c r="H1950" s="17"/>
      <c r="I1950" s="17"/>
      <c r="J1950" s="17"/>
      <c r="K1950" s="17"/>
      <c r="L1950" s="17"/>
      <c r="M1950" s="17"/>
    </row>
    <row r="1951" spans="1:13" x14ac:dyDescent="0.25">
      <c r="A1951" s="17"/>
      <c r="B1951" s="17"/>
      <c r="C1951" s="17"/>
      <c r="D1951" s="17"/>
      <c r="E1951" s="17"/>
      <c r="F1951" s="17"/>
      <c r="G1951" s="17"/>
      <c r="H1951" s="17"/>
      <c r="I1951" s="17"/>
      <c r="J1951" s="17"/>
      <c r="K1951" s="17"/>
      <c r="L1951" s="17"/>
      <c r="M1951" s="17"/>
    </row>
    <row r="1952" spans="1:13" x14ac:dyDescent="0.25">
      <c r="A1952" s="17"/>
      <c r="B1952" s="17"/>
      <c r="C1952" s="17"/>
      <c r="D1952" s="17"/>
      <c r="E1952" s="17"/>
      <c r="F1952" s="17"/>
      <c r="G1952" s="17"/>
      <c r="H1952" s="17"/>
      <c r="I1952" s="17"/>
      <c r="J1952" s="17"/>
      <c r="K1952" s="17"/>
      <c r="L1952" s="17"/>
      <c r="M1952" s="17"/>
    </row>
    <row r="1953" spans="1:13" x14ac:dyDescent="0.25">
      <c r="A1953" s="17"/>
      <c r="B1953" s="17"/>
      <c r="C1953" s="17"/>
      <c r="D1953" s="17"/>
      <c r="E1953" s="17"/>
      <c r="F1953" s="17"/>
      <c r="G1953" s="17"/>
      <c r="H1953" s="17"/>
      <c r="I1953" s="17"/>
      <c r="J1953" s="17"/>
      <c r="K1953" s="17"/>
      <c r="L1953" s="17"/>
      <c r="M1953" s="17"/>
    </row>
    <row r="1954" spans="1:13" x14ac:dyDescent="0.25">
      <c r="A1954" s="17"/>
      <c r="B1954" s="17"/>
      <c r="C1954" s="17"/>
      <c r="D1954" s="17"/>
      <c r="E1954" s="17"/>
      <c r="F1954" s="17"/>
      <c r="G1954" s="17"/>
      <c r="H1954" s="17"/>
      <c r="I1954" s="17"/>
      <c r="J1954" s="17"/>
      <c r="K1954" s="17"/>
      <c r="L1954" s="17"/>
      <c r="M1954" s="17"/>
    </row>
    <row r="1955" spans="1:13" x14ac:dyDescent="0.25">
      <c r="A1955" s="17"/>
      <c r="B1955" s="17"/>
      <c r="C1955" s="17"/>
      <c r="D1955" s="17"/>
      <c r="E1955" s="17"/>
      <c r="F1955" s="17"/>
      <c r="G1955" s="17"/>
      <c r="H1955" s="17"/>
      <c r="I1955" s="17"/>
      <c r="J1955" s="17"/>
      <c r="K1955" s="17"/>
      <c r="L1955" s="17"/>
      <c r="M1955" s="17"/>
    </row>
    <row r="1956" spans="1:13" x14ac:dyDescent="0.25">
      <c r="A1956" s="17"/>
      <c r="B1956" s="17"/>
      <c r="C1956" s="17"/>
      <c r="D1956" s="17"/>
      <c r="E1956" s="17"/>
      <c r="F1956" s="17"/>
      <c r="G1956" s="17"/>
      <c r="H1956" s="17"/>
      <c r="I1956" s="17"/>
      <c r="J1956" s="17"/>
      <c r="K1956" s="17"/>
      <c r="L1956" s="17"/>
      <c r="M1956" s="17"/>
    </row>
    <row r="1957" spans="1:13" x14ac:dyDescent="0.25">
      <c r="A1957" s="17"/>
      <c r="B1957" s="17"/>
      <c r="C1957" s="17"/>
      <c r="D1957" s="17"/>
      <c r="E1957" s="17"/>
      <c r="F1957" s="17"/>
      <c r="G1957" s="17"/>
      <c r="H1957" s="17"/>
      <c r="I1957" s="17"/>
      <c r="J1957" s="17"/>
      <c r="K1957" s="17"/>
      <c r="L1957" s="17"/>
      <c r="M1957" s="17"/>
    </row>
    <row r="1958" spans="1:13" x14ac:dyDescent="0.25">
      <c r="A1958" s="17"/>
      <c r="B1958" s="17"/>
      <c r="C1958" s="17"/>
      <c r="D1958" s="17"/>
      <c r="E1958" s="17"/>
      <c r="F1958" s="17"/>
      <c r="G1958" s="17"/>
      <c r="H1958" s="17"/>
      <c r="I1958" s="17"/>
      <c r="J1958" s="17"/>
      <c r="K1958" s="17"/>
      <c r="L1958" s="17"/>
      <c r="M1958" s="17"/>
    </row>
    <row r="1959" spans="1:13" x14ac:dyDescent="0.25">
      <c r="A1959" s="17"/>
      <c r="B1959" s="17"/>
      <c r="C1959" s="17"/>
      <c r="D1959" s="17"/>
      <c r="E1959" s="17"/>
      <c r="F1959" s="17"/>
      <c r="G1959" s="17"/>
      <c r="H1959" s="17"/>
      <c r="I1959" s="17"/>
      <c r="J1959" s="17"/>
      <c r="K1959" s="17"/>
      <c r="L1959" s="17"/>
      <c r="M1959" s="17"/>
    </row>
    <row r="1960" spans="1:13" x14ac:dyDescent="0.25">
      <c r="A1960" s="17"/>
      <c r="B1960" s="17"/>
      <c r="C1960" s="17"/>
      <c r="D1960" s="17"/>
      <c r="E1960" s="17"/>
      <c r="F1960" s="17"/>
      <c r="G1960" s="17"/>
      <c r="H1960" s="17"/>
      <c r="I1960" s="17"/>
      <c r="J1960" s="17"/>
      <c r="K1960" s="17"/>
      <c r="L1960" s="17"/>
      <c r="M1960" s="17"/>
    </row>
    <row r="1961" spans="1:13" x14ac:dyDescent="0.25">
      <c r="A1961" s="17"/>
      <c r="B1961" s="17"/>
      <c r="C1961" s="17"/>
      <c r="D1961" s="17"/>
      <c r="E1961" s="17"/>
      <c r="F1961" s="17"/>
      <c r="G1961" s="17"/>
      <c r="H1961" s="17"/>
      <c r="I1961" s="17"/>
      <c r="J1961" s="17"/>
      <c r="K1961" s="17"/>
      <c r="L1961" s="17"/>
      <c r="M1961" s="17"/>
    </row>
    <row r="1962" spans="1:13" x14ac:dyDescent="0.25">
      <c r="A1962" s="17"/>
      <c r="B1962" s="17"/>
      <c r="C1962" s="17"/>
      <c r="D1962" s="17"/>
      <c r="E1962" s="17"/>
      <c r="F1962" s="17"/>
      <c r="G1962" s="17"/>
      <c r="H1962" s="17"/>
      <c r="I1962" s="17"/>
      <c r="J1962" s="17"/>
      <c r="K1962" s="17"/>
      <c r="L1962" s="17"/>
      <c r="M1962" s="17"/>
    </row>
    <row r="1963" spans="1:13" x14ac:dyDescent="0.25">
      <c r="A1963" s="17"/>
      <c r="B1963" s="17"/>
      <c r="C1963" s="17"/>
      <c r="D1963" s="17"/>
      <c r="E1963" s="17"/>
      <c r="F1963" s="17"/>
      <c r="G1963" s="17"/>
      <c r="H1963" s="17"/>
      <c r="I1963" s="17"/>
      <c r="J1963" s="17"/>
      <c r="K1963" s="17"/>
      <c r="L1963" s="17"/>
      <c r="M1963" s="17"/>
    </row>
    <row r="1964" spans="1:13" x14ac:dyDescent="0.25">
      <c r="A1964" s="17"/>
      <c r="B1964" s="17"/>
      <c r="C1964" s="17"/>
      <c r="D1964" s="17"/>
      <c r="E1964" s="17"/>
      <c r="F1964" s="17"/>
      <c r="G1964" s="17"/>
      <c r="H1964" s="17"/>
      <c r="I1964" s="17"/>
      <c r="J1964" s="17"/>
      <c r="K1964" s="17"/>
      <c r="L1964" s="17"/>
      <c r="M1964" s="17"/>
    </row>
    <row r="1965" spans="1:13" x14ac:dyDescent="0.25">
      <c r="A1965" s="17"/>
      <c r="B1965" s="17"/>
      <c r="C1965" s="17"/>
      <c r="D1965" s="17"/>
      <c r="E1965" s="17"/>
      <c r="F1965" s="17"/>
      <c r="G1965" s="17"/>
      <c r="H1965" s="17"/>
      <c r="I1965" s="17"/>
      <c r="J1965" s="17"/>
      <c r="K1965" s="17"/>
      <c r="L1965" s="17"/>
      <c r="M1965" s="17"/>
    </row>
    <row r="1966" spans="1:13" x14ac:dyDescent="0.25">
      <c r="A1966" s="17"/>
      <c r="B1966" s="17"/>
      <c r="C1966" s="17"/>
      <c r="D1966" s="17"/>
      <c r="E1966" s="17"/>
      <c r="F1966" s="17"/>
      <c r="G1966" s="17"/>
      <c r="H1966" s="17"/>
      <c r="I1966" s="17"/>
      <c r="J1966" s="17"/>
      <c r="K1966" s="17"/>
      <c r="L1966" s="17"/>
      <c r="M1966" s="17"/>
    </row>
    <row r="1967" spans="1:13" x14ac:dyDescent="0.25">
      <c r="A1967" s="17"/>
      <c r="B1967" s="17"/>
      <c r="C1967" s="17"/>
      <c r="D1967" s="17"/>
      <c r="E1967" s="17"/>
      <c r="F1967" s="17"/>
      <c r="G1967" s="17"/>
      <c r="H1967" s="17"/>
      <c r="I1967" s="17"/>
      <c r="J1967" s="17"/>
      <c r="K1967" s="17"/>
      <c r="L1967" s="17"/>
      <c r="M1967" s="17"/>
    </row>
    <row r="1968" spans="1:13" x14ac:dyDescent="0.25">
      <c r="A1968" s="17"/>
      <c r="B1968" s="17"/>
      <c r="C1968" s="17"/>
      <c r="D1968" s="17"/>
      <c r="E1968" s="17"/>
      <c r="F1968" s="17"/>
      <c r="G1968" s="17"/>
      <c r="H1968" s="17"/>
      <c r="I1968" s="17"/>
      <c r="J1968" s="17"/>
      <c r="K1968" s="17"/>
      <c r="L1968" s="17"/>
      <c r="M1968" s="17"/>
    </row>
    <row r="1969" spans="1:13" x14ac:dyDescent="0.25">
      <c r="A1969" s="17"/>
      <c r="B1969" s="17"/>
      <c r="C1969" s="17"/>
      <c r="D1969" s="17"/>
      <c r="E1969" s="17"/>
      <c r="F1969" s="17"/>
      <c r="G1969" s="17"/>
      <c r="H1969" s="17"/>
      <c r="I1969" s="17"/>
      <c r="J1969" s="17"/>
      <c r="K1969" s="17"/>
      <c r="L1969" s="17"/>
      <c r="M1969" s="17"/>
    </row>
    <row r="1970" spans="1:13" x14ac:dyDescent="0.25">
      <c r="A1970" s="17"/>
      <c r="B1970" s="17"/>
      <c r="C1970" s="17"/>
      <c r="D1970" s="17"/>
      <c r="E1970" s="17"/>
      <c r="F1970" s="17"/>
      <c r="G1970" s="17"/>
      <c r="H1970" s="17"/>
      <c r="I1970" s="17"/>
      <c r="J1970" s="17"/>
      <c r="K1970" s="17"/>
      <c r="L1970" s="17"/>
      <c r="M1970" s="17"/>
    </row>
    <row r="1971" spans="1:13" x14ac:dyDescent="0.25">
      <c r="A1971" s="17"/>
      <c r="B1971" s="17"/>
      <c r="C1971" s="17"/>
      <c r="D1971" s="17"/>
      <c r="E1971" s="17"/>
      <c r="F1971" s="17"/>
      <c r="G1971" s="17"/>
      <c r="H1971" s="17"/>
      <c r="I1971" s="17"/>
      <c r="J1971" s="17"/>
      <c r="K1971" s="17"/>
      <c r="L1971" s="17"/>
      <c r="M1971" s="17"/>
    </row>
    <row r="1972" spans="1:13" x14ac:dyDescent="0.25">
      <c r="A1972" s="17"/>
      <c r="B1972" s="17"/>
      <c r="C1972" s="17"/>
      <c r="D1972" s="17"/>
      <c r="E1972" s="17"/>
      <c r="F1972" s="17"/>
      <c r="G1972" s="17"/>
      <c r="H1972" s="17"/>
      <c r="I1972" s="17"/>
      <c r="J1972" s="17"/>
      <c r="K1972" s="17"/>
      <c r="L1972" s="17"/>
      <c r="M1972" s="17"/>
    </row>
    <row r="1973" spans="1:13" x14ac:dyDescent="0.25">
      <c r="A1973" s="17"/>
      <c r="B1973" s="17"/>
      <c r="C1973" s="17"/>
      <c r="D1973" s="17"/>
      <c r="E1973" s="17"/>
      <c r="F1973" s="17"/>
      <c r="G1973" s="17"/>
      <c r="H1973" s="17"/>
      <c r="I1973" s="17"/>
      <c r="J1973" s="17"/>
      <c r="K1973" s="17"/>
      <c r="L1973" s="17"/>
      <c r="M1973" s="17"/>
    </row>
    <row r="1974" spans="1:13" x14ac:dyDescent="0.25">
      <c r="A1974" s="17"/>
      <c r="B1974" s="17"/>
      <c r="C1974" s="17"/>
      <c r="D1974" s="17"/>
      <c r="E1974" s="17"/>
      <c r="F1974" s="17"/>
      <c r="G1974" s="17"/>
      <c r="H1974" s="17"/>
      <c r="I1974" s="17"/>
      <c r="J1974" s="17"/>
      <c r="K1974" s="17"/>
      <c r="L1974" s="17"/>
      <c r="M1974" s="17"/>
    </row>
    <row r="1975" spans="1:13" x14ac:dyDescent="0.25">
      <c r="A1975" s="17"/>
      <c r="B1975" s="17"/>
      <c r="C1975" s="17"/>
      <c r="D1975" s="17"/>
      <c r="E1975" s="17"/>
      <c r="F1975" s="17"/>
      <c r="G1975" s="17"/>
      <c r="H1975" s="17"/>
      <c r="I1975" s="17"/>
      <c r="J1975" s="17"/>
      <c r="K1975" s="17"/>
      <c r="L1975" s="17"/>
      <c r="M1975" s="17"/>
    </row>
    <row r="1976" spans="1:13" x14ac:dyDescent="0.25">
      <c r="A1976" s="17"/>
      <c r="B1976" s="17"/>
      <c r="C1976" s="17"/>
      <c r="D1976" s="17"/>
      <c r="E1976" s="17"/>
      <c r="F1976" s="17"/>
      <c r="G1976" s="17"/>
      <c r="H1976" s="17"/>
      <c r="I1976" s="17"/>
      <c r="J1976" s="17"/>
      <c r="K1976" s="17"/>
      <c r="L1976" s="17"/>
      <c r="M1976" s="17"/>
    </row>
    <row r="1977" spans="1:13" x14ac:dyDescent="0.25">
      <c r="A1977" s="17"/>
      <c r="B1977" s="17"/>
      <c r="C1977" s="17"/>
      <c r="D1977" s="17"/>
      <c r="E1977" s="17"/>
      <c r="F1977" s="17"/>
      <c r="G1977" s="17"/>
      <c r="H1977" s="17"/>
      <c r="I1977" s="17"/>
      <c r="J1977" s="17"/>
      <c r="K1977" s="17"/>
      <c r="L1977" s="17"/>
      <c r="M1977" s="17"/>
    </row>
    <row r="1978" spans="1:13" x14ac:dyDescent="0.25">
      <c r="A1978" s="17"/>
      <c r="B1978" s="17"/>
      <c r="C1978" s="17"/>
      <c r="D1978" s="17"/>
      <c r="E1978" s="17"/>
      <c r="F1978" s="17"/>
      <c r="G1978" s="17"/>
      <c r="H1978" s="17"/>
      <c r="I1978" s="17"/>
      <c r="J1978" s="17"/>
      <c r="K1978" s="17"/>
      <c r="L1978" s="17"/>
      <c r="M1978" s="17"/>
    </row>
    <row r="1979" spans="1:13" x14ac:dyDescent="0.25">
      <c r="A1979" s="17"/>
      <c r="B1979" s="17"/>
      <c r="C1979" s="17"/>
      <c r="D1979" s="17"/>
      <c r="E1979" s="17"/>
      <c r="F1979" s="17"/>
      <c r="G1979" s="17"/>
      <c r="H1979" s="17"/>
      <c r="I1979" s="17"/>
      <c r="J1979" s="17"/>
      <c r="K1979" s="17"/>
      <c r="L1979" s="17"/>
      <c r="M1979" s="17"/>
    </row>
    <row r="1980" spans="1:13" x14ac:dyDescent="0.25">
      <c r="A1980" s="17"/>
      <c r="B1980" s="17"/>
      <c r="C1980" s="17"/>
      <c r="D1980" s="17"/>
      <c r="E1980" s="17"/>
      <c r="F1980" s="17"/>
      <c r="G1980" s="17"/>
      <c r="H1980" s="17"/>
      <c r="I1980" s="17"/>
      <c r="J1980" s="17"/>
      <c r="K1980" s="17"/>
      <c r="L1980" s="17"/>
      <c r="M1980" s="17"/>
    </row>
    <row r="1981" spans="1:13" x14ac:dyDescent="0.25">
      <c r="A1981" s="17"/>
      <c r="B1981" s="17"/>
      <c r="C1981" s="17"/>
      <c r="D1981" s="17"/>
      <c r="E1981" s="17"/>
      <c r="F1981" s="17"/>
      <c r="G1981" s="17"/>
      <c r="H1981" s="17"/>
      <c r="I1981" s="17"/>
      <c r="J1981" s="17"/>
      <c r="K1981" s="17"/>
      <c r="L1981" s="17"/>
      <c r="M1981" s="17"/>
    </row>
    <row r="1982" spans="1:13" x14ac:dyDescent="0.25">
      <c r="A1982" s="17"/>
      <c r="B1982" s="17"/>
      <c r="C1982" s="17"/>
      <c r="D1982" s="17"/>
      <c r="E1982" s="17"/>
      <c r="F1982" s="17"/>
      <c r="G1982" s="17"/>
      <c r="H1982" s="17"/>
      <c r="I1982" s="17"/>
      <c r="J1982" s="17"/>
      <c r="K1982" s="17"/>
      <c r="L1982" s="17"/>
      <c r="M1982" s="17"/>
    </row>
    <row r="1983" spans="1:13" x14ac:dyDescent="0.25">
      <c r="A1983" s="17"/>
      <c r="B1983" s="17"/>
      <c r="C1983" s="17"/>
      <c r="D1983" s="17"/>
      <c r="E1983" s="17"/>
      <c r="F1983" s="17"/>
      <c r="G1983" s="17"/>
      <c r="H1983" s="17"/>
      <c r="I1983" s="17"/>
      <c r="J1983" s="17"/>
      <c r="K1983" s="17"/>
      <c r="L1983" s="17"/>
      <c r="M1983" s="17"/>
    </row>
    <row r="1984" spans="1:13" x14ac:dyDescent="0.25">
      <c r="A1984" s="17"/>
      <c r="B1984" s="17"/>
      <c r="C1984" s="17"/>
      <c r="D1984" s="17"/>
      <c r="E1984" s="17"/>
      <c r="F1984" s="17"/>
      <c r="G1984" s="17"/>
      <c r="H1984" s="17"/>
      <c r="I1984" s="17"/>
      <c r="J1984" s="17"/>
      <c r="K1984" s="17"/>
      <c r="L1984" s="17"/>
      <c r="M1984" s="17"/>
    </row>
    <row r="1985" spans="1:13" x14ac:dyDescent="0.25">
      <c r="A1985" s="17"/>
      <c r="B1985" s="17"/>
      <c r="C1985" s="17"/>
      <c r="D1985" s="17"/>
      <c r="E1985" s="17"/>
      <c r="F1985" s="17"/>
      <c r="G1985" s="17"/>
      <c r="H1985" s="17"/>
      <c r="I1985" s="17"/>
      <c r="J1985" s="17"/>
      <c r="K1985" s="17"/>
      <c r="L1985" s="17"/>
      <c r="M1985" s="17"/>
    </row>
    <row r="1986" spans="1:13" x14ac:dyDescent="0.25">
      <c r="A1986" s="17"/>
      <c r="B1986" s="17"/>
      <c r="C1986" s="17"/>
      <c r="D1986" s="17"/>
      <c r="E1986" s="17"/>
      <c r="F1986" s="17"/>
      <c r="G1986" s="17"/>
      <c r="H1986" s="17"/>
      <c r="I1986" s="17"/>
      <c r="J1986" s="17"/>
      <c r="K1986" s="17"/>
      <c r="L1986" s="17"/>
      <c r="M1986" s="17"/>
    </row>
    <row r="1987" spans="1:13" x14ac:dyDescent="0.25">
      <c r="A1987" s="17"/>
      <c r="B1987" s="17"/>
      <c r="C1987" s="17"/>
      <c r="D1987" s="17"/>
      <c r="E1987" s="17"/>
      <c r="F1987" s="17"/>
      <c r="G1987" s="17"/>
      <c r="H1987" s="17"/>
      <c r="I1987" s="17"/>
      <c r="J1987" s="17"/>
      <c r="K1987" s="17"/>
      <c r="L1987" s="17"/>
      <c r="M1987" s="17"/>
    </row>
    <row r="1988" spans="1:13" x14ac:dyDescent="0.25">
      <c r="A1988" s="17"/>
      <c r="B1988" s="17"/>
      <c r="C1988" s="17"/>
      <c r="D1988" s="17"/>
      <c r="E1988" s="17"/>
      <c r="F1988" s="17"/>
      <c r="G1988" s="17"/>
      <c r="H1988" s="17"/>
      <c r="I1988" s="17"/>
      <c r="J1988" s="17"/>
      <c r="K1988" s="17"/>
      <c r="L1988" s="17"/>
      <c r="M1988" s="17"/>
    </row>
    <row r="1989" spans="1:13" x14ac:dyDescent="0.25">
      <c r="A1989" s="17"/>
      <c r="B1989" s="17"/>
      <c r="C1989" s="17"/>
      <c r="D1989" s="17"/>
      <c r="E1989" s="17"/>
      <c r="F1989" s="17"/>
      <c r="G1989" s="17"/>
      <c r="H1989" s="17"/>
      <c r="I1989" s="17"/>
      <c r="J1989" s="17"/>
      <c r="K1989" s="17"/>
      <c r="L1989" s="17"/>
      <c r="M1989" s="17"/>
    </row>
    <row r="1990" spans="1:13" x14ac:dyDescent="0.25">
      <c r="A1990" s="17"/>
      <c r="B1990" s="17"/>
      <c r="C1990" s="17"/>
      <c r="D1990" s="17"/>
      <c r="E1990" s="17"/>
      <c r="F1990" s="17"/>
      <c r="G1990" s="17"/>
      <c r="H1990" s="17"/>
      <c r="I1990" s="17"/>
      <c r="J1990" s="17"/>
      <c r="K1990" s="17"/>
      <c r="L1990" s="17"/>
      <c r="M1990" s="17"/>
    </row>
    <row r="1991" spans="1:13" x14ac:dyDescent="0.25">
      <c r="A1991" s="17"/>
      <c r="B1991" s="17"/>
      <c r="C1991" s="17"/>
      <c r="D1991" s="17"/>
      <c r="E1991" s="17"/>
      <c r="F1991" s="17"/>
      <c r="G1991" s="17"/>
      <c r="H1991" s="17"/>
      <c r="I1991" s="17"/>
      <c r="J1991" s="17"/>
      <c r="K1991" s="17"/>
      <c r="L1991" s="17"/>
      <c r="M1991" s="17"/>
    </row>
    <row r="1992" spans="1:13" x14ac:dyDescent="0.25">
      <c r="A1992" s="17"/>
      <c r="B1992" s="17"/>
      <c r="C1992" s="17"/>
      <c r="D1992" s="17"/>
      <c r="E1992" s="17"/>
      <c r="F1992" s="17"/>
      <c r="G1992" s="17"/>
      <c r="H1992" s="17"/>
      <c r="I1992" s="17"/>
      <c r="J1992" s="17"/>
      <c r="K1992" s="17"/>
      <c r="L1992" s="17"/>
      <c r="M1992" s="17"/>
    </row>
    <row r="1993" spans="1:13" x14ac:dyDescent="0.25">
      <c r="A1993" s="17"/>
      <c r="B1993" s="17"/>
      <c r="C1993" s="17"/>
      <c r="D1993" s="17"/>
      <c r="E1993" s="17"/>
      <c r="F1993" s="17"/>
      <c r="G1993" s="17"/>
      <c r="H1993" s="17"/>
      <c r="I1993" s="17"/>
      <c r="J1993" s="17"/>
      <c r="K1993" s="17"/>
      <c r="L1993" s="17"/>
      <c r="M1993" s="17"/>
    </row>
    <row r="1994" spans="1:13" x14ac:dyDescent="0.25">
      <c r="A1994" s="17"/>
      <c r="B1994" s="17"/>
      <c r="C1994" s="17"/>
      <c r="D1994" s="17"/>
      <c r="E1994" s="17"/>
      <c r="F1994" s="17"/>
      <c r="G1994" s="17"/>
      <c r="H1994" s="17"/>
      <c r="I1994" s="17"/>
      <c r="J1994" s="17"/>
      <c r="K1994" s="17"/>
      <c r="L1994" s="17"/>
      <c r="M1994" s="17"/>
    </row>
    <row r="1995" spans="1:13" x14ac:dyDescent="0.25">
      <c r="A1995" s="17"/>
      <c r="B1995" s="17"/>
      <c r="C1995" s="17"/>
      <c r="D1995" s="17"/>
      <c r="E1995" s="17"/>
      <c r="F1995" s="17"/>
      <c r="G1995" s="17"/>
      <c r="H1995" s="17"/>
      <c r="I1995" s="17"/>
      <c r="J1995" s="17"/>
      <c r="K1995" s="17"/>
      <c r="L1995" s="17"/>
      <c r="M1995" s="17"/>
    </row>
    <row r="1996" spans="1:13" x14ac:dyDescent="0.25">
      <c r="A1996" s="17"/>
      <c r="B1996" s="17"/>
      <c r="C1996" s="17"/>
      <c r="D1996" s="17"/>
      <c r="E1996" s="17"/>
      <c r="F1996" s="17"/>
      <c r="G1996" s="17"/>
      <c r="H1996" s="17"/>
      <c r="I1996" s="17"/>
      <c r="J1996" s="17"/>
      <c r="K1996" s="17"/>
      <c r="L1996" s="17"/>
      <c r="M1996" s="17"/>
    </row>
    <row r="1997" spans="1:13" x14ac:dyDescent="0.25">
      <c r="A1997" s="17"/>
      <c r="B1997" s="17"/>
      <c r="C1997" s="17"/>
      <c r="D1997" s="17"/>
      <c r="E1997" s="17"/>
      <c r="F1997" s="17"/>
      <c r="G1997" s="17"/>
      <c r="H1997" s="17"/>
      <c r="I1997" s="17"/>
      <c r="J1997" s="17"/>
      <c r="K1997" s="17"/>
      <c r="L1997" s="17"/>
      <c r="M1997" s="17"/>
    </row>
    <row r="1998" spans="1:13" x14ac:dyDescent="0.25">
      <c r="A1998" s="17"/>
      <c r="B1998" s="17"/>
      <c r="C1998" s="17"/>
      <c r="D1998" s="17"/>
      <c r="E1998" s="17"/>
      <c r="F1998" s="17"/>
      <c r="G1998" s="17"/>
      <c r="H1998" s="17"/>
      <c r="I1998" s="17"/>
      <c r="J1998" s="17"/>
      <c r="K1998" s="17"/>
      <c r="L1998" s="17"/>
      <c r="M1998" s="17"/>
    </row>
    <row r="1999" spans="1:13" x14ac:dyDescent="0.25">
      <c r="A1999" s="17"/>
      <c r="B1999" s="17"/>
      <c r="C1999" s="17"/>
      <c r="D1999" s="17"/>
      <c r="E1999" s="17"/>
      <c r="F1999" s="17"/>
      <c r="G1999" s="17"/>
      <c r="H1999" s="17"/>
      <c r="I1999" s="17"/>
      <c r="J1999" s="17"/>
      <c r="K1999" s="17"/>
      <c r="L1999" s="17"/>
      <c r="M1999" s="17"/>
    </row>
    <row r="2000" spans="1:13" x14ac:dyDescent="0.25">
      <c r="A2000" s="17"/>
      <c r="B2000" s="17"/>
      <c r="C2000" s="17"/>
      <c r="D2000" s="17"/>
      <c r="E2000" s="17"/>
      <c r="F2000" s="17"/>
      <c r="G2000" s="17"/>
      <c r="H2000" s="17"/>
      <c r="I2000" s="17"/>
      <c r="J2000" s="17"/>
      <c r="K2000" s="17"/>
      <c r="L2000" s="17"/>
      <c r="M2000" s="17"/>
    </row>
    <row r="2001" spans="1:13" x14ac:dyDescent="0.25">
      <c r="A2001" s="17"/>
      <c r="B2001" s="17"/>
      <c r="C2001" s="17"/>
      <c r="D2001" s="17"/>
      <c r="E2001" s="17"/>
      <c r="F2001" s="17"/>
      <c r="G2001" s="17"/>
      <c r="H2001" s="17"/>
      <c r="I2001" s="17"/>
      <c r="J2001" s="17"/>
      <c r="K2001" s="17"/>
      <c r="L2001" s="17"/>
      <c r="M2001" s="17"/>
    </row>
    <row r="2002" spans="1:13" x14ac:dyDescent="0.25">
      <c r="A2002" s="17"/>
      <c r="B2002" s="17"/>
      <c r="C2002" s="17"/>
      <c r="D2002" s="17"/>
      <c r="E2002" s="17"/>
      <c r="F2002" s="17"/>
      <c r="G2002" s="17"/>
      <c r="H2002" s="17"/>
      <c r="I2002" s="17"/>
      <c r="J2002" s="17"/>
      <c r="K2002" s="17"/>
      <c r="L2002" s="17"/>
      <c r="M2002" s="17"/>
    </row>
    <row r="2003" spans="1:13" x14ac:dyDescent="0.25">
      <c r="A2003" s="17"/>
      <c r="B2003" s="17"/>
      <c r="C2003" s="17"/>
      <c r="D2003" s="17"/>
      <c r="E2003" s="17"/>
      <c r="F2003" s="17"/>
      <c r="G2003" s="17"/>
      <c r="H2003" s="17"/>
      <c r="I2003" s="17"/>
      <c r="J2003" s="17"/>
      <c r="K2003" s="17"/>
      <c r="L2003" s="17"/>
      <c r="M2003" s="17"/>
    </row>
    <row r="2004" spans="1:13" x14ac:dyDescent="0.25">
      <c r="A2004" s="17"/>
      <c r="B2004" s="17"/>
      <c r="C2004" s="17"/>
      <c r="D2004" s="17"/>
      <c r="E2004" s="17"/>
      <c r="F2004" s="17"/>
      <c r="G2004" s="17"/>
      <c r="H2004" s="17"/>
      <c r="I2004" s="17"/>
      <c r="J2004" s="17"/>
      <c r="K2004" s="17"/>
      <c r="L2004" s="17"/>
      <c r="M2004" s="17"/>
    </row>
    <row r="2005" spans="1:13" x14ac:dyDescent="0.25">
      <c r="A2005" s="17"/>
      <c r="B2005" s="17"/>
      <c r="C2005" s="17"/>
      <c r="D2005" s="17"/>
      <c r="E2005" s="17"/>
      <c r="F2005" s="17"/>
      <c r="G2005" s="17"/>
      <c r="H2005" s="17"/>
      <c r="I2005" s="17"/>
      <c r="J2005" s="17"/>
      <c r="K2005" s="17"/>
      <c r="L2005" s="17"/>
      <c r="M2005" s="17"/>
    </row>
    <row r="2006" spans="1:13" x14ac:dyDescent="0.25">
      <c r="A2006" s="17"/>
      <c r="B2006" s="17"/>
      <c r="C2006" s="17"/>
      <c r="D2006" s="17"/>
      <c r="E2006" s="17"/>
      <c r="F2006" s="17"/>
      <c r="G2006" s="17"/>
      <c r="H2006" s="17"/>
      <c r="I2006" s="17"/>
      <c r="J2006" s="17"/>
      <c r="K2006" s="17"/>
      <c r="L2006" s="17"/>
      <c r="M2006" s="17"/>
    </row>
    <row r="2007" spans="1:13" x14ac:dyDescent="0.25">
      <c r="A2007" s="17"/>
      <c r="B2007" s="17"/>
      <c r="C2007" s="17"/>
      <c r="D2007" s="17"/>
      <c r="E2007" s="17"/>
      <c r="F2007" s="17"/>
      <c r="G2007" s="17"/>
      <c r="H2007" s="17"/>
      <c r="I2007" s="17"/>
      <c r="J2007" s="17"/>
      <c r="K2007" s="17"/>
      <c r="L2007" s="17"/>
      <c r="M2007" s="17"/>
    </row>
    <row r="2008" spans="1:13" x14ac:dyDescent="0.25">
      <c r="A2008" s="17"/>
      <c r="B2008" s="17"/>
      <c r="C2008" s="17"/>
      <c r="D2008" s="17"/>
      <c r="E2008" s="17"/>
      <c r="F2008" s="17"/>
      <c r="G2008" s="17"/>
      <c r="H2008" s="17"/>
      <c r="I2008" s="17"/>
      <c r="J2008" s="17"/>
      <c r="K2008" s="17"/>
      <c r="L2008" s="17"/>
      <c r="M2008" s="17"/>
    </row>
    <row r="2009" spans="1:13" x14ac:dyDescent="0.25">
      <c r="A2009" s="17"/>
      <c r="B2009" s="17"/>
      <c r="C2009" s="17"/>
      <c r="D2009" s="17"/>
      <c r="E2009" s="17"/>
      <c r="F2009" s="17"/>
      <c r="G2009" s="17"/>
      <c r="H2009" s="17"/>
      <c r="I2009" s="17"/>
      <c r="J2009" s="17"/>
      <c r="K2009" s="17"/>
      <c r="L2009" s="17"/>
      <c r="M2009" s="17"/>
    </row>
    <row r="2010" spans="1:13" x14ac:dyDescent="0.25">
      <c r="A2010" s="17"/>
      <c r="B2010" s="17"/>
      <c r="C2010" s="17"/>
      <c r="D2010" s="17"/>
      <c r="E2010" s="17"/>
      <c r="F2010" s="17"/>
      <c r="G2010" s="17"/>
      <c r="H2010" s="17"/>
      <c r="I2010" s="17"/>
      <c r="J2010" s="17"/>
      <c r="K2010" s="17"/>
      <c r="L2010" s="17"/>
      <c r="M2010" s="17"/>
    </row>
    <row r="2011" spans="1:13" x14ac:dyDescent="0.25">
      <c r="A2011" s="17"/>
      <c r="B2011" s="17"/>
      <c r="C2011" s="17"/>
      <c r="D2011" s="17"/>
      <c r="E2011" s="17"/>
      <c r="F2011" s="17"/>
      <c r="G2011" s="17"/>
      <c r="H2011" s="17"/>
      <c r="I2011" s="17"/>
      <c r="J2011" s="17"/>
      <c r="K2011" s="17"/>
      <c r="L2011" s="17"/>
      <c r="M2011" s="17"/>
    </row>
    <row r="2012" spans="1:13" x14ac:dyDescent="0.25">
      <c r="A2012" s="17"/>
      <c r="B2012" s="17"/>
      <c r="C2012" s="17"/>
      <c r="D2012" s="17"/>
      <c r="E2012" s="17"/>
      <c r="F2012" s="17"/>
      <c r="G2012" s="17"/>
      <c r="H2012" s="17"/>
      <c r="I2012" s="17"/>
      <c r="J2012" s="17"/>
      <c r="K2012" s="17"/>
      <c r="L2012" s="17"/>
      <c r="M2012" s="17"/>
    </row>
    <row r="2013" spans="1:13" x14ac:dyDescent="0.25">
      <c r="A2013" s="17"/>
      <c r="B2013" s="17"/>
      <c r="C2013" s="17"/>
      <c r="D2013" s="17"/>
      <c r="E2013" s="17"/>
      <c r="F2013" s="17"/>
      <c r="G2013" s="17"/>
      <c r="H2013" s="17"/>
      <c r="I2013" s="17"/>
      <c r="J2013" s="17"/>
      <c r="K2013" s="17"/>
      <c r="L2013" s="17"/>
      <c r="M2013" s="17"/>
    </row>
    <row r="2014" spans="1:13" x14ac:dyDescent="0.25">
      <c r="A2014" s="17"/>
      <c r="B2014" s="17"/>
      <c r="C2014" s="17"/>
      <c r="D2014" s="17"/>
      <c r="E2014" s="17"/>
      <c r="F2014" s="17"/>
      <c r="G2014" s="17"/>
      <c r="H2014" s="17"/>
      <c r="I2014" s="17"/>
      <c r="J2014" s="17"/>
      <c r="K2014" s="17"/>
      <c r="L2014" s="17"/>
      <c r="M2014" s="17"/>
    </row>
    <row r="2015" spans="1:13" x14ac:dyDescent="0.25">
      <c r="A2015" s="17"/>
      <c r="B2015" s="17"/>
      <c r="C2015" s="17"/>
      <c r="D2015" s="17"/>
      <c r="E2015" s="17"/>
      <c r="F2015" s="17"/>
      <c r="G2015" s="17"/>
      <c r="H2015" s="17"/>
      <c r="I2015" s="17"/>
      <c r="J2015" s="17"/>
      <c r="K2015" s="17"/>
      <c r="L2015" s="17"/>
      <c r="M2015" s="17"/>
    </row>
    <row r="2016" spans="1:13" x14ac:dyDescent="0.25">
      <c r="A2016" s="17"/>
      <c r="B2016" s="17"/>
      <c r="C2016" s="17"/>
      <c r="D2016" s="17"/>
      <c r="E2016" s="17"/>
      <c r="F2016" s="17"/>
      <c r="G2016" s="17"/>
      <c r="H2016" s="17"/>
      <c r="I2016" s="17"/>
      <c r="J2016" s="17"/>
      <c r="K2016" s="17"/>
      <c r="L2016" s="17"/>
      <c r="M2016" s="17"/>
    </row>
    <row r="2017" spans="1:13" x14ac:dyDescent="0.25">
      <c r="A2017" s="17"/>
      <c r="B2017" s="17"/>
      <c r="C2017" s="17"/>
      <c r="D2017" s="17"/>
      <c r="E2017" s="17"/>
      <c r="F2017" s="17"/>
      <c r="G2017" s="17"/>
      <c r="H2017" s="17"/>
      <c r="I2017" s="17"/>
      <c r="J2017" s="17"/>
      <c r="K2017" s="17"/>
      <c r="L2017" s="17"/>
      <c r="M2017" s="17"/>
    </row>
    <row r="2018" spans="1:13" x14ac:dyDescent="0.25">
      <c r="A2018" s="17"/>
      <c r="B2018" s="17"/>
      <c r="C2018" s="17"/>
      <c r="D2018" s="17"/>
      <c r="E2018" s="17"/>
      <c r="F2018" s="17"/>
      <c r="G2018" s="17"/>
      <c r="H2018" s="17"/>
      <c r="I2018" s="17"/>
      <c r="J2018" s="17"/>
      <c r="K2018" s="17"/>
      <c r="L2018" s="17"/>
      <c r="M2018" s="17"/>
    </row>
    <row r="2019" spans="1:13" x14ac:dyDescent="0.25">
      <c r="A2019" s="17"/>
      <c r="B2019" s="17"/>
      <c r="C2019" s="17"/>
      <c r="D2019" s="17"/>
      <c r="E2019" s="17"/>
      <c r="F2019" s="17"/>
      <c r="G2019" s="17"/>
      <c r="H2019" s="17"/>
      <c r="I2019" s="17"/>
      <c r="J2019" s="17"/>
      <c r="K2019" s="17"/>
      <c r="L2019" s="17"/>
      <c r="M2019" s="17"/>
    </row>
    <row r="2020" spans="1:13" x14ac:dyDescent="0.25">
      <c r="A2020" s="17"/>
      <c r="B2020" s="17"/>
      <c r="C2020" s="17"/>
      <c r="D2020" s="17"/>
      <c r="E2020" s="17"/>
      <c r="F2020" s="17"/>
      <c r="G2020" s="17"/>
      <c r="H2020" s="17"/>
      <c r="I2020" s="17"/>
      <c r="J2020" s="17"/>
      <c r="K2020" s="17"/>
      <c r="L2020" s="17"/>
      <c r="M2020" s="17"/>
    </row>
    <row r="2021" spans="1:13" x14ac:dyDescent="0.25">
      <c r="A2021" s="17"/>
      <c r="B2021" s="17"/>
      <c r="C2021" s="17"/>
      <c r="D2021" s="17"/>
      <c r="E2021" s="17"/>
      <c r="F2021" s="17"/>
      <c r="G2021" s="17"/>
      <c r="H2021" s="17"/>
      <c r="I2021" s="17"/>
      <c r="J2021" s="17"/>
      <c r="K2021" s="17"/>
      <c r="L2021" s="17"/>
      <c r="M2021" s="17"/>
    </row>
    <row r="2022" spans="1:13" x14ac:dyDescent="0.25">
      <c r="A2022" s="17"/>
      <c r="B2022" s="17"/>
      <c r="C2022" s="17"/>
      <c r="D2022" s="17"/>
      <c r="E2022" s="17"/>
      <c r="F2022" s="17"/>
      <c r="G2022" s="17"/>
      <c r="H2022" s="17"/>
      <c r="I2022" s="17"/>
      <c r="J2022" s="17"/>
      <c r="K2022" s="17"/>
      <c r="L2022" s="17"/>
      <c r="M2022" s="17"/>
    </row>
    <row r="2023" spans="1:13" x14ac:dyDescent="0.25">
      <c r="A2023" s="17"/>
      <c r="B2023" s="17"/>
      <c r="C2023" s="17"/>
      <c r="D2023" s="17"/>
      <c r="E2023" s="17"/>
      <c r="F2023" s="17"/>
      <c r="G2023" s="17"/>
      <c r="H2023" s="17"/>
      <c r="I2023" s="17"/>
      <c r="J2023" s="17"/>
      <c r="K2023" s="17"/>
      <c r="L2023" s="17"/>
      <c r="M2023" s="17"/>
    </row>
    <row r="2024" spans="1:13" x14ac:dyDescent="0.25">
      <c r="A2024" s="17"/>
      <c r="B2024" s="17"/>
      <c r="C2024" s="17"/>
      <c r="D2024" s="17"/>
      <c r="E2024" s="17"/>
      <c r="F2024" s="17"/>
      <c r="G2024" s="17"/>
      <c r="H2024" s="17"/>
      <c r="I2024" s="17"/>
      <c r="J2024" s="17"/>
      <c r="K2024" s="17"/>
      <c r="L2024" s="17"/>
      <c r="M2024" s="17"/>
    </row>
    <row r="2025" spans="1:13" x14ac:dyDescent="0.25">
      <c r="A2025" s="17"/>
      <c r="B2025" s="17"/>
      <c r="C2025" s="17"/>
      <c r="D2025" s="17"/>
      <c r="E2025" s="17"/>
      <c r="F2025" s="17"/>
      <c r="G2025" s="17"/>
      <c r="H2025" s="17"/>
      <c r="I2025" s="17"/>
      <c r="J2025" s="17"/>
      <c r="K2025" s="17"/>
      <c r="L2025" s="17"/>
      <c r="M2025" s="17"/>
    </row>
    <row r="2026" spans="1:13" x14ac:dyDescent="0.25">
      <c r="A2026" s="17"/>
      <c r="B2026" s="17"/>
      <c r="C2026" s="17"/>
      <c r="D2026" s="17"/>
      <c r="E2026" s="17"/>
      <c r="F2026" s="17"/>
      <c r="G2026" s="17"/>
      <c r="H2026" s="17"/>
      <c r="I2026" s="17"/>
      <c r="J2026" s="17"/>
      <c r="K2026" s="17"/>
      <c r="L2026" s="17"/>
      <c r="M2026" s="17"/>
    </row>
    <row r="2027" spans="1:13" x14ac:dyDescent="0.25">
      <c r="A2027" s="17"/>
      <c r="B2027" s="17"/>
      <c r="C2027" s="17"/>
      <c r="D2027" s="17"/>
      <c r="E2027" s="17"/>
      <c r="F2027" s="17"/>
      <c r="G2027" s="17"/>
      <c r="H2027" s="17"/>
      <c r="I2027" s="17"/>
      <c r="J2027" s="17"/>
      <c r="K2027" s="17"/>
      <c r="L2027" s="17"/>
      <c r="M2027" s="17"/>
    </row>
    <row r="2028" spans="1:13" x14ac:dyDescent="0.25">
      <c r="A2028" s="17"/>
      <c r="B2028" s="17"/>
      <c r="C2028" s="17"/>
      <c r="D2028" s="17"/>
      <c r="E2028" s="17"/>
      <c r="F2028" s="17"/>
      <c r="G2028" s="17"/>
      <c r="H2028" s="17"/>
      <c r="I2028" s="17"/>
      <c r="J2028" s="17"/>
      <c r="K2028" s="17"/>
      <c r="L2028" s="17"/>
      <c r="M2028" s="17"/>
    </row>
    <row r="2029" spans="1:13" x14ac:dyDescent="0.25">
      <c r="A2029" s="17"/>
      <c r="B2029" s="17"/>
      <c r="C2029" s="17"/>
      <c r="D2029" s="17"/>
      <c r="E2029" s="17"/>
      <c r="F2029" s="17"/>
      <c r="G2029" s="17"/>
      <c r="H2029" s="17"/>
      <c r="I2029" s="17"/>
      <c r="J2029" s="17"/>
      <c r="K2029" s="17"/>
      <c r="L2029" s="17"/>
      <c r="M2029" s="17"/>
    </row>
    <row r="2030" spans="1:13" x14ac:dyDescent="0.25">
      <c r="A2030" s="17"/>
      <c r="B2030" s="17"/>
      <c r="C2030" s="17"/>
      <c r="D2030" s="17"/>
      <c r="E2030" s="17"/>
      <c r="F2030" s="17"/>
      <c r="G2030" s="17"/>
      <c r="H2030" s="17"/>
      <c r="I2030" s="17"/>
      <c r="J2030" s="17"/>
      <c r="K2030" s="17"/>
      <c r="L2030" s="17"/>
      <c r="M2030" s="17"/>
    </row>
    <row r="2031" spans="1:13" x14ac:dyDescent="0.25">
      <c r="A2031" s="17"/>
      <c r="B2031" s="17"/>
      <c r="C2031" s="17"/>
      <c r="D2031" s="17"/>
      <c r="E2031" s="17"/>
      <c r="F2031" s="17"/>
      <c r="G2031" s="17"/>
      <c r="H2031" s="17"/>
      <c r="I2031" s="17"/>
      <c r="J2031" s="17"/>
      <c r="K2031" s="17"/>
      <c r="L2031" s="17"/>
      <c r="M2031" s="17"/>
    </row>
    <row r="2032" spans="1:13" x14ac:dyDescent="0.25">
      <c r="A2032" s="17"/>
      <c r="B2032" s="17"/>
      <c r="C2032" s="17"/>
      <c r="D2032" s="17"/>
      <c r="E2032" s="17"/>
      <c r="F2032" s="17"/>
      <c r="G2032" s="17"/>
      <c r="H2032" s="17"/>
      <c r="I2032" s="17"/>
      <c r="J2032" s="17"/>
      <c r="K2032" s="17"/>
      <c r="L2032" s="17"/>
      <c r="M2032" s="17"/>
    </row>
    <row r="2033" spans="1:13" x14ac:dyDescent="0.25">
      <c r="A2033" s="17"/>
      <c r="B2033" s="17"/>
      <c r="C2033" s="17"/>
      <c r="D2033" s="17"/>
      <c r="E2033" s="17"/>
      <c r="F2033" s="17"/>
      <c r="G2033" s="17"/>
      <c r="H2033" s="17"/>
      <c r="I2033" s="17"/>
      <c r="J2033" s="17"/>
      <c r="K2033" s="17"/>
      <c r="L2033" s="17"/>
      <c r="M2033" s="17"/>
    </row>
    <row r="2034" spans="1:13" x14ac:dyDescent="0.25">
      <c r="A2034" s="17"/>
      <c r="B2034" s="17"/>
      <c r="C2034" s="17"/>
      <c r="D2034" s="17"/>
      <c r="E2034" s="17"/>
      <c r="F2034" s="17"/>
      <c r="G2034" s="17"/>
      <c r="H2034" s="17"/>
      <c r="I2034" s="17"/>
      <c r="J2034" s="17"/>
      <c r="K2034" s="17"/>
      <c r="L2034" s="17"/>
      <c r="M2034" s="17"/>
    </row>
    <row r="2035" spans="1:13" x14ac:dyDescent="0.25">
      <c r="A2035" s="17"/>
      <c r="B2035" s="17"/>
      <c r="C2035" s="17"/>
      <c r="D2035" s="17"/>
      <c r="E2035" s="17"/>
      <c r="F2035" s="17"/>
      <c r="G2035" s="17"/>
      <c r="H2035" s="17"/>
      <c r="I2035" s="17"/>
      <c r="J2035" s="17"/>
      <c r="K2035" s="17"/>
      <c r="L2035" s="17"/>
      <c r="M2035" s="17"/>
    </row>
    <row r="2036" spans="1:13" x14ac:dyDescent="0.25">
      <c r="A2036" s="17"/>
      <c r="B2036" s="17"/>
      <c r="C2036" s="17"/>
      <c r="D2036" s="17"/>
      <c r="E2036" s="17"/>
      <c r="F2036" s="17"/>
      <c r="G2036" s="17"/>
      <c r="H2036" s="17"/>
      <c r="I2036" s="17"/>
      <c r="J2036" s="17"/>
      <c r="K2036" s="17"/>
      <c r="L2036" s="17"/>
      <c r="M2036" s="17"/>
    </row>
    <row r="2037" spans="1:13" x14ac:dyDescent="0.25">
      <c r="A2037" s="17"/>
      <c r="B2037" s="17"/>
      <c r="C2037" s="17"/>
      <c r="D2037" s="17"/>
      <c r="E2037" s="17"/>
      <c r="F2037" s="17"/>
      <c r="G2037" s="17"/>
      <c r="H2037" s="17"/>
      <c r="I2037" s="17"/>
      <c r="J2037" s="17"/>
      <c r="K2037" s="17"/>
      <c r="L2037" s="17"/>
      <c r="M2037" s="17"/>
    </row>
    <row r="2038" spans="1:13" x14ac:dyDescent="0.25">
      <c r="A2038" s="17"/>
      <c r="B2038" s="17"/>
      <c r="C2038" s="17"/>
      <c r="D2038" s="17"/>
      <c r="E2038" s="17"/>
      <c r="F2038" s="17"/>
      <c r="G2038" s="17"/>
      <c r="H2038" s="17"/>
      <c r="I2038" s="17"/>
      <c r="J2038" s="17"/>
      <c r="K2038" s="17"/>
      <c r="L2038" s="17"/>
      <c r="M2038" s="17"/>
    </row>
    <row r="2039" spans="1:13" x14ac:dyDescent="0.25">
      <c r="A2039" s="17"/>
      <c r="B2039" s="17"/>
      <c r="C2039" s="17"/>
      <c r="D2039" s="17"/>
      <c r="E2039" s="17"/>
      <c r="F2039" s="17"/>
      <c r="G2039" s="17"/>
      <c r="H2039" s="17"/>
      <c r="I2039" s="17"/>
      <c r="J2039" s="17"/>
      <c r="K2039" s="17"/>
      <c r="L2039" s="17"/>
      <c r="M2039" s="17"/>
    </row>
    <row r="2040" spans="1:13" x14ac:dyDescent="0.25">
      <c r="A2040" s="17"/>
      <c r="B2040" s="17"/>
      <c r="C2040" s="17"/>
      <c r="D2040" s="17"/>
      <c r="E2040" s="17"/>
      <c r="F2040" s="17"/>
      <c r="G2040" s="17"/>
      <c r="H2040" s="17"/>
      <c r="I2040" s="17"/>
      <c r="J2040" s="17"/>
      <c r="K2040" s="17"/>
      <c r="L2040" s="17"/>
      <c r="M2040" s="17"/>
    </row>
    <row r="2041" spans="1:13" x14ac:dyDescent="0.25">
      <c r="A2041" s="17"/>
      <c r="B2041" s="17"/>
      <c r="C2041" s="17"/>
      <c r="D2041" s="17"/>
      <c r="E2041" s="17"/>
      <c r="F2041" s="17"/>
      <c r="G2041" s="17"/>
      <c r="H2041" s="17"/>
      <c r="I2041" s="17"/>
      <c r="J2041" s="17"/>
      <c r="K2041" s="17"/>
      <c r="L2041" s="17"/>
      <c r="M2041" s="17"/>
    </row>
    <row r="2042" spans="1:13" x14ac:dyDescent="0.25">
      <c r="A2042" s="17"/>
      <c r="B2042" s="17"/>
      <c r="C2042" s="17"/>
      <c r="D2042" s="17"/>
      <c r="E2042" s="17"/>
      <c r="F2042" s="17"/>
      <c r="G2042" s="17"/>
      <c r="H2042" s="17"/>
      <c r="I2042" s="17"/>
      <c r="J2042" s="17"/>
      <c r="K2042" s="17"/>
      <c r="L2042" s="17"/>
      <c r="M2042" s="17"/>
    </row>
    <row r="2043" spans="1:13" x14ac:dyDescent="0.25">
      <c r="A2043" s="17"/>
      <c r="B2043" s="17"/>
      <c r="C2043" s="17"/>
      <c r="D2043" s="17"/>
      <c r="E2043" s="17"/>
      <c r="F2043" s="17"/>
      <c r="G2043" s="17"/>
      <c r="H2043" s="17"/>
      <c r="I2043" s="17"/>
      <c r="J2043" s="17"/>
      <c r="K2043" s="17"/>
      <c r="L2043" s="17"/>
      <c r="M2043" s="17"/>
    </row>
    <row r="2044" spans="1:13" x14ac:dyDescent="0.25">
      <c r="A2044" s="17"/>
      <c r="B2044" s="17"/>
      <c r="C2044" s="17"/>
      <c r="D2044" s="17"/>
      <c r="E2044" s="17"/>
      <c r="F2044" s="17"/>
      <c r="G2044" s="17"/>
      <c r="H2044" s="17"/>
      <c r="I2044" s="17"/>
      <c r="J2044" s="17"/>
      <c r="K2044" s="17"/>
      <c r="L2044" s="17"/>
      <c r="M2044" s="17"/>
    </row>
    <row r="2045" spans="1:13" x14ac:dyDescent="0.25">
      <c r="A2045" s="17"/>
      <c r="B2045" s="17"/>
      <c r="C2045" s="17"/>
      <c r="D2045" s="17"/>
      <c r="E2045" s="17"/>
      <c r="F2045" s="17"/>
      <c r="G2045" s="17"/>
      <c r="H2045" s="17"/>
      <c r="I2045" s="17"/>
      <c r="J2045" s="17"/>
      <c r="K2045" s="17"/>
      <c r="L2045" s="17"/>
      <c r="M2045" s="17"/>
    </row>
    <row r="2046" spans="1:13" x14ac:dyDescent="0.25">
      <c r="A2046" s="17"/>
      <c r="B2046" s="17"/>
      <c r="C2046" s="17"/>
      <c r="D2046" s="17"/>
      <c r="E2046" s="17"/>
      <c r="F2046" s="17"/>
      <c r="G2046" s="17"/>
      <c r="H2046" s="17"/>
      <c r="I2046" s="17"/>
      <c r="J2046" s="17"/>
      <c r="K2046" s="17"/>
      <c r="L2046" s="17"/>
      <c r="M2046" s="17"/>
    </row>
    <row r="2047" spans="1:13" x14ac:dyDescent="0.25">
      <c r="A2047" s="17"/>
      <c r="B2047" s="17"/>
      <c r="C2047" s="17"/>
      <c r="D2047" s="17"/>
      <c r="E2047" s="17"/>
      <c r="F2047" s="17"/>
      <c r="G2047" s="17"/>
      <c r="H2047" s="17"/>
      <c r="I2047" s="17"/>
      <c r="J2047" s="17"/>
      <c r="K2047" s="17"/>
      <c r="L2047" s="17"/>
      <c r="M2047" s="17"/>
    </row>
    <row r="2048" spans="1:13" x14ac:dyDescent="0.25">
      <c r="A2048" s="17"/>
      <c r="B2048" s="17"/>
      <c r="C2048" s="17"/>
      <c r="D2048" s="17"/>
      <c r="E2048" s="17"/>
      <c r="F2048" s="17"/>
      <c r="G2048" s="17"/>
      <c r="H2048" s="17"/>
      <c r="I2048" s="17"/>
      <c r="J2048" s="17"/>
      <c r="K2048" s="17"/>
      <c r="L2048" s="17"/>
      <c r="M2048" s="17"/>
    </row>
    <row r="2049" spans="1:13" x14ac:dyDescent="0.25">
      <c r="A2049" s="17"/>
      <c r="B2049" s="17"/>
      <c r="C2049" s="17"/>
      <c r="D2049" s="17"/>
      <c r="E2049" s="17"/>
      <c r="F2049" s="17"/>
      <c r="G2049" s="17"/>
      <c r="H2049" s="17"/>
      <c r="I2049" s="17"/>
      <c r="J2049" s="17"/>
      <c r="K2049" s="17"/>
      <c r="L2049" s="17"/>
      <c r="M2049" s="17"/>
    </row>
    <row r="2050" spans="1:13" x14ac:dyDescent="0.25">
      <c r="A2050" s="17"/>
      <c r="B2050" s="17"/>
      <c r="C2050" s="17"/>
      <c r="D2050" s="17"/>
      <c r="E2050" s="17"/>
      <c r="F2050" s="17"/>
      <c r="G2050" s="17"/>
      <c r="H2050" s="17"/>
      <c r="I2050" s="17"/>
      <c r="J2050" s="17"/>
      <c r="K2050" s="17"/>
      <c r="L2050" s="17"/>
      <c r="M2050" s="17"/>
    </row>
    <row r="2051" spans="1:13" x14ac:dyDescent="0.25">
      <c r="A2051" s="17"/>
      <c r="B2051" s="17"/>
      <c r="C2051" s="17"/>
      <c r="D2051" s="17"/>
      <c r="E2051" s="17"/>
      <c r="F2051" s="17"/>
      <c r="G2051" s="17"/>
      <c r="H2051" s="17"/>
      <c r="I2051" s="17"/>
      <c r="J2051" s="17"/>
      <c r="K2051" s="17"/>
      <c r="L2051" s="17"/>
      <c r="M2051" s="17"/>
    </row>
    <row r="2052" spans="1:13" x14ac:dyDescent="0.25">
      <c r="A2052" s="17"/>
      <c r="B2052" s="17"/>
      <c r="C2052" s="17"/>
      <c r="D2052" s="17"/>
      <c r="E2052" s="17"/>
      <c r="F2052" s="17"/>
      <c r="G2052" s="17"/>
      <c r="H2052" s="17"/>
      <c r="I2052" s="17"/>
      <c r="J2052" s="17"/>
      <c r="K2052" s="17"/>
      <c r="L2052" s="17"/>
      <c r="M2052" s="17"/>
    </row>
    <row r="2053" spans="1:13" x14ac:dyDescent="0.25">
      <c r="A2053" s="17"/>
      <c r="B2053" s="17"/>
      <c r="C2053" s="17"/>
      <c r="D2053" s="17"/>
      <c r="E2053" s="17"/>
      <c r="F2053" s="17"/>
      <c r="G2053" s="17"/>
      <c r="H2053" s="17"/>
      <c r="I2053" s="17"/>
      <c r="J2053" s="17"/>
      <c r="K2053" s="17"/>
      <c r="L2053" s="17"/>
      <c r="M2053" s="17"/>
    </row>
    <row r="2054" spans="1:13" x14ac:dyDescent="0.25">
      <c r="A2054" s="17"/>
      <c r="B2054" s="17"/>
      <c r="C2054" s="17"/>
      <c r="D2054" s="17"/>
      <c r="E2054" s="17"/>
      <c r="F2054" s="17"/>
      <c r="G2054" s="17"/>
      <c r="H2054" s="17"/>
      <c r="I2054" s="17"/>
      <c r="J2054" s="17"/>
      <c r="K2054" s="17"/>
      <c r="L2054" s="17"/>
      <c r="M2054" s="17"/>
    </row>
    <row r="2055" spans="1:13" x14ac:dyDescent="0.25">
      <c r="A2055" s="17"/>
      <c r="B2055" s="17"/>
      <c r="C2055" s="17"/>
      <c r="D2055" s="17"/>
      <c r="E2055" s="17"/>
      <c r="F2055" s="17"/>
      <c r="G2055" s="17"/>
      <c r="H2055" s="17"/>
      <c r="I2055" s="17"/>
      <c r="J2055" s="17"/>
      <c r="K2055" s="17"/>
      <c r="L2055" s="17"/>
      <c r="M2055" s="17"/>
    </row>
    <row r="2056" spans="1:13" x14ac:dyDescent="0.25">
      <c r="A2056" s="17"/>
      <c r="B2056" s="17"/>
      <c r="C2056" s="17"/>
      <c r="D2056" s="17"/>
      <c r="E2056" s="17"/>
      <c r="F2056" s="17"/>
      <c r="G2056" s="17"/>
      <c r="H2056" s="17"/>
      <c r="I2056" s="17"/>
      <c r="J2056" s="17"/>
      <c r="K2056" s="17"/>
      <c r="L2056" s="17"/>
      <c r="M2056" s="17"/>
    </row>
    <row r="2057" spans="1:13" x14ac:dyDescent="0.25">
      <c r="A2057" s="17"/>
      <c r="B2057" s="17"/>
      <c r="C2057" s="17"/>
      <c r="D2057" s="17"/>
      <c r="E2057" s="17"/>
      <c r="F2057" s="17"/>
      <c r="G2057" s="17"/>
      <c r="H2057" s="17"/>
      <c r="I2057" s="17"/>
      <c r="J2057" s="17"/>
      <c r="K2057" s="17"/>
      <c r="L2057" s="17"/>
      <c r="M2057" s="17"/>
    </row>
    <row r="2058" spans="1:13" x14ac:dyDescent="0.25">
      <c r="A2058" s="17"/>
      <c r="B2058" s="17"/>
      <c r="C2058" s="17"/>
      <c r="D2058" s="17"/>
      <c r="E2058" s="17"/>
      <c r="F2058" s="17"/>
      <c r="G2058" s="17"/>
      <c r="H2058" s="17"/>
      <c r="I2058" s="17"/>
      <c r="J2058" s="17"/>
      <c r="K2058" s="17"/>
      <c r="L2058" s="17"/>
      <c r="M2058" s="17"/>
    </row>
    <row r="2059" spans="1:13" x14ac:dyDescent="0.25">
      <c r="A2059" s="17"/>
      <c r="B2059" s="17"/>
      <c r="C2059" s="17"/>
      <c r="D2059" s="17"/>
      <c r="E2059" s="17"/>
      <c r="F2059" s="17"/>
      <c r="G2059" s="17"/>
      <c r="H2059" s="17"/>
      <c r="I2059" s="17"/>
      <c r="J2059" s="17"/>
      <c r="K2059" s="17"/>
      <c r="L2059" s="17"/>
      <c r="M2059" s="17"/>
    </row>
    <row r="2060" spans="1:13" x14ac:dyDescent="0.25">
      <c r="A2060" s="17"/>
      <c r="B2060" s="17"/>
      <c r="C2060" s="17"/>
      <c r="D2060" s="17"/>
      <c r="E2060" s="17"/>
      <c r="F2060" s="17"/>
      <c r="G2060" s="17"/>
      <c r="H2060" s="17"/>
      <c r="I2060" s="17"/>
      <c r="J2060" s="17"/>
      <c r="K2060" s="17"/>
      <c r="L2060" s="17"/>
      <c r="M2060" s="17"/>
    </row>
    <row r="2061" spans="1:13" x14ac:dyDescent="0.25">
      <c r="A2061" s="17"/>
      <c r="B2061" s="17"/>
      <c r="C2061" s="17"/>
      <c r="D2061" s="17"/>
      <c r="E2061" s="17"/>
      <c r="F2061" s="17"/>
      <c r="G2061" s="17"/>
      <c r="H2061" s="17"/>
      <c r="I2061" s="17"/>
      <c r="J2061" s="17"/>
      <c r="K2061" s="17"/>
      <c r="L2061" s="17"/>
      <c r="M2061" s="17"/>
    </row>
    <row r="2062" spans="1:13" x14ac:dyDescent="0.25">
      <c r="A2062" s="17"/>
      <c r="B2062" s="17"/>
      <c r="C2062" s="17"/>
      <c r="D2062" s="17"/>
      <c r="E2062" s="17"/>
      <c r="F2062" s="17"/>
      <c r="G2062" s="17"/>
      <c r="H2062" s="17"/>
      <c r="I2062" s="17"/>
      <c r="J2062" s="17"/>
      <c r="K2062" s="17"/>
      <c r="L2062" s="17"/>
      <c r="M2062" s="17"/>
    </row>
    <row r="2063" spans="1:13" x14ac:dyDescent="0.25">
      <c r="A2063" s="17"/>
      <c r="B2063" s="17"/>
      <c r="C2063" s="17"/>
      <c r="D2063" s="17"/>
      <c r="E2063" s="17"/>
      <c r="F2063" s="17"/>
      <c r="G2063" s="17"/>
      <c r="H2063" s="17"/>
      <c r="I2063" s="17"/>
      <c r="J2063" s="17"/>
      <c r="K2063" s="17"/>
      <c r="L2063" s="17"/>
      <c r="M2063" s="17"/>
    </row>
    <row r="2064" spans="1:13" x14ac:dyDescent="0.25">
      <c r="A2064" s="17"/>
      <c r="B2064" s="17"/>
      <c r="C2064" s="17"/>
      <c r="D2064" s="17"/>
      <c r="E2064" s="17"/>
      <c r="F2064" s="17"/>
      <c r="G2064" s="17"/>
      <c r="H2064" s="17"/>
      <c r="I2064" s="17"/>
      <c r="J2064" s="17"/>
      <c r="K2064" s="17"/>
      <c r="L2064" s="17"/>
      <c r="M2064" s="17"/>
    </row>
    <row r="2065" spans="1:13" x14ac:dyDescent="0.25">
      <c r="A2065" s="17"/>
      <c r="B2065" s="17"/>
      <c r="C2065" s="17"/>
      <c r="D2065" s="17"/>
      <c r="E2065" s="17"/>
      <c r="F2065" s="17"/>
      <c r="G2065" s="17"/>
      <c r="H2065" s="17"/>
      <c r="I2065" s="17"/>
      <c r="J2065" s="17"/>
      <c r="K2065" s="17"/>
      <c r="L2065" s="17"/>
      <c r="M2065" s="17"/>
    </row>
    <row r="2066" spans="1:13" x14ac:dyDescent="0.25">
      <c r="A2066" s="17"/>
      <c r="B2066" s="17"/>
      <c r="C2066" s="17"/>
      <c r="D2066" s="17"/>
      <c r="E2066" s="17"/>
      <c r="F2066" s="17"/>
      <c r="G2066" s="17"/>
      <c r="H2066" s="17"/>
      <c r="I2066" s="17"/>
      <c r="J2066" s="17"/>
      <c r="K2066" s="17"/>
      <c r="L2066" s="17"/>
      <c r="M2066" s="17"/>
    </row>
    <row r="2067" spans="1:13" x14ac:dyDescent="0.25">
      <c r="A2067" s="17"/>
      <c r="B2067" s="17"/>
      <c r="C2067" s="17"/>
      <c r="D2067" s="17"/>
      <c r="E2067" s="17"/>
      <c r="F2067" s="17"/>
      <c r="G2067" s="17"/>
      <c r="H2067" s="17"/>
      <c r="I2067" s="17"/>
      <c r="J2067" s="17"/>
      <c r="K2067" s="17"/>
      <c r="L2067" s="17"/>
      <c r="M2067" s="17"/>
    </row>
    <row r="2068" spans="1:13" x14ac:dyDescent="0.25">
      <c r="A2068" s="17"/>
      <c r="B2068" s="17"/>
      <c r="C2068" s="17"/>
      <c r="D2068" s="17"/>
      <c r="E2068" s="17"/>
      <c r="F2068" s="17"/>
      <c r="G2068" s="17"/>
      <c r="H2068" s="17"/>
      <c r="I2068" s="17"/>
      <c r="J2068" s="17"/>
      <c r="K2068" s="17"/>
      <c r="L2068" s="17"/>
      <c r="M2068" s="17"/>
    </row>
    <row r="2069" spans="1:13" x14ac:dyDescent="0.25">
      <c r="A2069" s="17"/>
      <c r="B2069" s="17"/>
      <c r="C2069" s="17"/>
      <c r="D2069" s="17"/>
      <c r="E2069" s="17"/>
      <c r="F2069" s="17"/>
      <c r="G2069" s="17"/>
      <c r="H2069" s="17"/>
      <c r="I2069" s="17"/>
      <c r="J2069" s="17"/>
      <c r="K2069" s="17"/>
      <c r="L2069" s="17"/>
      <c r="M2069" s="17"/>
    </row>
    <row r="2070" spans="1:13" x14ac:dyDescent="0.25">
      <c r="A2070" s="17"/>
      <c r="B2070" s="17"/>
      <c r="C2070" s="17"/>
      <c r="D2070" s="17"/>
      <c r="E2070" s="17"/>
      <c r="F2070" s="17"/>
      <c r="G2070" s="17"/>
      <c r="H2070" s="17"/>
      <c r="I2070" s="17"/>
      <c r="J2070" s="17"/>
      <c r="K2070" s="17"/>
      <c r="L2070" s="17"/>
      <c r="M2070" s="17"/>
    </row>
    <row r="2071" spans="1:13" x14ac:dyDescent="0.25">
      <c r="A2071" s="17"/>
      <c r="B2071" s="17"/>
      <c r="C2071" s="17"/>
      <c r="D2071" s="17"/>
      <c r="E2071" s="17"/>
      <c r="F2071" s="17"/>
      <c r="G2071" s="17"/>
      <c r="H2071" s="17"/>
      <c r="I2071" s="17"/>
      <c r="J2071" s="17"/>
      <c r="K2071" s="17"/>
      <c r="L2071" s="17"/>
      <c r="M2071" s="17"/>
    </row>
    <row r="2072" spans="1:13" x14ac:dyDescent="0.25">
      <c r="A2072" s="17"/>
      <c r="B2072" s="17"/>
      <c r="C2072" s="17"/>
      <c r="D2072" s="17"/>
      <c r="E2072" s="17"/>
      <c r="F2072" s="17"/>
      <c r="G2072" s="17"/>
      <c r="H2072" s="17"/>
      <c r="I2072" s="17"/>
      <c r="J2072" s="17"/>
      <c r="K2072" s="17"/>
      <c r="L2072" s="17"/>
      <c r="M2072" s="17"/>
    </row>
    <row r="2073" spans="1:13" x14ac:dyDescent="0.25">
      <c r="A2073" s="17"/>
      <c r="B2073" s="17"/>
      <c r="C2073" s="17"/>
      <c r="D2073" s="17"/>
      <c r="E2073" s="17"/>
      <c r="F2073" s="17"/>
      <c r="G2073" s="17"/>
      <c r="H2073" s="17"/>
      <c r="I2073" s="17"/>
      <c r="J2073" s="17"/>
      <c r="K2073" s="17"/>
      <c r="L2073" s="17"/>
      <c r="M2073" s="17"/>
    </row>
    <row r="2074" spans="1:13" x14ac:dyDescent="0.25">
      <c r="A2074" s="17"/>
      <c r="B2074" s="17"/>
      <c r="C2074" s="17"/>
      <c r="D2074" s="17"/>
      <c r="E2074" s="17"/>
      <c r="F2074" s="17"/>
      <c r="G2074" s="17"/>
      <c r="H2074" s="17"/>
      <c r="I2074" s="17"/>
      <c r="J2074" s="17"/>
      <c r="K2074" s="17"/>
      <c r="L2074" s="17"/>
      <c r="M2074" s="17"/>
    </row>
    <row r="2075" spans="1:13" x14ac:dyDescent="0.25">
      <c r="A2075" s="17"/>
      <c r="B2075" s="17"/>
      <c r="C2075" s="17"/>
      <c r="D2075" s="17"/>
      <c r="E2075" s="17"/>
      <c r="F2075" s="17"/>
      <c r="G2075" s="17"/>
      <c r="H2075" s="17"/>
      <c r="I2075" s="17"/>
      <c r="J2075" s="17"/>
      <c r="K2075" s="17"/>
      <c r="L2075" s="17"/>
      <c r="M2075" s="17"/>
    </row>
    <row r="2076" spans="1:13" x14ac:dyDescent="0.25">
      <c r="A2076" s="17"/>
      <c r="B2076" s="17"/>
      <c r="C2076" s="17"/>
      <c r="D2076" s="17"/>
      <c r="E2076" s="17"/>
      <c r="F2076" s="17"/>
      <c r="G2076" s="17"/>
      <c r="H2076" s="17"/>
      <c r="I2076" s="17"/>
      <c r="J2076" s="17"/>
      <c r="K2076" s="17"/>
      <c r="L2076" s="17"/>
      <c r="M2076" s="17"/>
    </row>
    <row r="2077" spans="1:13" x14ac:dyDescent="0.25">
      <c r="A2077" s="17"/>
      <c r="B2077" s="17"/>
      <c r="C2077" s="17"/>
      <c r="D2077" s="17"/>
      <c r="E2077" s="17"/>
      <c r="F2077" s="17"/>
      <c r="G2077" s="17"/>
      <c r="H2077" s="17"/>
      <c r="I2077" s="17"/>
      <c r="J2077" s="17"/>
      <c r="K2077" s="17"/>
      <c r="L2077" s="17"/>
      <c r="M2077" s="17"/>
    </row>
    <row r="2078" spans="1:13" x14ac:dyDescent="0.25">
      <c r="A2078" s="17"/>
      <c r="B2078" s="17"/>
      <c r="C2078" s="17"/>
      <c r="D2078" s="17"/>
      <c r="E2078" s="17"/>
      <c r="F2078" s="17"/>
      <c r="G2078" s="17"/>
      <c r="H2078" s="17"/>
      <c r="I2078" s="17"/>
      <c r="J2078" s="17"/>
      <c r="K2078" s="17"/>
      <c r="L2078" s="17"/>
      <c r="M2078" s="17"/>
    </row>
    <row r="2079" spans="1:13" x14ac:dyDescent="0.25">
      <c r="A2079" s="17"/>
      <c r="B2079" s="17"/>
      <c r="C2079" s="17"/>
      <c r="D2079" s="17"/>
      <c r="E2079" s="17"/>
      <c r="F2079" s="17"/>
      <c r="G2079" s="17"/>
      <c r="H2079" s="17"/>
      <c r="I2079" s="17"/>
      <c r="J2079" s="17"/>
      <c r="K2079" s="17"/>
      <c r="L2079" s="17"/>
      <c r="M2079" s="17"/>
    </row>
    <row r="2080" spans="1:13" x14ac:dyDescent="0.25">
      <c r="A2080" s="17"/>
      <c r="B2080" s="17"/>
      <c r="C2080" s="17"/>
      <c r="D2080" s="17"/>
      <c r="E2080" s="17"/>
      <c r="F2080" s="17"/>
      <c r="G2080" s="17"/>
      <c r="H2080" s="17"/>
      <c r="I2080" s="17"/>
      <c r="J2080" s="17"/>
      <c r="K2080" s="17"/>
      <c r="L2080" s="17"/>
      <c r="M2080" s="17"/>
    </row>
    <row r="2081" spans="1:13" x14ac:dyDescent="0.25">
      <c r="A2081" s="17"/>
      <c r="B2081" s="17"/>
      <c r="C2081" s="17"/>
      <c r="D2081" s="17"/>
      <c r="E2081" s="17"/>
      <c r="F2081" s="17"/>
      <c r="G2081" s="17"/>
      <c r="H2081" s="17"/>
      <c r="I2081" s="17"/>
      <c r="J2081" s="17"/>
      <c r="K2081" s="17"/>
      <c r="L2081" s="17"/>
      <c r="M2081" s="17"/>
    </row>
    <row r="2082" spans="1:13" x14ac:dyDescent="0.25">
      <c r="A2082" s="17"/>
      <c r="B2082" s="17"/>
      <c r="C2082" s="17"/>
      <c r="D2082" s="17"/>
      <c r="E2082" s="17"/>
      <c r="F2082" s="17"/>
      <c r="G2082" s="17"/>
      <c r="H2082" s="17"/>
      <c r="I2082" s="17"/>
      <c r="J2082" s="17"/>
      <c r="K2082" s="17"/>
      <c r="L2082" s="17"/>
      <c r="M2082" s="17"/>
    </row>
    <row r="2083" spans="1:13" x14ac:dyDescent="0.25">
      <c r="A2083" s="17"/>
      <c r="B2083" s="17"/>
      <c r="C2083" s="17"/>
      <c r="D2083" s="17"/>
      <c r="E2083" s="17"/>
      <c r="F2083" s="17"/>
      <c r="G2083" s="17"/>
      <c r="H2083" s="17"/>
      <c r="I2083" s="17"/>
      <c r="J2083" s="17"/>
      <c r="K2083" s="17"/>
      <c r="L2083" s="17"/>
      <c r="M2083" s="17"/>
    </row>
    <row r="2084" spans="1:13" x14ac:dyDescent="0.25">
      <c r="A2084" s="17"/>
      <c r="B2084" s="17"/>
      <c r="C2084" s="17"/>
      <c r="D2084" s="17"/>
      <c r="E2084" s="17"/>
      <c r="F2084" s="17"/>
      <c r="G2084" s="17"/>
      <c r="H2084" s="17"/>
      <c r="I2084" s="17"/>
      <c r="J2084" s="17"/>
      <c r="K2084" s="17"/>
      <c r="L2084" s="17"/>
      <c r="M2084" s="17"/>
    </row>
    <row r="2085" spans="1:13" x14ac:dyDescent="0.25">
      <c r="A2085" s="17"/>
      <c r="B2085" s="17"/>
      <c r="C2085" s="17"/>
      <c r="D2085" s="17"/>
      <c r="E2085" s="17"/>
      <c r="F2085" s="17"/>
      <c r="G2085" s="17"/>
      <c r="H2085" s="17"/>
      <c r="I2085" s="17"/>
      <c r="J2085" s="17"/>
      <c r="K2085" s="17"/>
      <c r="L2085" s="17"/>
      <c r="M2085" s="17"/>
    </row>
    <row r="2086" spans="1:13" x14ac:dyDescent="0.25">
      <c r="A2086" s="17"/>
      <c r="B2086" s="17"/>
      <c r="C2086" s="17"/>
      <c r="D2086" s="17"/>
      <c r="E2086" s="17"/>
      <c r="F2086" s="17"/>
      <c r="G2086" s="17"/>
      <c r="H2086" s="17"/>
      <c r="I2086" s="17"/>
      <c r="J2086" s="17"/>
      <c r="K2086" s="17"/>
      <c r="L2086" s="17"/>
      <c r="M2086" s="17"/>
    </row>
    <row r="2087" spans="1:13" x14ac:dyDescent="0.25">
      <c r="A2087" s="17"/>
      <c r="B2087" s="17"/>
      <c r="C2087" s="17"/>
      <c r="D2087" s="17"/>
      <c r="E2087" s="17"/>
      <c r="F2087" s="17"/>
      <c r="G2087" s="17"/>
      <c r="H2087" s="17"/>
      <c r="I2087" s="17"/>
      <c r="J2087" s="17"/>
      <c r="K2087" s="17"/>
      <c r="L2087" s="17"/>
      <c r="M2087" s="17"/>
    </row>
    <row r="2088" spans="1:13" x14ac:dyDescent="0.25">
      <c r="A2088" s="17"/>
      <c r="B2088" s="17"/>
      <c r="C2088" s="17"/>
      <c r="D2088" s="17"/>
      <c r="E2088" s="17"/>
      <c r="F2088" s="17"/>
      <c r="G2088" s="17"/>
      <c r="H2088" s="17"/>
      <c r="I2088" s="17"/>
      <c r="J2088" s="17"/>
      <c r="K2088" s="17"/>
      <c r="L2088" s="17"/>
      <c r="M2088" s="17"/>
    </row>
    <row r="2089" spans="1:13" x14ac:dyDescent="0.25">
      <c r="A2089" s="17"/>
      <c r="B2089" s="17"/>
      <c r="C2089" s="17"/>
      <c r="D2089" s="17"/>
      <c r="E2089" s="17"/>
      <c r="F2089" s="17"/>
      <c r="G2089" s="17"/>
      <c r="H2089" s="17"/>
      <c r="I2089" s="17"/>
      <c r="J2089" s="17"/>
      <c r="K2089" s="17"/>
      <c r="L2089" s="17"/>
      <c r="M2089" s="17"/>
    </row>
    <row r="2090" spans="1:13" x14ac:dyDescent="0.25">
      <c r="A2090" s="17"/>
      <c r="B2090" s="17"/>
      <c r="C2090" s="17"/>
      <c r="D2090" s="17"/>
      <c r="E2090" s="17"/>
      <c r="F2090" s="17"/>
      <c r="G2090" s="17"/>
      <c r="H2090" s="17"/>
      <c r="I2090" s="17"/>
      <c r="J2090" s="17"/>
      <c r="K2090" s="17"/>
      <c r="L2090" s="17"/>
      <c r="M2090" s="17"/>
    </row>
    <row r="2091" spans="1:13" x14ac:dyDescent="0.25">
      <c r="A2091" s="17"/>
      <c r="B2091" s="17"/>
      <c r="C2091" s="17"/>
      <c r="D2091" s="17"/>
      <c r="E2091" s="17"/>
      <c r="F2091" s="17"/>
      <c r="G2091" s="17"/>
      <c r="H2091" s="17"/>
      <c r="I2091" s="17"/>
      <c r="J2091" s="17"/>
      <c r="K2091" s="17"/>
      <c r="L2091" s="17"/>
      <c r="M2091" s="17"/>
    </row>
    <row r="2092" spans="1:13" x14ac:dyDescent="0.25">
      <c r="A2092" s="17"/>
      <c r="B2092" s="17"/>
      <c r="C2092" s="17"/>
      <c r="D2092" s="17"/>
      <c r="E2092" s="17"/>
      <c r="F2092" s="17"/>
      <c r="G2092" s="17"/>
      <c r="H2092" s="17"/>
      <c r="I2092" s="17"/>
      <c r="J2092" s="17"/>
      <c r="K2092" s="17"/>
      <c r="L2092" s="17"/>
      <c r="M2092" s="17"/>
    </row>
    <row r="2093" spans="1:13" x14ac:dyDescent="0.25">
      <c r="A2093" s="17"/>
      <c r="B2093" s="17"/>
      <c r="C2093" s="17"/>
      <c r="D2093" s="17"/>
      <c r="E2093" s="17"/>
      <c r="F2093" s="17"/>
      <c r="G2093" s="17"/>
      <c r="H2093" s="17"/>
      <c r="I2093" s="17"/>
      <c r="J2093" s="17"/>
      <c r="K2093" s="17"/>
      <c r="L2093" s="17"/>
      <c r="M2093" s="17"/>
    </row>
    <row r="2094" spans="1:13" x14ac:dyDescent="0.25">
      <c r="A2094" s="17"/>
      <c r="B2094" s="17"/>
      <c r="C2094" s="17"/>
      <c r="D2094" s="17"/>
      <c r="E2094" s="17"/>
      <c r="F2094" s="17"/>
      <c r="G2094" s="17"/>
      <c r="H2094" s="17"/>
      <c r="I2094" s="17"/>
      <c r="J2094" s="17"/>
      <c r="K2094" s="17"/>
      <c r="L2094" s="17"/>
      <c r="M2094" s="17"/>
    </row>
    <row r="2095" spans="1:13" x14ac:dyDescent="0.25">
      <c r="A2095" s="17"/>
      <c r="B2095" s="17"/>
      <c r="C2095" s="17"/>
      <c r="D2095" s="17"/>
      <c r="E2095" s="17"/>
      <c r="F2095" s="17"/>
      <c r="G2095" s="17"/>
      <c r="H2095" s="17"/>
      <c r="I2095" s="17"/>
      <c r="J2095" s="17"/>
      <c r="K2095" s="17"/>
      <c r="L2095" s="17"/>
      <c r="M2095" s="17"/>
    </row>
    <row r="2096" spans="1:13" x14ac:dyDescent="0.25">
      <c r="A2096" s="17"/>
      <c r="B2096" s="17"/>
      <c r="C2096" s="17"/>
      <c r="D2096" s="17"/>
      <c r="E2096" s="17"/>
      <c r="F2096" s="17"/>
      <c r="G2096" s="17"/>
      <c r="H2096" s="17"/>
      <c r="I2096" s="17"/>
      <c r="J2096" s="17"/>
      <c r="K2096" s="17"/>
      <c r="L2096" s="17"/>
      <c r="M2096" s="17"/>
    </row>
    <row r="2097" spans="1:13" x14ac:dyDescent="0.25">
      <c r="A2097" s="17"/>
      <c r="B2097" s="17"/>
      <c r="C2097" s="17"/>
      <c r="D2097" s="17"/>
      <c r="E2097" s="17"/>
      <c r="F2097" s="17"/>
      <c r="G2097" s="17"/>
      <c r="H2097" s="17"/>
      <c r="I2097" s="17"/>
      <c r="J2097" s="17"/>
      <c r="K2097" s="17"/>
      <c r="L2097" s="17"/>
      <c r="M2097" s="17"/>
    </row>
    <row r="2098" spans="1:13" x14ac:dyDescent="0.25">
      <c r="A2098" s="17"/>
      <c r="B2098" s="17"/>
      <c r="C2098" s="17"/>
      <c r="D2098" s="17"/>
      <c r="E2098" s="17"/>
      <c r="F2098" s="17"/>
      <c r="G2098" s="17"/>
      <c r="H2098" s="17"/>
      <c r="I2098" s="17"/>
      <c r="J2098" s="17"/>
      <c r="K2098" s="17"/>
      <c r="L2098" s="17"/>
      <c r="M2098" s="17"/>
    </row>
    <row r="2099" spans="1:13" x14ac:dyDescent="0.25">
      <c r="A2099" s="17"/>
      <c r="B2099" s="17"/>
      <c r="C2099" s="17"/>
      <c r="D2099" s="17"/>
      <c r="E2099" s="17"/>
      <c r="F2099" s="17"/>
      <c r="G2099" s="17"/>
      <c r="H2099" s="17"/>
      <c r="I2099" s="17"/>
      <c r="J2099" s="17"/>
      <c r="K2099" s="17"/>
      <c r="L2099" s="17"/>
      <c r="M2099" s="17"/>
    </row>
    <row r="2100" spans="1:13" x14ac:dyDescent="0.25">
      <c r="A2100" s="17"/>
      <c r="B2100" s="17"/>
      <c r="C2100" s="17"/>
      <c r="D2100" s="17"/>
      <c r="E2100" s="17"/>
      <c r="F2100" s="17"/>
      <c r="G2100" s="17"/>
      <c r="H2100" s="17"/>
      <c r="I2100" s="17"/>
      <c r="J2100" s="17"/>
      <c r="K2100" s="17"/>
      <c r="L2100" s="17"/>
      <c r="M2100" s="17"/>
    </row>
    <row r="2101" spans="1:13" x14ac:dyDescent="0.25">
      <c r="A2101" s="17"/>
      <c r="B2101" s="17"/>
      <c r="C2101" s="17"/>
      <c r="D2101" s="17"/>
      <c r="E2101" s="17"/>
      <c r="F2101" s="17"/>
      <c r="G2101" s="17"/>
      <c r="H2101" s="17"/>
      <c r="I2101" s="17"/>
      <c r="J2101" s="17"/>
      <c r="K2101" s="17"/>
      <c r="L2101" s="17"/>
      <c r="M2101" s="17"/>
    </row>
    <row r="2102" spans="1:13" x14ac:dyDescent="0.25">
      <c r="A2102" s="17"/>
      <c r="B2102" s="17"/>
      <c r="C2102" s="17"/>
      <c r="D2102" s="17"/>
      <c r="E2102" s="17"/>
      <c r="F2102" s="17"/>
      <c r="G2102" s="17"/>
      <c r="H2102" s="17"/>
      <c r="I2102" s="17"/>
      <c r="J2102" s="17"/>
      <c r="K2102" s="17"/>
      <c r="L2102" s="17"/>
      <c r="M2102" s="17"/>
    </row>
    <row r="2103" spans="1:13" x14ac:dyDescent="0.25">
      <c r="A2103" s="17"/>
      <c r="B2103" s="17"/>
      <c r="C2103" s="17"/>
      <c r="D2103" s="17"/>
      <c r="E2103" s="17"/>
      <c r="F2103" s="17"/>
      <c r="G2103" s="17"/>
      <c r="H2103" s="17"/>
      <c r="I2103" s="17"/>
      <c r="J2103" s="17"/>
      <c r="K2103" s="17"/>
      <c r="L2103" s="17"/>
      <c r="M2103" s="17"/>
    </row>
    <row r="2104" spans="1:13" x14ac:dyDescent="0.25">
      <c r="A2104" s="17"/>
      <c r="B2104" s="17"/>
      <c r="C2104" s="17"/>
      <c r="D2104" s="17"/>
      <c r="E2104" s="17"/>
      <c r="F2104" s="17"/>
      <c r="G2104" s="17"/>
      <c r="H2104" s="17"/>
      <c r="I2104" s="17"/>
      <c r="J2104" s="17"/>
      <c r="K2104" s="17"/>
      <c r="L2104" s="17"/>
      <c r="M2104" s="17"/>
    </row>
    <row r="2105" spans="1:13" x14ac:dyDescent="0.25">
      <c r="A2105" s="17"/>
      <c r="B2105" s="17"/>
      <c r="C2105" s="17"/>
      <c r="D2105" s="17"/>
      <c r="E2105" s="17"/>
      <c r="F2105" s="17"/>
      <c r="G2105" s="17"/>
      <c r="H2105" s="17"/>
      <c r="I2105" s="17"/>
      <c r="J2105" s="17"/>
      <c r="K2105" s="17"/>
      <c r="L2105" s="17"/>
      <c r="M2105" s="17"/>
    </row>
    <row r="2106" spans="1:13" x14ac:dyDescent="0.25">
      <c r="A2106" s="17"/>
      <c r="B2106" s="17"/>
      <c r="C2106" s="17"/>
      <c r="D2106" s="17"/>
      <c r="E2106" s="17"/>
      <c r="F2106" s="17"/>
      <c r="G2106" s="17"/>
      <c r="H2106" s="17"/>
      <c r="I2106" s="17"/>
      <c r="J2106" s="17"/>
      <c r="K2106" s="17"/>
      <c r="L2106" s="17"/>
      <c r="M2106" s="17"/>
    </row>
    <row r="2107" spans="1:13" x14ac:dyDescent="0.25">
      <c r="A2107" s="17"/>
      <c r="B2107" s="17"/>
      <c r="C2107" s="17"/>
      <c r="D2107" s="17"/>
      <c r="E2107" s="17"/>
      <c r="F2107" s="17"/>
      <c r="G2107" s="17"/>
      <c r="H2107" s="17"/>
      <c r="I2107" s="17"/>
      <c r="J2107" s="17"/>
      <c r="K2107" s="17"/>
      <c r="L2107" s="17"/>
      <c r="M2107" s="17"/>
    </row>
    <row r="2108" spans="1:13" x14ac:dyDescent="0.25">
      <c r="A2108" s="17"/>
      <c r="B2108" s="17"/>
      <c r="C2108" s="17"/>
      <c r="D2108" s="17"/>
      <c r="E2108" s="17"/>
      <c r="F2108" s="17"/>
      <c r="G2108" s="17"/>
      <c r="H2108" s="17"/>
      <c r="I2108" s="17"/>
      <c r="J2108" s="17"/>
      <c r="K2108" s="17"/>
      <c r="L2108" s="17"/>
      <c r="M2108" s="17"/>
    </row>
    <row r="2109" spans="1:13" x14ac:dyDescent="0.25">
      <c r="A2109" s="17"/>
      <c r="B2109" s="17"/>
      <c r="C2109" s="17"/>
      <c r="D2109" s="17"/>
      <c r="E2109" s="17"/>
      <c r="F2109" s="17"/>
      <c r="G2109" s="17"/>
      <c r="H2109" s="17"/>
      <c r="I2109" s="17"/>
      <c r="J2109" s="17"/>
      <c r="K2109" s="17"/>
      <c r="L2109" s="17"/>
      <c r="M2109" s="17"/>
    </row>
    <row r="2110" spans="1:13" x14ac:dyDescent="0.25">
      <c r="A2110" s="17"/>
      <c r="B2110" s="17"/>
      <c r="C2110" s="17"/>
      <c r="D2110" s="17"/>
      <c r="E2110" s="17"/>
      <c r="F2110" s="17"/>
      <c r="G2110" s="17"/>
      <c r="H2110" s="17"/>
      <c r="I2110" s="17"/>
      <c r="J2110" s="17"/>
      <c r="K2110" s="17"/>
      <c r="L2110" s="17"/>
      <c r="M2110" s="17"/>
    </row>
    <row r="2111" spans="1:13" x14ac:dyDescent="0.25">
      <c r="A2111" s="17"/>
      <c r="B2111" s="17"/>
      <c r="C2111" s="17"/>
      <c r="D2111" s="17"/>
      <c r="E2111" s="17"/>
      <c r="F2111" s="17"/>
      <c r="G2111" s="17"/>
      <c r="H2111" s="17"/>
      <c r="I2111" s="17"/>
      <c r="J2111" s="17"/>
      <c r="K2111" s="17"/>
      <c r="L2111" s="17"/>
      <c r="M2111" s="17"/>
    </row>
    <row r="2112" spans="1:13" x14ac:dyDescent="0.25">
      <c r="A2112" s="17"/>
      <c r="B2112" s="17"/>
      <c r="C2112" s="17"/>
      <c r="D2112" s="17"/>
      <c r="E2112" s="17"/>
      <c r="F2112" s="17"/>
      <c r="G2112" s="17"/>
      <c r="H2112" s="17"/>
      <c r="I2112" s="17"/>
      <c r="J2112" s="17"/>
      <c r="K2112" s="17"/>
      <c r="L2112" s="17"/>
      <c r="M2112" s="17"/>
    </row>
    <row r="2113" spans="1:13" x14ac:dyDescent="0.25">
      <c r="A2113" s="17"/>
      <c r="B2113" s="17"/>
      <c r="C2113" s="17"/>
      <c r="D2113" s="17"/>
      <c r="E2113" s="17"/>
      <c r="F2113" s="17"/>
      <c r="G2113" s="17"/>
      <c r="H2113" s="17"/>
      <c r="I2113" s="17"/>
      <c r="J2113" s="17"/>
      <c r="K2113" s="17"/>
      <c r="L2113" s="17"/>
      <c r="M2113" s="17"/>
    </row>
    <row r="2114" spans="1:13" x14ac:dyDescent="0.25">
      <c r="A2114" s="17"/>
      <c r="B2114" s="17"/>
      <c r="C2114" s="17"/>
      <c r="D2114" s="17"/>
      <c r="E2114" s="17"/>
      <c r="F2114" s="17"/>
      <c r="G2114" s="17"/>
      <c r="H2114" s="17"/>
      <c r="I2114" s="17"/>
      <c r="J2114" s="17"/>
      <c r="K2114" s="17"/>
      <c r="L2114" s="17"/>
      <c r="M2114" s="17"/>
    </row>
    <row r="2115" spans="1:13" x14ac:dyDescent="0.25">
      <c r="A2115" s="17"/>
      <c r="B2115" s="17"/>
      <c r="C2115" s="17"/>
      <c r="D2115" s="17"/>
      <c r="E2115" s="17"/>
      <c r="F2115" s="17"/>
      <c r="G2115" s="17"/>
      <c r="H2115" s="17"/>
      <c r="I2115" s="17"/>
      <c r="J2115" s="17"/>
      <c r="K2115" s="17"/>
      <c r="L2115" s="17"/>
      <c r="M2115" s="17"/>
    </row>
    <row r="2116" spans="1:13" x14ac:dyDescent="0.25">
      <c r="A2116" s="17"/>
      <c r="B2116" s="17"/>
      <c r="C2116" s="17"/>
      <c r="D2116" s="17"/>
      <c r="E2116" s="17"/>
      <c r="F2116" s="17"/>
      <c r="G2116" s="17"/>
      <c r="H2116" s="17"/>
      <c r="I2116" s="17"/>
      <c r="J2116" s="17"/>
      <c r="K2116" s="17"/>
      <c r="L2116" s="17"/>
      <c r="M2116" s="17"/>
    </row>
    <row r="2117" spans="1:13" x14ac:dyDescent="0.25">
      <c r="A2117" s="17"/>
      <c r="B2117" s="17"/>
      <c r="C2117" s="17"/>
      <c r="D2117" s="17"/>
      <c r="E2117" s="17"/>
      <c r="F2117" s="17"/>
      <c r="G2117" s="17"/>
      <c r="H2117" s="17"/>
      <c r="I2117" s="17"/>
      <c r="J2117" s="17"/>
      <c r="K2117" s="17"/>
      <c r="L2117" s="17"/>
      <c r="M2117" s="17"/>
    </row>
    <row r="2118" spans="1:13" x14ac:dyDescent="0.25">
      <c r="A2118" s="17"/>
      <c r="B2118" s="17"/>
      <c r="C2118" s="17"/>
      <c r="D2118" s="17"/>
      <c r="E2118" s="17"/>
      <c r="F2118" s="17"/>
      <c r="G2118" s="17"/>
      <c r="H2118" s="17"/>
      <c r="I2118" s="17"/>
      <c r="J2118" s="17"/>
      <c r="K2118" s="17"/>
      <c r="L2118" s="17"/>
      <c r="M2118" s="17"/>
    </row>
    <row r="2119" spans="1:13" x14ac:dyDescent="0.25">
      <c r="A2119" s="17"/>
      <c r="B2119" s="17"/>
      <c r="C2119" s="17"/>
      <c r="D2119" s="17"/>
      <c r="E2119" s="17"/>
      <c r="F2119" s="17"/>
      <c r="G2119" s="17"/>
      <c r="H2119" s="17"/>
      <c r="I2119" s="17"/>
      <c r="J2119" s="17"/>
      <c r="K2119" s="17"/>
      <c r="L2119" s="17"/>
      <c r="M2119" s="17"/>
    </row>
    <row r="2120" spans="1:13" x14ac:dyDescent="0.25">
      <c r="A2120" s="17"/>
      <c r="B2120" s="17"/>
      <c r="C2120" s="17"/>
      <c r="D2120" s="17"/>
      <c r="E2120" s="17"/>
      <c r="F2120" s="17"/>
      <c r="G2120" s="17"/>
      <c r="H2120" s="17"/>
      <c r="I2120" s="17"/>
      <c r="J2120" s="17"/>
      <c r="K2120" s="17"/>
      <c r="L2120" s="17"/>
      <c r="M2120" s="17"/>
    </row>
    <row r="2121" spans="1:13" x14ac:dyDescent="0.25">
      <c r="A2121" s="17"/>
      <c r="B2121" s="17"/>
      <c r="C2121" s="17"/>
      <c r="D2121" s="17"/>
      <c r="E2121" s="17"/>
      <c r="F2121" s="17"/>
      <c r="G2121" s="17"/>
      <c r="H2121" s="17"/>
      <c r="I2121" s="17"/>
      <c r="J2121" s="17"/>
      <c r="K2121" s="17"/>
      <c r="L2121" s="17"/>
      <c r="M2121" s="17"/>
    </row>
    <row r="2122" spans="1:13" x14ac:dyDescent="0.25">
      <c r="A2122" s="17"/>
      <c r="B2122" s="17"/>
      <c r="C2122" s="17"/>
      <c r="D2122" s="17"/>
      <c r="E2122" s="17"/>
      <c r="F2122" s="17"/>
      <c r="G2122" s="17"/>
      <c r="H2122" s="17"/>
      <c r="I2122" s="17"/>
      <c r="J2122" s="17"/>
      <c r="K2122" s="17"/>
      <c r="L2122" s="17"/>
      <c r="M2122" s="17"/>
    </row>
    <row r="2123" spans="1:13" x14ac:dyDescent="0.25">
      <c r="A2123" s="17"/>
      <c r="B2123" s="17"/>
      <c r="C2123" s="17"/>
      <c r="D2123" s="17"/>
      <c r="E2123" s="17"/>
      <c r="F2123" s="17"/>
      <c r="G2123" s="17"/>
      <c r="H2123" s="17"/>
      <c r="I2123" s="17"/>
      <c r="J2123" s="17"/>
      <c r="K2123" s="17"/>
      <c r="L2123" s="17"/>
      <c r="M2123" s="17"/>
    </row>
    <row r="2124" spans="1:13" x14ac:dyDescent="0.25">
      <c r="A2124" s="17"/>
      <c r="B2124" s="17"/>
      <c r="C2124" s="17"/>
      <c r="D2124" s="17"/>
      <c r="E2124" s="17"/>
      <c r="F2124" s="17"/>
      <c r="G2124" s="17"/>
      <c r="H2124" s="17"/>
      <c r="I2124" s="17"/>
      <c r="J2124" s="17"/>
      <c r="K2124" s="17"/>
      <c r="L2124" s="17"/>
      <c r="M2124" s="17"/>
    </row>
    <row r="2125" spans="1:13" x14ac:dyDescent="0.25">
      <c r="A2125" s="17"/>
      <c r="B2125" s="17"/>
      <c r="C2125" s="17"/>
      <c r="D2125" s="17"/>
      <c r="E2125" s="17"/>
      <c r="F2125" s="17"/>
      <c r="G2125" s="17"/>
      <c r="H2125" s="17"/>
      <c r="I2125" s="17"/>
      <c r="J2125" s="17"/>
      <c r="K2125" s="17"/>
      <c r="L2125" s="17"/>
      <c r="M2125" s="17"/>
    </row>
    <row r="2126" spans="1:13" x14ac:dyDescent="0.25">
      <c r="A2126" s="17"/>
      <c r="B2126" s="17"/>
      <c r="C2126" s="17"/>
      <c r="D2126" s="17"/>
      <c r="E2126" s="17"/>
      <c r="F2126" s="17"/>
      <c r="G2126" s="17"/>
      <c r="H2126" s="17"/>
      <c r="I2126" s="17"/>
      <c r="J2126" s="17"/>
      <c r="K2126" s="17"/>
      <c r="L2126" s="17"/>
      <c r="M2126" s="17"/>
    </row>
    <row r="2127" spans="1:13" x14ac:dyDescent="0.25">
      <c r="A2127" s="17"/>
      <c r="B2127" s="17"/>
      <c r="C2127" s="17"/>
      <c r="D2127" s="17"/>
      <c r="E2127" s="17"/>
      <c r="F2127" s="17"/>
      <c r="G2127" s="17"/>
      <c r="H2127" s="17"/>
      <c r="I2127" s="17"/>
      <c r="J2127" s="17"/>
      <c r="K2127" s="17"/>
      <c r="L2127" s="17"/>
      <c r="M2127" s="17"/>
    </row>
    <row r="2128" spans="1:13" x14ac:dyDescent="0.25">
      <c r="A2128" s="17"/>
      <c r="B2128" s="17"/>
      <c r="C2128" s="17"/>
      <c r="D2128" s="17"/>
      <c r="E2128" s="17"/>
      <c r="F2128" s="17"/>
      <c r="G2128" s="17"/>
      <c r="H2128" s="17"/>
      <c r="I2128" s="17"/>
      <c r="J2128" s="17"/>
      <c r="K2128" s="17"/>
      <c r="L2128" s="17"/>
      <c r="M2128" s="17"/>
    </row>
    <row r="2129" spans="1:13" x14ac:dyDescent="0.25">
      <c r="A2129" s="17"/>
      <c r="B2129" s="17"/>
      <c r="C2129" s="17"/>
      <c r="D2129" s="17"/>
      <c r="E2129" s="17"/>
      <c r="F2129" s="17"/>
      <c r="G2129" s="17"/>
      <c r="H2129" s="17"/>
      <c r="I2129" s="17"/>
      <c r="J2129" s="17"/>
      <c r="K2129" s="17"/>
      <c r="L2129" s="17"/>
      <c r="M2129" s="17"/>
    </row>
    <row r="2130" spans="1:13" x14ac:dyDescent="0.25">
      <c r="A2130" s="17"/>
      <c r="B2130" s="17"/>
      <c r="C2130" s="17"/>
      <c r="D2130" s="17"/>
      <c r="E2130" s="17"/>
      <c r="F2130" s="17"/>
      <c r="G2130" s="17"/>
      <c r="H2130" s="17"/>
      <c r="I2130" s="17"/>
      <c r="J2130" s="17"/>
      <c r="K2130" s="17"/>
      <c r="L2130" s="17"/>
      <c r="M2130" s="17"/>
    </row>
    <row r="2131" spans="1:13" x14ac:dyDescent="0.25">
      <c r="A2131" s="17"/>
      <c r="B2131" s="17"/>
      <c r="C2131" s="17"/>
      <c r="D2131" s="17"/>
      <c r="E2131" s="17"/>
      <c r="F2131" s="17"/>
      <c r="G2131" s="17"/>
      <c r="H2131" s="17"/>
      <c r="I2131" s="17"/>
      <c r="J2131" s="17"/>
      <c r="K2131" s="17"/>
      <c r="L2131" s="17"/>
      <c r="M2131" s="17"/>
    </row>
    <row r="2132" spans="1:13" x14ac:dyDescent="0.25">
      <c r="A2132" s="17"/>
      <c r="B2132" s="17"/>
      <c r="C2132" s="17"/>
      <c r="D2132" s="17"/>
      <c r="E2132" s="17"/>
      <c r="F2132" s="17"/>
      <c r="G2132" s="17"/>
      <c r="H2132" s="17"/>
      <c r="I2132" s="17"/>
      <c r="J2132" s="17"/>
      <c r="K2132" s="17"/>
      <c r="L2132" s="17"/>
      <c r="M2132" s="17"/>
    </row>
    <row r="2133" spans="1:13" x14ac:dyDescent="0.25">
      <c r="A2133" s="17"/>
      <c r="B2133" s="17"/>
      <c r="C2133" s="17"/>
      <c r="D2133" s="17"/>
      <c r="E2133" s="17"/>
      <c r="F2133" s="17"/>
      <c r="G2133" s="17"/>
      <c r="H2133" s="17"/>
      <c r="I2133" s="17"/>
      <c r="J2133" s="17"/>
      <c r="K2133" s="17"/>
      <c r="L2133" s="17"/>
      <c r="M2133" s="17"/>
    </row>
    <row r="2134" spans="1:13" x14ac:dyDescent="0.25">
      <c r="A2134" s="17"/>
      <c r="B2134" s="17"/>
      <c r="C2134" s="17"/>
      <c r="D2134" s="17"/>
      <c r="E2134" s="17"/>
      <c r="F2134" s="17"/>
      <c r="G2134" s="17"/>
      <c r="H2134" s="17"/>
      <c r="I2134" s="17"/>
      <c r="J2134" s="17"/>
      <c r="K2134" s="17"/>
      <c r="L2134" s="17"/>
      <c r="M2134" s="17"/>
    </row>
    <row r="2135" spans="1:13" x14ac:dyDescent="0.25">
      <c r="A2135" s="17"/>
      <c r="B2135" s="17"/>
      <c r="C2135" s="17"/>
      <c r="D2135" s="17"/>
      <c r="E2135" s="17"/>
      <c r="F2135" s="17"/>
      <c r="G2135" s="17"/>
      <c r="H2135" s="17"/>
      <c r="I2135" s="17"/>
      <c r="J2135" s="17"/>
      <c r="K2135" s="17"/>
      <c r="L2135" s="17"/>
      <c r="M2135" s="17"/>
    </row>
    <row r="2136" spans="1:13" x14ac:dyDescent="0.25">
      <c r="A2136" s="17"/>
      <c r="B2136" s="17"/>
      <c r="C2136" s="17"/>
      <c r="D2136" s="17"/>
      <c r="E2136" s="17"/>
      <c r="F2136" s="17"/>
      <c r="G2136" s="17"/>
      <c r="H2136" s="17"/>
      <c r="I2136" s="17"/>
      <c r="J2136" s="17"/>
      <c r="K2136" s="17"/>
      <c r="L2136" s="17"/>
      <c r="M2136" s="17"/>
    </row>
    <row r="2137" spans="1:13" x14ac:dyDescent="0.25">
      <c r="A2137" s="17"/>
      <c r="B2137" s="17"/>
      <c r="C2137" s="17"/>
      <c r="D2137" s="17"/>
      <c r="E2137" s="17"/>
      <c r="F2137" s="17"/>
      <c r="G2137" s="17"/>
      <c r="H2137" s="17"/>
      <c r="I2137" s="17"/>
      <c r="J2137" s="17"/>
      <c r="K2137" s="17"/>
      <c r="L2137" s="17"/>
      <c r="M2137" s="17"/>
    </row>
    <row r="2138" spans="1:13" x14ac:dyDescent="0.25">
      <c r="A2138" s="17"/>
      <c r="B2138" s="17"/>
      <c r="C2138" s="17"/>
      <c r="D2138" s="17"/>
      <c r="E2138" s="17"/>
      <c r="F2138" s="17"/>
      <c r="G2138" s="17"/>
      <c r="H2138" s="17"/>
      <c r="I2138" s="17"/>
      <c r="J2138" s="17"/>
      <c r="K2138" s="17"/>
      <c r="L2138" s="17"/>
      <c r="M2138" s="17"/>
    </row>
    <row r="2139" spans="1:13" x14ac:dyDescent="0.25">
      <c r="A2139" s="17"/>
      <c r="B2139" s="17"/>
      <c r="C2139" s="17"/>
      <c r="D2139" s="17"/>
      <c r="E2139" s="17"/>
      <c r="F2139" s="17"/>
      <c r="G2139" s="17"/>
      <c r="H2139" s="17"/>
      <c r="I2139" s="17"/>
      <c r="J2139" s="17"/>
      <c r="K2139" s="17"/>
      <c r="L2139" s="17"/>
      <c r="M2139" s="17"/>
    </row>
    <row r="2140" spans="1:13" x14ac:dyDescent="0.25">
      <c r="A2140" s="17"/>
      <c r="B2140" s="17"/>
      <c r="C2140" s="17"/>
      <c r="D2140" s="17"/>
      <c r="E2140" s="17"/>
      <c r="F2140" s="17"/>
      <c r="G2140" s="17"/>
      <c r="H2140" s="17"/>
      <c r="I2140" s="17"/>
      <c r="J2140" s="17"/>
      <c r="K2140" s="17"/>
      <c r="L2140" s="17"/>
      <c r="M2140" s="17"/>
    </row>
    <row r="2141" spans="1:13" x14ac:dyDescent="0.25">
      <c r="A2141" s="17"/>
      <c r="B2141" s="17"/>
      <c r="C2141" s="17"/>
      <c r="D2141" s="17"/>
      <c r="E2141" s="17"/>
      <c r="F2141" s="17"/>
      <c r="G2141" s="17"/>
      <c r="H2141" s="17"/>
      <c r="I2141" s="17"/>
      <c r="J2141" s="17"/>
      <c r="K2141" s="17"/>
      <c r="L2141" s="17"/>
      <c r="M2141" s="17"/>
    </row>
    <row r="2142" spans="1:13" x14ac:dyDescent="0.25">
      <c r="A2142" s="17"/>
      <c r="B2142" s="17"/>
      <c r="C2142" s="17"/>
      <c r="D2142" s="17"/>
      <c r="E2142" s="17"/>
      <c r="F2142" s="17"/>
      <c r="G2142" s="17"/>
      <c r="H2142" s="17"/>
      <c r="I2142" s="17"/>
      <c r="J2142" s="17"/>
      <c r="K2142" s="17"/>
      <c r="L2142" s="17"/>
      <c r="M2142" s="17"/>
    </row>
    <row r="2143" spans="1:13" x14ac:dyDescent="0.25">
      <c r="A2143" s="17"/>
      <c r="B2143" s="17"/>
      <c r="C2143" s="17"/>
      <c r="D2143" s="17"/>
      <c r="E2143" s="17"/>
      <c r="F2143" s="17"/>
      <c r="G2143" s="17"/>
      <c r="H2143" s="17"/>
      <c r="I2143" s="17"/>
      <c r="J2143" s="17"/>
      <c r="K2143" s="17"/>
      <c r="L2143" s="17"/>
      <c r="M2143" s="17"/>
    </row>
    <row r="2144" spans="1:13" x14ac:dyDescent="0.25">
      <c r="A2144" s="17"/>
      <c r="B2144" s="17"/>
      <c r="C2144" s="17"/>
      <c r="D2144" s="17"/>
      <c r="E2144" s="17"/>
      <c r="F2144" s="17"/>
      <c r="G2144" s="17"/>
      <c r="H2144" s="17"/>
      <c r="I2144" s="17"/>
      <c r="J2144" s="17"/>
      <c r="K2144" s="17"/>
      <c r="L2144" s="17"/>
      <c r="M2144" s="17"/>
    </row>
    <row r="2145" spans="1:13" x14ac:dyDescent="0.25">
      <c r="A2145" s="17"/>
      <c r="B2145" s="17"/>
      <c r="C2145" s="17"/>
      <c r="D2145" s="17"/>
      <c r="E2145" s="17"/>
      <c r="F2145" s="17"/>
      <c r="G2145" s="17"/>
      <c r="H2145" s="17"/>
      <c r="I2145" s="17"/>
      <c r="J2145" s="17"/>
      <c r="K2145" s="17"/>
      <c r="L2145" s="17"/>
      <c r="M2145" s="17"/>
    </row>
    <row r="2146" spans="1:13" x14ac:dyDescent="0.25">
      <c r="A2146" s="17"/>
      <c r="B2146" s="17"/>
      <c r="C2146" s="17"/>
      <c r="D2146" s="17"/>
      <c r="E2146" s="17"/>
      <c r="F2146" s="17"/>
      <c r="G2146" s="17"/>
      <c r="H2146" s="17"/>
      <c r="I2146" s="17"/>
      <c r="J2146" s="17"/>
      <c r="K2146" s="17"/>
      <c r="L2146" s="17"/>
      <c r="M2146" s="17"/>
    </row>
    <row r="2147" spans="1:13" x14ac:dyDescent="0.25">
      <c r="A2147" s="17"/>
      <c r="B2147" s="17"/>
      <c r="C2147" s="17"/>
      <c r="D2147" s="17"/>
      <c r="E2147" s="17"/>
      <c r="F2147" s="17"/>
      <c r="G2147" s="17"/>
      <c r="H2147" s="17"/>
      <c r="I2147" s="17"/>
      <c r="J2147" s="17"/>
      <c r="K2147" s="17"/>
      <c r="L2147" s="17"/>
      <c r="M2147" s="17"/>
    </row>
    <row r="2148" spans="1:13" x14ac:dyDescent="0.25">
      <c r="A2148" s="17"/>
      <c r="B2148" s="17"/>
      <c r="C2148" s="17"/>
      <c r="D2148" s="17"/>
      <c r="E2148" s="17"/>
      <c r="F2148" s="17"/>
      <c r="G2148" s="17"/>
      <c r="H2148" s="17"/>
      <c r="I2148" s="17"/>
      <c r="J2148" s="17"/>
      <c r="K2148" s="17"/>
      <c r="L2148" s="17"/>
      <c r="M2148" s="17"/>
    </row>
    <row r="2149" spans="1:13" x14ac:dyDescent="0.25">
      <c r="A2149" s="17"/>
      <c r="B2149" s="17"/>
      <c r="C2149" s="17"/>
      <c r="D2149" s="17"/>
      <c r="E2149" s="17"/>
      <c r="F2149" s="17"/>
      <c r="G2149" s="17"/>
      <c r="H2149" s="17"/>
      <c r="I2149" s="17"/>
      <c r="J2149" s="17"/>
      <c r="K2149" s="17"/>
      <c r="L2149" s="17"/>
      <c r="M2149" s="17"/>
    </row>
    <row r="2150" spans="1:13" x14ac:dyDescent="0.25">
      <c r="A2150" s="17"/>
      <c r="B2150" s="17"/>
      <c r="C2150" s="17"/>
      <c r="D2150" s="17"/>
      <c r="E2150" s="17"/>
      <c r="F2150" s="17"/>
      <c r="G2150" s="17"/>
      <c r="H2150" s="17"/>
      <c r="I2150" s="17"/>
      <c r="J2150" s="17"/>
      <c r="K2150" s="17"/>
      <c r="L2150" s="17"/>
      <c r="M2150" s="17"/>
    </row>
    <row r="2151" spans="1:13" x14ac:dyDescent="0.25">
      <c r="A2151" s="17"/>
      <c r="B2151" s="17"/>
      <c r="C2151" s="17"/>
      <c r="D2151" s="17"/>
      <c r="E2151" s="17"/>
      <c r="F2151" s="17"/>
      <c r="G2151" s="17"/>
      <c r="H2151" s="17"/>
      <c r="I2151" s="17"/>
      <c r="J2151" s="17"/>
      <c r="K2151" s="17"/>
      <c r="L2151" s="17"/>
      <c r="M2151" s="17"/>
    </row>
    <row r="2152" spans="1:13" x14ac:dyDescent="0.25">
      <c r="A2152" s="17"/>
      <c r="B2152" s="17"/>
      <c r="C2152" s="17"/>
      <c r="D2152" s="17"/>
      <c r="E2152" s="17"/>
      <c r="F2152" s="17"/>
      <c r="G2152" s="17"/>
      <c r="H2152" s="17"/>
      <c r="I2152" s="17"/>
      <c r="J2152" s="17"/>
      <c r="K2152" s="17"/>
      <c r="L2152" s="17"/>
      <c r="M2152" s="17"/>
    </row>
    <row r="2153" spans="1:13" x14ac:dyDescent="0.25">
      <c r="A2153" s="17"/>
      <c r="B2153" s="17"/>
      <c r="C2153" s="17"/>
      <c r="D2153" s="17"/>
      <c r="E2153" s="17"/>
      <c r="F2153" s="17"/>
      <c r="G2153" s="17"/>
      <c r="H2153" s="17"/>
      <c r="I2153" s="17"/>
      <c r="J2153" s="17"/>
      <c r="K2153" s="17"/>
      <c r="L2153" s="17"/>
      <c r="M2153" s="17"/>
    </row>
    <row r="2154" spans="1:13" x14ac:dyDescent="0.25">
      <c r="A2154" s="17"/>
      <c r="B2154" s="17"/>
      <c r="C2154" s="17"/>
      <c r="D2154" s="17"/>
      <c r="E2154" s="17"/>
      <c r="F2154" s="17"/>
      <c r="G2154" s="17"/>
      <c r="H2154" s="17"/>
      <c r="I2154" s="17"/>
      <c r="J2154" s="17"/>
      <c r="K2154" s="17"/>
      <c r="L2154" s="17"/>
      <c r="M2154" s="17"/>
    </row>
    <row r="2155" spans="1:13" x14ac:dyDescent="0.25">
      <c r="A2155" s="17"/>
      <c r="B2155" s="17"/>
      <c r="C2155" s="17"/>
      <c r="D2155" s="17"/>
      <c r="E2155" s="17"/>
      <c r="F2155" s="17"/>
      <c r="G2155" s="17"/>
      <c r="H2155" s="17"/>
      <c r="I2155" s="17"/>
      <c r="J2155" s="17"/>
      <c r="K2155" s="17"/>
      <c r="L2155" s="17"/>
      <c r="M2155" s="17"/>
    </row>
    <row r="2156" spans="1:13" x14ac:dyDescent="0.25">
      <c r="A2156" s="17"/>
      <c r="B2156" s="17"/>
      <c r="C2156" s="17"/>
      <c r="D2156" s="17"/>
      <c r="E2156" s="17"/>
      <c r="F2156" s="17"/>
      <c r="G2156" s="17"/>
      <c r="H2156" s="17"/>
      <c r="I2156" s="17"/>
      <c r="J2156" s="17"/>
      <c r="K2156" s="17"/>
      <c r="L2156" s="17"/>
      <c r="M2156" s="17"/>
    </row>
    <row r="2157" spans="1:13" x14ac:dyDescent="0.25">
      <c r="A2157" s="17"/>
      <c r="B2157" s="17"/>
      <c r="C2157" s="17"/>
      <c r="D2157" s="17"/>
      <c r="E2157" s="17"/>
      <c r="F2157" s="17"/>
      <c r="G2157" s="17"/>
      <c r="H2157" s="17"/>
      <c r="I2157" s="17"/>
      <c r="J2157" s="17"/>
      <c r="K2157" s="17"/>
      <c r="L2157" s="17"/>
      <c r="M2157" s="17"/>
    </row>
    <row r="2158" spans="1:13" x14ac:dyDescent="0.25">
      <c r="A2158" s="17"/>
      <c r="B2158" s="17"/>
      <c r="C2158" s="17"/>
      <c r="D2158" s="17"/>
      <c r="E2158" s="17"/>
      <c r="F2158" s="17"/>
      <c r="G2158" s="17"/>
      <c r="H2158" s="17"/>
      <c r="I2158" s="17"/>
      <c r="J2158" s="17"/>
      <c r="K2158" s="17"/>
      <c r="L2158" s="17"/>
      <c r="M2158" s="17"/>
    </row>
    <row r="2159" spans="1:13" x14ac:dyDescent="0.25">
      <c r="A2159" s="17"/>
      <c r="B2159" s="17"/>
      <c r="C2159" s="17"/>
      <c r="D2159" s="17"/>
      <c r="E2159" s="17"/>
      <c r="F2159" s="17"/>
      <c r="G2159" s="17"/>
      <c r="H2159" s="17"/>
      <c r="I2159" s="17"/>
      <c r="J2159" s="17"/>
      <c r="K2159" s="17"/>
      <c r="L2159" s="17"/>
      <c r="M2159" s="17"/>
    </row>
    <row r="2160" spans="1:13" x14ac:dyDescent="0.25">
      <c r="A2160" s="17"/>
      <c r="B2160" s="17"/>
      <c r="C2160" s="17"/>
      <c r="D2160" s="17"/>
      <c r="E2160" s="17"/>
      <c r="F2160" s="17"/>
      <c r="G2160" s="17"/>
      <c r="H2160" s="17"/>
      <c r="I2160" s="17"/>
      <c r="J2160" s="17"/>
      <c r="K2160" s="17"/>
      <c r="L2160" s="17"/>
      <c r="M2160" s="17"/>
    </row>
    <row r="2161" spans="1:13" x14ac:dyDescent="0.25">
      <c r="A2161" s="17"/>
      <c r="B2161" s="17"/>
      <c r="C2161" s="17"/>
      <c r="D2161" s="17"/>
      <c r="E2161" s="17"/>
      <c r="F2161" s="17"/>
      <c r="G2161" s="17"/>
      <c r="H2161" s="17"/>
      <c r="I2161" s="17"/>
      <c r="J2161" s="17"/>
      <c r="K2161" s="17"/>
      <c r="L2161" s="17"/>
      <c r="M2161" s="17"/>
    </row>
    <row r="2162" spans="1:13" x14ac:dyDescent="0.25">
      <c r="A2162" s="17"/>
      <c r="B2162" s="17"/>
      <c r="C2162" s="17"/>
      <c r="D2162" s="17"/>
      <c r="E2162" s="17"/>
      <c r="F2162" s="17"/>
      <c r="G2162" s="17"/>
      <c r="H2162" s="17"/>
      <c r="I2162" s="17"/>
      <c r="J2162" s="17"/>
      <c r="K2162" s="17"/>
      <c r="L2162" s="17"/>
      <c r="M2162" s="17"/>
    </row>
    <row r="2163" spans="1:13" x14ac:dyDescent="0.25">
      <c r="A2163" s="17"/>
      <c r="B2163" s="17"/>
      <c r="C2163" s="17"/>
      <c r="D2163" s="17"/>
      <c r="E2163" s="17"/>
      <c r="F2163" s="17"/>
      <c r="G2163" s="17"/>
      <c r="H2163" s="17"/>
      <c r="I2163" s="17"/>
      <c r="J2163" s="17"/>
      <c r="K2163" s="17"/>
      <c r="L2163" s="17"/>
      <c r="M2163" s="17"/>
    </row>
    <row r="2164" spans="1:13" x14ac:dyDescent="0.25">
      <c r="A2164" s="17"/>
      <c r="B2164" s="17"/>
      <c r="C2164" s="17"/>
      <c r="D2164" s="17"/>
      <c r="E2164" s="17"/>
      <c r="F2164" s="17"/>
      <c r="G2164" s="17"/>
      <c r="H2164" s="17"/>
      <c r="I2164" s="17"/>
      <c r="J2164" s="17"/>
      <c r="K2164" s="17"/>
      <c r="L2164" s="17"/>
      <c r="M2164" s="17"/>
    </row>
    <row r="2165" spans="1:13" x14ac:dyDescent="0.25">
      <c r="A2165" s="17"/>
      <c r="B2165" s="17"/>
      <c r="C2165" s="17"/>
      <c r="D2165" s="17"/>
      <c r="E2165" s="17"/>
      <c r="F2165" s="17"/>
      <c r="G2165" s="17"/>
      <c r="H2165" s="17"/>
      <c r="I2165" s="17"/>
      <c r="J2165" s="17"/>
      <c r="K2165" s="17"/>
      <c r="L2165" s="17"/>
      <c r="M2165" s="17"/>
    </row>
    <row r="2166" spans="1:13" x14ac:dyDescent="0.25">
      <c r="A2166" s="17"/>
      <c r="B2166" s="17"/>
      <c r="C2166" s="17"/>
      <c r="D2166" s="17"/>
      <c r="E2166" s="17"/>
      <c r="F2166" s="17"/>
      <c r="G2166" s="17"/>
      <c r="H2166" s="17"/>
      <c r="I2166" s="17"/>
      <c r="J2166" s="17"/>
      <c r="K2166" s="17"/>
      <c r="L2166" s="17"/>
      <c r="M2166" s="17"/>
    </row>
    <row r="2167" spans="1:13" x14ac:dyDescent="0.25">
      <c r="A2167" s="17"/>
      <c r="B2167" s="17"/>
      <c r="C2167" s="17"/>
      <c r="D2167" s="17"/>
      <c r="E2167" s="17"/>
      <c r="F2167" s="17"/>
      <c r="G2167" s="17"/>
      <c r="H2167" s="17"/>
      <c r="I2167" s="17"/>
      <c r="J2167" s="17"/>
      <c r="K2167" s="17"/>
      <c r="L2167" s="17"/>
      <c r="M2167" s="17"/>
    </row>
    <row r="2168" spans="1:13" x14ac:dyDescent="0.25">
      <c r="A2168" s="17"/>
      <c r="B2168" s="17"/>
      <c r="C2168" s="17"/>
      <c r="D2168" s="17"/>
      <c r="E2168" s="17"/>
      <c r="F2168" s="17"/>
      <c r="G2168" s="17"/>
      <c r="H2168" s="17"/>
      <c r="I2168" s="17"/>
      <c r="J2168" s="17"/>
      <c r="K2168" s="17"/>
      <c r="L2168" s="17"/>
      <c r="M2168" s="17"/>
    </row>
    <row r="2169" spans="1:13" x14ac:dyDescent="0.25">
      <c r="A2169" s="17"/>
      <c r="B2169" s="17"/>
      <c r="C2169" s="17"/>
      <c r="D2169" s="17"/>
      <c r="E2169" s="17"/>
      <c r="F2169" s="17"/>
      <c r="G2169" s="17"/>
      <c r="H2169" s="17"/>
      <c r="I2169" s="17"/>
      <c r="J2169" s="17"/>
      <c r="K2169" s="17"/>
      <c r="L2169" s="17"/>
      <c r="M2169" s="17"/>
    </row>
    <row r="2170" spans="1:13" x14ac:dyDescent="0.25">
      <c r="A2170" s="17"/>
      <c r="B2170" s="17"/>
      <c r="C2170" s="17"/>
      <c r="D2170" s="17"/>
      <c r="E2170" s="17"/>
      <c r="F2170" s="17"/>
      <c r="G2170" s="17"/>
      <c r="H2170" s="17"/>
      <c r="I2170" s="17"/>
      <c r="J2170" s="17"/>
      <c r="K2170" s="17"/>
      <c r="L2170" s="17"/>
      <c r="M2170" s="17"/>
    </row>
    <row r="2171" spans="1:13" x14ac:dyDescent="0.25">
      <c r="A2171" s="17"/>
      <c r="B2171" s="17"/>
      <c r="C2171" s="17"/>
      <c r="D2171" s="17"/>
      <c r="E2171" s="17"/>
      <c r="F2171" s="17"/>
      <c r="G2171" s="17"/>
      <c r="H2171" s="17"/>
      <c r="I2171" s="17"/>
      <c r="J2171" s="17"/>
      <c r="K2171" s="17"/>
      <c r="L2171" s="17"/>
      <c r="M2171" s="17"/>
    </row>
    <row r="2172" spans="1:13" x14ac:dyDescent="0.25">
      <c r="A2172" s="17"/>
      <c r="B2172" s="17"/>
      <c r="C2172" s="17"/>
      <c r="D2172" s="17"/>
      <c r="E2172" s="17"/>
      <c r="F2172" s="17"/>
      <c r="G2172" s="17"/>
      <c r="H2172" s="17"/>
      <c r="I2172" s="17"/>
      <c r="J2172" s="17"/>
      <c r="K2172" s="17"/>
      <c r="L2172" s="17"/>
      <c r="M2172" s="17"/>
    </row>
    <row r="2173" spans="1:13" x14ac:dyDescent="0.25">
      <c r="A2173" s="17"/>
      <c r="B2173" s="17"/>
      <c r="C2173" s="17"/>
      <c r="D2173" s="17"/>
      <c r="E2173" s="17"/>
      <c r="F2173" s="17"/>
      <c r="G2173" s="17"/>
      <c r="H2173" s="17"/>
      <c r="I2173" s="17"/>
      <c r="J2173" s="17"/>
      <c r="K2173" s="17"/>
      <c r="L2173" s="17"/>
      <c r="M2173" s="17"/>
    </row>
    <row r="2174" spans="1:13" x14ac:dyDescent="0.25">
      <c r="A2174" s="17"/>
      <c r="B2174" s="17"/>
      <c r="C2174" s="17"/>
      <c r="D2174" s="17"/>
      <c r="E2174" s="17"/>
      <c r="F2174" s="17"/>
      <c r="G2174" s="17"/>
      <c r="H2174" s="17"/>
      <c r="I2174" s="17"/>
      <c r="J2174" s="17"/>
      <c r="K2174" s="17"/>
      <c r="L2174" s="17"/>
      <c r="M2174" s="17"/>
    </row>
    <row r="2175" spans="1:13" x14ac:dyDescent="0.25">
      <c r="A2175" s="17"/>
      <c r="B2175" s="17"/>
      <c r="C2175" s="17"/>
      <c r="D2175" s="17"/>
      <c r="E2175" s="17"/>
      <c r="F2175" s="17"/>
      <c r="G2175" s="17"/>
      <c r="H2175" s="17"/>
      <c r="I2175" s="17"/>
      <c r="J2175" s="17"/>
      <c r="K2175" s="17"/>
      <c r="L2175" s="17"/>
      <c r="M2175" s="17"/>
    </row>
    <row r="2176" spans="1:13" x14ac:dyDescent="0.25">
      <c r="A2176" s="17"/>
      <c r="B2176" s="17"/>
      <c r="C2176" s="17"/>
      <c r="D2176" s="17"/>
      <c r="E2176" s="17"/>
      <c r="F2176" s="17"/>
      <c r="G2176" s="17"/>
      <c r="H2176" s="17"/>
      <c r="I2176" s="17"/>
      <c r="J2176" s="17"/>
      <c r="K2176" s="17"/>
      <c r="L2176" s="17"/>
      <c r="M2176" s="17"/>
    </row>
    <row r="2177" spans="1:13" x14ac:dyDescent="0.25">
      <c r="A2177" s="17"/>
      <c r="B2177" s="17"/>
      <c r="C2177" s="17"/>
      <c r="D2177" s="17"/>
      <c r="E2177" s="17"/>
      <c r="F2177" s="17"/>
      <c r="G2177" s="17"/>
      <c r="H2177" s="17"/>
      <c r="I2177" s="17"/>
      <c r="J2177" s="17"/>
      <c r="K2177" s="17"/>
      <c r="L2177" s="17"/>
      <c r="M2177" s="17"/>
    </row>
    <row r="2178" spans="1:13" x14ac:dyDescent="0.25">
      <c r="A2178" s="17"/>
      <c r="B2178" s="17"/>
      <c r="C2178" s="17"/>
      <c r="D2178" s="17"/>
      <c r="E2178" s="17"/>
      <c r="F2178" s="17"/>
      <c r="G2178" s="17"/>
      <c r="H2178" s="17"/>
      <c r="I2178" s="17"/>
      <c r="J2178" s="17"/>
      <c r="K2178" s="17"/>
      <c r="L2178" s="17"/>
      <c r="M2178" s="17"/>
    </row>
    <row r="2179" spans="1:13" x14ac:dyDescent="0.25">
      <c r="A2179" s="17"/>
      <c r="B2179" s="17"/>
      <c r="C2179" s="17"/>
      <c r="D2179" s="17"/>
      <c r="E2179" s="17"/>
      <c r="F2179" s="17"/>
      <c r="G2179" s="17"/>
      <c r="H2179" s="17"/>
      <c r="I2179" s="17"/>
      <c r="J2179" s="17"/>
      <c r="K2179" s="17"/>
      <c r="L2179" s="17"/>
      <c r="M2179" s="17"/>
    </row>
    <row r="2180" spans="1:13" x14ac:dyDescent="0.25">
      <c r="A2180" s="17"/>
      <c r="B2180" s="17"/>
      <c r="C2180" s="17"/>
      <c r="D2180" s="17"/>
      <c r="E2180" s="17"/>
      <c r="F2180" s="17"/>
      <c r="G2180" s="17"/>
      <c r="H2180" s="17"/>
      <c r="I2180" s="17"/>
      <c r="J2180" s="17"/>
      <c r="K2180" s="17"/>
      <c r="L2180" s="17"/>
      <c r="M2180" s="17"/>
    </row>
    <row r="2181" spans="1:13" x14ac:dyDescent="0.25">
      <c r="A2181" s="17"/>
      <c r="B2181" s="17"/>
      <c r="C2181" s="17"/>
      <c r="D2181" s="17"/>
      <c r="E2181" s="17"/>
      <c r="F2181" s="17"/>
      <c r="G2181" s="17"/>
      <c r="H2181" s="17"/>
      <c r="I2181" s="17"/>
      <c r="J2181" s="17"/>
      <c r="K2181" s="17"/>
      <c r="L2181" s="17"/>
      <c r="M2181" s="17"/>
    </row>
    <row r="2182" spans="1:13" x14ac:dyDescent="0.25">
      <c r="A2182" s="17"/>
      <c r="B2182" s="17"/>
      <c r="C2182" s="17"/>
      <c r="D2182" s="17"/>
      <c r="E2182" s="17"/>
      <c r="F2182" s="17"/>
      <c r="G2182" s="17"/>
      <c r="H2182" s="17"/>
      <c r="I2182" s="17"/>
      <c r="J2182" s="17"/>
      <c r="K2182" s="17"/>
      <c r="L2182" s="17"/>
      <c r="M2182" s="17"/>
    </row>
    <row r="2183" spans="1:13" x14ac:dyDescent="0.25">
      <c r="A2183" s="17"/>
      <c r="B2183" s="17"/>
      <c r="C2183" s="17"/>
      <c r="D2183" s="17"/>
      <c r="E2183" s="17"/>
      <c r="F2183" s="17"/>
      <c r="G2183" s="17"/>
      <c r="H2183" s="17"/>
      <c r="I2183" s="17"/>
      <c r="J2183" s="17"/>
      <c r="K2183" s="17"/>
      <c r="L2183" s="17"/>
      <c r="M2183" s="17"/>
    </row>
    <row r="2184" spans="1:13" x14ac:dyDescent="0.25">
      <c r="A2184" s="17"/>
      <c r="B2184" s="17"/>
      <c r="C2184" s="17"/>
      <c r="D2184" s="17"/>
      <c r="E2184" s="17"/>
      <c r="F2184" s="17"/>
      <c r="G2184" s="17"/>
      <c r="H2184" s="17"/>
      <c r="I2184" s="17"/>
      <c r="J2184" s="17"/>
      <c r="K2184" s="17"/>
      <c r="L2184" s="17"/>
      <c r="M2184" s="17"/>
    </row>
    <row r="2185" spans="1:13" x14ac:dyDescent="0.25">
      <c r="A2185" s="17"/>
      <c r="B2185" s="17"/>
      <c r="C2185" s="17"/>
      <c r="D2185" s="17"/>
      <c r="E2185" s="17"/>
      <c r="F2185" s="17"/>
      <c r="G2185" s="17"/>
      <c r="H2185" s="17"/>
      <c r="I2185" s="17"/>
      <c r="J2185" s="17"/>
      <c r="K2185" s="17"/>
      <c r="L2185" s="17"/>
      <c r="M2185" s="17"/>
    </row>
    <row r="2186" spans="1:13" x14ac:dyDescent="0.25">
      <c r="A2186" s="17"/>
      <c r="B2186" s="17"/>
      <c r="C2186" s="17"/>
      <c r="D2186" s="17"/>
      <c r="E2186" s="17"/>
      <c r="F2186" s="17"/>
      <c r="G2186" s="17"/>
      <c r="H2186" s="17"/>
      <c r="I2186" s="17"/>
      <c r="J2186" s="17"/>
      <c r="K2186" s="17"/>
      <c r="L2186" s="17"/>
      <c r="M2186" s="17"/>
    </row>
    <row r="2187" spans="1:13" x14ac:dyDescent="0.25">
      <c r="A2187" s="17"/>
      <c r="B2187" s="17"/>
      <c r="C2187" s="17"/>
      <c r="D2187" s="17"/>
      <c r="E2187" s="17"/>
      <c r="F2187" s="17"/>
      <c r="G2187" s="17"/>
      <c r="H2187" s="17"/>
      <c r="I2187" s="17"/>
      <c r="J2187" s="17"/>
      <c r="K2187" s="17"/>
      <c r="L2187" s="17"/>
      <c r="M2187" s="17"/>
    </row>
    <row r="2188" spans="1:13" x14ac:dyDescent="0.25">
      <c r="A2188" s="17"/>
      <c r="B2188" s="17"/>
      <c r="C2188" s="17"/>
      <c r="D2188" s="17"/>
      <c r="E2188" s="17"/>
      <c r="F2188" s="17"/>
      <c r="G2188" s="17"/>
      <c r="H2188" s="17"/>
      <c r="I2188" s="17"/>
      <c r="J2188" s="17"/>
      <c r="K2188" s="17"/>
      <c r="L2188" s="17"/>
      <c r="M2188" s="17"/>
    </row>
    <row r="2189" spans="1:13" x14ac:dyDescent="0.25">
      <c r="A2189" s="17"/>
      <c r="B2189" s="17"/>
      <c r="C2189" s="17"/>
      <c r="D2189" s="17"/>
      <c r="E2189" s="17"/>
      <c r="F2189" s="17"/>
      <c r="G2189" s="17"/>
      <c r="H2189" s="17"/>
      <c r="I2189" s="17"/>
      <c r="J2189" s="17"/>
      <c r="K2189" s="17"/>
      <c r="L2189" s="17"/>
      <c r="M2189" s="17"/>
    </row>
    <row r="2190" spans="1:13" x14ac:dyDescent="0.25">
      <c r="A2190" s="17"/>
      <c r="B2190" s="17"/>
      <c r="C2190" s="17"/>
      <c r="D2190" s="17"/>
      <c r="E2190" s="17"/>
      <c r="F2190" s="17"/>
      <c r="G2190" s="17"/>
      <c r="H2190" s="17"/>
      <c r="I2190" s="17"/>
      <c r="J2190" s="17"/>
      <c r="K2190" s="17"/>
      <c r="L2190" s="17"/>
      <c r="M2190" s="17"/>
    </row>
    <row r="2191" spans="1:13" x14ac:dyDescent="0.25">
      <c r="A2191" s="17"/>
      <c r="B2191" s="17"/>
      <c r="C2191" s="17"/>
      <c r="D2191" s="17"/>
      <c r="E2191" s="17"/>
      <c r="F2191" s="17"/>
      <c r="G2191" s="17"/>
      <c r="H2191" s="17"/>
      <c r="I2191" s="17"/>
      <c r="J2191" s="17"/>
      <c r="K2191" s="17"/>
      <c r="L2191" s="17"/>
      <c r="M2191" s="17"/>
    </row>
    <row r="2192" spans="1:13" x14ac:dyDescent="0.25">
      <c r="A2192" s="17"/>
      <c r="B2192" s="17"/>
      <c r="C2192" s="17"/>
      <c r="D2192" s="17"/>
      <c r="E2192" s="17"/>
      <c r="F2192" s="17"/>
      <c r="G2192" s="17"/>
      <c r="H2192" s="17"/>
      <c r="I2192" s="17"/>
      <c r="J2192" s="17"/>
      <c r="K2192" s="17"/>
      <c r="L2192" s="17"/>
      <c r="M2192" s="17"/>
    </row>
    <row r="2193" spans="1:13" x14ac:dyDescent="0.25">
      <c r="A2193" s="17"/>
      <c r="B2193" s="17"/>
      <c r="C2193" s="17"/>
      <c r="D2193" s="17"/>
      <c r="E2193" s="17"/>
      <c r="F2193" s="17"/>
      <c r="G2193" s="17"/>
      <c r="H2193" s="17"/>
      <c r="I2193" s="17"/>
      <c r="J2193" s="17"/>
      <c r="K2193" s="17"/>
      <c r="L2193" s="17"/>
      <c r="M2193" s="17"/>
    </row>
    <row r="2194" spans="1:13" x14ac:dyDescent="0.25">
      <c r="A2194" s="17"/>
      <c r="B2194" s="17"/>
      <c r="C2194" s="17"/>
      <c r="D2194" s="17"/>
      <c r="E2194" s="17"/>
      <c r="F2194" s="17"/>
      <c r="G2194" s="17"/>
      <c r="H2194" s="17"/>
      <c r="I2194" s="17"/>
      <c r="J2194" s="17"/>
      <c r="K2194" s="17"/>
      <c r="L2194" s="17"/>
      <c r="M2194" s="17"/>
    </row>
    <row r="2195" spans="1:13" x14ac:dyDescent="0.25">
      <c r="A2195" s="17"/>
      <c r="B2195" s="17"/>
      <c r="C2195" s="17"/>
      <c r="D2195" s="17"/>
      <c r="E2195" s="17"/>
      <c r="F2195" s="17"/>
      <c r="G2195" s="17"/>
      <c r="H2195" s="17"/>
      <c r="I2195" s="17"/>
      <c r="J2195" s="17"/>
      <c r="K2195" s="17"/>
      <c r="L2195" s="17"/>
      <c r="M2195" s="17"/>
    </row>
    <row r="2196" spans="1:13" x14ac:dyDescent="0.25">
      <c r="A2196" s="17"/>
      <c r="B2196" s="17"/>
      <c r="C2196" s="17"/>
      <c r="D2196" s="17"/>
      <c r="E2196" s="17"/>
      <c r="F2196" s="17"/>
      <c r="G2196" s="17"/>
      <c r="H2196" s="17"/>
      <c r="I2196" s="17"/>
      <c r="J2196" s="17"/>
      <c r="K2196" s="17"/>
      <c r="L2196" s="17"/>
      <c r="M2196" s="17"/>
    </row>
    <row r="2197" spans="1:13" x14ac:dyDescent="0.25">
      <c r="A2197" s="17"/>
      <c r="B2197" s="17"/>
      <c r="C2197" s="17"/>
      <c r="D2197" s="17"/>
      <c r="E2197" s="17"/>
      <c r="F2197" s="17"/>
      <c r="G2197" s="17"/>
      <c r="H2197" s="17"/>
      <c r="I2197" s="17"/>
      <c r="J2197" s="17"/>
      <c r="K2197" s="17"/>
      <c r="L2197" s="17"/>
      <c r="M2197" s="17"/>
    </row>
    <row r="2198" spans="1:13" x14ac:dyDescent="0.25">
      <c r="A2198" s="17"/>
      <c r="B2198" s="17"/>
      <c r="C2198" s="17"/>
      <c r="D2198" s="17"/>
      <c r="E2198" s="17"/>
      <c r="F2198" s="17"/>
      <c r="G2198" s="17"/>
      <c r="H2198" s="17"/>
      <c r="I2198" s="17"/>
      <c r="J2198" s="17"/>
      <c r="K2198" s="17"/>
      <c r="L2198" s="17"/>
      <c r="M2198" s="17"/>
    </row>
    <row r="2199" spans="1:13" x14ac:dyDescent="0.25">
      <c r="A2199" s="17"/>
      <c r="B2199" s="17"/>
      <c r="C2199" s="17"/>
      <c r="D2199" s="17"/>
      <c r="E2199" s="17"/>
      <c r="F2199" s="17"/>
      <c r="G2199" s="17"/>
      <c r="H2199" s="17"/>
      <c r="I2199" s="17"/>
      <c r="J2199" s="17"/>
      <c r="K2199" s="17"/>
      <c r="L2199" s="17"/>
      <c r="M2199" s="17"/>
    </row>
    <row r="2200" spans="1:13" x14ac:dyDescent="0.25">
      <c r="A2200" s="17"/>
      <c r="B2200" s="17"/>
      <c r="C2200" s="17"/>
      <c r="D2200" s="17"/>
      <c r="E2200" s="17"/>
      <c r="F2200" s="17"/>
      <c r="G2200" s="17"/>
      <c r="H2200" s="17"/>
      <c r="I2200" s="17"/>
      <c r="J2200" s="17"/>
      <c r="K2200" s="17"/>
      <c r="L2200" s="17"/>
      <c r="M2200" s="17"/>
    </row>
    <row r="2201" spans="1:13" x14ac:dyDescent="0.25">
      <c r="A2201" s="17"/>
      <c r="B2201" s="17"/>
      <c r="C2201" s="17"/>
      <c r="D2201" s="17"/>
      <c r="E2201" s="17"/>
      <c r="F2201" s="17"/>
      <c r="G2201" s="17"/>
      <c r="H2201" s="17"/>
      <c r="I2201" s="17"/>
      <c r="J2201" s="17"/>
      <c r="K2201" s="17"/>
      <c r="L2201" s="17"/>
      <c r="M2201" s="17"/>
    </row>
    <row r="2202" spans="1:13" x14ac:dyDescent="0.25">
      <c r="A2202" s="17"/>
      <c r="B2202" s="17"/>
      <c r="C2202" s="17"/>
      <c r="D2202" s="17"/>
      <c r="E2202" s="17"/>
      <c r="F2202" s="17"/>
      <c r="G2202" s="17"/>
      <c r="H2202" s="17"/>
      <c r="I2202" s="17"/>
      <c r="J2202" s="17"/>
      <c r="K2202" s="17"/>
      <c r="L2202" s="17"/>
      <c r="M2202" s="17"/>
    </row>
    <row r="2203" spans="1:13" x14ac:dyDescent="0.25">
      <c r="A2203" s="17"/>
      <c r="B2203" s="17"/>
      <c r="C2203" s="17"/>
      <c r="D2203" s="17"/>
      <c r="E2203" s="17"/>
      <c r="F2203" s="17"/>
      <c r="G2203" s="17"/>
      <c r="H2203" s="17"/>
      <c r="I2203" s="17"/>
      <c r="J2203" s="17"/>
      <c r="K2203" s="17"/>
      <c r="L2203" s="17"/>
      <c r="M2203" s="17"/>
    </row>
    <row r="2204" spans="1:13" x14ac:dyDescent="0.25">
      <c r="A2204" s="17"/>
      <c r="B2204" s="17"/>
      <c r="C2204" s="17"/>
      <c r="D2204" s="17"/>
      <c r="E2204" s="17"/>
      <c r="F2204" s="17"/>
      <c r="G2204" s="17"/>
      <c r="H2204" s="17"/>
      <c r="I2204" s="17"/>
      <c r="J2204" s="17"/>
      <c r="K2204" s="17"/>
      <c r="L2204" s="17"/>
      <c r="M2204" s="17"/>
    </row>
    <row r="2205" spans="1:13" x14ac:dyDescent="0.25">
      <c r="A2205" s="17"/>
      <c r="B2205" s="17"/>
      <c r="C2205" s="17"/>
      <c r="D2205" s="17"/>
      <c r="E2205" s="17"/>
      <c r="F2205" s="17"/>
      <c r="G2205" s="17"/>
      <c r="H2205" s="17"/>
      <c r="I2205" s="17"/>
      <c r="J2205" s="17"/>
      <c r="K2205" s="17"/>
      <c r="L2205" s="17"/>
      <c r="M2205" s="17"/>
    </row>
    <row r="2206" spans="1:13" x14ac:dyDescent="0.25">
      <c r="A2206" s="17"/>
      <c r="B2206" s="17"/>
      <c r="C2206" s="17"/>
      <c r="D2206" s="17"/>
      <c r="E2206" s="17"/>
      <c r="F2206" s="17"/>
      <c r="G2206" s="17"/>
      <c r="H2206" s="17"/>
      <c r="I2206" s="17"/>
      <c r="J2206" s="17"/>
      <c r="K2206" s="17"/>
      <c r="L2206" s="17"/>
      <c r="M2206" s="17"/>
    </row>
    <row r="2207" spans="1:13" x14ac:dyDescent="0.25">
      <c r="A2207" s="17"/>
      <c r="B2207" s="17"/>
      <c r="C2207" s="17"/>
      <c r="D2207" s="17"/>
      <c r="E2207" s="17"/>
      <c r="F2207" s="17"/>
      <c r="G2207" s="17"/>
      <c r="H2207" s="17"/>
      <c r="I2207" s="17"/>
      <c r="J2207" s="17"/>
      <c r="K2207" s="17"/>
      <c r="L2207" s="17"/>
      <c r="M2207" s="17"/>
    </row>
    <row r="2208" spans="1:13" x14ac:dyDescent="0.25">
      <c r="A2208" s="17"/>
      <c r="B2208" s="17"/>
      <c r="C2208" s="17"/>
      <c r="D2208" s="17"/>
      <c r="E2208" s="17"/>
      <c r="F2208" s="17"/>
      <c r="G2208" s="17"/>
      <c r="H2208" s="17"/>
      <c r="I2208" s="17"/>
      <c r="J2208" s="17"/>
      <c r="K2208" s="17"/>
      <c r="L2208" s="17"/>
      <c r="M2208" s="17"/>
    </row>
    <row r="2209" spans="1:13" x14ac:dyDescent="0.25">
      <c r="A2209" s="17"/>
      <c r="B2209" s="17"/>
      <c r="C2209" s="17"/>
      <c r="D2209" s="17"/>
      <c r="E2209" s="17"/>
      <c r="F2209" s="17"/>
      <c r="G2209" s="17"/>
      <c r="H2209" s="17"/>
      <c r="I2209" s="17"/>
      <c r="J2209" s="17"/>
      <c r="K2209" s="17"/>
      <c r="L2209" s="17"/>
      <c r="M2209" s="17"/>
    </row>
    <row r="2210" spans="1:13" x14ac:dyDescent="0.25">
      <c r="A2210" s="17"/>
      <c r="B2210" s="17"/>
      <c r="C2210" s="17"/>
      <c r="D2210" s="17"/>
      <c r="E2210" s="17"/>
      <c r="F2210" s="17"/>
      <c r="G2210" s="17"/>
      <c r="H2210" s="17"/>
      <c r="I2210" s="17"/>
      <c r="J2210" s="17"/>
      <c r="K2210" s="17"/>
      <c r="L2210" s="17"/>
      <c r="M2210" s="17"/>
    </row>
    <row r="2211" spans="1:13" x14ac:dyDescent="0.25">
      <c r="A2211" s="17"/>
      <c r="B2211" s="17"/>
      <c r="C2211" s="17"/>
      <c r="D2211" s="17"/>
      <c r="E2211" s="17"/>
      <c r="F2211" s="17"/>
      <c r="G2211" s="17"/>
      <c r="H2211" s="17"/>
      <c r="I2211" s="17"/>
      <c r="J2211" s="17"/>
      <c r="K2211" s="17"/>
      <c r="L2211" s="17"/>
      <c r="M2211" s="17"/>
    </row>
    <row r="2212" spans="1:13" x14ac:dyDescent="0.25">
      <c r="A2212" s="17"/>
      <c r="B2212" s="17"/>
      <c r="C2212" s="17"/>
      <c r="D2212" s="17"/>
      <c r="E2212" s="17"/>
      <c r="F2212" s="17"/>
      <c r="G2212" s="17"/>
      <c r="H2212" s="17"/>
      <c r="I2212" s="17"/>
      <c r="J2212" s="17"/>
      <c r="K2212" s="17"/>
      <c r="L2212" s="17"/>
      <c r="M2212" s="17"/>
    </row>
    <row r="2213" spans="1:13" x14ac:dyDescent="0.25">
      <c r="A2213" s="17"/>
      <c r="B2213" s="17"/>
      <c r="C2213" s="17"/>
      <c r="D2213" s="17"/>
      <c r="E2213" s="17"/>
      <c r="F2213" s="17"/>
      <c r="G2213" s="17"/>
      <c r="H2213" s="17"/>
      <c r="I2213" s="17"/>
      <c r="J2213" s="17"/>
      <c r="K2213" s="17"/>
      <c r="L2213" s="17"/>
      <c r="M2213" s="17"/>
    </row>
    <row r="2214" spans="1:13" x14ac:dyDescent="0.25">
      <c r="A2214" s="17"/>
      <c r="B2214" s="17"/>
      <c r="C2214" s="17"/>
      <c r="D2214" s="17"/>
      <c r="E2214" s="17"/>
      <c r="F2214" s="17"/>
      <c r="G2214" s="17"/>
      <c r="H2214" s="17"/>
      <c r="I2214" s="17"/>
      <c r="J2214" s="17"/>
      <c r="K2214" s="17"/>
      <c r="L2214" s="17"/>
      <c r="M2214" s="1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Output sheet</vt:lpstr>
      <vt:lpstr>2.1 Overall performance</vt:lpstr>
      <vt:lpstr>2.2 Individual tracker</vt:lpstr>
      <vt:lpstr>Admin</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Yang</dc:creator>
  <cp:keywords/>
  <dc:description/>
  <cp:lastModifiedBy>Tony Yang</cp:lastModifiedBy>
  <cp:revision/>
  <dcterms:created xsi:type="dcterms:W3CDTF">2019-12-02T20:05:52Z</dcterms:created>
  <dcterms:modified xsi:type="dcterms:W3CDTF">2025-05-29T18:07:59Z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Color">
    <vt:lpwstr>False</vt:lpwstr>
  </property>
</Properties>
</file>